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drawings/drawing4.xml" ContentType="application/vnd.openxmlformats-officedocument.drawing+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ml.chartshapes+xml"/>
  <Override PartName="/xl/pivotTables/pivotTable10.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RProjects\myrepo\RCRD\RCRD script and tools\"/>
    </mc:Choice>
  </mc:AlternateContent>
  <xr:revisionPtr revIDLastSave="0" documentId="13_ncr:1_{7FAD12D5-DDF0-462F-9CC3-B693B5397013}" xr6:coauthVersionLast="45" xr6:coauthVersionMax="47" xr10:uidLastSave="{00000000-0000-0000-0000-000000000000}"/>
  <bookViews>
    <workbookView xWindow="-120" yWindow="-120" windowWidth="29040" windowHeight="15840" tabRatio="696" firstSheet="2" activeTab="2" xr2:uid="{00000000-000D-0000-FFFF-FFFF00000000}"/>
  </bookViews>
  <sheets>
    <sheet name="Completeness - stage " sheetId="13" state="hidden" r:id="rId1"/>
    <sheet name="Completeness - Route" sheetId="14" state="hidden" r:id="rId2"/>
    <sheet name="Info" sheetId="10" r:id="rId3"/>
    <sheet name="raw_completeness" sheetId="33" r:id="rId4"/>
    <sheet name="Completeness analysis" sheetId="34" r:id="rId5"/>
    <sheet name="raw_rcrd" sheetId="20" r:id="rId6"/>
    <sheet name="RtD by site Apr-Oct" sheetId="11" state="hidden" r:id="rId7"/>
    <sheet name="RtD by site" sheetId="26" r:id="rId8"/>
    <sheet name="RtD period calcs (SST)" sheetId="27" r:id="rId9"/>
    <sheet name="Stage by site" sheetId="31" r:id="rId10"/>
    <sheet name="Stage period calcs (SST)" sheetId="32" r:id="rId11"/>
    <sheet name="Stage by site Apr-Oct" sheetId="12" state="hidden" r:id="rId12"/>
  </sheets>
  <definedNames>
    <definedName name="_xlnm._FilterDatabase" localSheetId="3" hidden="1">raw_completeness!#REF!</definedName>
    <definedName name="_xlnm._FilterDatabase" localSheetId="5" hidden="1">raw_rcrd!$A$1:$H$6800</definedName>
    <definedName name="Slicer_Cancer_group">#N/A</definedName>
    <definedName name="Slicer_Cancer_group1">#N/A</definedName>
    <definedName name="Slicer_Cancer_group2">#N/A</definedName>
    <definedName name="Slicer_Cancer_group21">#N/A</definedName>
    <definedName name="Slicer_Date">#N/A</definedName>
    <definedName name="Slicer_Date1">#N/A</definedName>
  </definedNames>
  <calcPr calcId="191028"/>
  <pivotCaches>
    <pivotCache cacheId="41" r:id="rId13"/>
    <pivotCache cacheId="47"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44" i="34" l="1" a="1"/>
  <c r="AK44" i="34" s="1"/>
  <c r="AJ44" i="34" a="1"/>
  <c r="AJ44" i="34" s="1"/>
  <c r="AK43" i="34" a="1"/>
  <c r="AK43" i="34" s="1"/>
  <c r="AJ43" i="34"/>
  <c r="AJ43" i="34" a="1"/>
  <c r="AK42" i="34" a="1"/>
  <c r="AK42" i="34" s="1"/>
  <c r="AJ42" i="34" a="1"/>
  <c r="AJ42" i="34" s="1"/>
  <c r="AK41" i="34" a="1"/>
  <c r="AK41" i="34" s="1"/>
  <c r="AJ41" i="34" a="1"/>
  <c r="AJ41" i="34" s="1"/>
  <c r="AK40" i="34" a="1"/>
  <c r="AK40" i="34" s="1"/>
  <c r="AK45" i="34" s="1"/>
  <c r="AJ40" i="34" a="1"/>
  <c r="AJ40" i="34" s="1"/>
  <c r="AK24" i="34"/>
  <c r="AK24" i="34" a="1"/>
  <c r="AJ24" i="34"/>
  <c r="AJ24" i="34" a="1"/>
  <c r="AK23" i="34"/>
  <c r="AK23" i="34" a="1"/>
  <c r="AJ23" i="34" a="1"/>
  <c r="AJ23" i="34" s="1"/>
  <c r="AK22" i="34"/>
  <c r="AK22" i="34" a="1"/>
  <c r="AJ22" i="34" a="1"/>
  <c r="AJ22" i="34" s="1"/>
  <c r="AK21" i="34"/>
  <c r="AK25" i="34" s="1"/>
  <c r="AK21" i="34" a="1"/>
  <c r="AJ21" i="34" a="1"/>
  <c r="AJ21" i="34" s="1"/>
  <c r="AK12" i="34"/>
  <c r="AK12" i="34" a="1"/>
  <c r="AJ12" i="34" a="1"/>
  <c r="AJ12" i="34" s="1"/>
  <c r="AK11" i="34" a="1"/>
  <c r="AK11" i="34" s="1"/>
  <c r="AJ11" i="34" a="1"/>
  <c r="AJ11" i="34" s="1"/>
  <c r="AK10" i="34" a="1"/>
  <c r="AK10" i="34" s="1"/>
  <c r="AJ10" i="34" a="1"/>
  <c r="AJ10" i="34" s="1"/>
  <c r="AK9" i="34" a="1"/>
  <c r="AK9" i="34" s="1"/>
  <c r="AJ9" i="34" a="1"/>
  <c r="AJ9" i="34" s="1"/>
  <c r="AK8" i="34" a="1"/>
  <c r="AK8" i="34" s="1"/>
  <c r="AK13" i="34" s="1"/>
  <c r="AJ8" i="34" a="1"/>
  <c r="AJ8" i="34" s="1"/>
  <c r="AM24" i="34" l="1"/>
  <c r="AM21" i="34"/>
  <c r="AM22" i="34"/>
  <c r="AM12" i="34"/>
  <c r="AM42" i="34"/>
  <c r="AM43" i="34"/>
  <c r="AM40" i="34"/>
  <c r="AM41" i="34"/>
  <c r="AJ25" i="34"/>
  <c r="AJ13" i="34"/>
  <c r="AJ45" i="34"/>
  <c r="Z19" i="32"/>
  <c r="AB19" i="32" s="1"/>
  <c r="AA19" i="32"/>
  <c r="AC19" i="32" s="1"/>
  <c r="Z20" i="32"/>
  <c r="AB20" i="32" s="1"/>
  <c r="AA20" i="32"/>
  <c r="AC20" i="32" s="1"/>
  <c r="Z21" i="32"/>
  <c r="AB21" i="32" s="1"/>
  <c r="AA21" i="32"/>
  <c r="AC21" i="32" s="1"/>
  <c r="Z22" i="32"/>
  <c r="AB22" i="32" s="1"/>
  <c r="AA22" i="32"/>
  <c r="AC22" i="32" s="1"/>
  <c r="Z23" i="32"/>
  <c r="AB23" i="32" s="1"/>
  <c r="AA23" i="32"/>
  <c r="AC23" i="32" s="1"/>
  <c r="Z24" i="32"/>
  <c r="AB24" i="32" s="1"/>
  <c r="AA24" i="32"/>
  <c r="AC24" i="32" s="1"/>
  <c r="Z25" i="32"/>
  <c r="AB25" i="32" s="1"/>
  <c r="AA25" i="32"/>
  <c r="AC25" i="32" s="1"/>
  <c r="Z26" i="32"/>
  <c r="AB26" i="32" s="1"/>
  <c r="AA26" i="32"/>
  <c r="AC26" i="32" s="1"/>
  <c r="Z27" i="32"/>
  <c r="AB27" i="32" s="1"/>
  <c r="AA27" i="32"/>
  <c r="AC27" i="32" s="1"/>
  <c r="Z28" i="32"/>
  <c r="AB28" i="32" s="1"/>
  <c r="AA28" i="32"/>
  <c r="AC28" i="32" s="1"/>
  <c r="AL10" i="34" l="1"/>
  <c r="AL11" i="34"/>
  <c r="AL12" i="34"/>
  <c r="AL8" i="34"/>
  <c r="AL9" i="34"/>
  <c r="AM9" i="34"/>
  <c r="AL24" i="34"/>
  <c r="AL21" i="34"/>
  <c r="AL22" i="34"/>
  <c r="AL23" i="34"/>
  <c r="AM8" i="34"/>
  <c r="AM10" i="34"/>
  <c r="AM11" i="34"/>
  <c r="AL41" i="34"/>
  <c r="AL42" i="34"/>
  <c r="AL43" i="34"/>
  <c r="AL44" i="34"/>
  <c r="AL40" i="34"/>
  <c r="AM44" i="34"/>
  <c r="AM45" i="34" s="1"/>
  <c r="AM23" i="34"/>
  <c r="AM25" i="34" s="1"/>
  <c r="AL25" i="34" l="1"/>
  <c r="AG26" i="34"/>
  <c r="AL13" i="34"/>
  <c r="AG13" i="34"/>
  <c r="AL45" i="34"/>
  <c r="AG44" i="34"/>
  <c r="AM13" i="34"/>
  <c r="S20" i="32" l="1"/>
  <c r="T20" i="32"/>
  <c r="U20" i="32"/>
  <c r="V20" i="32"/>
  <c r="W20" i="32"/>
  <c r="X20" i="32"/>
  <c r="S21" i="32"/>
  <c r="T21" i="32"/>
  <c r="U21" i="32"/>
  <c r="V21" i="32"/>
  <c r="W21" i="32"/>
  <c r="X21" i="32"/>
  <c r="S22" i="32"/>
  <c r="T22" i="32"/>
  <c r="U22" i="32"/>
  <c r="V22" i="32"/>
  <c r="W22" i="32"/>
  <c r="X22" i="32"/>
  <c r="S23" i="32"/>
  <c r="T23" i="32"/>
  <c r="U23" i="32"/>
  <c r="V23" i="32"/>
  <c r="W23" i="32"/>
  <c r="X23" i="32"/>
  <c r="S24" i="32"/>
  <c r="T24" i="32"/>
  <c r="U24" i="32"/>
  <c r="V24" i="32"/>
  <c r="W24" i="32"/>
  <c r="X24" i="32"/>
  <c r="S25" i="32"/>
  <c r="T25" i="32"/>
  <c r="U25" i="32"/>
  <c r="V25" i="32"/>
  <c r="W25" i="32"/>
  <c r="X25" i="32"/>
  <c r="S26" i="32"/>
  <c r="T26" i="32"/>
  <c r="U26" i="32"/>
  <c r="V26" i="32"/>
  <c r="W26" i="32"/>
  <c r="X26" i="32"/>
  <c r="S27" i="32"/>
  <c r="T27" i="32"/>
  <c r="U27" i="32"/>
  <c r="V27" i="32"/>
  <c r="W27" i="32"/>
  <c r="X27" i="32"/>
  <c r="S28" i="32"/>
  <c r="T28" i="32"/>
  <c r="U28" i="32"/>
  <c r="V28" i="32"/>
  <c r="W28" i="32"/>
  <c r="X28" i="32"/>
  <c r="S24" i="27"/>
  <c r="AC42" i="27" s="1"/>
  <c r="T24" i="27"/>
  <c r="AE42" i="27" s="1"/>
  <c r="U24" i="27"/>
  <c r="AG49" i="27" s="1"/>
  <c r="W24" i="27"/>
  <c r="AK37" i="27" s="1"/>
  <c r="X24" i="27"/>
  <c r="S25" i="27"/>
  <c r="AC37" i="27" s="1"/>
  <c r="T25" i="27"/>
  <c r="AE38" i="27" s="1"/>
  <c r="U25" i="27"/>
  <c r="AG42" i="27" s="1"/>
  <c r="W25" i="27"/>
  <c r="AK45" i="27" s="1"/>
  <c r="X25" i="27"/>
  <c r="S26" i="27"/>
  <c r="AC31" i="27" s="1"/>
  <c r="T26" i="27"/>
  <c r="AE39" i="27" s="1"/>
  <c r="U26" i="27"/>
  <c r="AG51" i="27" s="1"/>
  <c r="W26" i="27"/>
  <c r="AK55" i="27" s="1"/>
  <c r="X26" i="27"/>
  <c r="S27" i="27"/>
  <c r="AC43" i="27" s="1"/>
  <c r="T27" i="27"/>
  <c r="AE33" i="27" s="1"/>
  <c r="U27" i="27"/>
  <c r="AG47" i="27" s="1"/>
  <c r="W27" i="27"/>
  <c r="AK59" i="27" s="1"/>
  <c r="X27" i="27"/>
  <c r="S28" i="27"/>
  <c r="AC48" i="27" s="1"/>
  <c r="T28" i="27"/>
  <c r="AE45" i="27" s="1"/>
  <c r="U28" i="27"/>
  <c r="AG54" i="27" s="1"/>
  <c r="W28" i="27"/>
  <c r="AK32" i="27" s="1"/>
  <c r="X28" i="27"/>
  <c r="S29" i="27"/>
  <c r="AC59" i="27" s="1"/>
  <c r="T29" i="27"/>
  <c r="AE54" i="27" s="1"/>
  <c r="U29" i="27"/>
  <c r="AG33" i="27" s="1"/>
  <c r="W29" i="27"/>
  <c r="AK53" i="27" s="1"/>
  <c r="X29" i="27"/>
  <c r="S30" i="27"/>
  <c r="AC51" i="27" s="1"/>
  <c r="T30" i="27"/>
  <c r="AE48" i="27" s="1"/>
  <c r="U30" i="27"/>
  <c r="AG41" i="27" s="1"/>
  <c r="W30" i="27"/>
  <c r="AK51" i="27" s="1"/>
  <c r="X30" i="27"/>
  <c r="S31" i="27"/>
  <c r="AC61" i="27" s="1"/>
  <c r="T31" i="27"/>
  <c r="AE35" i="27" s="1"/>
  <c r="U31" i="27"/>
  <c r="AG61" i="27" s="1"/>
  <c r="W31" i="27"/>
  <c r="AK31" i="27" s="1"/>
  <c r="X31" i="27"/>
  <c r="S32" i="27"/>
  <c r="AC45" i="27" s="1"/>
  <c r="T32" i="27"/>
  <c r="AE29" i="27" s="1"/>
  <c r="U32" i="27"/>
  <c r="AG39" i="27" s="1"/>
  <c r="W32" i="27"/>
  <c r="AK33" i="27" s="1"/>
  <c r="X32" i="27"/>
  <c r="S33" i="27"/>
  <c r="AC34" i="27" s="1"/>
  <c r="T33" i="27"/>
  <c r="AE51" i="27" s="1"/>
  <c r="U33" i="27"/>
  <c r="AG58" i="27" s="1"/>
  <c r="W33" i="27"/>
  <c r="AK54" i="27" s="1"/>
  <c r="X33" i="27"/>
  <c r="S34" i="27"/>
  <c r="AC57" i="27" s="1"/>
  <c r="T34" i="27"/>
  <c r="AE49" i="27" s="1"/>
  <c r="U34" i="27"/>
  <c r="AG36" i="27" s="1"/>
  <c r="W34" i="27"/>
  <c r="AK39" i="27" s="1"/>
  <c r="X34" i="27"/>
  <c r="S35" i="27"/>
  <c r="AC41" i="27" s="1"/>
  <c r="T35" i="27"/>
  <c r="AE50" i="27" s="1"/>
  <c r="U35" i="27"/>
  <c r="AG46" i="27" s="1"/>
  <c r="W35" i="27"/>
  <c r="AK49" i="27" s="1"/>
  <c r="X35" i="27"/>
  <c r="S36" i="27"/>
  <c r="AC60" i="27" s="1"/>
  <c r="T36" i="27"/>
  <c r="AE44" i="27" s="1"/>
  <c r="U36" i="27"/>
  <c r="AG29" i="27" s="1"/>
  <c r="W36" i="27"/>
  <c r="AK46" i="27" s="1"/>
  <c r="X36" i="27"/>
  <c r="S37" i="27"/>
  <c r="AC35" i="27" s="1"/>
  <c r="T37" i="27"/>
  <c r="AE57" i="27" s="1"/>
  <c r="U37" i="27"/>
  <c r="AG52" i="27" s="1"/>
  <c r="W37" i="27"/>
  <c r="AK43" i="27" s="1"/>
  <c r="X37" i="27"/>
  <c r="S38" i="27"/>
  <c r="AC52" i="27" s="1"/>
  <c r="T38" i="27"/>
  <c r="AE59" i="27" s="1"/>
  <c r="U38" i="27"/>
  <c r="AG59" i="27" s="1"/>
  <c r="W38" i="27"/>
  <c r="AK61" i="27" s="1"/>
  <c r="X38" i="27"/>
  <c r="S39" i="27"/>
  <c r="AC50" i="27" s="1"/>
  <c r="T39" i="27"/>
  <c r="AE34" i="27" s="1"/>
  <c r="U39" i="27"/>
  <c r="AG32" i="27" s="1"/>
  <c r="W39" i="27"/>
  <c r="AK34" i="27" s="1"/>
  <c r="X39" i="27"/>
  <c r="S40" i="27"/>
  <c r="AC32" i="27" s="1"/>
  <c r="T40" i="27"/>
  <c r="AE46" i="27" s="1"/>
  <c r="U40" i="27"/>
  <c r="AG55" i="27" s="1"/>
  <c r="W40" i="27"/>
  <c r="AK44" i="27" s="1"/>
  <c r="X40" i="27"/>
  <c r="S41" i="27"/>
  <c r="AC47" i="27" s="1"/>
  <c r="T41" i="27"/>
  <c r="AE58" i="27" s="1"/>
  <c r="U41" i="27"/>
  <c r="AG57" i="27" s="1"/>
  <c r="W41" i="27"/>
  <c r="AK47" i="27" s="1"/>
  <c r="X41" i="27"/>
  <c r="X23" i="27"/>
  <c r="X22" i="27"/>
  <c r="AA10" i="32" l="1"/>
  <c r="AC10" i="32" s="1"/>
  <c r="AA11" i="32"/>
  <c r="AC11" i="32" s="1"/>
  <c r="AA12" i="32"/>
  <c r="AC12" i="32" s="1"/>
  <c r="AA13" i="32"/>
  <c r="AC13" i="32" s="1"/>
  <c r="AA14" i="32"/>
  <c r="AC14" i="32" s="1"/>
  <c r="AA15" i="32"/>
  <c r="AC15" i="32" s="1"/>
  <c r="AA16" i="32"/>
  <c r="AC16" i="32" s="1"/>
  <c r="AA17" i="32"/>
  <c r="AC17" i="32" s="1"/>
  <c r="AA18" i="32"/>
  <c r="AC18" i="32" s="1"/>
  <c r="AA9" i="32"/>
  <c r="AC9" i="32" s="1"/>
  <c r="Z10" i="32"/>
  <c r="AB10" i="32" s="1"/>
  <c r="Z11" i="32"/>
  <c r="AB11" i="32" s="1"/>
  <c r="Z12" i="32"/>
  <c r="AB12" i="32" s="1"/>
  <c r="Z13" i="32"/>
  <c r="AB13" i="32" s="1"/>
  <c r="Z14" i="32"/>
  <c r="AB14" i="32" s="1"/>
  <c r="Z15" i="32"/>
  <c r="AB15" i="32" s="1"/>
  <c r="Z16" i="32"/>
  <c r="AB16" i="32" s="1"/>
  <c r="Z17" i="32"/>
  <c r="AB17" i="32" s="1"/>
  <c r="Z18" i="32"/>
  <c r="AB18" i="32" s="1"/>
  <c r="Z9" i="32"/>
  <c r="AB9" i="32" s="1"/>
  <c r="AD33" i="32"/>
  <c r="AE33" i="32"/>
  <c r="AF33" i="32"/>
  <c r="AG33" i="32"/>
  <c r="AD34" i="32"/>
  <c r="AE34" i="32"/>
  <c r="AF34" i="32"/>
  <c r="AG34" i="32"/>
  <c r="AD35" i="32"/>
  <c r="AE35" i="32"/>
  <c r="AF35" i="32"/>
  <c r="AG35" i="32"/>
  <c r="AD36" i="32"/>
  <c r="AE36" i="32"/>
  <c r="AF36" i="32"/>
  <c r="AG36" i="32"/>
  <c r="AD37" i="32"/>
  <c r="AE37" i="32"/>
  <c r="AF37" i="32"/>
  <c r="AG37" i="32"/>
  <c r="AD38" i="32"/>
  <c r="AE38" i="32"/>
  <c r="AF38" i="32"/>
  <c r="AG38" i="32"/>
  <c r="AD39" i="32"/>
  <c r="AE39" i="32"/>
  <c r="AF39" i="32"/>
  <c r="AG39" i="32"/>
  <c r="AG32" i="32"/>
  <c r="AF32" i="32"/>
  <c r="AE32" i="32"/>
  <c r="AD32" i="32"/>
  <c r="AC33" i="32"/>
  <c r="AC34" i="32"/>
  <c r="AC35" i="32"/>
  <c r="AC36" i="32"/>
  <c r="AC37" i="32"/>
  <c r="AC38" i="32"/>
  <c r="AC39" i="32"/>
  <c r="AC32" i="32"/>
  <c r="V10" i="32"/>
  <c r="V11" i="32"/>
  <c r="V12" i="32"/>
  <c r="V13" i="32"/>
  <c r="V14" i="32"/>
  <c r="V15" i="32"/>
  <c r="V16" i="32"/>
  <c r="V17" i="32"/>
  <c r="V18" i="32"/>
  <c r="V19" i="32"/>
  <c r="X19" i="32"/>
  <c r="W19" i="32"/>
  <c r="U19" i="32"/>
  <c r="T19" i="32"/>
  <c r="S19" i="32"/>
  <c r="X18" i="32"/>
  <c r="W18" i="32"/>
  <c r="U18" i="32"/>
  <c r="T18" i="32"/>
  <c r="S18" i="32"/>
  <c r="X17" i="32"/>
  <c r="W17" i="32"/>
  <c r="U17" i="32"/>
  <c r="T17" i="32"/>
  <c r="S17" i="32"/>
  <c r="X16" i="32"/>
  <c r="W16" i="32"/>
  <c r="U16" i="32"/>
  <c r="T16" i="32"/>
  <c r="S16" i="32"/>
  <c r="X15" i="32"/>
  <c r="W15" i="32"/>
  <c r="U15" i="32"/>
  <c r="T15" i="32"/>
  <c r="S15" i="32"/>
  <c r="X14" i="32"/>
  <c r="W14" i="32"/>
  <c r="U14" i="32"/>
  <c r="T14" i="32"/>
  <c r="S14" i="32"/>
  <c r="X13" i="32"/>
  <c r="W13" i="32"/>
  <c r="U13" i="32"/>
  <c r="T13" i="32"/>
  <c r="S13" i="32"/>
  <c r="X12" i="32"/>
  <c r="W12" i="32"/>
  <c r="U12" i="32"/>
  <c r="T12" i="32"/>
  <c r="S12" i="32"/>
  <c r="X11" i="32"/>
  <c r="W11" i="32"/>
  <c r="U11" i="32"/>
  <c r="T11" i="32"/>
  <c r="S11" i="32"/>
  <c r="X10" i="32"/>
  <c r="W10" i="32"/>
  <c r="U10" i="32"/>
  <c r="T10" i="32"/>
  <c r="S10" i="32"/>
  <c r="X9" i="32"/>
  <c r="W9" i="32"/>
  <c r="V9" i="32"/>
  <c r="U9" i="32"/>
  <c r="T9" i="32"/>
  <c r="S9" i="32"/>
  <c r="X10" i="27"/>
  <c r="X11" i="27"/>
  <c r="X12" i="27"/>
  <c r="X13" i="27"/>
  <c r="X14" i="27"/>
  <c r="X15" i="27"/>
  <c r="X16" i="27"/>
  <c r="X17" i="27"/>
  <c r="X18" i="27"/>
  <c r="X19" i="27"/>
  <c r="X20" i="27"/>
  <c r="X21" i="27"/>
  <c r="X9" i="27"/>
  <c r="S10" i="27"/>
  <c r="AC39" i="27" s="1"/>
  <c r="T10" i="27"/>
  <c r="AE36" i="27" s="1"/>
  <c r="U10" i="27"/>
  <c r="AG44" i="27" s="1"/>
  <c r="W10" i="27"/>
  <c r="AK58" i="27" s="1"/>
  <c r="S11" i="27"/>
  <c r="AC56" i="27" s="1"/>
  <c r="T11" i="27"/>
  <c r="AE40" i="27" s="1"/>
  <c r="U11" i="27"/>
  <c r="AG38" i="27" s="1"/>
  <c r="W11" i="27"/>
  <c r="AK40" i="27" s="1"/>
  <c r="S12" i="27"/>
  <c r="AC33" i="27" s="1"/>
  <c r="T12" i="27"/>
  <c r="AE61" i="27" s="1"/>
  <c r="U12" i="27"/>
  <c r="AG35" i="27" s="1"/>
  <c r="V12" i="27"/>
  <c r="AI29" i="27" s="1"/>
  <c r="W12" i="27"/>
  <c r="AK52" i="27" s="1"/>
  <c r="S13" i="27"/>
  <c r="AC49" i="27" s="1"/>
  <c r="T13" i="27"/>
  <c r="AE32" i="27" s="1"/>
  <c r="U13" i="27"/>
  <c r="AG43" i="27" s="1"/>
  <c r="V13" i="27"/>
  <c r="AI32" i="27" s="1"/>
  <c r="W13" i="27"/>
  <c r="AK41" i="27" s="1"/>
  <c r="S14" i="27"/>
  <c r="AC30" i="27" s="1"/>
  <c r="T14" i="27"/>
  <c r="AE47" i="27" s="1"/>
  <c r="U14" i="27"/>
  <c r="AG60" i="27" s="1"/>
  <c r="W14" i="27"/>
  <c r="AK56" i="27" s="1"/>
  <c r="S15" i="27"/>
  <c r="AC38" i="27" s="1"/>
  <c r="T15" i="27"/>
  <c r="AE56" i="27" s="1"/>
  <c r="U15" i="27"/>
  <c r="AG56" i="27" s="1"/>
  <c r="V15" i="27"/>
  <c r="AI31" i="27" s="1"/>
  <c r="W15" i="27"/>
  <c r="AK48" i="27" s="1"/>
  <c r="S16" i="27"/>
  <c r="AC40" i="27" s="1"/>
  <c r="T16" i="27"/>
  <c r="AE37" i="27" s="1"/>
  <c r="U16" i="27"/>
  <c r="AG48" i="27" s="1"/>
  <c r="W16" i="27"/>
  <c r="AK38" i="27" s="1"/>
  <c r="S17" i="27"/>
  <c r="AC58" i="27" s="1"/>
  <c r="T17" i="27"/>
  <c r="AE52" i="27" s="1"/>
  <c r="U17" i="27"/>
  <c r="AG34" i="27" s="1"/>
  <c r="W17" i="27"/>
  <c r="AK50" i="27" s="1"/>
  <c r="S18" i="27"/>
  <c r="AC54" i="27" s="1"/>
  <c r="T18" i="27"/>
  <c r="AE55" i="27" s="1"/>
  <c r="U18" i="27"/>
  <c r="AG50" i="27" s="1"/>
  <c r="W18" i="27"/>
  <c r="AK30" i="27" s="1"/>
  <c r="S19" i="27"/>
  <c r="AC29" i="27" s="1"/>
  <c r="T19" i="27"/>
  <c r="AE31" i="27" s="1"/>
  <c r="U19" i="27"/>
  <c r="AG37" i="27" s="1"/>
  <c r="W19" i="27"/>
  <c r="AK35" i="27" s="1"/>
  <c r="S20" i="27"/>
  <c r="AC55" i="27" s="1"/>
  <c r="T20" i="27"/>
  <c r="AE41" i="27" s="1"/>
  <c r="U20" i="27"/>
  <c r="AG31" i="27" s="1"/>
  <c r="W20" i="27"/>
  <c r="AK42" i="27" s="1"/>
  <c r="S21" i="27"/>
  <c r="AC36" i="27" s="1"/>
  <c r="T21" i="27"/>
  <c r="AE30" i="27" s="1"/>
  <c r="U21" i="27"/>
  <c r="AG30" i="27" s="1"/>
  <c r="W21" i="27"/>
  <c r="AK29" i="27" s="1"/>
  <c r="S22" i="27"/>
  <c r="AC44" i="27" s="1"/>
  <c r="T22" i="27"/>
  <c r="AE60" i="27" s="1"/>
  <c r="U22" i="27"/>
  <c r="AG45" i="27" s="1"/>
  <c r="W22" i="27"/>
  <c r="AK57" i="27" s="1"/>
  <c r="S23" i="27"/>
  <c r="AC53" i="27" s="1"/>
  <c r="T23" i="27"/>
  <c r="AE53" i="27" s="1"/>
  <c r="U23" i="27"/>
  <c r="AG53" i="27" s="1"/>
  <c r="W23" i="27"/>
  <c r="AK60" i="27" s="1"/>
  <c r="T9" i="27"/>
  <c r="AE43" i="27" s="1"/>
  <c r="U9" i="27"/>
  <c r="AG40" i="27" s="1"/>
  <c r="V9" i="27"/>
  <c r="AI30" i="27" s="1"/>
  <c r="W9" i="27"/>
  <c r="AK36" i="27" s="1"/>
  <c r="S9" i="27"/>
  <c r="AC46" i="27" s="1"/>
  <c r="J29" i="14" l="1"/>
  <c r="J35" i="14"/>
  <c r="K35" i="14"/>
  <c r="L35" i="14"/>
  <c r="M35" i="14"/>
  <c r="N35" i="14"/>
  <c r="O35" i="14"/>
  <c r="J36" i="14"/>
  <c r="K36" i="14"/>
  <c r="L36" i="14"/>
  <c r="M36" i="14"/>
  <c r="N36" i="14"/>
  <c r="O36" i="14"/>
  <c r="J37" i="14"/>
  <c r="K37" i="14"/>
  <c r="L37" i="14"/>
  <c r="M37" i="14"/>
  <c r="N37" i="14"/>
  <c r="O37" i="14"/>
  <c r="J38" i="14"/>
  <c r="K38" i="14"/>
  <c r="L38" i="14"/>
  <c r="M38" i="14"/>
  <c r="N38" i="14"/>
  <c r="O38" i="14"/>
  <c r="J39" i="14"/>
  <c r="K39" i="14"/>
  <c r="L39" i="14"/>
  <c r="M39" i="14"/>
  <c r="N39" i="14"/>
  <c r="O39" i="14"/>
  <c r="J40" i="14"/>
  <c r="K40" i="14"/>
  <c r="L40" i="14"/>
  <c r="M40" i="14"/>
  <c r="N40" i="14"/>
  <c r="O40" i="14"/>
  <c r="J41" i="14"/>
  <c r="K41" i="14"/>
  <c r="L41" i="14"/>
  <c r="M41" i="14"/>
  <c r="N41" i="14"/>
  <c r="O41" i="14"/>
  <c r="J42" i="14"/>
  <c r="K42" i="14"/>
  <c r="L42" i="14"/>
  <c r="M42" i="14"/>
  <c r="N42" i="14"/>
  <c r="O42" i="14"/>
  <c r="J43" i="14"/>
  <c r="K43" i="14"/>
  <c r="L43" i="14"/>
  <c r="M43" i="14"/>
  <c r="N43" i="14"/>
  <c r="O43" i="14"/>
  <c r="J44" i="14"/>
  <c r="K44" i="14"/>
  <c r="L44" i="14"/>
  <c r="M44" i="14"/>
  <c r="N44" i="14"/>
  <c r="O44" i="14"/>
  <c r="J45" i="14"/>
  <c r="K45" i="14"/>
  <c r="L45" i="14"/>
  <c r="M45" i="14"/>
  <c r="N45" i="14"/>
  <c r="O45" i="14"/>
  <c r="K34" i="14"/>
  <c r="L34" i="14"/>
  <c r="M34" i="14"/>
  <c r="N34" i="14"/>
  <c r="O34" i="14"/>
  <c r="J34" i="14"/>
  <c r="J58" i="13"/>
  <c r="K58" i="13"/>
  <c r="L58" i="13"/>
  <c r="M58" i="13"/>
  <c r="N58" i="13"/>
  <c r="O58" i="13"/>
  <c r="J57" i="13"/>
  <c r="K57" i="13"/>
  <c r="L57" i="13"/>
  <c r="M57" i="13"/>
  <c r="N57" i="13"/>
  <c r="O57" i="13"/>
  <c r="J47" i="13"/>
  <c r="K47" i="13"/>
  <c r="L47" i="13"/>
  <c r="M47" i="13"/>
  <c r="N47" i="13"/>
  <c r="O47" i="13"/>
  <c r="J48" i="13"/>
  <c r="K48" i="13"/>
  <c r="L48" i="13"/>
  <c r="M48" i="13"/>
  <c r="N48" i="13"/>
  <c r="O48" i="13"/>
  <c r="J49" i="13"/>
  <c r="K49" i="13"/>
  <c r="L49" i="13"/>
  <c r="M49" i="13"/>
  <c r="N49" i="13"/>
  <c r="O49" i="13"/>
  <c r="J50" i="13"/>
  <c r="K50" i="13"/>
  <c r="L50" i="13"/>
  <c r="M50" i="13"/>
  <c r="N50" i="13"/>
  <c r="O50" i="13"/>
  <c r="J51" i="13"/>
  <c r="K51" i="13"/>
  <c r="L51" i="13"/>
  <c r="M51" i="13"/>
  <c r="N51" i="13"/>
  <c r="O51" i="13"/>
  <c r="J52" i="13"/>
  <c r="K52" i="13"/>
  <c r="L52" i="13"/>
  <c r="M52" i="13"/>
  <c r="N52" i="13"/>
  <c r="O52" i="13"/>
  <c r="J53" i="13"/>
  <c r="K53" i="13"/>
  <c r="L53" i="13"/>
  <c r="M53" i="13"/>
  <c r="N53" i="13"/>
  <c r="O53" i="13"/>
  <c r="J54" i="13"/>
  <c r="K54" i="13"/>
  <c r="L54" i="13"/>
  <c r="M54" i="13"/>
  <c r="N54" i="13"/>
  <c r="O54" i="13"/>
  <c r="J55" i="13"/>
  <c r="K55" i="13"/>
  <c r="L55" i="13"/>
  <c r="M55" i="13"/>
  <c r="N55" i="13"/>
  <c r="O55" i="13"/>
  <c r="J56" i="13"/>
  <c r="K56" i="13"/>
  <c r="L56" i="13"/>
  <c r="M56" i="13"/>
  <c r="N56" i="13"/>
  <c r="O56" i="13"/>
  <c r="K46" i="13"/>
  <c r="L46" i="13"/>
  <c r="M46" i="13"/>
  <c r="N46" i="13"/>
  <c r="O46" i="13"/>
  <c r="J46" i="13"/>
  <c r="J43" i="13"/>
  <c r="J40" i="13"/>
  <c r="J32" i="13"/>
  <c r="J33" i="13"/>
  <c r="K33" i="13"/>
  <c r="L33" i="13"/>
  <c r="M33" i="13"/>
  <c r="N33" i="13"/>
  <c r="O33" i="13"/>
  <c r="J34" i="13"/>
  <c r="K34" i="13"/>
  <c r="L34" i="13"/>
  <c r="M34" i="13"/>
  <c r="N34" i="13"/>
  <c r="O34" i="13"/>
  <c r="J35" i="13"/>
  <c r="K35" i="13"/>
  <c r="L35" i="13"/>
  <c r="M35" i="13"/>
  <c r="N35" i="13"/>
  <c r="O35" i="13"/>
  <c r="J36" i="13"/>
  <c r="K36" i="13"/>
  <c r="L36" i="13"/>
  <c r="M36" i="13"/>
  <c r="N36" i="13"/>
  <c r="O36" i="13"/>
  <c r="J37" i="13"/>
  <c r="K37" i="13"/>
  <c r="L37" i="13"/>
  <c r="M37" i="13"/>
  <c r="N37" i="13"/>
  <c r="O37" i="13"/>
  <c r="J38" i="13"/>
  <c r="K38" i="13"/>
  <c r="L38" i="13"/>
  <c r="M38" i="13"/>
  <c r="N38" i="13"/>
  <c r="O38" i="13"/>
  <c r="J39" i="13"/>
  <c r="K39" i="13"/>
  <c r="L39" i="13"/>
  <c r="M39" i="13"/>
  <c r="N39" i="13"/>
  <c r="O39" i="13"/>
  <c r="K40" i="13"/>
  <c r="L40" i="13"/>
  <c r="M40" i="13"/>
  <c r="N40" i="13"/>
  <c r="O40" i="13"/>
  <c r="J41" i="13"/>
  <c r="K41" i="13"/>
  <c r="L41" i="13"/>
  <c r="M41" i="13"/>
  <c r="N41" i="13"/>
  <c r="O41" i="13"/>
  <c r="J42" i="13"/>
  <c r="K42" i="13"/>
  <c r="L42" i="13"/>
  <c r="M42" i="13"/>
  <c r="N42" i="13"/>
  <c r="O42" i="13"/>
  <c r="K43" i="13"/>
  <c r="L43" i="13"/>
  <c r="M43" i="13"/>
  <c r="N43" i="13"/>
  <c r="O43" i="13"/>
  <c r="J44" i="13"/>
  <c r="K44" i="13"/>
  <c r="L44" i="13"/>
  <c r="M44" i="13"/>
  <c r="N44" i="13"/>
  <c r="O44" i="13"/>
  <c r="K32" i="13"/>
  <c r="L32" i="13"/>
  <c r="M32" i="13"/>
  <c r="N32" i="13"/>
  <c r="O32" i="13"/>
  <c r="G18" i="14" l="1"/>
  <c r="F18" i="14"/>
  <c r="E18" i="14"/>
  <c r="D18" i="14"/>
  <c r="C18" i="14"/>
  <c r="B18" i="14"/>
  <c r="O15" i="14"/>
  <c r="O29" i="14" s="1"/>
  <c r="N15" i="14"/>
  <c r="N29" i="14" s="1"/>
  <c r="M15" i="14"/>
  <c r="M29" i="14" s="1"/>
  <c r="L15" i="14"/>
  <c r="L29" i="14" s="1"/>
  <c r="K15" i="14"/>
  <c r="K29" i="14" s="1"/>
  <c r="J15" i="14"/>
  <c r="P29" i="14" s="1"/>
  <c r="O14" i="14"/>
  <c r="O28" i="14" s="1"/>
  <c r="N14" i="14"/>
  <c r="N28" i="14" s="1"/>
  <c r="M14" i="14"/>
  <c r="M28" i="14" s="1"/>
  <c r="L14" i="14"/>
  <c r="L28" i="14" s="1"/>
  <c r="K14" i="14"/>
  <c r="K28" i="14" s="1"/>
  <c r="J14" i="14"/>
  <c r="J28" i="14" s="1"/>
  <c r="O13" i="14"/>
  <c r="O27" i="14" s="1"/>
  <c r="N13" i="14"/>
  <c r="N27" i="14" s="1"/>
  <c r="M13" i="14"/>
  <c r="M27" i="14" s="1"/>
  <c r="L13" i="14"/>
  <c r="L27" i="14" s="1"/>
  <c r="K13" i="14"/>
  <c r="K27" i="14" s="1"/>
  <c r="J13" i="14"/>
  <c r="J27" i="14" s="1"/>
  <c r="O12" i="14"/>
  <c r="O26" i="14" s="1"/>
  <c r="N12" i="14"/>
  <c r="N26" i="14" s="1"/>
  <c r="M12" i="14"/>
  <c r="M26" i="14" s="1"/>
  <c r="L12" i="14"/>
  <c r="L26" i="14" s="1"/>
  <c r="K12" i="14"/>
  <c r="K26" i="14" s="1"/>
  <c r="J12" i="14"/>
  <c r="J26" i="14" s="1"/>
  <c r="O11" i="14"/>
  <c r="O25" i="14" s="1"/>
  <c r="N11" i="14"/>
  <c r="N25" i="14" s="1"/>
  <c r="M11" i="14"/>
  <c r="M25" i="14" s="1"/>
  <c r="L11" i="14"/>
  <c r="L25" i="14" s="1"/>
  <c r="K11" i="14"/>
  <c r="K25" i="14" s="1"/>
  <c r="J11" i="14"/>
  <c r="J25" i="14" s="1"/>
  <c r="P25" i="14" s="1"/>
  <c r="O10" i="14"/>
  <c r="O24" i="14" s="1"/>
  <c r="N10" i="14"/>
  <c r="N24" i="14" s="1"/>
  <c r="M10" i="14"/>
  <c r="M24" i="14" s="1"/>
  <c r="L10" i="14"/>
  <c r="L24" i="14" s="1"/>
  <c r="K10" i="14"/>
  <c r="K24" i="14" s="1"/>
  <c r="J10" i="14"/>
  <c r="J24" i="14" s="1"/>
  <c r="P24" i="14" s="1"/>
  <c r="O9" i="14"/>
  <c r="O23" i="14" s="1"/>
  <c r="N9" i="14"/>
  <c r="N23" i="14" s="1"/>
  <c r="M9" i="14"/>
  <c r="M23" i="14" s="1"/>
  <c r="L9" i="14"/>
  <c r="L23" i="14" s="1"/>
  <c r="K9" i="14"/>
  <c r="K23" i="14" s="1"/>
  <c r="J9" i="14"/>
  <c r="J23" i="14" s="1"/>
  <c r="O8" i="14"/>
  <c r="O22" i="14" s="1"/>
  <c r="N8" i="14"/>
  <c r="N22" i="14" s="1"/>
  <c r="M8" i="14"/>
  <c r="M22" i="14" s="1"/>
  <c r="L8" i="14"/>
  <c r="L22" i="14" s="1"/>
  <c r="K8" i="14"/>
  <c r="K22" i="14" s="1"/>
  <c r="J8" i="14"/>
  <c r="J22" i="14" s="1"/>
  <c r="O7" i="14"/>
  <c r="O21" i="14" s="1"/>
  <c r="N7" i="14"/>
  <c r="N21" i="14" s="1"/>
  <c r="M7" i="14"/>
  <c r="M21" i="14" s="1"/>
  <c r="L7" i="14"/>
  <c r="L21" i="14" s="1"/>
  <c r="K7" i="14"/>
  <c r="K21" i="14" s="1"/>
  <c r="J7" i="14"/>
  <c r="J21" i="14" s="1"/>
  <c r="O6" i="14"/>
  <c r="O20" i="14" s="1"/>
  <c r="N6" i="14"/>
  <c r="N20" i="14" s="1"/>
  <c r="M6" i="14"/>
  <c r="M20" i="14" s="1"/>
  <c r="L6" i="14"/>
  <c r="L20" i="14" s="1"/>
  <c r="K6" i="14"/>
  <c r="K20" i="14" s="1"/>
  <c r="J6" i="14"/>
  <c r="J20" i="14" s="1"/>
  <c r="P20" i="14" s="1"/>
  <c r="O5" i="14"/>
  <c r="O19" i="14" s="1"/>
  <c r="N5" i="14"/>
  <c r="N19" i="14" s="1"/>
  <c r="M5" i="14"/>
  <c r="M19" i="14" s="1"/>
  <c r="L5" i="14"/>
  <c r="L19" i="14" s="1"/>
  <c r="K5" i="14"/>
  <c r="K19" i="14" s="1"/>
  <c r="J5" i="14"/>
  <c r="J19" i="14" s="1"/>
  <c r="O4" i="14"/>
  <c r="O18" i="14" s="1"/>
  <c r="N4" i="14"/>
  <c r="N18" i="14" s="1"/>
  <c r="M4" i="14"/>
  <c r="M18" i="14" s="1"/>
  <c r="L4" i="14"/>
  <c r="L18" i="14" s="1"/>
  <c r="K4" i="14"/>
  <c r="K18" i="14" s="1"/>
  <c r="J4" i="14"/>
  <c r="J18" i="14" s="1"/>
  <c r="G3" i="14"/>
  <c r="F3" i="14"/>
  <c r="E3" i="14"/>
  <c r="M3" i="14" s="1"/>
  <c r="D3" i="14"/>
  <c r="C3" i="14"/>
  <c r="K3" i="14" s="1"/>
  <c r="B3" i="14"/>
  <c r="J3" i="14" s="1"/>
  <c r="O14" i="13"/>
  <c r="O28" i="13" s="1"/>
  <c r="N14" i="13"/>
  <c r="N28" i="13" s="1"/>
  <c r="M14" i="13"/>
  <c r="M28" i="13" s="1"/>
  <c r="L14" i="13"/>
  <c r="L28" i="13" s="1"/>
  <c r="K14" i="13"/>
  <c r="K28" i="13" s="1"/>
  <c r="J14" i="13"/>
  <c r="J28" i="13" s="1"/>
  <c r="O13" i="13"/>
  <c r="O27" i="13" s="1"/>
  <c r="N13" i="13"/>
  <c r="N27" i="13" s="1"/>
  <c r="M13" i="13"/>
  <c r="M27" i="13" s="1"/>
  <c r="L13" i="13"/>
  <c r="L27" i="13" s="1"/>
  <c r="K13" i="13"/>
  <c r="K27" i="13" s="1"/>
  <c r="J13" i="13"/>
  <c r="J27" i="13" s="1"/>
  <c r="O12" i="13"/>
  <c r="O26" i="13" s="1"/>
  <c r="N12" i="13"/>
  <c r="N26" i="13" s="1"/>
  <c r="M12" i="13"/>
  <c r="M26" i="13" s="1"/>
  <c r="L12" i="13"/>
  <c r="L26" i="13" s="1"/>
  <c r="K12" i="13"/>
  <c r="K26" i="13" s="1"/>
  <c r="J12" i="13"/>
  <c r="J26" i="13" s="1"/>
  <c r="O11" i="13"/>
  <c r="O25" i="13" s="1"/>
  <c r="N11" i="13"/>
  <c r="N25" i="13" s="1"/>
  <c r="M11" i="13"/>
  <c r="M25" i="13" s="1"/>
  <c r="L11" i="13"/>
  <c r="L25" i="13" s="1"/>
  <c r="K11" i="13"/>
  <c r="K25" i="13" s="1"/>
  <c r="J11" i="13"/>
  <c r="J25" i="13" s="1"/>
  <c r="O10" i="13"/>
  <c r="O24" i="13" s="1"/>
  <c r="N10" i="13"/>
  <c r="N24" i="13" s="1"/>
  <c r="M10" i="13"/>
  <c r="M24" i="13" s="1"/>
  <c r="L10" i="13"/>
  <c r="L24" i="13" s="1"/>
  <c r="K10" i="13"/>
  <c r="K24" i="13" s="1"/>
  <c r="J10" i="13"/>
  <c r="J24" i="13" s="1"/>
  <c r="O9" i="13"/>
  <c r="O23" i="13" s="1"/>
  <c r="N9" i="13"/>
  <c r="N23" i="13" s="1"/>
  <c r="M9" i="13"/>
  <c r="M23" i="13" s="1"/>
  <c r="L9" i="13"/>
  <c r="L23" i="13" s="1"/>
  <c r="K9" i="13"/>
  <c r="K23" i="13" s="1"/>
  <c r="J9" i="13"/>
  <c r="J23" i="13" s="1"/>
  <c r="O8" i="13"/>
  <c r="O22" i="13" s="1"/>
  <c r="N8" i="13"/>
  <c r="N22" i="13" s="1"/>
  <c r="M8" i="13"/>
  <c r="M22" i="13" s="1"/>
  <c r="L8" i="13"/>
  <c r="L22" i="13" s="1"/>
  <c r="K8" i="13"/>
  <c r="K22" i="13" s="1"/>
  <c r="J8" i="13"/>
  <c r="J22" i="13" s="1"/>
  <c r="O7" i="13"/>
  <c r="O21" i="13" s="1"/>
  <c r="N7" i="13"/>
  <c r="N21" i="13" s="1"/>
  <c r="M7" i="13"/>
  <c r="M21" i="13" s="1"/>
  <c r="L7" i="13"/>
  <c r="L21" i="13" s="1"/>
  <c r="K7" i="13"/>
  <c r="K21" i="13" s="1"/>
  <c r="J7" i="13"/>
  <c r="J21" i="13" s="1"/>
  <c r="O6" i="13"/>
  <c r="O20" i="13" s="1"/>
  <c r="N6" i="13"/>
  <c r="N20" i="13" s="1"/>
  <c r="M6" i="13"/>
  <c r="M20" i="13" s="1"/>
  <c r="L6" i="13"/>
  <c r="L20" i="13" s="1"/>
  <c r="K6" i="13"/>
  <c r="K20" i="13" s="1"/>
  <c r="J6" i="13"/>
  <c r="J20" i="13" s="1"/>
  <c r="O5" i="13"/>
  <c r="O19" i="13" s="1"/>
  <c r="N5" i="13"/>
  <c r="N19" i="13" s="1"/>
  <c r="M5" i="13"/>
  <c r="M19" i="13" s="1"/>
  <c r="L5" i="13"/>
  <c r="L19" i="13" s="1"/>
  <c r="K5" i="13"/>
  <c r="K19" i="13" s="1"/>
  <c r="J5" i="13"/>
  <c r="J19" i="13" s="1"/>
  <c r="O4" i="13"/>
  <c r="O18" i="13" s="1"/>
  <c r="N4" i="13"/>
  <c r="N18" i="13" s="1"/>
  <c r="M4" i="13"/>
  <c r="M18" i="13" s="1"/>
  <c r="L4" i="13"/>
  <c r="L18" i="13" s="1"/>
  <c r="K4" i="13"/>
  <c r="K18" i="13" s="1"/>
  <c r="J4" i="13"/>
  <c r="J18" i="13" s="1"/>
  <c r="O3" i="13"/>
  <c r="O17" i="13" s="1"/>
  <c r="N3" i="13"/>
  <c r="N17" i="13" s="1"/>
  <c r="M3" i="13"/>
  <c r="M17" i="13" s="1"/>
  <c r="L3" i="13"/>
  <c r="L17" i="13" s="1"/>
  <c r="K3" i="13"/>
  <c r="K17" i="13" s="1"/>
  <c r="J3" i="13"/>
  <c r="J17" i="13" s="1"/>
  <c r="L3" i="14" l="1"/>
  <c r="N3" i="14"/>
  <c r="O3" i="14"/>
  <c r="P28" i="14"/>
  <c r="P21" i="14"/>
  <c r="P23" i="14"/>
  <c r="P27" i="14"/>
  <c r="P18" i="14"/>
  <c r="P22" i="14"/>
  <c r="P26" i="14"/>
  <c r="P19" i="14"/>
  <c r="P27" i="13"/>
  <c r="P19" i="13"/>
  <c r="P23" i="13"/>
  <c r="P18" i="13"/>
  <c r="P22" i="13"/>
  <c r="P26" i="13"/>
  <c r="P17" i="13"/>
  <c r="P21" i="13"/>
  <c r="P25" i="13"/>
  <c r="P20" i="13"/>
  <c r="P24" i="13"/>
  <c r="P28" i="13"/>
  <c r="B33" i="12"/>
  <c r="B34" i="12"/>
  <c r="B35" i="12"/>
  <c r="B36" i="12"/>
  <c r="B37" i="12"/>
  <c r="B38" i="12"/>
  <c r="B32" i="12"/>
  <c r="C6" i="11" l="1"/>
  <c r="AA3" i="12"/>
  <c r="AB3" i="12"/>
  <c r="AA4" i="12"/>
  <c r="AB4" i="12"/>
  <c r="AC4" i="12"/>
  <c r="AD4" i="12"/>
  <c r="AE4" i="12"/>
  <c r="AF4" i="12"/>
  <c r="B60" i="11" l="1"/>
  <c r="B49" i="11"/>
  <c r="B48" i="11"/>
  <c r="B47" i="11"/>
  <c r="B46" i="11"/>
  <c r="B45" i="11"/>
  <c r="C106" i="12" l="1"/>
  <c r="C93" i="12"/>
  <c r="C81" i="12"/>
  <c r="C69" i="12"/>
  <c r="C57" i="12"/>
  <c r="B57" i="12"/>
  <c r="B69" i="12" s="1"/>
  <c r="B81" i="12" s="1"/>
  <c r="B93" i="12" s="1"/>
  <c r="B106" i="12" s="1"/>
  <c r="B79" i="11"/>
  <c r="B98" i="11" s="1"/>
  <c r="B117" i="11" s="1"/>
  <c r="B124" i="11" s="1"/>
  <c r="C124" i="11"/>
  <c r="C79" i="11"/>
  <c r="C98" i="11"/>
  <c r="C117" i="11"/>
  <c r="C60" i="11"/>
  <c r="C5" i="12" l="1"/>
  <c r="P10" i="12"/>
  <c r="O7" i="12"/>
  <c r="O8" i="12"/>
  <c r="M5" i="12"/>
  <c r="M9" i="12"/>
  <c r="M10" i="12"/>
  <c r="N11" i="12"/>
  <c r="N12" i="12"/>
  <c r="Q5" i="12"/>
  <c r="M11" i="12"/>
  <c r="M12" i="12"/>
  <c r="O5" i="12"/>
  <c r="Q6" i="12"/>
  <c r="Q7" i="12"/>
  <c r="Q8" i="12"/>
  <c r="Q9" i="12"/>
  <c r="N5" i="12"/>
  <c r="P6" i="12"/>
  <c r="P8" i="12"/>
  <c r="Q10" i="12"/>
  <c r="Q11" i="12"/>
  <c r="Q12" i="12"/>
  <c r="N6" i="12"/>
  <c r="N8" i="12"/>
  <c r="O10" i="12"/>
  <c r="P11" i="12"/>
  <c r="P12" i="12"/>
  <c r="P13" i="12"/>
  <c r="M8" i="12"/>
  <c r="N10" i="12"/>
  <c r="O11" i="12"/>
  <c r="O12" i="12"/>
  <c r="P5" i="12"/>
  <c r="G5" i="12"/>
  <c r="F5" i="12"/>
  <c r="E5" i="12"/>
  <c r="D5" i="12"/>
  <c r="O6" i="12"/>
  <c r="M6" i="12"/>
  <c r="G6" i="12"/>
  <c r="F6" i="12"/>
  <c r="E6" i="12"/>
  <c r="D6" i="12"/>
  <c r="C6" i="12"/>
  <c r="P7" i="12"/>
  <c r="N7" i="12"/>
  <c r="M7" i="12"/>
  <c r="G7" i="12"/>
  <c r="F7" i="12"/>
  <c r="E7" i="12"/>
  <c r="D7" i="12"/>
  <c r="C7" i="12"/>
  <c r="G8" i="12"/>
  <c r="F8" i="12"/>
  <c r="E8" i="12"/>
  <c r="D8" i="12"/>
  <c r="C8" i="12"/>
  <c r="P9" i="12"/>
  <c r="O9" i="12"/>
  <c r="N9" i="12"/>
  <c r="G9" i="12"/>
  <c r="F9" i="12"/>
  <c r="E9" i="12"/>
  <c r="D9" i="12"/>
  <c r="C9" i="12"/>
  <c r="G10" i="12"/>
  <c r="F10" i="12"/>
  <c r="E10" i="12"/>
  <c r="D10" i="12"/>
  <c r="C10" i="12"/>
  <c r="G11" i="12"/>
  <c r="F11" i="12"/>
  <c r="E11" i="12"/>
  <c r="D11" i="12"/>
  <c r="C11" i="12"/>
  <c r="G12" i="12"/>
  <c r="F12" i="12"/>
  <c r="E12" i="12"/>
  <c r="D12" i="12"/>
  <c r="C12" i="12"/>
  <c r="Q13" i="12"/>
  <c r="O13" i="12"/>
  <c r="N13" i="12"/>
  <c r="M13" i="12"/>
  <c r="G13" i="12"/>
  <c r="F13" i="12"/>
  <c r="E13" i="12"/>
  <c r="D13" i="12"/>
  <c r="C13" i="12"/>
  <c r="J5" i="12" l="1"/>
  <c r="E19" i="12" s="1"/>
  <c r="H13" i="12"/>
  <c r="C27" i="12" s="1"/>
  <c r="I13" i="12"/>
  <c r="D27" i="12" s="1"/>
  <c r="J13" i="12"/>
  <c r="E27" i="12" s="1"/>
  <c r="K13" i="12"/>
  <c r="F27" i="12" s="1"/>
  <c r="L13" i="12"/>
  <c r="G27" i="12" s="1"/>
  <c r="AF10" i="12" s="1"/>
  <c r="H12" i="12"/>
  <c r="C26" i="12" s="1"/>
  <c r="I12" i="12"/>
  <c r="D26" i="12" s="1"/>
  <c r="J12" i="12"/>
  <c r="E26" i="12" s="1"/>
  <c r="K12" i="12"/>
  <c r="F26" i="12" s="1"/>
  <c r="L12" i="12"/>
  <c r="G26" i="12" s="1"/>
  <c r="H11" i="12"/>
  <c r="C25" i="12" s="1"/>
  <c r="I11" i="12"/>
  <c r="D25" i="12" s="1"/>
  <c r="J11" i="12"/>
  <c r="E25" i="12" s="1"/>
  <c r="K11" i="12"/>
  <c r="F25" i="12" s="1"/>
  <c r="L11" i="12"/>
  <c r="G25" i="12" s="1"/>
  <c r="H10" i="12"/>
  <c r="C24" i="12" s="1"/>
  <c r="I10" i="12"/>
  <c r="D24" i="12" s="1"/>
  <c r="J10" i="12"/>
  <c r="E24" i="12" s="1"/>
  <c r="K10" i="12"/>
  <c r="F24" i="12" s="1"/>
  <c r="L10" i="12"/>
  <c r="G24" i="12" s="1"/>
  <c r="H9" i="12"/>
  <c r="C23" i="12" s="1"/>
  <c r="I9" i="12"/>
  <c r="D23" i="12" s="1"/>
  <c r="J9" i="12"/>
  <c r="E23" i="12" s="1"/>
  <c r="K9" i="12"/>
  <c r="F23" i="12" s="1"/>
  <c r="L9" i="12"/>
  <c r="G23" i="12" s="1"/>
  <c r="H8" i="12"/>
  <c r="C22" i="12" s="1"/>
  <c r="I8" i="12"/>
  <c r="D22" i="12" s="1"/>
  <c r="J8" i="12"/>
  <c r="E22" i="12" s="1"/>
  <c r="K8" i="12"/>
  <c r="F22" i="12" s="1"/>
  <c r="L8" i="12"/>
  <c r="G22" i="12" s="1"/>
  <c r="H7" i="12"/>
  <c r="C21" i="12" s="1"/>
  <c r="I7" i="12"/>
  <c r="D21" i="12" s="1"/>
  <c r="I21" i="12" s="1"/>
  <c r="C72" i="12" s="1"/>
  <c r="J7" i="12"/>
  <c r="E21" i="12" s="1"/>
  <c r="AD7" i="12" s="1"/>
  <c r="K7" i="12"/>
  <c r="F21" i="12" s="1"/>
  <c r="L7" i="12"/>
  <c r="G21" i="12" s="1"/>
  <c r="H6" i="12"/>
  <c r="C20" i="12" s="1"/>
  <c r="I6" i="12"/>
  <c r="D20" i="12" s="1"/>
  <c r="J6" i="12"/>
  <c r="E20" i="12" s="1"/>
  <c r="K6" i="12"/>
  <c r="F20" i="12" s="1"/>
  <c r="L6" i="12"/>
  <c r="G20" i="12" s="1"/>
  <c r="H5" i="12"/>
  <c r="C19" i="12" s="1"/>
  <c r="I5" i="12"/>
  <c r="D19" i="12" s="1"/>
  <c r="K5" i="12"/>
  <c r="F19" i="12" s="1"/>
  <c r="L5" i="12"/>
  <c r="G19" i="12" s="1"/>
  <c r="S6" i="12"/>
  <c r="L16" i="11"/>
  <c r="I17" i="11"/>
  <c r="J17" i="11"/>
  <c r="I16" i="11"/>
  <c r="J18" i="11"/>
  <c r="O12" i="11"/>
  <c r="N12" i="11"/>
  <c r="Q13" i="11"/>
  <c r="O13" i="11"/>
  <c r="N13" i="11"/>
  <c r="M13" i="11"/>
  <c r="Q14" i="11"/>
  <c r="O14" i="11"/>
  <c r="N14" i="11"/>
  <c r="M14" i="11"/>
  <c r="Q15" i="11"/>
  <c r="O15" i="11"/>
  <c r="M15" i="11"/>
  <c r="Q16" i="11"/>
  <c r="O16" i="11"/>
  <c r="N16" i="11"/>
  <c r="M16" i="11"/>
  <c r="G16" i="11"/>
  <c r="D16" i="11"/>
  <c r="Q17" i="11"/>
  <c r="O17" i="11"/>
  <c r="N17" i="11"/>
  <c r="M17" i="11"/>
  <c r="E17" i="11"/>
  <c r="D17" i="11"/>
  <c r="Q18" i="11"/>
  <c r="O18" i="11"/>
  <c r="N18" i="11"/>
  <c r="M18" i="11"/>
  <c r="E18" i="11"/>
  <c r="Q19" i="11"/>
  <c r="O19" i="11"/>
  <c r="N19" i="11"/>
  <c r="M19" i="11"/>
  <c r="Q20" i="11"/>
  <c r="O20" i="11"/>
  <c r="N20" i="11"/>
  <c r="M20" i="11"/>
  <c r="N11" i="11"/>
  <c r="M11" i="11"/>
  <c r="Q10" i="11"/>
  <c r="G11" i="11"/>
  <c r="N10" i="11"/>
  <c r="Q11" i="11"/>
  <c r="E11" i="11"/>
  <c r="Q12" i="11"/>
  <c r="M10" i="11"/>
  <c r="O11" i="11"/>
  <c r="C10" i="11"/>
  <c r="O10" i="11"/>
  <c r="G10" i="11"/>
  <c r="E10" i="11"/>
  <c r="D10" i="11"/>
  <c r="P11" i="11"/>
  <c r="F11" i="11"/>
  <c r="D11" i="11"/>
  <c r="C11" i="11"/>
  <c r="M12" i="11"/>
  <c r="G12" i="11"/>
  <c r="E12" i="11"/>
  <c r="D12" i="11"/>
  <c r="C12" i="11"/>
  <c r="G13" i="11"/>
  <c r="E13" i="11"/>
  <c r="D13" i="11"/>
  <c r="C13" i="11"/>
  <c r="G14" i="11"/>
  <c r="E14" i="11"/>
  <c r="D14" i="11"/>
  <c r="C14" i="11"/>
  <c r="N15" i="11"/>
  <c r="G15" i="11"/>
  <c r="E15" i="11"/>
  <c r="D15" i="11"/>
  <c r="C15" i="11"/>
  <c r="E16" i="11"/>
  <c r="C16" i="11"/>
  <c r="G17" i="11"/>
  <c r="C17" i="11"/>
  <c r="G18" i="11"/>
  <c r="D18" i="11"/>
  <c r="C18" i="11"/>
  <c r="G19" i="11"/>
  <c r="E19" i="11"/>
  <c r="D19" i="11"/>
  <c r="C19" i="11"/>
  <c r="G20" i="11"/>
  <c r="E20" i="11"/>
  <c r="D20" i="11"/>
  <c r="C20" i="11"/>
  <c r="G37" i="11" l="1"/>
  <c r="L37" i="11" s="1"/>
  <c r="C135" i="11" s="1"/>
  <c r="D44" i="12"/>
  <c r="F44" i="12" s="1"/>
  <c r="J21" i="12"/>
  <c r="C87" i="12" s="1"/>
  <c r="D42" i="12"/>
  <c r="F42" i="12" s="1"/>
  <c r="L11" i="11"/>
  <c r="G32" i="11" s="1"/>
  <c r="L32" i="11" s="1"/>
  <c r="C136" i="11" s="1"/>
  <c r="J11" i="11"/>
  <c r="E32" i="11" s="1"/>
  <c r="J32" i="11" s="1"/>
  <c r="C111" i="11" s="1"/>
  <c r="H20" i="11"/>
  <c r="C41" i="11" s="1"/>
  <c r="I20" i="11"/>
  <c r="D41" i="11" s="1"/>
  <c r="I41" i="11" s="1"/>
  <c r="C90" i="11" s="1"/>
  <c r="J20" i="11"/>
  <c r="E41" i="11" s="1"/>
  <c r="L20" i="11"/>
  <c r="G41" i="11" s="1"/>
  <c r="H19" i="11"/>
  <c r="C40" i="11" s="1"/>
  <c r="I19" i="11"/>
  <c r="D40" i="11" s="1"/>
  <c r="I40" i="11" s="1"/>
  <c r="C94" i="11" s="1"/>
  <c r="J19" i="11"/>
  <c r="E40" i="11" s="1"/>
  <c r="J40" i="11" s="1"/>
  <c r="C114" i="11" s="1"/>
  <c r="L19" i="11"/>
  <c r="G40" i="11" s="1"/>
  <c r="L40" i="11" s="1"/>
  <c r="C140" i="11" s="1"/>
  <c r="H18" i="11"/>
  <c r="C39" i="11" s="1"/>
  <c r="L18" i="11"/>
  <c r="G39" i="11" s="1"/>
  <c r="L39" i="11" s="1"/>
  <c r="C139" i="11" s="1"/>
  <c r="H17" i="11"/>
  <c r="C38" i="11" s="1"/>
  <c r="L17" i="11"/>
  <c r="G38" i="11" s="1"/>
  <c r="L38" i="11" s="1"/>
  <c r="H16" i="11"/>
  <c r="C37" i="11" s="1"/>
  <c r="J16" i="11"/>
  <c r="E37" i="11" s="1"/>
  <c r="H15" i="11"/>
  <c r="C36" i="11" s="1"/>
  <c r="J15" i="11"/>
  <c r="E36" i="11" s="1"/>
  <c r="L15" i="11"/>
  <c r="G36" i="11" s="1"/>
  <c r="H14" i="11"/>
  <c r="C35" i="11" s="1"/>
  <c r="I14" i="11"/>
  <c r="D35" i="11" s="1"/>
  <c r="J14" i="11"/>
  <c r="E35" i="11" s="1"/>
  <c r="L14" i="11"/>
  <c r="G35" i="11" s="1"/>
  <c r="H13" i="11"/>
  <c r="C34" i="11" s="1"/>
  <c r="I13" i="11"/>
  <c r="D34" i="11" s="1"/>
  <c r="J13" i="11"/>
  <c r="E34" i="11" s="1"/>
  <c r="L13" i="11"/>
  <c r="G34" i="11" s="1"/>
  <c r="L34" i="11" s="1"/>
  <c r="C134" i="11" s="1"/>
  <c r="I12" i="11"/>
  <c r="D33" i="11" s="1"/>
  <c r="J12" i="11"/>
  <c r="E33" i="11" s="1"/>
  <c r="J33" i="11" s="1"/>
  <c r="C110" i="11" s="1"/>
  <c r="L12" i="11"/>
  <c r="G33" i="11" s="1"/>
  <c r="H11" i="11"/>
  <c r="C32" i="11" s="1"/>
  <c r="I11" i="11"/>
  <c r="D32" i="11" s="1"/>
  <c r="I10" i="11"/>
  <c r="D31" i="11" s="1"/>
  <c r="L10" i="11"/>
  <c r="G31" i="11" s="1"/>
  <c r="H10" i="11"/>
  <c r="C31" i="11" s="1"/>
  <c r="I23" i="12"/>
  <c r="C74" i="12" s="1"/>
  <c r="AB5" i="12"/>
  <c r="M26" i="12"/>
  <c r="G37" i="12"/>
  <c r="C37" i="12" s="1"/>
  <c r="J23" i="12"/>
  <c r="C86" i="12" s="1"/>
  <c r="C5" i="11"/>
  <c r="AB9" i="12"/>
  <c r="G34" i="12"/>
  <c r="C34" i="12" s="1"/>
  <c r="M23" i="12"/>
  <c r="AB10" i="12"/>
  <c r="M27" i="12"/>
  <c r="G38" i="12"/>
  <c r="F38" i="12" s="1"/>
  <c r="D43" i="12"/>
  <c r="F43" i="12" s="1"/>
  <c r="O75" i="12" s="1"/>
  <c r="K19" i="12"/>
  <c r="C98" i="12" s="1"/>
  <c r="AE8" i="12"/>
  <c r="G33" i="12"/>
  <c r="E33" i="12" s="1"/>
  <c r="M22" i="12"/>
  <c r="L19" i="12"/>
  <c r="C111" i="12" s="1"/>
  <c r="AB8" i="12"/>
  <c r="M24" i="12"/>
  <c r="G35" i="12"/>
  <c r="D35" i="12" s="1"/>
  <c r="AB12" i="12"/>
  <c r="M25" i="12"/>
  <c r="G36" i="12"/>
  <c r="C36" i="12" s="1"/>
  <c r="AD8" i="12"/>
  <c r="AD10" i="12"/>
  <c r="AE5" i="12"/>
  <c r="M20" i="12"/>
  <c r="A20" i="12"/>
  <c r="G31" i="12"/>
  <c r="E31" i="12" s="1"/>
  <c r="M19" i="12"/>
  <c r="C42" i="12"/>
  <c r="E42" i="12" s="1"/>
  <c r="O60" i="12" s="1"/>
  <c r="G30" i="12"/>
  <c r="D30" i="12" s="1"/>
  <c r="J19" i="12"/>
  <c r="C84" i="12" s="1"/>
  <c r="G32" i="12"/>
  <c r="C32" i="12" s="1"/>
  <c r="H21" i="12"/>
  <c r="C60" i="12" s="1"/>
  <c r="M21" i="12"/>
  <c r="AD12" i="12"/>
  <c r="AE9" i="12"/>
  <c r="AB11" i="12"/>
  <c r="C45" i="12"/>
  <c r="E45" i="12" s="1"/>
  <c r="O63" i="12" s="1"/>
  <c r="C44" i="12"/>
  <c r="E44" i="12" s="1"/>
  <c r="O61" i="12" s="1"/>
  <c r="C43" i="12"/>
  <c r="E43" i="12" s="1"/>
  <c r="O58" i="12" s="1"/>
  <c r="AD11" i="12"/>
  <c r="D45" i="12"/>
  <c r="F45" i="12" s="1"/>
  <c r="O71" i="12" s="1"/>
  <c r="H19" i="12"/>
  <c r="C63" i="12" s="1"/>
  <c r="AD6" i="12"/>
  <c r="I19" i="12"/>
  <c r="C73" i="12" s="1"/>
  <c r="H20" i="12"/>
  <c r="C58" i="12" s="1"/>
  <c r="J22" i="12"/>
  <c r="C83" i="12" s="1"/>
  <c r="K24" i="12"/>
  <c r="C100" i="12" s="1"/>
  <c r="AB6" i="12"/>
  <c r="K23" i="12"/>
  <c r="C101" i="12" s="1"/>
  <c r="J27" i="12"/>
  <c r="C90" i="12" s="1"/>
  <c r="D46" i="12"/>
  <c r="F46" i="12" s="1"/>
  <c r="O78" i="12" s="1"/>
  <c r="AD9" i="12"/>
  <c r="AC7" i="12"/>
  <c r="AB7" i="12"/>
  <c r="L27" i="12"/>
  <c r="C109" i="12" s="1"/>
  <c r="D38" i="11"/>
  <c r="I38" i="11" s="1"/>
  <c r="C81" i="11" s="1"/>
  <c r="E38" i="11"/>
  <c r="J38" i="11" s="1"/>
  <c r="C100" i="11" s="1"/>
  <c r="D37" i="11"/>
  <c r="E39" i="11"/>
  <c r="J39" i="11" s="1"/>
  <c r="C112" i="11" s="1"/>
  <c r="L20" i="12"/>
  <c r="C110" i="12" s="1"/>
  <c r="AF6" i="12"/>
  <c r="K22" i="12"/>
  <c r="C96" i="12" s="1"/>
  <c r="AE11" i="12"/>
  <c r="L24" i="12"/>
  <c r="C108" i="12" s="1"/>
  <c r="AF8" i="12"/>
  <c r="K27" i="12"/>
  <c r="C97" i="12" s="1"/>
  <c r="AE10" i="12"/>
  <c r="AC9" i="12"/>
  <c r="I27" i="12"/>
  <c r="C77" i="12" s="1"/>
  <c r="AC10" i="12"/>
  <c r="L21" i="12"/>
  <c r="C113" i="12" s="1"/>
  <c r="AF7" i="12"/>
  <c r="L25" i="12"/>
  <c r="C112" i="12" s="1"/>
  <c r="AF12" i="12"/>
  <c r="L22" i="12"/>
  <c r="C115" i="12" s="1"/>
  <c r="AF11" i="12"/>
  <c r="L26" i="12"/>
  <c r="C107" i="12" s="1"/>
  <c r="AF5" i="12"/>
  <c r="I24" i="12"/>
  <c r="C78" i="12" s="1"/>
  <c r="AC8" i="12"/>
  <c r="K21" i="12"/>
  <c r="C95" i="12" s="1"/>
  <c r="AE7" i="12"/>
  <c r="I25" i="12"/>
  <c r="C71" i="12" s="1"/>
  <c r="AC12" i="12"/>
  <c r="L23" i="12"/>
  <c r="C114" i="12" s="1"/>
  <c r="AF9" i="12"/>
  <c r="I26" i="12"/>
  <c r="C70" i="12" s="1"/>
  <c r="AC5" i="12"/>
  <c r="I22" i="12"/>
  <c r="C76" i="12" s="1"/>
  <c r="AC11" i="12"/>
  <c r="I20" i="12"/>
  <c r="C75" i="12" s="1"/>
  <c r="AC6" i="12"/>
  <c r="J26" i="12"/>
  <c r="C82" i="12" s="1"/>
  <c r="AD5" i="12"/>
  <c r="K20" i="12"/>
  <c r="C102" i="12" s="1"/>
  <c r="AE6" i="12"/>
  <c r="K25" i="12"/>
  <c r="C99" i="12" s="1"/>
  <c r="AE12" i="12"/>
  <c r="H23" i="12"/>
  <c r="C66" i="12" s="1"/>
  <c r="C46" i="12"/>
  <c r="E46" i="12" s="1"/>
  <c r="O65" i="12" s="1"/>
  <c r="J25" i="12"/>
  <c r="C89" i="12" s="1"/>
  <c r="D48" i="12"/>
  <c r="F48" i="12" s="1"/>
  <c r="O76" i="12" s="1"/>
  <c r="C50" i="12"/>
  <c r="E50" i="12" s="1"/>
  <c r="O64" i="12" s="1"/>
  <c r="H27" i="12"/>
  <c r="C65" i="12" s="1"/>
  <c r="C49" i="12"/>
  <c r="E49" i="12" s="1"/>
  <c r="O57" i="12" s="1"/>
  <c r="H26" i="12"/>
  <c r="C59" i="12" s="1"/>
  <c r="D50" i="12"/>
  <c r="F50" i="12" s="1"/>
  <c r="O77" i="12" s="1"/>
  <c r="K26" i="12"/>
  <c r="C94" i="12" s="1"/>
  <c r="D49" i="12"/>
  <c r="F49" i="12" s="1"/>
  <c r="O70" i="12" s="1"/>
  <c r="H22" i="12"/>
  <c r="C64" i="12" s="1"/>
  <c r="H24" i="12"/>
  <c r="C62" i="12" s="1"/>
  <c r="C47" i="12"/>
  <c r="E47" i="12" s="1"/>
  <c r="O62" i="12" s="1"/>
  <c r="H25" i="12"/>
  <c r="C61" i="12" s="1"/>
  <c r="C48" i="12"/>
  <c r="E48" i="12" s="1"/>
  <c r="O59" i="12" s="1"/>
  <c r="O74" i="12"/>
  <c r="J20" i="12"/>
  <c r="C88" i="12" s="1"/>
  <c r="J24" i="12"/>
  <c r="C85" i="12" s="1"/>
  <c r="D47" i="12"/>
  <c r="F47" i="12" s="1"/>
  <c r="O72" i="12" s="1"/>
  <c r="O73" i="12"/>
  <c r="Q9" i="11"/>
  <c r="P9" i="11"/>
  <c r="O9" i="11"/>
  <c r="N9" i="11"/>
  <c r="M9" i="11"/>
  <c r="G9" i="11"/>
  <c r="F9" i="11"/>
  <c r="D9" i="11"/>
  <c r="C9" i="11"/>
  <c r="I15" i="11"/>
  <c r="D36" i="11" s="1"/>
  <c r="H12" i="11"/>
  <c r="C33" i="11" s="1"/>
  <c r="K11" i="11"/>
  <c r="F32" i="11" s="1"/>
  <c r="J10" i="11"/>
  <c r="E31" i="11" s="1"/>
  <c r="O6" i="11"/>
  <c r="E7" i="11"/>
  <c r="Q8" i="11"/>
  <c r="P8" i="11"/>
  <c r="O8" i="11"/>
  <c r="N8" i="11"/>
  <c r="F8" i="11"/>
  <c r="E8" i="11"/>
  <c r="D8" i="11"/>
  <c r="M8" i="11"/>
  <c r="C8" i="11"/>
  <c r="I18" i="11"/>
  <c r="D39" i="11" s="1"/>
  <c r="I39" i="11" s="1"/>
  <c r="C93" i="11" s="1"/>
  <c r="N5" i="11"/>
  <c r="C7" i="11"/>
  <c r="Q5" i="11"/>
  <c r="N6" i="11"/>
  <c r="Q6" i="11"/>
  <c r="G7" i="11"/>
  <c r="P5" i="11"/>
  <c r="F5" i="11"/>
  <c r="D7" i="11"/>
  <c r="O5" i="11"/>
  <c r="M7" i="11"/>
  <c r="D6" i="11"/>
  <c r="G6" i="11"/>
  <c r="Q7" i="11"/>
  <c r="E5" i="11"/>
  <c r="G5" i="11"/>
  <c r="E6" i="11"/>
  <c r="O7" i="11"/>
  <c r="N7" i="11"/>
  <c r="M5" i="11"/>
  <c r="D5" i="11"/>
  <c r="G8" i="11"/>
  <c r="E9" i="11"/>
  <c r="F34" i="12" l="1"/>
  <c r="F37" i="12"/>
  <c r="E37" i="12"/>
  <c r="M32" i="11"/>
  <c r="C35" i="12"/>
  <c r="E36" i="12"/>
  <c r="E38" i="12"/>
  <c r="D38" i="12"/>
  <c r="M37" i="11"/>
  <c r="D32" i="12"/>
  <c r="F35" i="12"/>
  <c r="F36" i="12"/>
  <c r="D34" i="12"/>
  <c r="D36" i="12"/>
  <c r="H39" i="11"/>
  <c r="C67" i="11" s="1"/>
  <c r="M39" i="11"/>
  <c r="M41" i="11"/>
  <c r="C33" i="12"/>
  <c r="F30" i="12"/>
  <c r="M34" i="11"/>
  <c r="D31" i="12"/>
  <c r="E32" i="12"/>
  <c r="F32" i="12"/>
  <c r="C31" i="12"/>
  <c r="E35" i="12"/>
  <c r="E34" i="12"/>
  <c r="H49" i="11"/>
  <c r="D49" i="11" s="1"/>
  <c r="M36" i="11"/>
  <c r="M35" i="11"/>
  <c r="H47" i="11"/>
  <c r="E47" i="11" s="1"/>
  <c r="I37" i="11"/>
  <c r="C84" i="11" s="1"/>
  <c r="E30" i="12"/>
  <c r="D33" i="12"/>
  <c r="D37" i="12"/>
  <c r="M33" i="11"/>
  <c r="F33" i="12"/>
  <c r="H46" i="11"/>
  <c r="G46" i="11" s="1"/>
  <c r="M38" i="11"/>
  <c r="C38" i="12"/>
  <c r="M31" i="11"/>
  <c r="M40" i="11"/>
  <c r="C30" i="12"/>
  <c r="F31" i="12"/>
  <c r="I9" i="11"/>
  <c r="D30" i="11" s="1"/>
  <c r="K9" i="11"/>
  <c r="F30" i="11" s="1"/>
  <c r="L9" i="11"/>
  <c r="G30" i="11" s="1"/>
  <c r="H9" i="11"/>
  <c r="C30" i="11" s="1"/>
  <c r="H31" i="11"/>
  <c r="C62" i="11" s="1"/>
  <c r="H52" i="11"/>
  <c r="C52" i="11" s="1"/>
  <c r="I33" i="11"/>
  <c r="C86" i="11" s="1"/>
  <c r="J34" i="11"/>
  <c r="C103" i="11" s="1"/>
  <c r="I34" i="11"/>
  <c r="C88" i="11" s="1"/>
  <c r="H34" i="11"/>
  <c r="C75" i="11" s="1"/>
  <c r="H55" i="11"/>
  <c r="G55" i="11" s="1"/>
  <c r="J37" i="11"/>
  <c r="C101" i="11" s="1"/>
  <c r="H37" i="11"/>
  <c r="C76" i="11" s="1"/>
  <c r="H56" i="11"/>
  <c r="E56" i="11" s="1"/>
  <c r="H40" i="11"/>
  <c r="C73" i="11" s="1"/>
  <c r="H57" i="11"/>
  <c r="L41" i="11"/>
  <c r="C131" i="11" s="1"/>
  <c r="J41" i="11"/>
  <c r="C109" i="11" s="1"/>
  <c r="H41" i="11"/>
  <c r="C69" i="11" s="1"/>
  <c r="H58" i="11"/>
  <c r="D58" i="11" s="1"/>
  <c r="I32" i="11"/>
  <c r="C91" i="11" s="1"/>
  <c r="H32" i="11"/>
  <c r="C65" i="11" s="1"/>
  <c r="H53" i="11"/>
  <c r="L31" i="11"/>
  <c r="C132" i="11" s="1"/>
  <c r="I31" i="11"/>
  <c r="C85" i="11" s="1"/>
  <c r="L33" i="11"/>
  <c r="C133" i="11" s="1"/>
  <c r="J31" i="11"/>
  <c r="C106" i="11" s="1"/>
  <c r="K32" i="11"/>
  <c r="C121" i="11" s="1"/>
  <c r="H33" i="11"/>
  <c r="C68" i="11" s="1"/>
  <c r="H54" i="11"/>
  <c r="E54" i="11" s="1"/>
  <c r="J35" i="11"/>
  <c r="C113" i="11" s="1"/>
  <c r="L35" i="11"/>
  <c r="C126" i="11" s="1"/>
  <c r="I36" i="11"/>
  <c r="C80" i="11" s="1"/>
  <c r="I35" i="11"/>
  <c r="C92" i="11" s="1"/>
  <c r="H35" i="11"/>
  <c r="C72" i="11" s="1"/>
  <c r="L36" i="11"/>
  <c r="C127" i="11" s="1"/>
  <c r="J36" i="11"/>
  <c r="C102" i="11" s="1"/>
  <c r="H36" i="11"/>
  <c r="C61" i="11" s="1"/>
  <c r="C125" i="11"/>
  <c r="H38" i="11"/>
  <c r="C64" i="11" s="1"/>
  <c r="J9" i="11"/>
  <c r="E30" i="11" s="1"/>
  <c r="L6" i="11"/>
  <c r="G27" i="11" s="1"/>
  <c r="J6" i="11"/>
  <c r="E27" i="11" s="1"/>
  <c r="I6" i="11"/>
  <c r="D27" i="11" s="1"/>
  <c r="L7" i="11"/>
  <c r="G28" i="11" s="1"/>
  <c r="J7" i="11"/>
  <c r="E28" i="11" s="1"/>
  <c r="I7" i="11"/>
  <c r="D28" i="11" s="1"/>
  <c r="H7" i="11"/>
  <c r="C28" i="11" s="1"/>
  <c r="K8" i="11"/>
  <c r="F29" i="11" s="1"/>
  <c r="J8" i="11"/>
  <c r="E29" i="11" s="1"/>
  <c r="I8" i="11"/>
  <c r="D29" i="11" s="1"/>
  <c r="L8" i="11"/>
  <c r="G29" i="11" s="1"/>
  <c r="M6" i="11"/>
  <c r="C46" i="11" l="1"/>
  <c r="M30" i="11"/>
  <c r="H30" i="11"/>
  <c r="C71" i="11" s="1"/>
  <c r="H48" i="11"/>
  <c r="D48" i="11" s="1"/>
  <c r="H28" i="11"/>
  <c r="C74" i="11" s="1"/>
  <c r="M28" i="11"/>
  <c r="I31" i="12"/>
  <c r="C55" i="11"/>
  <c r="E52" i="11"/>
  <c r="D52" i="11"/>
  <c r="G52" i="11"/>
  <c r="G58" i="11"/>
  <c r="G54" i="11"/>
  <c r="C58" i="11"/>
  <c r="D55" i="11"/>
  <c r="C54" i="11"/>
  <c r="E55" i="11"/>
  <c r="E58" i="11"/>
  <c r="C53" i="11"/>
  <c r="E53" i="11"/>
  <c r="G53" i="11"/>
  <c r="D54" i="11"/>
  <c r="D53" i="11"/>
  <c r="D56" i="11"/>
  <c r="G56" i="11"/>
  <c r="F53" i="11"/>
  <c r="C56" i="11"/>
  <c r="I28" i="11"/>
  <c r="C89" i="11" s="1"/>
  <c r="H51" i="11"/>
  <c r="C51" i="11" s="1"/>
  <c r="J28" i="11"/>
  <c r="C105" i="11" s="1"/>
  <c r="L28" i="11"/>
  <c r="C130" i="11" s="1"/>
  <c r="I27" i="11"/>
  <c r="C83" i="11" s="1"/>
  <c r="J27" i="11"/>
  <c r="C108" i="11" s="1"/>
  <c r="L27" i="11"/>
  <c r="C138" i="11" s="1"/>
  <c r="J30" i="11"/>
  <c r="C104" i="11" s="1"/>
  <c r="I30" i="11"/>
  <c r="C82" i="11" s="1"/>
  <c r="D47" i="11"/>
  <c r="E49" i="11"/>
  <c r="K30" i="11"/>
  <c r="C120" i="11" s="1"/>
  <c r="G49" i="11"/>
  <c r="C49" i="11"/>
  <c r="L30" i="11"/>
  <c r="C129" i="11" s="1"/>
  <c r="G47" i="11"/>
  <c r="C47" i="11"/>
  <c r="D46" i="11"/>
  <c r="E46" i="11"/>
  <c r="L29" i="11"/>
  <c r="C137" i="11" s="1"/>
  <c r="I29" i="11"/>
  <c r="C95" i="11" s="1"/>
  <c r="J29" i="11"/>
  <c r="C99" i="11" s="1"/>
  <c r="K29" i="11"/>
  <c r="C118" i="11" s="1"/>
  <c r="H6" i="11"/>
  <c r="C27" i="11" s="1"/>
  <c r="M27" i="11" s="1"/>
  <c r="E51" i="11" l="1"/>
  <c r="G51" i="11"/>
  <c r="D51" i="11"/>
  <c r="H27" i="11"/>
  <c r="C66" i="11" s="1"/>
  <c r="H50" i="11"/>
  <c r="C50" i="11" s="1"/>
  <c r="E48" i="11"/>
  <c r="G48" i="11"/>
  <c r="F48" i="11"/>
  <c r="C48" i="11"/>
  <c r="D50" i="11" l="1"/>
  <c r="G50" i="11"/>
  <c r="E50" i="11"/>
  <c r="H8" i="11" l="1"/>
  <c r="C29" i="11" s="1"/>
  <c r="M29" i="11" s="1"/>
  <c r="H29" i="11" l="1"/>
  <c r="C63" i="11" s="1"/>
  <c r="H45" i="11"/>
  <c r="C45" i="11" s="1"/>
  <c r="G45" i="11" l="1"/>
  <c r="D45" i="11"/>
  <c r="E45" i="11"/>
  <c r="F45" i="11"/>
  <c r="I5" i="11" l="1"/>
  <c r="D26" i="11" s="1"/>
  <c r="H5" i="11"/>
  <c r="C26" i="11" s="1"/>
  <c r="L5" i="11"/>
  <c r="G26" i="11" s="1"/>
  <c r="K5" i="11"/>
  <c r="F26" i="11" s="1"/>
  <c r="J5" i="11"/>
  <c r="E26" i="11" s="1"/>
  <c r="M26" i="11" l="1"/>
  <c r="H26" i="11"/>
  <c r="C70" i="11" s="1"/>
  <c r="H44" i="11"/>
  <c r="F44" i="11" s="1"/>
  <c r="J26" i="11"/>
  <c r="C107" i="11" s="1"/>
  <c r="K26" i="11"/>
  <c r="C119" i="11" s="1"/>
  <c r="L26" i="11"/>
  <c r="C128" i="11" s="1"/>
  <c r="I26" i="11"/>
  <c r="C87" i="11" s="1"/>
  <c r="E44" i="11" l="1"/>
  <c r="G44" i="11"/>
  <c r="C44" i="11"/>
  <c r="D44"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tc={796AE346-5045-4F26-B503-DD1D6E9E64D4}</author>
  </authors>
  <commentList>
    <comment ref="X8" authorId="0" shapeId="0" xr:uid="{796AE346-5045-4F26-B503-DD1D6E9E64D4}">
      <text>
        <t>[Threaded comment]
Your version of Excel allows you to read this threaded comment; however, any edits to it will get removed if the file is opened in a newer version of Excel. Learn more: https://go.microsoft.com/fwlink/?linkid=870924
Comment:
    This should only be used for when all stages are either negative or positive, otherwise use sum of only the negative separately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<sst xmlns="http://schemas.openxmlformats.org/spreadsheetml/2006/main" count="61456" uniqueCount="199">
  <si>
    <t>Rapid Registraions data completeness tracking for Stage at diagnosis</t>
  </si>
  <si>
    <t>April 21 release</t>
  </si>
  <si>
    <t>Stage 1 - April</t>
  </si>
  <si>
    <t>Stage 2 - April</t>
  </si>
  <si>
    <t>Stage 3 - April</t>
  </si>
  <si>
    <t>Stage 4 - April</t>
  </si>
  <si>
    <t>Unknown - April</t>
  </si>
  <si>
    <t>Grand Total</t>
  </si>
  <si>
    <t>May vs April 2021</t>
  </si>
  <si>
    <t>Stage 1</t>
  </si>
  <si>
    <t>Stage 2</t>
  </si>
  <si>
    <t>Stage 3</t>
  </si>
  <si>
    <t>Stage 4</t>
  </si>
  <si>
    <t>Unknown</t>
  </si>
  <si>
    <t>January</t>
  </si>
  <si>
    <t>February</t>
  </si>
  <si>
    <t>March</t>
  </si>
  <si>
    <t>April</t>
  </si>
  <si>
    <t>May</t>
  </si>
  <si>
    <t>June</t>
  </si>
  <si>
    <t>July</t>
  </si>
  <si>
    <t>August</t>
  </si>
  <si>
    <t>September</t>
  </si>
  <si>
    <t>October</t>
  </si>
  <si>
    <t>November</t>
  </si>
  <si>
    <t>December</t>
  </si>
  <si>
    <t>May 21 release</t>
  </si>
  <si>
    <t>Stage 1 May</t>
  </si>
  <si>
    <t>Stage 2 - May</t>
  </si>
  <si>
    <t>Stage 3 - May</t>
  </si>
  <si>
    <t>Stage 4 - May</t>
  </si>
  <si>
    <t>Unknown - May</t>
  </si>
  <si>
    <t>June 21 release</t>
  </si>
  <si>
    <t>Stage 1 - June</t>
  </si>
  <si>
    <t>Stage 2 - June</t>
  </si>
  <si>
    <t>Stage 3 - June</t>
  </si>
  <si>
    <t>Stage 4 - June</t>
  </si>
  <si>
    <t>Unknown - June</t>
  </si>
  <si>
    <t>June vs May 2021</t>
  </si>
  <si>
    <t>Rapid Registrations data completeness tracking for Route to diagnosis</t>
  </si>
  <si>
    <t>April 2021 release</t>
  </si>
  <si>
    <t xml:space="preserve">Emergency presentation - April </t>
  </si>
  <si>
    <t>GP referral - April</t>
  </si>
  <si>
    <t>Other - April</t>
  </si>
  <si>
    <t>Screening - April</t>
  </si>
  <si>
    <t>TWW - April</t>
  </si>
  <si>
    <t>Emergency presentation</t>
  </si>
  <si>
    <t>GP referral</t>
  </si>
  <si>
    <t>Other</t>
  </si>
  <si>
    <t>Screening</t>
  </si>
  <si>
    <t>TWW</t>
  </si>
  <si>
    <t>May 2021 release</t>
  </si>
  <si>
    <t>Emergency presentation - May</t>
  </si>
  <si>
    <t>GP referral - May</t>
  </si>
  <si>
    <t>Other - May</t>
  </si>
  <si>
    <t>Screening - May</t>
  </si>
  <si>
    <t>TWW - May</t>
  </si>
  <si>
    <t>Discrepancy</t>
  </si>
  <si>
    <t>June 2021 release</t>
  </si>
  <si>
    <t>Emergency presentation - June</t>
  </si>
  <si>
    <t>GP referral- June</t>
  </si>
  <si>
    <t>Other- June</t>
  </si>
  <si>
    <t>Screening- June</t>
  </si>
  <si>
    <t>TWW - June</t>
  </si>
  <si>
    <t xml:space="preserve">https://www.cancerdata.nhs.uk/covid-19/rcrd </t>
  </si>
  <si>
    <t>Activity log</t>
  </si>
  <si>
    <t>MS</t>
  </si>
  <si>
    <t>AH/BS</t>
  </si>
  <si>
    <t>spreadsheet created</t>
  </si>
  <si>
    <t>BS</t>
  </si>
  <si>
    <t>Updated with new data release (to Feb 21)</t>
  </si>
  <si>
    <t>BS/SJ</t>
  </si>
  <si>
    <t>Updated with new data release (1st September 2021)</t>
  </si>
  <si>
    <t>SJ</t>
  </si>
  <si>
    <t>Updated with new data release (29 September 2021)</t>
  </si>
  <si>
    <t>Date</t>
  </si>
  <si>
    <t>Cancer group</t>
  </si>
  <si>
    <t>Breakdown</t>
  </si>
  <si>
    <t>Demographic</t>
  </si>
  <si>
    <t>Statistic</t>
  </si>
  <si>
    <t>All sites combined</t>
  </si>
  <si>
    <t>Route to Diagnosis</t>
  </si>
  <si>
    <t>Stage at diagnosis</t>
  </si>
  <si>
    <t>Bone and soft tissue</t>
  </si>
  <si>
    <t>Brain and CNS</t>
  </si>
  <si>
    <t>Breast</t>
  </si>
  <si>
    <t>Colorectal</t>
  </si>
  <si>
    <t>Endocrine</t>
  </si>
  <si>
    <t>Gynaecological</t>
  </si>
  <si>
    <t>Haematological</t>
  </si>
  <si>
    <t>Head and Neck</t>
  </si>
  <si>
    <t>Lung</t>
  </si>
  <si>
    <t>Melanoma</t>
  </si>
  <si>
    <t>Oesophago-gastric</t>
  </si>
  <si>
    <t>Prostate</t>
  </si>
  <si>
    <t>Upper GI excl OG</t>
  </si>
  <si>
    <t>Urological excl prostate</t>
  </si>
  <si>
    <t>Sum of Statistic</t>
  </si>
  <si>
    <t>Head and neck</t>
  </si>
  <si>
    <t>Route to Diagnosis site comparisons</t>
  </si>
  <si>
    <t>Observed / raw numbers</t>
  </si>
  <si>
    <t>Apr-Oct 2019</t>
  </si>
  <si>
    <t>Apr-Oct 2019 (adjusted to 2020 work days)</t>
  </si>
  <si>
    <t>Apr-Oct 2020</t>
  </si>
  <si>
    <t>Cancer site</t>
  </si>
  <si>
    <t>N/A</t>
  </si>
  <si>
    <t>WD adjusted</t>
  </si>
  <si>
    <t>N difference 2019 v 2020</t>
  </si>
  <si>
    <t>% difference 2019 v 2020</t>
  </si>
  <si>
    <t>as a % of total 'missing':</t>
  </si>
  <si>
    <t>TOTAL</t>
  </si>
  <si>
    <t>all cancers</t>
  </si>
  <si>
    <t>Column Labels</t>
  </si>
  <si>
    <t>Row Labels</t>
  </si>
  <si>
    <t>Stage at Diagnosis site comparisons</t>
  </si>
  <si>
    <t>stage 3</t>
  </si>
  <si>
    <t>stage 4</t>
  </si>
  <si>
    <t>breast</t>
  </si>
  <si>
    <t>N difference</t>
  </si>
  <si>
    <t>% difference</t>
  </si>
  <si>
    <t>Stage 1&amp;2</t>
  </si>
  <si>
    <t>Stage 3 &amp;4</t>
  </si>
  <si>
    <t>Stage 3&amp;4</t>
  </si>
  <si>
    <t>Apr-Oct 2019 (observed)</t>
  </si>
  <si>
    <t>Statistic2019WdAdj</t>
  </si>
  <si>
    <t>nDiff</t>
  </si>
  <si>
    <t>propChange</t>
  </si>
  <si>
    <t>Sum of propChange</t>
  </si>
  <si>
    <t>Observed statistics</t>
  </si>
  <si>
    <t>2019 - WD Adjusted</t>
  </si>
  <si>
    <t>nDiff (Observed - 2019)</t>
  </si>
  <si>
    <t>propChange (nDiff / 2019 WD Adjusted)</t>
  </si>
  <si>
    <t>Pick cancer type below to change chart data</t>
  </si>
  <si>
    <t>Observed</t>
  </si>
  <si>
    <t>2019 WD adjusted</t>
  </si>
  <si>
    <t>nDiff (2019 - obs)</t>
  </si>
  <si>
    <t>Percentage change</t>
  </si>
  <si>
    <t>Select time period below</t>
  </si>
  <si>
    <t>TOTAL (sum of nDiff)</t>
  </si>
  <si>
    <t>Route to Diagnosis - period summary (reported on SST slides)</t>
  </si>
  <si>
    <t>All calculations on this tab are for the period selected below.</t>
  </si>
  <si>
    <t>Route to diagnosis - all sites combined &amp; by cancer site</t>
  </si>
  <si>
    <t>Stage at diagnosis - all sites combined &amp; by cancer site</t>
  </si>
  <si>
    <t>Stage at diagnosis - period summary (reported on SST slides)</t>
  </si>
  <si>
    <t>Updated with new data release (27 October 2021) + layout change to omit formulas</t>
  </si>
  <si>
    <t>Bladder</t>
  </si>
  <si>
    <t>Cervical</t>
  </si>
  <si>
    <t>Hodgkin lymphoma</t>
  </si>
  <si>
    <t>Kidney</t>
  </si>
  <si>
    <t>Lip, oral cavity and pharynx</t>
  </si>
  <si>
    <t>Liver</t>
  </si>
  <si>
    <t>Lymphoid leukaemia</t>
  </si>
  <si>
    <t>Multiple myeloma</t>
  </si>
  <si>
    <t>Myeloid leukaemia</t>
  </si>
  <si>
    <t>Nasal cavity, sinuses and larynx</t>
  </si>
  <si>
    <t>Non-Hodgkin lymphoma</t>
  </si>
  <si>
    <t>Oesophageal</t>
  </si>
  <si>
    <t>Ovarian</t>
  </si>
  <si>
    <t>Pancreatic</t>
  </si>
  <si>
    <t>Stomach</t>
  </si>
  <si>
    <t>Testicular</t>
  </si>
  <si>
    <t>Uterine</t>
  </si>
  <si>
    <t>April 2020 - March 2021 selected</t>
  </si>
  <si>
    <t>data for the chart on the left (specific order)</t>
  </si>
  <si>
    <t>Metric</t>
  </si>
  <si>
    <t>new</t>
  </si>
  <si>
    <t>old</t>
  </si>
  <si>
    <t>ndiff_newOld</t>
  </si>
  <si>
    <t>propchange_newOld</t>
  </si>
  <si>
    <t>New cancer diagnoses (observed)</t>
  </si>
  <si>
    <t>NA</t>
  </si>
  <si>
    <t>Other malignant neoplasms</t>
  </si>
  <si>
    <t>RCRD - Completeness analysis</t>
  </si>
  <si>
    <r>
      <rPr>
        <b/>
        <sz val="11"/>
        <color theme="1"/>
        <rFont val="Calibri"/>
        <family val="2"/>
        <scheme val="minor"/>
      </rPr>
      <t xml:space="preserve">Chart 1. </t>
    </r>
    <r>
      <rPr>
        <sz val="11"/>
        <color theme="1"/>
        <rFont val="Calibri"/>
        <family val="2"/>
        <scheme val="minor"/>
      </rPr>
      <t xml:space="preserve">Observed diagnoses by route to diagnosis and split by old and new data. Remember to select the cancer site of interest - it won't update automatically with the pivot table. </t>
    </r>
  </si>
  <si>
    <t>Test of statistical significance - ROUTES TO DIAGNOSIS</t>
  </si>
  <si>
    <r>
      <rPr>
        <b/>
        <sz val="11"/>
        <color theme="1"/>
        <rFont val="Calibri"/>
        <family val="2"/>
        <scheme val="minor"/>
      </rPr>
      <t>Table 1.</t>
    </r>
    <r>
      <rPr>
        <sz val="11"/>
        <color theme="1"/>
        <rFont val="Calibri"/>
        <family val="2"/>
        <scheme val="minor"/>
      </rPr>
      <t xml:space="preserve"> This pivot table shows the observed number of cases diagnosed, split by the most recent edition of the data (new) and the previous one (old). It is fed by the raw data in the 'Raw' tab - this is to be updated with each new edition. </t>
    </r>
  </si>
  <si>
    <r>
      <rPr>
        <b/>
        <sz val="11"/>
        <color theme="1"/>
        <rFont val="Calibri"/>
        <family val="2"/>
        <scheme val="minor"/>
      </rPr>
      <t xml:space="preserve">Table 2. </t>
    </r>
    <r>
      <rPr>
        <sz val="11"/>
        <color theme="1"/>
        <rFont val="Calibri"/>
        <family val="2"/>
        <scheme val="minor"/>
      </rPr>
      <t>This pivot table summarises the difference between the most recent edition of the data (new) and the previous one (old), showing N difference and % change. It is fed by the raw data in the 'Raw' tab - this is to be updated with each new edition.</t>
    </r>
  </si>
  <si>
    <r>
      <t>Select '</t>
    </r>
    <r>
      <rPr>
        <b/>
        <sz val="11"/>
        <color theme="1"/>
        <rFont val="Calibri"/>
        <family val="2"/>
        <scheme val="minor"/>
      </rPr>
      <t>Route to Diagnosis</t>
    </r>
    <r>
      <rPr>
        <sz val="11"/>
        <color theme="1"/>
        <rFont val="Calibri"/>
        <family val="2"/>
        <scheme val="minor"/>
      </rPr>
      <t>' or '</t>
    </r>
    <r>
      <rPr>
        <b/>
        <sz val="11"/>
        <color theme="1"/>
        <rFont val="Calibri"/>
        <family val="2"/>
        <scheme val="minor"/>
      </rPr>
      <t>Stage at diagnosis</t>
    </r>
    <r>
      <rPr>
        <sz val="11"/>
        <color theme="1"/>
        <rFont val="Calibri"/>
        <family val="2"/>
        <scheme val="minor"/>
      </rPr>
      <t>' by clicking on the Breakdown button below.</t>
    </r>
  </si>
  <si>
    <t>For sites including screening</t>
  </si>
  <si>
    <r>
      <rPr>
        <sz val="11"/>
        <color theme="1"/>
        <rFont val="Calibri"/>
        <family val="2"/>
      </rPr>
      <t>←</t>
    </r>
    <r>
      <rPr>
        <sz val="11"/>
        <color theme="1"/>
        <rFont val="Calibri"/>
        <family val="2"/>
        <scheme val="minor"/>
      </rPr>
      <t xml:space="preserve"> select which demographic you want to view (e.g. Route to Diagnosis or Stage at diagnosis)</t>
    </r>
  </si>
  <si>
    <t>Enter site below</t>
  </si>
  <si>
    <t>observed</t>
  </si>
  <si>
    <t>expected</t>
  </si>
  <si>
    <t>cancer sites available to view</t>
  </si>
  <si>
    <t>← select which cancer site to view</t>
  </si>
  <si>
    <t>Enter month below</t>
  </si>
  <si>
    <t>New data</t>
  </si>
  <si>
    <t>Old data</t>
  </si>
  <si>
    <t>N diff</t>
  </si>
  <si>
    <t>% change</t>
  </si>
  <si>
    <t>p-value</t>
  </si>
  <si>
    <t>If the p-value is &gt;=0.05 (green-highlighted), there is NOT significant difference between the old an new version of data for that date and site for route to diagnosis demographic and the new data can be used.</t>
  </si>
  <si>
    <t>If the p-value is &lt;0.05 (red highlighted), there IS a significant difference between the old an new version of data for that date and site for route to diagnosis demographic, and the new data for those should not be used.</t>
  </si>
  <si>
    <t>For sites NOT including screening</t>
  </si>
  <si>
    <t>Test of statistical significance - STAGE AT DIAGNOSIS</t>
  </si>
  <si>
    <t>If the p-value is &gt;=0.05 (green-highlighted), there is NOT significant difference between the old an new version of data for that date and site for stage at diagnosis demographic and the new data can be used.</t>
  </si>
  <si>
    <t>If the p-value is &lt;0.05 (red highlighted), there IS a significant difference between the old an new version of data for that date and site for stage at diagnosis demographic, and the new data for those should not be used.</t>
  </si>
  <si>
    <t>data for charts on the left</t>
  </si>
  <si>
    <t xml:space="preserve">Source of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</si>
</sst>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0.0%"/>
    <numFmt numFmtId="166" formatCode="0.000"/>
  </numFmts>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0"/>
      <color theme="1"/>
      <name val="Calibri"/>
      <family val="2"/>
      <scheme val="minor"/>
    </font>
    <font>
      <sz val="8"/>
      <name val="Calibri"/>
      <family val="2"/>
      <scheme val="minor"/>
    </font>
    <font>
      <u/>
      <sz val="11"/>
      <color theme="10"/>
      <name val="Calibri"/>
      <family val="2"/>
      <scheme val="minor"/>
    </font>
    <font>
      <u/>
      <sz val="11"/>
      <color theme="1"/>
      <name val="Calibri"/>
      <family val="2"/>
      <scheme val="minor"/>
    </font>
    <font>
      <sz val="11"/>
      <color rgb="FF444444"/>
      <name val="Calibri"/>
      <family val="2"/>
      <charset val="1"/>
    </font>
    <font>
      <sz val="11"/>
      <color rgb="FFC00000"/>
      <name val="Calibri"/>
      <family val="2"/>
      <scheme val="minor"/>
    </font>
    <font>
      <b/>
      <sz val="14"/>
      <color theme="1"/>
      <name val="Calibri"/>
      <family val="2"/>
      <scheme val="minor"/>
    </font>
    <font>
      <b/>
      <sz val="12"/>
      <color theme="1"/>
      <name val="Calibri"/>
      <family val="2"/>
      <scheme val="minor"/>
    </font>
    <font>
      <sz val="9"/>
      <color theme="1"/>
      <name val="Calibri"/>
      <family val="2"/>
      <scheme val="minor"/>
    </font>
    <font>
      <sz val="12"/>
      <color theme="1"/>
      <name val="Calibri"/>
      <family val="2"/>
      <scheme val="minor"/>
    </font>
    <font>
      <b/>
      <sz val="18"/>
      <color theme="1"/>
      <name val="Calibri"/>
      <family val="2"/>
      <scheme val="minor"/>
    </font>
    <font>
      <sz val="9"/>
      <color indexed="81"/>
      <name val="Tahoma"/>
      <family val="2"/>
    </font>
    <font>
      <sz val="11"/>
      <name val="Calibri"/>
      <family val="2"/>
      <scheme val="minor"/>
    </font>
    <font>
      <sz val="11"/>
      <color theme="1"/>
      <name val="Calibri"/>
      <family val="2"/>
    </font>
    <font>
      <sz val="7"/>
      <color theme="1"/>
      <name val="Calibri"/>
      <family val="2"/>
      <scheme val="minor"/>
    </font>
    <font>
      <i/>
      <sz val="7"/>
      <color theme="1"/>
      <name val="Calibri"/>
      <family val="2"/>
      <scheme val="minor"/>
    </font>
  </fonts>
  <fills count="5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rgb="FFD9D9D9"/>
        <bgColor indexed="64"/>
      </patternFill>
    </fill>
    <fill>
      <patternFill patternType="solid">
        <fgColor rgb="FFF799D1"/>
        <bgColor indexed="64"/>
      </patternFill>
    </fill>
    <fill>
      <patternFill patternType="solid">
        <fgColor rgb="FFFFFF00"/>
        <bgColor indexed="64"/>
      </patternFill>
    </fill>
    <fill>
      <patternFill patternType="solid">
        <fgColor rgb="FF92D050"/>
        <bgColor indexed="64"/>
      </patternFill>
    </fill>
    <fill>
      <patternFill patternType="solid">
        <fgColor theme="4"/>
        <bgColor theme="4"/>
      </patternFill>
    </fill>
    <fill>
      <patternFill patternType="solid">
        <fgColor theme="7"/>
        <bgColor theme="7"/>
      </patternFill>
    </fill>
    <fill>
      <patternFill patternType="solid">
        <fgColor theme="2" tint="-9.9978637043366805E-2"/>
        <bgColor indexed="64"/>
      </patternFill>
    </fill>
    <fill>
      <patternFill patternType="solid">
        <fgColor theme="7" tint="0.79998168889431442"/>
        <bgColor theme="7" tint="0.79998168889431442"/>
      </patternFill>
    </fill>
    <fill>
      <patternFill patternType="solid">
        <fgColor theme="2" tint="-9.9978637043366805E-2"/>
        <bgColor theme="4" tint="0.79998168889431442"/>
      </patternFill>
    </fill>
    <fill>
      <patternFill patternType="solid">
        <fgColor rgb="FFC6E0B4"/>
        <bgColor indexed="64"/>
      </patternFill>
    </fill>
    <fill>
      <patternFill patternType="solid">
        <fgColor rgb="FFFFC000"/>
        <bgColor indexed="64"/>
      </patternFill>
    </fill>
    <fill>
      <patternFill patternType="solid">
        <fgColor rgb="FFEC008C"/>
        <bgColor indexed="64"/>
      </patternFill>
    </fill>
    <fill>
      <patternFill patternType="solid">
        <fgColor theme="6" tint="0.79998168889431442"/>
        <bgColor indexed="64"/>
      </patternFill>
    </fill>
    <fill>
      <patternFill patternType="solid">
        <fgColor theme="6" tint="0.79998168889431442"/>
        <bgColor theme="4" tint="0.79998168889431442"/>
      </patternFill>
    </fill>
    <fill>
      <patternFill patternType="solid">
        <fgColor theme="7" tint="0.79998168889431442"/>
        <bgColor indexed="64"/>
      </patternFill>
    </fill>
    <fill>
      <patternFill patternType="solid">
        <fgColor theme="7" tint="0.79998168889431442"/>
        <bgColor theme="4" tint="0.79998168889431442"/>
      </patternFill>
    </fill>
    <fill>
      <patternFill patternType="solid">
        <fgColor rgb="FF00B6ED"/>
        <bgColor indexed="64"/>
      </patternFill>
    </fill>
    <fill>
      <patternFill patternType="solid">
        <fgColor rgb="FFFF0000"/>
        <bgColor indexed="64"/>
      </patternFill>
    </fill>
    <fill>
      <patternFill patternType="solid">
        <fgColor theme="7"/>
        <bgColor indexed="64"/>
      </patternFill>
    </fill>
    <fill>
      <patternFill patternType="solid">
        <fgColor theme="9" tint="0.79998168889431442"/>
        <bgColor indexed="64"/>
      </patternFill>
    </fill>
    <fill>
      <patternFill patternType="solid">
        <fgColor rgb="FF00B0F0"/>
        <bgColor indexed="64"/>
      </patternFill>
    </fill>
    <fill>
      <patternFill patternType="solid">
        <fgColor theme="6" tint="0.39997558519241921"/>
        <bgColor indexed="64"/>
      </patternFill>
    </fill>
  </fills>
  <borders count="1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top style="thin">
        <color indexed="64"/>
      </top>
      <bottom style="thin">
        <color indexed="64"/>
      </bottom>
      <diagonal/>
    </border>
    <border>
      <left style="thin">
        <color indexed="64"/>
      </left>
      <right style="medium">
        <color rgb="FF000000"/>
      </right>
      <top style="thin">
        <color indexed="64"/>
      </top>
      <bottom/>
      <diagonal/>
    </border>
    <border>
      <left style="thin">
        <color rgb="FF000000"/>
      </left>
      <right style="medium">
        <color rgb="FF000000"/>
      </right>
      <top style="thin">
        <color rgb="FF000000"/>
      </top>
      <bottom style="thin">
        <color rgb="FF000000"/>
      </bottom>
      <diagonal/>
    </border>
    <border>
      <left style="medium">
        <color rgb="FF000000"/>
      </left>
      <right/>
      <top style="thin">
        <color indexed="64"/>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rgb="FF000000"/>
      </left>
      <right style="thin">
        <color indexed="64"/>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indexed="64"/>
      </left>
      <right/>
      <top style="medium">
        <color rgb="FF000000"/>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right style="medium">
        <color indexed="64"/>
      </right>
      <top style="medium">
        <color indexed="64"/>
      </top>
      <bottom style="thin">
        <color indexed="64"/>
      </bottom>
      <diagonal/>
    </border>
    <border>
      <left style="thin">
        <color rgb="FF000000"/>
      </left>
      <right style="thin">
        <color rgb="FF000000"/>
      </right>
      <top style="thin">
        <color rgb="FF000000"/>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7" tint="0.39997558519241921"/>
      </left>
      <right/>
      <top style="thin">
        <color theme="7" tint="0.39997558519241921"/>
      </top>
      <bottom/>
      <diagonal/>
    </border>
    <border>
      <left/>
      <right/>
      <top style="thin">
        <color theme="7" tint="0.39997558519241921"/>
      </top>
      <bottom/>
      <diagonal/>
    </border>
    <border>
      <left/>
      <right style="thin">
        <color theme="7" tint="0.39997558519241921"/>
      </right>
      <top style="thin">
        <color theme="7"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7" tint="0.39997558519241921"/>
      </left>
      <right/>
      <top style="thin">
        <color theme="7" tint="0.39997558519241921"/>
      </top>
      <bottom style="thin">
        <color theme="7" tint="0.39997558519241921"/>
      </bottom>
      <diagonal/>
    </border>
    <border>
      <left/>
      <right/>
      <top style="thin">
        <color theme="7" tint="0.39997558519241921"/>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right/>
      <top/>
      <bottom style="thin">
        <color theme="4" tint="0.39997558519241921"/>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7"/>
      </left>
      <right/>
      <top/>
      <bottom/>
      <diagonal/>
    </border>
    <border>
      <left/>
      <right style="thin">
        <color theme="7"/>
      </right>
      <top/>
      <bottom/>
      <diagonal/>
    </border>
    <border>
      <left style="thin">
        <color theme="7"/>
      </left>
      <right/>
      <top/>
      <bottom style="thin">
        <color theme="7"/>
      </bottom>
      <diagonal/>
    </border>
    <border>
      <left/>
      <right/>
      <top/>
      <bottom style="thin">
        <color theme="7"/>
      </bottom>
      <diagonal/>
    </border>
    <border>
      <left/>
      <right style="thin">
        <color theme="7"/>
      </right>
      <top/>
      <bottom style="thin">
        <color theme="7"/>
      </bottom>
      <diagonal/>
    </border>
    <border>
      <left style="thin">
        <color theme="4"/>
      </left>
      <right/>
      <top style="thin">
        <color theme="4"/>
      </top>
      <bottom style="thin">
        <color theme="4" tint="0.39997558519241921"/>
      </bottom>
      <diagonal/>
    </border>
    <border>
      <left/>
      <right/>
      <top style="thin">
        <color theme="4"/>
      </top>
      <bottom style="thin">
        <color theme="4" tint="0.39997558519241921"/>
      </bottom>
      <diagonal/>
    </border>
    <border>
      <left/>
      <right style="thin">
        <color theme="4"/>
      </right>
      <top style="thin">
        <color theme="4"/>
      </top>
      <bottom style="thin">
        <color theme="4" tint="0.39997558519241921"/>
      </bottom>
      <diagonal/>
    </border>
    <border>
      <left style="thin">
        <color theme="4"/>
      </left>
      <right/>
      <top/>
      <bottom style="thin">
        <color theme="4"/>
      </bottom>
      <diagonal/>
    </border>
    <border>
      <left/>
      <right/>
      <top/>
      <bottom style="thin">
        <color theme="4"/>
      </bottom>
      <diagonal/>
    </border>
    <border>
      <left/>
      <right style="thin">
        <color theme="4"/>
      </right>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7"/>
      </left>
      <right style="thin">
        <color theme="7"/>
      </right>
      <top style="thin">
        <color theme="7"/>
      </top>
      <bottom style="thin">
        <color theme="7"/>
      </bottom>
      <diagonal/>
    </border>
    <border>
      <left/>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411">
    <xf numFmtId="0" fontId="0" fillId="0" borderId="0" xfId="0"/>
    <xf numFmtId="17" fontId="0" fillId="0" borderId="0" xfId="0" applyNumberFormat="1"/>
    <xf numFmtId="0" fontId="0" fillId="0" borderId="0" xfId="0" pivotButton="1"/>
    <xf numFmtId="0" fontId="0" fillId="0" borderId="0" xfId="0" applyAlignment="1">
      <alignment horizontal="left"/>
    </xf>
    <xf numFmtId="0" fontId="0" fillId="0" borderId="0" xfId="0" applyAlignment="1">
      <alignment wrapText="1"/>
    </xf>
    <xf numFmtId="0" fontId="16" fillId="0" borderId="0" xfId="0" applyFont="1"/>
    <xf numFmtId="164" fontId="0" fillId="0" borderId="0" xfId="1" applyNumberFormat="1" applyFont="1"/>
    <xf numFmtId="0" fontId="0" fillId="0" borderId="0" xfId="0" applyAlignment="1">
      <alignment horizontal="center" vertical="center"/>
    </xf>
    <xf numFmtId="0" fontId="0" fillId="0" borderId="10" xfId="0" applyBorder="1"/>
    <xf numFmtId="164" fontId="0" fillId="0" borderId="10" xfId="1" applyNumberFormat="1" applyFont="1" applyBorder="1"/>
    <xf numFmtId="0" fontId="0" fillId="0" borderId="0" xfId="0" applyAlignment="1">
      <alignment horizontal="right"/>
    </xf>
    <xf numFmtId="0" fontId="19" fillId="0" borderId="0" xfId="0" applyFont="1" applyAlignment="1">
      <alignment horizontal="left"/>
    </xf>
    <xf numFmtId="164" fontId="0" fillId="0" borderId="14" xfId="1" applyNumberFormat="1" applyFont="1" applyBorder="1"/>
    <xf numFmtId="164" fontId="0" fillId="0" borderId="15" xfId="1" applyNumberFormat="1" applyFont="1" applyBorder="1"/>
    <xf numFmtId="9" fontId="0" fillId="0" borderId="14" xfId="2" applyFont="1" applyBorder="1"/>
    <xf numFmtId="9" fontId="0" fillId="0" borderId="10" xfId="2" applyFont="1" applyBorder="1"/>
    <xf numFmtId="9" fontId="0" fillId="0" borderId="15" xfId="2" applyFont="1" applyBorder="1"/>
    <xf numFmtId="9" fontId="0" fillId="0" borderId="13" xfId="2" applyFont="1" applyBorder="1"/>
    <xf numFmtId="0" fontId="22" fillId="0" borderId="0" xfId="0" applyFont="1" applyAlignment="1">
      <alignment horizontal="right"/>
    </xf>
    <xf numFmtId="0" fontId="16" fillId="0" borderId="10" xfId="0" applyFont="1" applyBorder="1" applyAlignment="1">
      <alignment horizontal="center" vertical="center" wrapText="1"/>
    </xf>
    <xf numFmtId="0" fontId="16" fillId="0" borderId="13"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5" xfId="0" applyFont="1" applyBorder="1" applyAlignment="1">
      <alignment horizontal="center" vertical="center" wrapText="1"/>
    </xf>
    <xf numFmtId="0" fontId="16" fillId="0" borderId="25" xfId="0" applyFont="1" applyBorder="1"/>
    <xf numFmtId="0" fontId="0" fillId="0" borderId="25" xfId="0" applyBorder="1"/>
    <xf numFmtId="0" fontId="0" fillId="0" borderId="26" xfId="0" applyBorder="1"/>
    <xf numFmtId="164" fontId="0" fillId="0" borderId="10" xfId="1" applyNumberFormat="1" applyFont="1" applyBorder="1" applyAlignment="1">
      <alignment horizontal="center" vertical="center"/>
    </xf>
    <xf numFmtId="164" fontId="0" fillId="0" borderId="16" xfId="1" applyNumberFormat="1" applyFont="1" applyBorder="1"/>
    <xf numFmtId="164" fontId="0" fillId="0" borderId="17" xfId="1" applyNumberFormat="1" applyFont="1" applyBorder="1"/>
    <xf numFmtId="164" fontId="0" fillId="0" borderId="17" xfId="1" applyNumberFormat="1" applyFont="1" applyBorder="1" applyAlignment="1">
      <alignment horizontal="center" vertical="center"/>
    </xf>
    <xf numFmtId="164" fontId="0" fillId="0" borderId="18" xfId="1" applyNumberFormat="1" applyFont="1" applyBorder="1"/>
    <xf numFmtId="0" fontId="0" fillId="0" borderId="27" xfId="0" applyBorder="1" applyAlignment="1">
      <alignment horizontal="center" vertical="center"/>
    </xf>
    <xf numFmtId="164" fontId="0" fillId="0" borderId="10" xfId="0" applyNumberFormat="1" applyBorder="1"/>
    <xf numFmtId="164" fontId="0" fillId="0" borderId="17" xfId="0" applyNumberFormat="1" applyBorder="1"/>
    <xf numFmtId="9" fontId="0" fillId="0" borderId="17" xfId="2" applyFont="1" applyBorder="1"/>
    <xf numFmtId="9" fontId="0" fillId="0" borderId="18" xfId="2" applyFont="1" applyBorder="1"/>
    <xf numFmtId="9" fontId="0" fillId="0" borderId="23" xfId="2" applyFont="1" applyBorder="1"/>
    <xf numFmtId="164" fontId="0" fillId="0" borderId="14" xfId="0" applyNumberFormat="1" applyBorder="1"/>
    <xf numFmtId="164" fontId="0" fillId="0" borderId="15" xfId="0" applyNumberFormat="1" applyBorder="1"/>
    <xf numFmtId="164" fontId="0" fillId="0" borderId="16" xfId="0" applyNumberFormat="1" applyBorder="1"/>
    <xf numFmtId="164" fontId="0" fillId="0" borderId="18" xfId="0" applyNumberFormat="1" applyBorder="1"/>
    <xf numFmtId="0" fontId="0" fillId="34" borderId="10" xfId="0" applyFill="1" applyBorder="1"/>
    <xf numFmtId="9" fontId="0" fillId="34" borderId="10" xfId="2" applyFont="1" applyFill="1" applyBorder="1"/>
    <xf numFmtId="0" fontId="14" fillId="0" borderId="10" xfId="0" applyFont="1" applyBorder="1"/>
    <xf numFmtId="9" fontId="14" fillId="0" borderId="10" xfId="2" applyFont="1" applyBorder="1"/>
    <xf numFmtId="164" fontId="0" fillId="0" borderId="10" xfId="1" applyNumberFormat="1" applyFont="1" applyFill="1" applyBorder="1"/>
    <xf numFmtId="164" fontId="0" fillId="0" borderId="10" xfId="1" applyNumberFormat="1" applyFont="1" applyFill="1" applyBorder="1" applyAlignment="1">
      <alignment horizontal="center" vertical="center"/>
    </xf>
    <xf numFmtId="164" fontId="0" fillId="34" borderId="29" xfId="1" applyNumberFormat="1" applyFont="1" applyFill="1" applyBorder="1"/>
    <xf numFmtId="164" fontId="0" fillId="34" borderId="29" xfId="1" applyNumberFormat="1" applyFont="1" applyFill="1" applyBorder="1" applyAlignment="1">
      <alignment horizontal="center" vertical="center"/>
    </xf>
    <xf numFmtId="164" fontId="0" fillId="0" borderId="13" xfId="1" applyNumberFormat="1" applyFont="1" applyBorder="1"/>
    <xf numFmtId="164" fontId="0" fillId="0" borderId="23" xfId="1" applyNumberFormat="1" applyFont="1" applyBorder="1"/>
    <xf numFmtId="0" fontId="16" fillId="34" borderId="12" xfId="0" applyFont="1" applyFill="1" applyBorder="1" applyAlignment="1">
      <alignment horizontal="center" vertical="center" wrapText="1"/>
    </xf>
    <xf numFmtId="0" fontId="16" fillId="34" borderId="34" xfId="0" applyFont="1" applyFill="1" applyBorder="1" applyAlignment="1">
      <alignment horizontal="center" vertical="center" wrapText="1"/>
    </xf>
    <xf numFmtId="0" fontId="16" fillId="34" borderId="35" xfId="0" applyFont="1" applyFill="1" applyBorder="1" applyAlignment="1">
      <alignment horizontal="center" vertical="center" wrapText="1"/>
    </xf>
    <xf numFmtId="164" fontId="0" fillId="34" borderId="34" xfId="1" applyNumberFormat="1" applyFont="1" applyFill="1" applyBorder="1"/>
    <xf numFmtId="164" fontId="0" fillId="34" borderId="36" xfId="1" applyNumberFormat="1" applyFont="1" applyFill="1" applyBorder="1"/>
    <xf numFmtId="164" fontId="0" fillId="34" borderId="37" xfId="1" applyNumberFormat="1" applyFont="1" applyFill="1" applyBorder="1"/>
    <xf numFmtId="164" fontId="0" fillId="34" borderId="38" xfId="1" applyNumberFormat="1" applyFont="1" applyFill="1" applyBorder="1"/>
    <xf numFmtId="164" fontId="0" fillId="34" borderId="38" xfId="1" applyNumberFormat="1" applyFont="1" applyFill="1" applyBorder="1" applyAlignment="1">
      <alignment horizontal="center" vertical="center"/>
    </xf>
    <xf numFmtId="164" fontId="0" fillId="34" borderId="39" xfId="1" applyNumberFormat="1" applyFont="1" applyFill="1" applyBorder="1"/>
    <xf numFmtId="0" fontId="16" fillId="0" borderId="11" xfId="0" applyFont="1" applyBorder="1" applyAlignment="1">
      <alignment horizontal="center" vertical="center" wrapText="1"/>
    </xf>
    <xf numFmtId="164" fontId="0" fillId="0" borderId="11" xfId="1" applyNumberFormat="1" applyFont="1" applyBorder="1"/>
    <xf numFmtId="164" fontId="0" fillId="0" borderId="40" xfId="1" applyNumberFormat="1" applyFont="1" applyBorder="1"/>
    <xf numFmtId="164" fontId="0" fillId="0" borderId="29" xfId="1" applyNumberFormat="1" applyFont="1" applyBorder="1"/>
    <xf numFmtId="0" fontId="16" fillId="0" borderId="1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42" xfId="0" applyFont="1" applyBorder="1" applyAlignment="1">
      <alignment horizontal="center" vertical="center" wrapText="1"/>
    </xf>
    <xf numFmtId="164" fontId="0" fillId="0" borderId="43" xfId="1" applyNumberFormat="1" applyFont="1" applyBorder="1"/>
    <xf numFmtId="164" fontId="0" fillId="0" borderId="36" xfId="1" applyNumberFormat="1" applyFont="1" applyBorder="1"/>
    <xf numFmtId="164" fontId="0" fillId="0" borderId="44" xfId="1" applyNumberFormat="1" applyFont="1" applyBorder="1"/>
    <xf numFmtId="164" fontId="0" fillId="0" borderId="38" xfId="1" applyNumberFormat="1" applyFont="1" applyBorder="1"/>
    <xf numFmtId="164" fontId="0" fillId="0" borderId="39" xfId="1" applyNumberFormat="1" applyFont="1" applyBorder="1"/>
    <xf numFmtId="0" fontId="16" fillId="0" borderId="29" xfId="0" applyFont="1" applyBorder="1" applyAlignment="1">
      <alignment horizontal="center" vertical="center" wrapText="1"/>
    </xf>
    <xf numFmtId="164" fontId="0" fillId="0" borderId="46" xfId="1" applyNumberFormat="1" applyFont="1" applyBorder="1"/>
    <xf numFmtId="164" fontId="0" fillId="0" borderId="47" xfId="1" applyNumberFormat="1" applyFont="1" applyBorder="1"/>
    <xf numFmtId="0" fontId="16" fillId="0" borderId="46" xfId="0" applyFont="1" applyBorder="1" applyAlignment="1">
      <alignment horizontal="center" vertical="center" wrapText="1"/>
    </xf>
    <xf numFmtId="164" fontId="0" fillId="34" borderId="46" xfId="1" applyNumberFormat="1" applyFont="1" applyFill="1" applyBorder="1"/>
    <xf numFmtId="0" fontId="16" fillId="0" borderId="30" xfId="0" applyFont="1" applyBorder="1" applyAlignment="1">
      <alignment horizontal="center" vertical="center" wrapText="1"/>
    </xf>
    <xf numFmtId="164" fontId="0" fillId="0" borderId="30" xfId="1" applyNumberFormat="1" applyFont="1" applyBorder="1"/>
    <xf numFmtId="0" fontId="16" fillId="0" borderId="43" xfId="0" applyFont="1" applyBorder="1" applyAlignment="1">
      <alignment horizontal="center" vertical="center" wrapText="1"/>
    </xf>
    <xf numFmtId="0" fontId="16" fillId="0" borderId="36" xfId="0" applyFont="1" applyBorder="1" applyAlignment="1">
      <alignment horizontal="center" vertical="center" wrapText="1"/>
    </xf>
    <xf numFmtId="164" fontId="0" fillId="34" borderId="43" xfId="1" applyNumberFormat="1" applyFont="1" applyFill="1" applyBorder="1"/>
    <xf numFmtId="164" fontId="0" fillId="34" borderId="44" xfId="1" applyNumberFormat="1" applyFont="1" applyFill="1" applyBorder="1"/>
    <xf numFmtId="164" fontId="0" fillId="34" borderId="47" xfId="1" applyNumberFormat="1" applyFont="1" applyFill="1" applyBorder="1"/>
    <xf numFmtId="164" fontId="0" fillId="0" borderId="53" xfId="1" applyNumberFormat="1" applyFont="1" applyBorder="1"/>
    <xf numFmtId="9" fontId="0" fillId="0" borderId="10" xfId="2" applyFont="1" applyFill="1" applyBorder="1"/>
    <xf numFmtId="164" fontId="0" fillId="0" borderId="0" xfId="0" applyNumberFormat="1"/>
    <xf numFmtId="164" fontId="0" fillId="0" borderId="0" xfId="1" applyNumberFormat="1" applyFont="1" applyBorder="1" applyAlignment="1">
      <alignment horizontal="center" vertical="center"/>
    </xf>
    <xf numFmtId="9" fontId="0" fillId="0" borderId="0" xfId="2" applyFont="1" applyBorder="1"/>
    <xf numFmtId="9" fontId="0" fillId="0" borderId="16" xfId="2" applyFont="1" applyBorder="1"/>
    <xf numFmtId="0" fontId="23" fillId="0" borderId="0" xfId="0" quotePrefix="1" applyFont="1" applyAlignment="1">
      <alignment wrapText="1"/>
    </xf>
    <xf numFmtId="9" fontId="0" fillId="36" borderId="29" xfId="0" applyNumberFormat="1" applyFill="1" applyBorder="1"/>
    <xf numFmtId="9" fontId="0" fillId="0" borderId="13" xfId="2" applyFont="1" applyFill="1" applyBorder="1"/>
    <xf numFmtId="9" fontId="0" fillId="0" borderId="15" xfId="2" applyFont="1" applyFill="1" applyBorder="1"/>
    <xf numFmtId="0" fontId="0" fillId="36" borderId="29" xfId="0" applyFill="1" applyBorder="1"/>
    <xf numFmtId="164" fontId="0" fillId="36" borderId="29" xfId="0" applyNumberFormat="1" applyFill="1" applyBorder="1"/>
    <xf numFmtId="0" fontId="0" fillId="35" borderId="29" xfId="0" applyFill="1" applyBorder="1"/>
    <xf numFmtId="0" fontId="16" fillId="35" borderId="29" xfId="0" applyFont="1" applyFill="1" applyBorder="1" applyAlignment="1">
      <alignment horizontal="center" vertical="center"/>
    </xf>
    <xf numFmtId="0" fontId="0" fillId="38" borderId="0" xfId="0" applyFill="1"/>
    <xf numFmtId="164" fontId="0" fillId="0" borderId="29" xfId="0" applyNumberFormat="1" applyBorder="1"/>
    <xf numFmtId="0" fontId="0" fillId="37" borderId="55" xfId="0" applyFill="1" applyBorder="1"/>
    <xf numFmtId="9" fontId="16" fillId="37" borderId="55" xfId="0" applyNumberFormat="1" applyFont="1" applyFill="1" applyBorder="1"/>
    <xf numFmtId="164" fontId="0" fillId="37" borderId="55" xfId="0" applyNumberFormat="1" applyFill="1" applyBorder="1"/>
    <xf numFmtId="0" fontId="0" fillId="0" borderId="46" xfId="0" applyBorder="1"/>
    <xf numFmtId="9" fontId="0" fillId="0" borderId="29" xfId="0" applyNumberFormat="1" applyBorder="1"/>
    <xf numFmtId="17" fontId="13" fillId="39" borderId="57" xfId="0" applyNumberFormat="1" applyFont="1" applyFill="1" applyBorder="1"/>
    <xf numFmtId="0" fontId="13" fillId="39" borderId="56" xfId="0" applyFont="1" applyFill="1" applyBorder="1"/>
    <xf numFmtId="0" fontId="13" fillId="39" borderId="58" xfId="0" applyFont="1" applyFill="1" applyBorder="1"/>
    <xf numFmtId="0" fontId="13" fillId="40" borderId="59" xfId="0" applyFont="1" applyFill="1" applyBorder="1"/>
    <xf numFmtId="0" fontId="13" fillId="40" borderId="60" xfId="0" applyFont="1" applyFill="1" applyBorder="1"/>
    <xf numFmtId="0" fontId="13" fillId="40" borderId="61" xfId="0" applyFont="1" applyFill="1" applyBorder="1"/>
    <xf numFmtId="0" fontId="0" fillId="0" borderId="57" xfId="0" applyBorder="1"/>
    <xf numFmtId="164" fontId="0" fillId="0" borderId="56" xfId="1" applyNumberFormat="1" applyFont="1" applyBorder="1"/>
    <xf numFmtId="164" fontId="0" fillId="0" borderId="58" xfId="1" applyNumberFormat="1" applyFont="1" applyBorder="1"/>
    <xf numFmtId="0" fontId="0" fillId="0" borderId="59" xfId="0" applyBorder="1"/>
    <xf numFmtId="0" fontId="0" fillId="0" borderId="60" xfId="0" applyBorder="1"/>
    <xf numFmtId="0" fontId="0" fillId="0" borderId="61" xfId="0" applyBorder="1"/>
    <xf numFmtId="0" fontId="0" fillId="33" borderId="57" xfId="0" applyFill="1" applyBorder="1"/>
    <xf numFmtId="164" fontId="0" fillId="33" borderId="56" xfId="1" applyNumberFormat="1" applyFont="1" applyFill="1" applyBorder="1"/>
    <xf numFmtId="164" fontId="0" fillId="33" borderId="58" xfId="1" applyNumberFormat="1" applyFont="1" applyFill="1" applyBorder="1"/>
    <xf numFmtId="0" fontId="0" fillId="42" borderId="59" xfId="0" applyFill="1" applyBorder="1"/>
    <xf numFmtId="0" fontId="0" fillId="42" borderId="60" xfId="0" applyFill="1" applyBorder="1"/>
    <xf numFmtId="0" fontId="0" fillId="42" borderId="61" xfId="0" applyFill="1" applyBorder="1"/>
    <xf numFmtId="0" fontId="0" fillId="33" borderId="62" xfId="0" applyFill="1" applyBorder="1"/>
    <xf numFmtId="164" fontId="0" fillId="33" borderId="63" xfId="1" applyNumberFormat="1" applyFont="1" applyFill="1" applyBorder="1"/>
    <xf numFmtId="164" fontId="0" fillId="33" borderId="64" xfId="1" applyNumberFormat="1" applyFont="1" applyFill="1" applyBorder="1"/>
    <xf numFmtId="0" fontId="0" fillId="42" borderId="65" xfId="0" applyFill="1" applyBorder="1"/>
    <xf numFmtId="0" fontId="0" fillId="42" borderId="66" xfId="0" applyFill="1" applyBorder="1"/>
    <xf numFmtId="0" fontId="0" fillId="42" borderId="67" xfId="0" applyFill="1" applyBorder="1"/>
    <xf numFmtId="164" fontId="0" fillId="0" borderId="0" xfId="1" applyNumberFormat="1" applyFont="1" applyFill="1"/>
    <xf numFmtId="164" fontId="13" fillId="39" borderId="56" xfId="1" applyNumberFormat="1" applyFont="1" applyFill="1" applyBorder="1"/>
    <xf numFmtId="164" fontId="13" fillId="39" borderId="58" xfId="1" applyNumberFormat="1" applyFont="1" applyFill="1" applyBorder="1"/>
    <xf numFmtId="0" fontId="0" fillId="0" borderId="62" xfId="0" applyBorder="1"/>
    <xf numFmtId="164" fontId="0" fillId="0" borderId="63" xfId="1" applyNumberFormat="1" applyFont="1" applyBorder="1"/>
    <xf numFmtId="164" fontId="0" fillId="0" borderId="64" xfId="1" applyNumberFormat="1" applyFont="1" applyBorder="1"/>
    <xf numFmtId="0" fontId="13" fillId="39" borderId="57" xfId="0" applyFont="1" applyFill="1" applyBorder="1"/>
    <xf numFmtId="0" fontId="0" fillId="43" borderId="57" xfId="0" applyFill="1" applyBorder="1"/>
    <xf numFmtId="164" fontId="0" fillId="43" borderId="56" xfId="1" applyNumberFormat="1" applyFont="1" applyFill="1" applyBorder="1"/>
    <xf numFmtId="164" fontId="0" fillId="43" borderId="58" xfId="1" applyNumberFormat="1" applyFont="1" applyFill="1" applyBorder="1"/>
    <xf numFmtId="0" fontId="0" fillId="41" borderId="59" xfId="0" applyFill="1" applyBorder="1"/>
    <xf numFmtId="164" fontId="0" fillId="41" borderId="60" xfId="1" applyNumberFormat="1" applyFont="1" applyFill="1" applyBorder="1"/>
    <xf numFmtId="164" fontId="0" fillId="41" borderId="61" xfId="1" applyNumberFormat="1" applyFont="1" applyFill="1" applyBorder="1"/>
    <xf numFmtId="164" fontId="0" fillId="0" borderId="60" xfId="1" applyNumberFormat="1" applyFont="1" applyBorder="1" applyAlignment="1">
      <alignment horizontal="center"/>
    </xf>
    <xf numFmtId="164" fontId="0" fillId="0" borderId="61" xfId="1" applyNumberFormat="1" applyFont="1" applyBorder="1" applyAlignment="1">
      <alignment horizontal="center"/>
    </xf>
    <xf numFmtId="164" fontId="0" fillId="42" borderId="60" xfId="1" applyNumberFormat="1" applyFont="1" applyFill="1" applyBorder="1" applyAlignment="1">
      <alignment horizontal="center"/>
    </xf>
    <xf numFmtId="164" fontId="0" fillId="42" borderId="61" xfId="1" applyNumberFormat="1" applyFont="1" applyFill="1" applyBorder="1" applyAlignment="1">
      <alignment horizontal="center"/>
    </xf>
    <xf numFmtId="164" fontId="0" fillId="42" borderId="66" xfId="1" applyNumberFormat="1" applyFont="1" applyFill="1" applyBorder="1" applyAlignment="1">
      <alignment horizontal="center"/>
    </xf>
    <xf numFmtId="164" fontId="0" fillId="42" borderId="67" xfId="1" applyNumberFormat="1" applyFont="1" applyFill="1" applyBorder="1" applyAlignment="1">
      <alignment horizontal="center"/>
    </xf>
    <xf numFmtId="0" fontId="25" fillId="0" borderId="0" xfId="0" applyFont="1" applyAlignment="1">
      <alignment horizontal="left" vertical="center"/>
    </xf>
    <xf numFmtId="9" fontId="0" fillId="0" borderId="0" xfId="0" applyNumberFormat="1"/>
    <xf numFmtId="43" fontId="0" fillId="0" borderId="0" xfId="0" applyNumberFormat="1"/>
    <xf numFmtId="0" fontId="0" fillId="37" borderId="29" xfId="0" applyFill="1" applyBorder="1"/>
    <xf numFmtId="9" fontId="16" fillId="37" borderId="29" xfId="0" applyNumberFormat="1" applyFont="1" applyFill="1" applyBorder="1"/>
    <xf numFmtId="164" fontId="0" fillId="37" borderId="29" xfId="0" applyNumberFormat="1" applyFill="1" applyBorder="1"/>
    <xf numFmtId="9" fontId="14" fillId="44" borderId="14" xfId="2" applyFont="1" applyFill="1" applyBorder="1"/>
    <xf numFmtId="9" fontId="0" fillId="44" borderId="10" xfId="2" applyFont="1" applyFill="1" applyBorder="1"/>
    <xf numFmtId="9" fontId="0" fillId="44" borderId="15" xfId="2" applyFont="1" applyFill="1" applyBorder="1"/>
    <xf numFmtId="0" fontId="24" fillId="0" borderId="0" xfId="0" applyFont="1"/>
    <xf numFmtId="0" fontId="16" fillId="45" borderId="28" xfId="0" applyFont="1" applyFill="1" applyBorder="1" applyAlignment="1">
      <alignment horizontal="center" vertical="center"/>
    </xf>
    <xf numFmtId="9" fontId="16" fillId="46" borderId="29" xfId="0" applyNumberFormat="1" applyFont="1" applyFill="1" applyBorder="1"/>
    <xf numFmtId="165" fontId="0" fillId="0" borderId="0" xfId="0" applyNumberFormat="1"/>
    <xf numFmtId="164" fontId="0" fillId="42" borderId="65" xfId="0" applyNumberFormat="1" applyFill="1" applyBorder="1"/>
    <xf numFmtId="164" fontId="0" fillId="0" borderId="59" xfId="0" applyNumberFormat="1" applyBorder="1"/>
    <xf numFmtId="0" fontId="0" fillId="0" borderId="0" xfId="0" applyNumberFormat="1"/>
    <xf numFmtId="17" fontId="0" fillId="0" borderId="0" xfId="0" applyNumberFormat="1" applyAlignment="1">
      <alignment horizontal="left"/>
    </xf>
    <xf numFmtId="17" fontId="0" fillId="0" borderId="0" xfId="0" applyNumberFormat="1" applyAlignment="1">
      <alignment horizontal="left" indent="1"/>
    </xf>
    <xf numFmtId="0" fontId="0" fillId="0" borderId="69" xfId="0" applyBorder="1"/>
    <xf numFmtId="0" fontId="0" fillId="0" borderId="70" xfId="0" applyBorder="1"/>
    <xf numFmtId="0" fontId="0" fillId="0" borderId="71" xfId="0" applyBorder="1"/>
    <xf numFmtId="0" fontId="0" fillId="0" borderId="72" xfId="0" applyBorder="1"/>
    <xf numFmtId="0" fontId="0" fillId="0" borderId="0" xfId="0" applyBorder="1"/>
    <xf numFmtId="3" fontId="0" fillId="0" borderId="0" xfId="0" applyNumberFormat="1" applyBorder="1"/>
    <xf numFmtId="3" fontId="0" fillId="0" borderId="68" xfId="0" applyNumberFormat="1" applyBorder="1"/>
    <xf numFmtId="9" fontId="0" fillId="0" borderId="0" xfId="0" applyNumberFormat="1" applyBorder="1"/>
    <xf numFmtId="9" fontId="0" fillId="0" borderId="75" xfId="0" applyNumberFormat="1" applyBorder="1"/>
    <xf numFmtId="9" fontId="0" fillId="0" borderId="68" xfId="0" applyNumberFormat="1" applyBorder="1"/>
    <xf numFmtId="9" fontId="0" fillId="0" borderId="77" xfId="0" applyNumberFormat="1" applyBorder="1"/>
    <xf numFmtId="1" fontId="0" fillId="0" borderId="0" xfId="0" applyNumberFormat="1" applyBorder="1"/>
    <xf numFmtId="3" fontId="0" fillId="0" borderId="57" xfId="0" applyNumberFormat="1" applyBorder="1"/>
    <xf numFmtId="3" fontId="0" fillId="0" borderId="56" xfId="0" applyNumberFormat="1" applyBorder="1"/>
    <xf numFmtId="3" fontId="0" fillId="0" borderId="58" xfId="0" applyNumberFormat="1" applyBorder="1"/>
    <xf numFmtId="3" fontId="0" fillId="0" borderId="74" xfId="0" applyNumberFormat="1" applyBorder="1"/>
    <xf numFmtId="3" fontId="0" fillId="0" borderId="75" xfId="0" applyNumberFormat="1" applyBorder="1"/>
    <xf numFmtId="3" fontId="0" fillId="0" borderId="76" xfId="0" applyNumberFormat="1" applyBorder="1"/>
    <xf numFmtId="3" fontId="0" fillId="0" borderId="77" xfId="0" applyNumberFormat="1" applyBorder="1"/>
    <xf numFmtId="0" fontId="27" fillId="0" borderId="0" xfId="0" applyFont="1" applyAlignment="1">
      <alignment horizontal="center" vertical="center" wrapText="1"/>
    </xf>
    <xf numFmtId="0" fontId="28" fillId="0" borderId="0" xfId="0" applyFont="1" applyAlignment="1">
      <alignment horizontal="left"/>
    </xf>
    <xf numFmtId="9" fontId="0" fillId="0" borderId="56" xfId="0" applyNumberFormat="1" applyBorder="1"/>
    <xf numFmtId="9" fontId="0" fillId="0" borderId="58" xfId="0" applyNumberFormat="1" applyBorder="1"/>
    <xf numFmtId="9" fontId="0" fillId="0" borderId="63" xfId="0" applyNumberFormat="1" applyBorder="1"/>
    <xf numFmtId="9" fontId="0" fillId="0" borderId="64" xfId="0" applyNumberFormat="1" applyBorder="1"/>
    <xf numFmtId="0" fontId="28" fillId="0" borderId="0" xfId="0" pivotButton="1" applyFont="1"/>
    <xf numFmtId="0" fontId="28" fillId="0" borderId="0" xfId="0" applyFont="1"/>
    <xf numFmtId="3" fontId="28" fillId="0" borderId="0" xfId="0" applyNumberFormat="1" applyFont="1" applyBorder="1"/>
    <xf numFmtId="0" fontId="0" fillId="0" borderId="0" xfId="0" applyFont="1" applyAlignment="1">
      <alignment horizontal="center" vertical="center" wrapText="1"/>
    </xf>
    <xf numFmtId="0" fontId="16" fillId="33" borderId="0" xfId="0" applyFont="1" applyFill="1" applyBorder="1" applyAlignment="1">
      <alignment horizontal="center" vertical="center" wrapText="1"/>
    </xf>
    <xf numFmtId="9" fontId="28" fillId="0" borderId="0" xfId="2" applyFont="1" applyBorder="1"/>
    <xf numFmtId="0" fontId="16" fillId="48" borderId="0" xfId="0" applyFont="1" applyFill="1" applyBorder="1" applyAlignment="1">
      <alignment horizontal="center" vertical="center" wrapText="1"/>
    </xf>
    <xf numFmtId="3" fontId="0" fillId="47" borderId="0" xfId="0" applyNumberFormat="1" applyFill="1"/>
    <xf numFmtId="0" fontId="29" fillId="0" borderId="0" xfId="0" applyFont="1"/>
    <xf numFmtId="3" fontId="0" fillId="0" borderId="62" xfId="0" applyNumberFormat="1" applyBorder="1"/>
    <xf numFmtId="3" fontId="0" fillId="0" borderId="63" xfId="0" applyNumberFormat="1" applyBorder="1"/>
    <xf numFmtId="3" fontId="0" fillId="0" borderId="64" xfId="0" applyNumberFormat="1" applyBorder="1"/>
    <xf numFmtId="0" fontId="0" fillId="0" borderId="78" xfId="0" applyBorder="1"/>
    <xf numFmtId="0" fontId="0" fillId="0" borderId="79" xfId="0" applyBorder="1"/>
    <xf numFmtId="0" fontId="0" fillId="0" borderId="80" xfId="0" applyBorder="1"/>
    <xf numFmtId="3" fontId="0" fillId="0" borderId="81" xfId="0" applyNumberFormat="1" applyBorder="1"/>
    <xf numFmtId="3" fontId="0" fillId="0" borderId="82" xfId="0" applyNumberFormat="1" applyBorder="1"/>
    <xf numFmtId="3" fontId="0" fillId="0" borderId="83" xfId="0" applyNumberFormat="1" applyBorder="1"/>
    <xf numFmtId="3" fontId="0" fillId="0" borderId="84" xfId="0" applyNumberFormat="1" applyBorder="1"/>
    <xf numFmtId="3" fontId="0" fillId="0" borderId="85" xfId="0" applyNumberFormat="1" applyBorder="1"/>
    <xf numFmtId="3" fontId="0" fillId="0" borderId="86" xfId="0" applyNumberFormat="1" applyBorder="1"/>
    <xf numFmtId="3" fontId="0" fillId="0" borderId="87" xfId="0" applyNumberFormat="1" applyBorder="1"/>
    <xf numFmtId="3" fontId="0" fillId="0" borderId="88" xfId="0" applyNumberFormat="1" applyBorder="1"/>
    <xf numFmtId="9" fontId="0" fillId="0" borderId="79" xfId="0" applyNumberFormat="1" applyBorder="1"/>
    <xf numFmtId="9" fontId="0" fillId="0" borderId="80" xfId="0" applyNumberFormat="1" applyBorder="1"/>
    <xf numFmtId="9" fontId="0" fillId="0" borderId="82" xfId="0" applyNumberFormat="1" applyBorder="1"/>
    <xf numFmtId="9" fontId="0" fillId="0" borderId="83" xfId="0" applyNumberFormat="1" applyBorder="1"/>
    <xf numFmtId="9" fontId="0" fillId="0" borderId="85" xfId="0" applyNumberFormat="1" applyBorder="1"/>
    <xf numFmtId="9" fontId="0" fillId="0" borderId="87" xfId="0" applyNumberFormat="1" applyBorder="1"/>
    <xf numFmtId="9" fontId="0" fillId="0" borderId="88" xfId="0" applyNumberFormat="1" applyBorder="1"/>
    <xf numFmtId="0" fontId="18" fillId="0" borderId="0" xfId="0" applyFont="1" applyAlignment="1">
      <alignment horizontal="left" vertical="center"/>
    </xf>
    <xf numFmtId="0" fontId="28" fillId="0" borderId="78" xfId="0" applyFont="1" applyBorder="1"/>
    <xf numFmtId="0" fontId="28" fillId="0" borderId="79" xfId="0" applyFont="1" applyBorder="1"/>
    <xf numFmtId="0" fontId="28" fillId="0" borderId="80" xfId="0" applyFont="1" applyBorder="1"/>
    <xf numFmtId="3" fontId="28" fillId="0" borderId="81" xfId="0" applyNumberFormat="1" applyFont="1" applyBorder="1"/>
    <xf numFmtId="3" fontId="28" fillId="0" borderId="82" xfId="0" applyNumberFormat="1" applyFont="1" applyBorder="1"/>
    <xf numFmtId="3" fontId="28" fillId="0" borderId="83" xfId="0" applyNumberFormat="1" applyFont="1" applyBorder="1"/>
    <xf numFmtId="3" fontId="28" fillId="0" borderId="84" xfId="0" applyNumberFormat="1" applyFont="1" applyBorder="1"/>
    <xf numFmtId="3" fontId="28" fillId="0" borderId="85" xfId="0" applyNumberFormat="1" applyFont="1" applyBorder="1"/>
    <xf numFmtId="3" fontId="28" fillId="0" borderId="86" xfId="0" applyNumberFormat="1" applyFont="1" applyBorder="1"/>
    <xf numFmtId="3" fontId="28" fillId="0" borderId="87" xfId="0" applyNumberFormat="1" applyFont="1" applyBorder="1"/>
    <xf numFmtId="3" fontId="28" fillId="0" borderId="88" xfId="0" applyNumberFormat="1" applyFont="1" applyBorder="1"/>
    <xf numFmtId="0" fontId="16" fillId="50" borderId="0" xfId="0" applyFont="1" applyFill="1" applyBorder="1" applyAlignment="1">
      <alignment horizontal="center" vertical="center" wrapText="1"/>
    </xf>
    <xf numFmtId="0" fontId="28" fillId="49" borderId="79" xfId="0" applyFont="1" applyFill="1" applyBorder="1"/>
    <xf numFmtId="0" fontId="28" fillId="49" borderId="80" xfId="0" applyFont="1" applyFill="1" applyBorder="1"/>
    <xf numFmtId="0" fontId="26" fillId="50" borderId="78" xfId="0" applyFont="1" applyFill="1" applyBorder="1"/>
    <xf numFmtId="0" fontId="26" fillId="50" borderId="79" xfId="0" applyFont="1" applyFill="1" applyBorder="1"/>
    <xf numFmtId="0" fontId="26" fillId="50" borderId="80" xfId="0" applyFont="1" applyFill="1" applyBorder="1"/>
    <xf numFmtId="9" fontId="28" fillId="0" borderId="81" xfId="2" applyFont="1" applyBorder="1"/>
    <xf numFmtId="9" fontId="28" fillId="0" borderId="82" xfId="2" applyFont="1" applyBorder="1"/>
    <xf numFmtId="9" fontId="28" fillId="0" borderId="83" xfId="2" applyFont="1" applyBorder="1"/>
    <xf numFmtId="9" fontId="28" fillId="0" borderId="84" xfId="2" applyFont="1" applyBorder="1"/>
    <xf numFmtId="9" fontId="28" fillId="0" borderId="85" xfId="2" applyFont="1" applyBorder="1"/>
    <xf numFmtId="3" fontId="28" fillId="0" borderId="82" xfId="0" applyNumberFormat="1" applyFont="1" applyFill="1" applyBorder="1"/>
    <xf numFmtId="3" fontId="28" fillId="0" borderId="83" xfId="0" applyNumberFormat="1" applyFont="1" applyFill="1" applyBorder="1"/>
    <xf numFmtId="3" fontId="28" fillId="0" borderId="0" xfId="0" applyNumberFormat="1" applyFont="1" applyFill="1" applyBorder="1"/>
    <xf numFmtId="3" fontId="28" fillId="0" borderId="85" xfId="0" applyNumberFormat="1" applyFont="1" applyFill="1" applyBorder="1"/>
    <xf numFmtId="3" fontId="28" fillId="0" borderId="87" xfId="0" applyNumberFormat="1" applyFont="1" applyFill="1" applyBorder="1"/>
    <xf numFmtId="3" fontId="28" fillId="0" borderId="88" xfId="0" applyNumberFormat="1" applyFont="1" applyFill="1" applyBorder="1"/>
    <xf numFmtId="0" fontId="26" fillId="33" borderId="89" xfId="0" applyFont="1" applyFill="1" applyBorder="1"/>
    <xf numFmtId="0" fontId="26" fillId="33" borderId="90" xfId="0" applyFont="1" applyFill="1" applyBorder="1"/>
    <xf numFmtId="0" fontId="26" fillId="33" borderId="91" xfId="0" applyFont="1" applyFill="1" applyBorder="1"/>
    <xf numFmtId="0" fontId="16" fillId="33" borderId="72" xfId="0" applyFont="1" applyFill="1" applyBorder="1" applyAlignment="1">
      <alignment horizontal="center" vertical="center" wrapText="1"/>
    </xf>
    <xf numFmtId="0" fontId="16" fillId="33" borderId="73" xfId="0" applyFont="1" applyFill="1" applyBorder="1" applyAlignment="1">
      <alignment horizontal="center" vertical="center" wrapText="1"/>
    </xf>
    <xf numFmtId="9" fontId="28" fillId="0" borderId="72" xfId="2" applyFont="1" applyBorder="1"/>
    <xf numFmtId="9" fontId="28" fillId="0" borderId="73" xfId="2" applyFont="1" applyBorder="1"/>
    <xf numFmtId="9" fontId="28" fillId="0" borderId="92" xfId="2" applyFont="1" applyBorder="1"/>
    <xf numFmtId="9" fontId="28" fillId="0" borderId="93" xfId="2" applyFont="1" applyBorder="1"/>
    <xf numFmtId="9" fontId="28" fillId="0" borderId="94" xfId="2" applyFont="1" applyBorder="1"/>
    <xf numFmtId="0" fontId="28" fillId="0" borderId="95" xfId="0" applyFont="1" applyBorder="1"/>
    <xf numFmtId="0" fontId="28" fillId="0" borderId="96" xfId="0" applyFont="1" applyBorder="1"/>
    <xf numFmtId="0" fontId="28" fillId="0" borderId="97" xfId="0" applyFont="1" applyBorder="1"/>
    <xf numFmtId="3" fontId="28" fillId="0" borderId="69" xfId="0" applyNumberFormat="1" applyFont="1" applyBorder="1"/>
    <xf numFmtId="3" fontId="28" fillId="0" borderId="70" xfId="0" applyNumberFormat="1" applyFont="1" applyBorder="1"/>
    <xf numFmtId="3" fontId="28" fillId="0" borderId="71" xfId="0" applyNumberFormat="1" applyFont="1" applyBorder="1"/>
    <xf numFmtId="3" fontId="28" fillId="0" borderId="72" xfId="0" applyNumberFormat="1" applyFont="1" applyBorder="1"/>
    <xf numFmtId="3" fontId="28" fillId="0" borderId="73" xfId="0" applyNumberFormat="1" applyFont="1" applyBorder="1"/>
    <xf numFmtId="3" fontId="28" fillId="0" borderId="92" xfId="0" applyNumberFormat="1" applyFont="1" applyBorder="1"/>
    <xf numFmtId="3" fontId="28" fillId="0" borderId="93" xfId="0" applyNumberFormat="1" applyFont="1" applyBorder="1"/>
    <xf numFmtId="3" fontId="28" fillId="0" borderId="94" xfId="0" applyNumberFormat="1" applyFont="1" applyBorder="1"/>
    <xf numFmtId="0" fontId="28" fillId="0" borderId="0" xfId="0" applyFont="1" applyAlignment="1">
      <alignment horizontal="center" vertical="center"/>
    </xf>
    <xf numFmtId="0" fontId="28" fillId="0" borderId="0" xfId="0" pivotButton="1" applyFont="1" applyAlignment="1">
      <alignment horizontal="left" vertical="center"/>
    </xf>
    <xf numFmtId="9" fontId="28" fillId="0" borderId="69" xfId="2" applyFont="1" applyBorder="1"/>
    <xf numFmtId="9" fontId="28" fillId="0" borderId="70" xfId="2" applyFont="1" applyBorder="1"/>
    <xf numFmtId="9" fontId="28" fillId="0" borderId="71" xfId="2" applyFont="1" applyBorder="1"/>
    <xf numFmtId="0" fontId="0" fillId="0" borderId="92" xfId="0" applyBorder="1"/>
    <xf numFmtId="1" fontId="0" fillId="0" borderId="73" xfId="0" applyNumberFormat="1" applyBorder="1"/>
    <xf numFmtId="1" fontId="0" fillId="0" borderId="93" xfId="0" applyNumberFormat="1" applyBorder="1"/>
    <xf numFmtId="1" fontId="0" fillId="0" borderId="94" xfId="0" applyNumberFormat="1" applyBorder="1"/>
    <xf numFmtId="3" fontId="1" fillId="0" borderId="0" xfId="2" applyNumberFormat="1" applyFont="1" applyBorder="1"/>
    <xf numFmtId="3" fontId="1" fillId="0" borderId="72" xfId="2" applyNumberFormat="1" applyFont="1" applyBorder="1"/>
    <xf numFmtId="3" fontId="1" fillId="0" borderId="92" xfId="2" applyNumberFormat="1" applyFont="1" applyBorder="1"/>
    <xf numFmtId="3" fontId="1" fillId="0" borderId="93" xfId="2" applyNumberFormat="1" applyFont="1" applyBorder="1"/>
    <xf numFmtId="0" fontId="16" fillId="33" borderId="69" xfId="0" applyFont="1" applyFill="1" applyBorder="1" applyAlignment="1">
      <alignment horizontal="center" vertical="center" wrapText="1"/>
    </xf>
    <xf numFmtId="0" fontId="16" fillId="33" borderId="70" xfId="0" applyFont="1" applyFill="1" applyBorder="1" applyAlignment="1">
      <alignment horizontal="center" vertical="center" wrapText="1"/>
    </xf>
    <xf numFmtId="0" fontId="16" fillId="0" borderId="0" xfId="0" applyFont="1" applyBorder="1"/>
    <xf numFmtId="0" fontId="16" fillId="0" borderId="0" xfId="0" applyFont="1" applyBorder="1" applyAlignment="1">
      <alignment horizontal="right"/>
    </xf>
    <xf numFmtId="0" fontId="21" fillId="0" borderId="0" xfId="44" applyAlignment="1">
      <alignment horizontal="left"/>
    </xf>
    <xf numFmtId="0" fontId="0" fillId="0" borderId="0" xfId="0" applyBorder="1" applyAlignment="1">
      <alignment horizontal="left" vertical="center"/>
    </xf>
    <xf numFmtId="0" fontId="0" fillId="0" borderId="0" xfId="0" applyBorder="1" applyAlignment="1">
      <alignment horizontal="left"/>
    </xf>
    <xf numFmtId="0" fontId="0" fillId="0" borderId="0" xfId="0" applyBorder="1" applyAlignment="1">
      <alignment horizontal="left" vertical="center" wrapText="1"/>
    </xf>
    <xf numFmtId="14" fontId="0" fillId="0" borderId="0" xfId="0" applyNumberFormat="1" applyFont="1" applyBorder="1" applyAlignment="1"/>
    <xf numFmtId="14" fontId="0" fillId="0" borderId="0" xfId="0" applyNumberFormat="1" applyFont="1" applyBorder="1" applyAlignment="1">
      <alignment vertical="top"/>
    </xf>
    <xf numFmtId="0" fontId="0" fillId="0" borderId="84" xfId="0" applyBorder="1"/>
    <xf numFmtId="0" fontId="0" fillId="0" borderId="86" xfId="0" applyBorder="1"/>
    <xf numFmtId="0" fontId="16" fillId="51" borderId="98" xfId="0" applyFont="1" applyFill="1" applyBorder="1"/>
    <xf numFmtId="3" fontId="0" fillId="47" borderId="0" xfId="0" applyNumberFormat="1" applyFill="1" applyBorder="1"/>
    <xf numFmtId="0" fontId="16" fillId="0" borderId="19" xfId="0" applyFont="1" applyBorder="1" applyAlignment="1">
      <alignment horizontal="center"/>
    </xf>
    <xf numFmtId="0" fontId="16" fillId="0" borderId="20" xfId="0" applyFont="1" applyBorder="1" applyAlignment="1">
      <alignment horizontal="center"/>
    </xf>
    <xf numFmtId="0" fontId="16" fillId="0" borderId="24"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xf numFmtId="0" fontId="16" fillId="34" borderId="31" xfId="0" applyFont="1" applyFill="1" applyBorder="1" applyAlignment="1">
      <alignment horizontal="center"/>
    </xf>
    <xf numFmtId="0" fontId="16" fillId="34" borderId="32" xfId="0" applyFont="1" applyFill="1" applyBorder="1" applyAlignment="1">
      <alignment horizontal="center"/>
    </xf>
    <xf numFmtId="0" fontId="16" fillId="34" borderId="33" xfId="0" applyFont="1" applyFill="1" applyBorder="1" applyAlignment="1">
      <alignment horizontal="center"/>
    </xf>
    <xf numFmtId="0" fontId="16" fillId="0" borderId="78" xfId="0" applyFont="1" applyBorder="1" applyAlignment="1">
      <alignment horizontal="center" vertical="center" wrapText="1"/>
    </xf>
    <xf numFmtId="0" fontId="16" fillId="0" borderId="80" xfId="0" applyFont="1" applyBorder="1" applyAlignment="1">
      <alignment horizontal="center" vertical="center" wrapText="1"/>
    </xf>
    <xf numFmtId="0" fontId="26" fillId="33" borderId="69" xfId="0" applyFont="1" applyFill="1" applyBorder="1" applyAlignment="1">
      <alignment horizontal="center"/>
    </xf>
    <xf numFmtId="0" fontId="26" fillId="33" borderId="70" xfId="0" applyFont="1" applyFill="1" applyBorder="1" applyAlignment="1">
      <alignment horizontal="center"/>
    </xf>
    <xf numFmtId="0" fontId="16" fillId="0" borderId="28" xfId="0" applyFont="1" applyBorder="1" applyAlignment="1">
      <alignment horizontal="center"/>
    </xf>
    <xf numFmtId="0" fontId="16" fillId="0" borderId="54" xfId="0" applyFont="1" applyBorder="1" applyAlignment="1">
      <alignment horizontal="center"/>
    </xf>
    <xf numFmtId="0" fontId="16" fillId="0" borderId="31" xfId="0" applyFont="1" applyBorder="1" applyAlignment="1">
      <alignment horizontal="center"/>
    </xf>
    <xf numFmtId="0" fontId="16" fillId="0" borderId="32" xfId="0" applyFont="1" applyBorder="1" applyAlignment="1">
      <alignment horizontal="center"/>
    </xf>
    <xf numFmtId="0" fontId="16" fillId="0" borderId="45" xfId="0" applyFont="1" applyBorder="1" applyAlignment="1">
      <alignment horizontal="center"/>
    </xf>
    <xf numFmtId="0" fontId="16" fillId="34" borderId="48" xfId="0" applyFont="1" applyFill="1" applyBorder="1" applyAlignment="1">
      <alignment horizontal="center"/>
    </xf>
    <xf numFmtId="0" fontId="16" fillId="34" borderId="49" xfId="0" applyFont="1" applyFill="1" applyBorder="1" applyAlignment="1">
      <alignment horizontal="center"/>
    </xf>
    <xf numFmtId="0" fontId="16" fillId="34" borderId="51" xfId="0" applyFont="1" applyFill="1" applyBorder="1" applyAlignment="1">
      <alignment horizontal="center"/>
    </xf>
    <xf numFmtId="0" fontId="16" fillId="0" borderId="52" xfId="0" applyFont="1" applyBorder="1" applyAlignment="1">
      <alignment horizontal="center"/>
    </xf>
    <xf numFmtId="0" fontId="16" fillId="0" borderId="49" xfId="0" applyFont="1" applyBorder="1" applyAlignment="1">
      <alignment horizontal="center"/>
    </xf>
    <xf numFmtId="0" fontId="16" fillId="0" borderId="50" xfId="0" applyFont="1" applyBorder="1" applyAlignment="1">
      <alignment horizontal="center"/>
    </xf>
    <xf numFmtId="9" fontId="28" fillId="52" borderId="0" xfId="2" applyFont="1" applyFill="1" applyBorder="1"/>
    <xf numFmtId="0" fontId="26" fillId="33" borderId="71" xfId="0" applyFont="1" applyFill="1" applyBorder="1" applyAlignment="1">
      <alignment horizontal="center"/>
    </xf>
    <xf numFmtId="0" fontId="16" fillId="33" borderId="71" xfId="0" applyFont="1" applyFill="1" applyBorder="1" applyAlignment="1">
      <alignment horizontal="center" vertical="center" wrapText="1"/>
    </xf>
    <xf numFmtId="0" fontId="0" fillId="33" borderId="56" xfId="0" applyFill="1" applyBorder="1"/>
    <xf numFmtId="0" fontId="0" fillId="0" borderId="56" xfId="0" applyBorder="1"/>
    <xf numFmtId="14" fontId="18" fillId="0" borderId="0" xfId="0" applyNumberFormat="1" applyFont="1"/>
    <xf numFmtId="14" fontId="0" fillId="0" borderId="0" xfId="0" applyNumberFormat="1"/>
    <xf numFmtId="0" fontId="26" fillId="0" borderId="99" xfId="0" applyFont="1" applyBorder="1" applyAlignment="1">
      <alignment horizontal="left"/>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vertical="top" wrapText="1"/>
    </xf>
    <xf numFmtId="0" fontId="0" fillId="0" borderId="27" xfId="0" applyBorder="1"/>
    <xf numFmtId="0" fontId="0" fillId="0" borderId="100" xfId="0" applyBorder="1"/>
    <xf numFmtId="0" fontId="0" fillId="0" borderId="101" xfId="0" applyBorder="1"/>
    <xf numFmtId="0" fontId="16" fillId="53" borderId="102" xfId="0" applyFont="1" applyFill="1" applyBorder="1" applyAlignment="1">
      <alignment horizontal="center" vertical="center"/>
    </xf>
    <xf numFmtId="0" fontId="0" fillId="54" borderId="100" xfId="0" applyFill="1" applyBorder="1"/>
    <xf numFmtId="0" fontId="0" fillId="54" borderId="100" xfId="0" applyFill="1" applyBorder="1" applyAlignment="1">
      <alignment horizontal="center" vertical="center"/>
    </xf>
    <xf numFmtId="0" fontId="0" fillId="54" borderId="101" xfId="0" applyFill="1" applyBorder="1"/>
    <xf numFmtId="0" fontId="0" fillId="0" borderId="103" xfId="0" applyBorder="1"/>
    <xf numFmtId="0" fontId="26" fillId="0" borderId="0" xfId="0" applyFont="1" applyAlignment="1">
      <alignment vertical="center"/>
    </xf>
    <xf numFmtId="0" fontId="26" fillId="0" borderId="104" xfId="0" applyFont="1" applyBorder="1" applyAlignment="1">
      <alignment vertical="center"/>
    </xf>
    <xf numFmtId="0" fontId="31" fillId="54" borderId="105" xfId="0" applyFont="1" applyFill="1" applyBorder="1" applyAlignment="1">
      <alignment horizontal="center" vertical="center"/>
    </xf>
    <xf numFmtId="0" fontId="26" fillId="54" borderId="0" xfId="0" applyFont="1" applyFill="1" applyAlignment="1">
      <alignment vertical="center"/>
    </xf>
    <xf numFmtId="0" fontId="0" fillId="54" borderId="0" xfId="0" applyFill="1"/>
    <xf numFmtId="0" fontId="0" fillId="54" borderId="0" xfId="0" applyFill="1" applyAlignment="1">
      <alignment horizontal="center" vertical="center"/>
    </xf>
    <xf numFmtId="0" fontId="0" fillId="54" borderId="104" xfId="0" applyFill="1" applyBorder="1"/>
    <xf numFmtId="0" fontId="0" fillId="0" borderId="104" xfId="0" applyBorder="1"/>
    <xf numFmtId="0" fontId="0" fillId="0" borderId="0" xfId="0" applyAlignment="1">
      <alignment horizontal="left" vertical="top"/>
    </xf>
    <xf numFmtId="0" fontId="16" fillId="55" borderId="102" xfId="0" applyFont="1" applyFill="1" applyBorder="1" applyAlignment="1">
      <alignment horizontal="center" vertical="center"/>
    </xf>
    <xf numFmtId="0" fontId="0" fillId="54" borderId="0" xfId="0" applyFill="1" applyAlignment="1">
      <alignment horizontal="right"/>
    </xf>
    <xf numFmtId="0" fontId="16" fillId="54" borderId="28" xfId="0" applyFont="1" applyFill="1" applyBorder="1" applyAlignment="1">
      <alignment horizontal="center" vertical="center"/>
    </xf>
    <xf numFmtId="0" fontId="16" fillId="54" borderId="54" xfId="0" applyFont="1" applyFill="1" applyBorder="1" applyAlignment="1">
      <alignment horizontal="center" vertical="center"/>
    </xf>
    <xf numFmtId="0" fontId="16" fillId="54" borderId="0" xfId="0" applyFont="1" applyFill="1" applyAlignment="1">
      <alignment horizontal="center" vertical="center"/>
    </xf>
    <xf numFmtId="0" fontId="31" fillId="0" borderId="105" xfId="0" applyFont="1" applyBorder="1" applyAlignment="1">
      <alignment horizontal="center" vertical="center"/>
    </xf>
    <xf numFmtId="0" fontId="0" fillId="54" borderId="14" xfId="0" applyFill="1" applyBorder="1" applyAlignment="1">
      <alignment horizontal="center" vertical="center"/>
    </xf>
    <xf numFmtId="0" fontId="0" fillId="54" borderId="15" xfId="0" applyFill="1" applyBorder="1" applyAlignment="1">
      <alignment horizontal="center" vertical="center"/>
    </xf>
    <xf numFmtId="0" fontId="0" fillId="54" borderId="13" xfId="0" applyFill="1" applyBorder="1" applyAlignment="1">
      <alignment horizontal="center" vertical="center"/>
    </xf>
    <xf numFmtId="164" fontId="0" fillId="54" borderId="14" xfId="1" applyNumberFormat="1" applyFont="1" applyFill="1" applyBorder="1"/>
    <xf numFmtId="164" fontId="0" fillId="54" borderId="15" xfId="1" applyNumberFormat="1" applyFont="1" applyFill="1" applyBorder="1"/>
    <xf numFmtId="164" fontId="0" fillId="54" borderId="13" xfId="1" applyNumberFormat="1" applyFont="1" applyFill="1" applyBorder="1"/>
    <xf numFmtId="17" fontId="0" fillId="0" borderId="105" xfId="0" applyNumberFormat="1" applyBorder="1" applyAlignment="1">
      <alignment horizontal="center" vertical="center"/>
    </xf>
    <xf numFmtId="0" fontId="0" fillId="0" borderId="11" xfId="0" applyBorder="1"/>
    <xf numFmtId="0" fontId="0" fillId="0" borderId="106" xfId="0" applyBorder="1"/>
    <xf numFmtId="0" fontId="0" fillId="0" borderId="13" xfId="0" applyBorder="1"/>
    <xf numFmtId="14" fontId="0" fillId="0" borderId="0" xfId="0" applyNumberFormat="1" applyAlignment="1">
      <alignment horizontal="left"/>
    </xf>
    <xf numFmtId="165" fontId="0" fillId="0" borderId="41" xfId="0" applyNumberFormat="1" applyBorder="1"/>
    <xf numFmtId="165" fontId="0" fillId="0" borderId="107" xfId="0" applyNumberFormat="1" applyBorder="1"/>
    <xf numFmtId="165" fontId="0" fillId="0" borderId="108" xfId="0" applyNumberFormat="1" applyBorder="1"/>
    <xf numFmtId="0" fontId="16" fillId="56" borderId="102" xfId="0" applyFont="1" applyFill="1" applyBorder="1" applyAlignment="1">
      <alignment horizontal="center" vertical="center"/>
    </xf>
    <xf numFmtId="165" fontId="0" fillId="0" borderId="109" xfId="0" applyNumberFormat="1" applyBorder="1"/>
    <xf numFmtId="165" fontId="0" fillId="0" borderId="110" xfId="0" applyNumberFormat="1" applyBorder="1"/>
    <xf numFmtId="166" fontId="0" fillId="0" borderId="105" xfId="0" applyNumberFormat="1" applyBorder="1" applyAlignment="1">
      <alignment horizontal="center" vertical="center"/>
    </xf>
    <xf numFmtId="164" fontId="16" fillId="54" borderId="111" xfId="1" applyNumberFormat="1" applyFont="1" applyFill="1" applyBorder="1"/>
    <xf numFmtId="164" fontId="16" fillId="54" borderId="112" xfId="1" applyNumberFormat="1" applyFont="1" applyFill="1" applyBorder="1"/>
    <xf numFmtId="164" fontId="16" fillId="54" borderId="113" xfId="1" applyNumberFormat="1" applyFont="1" applyFill="1" applyBorder="1"/>
    <xf numFmtId="0" fontId="33" fillId="0" borderId="0" xfId="0" applyFont="1"/>
    <xf numFmtId="0" fontId="33" fillId="0" borderId="0" xfId="0" applyFont="1" applyAlignment="1">
      <alignment vertical="top"/>
    </xf>
    <xf numFmtId="0" fontId="31" fillId="54" borderId="0" xfId="0" applyFont="1" applyFill="1" applyAlignment="1">
      <alignment horizontal="center" vertical="center"/>
    </xf>
    <xf numFmtId="0" fontId="34" fillId="0" borderId="0" xfId="0" applyFont="1"/>
    <xf numFmtId="0" fontId="34" fillId="0" borderId="0" xfId="0" applyFont="1" applyAlignment="1">
      <alignment vertical="top"/>
    </xf>
    <xf numFmtId="0" fontId="0" fillId="0" borderId="114" xfId="0" applyBorder="1"/>
    <xf numFmtId="0" fontId="0" fillId="0" borderId="99" xfId="0" applyBorder="1"/>
    <xf numFmtId="0" fontId="0" fillId="0" borderId="115" xfId="0" applyBorder="1"/>
    <xf numFmtId="0" fontId="0" fillId="54" borderId="99" xfId="0" applyFill="1" applyBorder="1"/>
    <xf numFmtId="0" fontId="0" fillId="54" borderId="99" xfId="0" applyFill="1" applyBorder="1" applyAlignment="1">
      <alignment horizontal="center" vertical="center"/>
    </xf>
    <xf numFmtId="0" fontId="0" fillId="54" borderId="115" xfId="0" applyFill="1" applyBorder="1"/>
    <xf numFmtId="166" fontId="0" fillId="0" borderId="0" xfId="0" applyNumberFormat="1"/>
    <xf numFmtId="165" fontId="0" fillId="0" borderId="116" xfId="0" applyNumberFormat="1" applyBorder="1"/>
    <xf numFmtId="165" fontId="0" fillId="0" borderId="117" xfId="0" applyNumberFormat="1" applyBorder="1"/>
    <xf numFmtId="165" fontId="0" fillId="0" borderId="118" xfId="0" applyNumberFormat="1" applyBorder="1"/>
    <xf numFmtId="0" fontId="16" fillId="54" borderId="102" xfId="0" applyFont="1" applyFill="1" applyBorder="1" applyAlignment="1">
      <alignment horizontal="center" vertical="center"/>
    </xf>
    <xf numFmtId="17" fontId="0" fillId="33" borderId="56" xfId="0" applyNumberFormat="1" applyFill="1" applyBorder="1"/>
    <xf numFmtId="17" fontId="0" fillId="0" borderId="56" xfId="0" applyNumberFormat="1" applyBorder="1"/>
    <xf numFmtId="0" fontId="13" fillId="39" borderId="0" xfId="0" applyFont="1" applyFill="1" applyBorder="1"/>
    <xf numFmtId="14" fontId="0" fillId="0" borderId="0" xfId="0" pivotButton="1" applyNumberFormat="1"/>
    <xf numFmtId="0" fontId="0" fillId="0" borderId="41" xfId="0" applyNumberFormat="1" applyBorder="1"/>
    <xf numFmtId="0" fontId="0" fillId="0" borderId="107" xfId="0" applyNumberFormat="1" applyBorder="1"/>
    <xf numFmtId="0" fontId="0" fillId="0" borderId="108" xfId="0" applyNumberFormat="1" applyBorder="1"/>
    <xf numFmtId="0" fontId="0" fillId="0" borderId="109" xfId="0" applyNumberFormat="1" applyBorder="1"/>
    <xf numFmtId="0" fontId="0" fillId="0" borderId="0" xfId="0" applyNumberFormat="1" applyBorder="1"/>
    <xf numFmtId="0" fontId="0" fillId="0" borderId="110" xfId="0" applyNumberFormat="1" applyBorder="1"/>
    <xf numFmtId="0" fontId="0" fillId="0" borderId="116" xfId="0" applyNumberFormat="1" applyBorder="1"/>
    <xf numFmtId="0" fontId="0" fillId="0" borderId="117" xfId="0" applyNumberFormat="1" applyBorder="1"/>
    <xf numFmtId="0" fontId="0" fillId="0" borderId="118" xfId="0" applyNumberFormat="1" applyBorder="1"/>
    <xf numFmtId="165" fontId="0" fillId="0" borderId="0" xfId="0" applyNumberFormat="1" applyBorder="1"/>
    <xf numFmtId="1" fontId="0" fillId="0" borderId="41" xfId="0" applyNumberFormat="1" applyBorder="1"/>
    <xf numFmtId="1" fontId="0" fillId="0" borderId="107" xfId="0" applyNumberFormat="1" applyBorder="1"/>
    <xf numFmtId="1" fontId="0" fillId="0" borderId="109" xfId="0" applyNumberFormat="1" applyBorder="1"/>
    <xf numFmtId="1" fontId="0" fillId="0" borderId="116" xfId="0" applyNumberFormat="1" applyBorder="1"/>
    <xf numFmtId="1" fontId="0" fillId="0" borderId="117" xfId="0" applyNumberFormat="1" applyBorder="1"/>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4" builtinId="8"/>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00">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font>
        <color rgb="FF9C0006"/>
      </font>
      <fill>
        <patternFill>
          <bgColor rgb="FFFFC7CE"/>
        </patternFill>
      </fill>
    </dxf>
    <dxf>
      <font>
        <color rgb="FF9C0006"/>
      </font>
    </dxf>
    <dxf>
      <font>
        <color rgb="FF9C0006"/>
      </font>
    </dxf>
    <dxf>
      <border>
        <left style="thin">
          <color theme="7"/>
        </left>
      </border>
    </dxf>
    <dxf>
      <border>
        <left style="thin">
          <color theme="7"/>
        </left>
      </border>
    </dxf>
    <dxf>
      <font>
        <color rgb="FF9C0006"/>
      </font>
    </dxf>
    <dxf>
      <font>
        <color rgb="FF9C0006"/>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19" formatCode="dd/mm/yyyy"/>
    </dxf>
    <dxf>
      <numFmt numFmtId="19" formatCode="dd/mm/yyyy"/>
    </dxf>
    <dxf>
      <numFmt numFmtId="19" formatCode="dd/mm/yyyy"/>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0.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0.0%"/>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22" formatCode="mmm\-yy"/>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color rgb="FF9C0006"/>
      </font>
      <fill>
        <patternFill>
          <bgColor rgb="FFFFC7CE"/>
        </patternFill>
      </fill>
    </dxf>
    <dxf>
      <fill>
        <patternFill>
          <bgColor rgb="FFFFC7CE"/>
        </patternFill>
      </fill>
    </dxf>
    <dxf>
      <fill>
        <patternFill>
          <bgColor rgb="FF92D050"/>
        </patternFill>
      </fill>
    </dxf>
    <dxf>
      <fill>
        <patternFill>
          <bgColor rgb="FFFFC7CE"/>
        </patternFill>
      </fill>
    </dxf>
    <dxf>
      <fill>
        <patternFill>
          <bgColor rgb="FF92D050"/>
        </patternFill>
      </fill>
    </dxf>
    <dxf>
      <fill>
        <patternFill>
          <bgColor rgb="FFFFC7CE"/>
        </patternFill>
      </fill>
    </dxf>
    <dxf>
      <fill>
        <patternFill>
          <bgColor rgb="FF92D050"/>
        </patternFill>
      </fill>
    </dxf>
    <dxf>
      <font>
        <color rgb="FF9C0006"/>
      </font>
    </dxf>
    <dxf>
      <font>
        <color rgb="FF9C0006"/>
      </font>
    </dxf>
    <dxf>
      <alignment horizontal="left"/>
    </dxf>
    <dxf>
      <alignment horizontal="center"/>
    </dxf>
    <dxf>
      <alignment horizontal="center"/>
    </dxf>
    <dxf>
      <alignment horizontal="center"/>
    </dxf>
    <dxf>
      <alignment vertical="center"/>
    </dxf>
    <dxf>
      <alignment vertical="center"/>
    </dxf>
    <dxf>
      <alignment vertical="center"/>
    </dxf>
    <dxf>
      <alignment vertical="center"/>
    </dxf>
    <dxf>
      <border>
        <top style="thin">
          <color theme="4"/>
        </top>
        <bottom style="thin">
          <color theme="4"/>
        </bottom>
      </border>
    </dxf>
    <dxf>
      <border>
        <right style="thin">
          <color theme="4"/>
        </right>
        <top style="thin">
          <color theme="4"/>
        </top>
        <bottom style="thin">
          <color theme="4"/>
        </bottom>
      </border>
    </dxf>
    <dxf>
      <border>
        <left style="thin">
          <color theme="4"/>
        </left>
        <right style="thin">
          <color theme="4"/>
        </right>
        <top style="thin">
          <color theme="4"/>
        </top>
        <bottom style="thin">
          <color theme="4"/>
        </bottom>
      </border>
    </dxf>
    <dxf>
      <font>
        <b val="0"/>
      </font>
    </dxf>
    <dxf>
      <font>
        <b val="0"/>
      </font>
    </dxf>
    <dxf>
      <font>
        <sz val="11"/>
      </font>
    </dxf>
    <dxf>
      <font>
        <sz val="11"/>
      </font>
    </dxf>
    <dxf>
      <font>
        <sz val="11"/>
      </font>
    </dxf>
    <dxf>
      <font>
        <sz val="12"/>
      </font>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left style="thin">
          <color theme="4" tint="0.39997558519241921"/>
        </left>
        <right style="thin">
          <color theme="4" tint="0.39997558519241921"/>
        </right>
        <top style="thin">
          <color theme="4" tint="0.39997558519241921"/>
        </top>
        <bottom style="thin">
          <color theme="4" tint="0.39997558519241921"/>
        </bottom>
      </border>
    </dxf>
    <dxf>
      <numFmt numFmtId="3" formatCode="#,##0"/>
    </dxf>
    <dxf>
      <numFmt numFmtId="1" formatCode="0"/>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numFmt numFmtId="13" formatCode="0%"/>
    </dxf>
    <dxf>
      <numFmt numFmtId="13" formatCode="0%"/>
    </dxf>
    <dxf>
      <numFmt numFmtId="3" formatCode="#,##0"/>
    </dxf>
    <dxf>
      <numFmt numFmtId="13" formatCode="0%"/>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left style="thin">
          <color theme="4" tint="0.39997558519241921"/>
        </left>
        <right style="thin">
          <color theme="4" tint="0.39997558519241921"/>
        </right>
        <top style="thin">
          <color theme="4" tint="0.39997558519241921"/>
        </top>
        <bottom style="thin">
          <color theme="4" tint="0.39997558519241921"/>
        </bottom>
      </border>
    </dxf>
    <dxf>
      <numFmt numFmtId="13" formatCode="0%"/>
    </dxf>
    <dxf>
      <font>
        <sz val="9"/>
      </font>
    </dxf>
    <dxf>
      <font>
        <sz val="9"/>
      </font>
    </dxf>
    <dxf>
      <font>
        <sz val="9"/>
      </font>
    </dxf>
    <dxf>
      <font>
        <sz val="9"/>
      </font>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3" formatCode="#,##0"/>
    </dxf>
    <dxf>
      <numFmt numFmtId="1" formatCode="0"/>
    </dxf>
    <dxf>
      <numFmt numFmtId="1" formatCode="0"/>
    </dxf>
    <dxf>
      <numFmt numFmtId="13" formatCode="0%"/>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left style="thin">
          <color theme="4" tint="0.39997558519241921"/>
        </left>
        <right style="thin">
          <color theme="4" tint="0.39997558519241921"/>
        </right>
        <top style="thin">
          <color theme="4" tint="0.39997558519241921"/>
        </top>
        <bottom style="thin">
          <color theme="4" tint="0.39997558519241921"/>
        </bottom>
      </border>
    </dxf>
    <dxf>
      <alignment wrapText="1"/>
    </dxf>
    <dxf>
      <alignment wrapText="1"/>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right style="thin">
          <color theme="7"/>
        </right>
        <top style="thin">
          <color theme="7"/>
        </top>
        <bottom style="thin">
          <color theme="7"/>
        </bottom>
      </border>
    </dxf>
    <dxf>
      <border>
        <right style="thin">
          <color theme="7"/>
        </right>
        <top style="thin">
          <color theme="7"/>
        </top>
        <bottom style="thin">
          <color theme="7"/>
        </bottom>
      </border>
    </dxf>
    <dxf>
      <fill>
        <patternFill patternType="solid">
          <bgColor theme="7" tint="0.79998168889431442"/>
        </patternFill>
      </fill>
    </dxf>
    <dxf>
      <fill>
        <patternFill patternType="solid">
          <bgColor theme="7" tint="0.79998168889431442"/>
        </patternFill>
      </fill>
    </dxf>
    <dxf>
      <border>
        <left style="thin">
          <color theme="7"/>
        </left>
        <right style="thin">
          <color theme="7"/>
        </right>
        <top style="thin">
          <color theme="7"/>
        </top>
        <bottom style="thin">
          <color theme="7"/>
        </bottom>
      </border>
    </dxf>
    <dxf>
      <font>
        <b val="0"/>
      </font>
    </dxf>
    <dxf>
      <font>
        <b val="0"/>
      </font>
    </dxf>
    <dxf>
      <font>
        <sz val="11"/>
      </font>
    </dxf>
    <dxf>
      <font>
        <sz val="11"/>
      </font>
    </dxf>
    <dxf>
      <font>
        <sz val="11"/>
      </font>
    </dxf>
    <dxf>
      <font>
        <sz val="12"/>
      </font>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numFmt numFmtId="3" formatCode="#,##0"/>
    </dxf>
    <dxf>
      <numFmt numFmtId="1" formatCode="0"/>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numFmt numFmtId="13" formatCode="0%"/>
    </dxf>
    <dxf>
      <numFmt numFmtId="13" formatCode="0%"/>
    </dxf>
    <dxf>
      <border>
        <left style="thin">
          <color theme="7"/>
        </left>
        <right style="thin">
          <color theme="7"/>
        </right>
      </border>
    </dxf>
    <dxf>
      <border>
        <right style="thin">
          <color theme="7"/>
        </right>
        <top style="thin">
          <color theme="7"/>
        </top>
        <bottom style="thin">
          <color theme="7"/>
        </bottom>
      </border>
    </dxf>
    <dxf>
      <border>
        <left style="thin">
          <color theme="7"/>
        </left>
        <right style="thin">
          <color theme="7"/>
        </right>
        <top style="thin">
          <color theme="7"/>
        </top>
        <bottom style="thin">
          <color theme="7"/>
        </bottom>
      </border>
    </dxf>
    <dxf>
      <numFmt numFmtId="13" formatCode="0%"/>
    </dxf>
    <dxf>
      <font>
        <sz val="9"/>
      </font>
    </dxf>
    <dxf>
      <font>
        <sz val="9"/>
      </font>
    </dxf>
    <dxf>
      <font>
        <sz val="9"/>
      </font>
    </dxf>
    <dxf>
      <font>
        <sz val="9"/>
      </font>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3" formatCode="#,##0"/>
    </dxf>
    <dxf>
      <numFmt numFmtId="1" formatCode="0"/>
    </dxf>
    <dxf>
      <numFmt numFmtId="1" formatCode="0"/>
    </dxf>
    <dxf>
      <numFmt numFmtId="13" formatCode="0%"/>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border>
        <right style="thin">
          <color theme="4" tint="0.39997558519241921"/>
        </right>
        <top style="thin">
          <color theme="4" tint="0.39997558519241921"/>
        </top>
        <bottom style="thin">
          <color theme="4" tint="0.39997558519241921"/>
        </bottom>
      </border>
    </dxf>
    <dxf>
      <alignment wrapText="1"/>
    </dxf>
    <dxf>
      <alignment wrapText="1"/>
    </dxf>
    <dxf>
      <alignment wrapText="1"/>
    </dxf>
    <dxf>
      <alignment wrapText="1"/>
    </dxf>
    <dxf>
      <numFmt numFmtId="22" formatCode="mmm\-yy"/>
    </dxf>
  </dxfs>
  <tableStyles count="0" defaultTableStyle="TableStyleMedium2" defaultPivotStyle="PivotStyleLight16"/>
  <colors>
    <mruColors>
      <color rgb="FFC80000"/>
      <color rgb="FF00B6ED"/>
      <color rgb="FFEC000E"/>
      <color rgb="FFF799D1"/>
      <color rgb="FFEC008C"/>
      <color rgb="FF2E008B"/>
      <color rgb="FFA7A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2.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 Id="rId27" Type="http://schemas.openxmlformats.org/officeDocument/2006/relationships/customXml" Target="../customXml/item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400" b="0">
                <a:solidFill>
                  <a:schemeClr val="accent6"/>
                </a:solidFill>
              </a:rPr>
              <a:t>Stage at Diagnosis data completeness</a:t>
            </a:r>
          </a:p>
          <a:p>
            <a:pPr>
              <a:defRPr/>
            </a:pPr>
            <a:r>
              <a:rPr lang="en-GB" sz="1400" b="0">
                <a:solidFill>
                  <a:schemeClr val="accent6"/>
                </a:solidFill>
              </a:rPr>
              <a:t>change from April 21 to May 21</a:t>
            </a:r>
          </a:p>
        </c:rich>
      </c:tx>
      <c:overlay val="0"/>
    </c:title>
    <c:autoTitleDeleted val="0"/>
    <c:plotArea>
      <c:layout/>
      <c:lineChart>
        <c:grouping val="standard"/>
        <c:varyColors val="0"/>
        <c:ser>
          <c:idx val="5"/>
          <c:order val="0"/>
          <c:tx>
            <c:strRef>
              <c:f>'Completeness - stage '!$B$2</c:f>
              <c:strCache>
                <c:ptCount val="1"/>
                <c:pt idx="0">
                  <c:v>Stage 1 - April</c:v>
                </c:pt>
              </c:strCache>
            </c:strRef>
          </c:tx>
          <c:spPr>
            <a:ln>
              <a:solidFill>
                <a:schemeClr val="accent5"/>
              </a:solidFill>
              <a:prstDash val="sysDash"/>
            </a:ln>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'!$B$3:$B$14</c:f>
              <c:numCache>
                <c:formatCode>_-* #,##0_-;\-* #,##0_-;_-* "-"??_-;_-@_-</c:formatCode>
                <c:ptCount val="12"/>
                <c:pt idx="0">
                  <c:v>5009</c:v>
                </c:pt>
                <c:pt idx="1">
                  <c:v>4538</c:v>
                </c:pt>
                <c:pt idx="2">
                  <c:v>5146</c:v>
                </c:pt>
                <c:pt idx="3">
                  <c:v>2525</c:v>
                </c:pt>
                <c:pt idx="4">
                  <c:v>2051</c:v>
                </c:pt>
                <c:pt idx="5">
                  <c:v>2787</c:v>
                </c:pt>
                <c:pt idx="6">
                  <c:v>3148</c:v>
                </c:pt>
                <c:pt idx="7">
                  <c:v>2986</c:v>
                </c:pt>
                <c:pt idx="8">
                  <c:v>3685</c:v>
                </c:pt>
                <c:pt idx="9">
                  <c:v>3938</c:v>
                </c:pt>
                <c:pt idx="10">
                  <c:v>3613</c:v>
                </c:pt>
                <c:pt idx="11">
                  <c:v>3533</c:v>
                </c:pt>
              </c:numCache>
            </c:numRef>
          </c:val>
          <c:smooth val="0"/>
          <c:extLst>
            <c:ext xmlns:c16="http://schemas.microsoft.com/office/drawing/2014/chart" uri="{C3380CC4-5D6E-409C-BE32-E72D297353CC}">
              <c16:uniqueId val="{00000000-2B71-493C-81A3-4CC1D4A9AEF4}"/>
            </c:ext>
          </c:extLst>
        </c:ser>
        <c:ser>
          <c:idx val="6"/>
          <c:order val="1"/>
          <c:tx>
            <c:strRef>
              <c:f>'Completeness - stage '!$C$2</c:f>
              <c:strCache>
                <c:ptCount val="1"/>
                <c:pt idx="0">
                  <c:v>Stage 2 - April</c:v>
                </c:pt>
              </c:strCache>
            </c:strRef>
          </c:tx>
          <c:spPr>
            <a:ln>
              <a:solidFill>
                <a:schemeClr val="accent4"/>
              </a:solidFill>
              <a:prstDash val="sysDash"/>
            </a:ln>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'!$C$3:$C$14</c:f>
              <c:numCache>
                <c:formatCode>_-* #,##0_-;\-* #,##0_-;_-* "-"??_-;_-@_-</c:formatCode>
                <c:ptCount val="12"/>
                <c:pt idx="0">
                  <c:v>3049</c:v>
                </c:pt>
                <c:pt idx="1">
                  <c:v>2834</c:v>
                </c:pt>
                <c:pt idx="2">
                  <c:v>3005</c:v>
                </c:pt>
                <c:pt idx="3">
                  <c:v>1642</c:v>
                </c:pt>
                <c:pt idx="4">
                  <c:v>1656</c:v>
                </c:pt>
                <c:pt idx="5">
                  <c:v>2130</c:v>
                </c:pt>
                <c:pt idx="6">
                  <c:v>2469</c:v>
                </c:pt>
                <c:pt idx="7">
                  <c:v>2262</c:v>
                </c:pt>
                <c:pt idx="8">
                  <c:v>2617</c:v>
                </c:pt>
                <c:pt idx="9">
                  <c:v>2630</c:v>
                </c:pt>
                <c:pt idx="10">
                  <c:v>2459</c:v>
                </c:pt>
                <c:pt idx="11">
                  <c:v>2315</c:v>
                </c:pt>
              </c:numCache>
            </c:numRef>
          </c:val>
          <c:smooth val="0"/>
          <c:extLst>
            <c:ext xmlns:c16="http://schemas.microsoft.com/office/drawing/2014/chart" uri="{C3380CC4-5D6E-409C-BE32-E72D297353CC}">
              <c16:uniqueId val="{00000001-2B71-493C-81A3-4CC1D4A9AEF4}"/>
            </c:ext>
          </c:extLst>
        </c:ser>
        <c:ser>
          <c:idx val="7"/>
          <c:order val="2"/>
          <c:tx>
            <c:strRef>
              <c:f>'Completeness - stage '!$D$2</c:f>
              <c:strCache>
                <c:ptCount val="1"/>
                <c:pt idx="0">
                  <c:v>Stage 3 - April</c:v>
                </c:pt>
              </c:strCache>
            </c:strRef>
          </c:tx>
          <c:spPr>
            <a:ln>
              <a:solidFill>
                <a:schemeClr val="accent1">
                  <a:lumMod val="40000"/>
                  <a:lumOff val="60000"/>
                </a:schemeClr>
              </a:solidFill>
              <a:prstDash val="sysDash"/>
            </a:ln>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'!$D$3:$D$14</c:f>
              <c:numCache>
                <c:formatCode>_-* #,##0_-;\-* #,##0_-;_-* "-"??_-;_-@_-</c:formatCode>
                <c:ptCount val="12"/>
                <c:pt idx="0">
                  <c:v>3250</c:v>
                </c:pt>
                <c:pt idx="1">
                  <c:v>3052</c:v>
                </c:pt>
                <c:pt idx="2">
                  <c:v>3156</c:v>
                </c:pt>
                <c:pt idx="3">
                  <c:v>1697</c:v>
                </c:pt>
                <c:pt idx="4">
                  <c:v>1649</c:v>
                </c:pt>
                <c:pt idx="5">
                  <c:v>2143</c:v>
                </c:pt>
                <c:pt idx="6">
                  <c:v>2405</c:v>
                </c:pt>
                <c:pt idx="7">
                  <c:v>2271</c:v>
                </c:pt>
                <c:pt idx="8">
                  <c:v>2513</c:v>
                </c:pt>
                <c:pt idx="9">
                  <c:v>2511</c:v>
                </c:pt>
                <c:pt idx="10">
                  <c:v>2409</c:v>
                </c:pt>
                <c:pt idx="11">
                  <c:v>2241</c:v>
                </c:pt>
              </c:numCache>
            </c:numRef>
          </c:val>
          <c:smooth val="0"/>
          <c:extLst>
            <c:ext xmlns:c16="http://schemas.microsoft.com/office/drawing/2014/chart" uri="{C3380CC4-5D6E-409C-BE32-E72D297353CC}">
              <c16:uniqueId val="{00000002-2B71-493C-81A3-4CC1D4A9AEF4}"/>
            </c:ext>
          </c:extLst>
        </c:ser>
        <c:ser>
          <c:idx val="8"/>
          <c:order val="3"/>
          <c:tx>
            <c:strRef>
              <c:f>'Completeness - stage '!$E$2</c:f>
              <c:strCache>
                <c:ptCount val="1"/>
                <c:pt idx="0">
                  <c:v>Stage 4 - April</c:v>
                </c:pt>
              </c:strCache>
            </c:strRef>
          </c:tx>
          <c:spPr>
            <a:ln>
              <a:solidFill>
                <a:schemeClr val="accent1"/>
              </a:solidFill>
              <a:prstDash val="sysDash"/>
            </a:ln>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'!$E$3:$E$14</c:f>
              <c:numCache>
                <c:formatCode>_-* #,##0_-;\-* #,##0_-;_-* "-"??_-;_-@_-</c:formatCode>
                <c:ptCount val="12"/>
                <c:pt idx="0">
                  <c:v>2851</c:v>
                </c:pt>
                <c:pt idx="1">
                  <c:v>2537</c:v>
                </c:pt>
                <c:pt idx="2">
                  <c:v>2756</c:v>
                </c:pt>
                <c:pt idx="3">
                  <c:v>1907</c:v>
                </c:pt>
                <c:pt idx="4">
                  <c:v>2080</c:v>
                </c:pt>
                <c:pt idx="5">
                  <c:v>2570</c:v>
                </c:pt>
                <c:pt idx="6">
                  <c:v>2735</c:v>
                </c:pt>
                <c:pt idx="7">
                  <c:v>2380</c:v>
                </c:pt>
                <c:pt idx="8">
                  <c:v>2710</c:v>
                </c:pt>
                <c:pt idx="9">
                  <c:v>2438</c:v>
                </c:pt>
                <c:pt idx="10">
                  <c:v>2344</c:v>
                </c:pt>
                <c:pt idx="11">
                  <c:v>2304</c:v>
                </c:pt>
              </c:numCache>
            </c:numRef>
          </c:val>
          <c:smooth val="0"/>
          <c:extLst>
            <c:ext xmlns:c16="http://schemas.microsoft.com/office/drawing/2014/chart" uri="{C3380CC4-5D6E-409C-BE32-E72D297353CC}">
              <c16:uniqueId val="{00000003-2B71-493C-81A3-4CC1D4A9AEF4}"/>
            </c:ext>
          </c:extLst>
        </c:ser>
        <c:ser>
          <c:idx val="9"/>
          <c:order val="4"/>
          <c:tx>
            <c:strRef>
              <c:f>'Completeness - stage '!$F$2</c:f>
              <c:strCache>
                <c:ptCount val="1"/>
                <c:pt idx="0">
                  <c:v>Unknown - April</c:v>
                </c:pt>
              </c:strCache>
            </c:strRef>
          </c:tx>
          <c:spPr>
            <a:ln>
              <a:solidFill>
                <a:schemeClr val="accent6"/>
              </a:solidFill>
              <a:prstDash val="sysDash"/>
            </a:ln>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'!$F$3:$F$14</c:f>
              <c:numCache>
                <c:formatCode>_-* #,##0_-;\-* #,##0_-;_-* "-"??_-;_-@_-</c:formatCode>
                <c:ptCount val="12"/>
                <c:pt idx="0">
                  <c:v>3821</c:v>
                </c:pt>
                <c:pt idx="1">
                  <c:v>3766</c:v>
                </c:pt>
                <c:pt idx="2">
                  <c:v>4120</c:v>
                </c:pt>
                <c:pt idx="3">
                  <c:v>2316</c:v>
                </c:pt>
                <c:pt idx="4">
                  <c:v>2274</c:v>
                </c:pt>
                <c:pt idx="5">
                  <c:v>3049</c:v>
                </c:pt>
                <c:pt idx="6">
                  <c:v>3839</c:v>
                </c:pt>
                <c:pt idx="7">
                  <c:v>3957</c:v>
                </c:pt>
                <c:pt idx="8">
                  <c:v>4928</c:v>
                </c:pt>
                <c:pt idx="9">
                  <c:v>5203</c:v>
                </c:pt>
                <c:pt idx="10">
                  <c:v>5191</c:v>
                </c:pt>
                <c:pt idx="11">
                  <c:v>5390</c:v>
                </c:pt>
              </c:numCache>
            </c:numRef>
          </c:val>
          <c:smooth val="0"/>
          <c:extLst>
            <c:ext xmlns:c16="http://schemas.microsoft.com/office/drawing/2014/chart" uri="{C3380CC4-5D6E-409C-BE32-E72D297353CC}">
              <c16:uniqueId val="{00000004-2B71-493C-81A3-4CC1D4A9AEF4}"/>
            </c:ext>
          </c:extLst>
        </c:ser>
        <c:ser>
          <c:idx val="0"/>
          <c:order val="5"/>
          <c:tx>
            <c:strRef>
              <c:f>'Completeness - stage '!$B$16</c:f>
              <c:strCache>
                <c:ptCount val="1"/>
                <c:pt idx="0">
                  <c:v> Stage 1 May </c:v>
                </c:pt>
              </c:strCache>
            </c:strRef>
          </c:tx>
          <c:spPr>
            <a:ln w="19050" cap="rnd">
              <a:solidFill>
                <a:schemeClr val="accent5"/>
              </a:solidFill>
              <a:round/>
            </a:ln>
            <a:effectLst/>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'!$B$17:$B$28</c:f>
              <c:numCache>
                <c:formatCode>_-* #,##0_-;\-* #,##0_-;_-* "-"??_-;_-@_-</c:formatCode>
                <c:ptCount val="12"/>
                <c:pt idx="0">
                  <c:v>4972</c:v>
                </c:pt>
                <c:pt idx="1">
                  <c:v>4548</c:v>
                </c:pt>
                <c:pt idx="2">
                  <c:v>5153</c:v>
                </c:pt>
                <c:pt idx="3">
                  <c:v>2528</c:v>
                </c:pt>
                <c:pt idx="4">
                  <c:v>2055</c:v>
                </c:pt>
                <c:pt idx="5">
                  <c:v>2802</c:v>
                </c:pt>
                <c:pt idx="6">
                  <c:v>3168</c:v>
                </c:pt>
                <c:pt idx="7">
                  <c:v>3012</c:v>
                </c:pt>
                <c:pt idx="8">
                  <c:v>3739</c:v>
                </c:pt>
                <c:pt idx="9">
                  <c:v>4025</c:v>
                </c:pt>
                <c:pt idx="10">
                  <c:v>3681</c:v>
                </c:pt>
                <c:pt idx="11">
                  <c:v>3670</c:v>
                </c:pt>
              </c:numCache>
            </c:numRef>
          </c:val>
          <c:smooth val="0"/>
          <c:extLst>
            <c:ext xmlns:c16="http://schemas.microsoft.com/office/drawing/2014/chart" uri="{C3380CC4-5D6E-409C-BE32-E72D297353CC}">
              <c16:uniqueId val="{00000005-2B71-493C-81A3-4CC1D4A9AEF4}"/>
            </c:ext>
          </c:extLst>
        </c:ser>
        <c:ser>
          <c:idx val="1"/>
          <c:order val="6"/>
          <c:tx>
            <c:strRef>
              <c:f>'Completeness - stage '!$C$16</c:f>
              <c:strCache>
                <c:ptCount val="1"/>
                <c:pt idx="0">
                  <c:v> Stage 2 - May </c:v>
                </c:pt>
              </c:strCache>
            </c:strRef>
          </c:tx>
          <c:spPr>
            <a:ln w="19050" cap="rnd">
              <a:solidFill>
                <a:schemeClr val="accent4"/>
              </a:solidFill>
              <a:prstDash val="solid"/>
              <a:round/>
            </a:ln>
            <a:effectLst/>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'!$C$17:$C$28</c:f>
              <c:numCache>
                <c:formatCode>_-* #,##0_-;\-* #,##0_-;_-* "-"??_-;_-@_-</c:formatCode>
                <c:ptCount val="12"/>
                <c:pt idx="0">
                  <c:v>3051</c:v>
                </c:pt>
                <c:pt idx="1">
                  <c:v>2844</c:v>
                </c:pt>
                <c:pt idx="2">
                  <c:v>3004</c:v>
                </c:pt>
                <c:pt idx="3">
                  <c:v>1646</c:v>
                </c:pt>
                <c:pt idx="4">
                  <c:v>1659</c:v>
                </c:pt>
                <c:pt idx="5">
                  <c:v>2142</c:v>
                </c:pt>
                <c:pt idx="6">
                  <c:v>2481</c:v>
                </c:pt>
                <c:pt idx="7">
                  <c:v>2305</c:v>
                </c:pt>
                <c:pt idx="8">
                  <c:v>2650</c:v>
                </c:pt>
                <c:pt idx="9">
                  <c:v>2698</c:v>
                </c:pt>
                <c:pt idx="10">
                  <c:v>2515</c:v>
                </c:pt>
                <c:pt idx="11">
                  <c:v>2410</c:v>
                </c:pt>
              </c:numCache>
            </c:numRef>
          </c:val>
          <c:smooth val="0"/>
          <c:extLst>
            <c:ext xmlns:c16="http://schemas.microsoft.com/office/drawing/2014/chart" uri="{C3380CC4-5D6E-409C-BE32-E72D297353CC}">
              <c16:uniqueId val="{00000006-2B71-493C-81A3-4CC1D4A9AEF4}"/>
            </c:ext>
          </c:extLst>
        </c:ser>
        <c:ser>
          <c:idx val="2"/>
          <c:order val="7"/>
          <c:tx>
            <c:strRef>
              <c:f>'Completeness - stage '!$D$16</c:f>
              <c:strCache>
                <c:ptCount val="1"/>
                <c:pt idx="0">
                  <c:v> Stage 3 - May </c:v>
                </c:pt>
              </c:strCache>
            </c:strRef>
          </c:tx>
          <c:spPr>
            <a:ln w="19050" cap="rnd">
              <a:solidFill>
                <a:schemeClr val="accent1">
                  <a:lumMod val="40000"/>
                  <a:lumOff val="60000"/>
                </a:schemeClr>
              </a:solidFill>
              <a:round/>
            </a:ln>
            <a:effectLst/>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'!$D$17:$D$28</c:f>
              <c:numCache>
                <c:formatCode>_-* #,##0_-;\-* #,##0_-;_-* "-"??_-;_-@_-</c:formatCode>
                <c:ptCount val="12"/>
                <c:pt idx="0">
                  <c:v>3253</c:v>
                </c:pt>
                <c:pt idx="1">
                  <c:v>3060</c:v>
                </c:pt>
                <c:pt idx="2">
                  <c:v>3168</c:v>
                </c:pt>
                <c:pt idx="3">
                  <c:v>1701</c:v>
                </c:pt>
                <c:pt idx="4">
                  <c:v>1650</c:v>
                </c:pt>
                <c:pt idx="5">
                  <c:v>2164</c:v>
                </c:pt>
                <c:pt idx="6">
                  <c:v>2406</c:v>
                </c:pt>
                <c:pt idx="7">
                  <c:v>2323</c:v>
                </c:pt>
                <c:pt idx="8">
                  <c:v>2540</c:v>
                </c:pt>
                <c:pt idx="9">
                  <c:v>2566</c:v>
                </c:pt>
                <c:pt idx="10">
                  <c:v>2495</c:v>
                </c:pt>
                <c:pt idx="11">
                  <c:v>2344</c:v>
                </c:pt>
              </c:numCache>
            </c:numRef>
          </c:val>
          <c:smooth val="0"/>
          <c:extLst>
            <c:ext xmlns:c16="http://schemas.microsoft.com/office/drawing/2014/chart" uri="{C3380CC4-5D6E-409C-BE32-E72D297353CC}">
              <c16:uniqueId val="{00000007-2B71-493C-81A3-4CC1D4A9AEF4}"/>
            </c:ext>
          </c:extLst>
        </c:ser>
        <c:ser>
          <c:idx val="3"/>
          <c:order val="8"/>
          <c:tx>
            <c:strRef>
              <c:f>'Completeness - stage '!$E$16</c:f>
              <c:strCache>
                <c:ptCount val="1"/>
                <c:pt idx="0">
                  <c:v> Stage 4 - May </c:v>
                </c:pt>
              </c:strCache>
            </c:strRef>
          </c:tx>
          <c:spPr>
            <a:ln w="19050" cap="rnd">
              <a:solidFill>
                <a:schemeClr val="accent1"/>
              </a:solidFill>
              <a:round/>
            </a:ln>
            <a:effectLst/>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'!$E$17:$E$28</c:f>
              <c:numCache>
                <c:formatCode>_-* #,##0_-;\-* #,##0_-;_-* "-"??_-;_-@_-</c:formatCode>
                <c:ptCount val="12"/>
                <c:pt idx="0">
                  <c:v>2866</c:v>
                </c:pt>
                <c:pt idx="1">
                  <c:v>2548</c:v>
                </c:pt>
                <c:pt idx="2">
                  <c:v>2767</c:v>
                </c:pt>
                <c:pt idx="3">
                  <c:v>1913</c:v>
                </c:pt>
                <c:pt idx="4">
                  <c:v>2084</c:v>
                </c:pt>
                <c:pt idx="5">
                  <c:v>2578</c:v>
                </c:pt>
                <c:pt idx="6">
                  <c:v>2754</c:v>
                </c:pt>
                <c:pt idx="7">
                  <c:v>2417</c:v>
                </c:pt>
                <c:pt idx="8">
                  <c:v>2749</c:v>
                </c:pt>
                <c:pt idx="9">
                  <c:v>2487</c:v>
                </c:pt>
                <c:pt idx="10">
                  <c:v>2395</c:v>
                </c:pt>
                <c:pt idx="11">
                  <c:v>2379</c:v>
                </c:pt>
              </c:numCache>
            </c:numRef>
          </c:val>
          <c:smooth val="0"/>
          <c:extLst>
            <c:ext xmlns:c16="http://schemas.microsoft.com/office/drawing/2014/chart" uri="{C3380CC4-5D6E-409C-BE32-E72D297353CC}">
              <c16:uniqueId val="{00000008-2B71-493C-81A3-4CC1D4A9AEF4}"/>
            </c:ext>
          </c:extLst>
        </c:ser>
        <c:ser>
          <c:idx val="4"/>
          <c:order val="9"/>
          <c:tx>
            <c:strRef>
              <c:f>'Completeness - stage '!$F$16</c:f>
              <c:strCache>
                <c:ptCount val="1"/>
                <c:pt idx="0">
                  <c:v> Unknown - May </c:v>
                </c:pt>
              </c:strCache>
            </c:strRef>
          </c:tx>
          <c:spPr>
            <a:ln w="19050" cap="rnd">
              <a:solidFill>
                <a:schemeClr val="accent6"/>
              </a:solidFill>
              <a:round/>
            </a:ln>
            <a:effectLst/>
          </c:spPr>
          <c:marker>
            <c:symbol val="none"/>
          </c:marker>
          <c:cat>
            <c:strRef>
              <c:f>'Completeness - stage '!$A$17:$A$28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stage '!$F$17:$F$28</c:f>
              <c:numCache>
                <c:formatCode>_-* #,##0_-;\-* #,##0_-;_-* "-"??_-;_-@_-</c:formatCode>
                <c:ptCount val="12"/>
                <c:pt idx="0">
                  <c:v>3778</c:v>
                </c:pt>
                <c:pt idx="1">
                  <c:v>3724</c:v>
                </c:pt>
                <c:pt idx="2">
                  <c:v>4088</c:v>
                </c:pt>
                <c:pt idx="3">
                  <c:v>2287</c:v>
                </c:pt>
                <c:pt idx="4">
                  <c:v>2262</c:v>
                </c:pt>
                <c:pt idx="5">
                  <c:v>2989</c:v>
                </c:pt>
                <c:pt idx="6">
                  <c:v>3796</c:v>
                </c:pt>
                <c:pt idx="7">
                  <c:v>3821</c:v>
                </c:pt>
                <c:pt idx="8">
                  <c:v>4802</c:v>
                </c:pt>
                <c:pt idx="9">
                  <c:v>5096</c:v>
                </c:pt>
                <c:pt idx="10">
                  <c:v>5096</c:v>
                </c:pt>
                <c:pt idx="11">
                  <c:v>5207</c:v>
                </c:pt>
              </c:numCache>
            </c:numRef>
          </c:val>
          <c:smooth val="0"/>
          <c:extLst>
            <c:ext xmlns:c16="http://schemas.microsoft.com/office/drawing/2014/chart" uri="{C3380CC4-5D6E-409C-BE32-E72D297353CC}">
              <c16:uniqueId val="{00000009-2B71-493C-81A3-4CC1D4A9AEF4}"/>
            </c:ext>
          </c:extLst>
        </c:ser>
        <c:dLbls>
          <c:showLegendKey val="0"/>
          <c:showVal val="0"/>
          <c:showCatName val="0"/>
          <c:showSerName val="0"/>
          <c:showPercent val="0"/>
          <c:showBubbleSize val="0"/>
        </c:dLbls>
        <c:smooth val="0"/>
        <c:axId val="915507728"/>
        <c:axId val="915275792"/>
      </c:lineChart>
      <c:catAx>
        <c:axId val="91550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75792"/>
        <c:crosses val="autoZero"/>
        <c:auto val="1"/>
        <c:lblAlgn val="ctr"/>
        <c:lblOffset val="100"/>
        <c:noMultiLvlLbl val="0"/>
      </c:catAx>
      <c:valAx>
        <c:axId val="9152757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50772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400" b="0">
                <a:solidFill>
                  <a:schemeClr val="accent6"/>
                </a:solidFill>
              </a:rPr>
              <a:t>Stage at Diagnosis data completeness</a:t>
            </a:r>
          </a:p>
          <a:p>
            <a:pPr>
              <a:defRPr/>
            </a:pPr>
            <a:r>
              <a:rPr lang="en-GB" sz="1400" b="0">
                <a:solidFill>
                  <a:schemeClr val="accent6"/>
                </a:solidFill>
              </a:rPr>
              <a:t>change from May 2021 to June 2021</a:t>
            </a:r>
          </a:p>
        </c:rich>
      </c:tx>
      <c:overlay val="0"/>
    </c:title>
    <c:autoTitleDeleted val="0"/>
    <c:plotArea>
      <c:layout/>
      <c:lineChart>
        <c:grouping val="standard"/>
        <c:varyColors val="0"/>
        <c:ser>
          <c:idx val="5"/>
          <c:order val="0"/>
          <c:tx>
            <c:strRef>
              <c:f>'Completeness - stage '!$B$16</c:f>
              <c:strCache>
                <c:ptCount val="1"/>
                <c:pt idx="0">
                  <c:v> Stage 1 May </c:v>
                </c:pt>
              </c:strCache>
            </c:strRef>
          </c:tx>
          <c:spPr>
            <a:ln>
              <a:solidFill>
                <a:schemeClr val="accent5"/>
              </a:solidFill>
              <a:prstDash val="sysDash"/>
            </a:ln>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'!$B$17:$B$29</c:f>
              <c:numCache>
                <c:formatCode>_-* #,##0_-;\-* #,##0_-;_-* "-"??_-;_-@_-</c:formatCode>
                <c:ptCount val="13"/>
                <c:pt idx="0">
                  <c:v>4972</c:v>
                </c:pt>
                <c:pt idx="1">
                  <c:v>4548</c:v>
                </c:pt>
                <c:pt idx="2">
                  <c:v>5153</c:v>
                </c:pt>
                <c:pt idx="3">
                  <c:v>2528</c:v>
                </c:pt>
                <c:pt idx="4">
                  <c:v>2055</c:v>
                </c:pt>
                <c:pt idx="5">
                  <c:v>2802</c:v>
                </c:pt>
                <c:pt idx="6">
                  <c:v>3168</c:v>
                </c:pt>
                <c:pt idx="7">
                  <c:v>3012</c:v>
                </c:pt>
                <c:pt idx="8">
                  <c:v>3739</c:v>
                </c:pt>
                <c:pt idx="9">
                  <c:v>4025</c:v>
                </c:pt>
                <c:pt idx="10">
                  <c:v>3681</c:v>
                </c:pt>
                <c:pt idx="11">
                  <c:v>3670</c:v>
                </c:pt>
                <c:pt idx="12">
                  <c:v>3180</c:v>
                </c:pt>
              </c:numCache>
            </c:numRef>
          </c:val>
          <c:smooth val="0"/>
          <c:extLst>
            <c:ext xmlns:c16="http://schemas.microsoft.com/office/drawing/2014/chart" uri="{C3380CC4-5D6E-409C-BE32-E72D297353CC}">
              <c16:uniqueId val="{00000000-855E-4DA0-8D4F-4F4DBE9CEA50}"/>
            </c:ext>
          </c:extLst>
        </c:ser>
        <c:ser>
          <c:idx val="6"/>
          <c:order val="1"/>
          <c:tx>
            <c:strRef>
              <c:f>'Completeness - stage '!$C$16</c:f>
              <c:strCache>
                <c:ptCount val="1"/>
                <c:pt idx="0">
                  <c:v> Stage 2 - May </c:v>
                </c:pt>
              </c:strCache>
            </c:strRef>
          </c:tx>
          <c:spPr>
            <a:ln>
              <a:solidFill>
                <a:schemeClr val="accent4"/>
              </a:solidFill>
              <a:prstDash val="sysDash"/>
            </a:ln>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'!$C$17:$C$29</c:f>
              <c:numCache>
                <c:formatCode>_-* #,##0_-;\-* #,##0_-;_-* "-"??_-;_-@_-</c:formatCode>
                <c:ptCount val="13"/>
                <c:pt idx="0">
                  <c:v>3051</c:v>
                </c:pt>
                <c:pt idx="1">
                  <c:v>2844</c:v>
                </c:pt>
                <c:pt idx="2">
                  <c:v>3004</c:v>
                </c:pt>
                <c:pt idx="3">
                  <c:v>1646</c:v>
                </c:pt>
                <c:pt idx="4">
                  <c:v>1659</c:v>
                </c:pt>
                <c:pt idx="5">
                  <c:v>2142</c:v>
                </c:pt>
                <c:pt idx="6">
                  <c:v>2481</c:v>
                </c:pt>
                <c:pt idx="7">
                  <c:v>2305</c:v>
                </c:pt>
                <c:pt idx="8">
                  <c:v>2650</c:v>
                </c:pt>
                <c:pt idx="9">
                  <c:v>2698</c:v>
                </c:pt>
                <c:pt idx="10">
                  <c:v>2515</c:v>
                </c:pt>
                <c:pt idx="11">
                  <c:v>2410</c:v>
                </c:pt>
                <c:pt idx="12">
                  <c:v>2040</c:v>
                </c:pt>
              </c:numCache>
            </c:numRef>
          </c:val>
          <c:smooth val="0"/>
          <c:extLst>
            <c:ext xmlns:c16="http://schemas.microsoft.com/office/drawing/2014/chart" uri="{C3380CC4-5D6E-409C-BE32-E72D297353CC}">
              <c16:uniqueId val="{00000001-855E-4DA0-8D4F-4F4DBE9CEA50}"/>
            </c:ext>
          </c:extLst>
        </c:ser>
        <c:ser>
          <c:idx val="7"/>
          <c:order val="2"/>
          <c:tx>
            <c:strRef>
              <c:f>'Completeness - stage '!$D$16</c:f>
              <c:strCache>
                <c:ptCount val="1"/>
                <c:pt idx="0">
                  <c:v> Stage 3 - May </c:v>
                </c:pt>
              </c:strCache>
            </c:strRef>
          </c:tx>
          <c:spPr>
            <a:ln>
              <a:solidFill>
                <a:schemeClr val="accent1">
                  <a:lumMod val="40000"/>
                  <a:lumOff val="60000"/>
                </a:schemeClr>
              </a:solidFill>
              <a:prstDash val="sysDash"/>
            </a:ln>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'!$D$17:$D$29</c:f>
              <c:numCache>
                <c:formatCode>_-* #,##0_-;\-* #,##0_-;_-* "-"??_-;_-@_-</c:formatCode>
                <c:ptCount val="13"/>
                <c:pt idx="0">
                  <c:v>3253</c:v>
                </c:pt>
                <c:pt idx="1">
                  <c:v>3060</c:v>
                </c:pt>
                <c:pt idx="2">
                  <c:v>3168</c:v>
                </c:pt>
                <c:pt idx="3">
                  <c:v>1701</c:v>
                </c:pt>
                <c:pt idx="4">
                  <c:v>1650</c:v>
                </c:pt>
                <c:pt idx="5">
                  <c:v>2164</c:v>
                </c:pt>
                <c:pt idx="6">
                  <c:v>2406</c:v>
                </c:pt>
                <c:pt idx="7">
                  <c:v>2323</c:v>
                </c:pt>
                <c:pt idx="8">
                  <c:v>2540</c:v>
                </c:pt>
                <c:pt idx="9">
                  <c:v>2566</c:v>
                </c:pt>
                <c:pt idx="10">
                  <c:v>2495</c:v>
                </c:pt>
                <c:pt idx="11">
                  <c:v>2344</c:v>
                </c:pt>
                <c:pt idx="12">
                  <c:v>2122</c:v>
                </c:pt>
              </c:numCache>
            </c:numRef>
          </c:val>
          <c:smooth val="0"/>
          <c:extLst>
            <c:ext xmlns:c16="http://schemas.microsoft.com/office/drawing/2014/chart" uri="{C3380CC4-5D6E-409C-BE32-E72D297353CC}">
              <c16:uniqueId val="{00000002-855E-4DA0-8D4F-4F4DBE9CEA50}"/>
            </c:ext>
          </c:extLst>
        </c:ser>
        <c:ser>
          <c:idx val="8"/>
          <c:order val="3"/>
          <c:tx>
            <c:strRef>
              <c:f>'Completeness - stage '!$E$16</c:f>
              <c:strCache>
                <c:ptCount val="1"/>
                <c:pt idx="0">
                  <c:v> Stage 4 - May </c:v>
                </c:pt>
              </c:strCache>
            </c:strRef>
          </c:tx>
          <c:spPr>
            <a:ln>
              <a:solidFill>
                <a:schemeClr val="accent1"/>
              </a:solidFill>
              <a:prstDash val="sysDash"/>
            </a:ln>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'!$E$17:$E$28</c:f>
              <c:numCache>
                <c:formatCode>_-* #,##0_-;\-* #,##0_-;_-* "-"??_-;_-@_-</c:formatCode>
                <c:ptCount val="12"/>
                <c:pt idx="0">
                  <c:v>2866</c:v>
                </c:pt>
                <c:pt idx="1">
                  <c:v>2548</c:v>
                </c:pt>
                <c:pt idx="2">
                  <c:v>2767</c:v>
                </c:pt>
                <c:pt idx="3">
                  <c:v>1913</c:v>
                </c:pt>
                <c:pt idx="4">
                  <c:v>2084</c:v>
                </c:pt>
                <c:pt idx="5">
                  <c:v>2578</c:v>
                </c:pt>
                <c:pt idx="6">
                  <c:v>2754</c:v>
                </c:pt>
                <c:pt idx="7">
                  <c:v>2417</c:v>
                </c:pt>
                <c:pt idx="8">
                  <c:v>2749</c:v>
                </c:pt>
                <c:pt idx="9">
                  <c:v>2487</c:v>
                </c:pt>
                <c:pt idx="10">
                  <c:v>2395</c:v>
                </c:pt>
                <c:pt idx="11">
                  <c:v>2379</c:v>
                </c:pt>
              </c:numCache>
            </c:numRef>
          </c:val>
          <c:smooth val="0"/>
          <c:extLst>
            <c:ext xmlns:c16="http://schemas.microsoft.com/office/drawing/2014/chart" uri="{C3380CC4-5D6E-409C-BE32-E72D297353CC}">
              <c16:uniqueId val="{00000003-855E-4DA0-8D4F-4F4DBE9CEA50}"/>
            </c:ext>
          </c:extLst>
        </c:ser>
        <c:ser>
          <c:idx val="9"/>
          <c:order val="4"/>
          <c:tx>
            <c:strRef>
              <c:f>'Completeness - stage '!$F$16</c:f>
              <c:strCache>
                <c:ptCount val="1"/>
                <c:pt idx="0">
                  <c:v> Unknown - May </c:v>
                </c:pt>
              </c:strCache>
            </c:strRef>
          </c:tx>
          <c:spPr>
            <a:ln>
              <a:solidFill>
                <a:schemeClr val="accent6"/>
              </a:solidFill>
              <a:prstDash val="sysDash"/>
            </a:ln>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'!$F$17:$F$29</c:f>
              <c:numCache>
                <c:formatCode>_-* #,##0_-;\-* #,##0_-;_-* "-"??_-;_-@_-</c:formatCode>
                <c:ptCount val="13"/>
                <c:pt idx="0">
                  <c:v>3778</c:v>
                </c:pt>
                <c:pt idx="1">
                  <c:v>3724</c:v>
                </c:pt>
                <c:pt idx="2">
                  <c:v>4088</c:v>
                </c:pt>
                <c:pt idx="3">
                  <c:v>2287</c:v>
                </c:pt>
                <c:pt idx="4">
                  <c:v>2262</c:v>
                </c:pt>
                <c:pt idx="5">
                  <c:v>2989</c:v>
                </c:pt>
                <c:pt idx="6">
                  <c:v>3796</c:v>
                </c:pt>
                <c:pt idx="7">
                  <c:v>3821</c:v>
                </c:pt>
                <c:pt idx="8">
                  <c:v>4802</c:v>
                </c:pt>
                <c:pt idx="9">
                  <c:v>5096</c:v>
                </c:pt>
                <c:pt idx="10">
                  <c:v>5096</c:v>
                </c:pt>
                <c:pt idx="11">
                  <c:v>5207</c:v>
                </c:pt>
                <c:pt idx="12">
                  <c:v>4701</c:v>
                </c:pt>
              </c:numCache>
            </c:numRef>
          </c:val>
          <c:smooth val="0"/>
          <c:extLst>
            <c:ext xmlns:c16="http://schemas.microsoft.com/office/drawing/2014/chart" uri="{C3380CC4-5D6E-409C-BE32-E72D297353CC}">
              <c16:uniqueId val="{00000004-855E-4DA0-8D4F-4F4DBE9CEA50}"/>
            </c:ext>
          </c:extLst>
        </c:ser>
        <c:ser>
          <c:idx val="0"/>
          <c:order val="5"/>
          <c:tx>
            <c:strRef>
              <c:f>'Completeness - stage '!$B$31</c:f>
              <c:strCache>
                <c:ptCount val="1"/>
                <c:pt idx="0">
                  <c:v> Stage 1 - June </c:v>
                </c:pt>
              </c:strCache>
            </c:strRef>
          </c:tx>
          <c:spPr>
            <a:ln w="19050" cap="rnd">
              <a:solidFill>
                <a:schemeClr val="accent5"/>
              </a:solidFill>
              <a:round/>
            </a:ln>
            <a:effectLst/>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'!$B$32:$B$44</c:f>
              <c:numCache>
                <c:formatCode>_-* #,##0_-;\-* #,##0_-;_-* "-"??_-;_-@_-</c:formatCode>
                <c:ptCount val="13"/>
                <c:pt idx="0">
                  <c:v>4977</c:v>
                </c:pt>
                <c:pt idx="1">
                  <c:v>4526</c:v>
                </c:pt>
                <c:pt idx="2">
                  <c:v>5149</c:v>
                </c:pt>
                <c:pt idx="3">
                  <c:v>2533</c:v>
                </c:pt>
                <c:pt idx="4">
                  <c:v>2054</c:v>
                </c:pt>
                <c:pt idx="5">
                  <c:v>2797</c:v>
                </c:pt>
                <c:pt idx="6">
                  <c:v>3190</c:v>
                </c:pt>
                <c:pt idx="7">
                  <c:v>3047</c:v>
                </c:pt>
                <c:pt idx="8">
                  <c:v>3827</c:v>
                </c:pt>
                <c:pt idx="9">
                  <c:v>4096</c:v>
                </c:pt>
                <c:pt idx="10">
                  <c:v>3748</c:v>
                </c:pt>
                <c:pt idx="11">
                  <c:v>3776</c:v>
                </c:pt>
                <c:pt idx="12">
                  <c:v>3356</c:v>
                </c:pt>
              </c:numCache>
            </c:numRef>
          </c:val>
          <c:smooth val="0"/>
          <c:extLst>
            <c:ext xmlns:c16="http://schemas.microsoft.com/office/drawing/2014/chart" uri="{C3380CC4-5D6E-409C-BE32-E72D297353CC}">
              <c16:uniqueId val="{00000005-855E-4DA0-8D4F-4F4DBE9CEA50}"/>
            </c:ext>
          </c:extLst>
        </c:ser>
        <c:ser>
          <c:idx val="1"/>
          <c:order val="6"/>
          <c:tx>
            <c:strRef>
              <c:f>'Completeness - stage '!$C$31</c:f>
              <c:strCache>
                <c:ptCount val="1"/>
                <c:pt idx="0">
                  <c:v> Stage 2 - June </c:v>
                </c:pt>
              </c:strCache>
            </c:strRef>
          </c:tx>
          <c:spPr>
            <a:ln w="19050" cap="rnd">
              <a:solidFill>
                <a:schemeClr val="accent4"/>
              </a:solidFill>
              <a:prstDash val="solid"/>
              <a:round/>
            </a:ln>
            <a:effectLst/>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'!$C$32:$C$44</c:f>
              <c:numCache>
                <c:formatCode>_-* #,##0_-;\-* #,##0_-;_-* "-"??_-;_-@_-</c:formatCode>
                <c:ptCount val="13"/>
                <c:pt idx="0">
                  <c:v>3053</c:v>
                </c:pt>
                <c:pt idx="1">
                  <c:v>2841</c:v>
                </c:pt>
                <c:pt idx="2">
                  <c:v>3013</c:v>
                </c:pt>
                <c:pt idx="3">
                  <c:v>1648</c:v>
                </c:pt>
                <c:pt idx="4">
                  <c:v>1659</c:v>
                </c:pt>
                <c:pt idx="5">
                  <c:v>2145</c:v>
                </c:pt>
                <c:pt idx="6">
                  <c:v>2494</c:v>
                </c:pt>
                <c:pt idx="7">
                  <c:v>2315</c:v>
                </c:pt>
                <c:pt idx="8">
                  <c:v>2729</c:v>
                </c:pt>
                <c:pt idx="9">
                  <c:v>2739</c:v>
                </c:pt>
                <c:pt idx="10">
                  <c:v>2553</c:v>
                </c:pt>
                <c:pt idx="11">
                  <c:v>2474</c:v>
                </c:pt>
                <c:pt idx="12">
                  <c:v>2220</c:v>
                </c:pt>
              </c:numCache>
            </c:numRef>
          </c:val>
          <c:smooth val="0"/>
          <c:extLst>
            <c:ext xmlns:c16="http://schemas.microsoft.com/office/drawing/2014/chart" uri="{C3380CC4-5D6E-409C-BE32-E72D297353CC}">
              <c16:uniqueId val="{00000006-855E-4DA0-8D4F-4F4DBE9CEA50}"/>
            </c:ext>
          </c:extLst>
        </c:ser>
        <c:ser>
          <c:idx val="2"/>
          <c:order val="7"/>
          <c:tx>
            <c:strRef>
              <c:f>'Completeness - stage '!$D$31</c:f>
              <c:strCache>
                <c:ptCount val="1"/>
                <c:pt idx="0">
                  <c:v> Stage 3 - June </c:v>
                </c:pt>
              </c:strCache>
            </c:strRef>
          </c:tx>
          <c:spPr>
            <a:ln w="19050" cap="rnd">
              <a:solidFill>
                <a:schemeClr val="accent1">
                  <a:lumMod val="40000"/>
                  <a:lumOff val="60000"/>
                </a:schemeClr>
              </a:solidFill>
              <a:round/>
            </a:ln>
            <a:effectLst/>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'!$D$32:$D$44</c:f>
              <c:numCache>
                <c:formatCode>_-* #,##0_-;\-* #,##0_-;_-* "-"??_-;_-@_-</c:formatCode>
                <c:ptCount val="13"/>
                <c:pt idx="0">
                  <c:v>3256</c:v>
                </c:pt>
                <c:pt idx="1">
                  <c:v>3055</c:v>
                </c:pt>
                <c:pt idx="2">
                  <c:v>3170</c:v>
                </c:pt>
                <c:pt idx="3">
                  <c:v>1707</c:v>
                </c:pt>
                <c:pt idx="4">
                  <c:v>1659</c:v>
                </c:pt>
                <c:pt idx="5">
                  <c:v>2175</c:v>
                </c:pt>
                <c:pt idx="6">
                  <c:v>2415</c:v>
                </c:pt>
                <c:pt idx="7">
                  <c:v>2337</c:v>
                </c:pt>
                <c:pt idx="8">
                  <c:v>2593</c:v>
                </c:pt>
                <c:pt idx="9">
                  <c:v>2646</c:v>
                </c:pt>
                <c:pt idx="10">
                  <c:v>2556</c:v>
                </c:pt>
                <c:pt idx="11">
                  <c:v>2430</c:v>
                </c:pt>
                <c:pt idx="12">
                  <c:v>2270</c:v>
                </c:pt>
              </c:numCache>
            </c:numRef>
          </c:val>
          <c:smooth val="0"/>
          <c:extLst>
            <c:ext xmlns:c16="http://schemas.microsoft.com/office/drawing/2014/chart" uri="{C3380CC4-5D6E-409C-BE32-E72D297353CC}">
              <c16:uniqueId val="{00000007-855E-4DA0-8D4F-4F4DBE9CEA50}"/>
            </c:ext>
          </c:extLst>
        </c:ser>
        <c:ser>
          <c:idx val="3"/>
          <c:order val="8"/>
          <c:tx>
            <c:strRef>
              <c:f>'Completeness - stage '!$E$31</c:f>
              <c:strCache>
                <c:ptCount val="1"/>
                <c:pt idx="0">
                  <c:v> Stage 4 - June </c:v>
                </c:pt>
              </c:strCache>
            </c:strRef>
          </c:tx>
          <c:spPr>
            <a:ln w="19050" cap="rnd">
              <a:solidFill>
                <a:schemeClr val="accent1"/>
              </a:solidFill>
              <a:round/>
            </a:ln>
            <a:effectLst/>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'!$E$32:$E$44</c:f>
              <c:numCache>
                <c:formatCode>_-* #,##0_-;\-* #,##0_-;_-* "-"??_-;_-@_-</c:formatCode>
                <c:ptCount val="13"/>
                <c:pt idx="0">
                  <c:v>2865</c:v>
                </c:pt>
                <c:pt idx="1">
                  <c:v>2553</c:v>
                </c:pt>
                <c:pt idx="2">
                  <c:v>2772</c:v>
                </c:pt>
                <c:pt idx="3">
                  <c:v>1925</c:v>
                </c:pt>
                <c:pt idx="4">
                  <c:v>2092</c:v>
                </c:pt>
                <c:pt idx="5">
                  <c:v>2587</c:v>
                </c:pt>
                <c:pt idx="6">
                  <c:v>2768</c:v>
                </c:pt>
                <c:pt idx="7">
                  <c:v>2454</c:v>
                </c:pt>
                <c:pt idx="8">
                  <c:v>2818</c:v>
                </c:pt>
                <c:pt idx="9">
                  <c:v>2544</c:v>
                </c:pt>
                <c:pt idx="10">
                  <c:v>2421</c:v>
                </c:pt>
                <c:pt idx="11">
                  <c:v>2443</c:v>
                </c:pt>
                <c:pt idx="12">
                  <c:v>2147</c:v>
                </c:pt>
              </c:numCache>
            </c:numRef>
          </c:val>
          <c:smooth val="0"/>
          <c:extLst>
            <c:ext xmlns:c16="http://schemas.microsoft.com/office/drawing/2014/chart" uri="{C3380CC4-5D6E-409C-BE32-E72D297353CC}">
              <c16:uniqueId val="{00000008-855E-4DA0-8D4F-4F4DBE9CEA50}"/>
            </c:ext>
          </c:extLst>
        </c:ser>
        <c:ser>
          <c:idx val="4"/>
          <c:order val="9"/>
          <c:tx>
            <c:strRef>
              <c:f>'Completeness - stage '!$F$31</c:f>
              <c:strCache>
                <c:ptCount val="1"/>
                <c:pt idx="0">
                  <c:v> Unknown - June </c:v>
                </c:pt>
              </c:strCache>
            </c:strRef>
          </c:tx>
          <c:spPr>
            <a:ln w="19050" cap="rnd">
              <a:solidFill>
                <a:schemeClr val="accent6"/>
              </a:solidFill>
              <a:round/>
            </a:ln>
            <a:effectLst/>
          </c:spPr>
          <c:marker>
            <c:symbol val="none"/>
          </c:marker>
          <c:cat>
            <c:strRef>
              <c:f>'Completeness - stage '!$A$17:$A$29</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strCache>
            </c:strRef>
          </c:cat>
          <c:val>
            <c:numRef>
              <c:f>'Completeness - stage '!$F$32:$F$44</c:f>
              <c:numCache>
                <c:formatCode>_-* #,##0_-;\-* #,##0_-;_-* "-"??_-;_-@_-</c:formatCode>
                <c:ptCount val="13"/>
                <c:pt idx="0">
                  <c:v>3748</c:v>
                </c:pt>
                <c:pt idx="1">
                  <c:v>3680</c:v>
                </c:pt>
                <c:pt idx="2">
                  <c:v>4061</c:v>
                </c:pt>
                <c:pt idx="3">
                  <c:v>2267</c:v>
                </c:pt>
                <c:pt idx="4">
                  <c:v>2237</c:v>
                </c:pt>
                <c:pt idx="5">
                  <c:v>2960</c:v>
                </c:pt>
                <c:pt idx="6">
                  <c:v>3733</c:v>
                </c:pt>
                <c:pt idx="7">
                  <c:v>3733</c:v>
                </c:pt>
                <c:pt idx="8">
                  <c:v>4566</c:v>
                </c:pt>
                <c:pt idx="9">
                  <c:v>4890</c:v>
                </c:pt>
                <c:pt idx="10">
                  <c:v>4975</c:v>
                </c:pt>
                <c:pt idx="11">
                  <c:v>5021</c:v>
                </c:pt>
                <c:pt idx="12">
                  <c:v>4493</c:v>
                </c:pt>
              </c:numCache>
            </c:numRef>
          </c:val>
          <c:smooth val="0"/>
          <c:extLst>
            <c:ext xmlns:c16="http://schemas.microsoft.com/office/drawing/2014/chart" uri="{C3380CC4-5D6E-409C-BE32-E72D297353CC}">
              <c16:uniqueId val="{00000009-855E-4DA0-8D4F-4F4DBE9CEA50}"/>
            </c:ext>
          </c:extLst>
        </c:ser>
        <c:dLbls>
          <c:showLegendKey val="0"/>
          <c:showVal val="0"/>
          <c:showCatName val="0"/>
          <c:showSerName val="0"/>
          <c:showPercent val="0"/>
          <c:showBubbleSize val="0"/>
        </c:dLbls>
        <c:smooth val="0"/>
        <c:axId val="915507728"/>
        <c:axId val="915275792"/>
      </c:lineChart>
      <c:catAx>
        <c:axId val="91550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75792"/>
        <c:crosses val="autoZero"/>
        <c:auto val="1"/>
        <c:lblAlgn val="ctr"/>
        <c:lblOffset val="100"/>
        <c:noMultiLvlLbl val="0"/>
      </c:catAx>
      <c:valAx>
        <c:axId val="9152757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50772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Route to Diagnosis completeness</a:t>
            </a:r>
          </a:p>
          <a:p>
            <a:pPr>
              <a:defRPr sz="1400" b="0" i="0" u="none" strike="noStrike" kern="1200" spc="0" baseline="0">
                <a:solidFill>
                  <a:schemeClr val="tx1">
                    <a:lumMod val="65000"/>
                    <a:lumOff val="35000"/>
                  </a:schemeClr>
                </a:solidFill>
                <a:latin typeface="+mn-lt"/>
                <a:ea typeface="+mn-ea"/>
                <a:cs typeface="+mn-cs"/>
              </a:defRPr>
            </a:pPr>
            <a:r>
              <a:rPr lang="en-GB"/>
              <a:t>change</a:t>
            </a:r>
            <a:r>
              <a:rPr lang="en-GB" baseline="0"/>
              <a:t> from April 21 (Dec-20 data) to May 21 (Jan-21 data)</a:t>
            </a:r>
            <a:endParaRPr lang="en-GB"/>
          </a:p>
        </c:rich>
      </c:tx>
      <c:overlay val="0"/>
      <c:spPr>
        <a:noFill/>
        <a:ln>
          <a:noFill/>
        </a:ln>
        <a:effectLst/>
      </c:spPr>
    </c:title>
    <c:autoTitleDeleted val="0"/>
    <c:plotArea>
      <c:layout>
        <c:manualLayout>
          <c:layoutTarget val="inner"/>
          <c:xMode val="edge"/>
          <c:yMode val="edge"/>
          <c:x val="6.2466185117379315E-2"/>
          <c:y val="0.11857486006727248"/>
          <c:w val="0.92190457054148112"/>
          <c:h val="0.66377854638842515"/>
        </c:manualLayout>
      </c:layout>
      <c:lineChart>
        <c:grouping val="standard"/>
        <c:varyColors val="0"/>
        <c:ser>
          <c:idx val="5"/>
          <c:order val="0"/>
          <c:tx>
            <c:strRef>
              <c:f>'Completeness - Route'!$B$17</c:f>
              <c:strCache>
                <c:ptCount val="1"/>
                <c:pt idx="0">
                  <c:v> Emergency presentation - May </c:v>
                </c:pt>
              </c:strCache>
            </c:strRef>
          </c:tx>
          <c:spPr>
            <a:ln w="19050">
              <a:solidFill>
                <a:schemeClr val="accent1"/>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Route'!$B$19:$B$30</c:f>
              <c:numCache>
                <c:formatCode>_-* #,##0_-;\-* #,##0_-;_-* "-"??_-;_-@_-</c:formatCode>
                <c:ptCount val="12"/>
                <c:pt idx="0">
                  <c:v>4465</c:v>
                </c:pt>
                <c:pt idx="1">
                  <c:v>3950</c:v>
                </c:pt>
                <c:pt idx="2">
                  <c:v>3928</c:v>
                </c:pt>
                <c:pt idx="3">
                  <c:v>3263</c:v>
                </c:pt>
                <c:pt idx="4">
                  <c:v>4001</c:v>
                </c:pt>
                <c:pt idx="5">
                  <c:v>4843</c:v>
                </c:pt>
                <c:pt idx="6">
                  <c:v>5015</c:v>
                </c:pt>
                <c:pt idx="7">
                  <c:v>4487</c:v>
                </c:pt>
                <c:pt idx="8">
                  <c:v>4789</c:v>
                </c:pt>
                <c:pt idx="9">
                  <c:v>4411</c:v>
                </c:pt>
                <c:pt idx="10">
                  <c:v>4084</c:v>
                </c:pt>
                <c:pt idx="11">
                  <c:v>3978</c:v>
                </c:pt>
              </c:numCache>
            </c:numRef>
          </c:val>
          <c:smooth val="0"/>
          <c:extLst>
            <c:ext xmlns:c16="http://schemas.microsoft.com/office/drawing/2014/chart" uri="{C3380CC4-5D6E-409C-BE32-E72D297353CC}">
              <c16:uniqueId val="{00000000-CE81-40EA-8395-B2557D7E6322}"/>
            </c:ext>
          </c:extLst>
        </c:ser>
        <c:ser>
          <c:idx val="6"/>
          <c:order val="1"/>
          <c:tx>
            <c:strRef>
              <c:f>'Completeness - Route'!$C$17</c:f>
              <c:strCache>
                <c:ptCount val="1"/>
                <c:pt idx="0">
                  <c:v> GP referral - May </c:v>
                </c:pt>
              </c:strCache>
            </c:strRef>
          </c:tx>
          <c:spPr>
            <a:ln>
              <a:solidFill>
                <a:schemeClr val="accent4"/>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Route'!$C$19:$C$30</c:f>
              <c:numCache>
                <c:formatCode>_-* #,##0_-;\-* #,##0_-;_-* "-"??_-;_-@_-</c:formatCode>
                <c:ptCount val="12"/>
                <c:pt idx="0">
                  <c:v>5251</c:v>
                </c:pt>
                <c:pt idx="1">
                  <c:v>4954</c:v>
                </c:pt>
                <c:pt idx="2">
                  <c:v>5381</c:v>
                </c:pt>
                <c:pt idx="3">
                  <c:v>2937</c:v>
                </c:pt>
                <c:pt idx="4">
                  <c:v>2467</c:v>
                </c:pt>
                <c:pt idx="5">
                  <c:v>3117</c:v>
                </c:pt>
                <c:pt idx="6">
                  <c:v>3844</c:v>
                </c:pt>
                <c:pt idx="7">
                  <c:v>3767</c:v>
                </c:pt>
                <c:pt idx="8">
                  <c:v>4245</c:v>
                </c:pt>
                <c:pt idx="9">
                  <c:v>4340</c:v>
                </c:pt>
                <c:pt idx="10">
                  <c:v>4220</c:v>
                </c:pt>
                <c:pt idx="11">
                  <c:v>4364</c:v>
                </c:pt>
              </c:numCache>
            </c:numRef>
          </c:val>
          <c:smooth val="0"/>
          <c:extLst>
            <c:ext xmlns:c16="http://schemas.microsoft.com/office/drawing/2014/chart" uri="{C3380CC4-5D6E-409C-BE32-E72D297353CC}">
              <c16:uniqueId val="{00000001-CE81-40EA-8395-B2557D7E6322}"/>
            </c:ext>
          </c:extLst>
        </c:ser>
        <c:ser>
          <c:idx val="7"/>
          <c:order val="2"/>
          <c:tx>
            <c:strRef>
              <c:f>'Completeness - Route'!$D$17</c:f>
              <c:strCache>
                <c:ptCount val="1"/>
                <c:pt idx="0">
                  <c:v> Other - May </c:v>
                </c:pt>
              </c:strCache>
            </c:strRef>
          </c:tx>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Route'!$D$19:$D$30</c:f>
              <c:numCache>
                <c:formatCode>_-* #,##0_-;\-* #,##0_-;_-* "-"??_-;_-@_-</c:formatCode>
                <c:ptCount val="12"/>
                <c:pt idx="0">
                  <c:v>3175</c:v>
                </c:pt>
                <c:pt idx="1">
                  <c:v>2898</c:v>
                </c:pt>
                <c:pt idx="2">
                  <c:v>3027</c:v>
                </c:pt>
                <c:pt idx="3">
                  <c:v>1882</c:v>
                </c:pt>
                <c:pt idx="4">
                  <c:v>1752</c:v>
                </c:pt>
                <c:pt idx="5">
                  <c:v>2270</c:v>
                </c:pt>
                <c:pt idx="6">
                  <c:v>2737</c:v>
                </c:pt>
                <c:pt idx="7">
                  <c:v>2515</c:v>
                </c:pt>
                <c:pt idx="8">
                  <c:v>3115</c:v>
                </c:pt>
                <c:pt idx="9">
                  <c:v>3205</c:v>
                </c:pt>
                <c:pt idx="10">
                  <c:v>3104</c:v>
                </c:pt>
                <c:pt idx="11">
                  <c:v>3082</c:v>
                </c:pt>
              </c:numCache>
            </c:numRef>
          </c:val>
          <c:smooth val="0"/>
          <c:extLst>
            <c:ext xmlns:c16="http://schemas.microsoft.com/office/drawing/2014/chart" uri="{C3380CC4-5D6E-409C-BE32-E72D297353CC}">
              <c16:uniqueId val="{00000002-CE81-40EA-8395-B2557D7E6322}"/>
            </c:ext>
          </c:extLst>
        </c:ser>
        <c:ser>
          <c:idx val="8"/>
          <c:order val="3"/>
          <c:tx>
            <c:strRef>
              <c:f>'Completeness - Route'!$E$17</c:f>
              <c:strCache>
                <c:ptCount val="1"/>
                <c:pt idx="0">
                  <c:v> Screening - May </c:v>
                </c:pt>
              </c:strCache>
            </c:strRef>
          </c:tx>
          <c:spPr>
            <a:ln>
              <a:solidFill>
                <a:schemeClr val="accent1">
                  <a:lumMod val="40000"/>
                  <a:lumOff val="60000"/>
                </a:schemeClr>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Route'!$E$19:$E$30</c:f>
              <c:numCache>
                <c:formatCode>_-* #,##0_-;\-* #,##0_-;_-* "-"??_-;_-@_-</c:formatCode>
                <c:ptCount val="12"/>
                <c:pt idx="0">
                  <c:v>1434</c:v>
                </c:pt>
                <c:pt idx="1">
                  <c:v>1463</c:v>
                </c:pt>
                <c:pt idx="2">
                  <c:v>1680</c:v>
                </c:pt>
                <c:pt idx="3">
                  <c:v>479</c:v>
                </c:pt>
                <c:pt idx="4">
                  <c:v>175</c:v>
                </c:pt>
                <c:pt idx="5">
                  <c:v>265</c:v>
                </c:pt>
                <c:pt idx="6">
                  <c:v>302</c:v>
                </c:pt>
                <c:pt idx="7">
                  <c:v>566</c:v>
                </c:pt>
                <c:pt idx="8">
                  <c:v>952</c:v>
                </c:pt>
                <c:pt idx="9">
                  <c:v>1193</c:v>
                </c:pt>
                <c:pt idx="10">
                  <c:v>1305</c:v>
                </c:pt>
                <c:pt idx="11">
                  <c:v>1325</c:v>
                </c:pt>
              </c:numCache>
            </c:numRef>
          </c:val>
          <c:smooth val="0"/>
          <c:extLst>
            <c:ext xmlns:c16="http://schemas.microsoft.com/office/drawing/2014/chart" uri="{C3380CC4-5D6E-409C-BE32-E72D297353CC}">
              <c16:uniqueId val="{00000003-CE81-40EA-8395-B2557D7E6322}"/>
            </c:ext>
          </c:extLst>
        </c:ser>
        <c:ser>
          <c:idx val="9"/>
          <c:order val="4"/>
          <c:tx>
            <c:strRef>
              <c:f>'Completeness - Route'!$F$17</c:f>
              <c:strCache>
                <c:ptCount val="1"/>
                <c:pt idx="0">
                  <c:v> TWW - May </c:v>
                </c:pt>
              </c:strCache>
            </c:strRef>
          </c:tx>
          <c:spPr>
            <a:ln>
              <a:solidFill>
                <a:schemeClr val="accent5"/>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Route'!$F$19:$F$30</c:f>
              <c:numCache>
                <c:formatCode>_-* #,##0_-;\-* #,##0_-;_-* "-"??_-;_-@_-</c:formatCode>
                <c:ptCount val="12"/>
                <c:pt idx="0">
                  <c:v>10092</c:v>
                </c:pt>
                <c:pt idx="1">
                  <c:v>9561</c:v>
                </c:pt>
                <c:pt idx="2">
                  <c:v>10590</c:v>
                </c:pt>
                <c:pt idx="3">
                  <c:v>6395</c:v>
                </c:pt>
                <c:pt idx="4">
                  <c:v>5984</c:v>
                </c:pt>
                <c:pt idx="5">
                  <c:v>7748</c:v>
                </c:pt>
                <c:pt idx="6">
                  <c:v>8916</c:v>
                </c:pt>
                <c:pt idx="7">
                  <c:v>8397</c:v>
                </c:pt>
                <c:pt idx="8">
                  <c:v>9854</c:v>
                </c:pt>
                <c:pt idx="9">
                  <c:v>10009</c:v>
                </c:pt>
                <c:pt idx="10">
                  <c:v>9484</c:v>
                </c:pt>
                <c:pt idx="11">
                  <c:v>9340</c:v>
                </c:pt>
              </c:numCache>
            </c:numRef>
          </c:val>
          <c:smooth val="0"/>
          <c:extLst>
            <c:ext xmlns:c16="http://schemas.microsoft.com/office/drawing/2014/chart" uri="{C3380CC4-5D6E-409C-BE32-E72D297353CC}">
              <c16:uniqueId val="{00000004-CE81-40EA-8395-B2557D7E6322}"/>
            </c:ext>
          </c:extLst>
        </c:ser>
        <c:ser>
          <c:idx val="0"/>
          <c:order val="5"/>
          <c:tx>
            <c:strRef>
              <c:f>'Completeness - Route'!$B$2</c:f>
              <c:strCache>
                <c:ptCount val="1"/>
                <c:pt idx="0">
                  <c:v>Emergency presentation - April </c:v>
                </c:pt>
              </c:strCache>
            </c:strRef>
          </c:tx>
          <c:spPr>
            <a:ln w="19050" cap="rnd">
              <a:solidFill>
                <a:schemeClr val="accent1"/>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Route'!$B$4:$B$15</c:f>
              <c:numCache>
                <c:formatCode>_-* #,##0_-;\-* #,##0_-;_-* "-"??_-;_-@_-</c:formatCode>
                <c:ptCount val="12"/>
                <c:pt idx="0">
                  <c:v>4465</c:v>
                </c:pt>
                <c:pt idx="1">
                  <c:v>3937</c:v>
                </c:pt>
                <c:pt idx="2">
                  <c:v>3922</c:v>
                </c:pt>
                <c:pt idx="3">
                  <c:v>3250</c:v>
                </c:pt>
                <c:pt idx="4">
                  <c:v>3980</c:v>
                </c:pt>
                <c:pt idx="5">
                  <c:v>4838</c:v>
                </c:pt>
                <c:pt idx="6">
                  <c:v>4985</c:v>
                </c:pt>
                <c:pt idx="7">
                  <c:v>4438</c:v>
                </c:pt>
                <c:pt idx="8">
                  <c:v>4765</c:v>
                </c:pt>
                <c:pt idx="9">
                  <c:v>4344</c:v>
                </c:pt>
                <c:pt idx="10">
                  <c:v>3979</c:v>
                </c:pt>
                <c:pt idx="11">
                  <c:v>3284</c:v>
                </c:pt>
              </c:numCache>
            </c:numRef>
          </c:val>
          <c:smooth val="0"/>
          <c:extLst>
            <c:ext xmlns:c16="http://schemas.microsoft.com/office/drawing/2014/chart" uri="{C3380CC4-5D6E-409C-BE32-E72D297353CC}">
              <c16:uniqueId val="{00000005-CE81-40EA-8395-B2557D7E6322}"/>
            </c:ext>
          </c:extLst>
        </c:ser>
        <c:ser>
          <c:idx val="1"/>
          <c:order val="6"/>
          <c:tx>
            <c:strRef>
              <c:f>'Completeness - Route'!$C$2</c:f>
              <c:strCache>
                <c:ptCount val="1"/>
                <c:pt idx="0">
                  <c:v>GP referral - April</c:v>
                </c:pt>
              </c:strCache>
            </c:strRef>
          </c:tx>
          <c:spPr>
            <a:ln w="19050" cap="rnd">
              <a:solidFill>
                <a:schemeClr val="accent4"/>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Route'!$C$4:$C$15</c:f>
              <c:numCache>
                <c:formatCode>_-* #,##0_-;\-* #,##0_-;_-* "-"??_-;_-@_-</c:formatCode>
                <c:ptCount val="12"/>
                <c:pt idx="0">
                  <c:v>5272</c:v>
                </c:pt>
                <c:pt idx="1">
                  <c:v>4939</c:v>
                </c:pt>
                <c:pt idx="2">
                  <c:v>5373</c:v>
                </c:pt>
                <c:pt idx="3">
                  <c:v>2923</c:v>
                </c:pt>
                <c:pt idx="4">
                  <c:v>2461</c:v>
                </c:pt>
                <c:pt idx="5">
                  <c:v>3098</c:v>
                </c:pt>
                <c:pt idx="6">
                  <c:v>3822</c:v>
                </c:pt>
                <c:pt idx="7">
                  <c:v>3734</c:v>
                </c:pt>
                <c:pt idx="8">
                  <c:v>4198</c:v>
                </c:pt>
                <c:pt idx="9">
                  <c:v>4291</c:v>
                </c:pt>
                <c:pt idx="10">
                  <c:v>4215</c:v>
                </c:pt>
                <c:pt idx="11">
                  <c:v>4391</c:v>
                </c:pt>
              </c:numCache>
            </c:numRef>
          </c:val>
          <c:smooth val="0"/>
          <c:extLst>
            <c:ext xmlns:c16="http://schemas.microsoft.com/office/drawing/2014/chart" uri="{C3380CC4-5D6E-409C-BE32-E72D297353CC}">
              <c16:uniqueId val="{00000006-CE81-40EA-8395-B2557D7E6322}"/>
            </c:ext>
          </c:extLst>
        </c:ser>
        <c:ser>
          <c:idx val="2"/>
          <c:order val="7"/>
          <c:tx>
            <c:strRef>
              <c:f>'Completeness - Route'!$D$2</c:f>
              <c:strCache>
                <c:ptCount val="1"/>
                <c:pt idx="0">
                  <c:v>Other - April</c:v>
                </c:pt>
              </c:strCache>
            </c:strRef>
          </c:tx>
          <c:spPr>
            <a:ln w="19050" cap="rnd">
              <a:solidFill>
                <a:schemeClr val="accent3"/>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Route'!$D$4:$D$15</c:f>
              <c:numCache>
                <c:formatCode>_-* #,##0_-;\-* #,##0_-;_-* "-"??_-;_-@_-</c:formatCode>
                <c:ptCount val="12"/>
                <c:pt idx="0">
                  <c:v>3204</c:v>
                </c:pt>
                <c:pt idx="1">
                  <c:v>2918</c:v>
                </c:pt>
                <c:pt idx="2">
                  <c:v>3044</c:v>
                </c:pt>
                <c:pt idx="3">
                  <c:v>1917</c:v>
                </c:pt>
                <c:pt idx="4">
                  <c:v>1776</c:v>
                </c:pt>
                <c:pt idx="5">
                  <c:v>2285</c:v>
                </c:pt>
                <c:pt idx="6">
                  <c:v>2763</c:v>
                </c:pt>
                <c:pt idx="7">
                  <c:v>2555</c:v>
                </c:pt>
                <c:pt idx="8">
                  <c:v>3153</c:v>
                </c:pt>
                <c:pt idx="9">
                  <c:v>3208</c:v>
                </c:pt>
                <c:pt idx="10">
                  <c:v>3241</c:v>
                </c:pt>
                <c:pt idx="11">
                  <c:v>5121</c:v>
                </c:pt>
              </c:numCache>
            </c:numRef>
          </c:val>
          <c:smooth val="0"/>
          <c:extLst>
            <c:ext xmlns:c16="http://schemas.microsoft.com/office/drawing/2014/chart" uri="{C3380CC4-5D6E-409C-BE32-E72D297353CC}">
              <c16:uniqueId val="{00000007-CE81-40EA-8395-B2557D7E6322}"/>
            </c:ext>
          </c:extLst>
        </c:ser>
        <c:ser>
          <c:idx val="3"/>
          <c:order val="8"/>
          <c:tx>
            <c:strRef>
              <c:f>'Completeness - Route'!$E$2</c:f>
              <c:strCache>
                <c:ptCount val="1"/>
                <c:pt idx="0">
                  <c:v>Screening - April</c:v>
                </c:pt>
              </c:strCache>
            </c:strRef>
          </c:tx>
          <c:spPr>
            <a:ln w="19050" cap="rnd">
              <a:solidFill>
                <a:schemeClr val="accent1">
                  <a:lumMod val="40000"/>
                  <a:lumOff val="60000"/>
                </a:schemeClr>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Route'!$E$4:$E$15</c:f>
              <c:numCache>
                <c:formatCode>_-* #,##0_-;\-* #,##0_-;_-* "-"??_-;_-@_-</c:formatCode>
                <c:ptCount val="12"/>
                <c:pt idx="0">
                  <c:v>1437</c:v>
                </c:pt>
                <c:pt idx="1">
                  <c:v>1462</c:v>
                </c:pt>
                <c:pt idx="2">
                  <c:v>1679</c:v>
                </c:pt>
                <c:pt idx="3">
                  <c:v>480</c:v>
                </c:pt>
                <c:pt idx="4">
                  <c:v>171</c:v>
                </c:pt>
                <c:pt idx="5">
                  <c:v>263</c:v>
                </c:pt>
                <c:pt idx="6">
                  <c:v>300</c:v>
                </c:pt>
                <c:pt idx="7">
                  <c:v>563</c:v>
                </c:pt>
                <c:pt idx="8">
                  <c:v>953</c:v>
                </c:pt>
                <c:pt idx="9">
                  <c:v>1183</c:v>
                </c:pt>
                <c:pt idx="10">
                  <c:v>1277</c:v>
                </c:pt>
                <c:pt idx="11">
                  <c:v>1077</c:v>
                </c:pt>
              </c:numCache>
            </c:numRef>
          </c:val>
          <c:smooth val="0"/>
          <c:extLst>
            <c:ext xmlns:c16="http://schemas.microsoft.com/office/drawing/2014/chart" uri="{C3380CC4-5D6E-409C-BE32-E72D297353CC}">
              <c16:uniqueId val="{00000008-CE81-40EA-8395-B2557D7E6322}"/>
            </c:ext>
          </c:extLst>
        </c:ser>
        <c:ser>
          <c:idx val="4"/>
          <c:order val="9"/>
          <c:tx>
            <c:strRef>
              <c:f>'Completeness - Route'!$F$2</c:f>
              <c:strCache>
                <c:ptCount val="1"/>
                <c:pt idx="0">
                  <c:v>TWW - April</c:v>
                </c:pt>
              </c:strCache>
            </c:strRef>
          </c:tx>
          <c:spPr>
            <a:ln w="19050" cap="rnd">
              <a:solidFill>
                <a:schemeClr val="accent5"/>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Route'!$F$4:$F$15</c:f>
              <c:numCache>
                <c:formatCode>_-* #,##0_-;\-* #,##0_-;_-* "-"??_-;_-@_-</c:formatCode>
                <c:ptCount val="12"/>
                <c:pt idx="0">
                  <c:v>10099</c:v>
                </c:pt>
                <c:pt idx="1">
                  <c:v>9564</c:v>
                </c:pt>
                <c:pt idx="2">
                  <c:v>10588</c:v>
                </c:pt>
                <c:pt idx="3">
                  <c:v>6399</c:v>
                </c:pt>
                <c:pt idx="4">
                  <c:v>5987</c:v>
                </c:pt>
                <c:pt idx="5">
                  <c:v>7751</c:v>
                </c:pt>
                <c:pt idx="6">
                  <c:v>8913</c:v>
                </c:pt>
                <c:pt idx="7">
                  <c:v>8389</c:v>
                </c:pt>
                <c:pt idx="8">
                  <c:v>9841</c:v>
                </c:pt>
                <c:pt idx="9">
                  <c:v>9914</c:v>
                </c:pt>
                <c:pt idx="10">
                  <c:v>9223</c:v>
                </c:pt>
                <c:pt idx="11">
                  <c:v>7839</c:v>
                </c:pt>
              </c:numCache>
            </c:numRef>
          </c:val>
          <c:smooth val="0"/>
          <c:extLst>
            <c:ext xmlns:c16="http://schemas.microsoft.com/office/drawing/2014/chart" uri="{C3380CC4-5D6E-409C-BE32-E72D297353CC}">
              <c16:uniqueId val="{00000009-CE81-40EA-8395-B2557D7E6322}"/>
            </c:ext>
          </c:extLst>
        </c:ser>
        <c:dLbls>
          <c:showLegendKey val="0"/>
          <c:showVal val="0"/>
          <c:showCatName val="0"/>
          <c:showSerName val="0"/>
          <c:showPercent val="0"/>
          <c:showBubbleSize val="0"/>
        </c:dLbls>
        <c:smooth val="0"/>
        <c:axId val="1013194192"/>
        <c:axId val="910720688"/>
      </c:lineChart>
      <c:catAx>
        <c:axId val="101319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720688"/>
        <c:crosses val="autoZero"/>
        <c:auto val="1"/>
        <c:lblAlgn val="ctr"/>
        <c:lblOffset val="100"/>
        <c:noMultiLvlLbl val="0"/>
      </c:catAx>
      <c:valAx>
        <c:axId val="9107206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94192"/>
        <c:crosses val="autoZero"/>
        <c:crossBetween val="between"/>
      </c:valAx>
    </c:plotArea>
    <c:legend>
      <c:legendPos val="b"/>
      <c:layout>
        <c:manualLayout>
          <c:xMode val="edge"/>
          <c:yMode val="edge"/>
          <c:x val="1.0359237231665021E-2"/>
          <c:y val="0.86103456413997292"/>
          <c:w val="0.88206815131193816"/>
          <c:h val="7.41083987636839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Route to Diagnosis completeness</a:t>
            </a:r>
          </a:p>
          <a:p>
            <a:pPr>
              <a:defRPr sz="1400" b="0" i="0" u="none" strike="noStrike" kern="1200" spc="0" baseline="0">
                <a:solidFill>
                  <a:schemeClr val="tx1">
                    <a:lumMod val="65000"/>
                    <a:lumOff val="35000"/>
                  </a:schemeClr>
                </a:solidFill>
                <a:latin typeface="+mn-lt"/>
                <a:ea typeface="+mn-ea"/>
                <a:cs typeface="+mn-cs"/>
              </a:defRPr>
            </a:pPr>
            <a:r>
              <a:rPr lang="en-GB"/>
              <a:t>change</a:t>
            </a:r>
            <a:r>
              <a:rPr lang="en-GB" baseline="0"/>
              <a:t> from May 21 to June 21 </a:t>
            </a:r>
            <a:endParaRPr lang="en-GB"/>
          </a:p>
        </c:rich>
      </c:tx>
      <c:overlay val="0"/>
      <c:spPr>
        <a:noFill/>
        <a:ln>
          <a:noFill/>
        </a:ln>
        <a:effectLst/>
      </c:spPr>
    </c:title>
    <c:autoTitleDeleted val="0"/>
    <c:plotArea>
      <c:layout>
        <c:manualLayout>
          <c:layoutTarget val="inner"/>
          <c:xMode val="edge"/>
          <c:yMode val="edge"/>
          <c:x val="6.2466185117379315E-2"/>
          <c:y val="0.11857486006727248"/>
          <c:w val="0.92190457054148112"/>
          <c:h val="0.66377854638842515"/>
        </c:manualLayout>
      </c:layout>
      <c:lineChart>
        <c:grouping val="standard"/>
        <c:varyColors val="0"/>
        <c:ser>
          <c:idx val="5"/>
          <c:order val="0"/>
          <c:tx>
            <c:strRef>
              <c:f>'Completeness - Route'!$B$33</c:f>
              <c:strCache>
                <c:ptCount val="1"/>
                <c:pt idx="0">
                  <c:v> Emergency presentation - June </c:v>
                </c:pt>
              </c:strCache>
            </c:strRef>
          </c:tx>
          <c:spPr>
            <a:ln w="19050">
              <a:solidFill>
                <a:schemeClr val="accent1"/>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Route'!$B$34:$B$45</c:f>
              <c:numCache>
                <c:formatCode>_-* #,##0_-;\-* #,##0_-;_-* "-"??_-;_-@_-</c:formatCode>
                <c:ptCount val="12"/>
                <c:pt idx="0">
                  <c:v>4457</c:v>
                </c:pt>
                <c:pt idx="1">
                  <c:v>3936</c:v>
                </c:pt>
                <c:pt idx="2">
                  <c:v>3925</c:v>
                </c:pt>
                <c:pt idx="3">
                  <c:v>3264</c:v>
                </c:pt>
                <c:pt idx="4">
                  <c:v>4006</c:v>
                </c:pt>
                <c:pt idx="5">
                  <c:v>4847</c:v>
                </c:pt>
                <c:pt idx="6">
                  <c:v>5017</c:v>
                </c:pt>
                <c:pt idx="7">
                  <c:v>4497</c:v>
                </c:pt>
                <c:pt idx="8">
                  <c:v>4822</c:v>
                </c:pt>
                <c:pt idx="9">
                  <c:v>4439</c:v>
                </c:pt>
                <c:pt idx="10">
                  <c:v>4110</c:v>
                </c:pt>
                <c:pt idx="11">
                  <c:v>4011</c:v>
                </c:pt>
              </c:numCache>
            </c:numRef>
          </c:val>
          <c:smooth val="0"/>
          <c:extLst>
            <c:ext xmlns:c16="http://schemas.microsoft.com/office/drawing/2014/chart" uri="{C3380CC4-5D6E-409C-BE32-E72D297353CC}">
              <c16:uniqueId val="{00000000-FA22-4AF0-8BF6-46E021D0CC8A}"/>
            </c:ext>
          </c:extLst>
        </c:ser>
        <c:ser>
          <c:idx val="6"/>
          <c:order val="1"/>
          <c:tx>
            <c:strRef>
              <c:f>'Completeness - Route'!$C$33</c:f>
              <c:strCache>
                <c:ptCount val="1"/>
                <c:pt idx="0">
                  <c:v> GP referral- June </c:v>
                </c:pt>
              </c:strCache>
            </c:strRef>
          </c:tx>
          <c:spPr>
            <a:ln>
              <a:solidFill>
                <a:schemeClr val="accent4"/>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Route'!$C$34:$C$45</c:f>
              <c:numCache>
                <c:formatCode>_-* #,##0_-;\-* #,##0_-;_-* "-"??_-;_-@_-</c:formatCode>
                <c:ptCount val="12"/>
                <c:pt idx="0">
                  <c:v>5233</c:v>
                </c:pt>
                <c:pt idx="1">
                  <c:v>4896</c:v>
                </c:pt>
                <c:pt idx="2">
                  <c:v>5362</c:v>
                </c:pt>
                <c:pt idx="3">
                  <c:v>2937</c:v>
                </c:pt>
                <c:pt idx="4">
                  <c:v>2461</c:v>
                </c:pt>
                <c:pt idx="5">
                  <c:v>3100</c:v>
                </c:pt>
                <c:pt idx="6">
                  <c:v>3842</c:v>
                </c:pt>
                <c:pt idx="7">
                  <c:v>3770</c:v>
                </c:pt>
                <c:pt idx="8">
                  <c:v>4265</c:v>
                </c:pt>
                <c:pt idx="9">
                  <c:v>4351</c:v>
                </c:pt>
                <c:pt idx="10">
                  <c:v>4212</c:v>
                </c:pt>
                <c:pt idx="11">
                  <c:v>4224</c:v>
                </c:pt>
              </c:numCache>
            </c:numRef>
          </c:val>
          <c:smooth val="0"/>
          <c:extLst>
            <c:ext xmlns:c16="http://schemas.microsoft.com/office/drawing/2014/chart" uri="{C3380CC4-5D6E-409C-BE32-E72D297353CC}">
              <c16:uniqueId val="{00000001-FA22-4AF0-8BF6-46E021D0CC8A}"/>
            </c:ext>
          </c:extLst>
        </c:ser>
        <c:ser>
          <c:idx val="7"/>
          <c:order val="2"/>
          <c:tx>
            <c:strRef>
              <c:f>'Completeness - Route'!$D$33</c:f>
              <c:strCache>
                <c:ptCount val="1"/>
                <c:pt idx="0">
                  <c:v> Other- June </c:v>
                </c:pt>
              </c:strCache>
            </c:strRef>
          </c:tx>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Route'!$D$34:$D$45</c:f>
              <c:numCache>
                <c:formatCode>_-* #,##0_-;\-* #,##0_-;_-* "-"??_-;_-@_-</c:formatCode>
                <c:ptCount val="12"/>
                <c:pt idx="0">
                  <c:v>3168</c:v>
                </c:pt>
                <c:pt idx="1">
                  <c:v>2876</c:v>
                </c:pt>
                <c:pt idx="2">
                  <c:v>3032</c:v>
                </c:pt>
                <c:pt idx="3">
                  <c:v>1886</c:v>
                </c:pt>
                <c:pt idx="4">
                  <c:v>1745</c:v>
                </c:pt>
                <c:pt idx="5">
                  <c:v>2262</c:v>
                </c:pt>
                <c:pt idx="6">
                  <c:v>2734</c:v>
                </c:pt>
                <c:pt idx="7">
                  <c:v>2526</c:v>
                </c:pt>
                <c:pt idx="8">
                  <c:v>3135</c:v>
                </c:pt>
                <c:pt idx="9">
                  <c:v>3219</c:v>
                </c:pt>
                <c:pt idx="10">
                  <c:v>3157</c:v>
                </c:pt>
                <c:pt idx="11">
                  <c:v>3114</c:v>
                </c:pt>
              </c:numCache>
            </c:numRef>
          </c:val>
          <c:smooth val="0"/>
          <c:extLst>
            <c:ext xmlns:c16="http://schemas.microsoft.com/office/drawing/2014/chart" uri="{C3380CC4-5D6E-409C-BE32-E72D297353CC}">
              <c16:uniqueId val="{00000002-FA22-4AF0-8BF6-46E021D0CC8A}"/>
            </c:ext>
          </c:extLst>
        </c:ser>
        <c:ser>
          <c:idx val="8"/>
          <c:order val="3"/>
          <c:tx>
            <c:strRef>
              <c:f>'Completeness - Route'!$E$33</c:f>
              <c:strCache>
                <c:ptCount val="1"/>
                <c:pt idx="0">
                  <c:v> Screening- June </c:v>
                </c:pt>
              </c:strCache>
            </c:strRef>
          </c:tx>
          <c:spPr>
            <a:ln>
              <a:solidFill>
                <a:schemeClr val="accent1">
                  <a:lumMod val="40000"/>
                  <a:lumOff val="60000"/>
                </a:schemeClr>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Route'!$E$34:$E$45</c:f>
              <c:numCache>
                <c:formatCode>_-* #,##0_-;\-* #,##0_-;_-* "-"??_-;_-@_-</c:formatCode>
                <c:ptCount val="12"/>
                <c:pt idx="0">
                  <c:v>1432</c:v>
                </c:pt>
                <c:pt idx="1">
                  <c:v>1462</c:v>
                </c:pt>
                <c:pt idx="2">
                  <c:v>1682</c:v>
                </c:pt>
                <c:pt idx="3">
                  <c:v>478</c:v>
                </c:pt>
                <c:pt idx="4">
                  <c:v>175</c:v>
                </c:pt>
                <c:pt idx="5">
                  <c:v>265</c:v>
                </c:pt>
                <c:pt idx="6">
                  <c:v>303</c:v>
                </c:pt>
                <c:pt idx="7">
                  <c:v>566</c:v>
                </c:pt>
                <c:pt idx="8">
                  <c:v>953</c:v>
                </c:pt>
                <c:pt idx="9">
                  <c:v>1192</c:v>
                </c:pt>
                <c:pt idx="10">
                  <c:v>1312</c:v>
                </c:pt>
                <c:pt idx="11">
                  <c:v>1360</c:v>
                </c:pt>
              </c:numCache>
            </c:numRef>
          </c:val>
          <c:smooth val="0"/>
          <c:extLst>
            <c:ext xmlns:c16="http://schemas.microsoft.com/office/drawing/2014/chart" uri="{C3380CC4-5D6E-409C-BE32-E72D297353CC}">
              <c16:uniqueId val="{00000003-FA22-4AF0-8BF6-46E021D0CC8A}"/>
            </c:ext>
          </c:extLst>
        </c:ser>
        <c:ser>
          <c:idx val="9"/>
          <c:order val="4"/>
          <c:tx>
            <c:strRef>
              <c:f>'Completeness - Route'!$F$33</c:f>
              <c:strCache>
                <c:ptCount val="1"/>
                <c:pt idx="0">
                  <c:v> TWW - June </c:v>
                </c:pt>
              </c:strCache>
            </c:strRef>
          </c:tx>
          <c:spPr>
            <a:ln>
              <a:solidFill>
                <a:schemeClr val="accent5"/>
              </a:solidFill>
            </a:ln>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Route'!$F$34:$F$45</c:f>
              <c:numCache>
                <c:formatCode>_-* #,##0_-;\-* #,##0_-;_-* "-"??_-;_-@_-</c:formatCode>
                <c:ptCount val="12"/>
                <c:pt idx="0">
                  <c:v>10086</c:v>
                </c:pt>
                <c:pt idx="1">
                  <c:v>9557</c:v>
                </c:pt>
                <c:pt idx="2">
                  <c:v>10585</c:v>
                </c:pt>
                <c:pt idx="3">
                  <c:v>6397</c:v>
                </c:pt>
                <c:pt idx="4">
                  <c:v>5981</c:v>
                </c:pt>
                <c:pt idx="5">
                  <c:v>7745</c:v>
                </c:pt>
                <c:pt idx="6">
                  <c:v>8915</c:v>
                </c:pt>
                <c:pt idx="7">
                  <c:v>8399</c:v>
                </c:pt>
                <c:pt idx="8">
                  <c:v>9869</c:v>
                </c:pt>
                <c:pt idx="9">
                  <c:v>10025</c:v>
                </c:pt>
                <c:pt idx="10">
                  <c:v>9526</c:v>
                </c:pt>
                <c:pt idx="11">
                  <c:v>9631</c:v>
                </c:pt>
              </c:numCache>
            </c:numRef>
          </c:val>
          <c:smooth val="0"/>
          <c:extLst>
            <c:ext xmlns:c16="http://schemas.microsoft.com/office/drawing/2014/chart" uri="{C3380CC4-5D6E-409C-BE32-E72D297353CC}">
              <c16:uniqueId val="{00000004-FA22-4AF0-8BF6-46E021D0CC8A}"/>
            </c:ext>
          </c:extLst>
        </c:ser>
        <c:ser>
          <c:idx val="0"/>
          <c:order val="5"/>
          <c:tx>
            <c:strRef>
              <c:f>'Completeness - Route'!$B$17</c:f>
              <c:strCache>
                <c:ptCount val="1"/>
                <c:pt idx="0">
                  <c:v> Emergency presentation - May </c:v>
                </c:pt>
              </c:strCache>
            </c:strRef>
          </c:tx>
          <c:spPr>
            <a:ln w="19050" cap="rnd">
              <a:solidFill>
                <a:schemeClr val="accent1"/>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Route'!$B$19:$B$30</c:f>
              <c:numCache>
                <c:formatCode>_-* #,##0_-;\-* #,##0_-;_-* "-"??_-;_-@_-</c:formatCode>
                <c:ptCount val="12"/>
                <c:pt idx="0">
                  <c:v>4465</c:v>
                </c:pt>
                <c:pt idx="1">
                  <c:v>3950</c:v>
                </c:pt>
                <c:pt idx="2">
                  <c:v>3928</c:v>
                </c:pt>
                <c:pt idx="3">
                  <c:v>3263</c:v>
                </c:pt>
                <c:pt idx="4">
                  <c:v>4001</c:v>
                </c:pt>
                <c:pt idx="5">
                  <c:v>4843</c:v>
                </c:pt>
                <c:pt idx="6">
                  <c:v>5015</c:v>
                </c:pt>
                <c:pt idx="7">
                  <c:v>4487</c:v>
                </c:pt>
                <c:pt idx="8">
                  <c:v>4789</c:v>
                </c:pt>
                <c:pt idx="9">
                  <c:v>4411</c:v>
                </c:pt>
                <c:pt idx="10">
                  <c:v>4084</c:v>
                </c:pt>
                <c:pt idx="11">
                  <c:v>3978</c:v>
                </c:pt>
              </c:numCache>
            </c:numRef>
          </c:val>
          <c:smooth val="0"/>
          <c:extLst>
            <c:ext xmlns:c16="http://schemas.microsoft.com/office/drawing/2014/chart" uri="{C3380CC4-5D6E-409C-BE32-E72D297353CC}">
              <c16:uniqueId val="{00000005-FA22-4AF0-8BF6-46E021D0CC8A}"/>
            </c:ext>
          </c:extLst>
        </c:ser>
        <c:ser>
          <c:idx val="1"/>
          <c:order val="6"/>
          <c:tx>
            <c:strRef>
              <c:f>'Completeness - Route'!$C$17</c:f>
              <c:strCache>
                <c:ptCount val="1"/>
                <c:pt idx="0">
                  <c:v> GP referral - May </c:v>
                </c:pt>
              </c:strCache>
            </c:strRef>
          </c:tx>
          <c:spPr>
            <a:ln w="19050" cap="rnd">
              <a:solidFill>
                <a:schemeClr val="accent4"/>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Route'!$C$19:$C$30</c:f>
              <c:numCache>
                <c:formatCode>_-* #,##0_-;\-* #,##0_-;_-* "-"??_-;_-@_-</c:formatCode>
                <c:ptCount val="12"/>
                <c:pt idx="0">
                  <c:v>5251</c:v>
                </c:pt>
                <c:pt idx="1">
                  <c:v>4954</c:v>
                </c:pt>
                <c:pt idx="2">
                  <c:v>5381</c:v>
                </c:pt>
                <c:pt idx="3">
                  <c:v>2937</c:v>
                </c:pt>
                <c:pt idx="4">
                  <c:v>2467</c:v>
                </c:pt>
                <c:pt idx="5">
                  <c:v>3117</c:v>
                </c:pt>
                <c:pt idx="6">
                  <c:v>3844</c:v>
                </c:pt>
                <c:pt idx="7">
                  <c:v>3767</c:v>
                </c:pt>
                <c:pt idx="8">
                  <c:v>4245</c:v>
                </c:pt>
                <c:pt idx="9">
                  <c:v>4340</c:v>
                </c:pt>
                <c:pt idx="10">
                  <c:v>4220</c:v>
                </c:pt>
                <c:pt idx="11">
                  <c:v>4364</c:v>
                </c:pt>
              </c:numCache>
            </c:numRef>
          </c:val>
          <c:smooth val="0"/>
          <c:extLst>
            <c:ext xmlns:c16="http://schemas.microsoft.com/office/drawing/2014/chart" uri="{C3380CC4-5D6E-409C-BE32-E72D297353CC}">
              <c16:uniqueId val="{00000006-FA22-4AF0-8BF6-46E021D0CC8A}"/>
            </c:ext>
          </c:extLst>
        </c:ser>
        <c:ser>
          <c:idx val="2"/>
          <c:order val="7"/>
          <c:tx>
            <c:strRef>
              <c:f>'Completeness - Route'!$D$17</c:f>
              <c:strCache>
                <c:ptCount val="1"/>
                <c:pt idx="0">
                  <c:v> Other - May </c:v>
                </c:pt>
              </c:strCache>
            </c:strRef>
          </c:tx>
          <c:spPr>
            <a:ln w="19050" cap="rnd">
              <a:solidFill>
                <a:schemeClr val="accent3"/>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Route'!$D$19:$D$30</c:f>
              <c:numCache>
                <c:formatCode>_-* #,##0_-;\-* #,##0_-;_-* "-"??_-;_-@_-</c:formatCode>
                <c:ptCount val="12"/>
                <c:pt idx="0">
                  <c:v>3175</c:v>
                </c:pt>
                <c:pt idx="1">
                  <c:v>2898</c:v>
                </c:pt>
                <c:pt idx="2">
                  <c:v>3027</c:v>
                </c:pt>
                <c:pt idx="3">
                  <c:v>1882</c:v>
                </c:pt>
                <c:pt idx="4">
                  <c:v>1752</c:v>
                </c:pt>
                <c:pt idx="5">
                  <c:v>2270</c:v>
                </c:pt>
                <c:pt idx="6">
                  <c:v>2737</c:v>
                </c:pt>
                <c:pt idx="7">
                  <c:v>2515</c:v>
                </c:pt>
                <c:pt idx="8">
                  <c:v>3115</c:v>
                </c:pt>
                <c:pt idx="9">
                  <c:v>3205</c:v>
                </c:pt>
                <c:pt idx="10">
                  <c:v>3104</c:v>
                </c:pt>
                <c:pt idx="11">
                  <c:v>3082</c:v>
                </c:pt>
              </c:numCache>
            </c:numRef>
          </c:val>
          <c:smooth val="0"/>
          <c:extLst>
            <c:ext xmlns:c16="http://schemas.microsoft.com/office/drawing/2014/chart" uri="{C3380CC4-5D6E-409C-BE32-E72D297353CC}">
              <c16:uniqueId val="{00000007-FA22-4AF0-8BF6-46E021D0CC8A}"/>
            </c:ext>
          </c:extLst>
        </c:ser>
        <c:ser>
          <c:idx val="3"/>
          <c:order val="8"/>
          <c:tx>
            <c:strRef>
              <c:f>'Completeness - Route'!$E$17</c:f>
              <c:strCache>
                <c:ptCount val="1"/>
                <c:pt idx="0">
                  <c:v> Screening - May </c:v>
                </c:pt>
              </c:strCache>
            </c:strRef>
          </c:tx>
          <c:spPr>
            <a:ln w="19050" cap="rnd">
              <a:solidFill>
                <a:schemeClr val="accent1">
                  <a:lumMod val="40000"/>
                  <a:lumOff val="60000"/>
                </a:schemeClr>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Route'!$E$19:$E$30</c:f>
              <c:numCache>
                <c:formatCode>_-* #,##0_-;\-* #,##0_-;_-* "-"??_-;_-@_-</c:formatCode>
                <c:ptCount val="12"/>
                <c:pt idx="0">
                  <c:v>1434</c:v>
                </c:pt>
                <c:pt idx="1">
                  <c:v>1463</c:v>
                </c:pt>
                <c:pt idx="2">
                  <c:v>1680</c:v>
                </c:pt>
                <c:pt idx="3">
                  <c:v>479</c:v>
                </c:pt>
                <c:pt idx="4">
                  <c:v>175</c:v>
                </c:pt>
                <c:pt idx="5">
                  <c:v>265</c:v>
                </c:pt>
                <c:pt idx="6">
                  <c:v>302</c:v>
                </c:pt>
                <c:pt idx="7">
                  <c:v>566</c:v>
                </c:pt>
                <c:pt idx="8">
                  <c:v>952</c:v>
                </c:pt>
                <c:pt idx="9">
                  <c:v>1193</c:v>
                </c:pt>
                <c:pt idx="10">
                  <c:v>1305</c:v>
                </c:pt>
                <c:pt idx="11">
                  <c:v>1325</c:v>
                </c:pt>
              </c:numCache>
            </c:numRef>
          </c:val>
          <c:smooth val="0"/>
          <c:extLst>
            <c:ext xmlns:c16="http://schemas.microsoft.com/office/drawing/2014/chart" uri="{C3380CC4-5D6E-409C-BE32-E72D297353CC}">
              <c16:uniqueId val="{00000008-FA22-4AF0-8BF6-46E021D0CC8A}"/>
            </c:ext>
          </c:extLst>
        </c:ser>
        <c:ser>
          <c:idx val="4"/>
          <c:order val="9"/>
          <c:tx>
            <c:strRef>
              <c:f>'Completeness - Route'!$F$17</c:f>
              <c:strCache>
                <c:ptCount val="1"/>
                <c:pt idx="0">
                  <c:v> TWW - May </c:v>
                </c:pt>
              </c:strCache>
            </c:strRef>
          </c:tx>
          <c:spPr>
            <a:ln w="19050" cap="rnd">
              <a:solidFill>
                <a:schemeClr val="accent5"/>
              </a:solidFill>
              <a:prstDash val="sysDash"/>
              <a:round/>
            </a:ln>
            <a:effectLst/>
          </c:spPr>
          <c:marker>
            <c:symbol val="none"/>
          </c:marker>
          <c:cat>
            <c:strRef>
              <c:f>'Completeness - Route'!$A$19:$A$30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'Completeness - Route'!$F$19:$F$30</c:f>
              <c:numCache>
                <c:formatCode>_-* #,##0_-;\-* #,##0_-;_-* "-"??_-;_-@_-</c:formatCode>
                <c:ptCount val="12"/>
                <c:pt idx="0">
                  <c:v>10092</c:v>
                </c:pt>
                <c:pt idx="1">
                  <c:v>9561</c:v>
                </c:pt>
                <c:pt idx="2">
                  <c:v>10590</c:v>
                </c:pt>
                <c:pt idx="3">
                  <c:v>6395</c:v>
                </c:pt>
                <c:pt idx="4">
                  <c:v>5984</c:v>
                </c:pt>
                <c:pt idx="5">
                  <c:v>7748</c:v>
                </c:pt>
                <c:pt idx="6">
                  <c:v>8916</c:v>
                </c:pt>
                <c:pt idx="7">
                  <c:v>8397</c:v>
                </c:pt>
                <c:pt idx="8">
                  <c:v>9854</c:v>
                </c:pt>
                <c:pt idx="9">
                  <c:v>10009</c:v>
                </c:pt>
                <c:pt idx="10">
                  <c:v>9484</c:v>
                </c:pt>
                <c:pt idx="11">
                  <c:v>9340</c:v>
                </c:pt>
              </c:numCache>
            </c:numRef>
          </c:val>
          <c:smooth val="0"/>
          <c:extLst>
            <c:ext xmlns:c16="http://schemas.microsoft.com/office/drawing/2014/chart" uri="{C3380CC4-5D6E-409C-BE32-E72D297353CC}">
              <c16:uniqueId val="{00000009-FA22-4AF0-8BF6-46E021D0CC8A}"/>
            </c:ext>
          </c:extLst>
        </c:ser>
        <c:dLbls>
          <c:showLegendKey val="0"/>
          <c:showVal val="0"/>
          <c:showCatName val="0"/>
          <c:showSerName val="0"/>
          <c:showPercent val="0"/>
          <c:showBubbleSize val="0"/>
        </c:dLbls>
        <c:smooth val="0"/>
        <c:axId val="1013194192"/>
        <c:axId val="910720688"/>
      </c:lineChart>
      <c:catAx>
        <c:axId val="101319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720688"/>
        <c:crosses val="autoZero"/>
        <c:auto val="1"/>
        <c:lblAlgn val="ctr"/>
        <c:lblOffset val="100"/>
        <c:noMultiLvlLbl val="0"/>
      </c:catAx>
      <c:valAx>
        <c:axId val="9107206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94192"/>
        <c:crosses val="autoZero"/>
        <c:crossBetween val="between"/>
      </c:valAx>
    </c:plotArea>
    <c:legend>
      <c:legendPos val="b"/>
      <c:layout>
        <c:manualLayout>
          <c:xMode val="edge"/>
          <c:yMode val="edge"/>
          <c:x val="1.0359237231665021E-2"/>
          <c:y val="0.86103456413997292"/>
          <c:w val="0.88206815131193816"/>
          <c:h val="7.41083987636839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[Stage &amp; Route - RCRD (October 2021 data).xlsx]Completeness analysis!PivotTable4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RCRD - Completeness analysis</a:t>
            </a:r>
          </a:p>
          <a:p>
            <a:pPr>
              <a:defRPr/>
            </a:pPr>
            <a:r>
              <a:rPr lang="en-GB"/>
              <a:t>Observed</a:t>
            </a:r>
            <a:r>
              <a:rPr lang="en-GB" baseline="0"/>
              <a:t> data (new and old version)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lumMod val="20000"/>
                <a:lumOff val="80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5"/>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5"/>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4"/>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lumMod val="20000"/>
                <a:lumOff val="80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6"/>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5"/>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4"/>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lumMod val="20000"/>
                <a:lumOff val="80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6"/>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4"/>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3"/>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lumMod val="40000"/>
                <a:lumOff val="60000"/>
              </a:schemeClr>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5"/>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'Completeness analysis'!$B$9:$B$11</c:f>
              <c:strCache>
                <c:ptCount val="1"/>
                <c:pt idx="0">
                  <c:v>New data - Emergency presentation</c:v>
                </c:pt>
              </c:strCache>
            </c:strRef>
          </c:tx>
          <c:spPr>
            <a:ln w="28575" cap="rnd">
              <a:solidFill>
                <a:schemeClr val="accent1"/>
              </a:solidFill>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analysis'!$B$12:$B$38</c:f>
              <c:numCache>
                <c:formatCode>General</c:formatCode>
                <c:ptCount val="27"/>
                <c:pt idx="0">
                  <c:v>4892</c:v>
                </c:pt>
                <c:pt idx="1">
                  <c:v>4233</c:v>
                </c:pt>
                <c:pt idx="2">
                  <c:v>4494</c:v>
                </c:pt>
                <c:pt idx="3">
                  <c:v>4491</c:v>
                </c:pt>
                <c:pt idx="4">
                  <c:v>4870</c:v>
                </c:pt>
                <c:pt idx="5">
                  <c:v>4587</c:v>
                </c:pt>
                <c:pt idx="6">
                  <c:v>4969</c:v>
                </c:pt>
                <c:pt idx="7">
                  <c:v>4601</c:v>
                </c:pt>
                <c:pt idx="8">
                  <c:v>4498</c:v>
                </c:pt>
                <c:pt idx="9">
                  <c:v>4964</c:v>
                </c:pt>
                <c:pt idx="10">
                  <c:v>4514</c:v>
                </c:pt>
                <c:pt idx="11">
                  <c:v>4161</c:v>
                </c:pt>
                <c:pt idx="12">
                  <c:v>4914</c:v>
                </c:pt>
                <c:pt idx="13">
                  <c:v>4360</c:v>
                </c:pt>
                <c:pt idx="14">
                  <c:v>4266</c:v>
                </c:pt>
                <c:pt idx="15">
                  <c:v>3550</c:v>
                </c:pt>
                <c:pt idx="16">
                  <c:v>4407</c:v>
                </c:pt>
                <c:pt idx="17">
                  <c:v>5236</c:v>
                </c:pt>
                <c:pt idx="18">
                  <c:v>5425</c:v>
                </c:pt>
                <c:pt idx="19">
                  <c:v>4945</c:v>
                </c:pt>
                <c:pt idx="20">
                  <c:v>5276</c:v>
                </c:pt>
                <c:pt idx="21">
                  <c:v>4912</c:v>
                </c:pt>
                <c:pt idx="22">
                  <c:v>4677</c:v>
                </c:pt>
                <c:pt idx="23">
                  <c:v>4572</c:v>
                </c:pt>
                <c:pt idx="24">
                  <c:v>4136</c:v>
                </c:pt>
                <c:pt idx="25">
                  <c:v>4415</c:v>
                </c:pt>
                <c:pt idx="26">
                  <c:v>5205</c:v>
                </c:pt>
              </c:numCache>
            </c:numRef>
          </c:val>
          <c:smooth val="0"/>
          <c:extLst>
            <c:ext xmlns:c16="http://schemas.microsoft.com/office/drawing/2014/chart" uri="{C3380CC4-5D6E-409C-BE32-E72D297353CC}">
              <c16:uniqueId val="{00000000-EBFC-4919-ABD2-5A9F27E371FC}"/>
            </c:ext>
          </c:extLst>
        </c:ser>
        <c:ser>
          <c:idx val="1"/>
          <c:order val="1"/>
          <c:tx>
            <c:strRef>
              <c:f>'Completeness analysis'!$C$9:$C$11</c:f>
              <c:strCache>
                <c:ptCount val="1"/>
                <c:pt idx="0">
                  <c:v>New data - GP referral</c:v>
                </c:pt>
              </c:strCache>
            </c:strRef>
          </c:tx>
          <c:spPr>
            <a:ln w="28575" cap="rnd">
              <a:solidFill>
                <a:schemeClr val="accent4"/>
              </a:solidFill>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analysis'!$C$12:$C$38</c:f>
              <c:numCache>
                <c:formatCode>General</c:formatCode>
                <c:ptCount val="27"/>
                <c:pt idx="0">
                  <c:v>5358</c:v>
                </c:pt>
                <c:pt idx="1">
                  <c:v>4810</c:v>
                </c:pt>
                <c:pt idx="2">
                  <c:v>5137</c:v>
                </c:pt>
                <c:pt idx="3">
                  <c:v>5107</c:v>
                </c:pt>
                <c:pt idx="4">
                  <c:v>5300</c:v>
                </c:pt>
                <c:pt idx="5">
                  <c:v>5033</c:v>
                </c:pt>
                <c:pt idx="6">
                  <c:v>5478</c:v>
                </c:pt>
                <c:pt idx="7">
                  <c:v>4968</c:v>
                </c:pt>
                <c:pt idx="8">
                  <c:v>4989</c:v>
                </c:pt>
                <c:pt idx="9">
                  <c:v>5694</c:v>
                </c:pt>
                <c:pt idx="10">
                  <c:v>5207</c:v>
                </c:pt>
                <c:pt idx="11">
                  <c:v>4937</c:v>
                </c:pt>
                <c:pt idx="12">
                  <c:v>5347</c:v>
                </c:pt>
                <c:pt idx="13">
                  <c:v>4976</c:v>
                </c:pt>
                <c:pt idx="14">
                  <c:v>5350</c:v>
                </c:pt>
                <c:pt idx="15">
                  <c:v>2942</c:v>
                </c:pt>
                <c:pt idx="16">
                  <c:v>2419</c:v>
                </c:pt>
                <c:pt idx="17">
                  <c:v>3039</c:v>
                </c:pt>
                <c:pt idx="18">
                  <c:v>3859</c:v>
                </c:pt>
                <c:pt idx="19">
                  <c:v>3806</c:v>
                </c:pt>
                <c:pt idx="20">
                  <c:v>4336</c:v>
                </c:pt>
                <c:pt idx="21">
                  <c:v>4466</c:v>
                </c:pt>
                <c:pt idx="22">
                  <c:v>4363</c:v>
                </c:pt>
                <c:pt idx="23">
                  <c:v>4446</c:v>
                </c:pt>
                <c:pt idx="24">
                  <c:v>3869</c:v>
                </c:pt>
                <c:pt idx="25">
                  <c:v>3835</c:v>
                </c:pt>
                <c:pt idx="26">
                  <c:v>4491</c:v>
                </c:pt>
              </c:numCache>
            </c:numRef>
          </c:val>
          <c:smooth val="0"/>
          <c:extLst>
            <c:ext xmlns:c16="http://schemas.microsoft.com/office/drawing/2014/chart" uri="{C3380CC4-5D6E-409C-BE32-E72D297353CC}">
              <c16:uniqueId val="{00000001-EBFC-4919-ABD2-5A9F27E371FC}"/>
            </c:ext>
          </c:extLst>
        </c:ser>
        <c:ser>
          <c:idx val="2"/>
          <c:order val="2"/>
          <c:tx>
            <c:strRef>
              <c:f>'Completeness analysis'!$D$9:$D$11</c:f>
              <c:strCache>
                <c:ptCount val="1"/>
                <c:pt idx="0">
                  <c:v>New data - Other</c:v>
                </c:pt>
              </c:strCache>
            </c:strRef>
          </c:tx>
          <c:spPr>
            <a:ln w="28575" cap="rnd">
              <a:solidFill>
                <a:schemeClr val="accent3"/>
              </a:solidFill>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analysis'!$D$12:$D$38</c:f>
              <c:numCache>
                <c:formatCode>General</c:formatCode>
                <c:ptCount val="27"/>
                <c:pt idx="0">
                  <c:v>3238</c:v>
                </c:pt>
                <c:pt idx="1">
                  <c:v>2730</c:v>
                </c:pt>
                <c:pt idx="2">
                  <c:v>2975</c:v>
                </c:pt>
                <c:pt idx="3">
                  <c:v>2945</c:v>
                </c:pt>
                <c:pt idx="4">
                  <c:v>3182</c:v>
                </c:pt>
                <c:pt idx="5">
                  <c:v>3016</c:v>
                </c:pt>
                <c:pt idx="6">
                  <c:v>3361</c:v>
                </c:pt>
                <c:pt idx="7">
                  <c:v>2978</c:v>
                </c:pt>
                <c:pt idx="8">
                  <c:v>3004</c:v>
                </c:pt>
                <c:pt idx="9">
                  <c:v>3360</c:v>
                </c:pt>
                <c:pt idx="10">
                  <c:v>2952</c:v>
                </c:pt>
                <c:pt idx="11">
                  <c:v>2881</c:v>
                </c:pt>
                <c:pt idx="12">
                  <c:v>3265</c:v>
                </c:pt>
                <c:pt idx="13">
                  <c:v>2951</c:v>
                </c:pt>
                <c:pt idx="14">
                  <c:v>3066</c:v>
                </c:pt>
                <c:pt idx="15">
                  <c:v>1899</c:v>
                </c:pt>
                <c:pt idx="16">
                  <c:v>1768</c:v>
                </c:pt>
                <c:pt idx="17">
                  <c:v>2287</c:v>
                </c:pt>
                <c:pt idx="18">
                  <c:v>2828</c:v>
                </c:pt>
                <c:pt idx="19">
                  <c:v>2621</c:v>
                </c:pt>
                <c:pt idx="20">
                  <c:v>3297</c:v>
                </c:pt>
                <c:pt idx="21">
                  <c:v>3399</c:v>
                </c:pt>
                <c:pt idx="22">
                  <c:v>3359</c:v>
                </c:pt>
                <c:pt idx="23">
                  <c:v>3381</c:v>
                </c:pt>
                <c:pt idx="24">
                  <c:v>3090</c:v>
                </c:pt>
                <c:pt idx="25">
                  <c:v>3044</c:v>
                </c:pt>
                <c:pt idx="26">
                  <c:v>3695</c:v>
                </c:pt>
              </c:numCache>
            </c:numRef>
          </c:val>
          <c:smooth val="0"/>
          <c:extLst>
            <c:ext xmlns:c16="http://schemas.microsoft.com/office/drawing/2014/chart" uri="{C3380CC4-5D6E-409C-BE32-E72D297353CC}">
              <c16:uniqueId val="{00000002-EBFC-4919-ABD2-5A9F27E371FC}"/>
            </c:ext>
          </c:extLst>
        </c:ser>
        <c:ser>
          <c:idx val="3"/>
          <c:order val="3"/>
          <c:tx>
            <c:strRef>
              <c:f>'Completeness analysis'!$E$9:$E$11</c:f>
              <c:strCache>
                <c:ptCount val="1"/>
                <c:pt idx="0">
                  <c:v>New data - Screening</c:v>
                </c:pt>
              </c:strCache>
            </c:strRef>
          </c:tx>
          <c:spPr>
            <a:ln w="28575" cap="rnd">
              <a:solidFill>
                <a:schemeClr val="accent1">
                  <a:lumMod val="40000"/>
                  <a:lumOff val="60000"/>
                </a:schemeClr>
              </a:solidFill>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analysis'!$E$12:$E$38</c:f>
              <c:numCache>
                <c:formatCode>General</c:formatCode>
                <c:ptCount val="27"/>
                <c:pt idx="0">
                  <c:v>1292</c:v>
                </c:pt>
                <c:pt idx="1">
                  <c:v>1307</c:v>
                </c:pt>
                <c:pt idx="2">
                  <c:v>1428</c:v>
                </c:pt>
                <c:pt idx="3">
                  <c:v>1494</c:v>
                </c:pt>
                <c:pt idx="4">
                  <c:v>1499</c:v>
                </c:pt>
                <c:pt idx="5">
                  <c:v>1333</c:v>
                </c:pt>
                <c:pt idx="6">
                  <c:v>1662</c:v>
                </c:pt>
                <c:pt idx="7">
                  <c:v>1540</c:v>
                </c:pt>
                <c:pt idx="8">
                  <c:v>1510</c:v>
                </c:pt>
                <c:pt idx="9">
                  <c:v>1701</c:v>
                </c:pt>
                <c:pt idx="10">
                  <c:v>1654</c:v>
                </c:pt>
                <c:pt idx="11">
                  <c:v>1540</c:v>
                </c:pt>
                <c:pt idx="12">
                  <c:v>1447</c:v>
                </c:pt>
                <c:pt idx="13">
                  <c:v>1469</c:v>
                </c:pt>
                <c:pt idx="14">
                  <c:v>1686</c:v>
                </c:pt>
                <c:pt idx="15">
                  <c:v>480</c:v>
                </c:pt>
                <c:pt idx="16">
                  <c:v>178</c:v>
                </c:pt>
                <c:pt idx="17">
                  <c:v>255</c:v>
                </c:pt>
                <c:pt idx="18">
                  <c:v>295</c:v>
                </c:pt>
                <c:pt idx="19">
                  <c:v>566</c:v>
                </c:pt>
                <c:pt idx="20">
                  <c:v>958</c:v>
                </c:pt>
                <c:pt idx="21">
                  <c:v>1196</c:v>
                </c:pt>
                <c:pt idx="22">
                  <c:v>1350</c:v>
                </c:pt>
                <c:pt idx="23">
                  <c:v>1409</c:v>
                </c:pt>
                <c:pt idx="24">
                  <c:v>1271</c:v>
                </c:pt>
                <c:pt idx="25">
                  <c:v>1402</c:v>
                </c:pt>
                <c:pt idx="26">
                  <c:v>1814</c:v>
                </c:pt>
              </c:numCache>
            </c:numRef>
          </c:val>
          <c:smooth val="0"/>
          <c:extLst>
            <c:ext xmlns:c16="http://schemas.microsoft.com/office/drawing/2014/chart" uri="{C3380CC4-5D6E-409C-BE32-E72D297353CC}">
              <c16:uniqueId val="{00000003-EBFC-4919-ABD2-5A9F27E371FC}"/>
            </c:ext>
          </c:extLst>
        </c:ser>
        <c:ser>
          <c:idx val="4"/>
          <c:order val="4"/>
          <c:tx>
            <c:strRef>
              <c:f>'Completeness analysis'!$F$9:$F$11</c:f>
              <c:strCache>
                <c:ptCount val="1"/>
                <c:pt idx="0">
                  <c:v>New data - TWW</c:v>
                </c:pt>
              </c:strCache>
            </c:strRef>
          </c:tx>
          <c:spPr>
            <a:ln w="28575" cap="rnd">
              <a:solidFill>
                <a:schemeClr val="accent5"/>
              </a:solidFill>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analysis'!$F$12:$F$38</c:f>
              <c:numCache>
                <c:formatCode>General</c:formatCode>
                <c:ptCount val="27"/>
                <c:pt idx="0">
                  <c:v>10379</c:v>
                </c:pt>
                <c:pt idx="1">
                  <c:v>9678</c:v>
                </c:pt>
                <c:pt idx="2">
                  <c:v>9966</c:v>
                </c:pt>
                <c:pt idx="3">
                  <c:v>9946</c:v>
                </c:pt>
                <c:pt idx="4">
                  <c:v>10587</c:v>
                </c:pt>
                <c:pt idx="5">
                  <c:v>9795</c:v>
                </c:pt>
                <c:pt idx="6">
                  <c:v>10882</c:v>
                </c:pt>
                <c:pt idx="7">
                  <c:v>9940</c:v>
                </c:pt>
                <c:pt idx="8">
                  <c:v>9758</c:v>
                </c:pt>
                <c:pt idx="9">
                  <c:v>10851</c:v>
                </c:pt>
                <c:pt idx="10">
                  <c:v>9622</c:v>
                </c:pt>
                <c:pt idx="11">
                  <c:v>9630</c:v>
                </c:pt>
                <c:pt idx="12">
                  <c:v>10195</c:v>
                </c:pt>
                <c:pt idx="13">
                  <c:v>9658</c:v>
                </c:pt>
                <c:pt idx="14">
                  <c:v>10630</c:v>
                </c:pt>
                <c:pt idx="15">
                  <c:v>6393</c:v>
                </c:pt>
                <c:pt idx="16">
                  <c:v>5986</c:v>
                </c:pt>
                <c:pt idx="17">
                  <c:v>7739</c:v>
                </c:pt>
                <c:pt idx="18">
                  <c:v>8912</c:v>
                </c:pt>
                <c:pt idx="19">
                  <c:v>8416</c:v>
                </c:pt>
                <c:pt idx="20">
                  <c:v>9961</c:v>
                </c:pt>
                <c:pt idx="21">
                  <c:v>10190</c:v>
                </c:pt>
                <c:pt idx="22">
                  <c:v>9837</c:v>
                </c:pt>
                <c:pt idx="23">
                  <c:v>10044</c:v>
                </c:pt>
                <c:pt idx="24">
                  <c:v>9379</c:v>
                </c:pt>
                <c:pt idx="25">
                  <c:v>9023</c:v>
                </c:pt>
                <c:pt idx="26">
                  <c:v>10657</c:v>
                </c:pt>
              </c:numCache>
            </c:numRef>
          </c:val>
          <c:smooth val="0"/>
          <c:extLst>
            <c:ext xmlns:c16="http://schemas.microsoft.com/office/drawing/2014/chart" uri="{C3380CC4-5D6E-409C-BE32-E72D297353CC}">
              <c16:uniqueId val="{00000004-EBFC-4919-ABD2-5A9F27E371FC}"/>
            </c:ext>
          </c:extLst>
        </c:ser>
        <c:ser>
          <c:idx val="5"/>
          <c:order val="5"/>
          <c:tx>
            <c:strRef>
              <c:f>'Completeness analysis'!$G$9:$G$11</c:f>
              <c:strCache>
                <c:ptCount val="1"/>
                <c:pt idx="0">
                  <c:v>Old data - Emergency presentation</c:v>
                </c:pt>
              </c:strCache>
            </c:strRef>
          </c:tx>
          <c:spPr>
            <a:ln w="28575" cap="rnd">
              <a:solidFill>
                <a:schemeClr val="accent1"/>
              </a:solidFill>
              <a:prstDash val="sysDot"/>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analysis'!$G$12:$G$38</c:f>
              <c:numCache>
                <c:formatCode>General</c:formatCode>
                <c:ptCount val="27"/>
                <c:pt idx="0">
                  <c:v>4463</c:v>
                </c:pt>
                <c:pt idx="1">
                  <c:v>3843</c:v>
                </c:pt>
                <c:pt idx="2">
                  <c:v>4055</c:v>
                </c:pt>
                <c:pt idx="3">
                  <c:v>4041</c:v>
                </c:pt>
                <c:pt idx="4">
                  <c:v>4423</c:v>
                </c:pt>
                <c:pt idx="5">
                  <c:v>4136</c:v>
                </c:pt>
                <c:pt idx="6">
                  <c:v>4459</c:v>
                </c:pt>
                <c:pt idx="7">
                  <c:v>4137</c:v>
                </c:pt>
                <c:pt idx="8">
                  <c:v>4091</c:v>
                </c:pt>
                <c:pt idx="9">
                  <c:v>4539</c:v>
                </c:pt>
                <c:pt idx="10">
                  <c:v>4108</c:v>
                </c:pt>
                <c:pt idx="11">
                  <c:v>3723</c:v>
                </c:pt>
                <c:pt idx="12">
                  <c:v>4488</c:v>
                </c:pt>
                <c:pt idx="13">
                  <c:v>3959</c:v>
                </c:pt>
                <c:pt idx="14">
                  <c:v>3899</c:v>
                </c:pt>
                <c:pt idx="15">
                  <c:v>3248</c:v>
                </c:pt>
                <c:pt idx="16">
                  <c:v>4022</c:v>
                </c:pt>
                <c:pt idx="17">
                  <c:v>4867</c:v>
                </c:pt>
                <c:pt idx="18">
                  <c:v>5015</c:v>
                </c:pt>
                <c:pt idx="19">
                  <c:v>4499</c:v>
                </c:pt>
                <c:pt idx="20">
                  <c:v>4849</c:v>
                </c:pt>
                <c:pt idx="21">
                  <c:v>4479</c:v>
                </c:pt>
                <c:pt idx="22">
                  <c:v>4210</c:v>
                </c:pt>
                <c:pt idx="23">
                  <c:v>4146</c:v>
                </c:pt>
                <c:pt idx="24">
                  <c:v>0</c:v>
                </c:pt>
                <c:pt idx="25">
                  <c:v>0</c:v>
                </c:pt>
                <c:pt idx="26">
                  <c:v>0</c:v>
                </c:pt>
              </c:numCache>
            </c:numRef>
          </c:val>
          <c:smooth val="0"/>
          <c:extLst>
            <c:ext xmlns:c16="http://schemas.microsoft.com/office/drawing/2014/chart" uri="{C3380CC4-5D6E-409C-BE32-E72D297353CC}">
              <c16:uniqueId val="{00000005-EBFC-4919-ABD2-5A9F27E371FC}"/>
            </c:ext>
          </c:extLst>
        </c:ser>
        <c:ser>
          <c:idx val="6"/>
          <c:order val="6"/>
          <c:tx>
            <c:strRef>
              <c:f>'Completeness analysis'!$H$9:$H$11</c:f>
              <c:strCache>
                <c:ptCount val="1"/>
                <c:pt idx="0">
                  <c:v>Old data - GP referral</c:v>
                </c:pt>
              </c:strCache>
            </c:strRef>
          </c:tx>
          <c:spPr>
            <a:ln w="28575" cap="rnd">
              <a:solidFill>
                <a:schemeClr val="accent4"/>
              </a:solidFill>
              <a:prstDash val="sysDot"/>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analysis'!$H$12:$H$38</c:f>
              <c:numCache>
                <c:formatCode>General</c:formatCode>
                <c:ptCount val="27"/>
                <c:pt idx="0">
                  <c:v>5284</c:v>
                </c:pt>
                <c:pt idx="1">
                  <c:v>4751</c:v>
                </c:pt>
                <c:pt idx="2">
                  <c:v>5046</c:v>
                </c:pt>
                <c:pt idx="3">
                  <c:v>5035</c:v>
                </c:pt>
                <c:pt idx="4">
                  <c:v>5238</c:v>
                </c:pt>
                <c:pt idx="5">
                  <c:v>4953</c:v>
                </c:pt>
                <c:pt idx="6">
                  <c:v>5390</c:v>
                </c:pt>
                <c:pt idx="7">
                  <c:v>4903</c:v>
                </c:pt>
                <c:pt idx="8">
                  <c:v>4905</c:v>
                </c:pt>
                <c:pt idx="9">
                  <c:v>5614</c:v>
                </c:pt>
                <c:pt idx="10">
                  <c:v>5147</c:v>
                </c:pt>
                <c:pt idx="11">
                  <c:v>4860</c:v>
                </c:pt>
                <c:pt idx="12">
                  <c:v>5281</c:v>
                </c:pt>
                <c:pt idx="13">
                  <c:v>4883</c:v>
                </c:pt>
                <c:pt idx="14">
                  <c:v>5287</c:v>
                </c:pt>
                <c:pt idx="15">
                  <c:v>2905</c:v>
                </c:pt>
                <c:pt idx="16">
                  <c:v>2416</c:v>
                </c:pt>
                <c:pt idx="17">
                  <c:v>3077</c:v>
                </c:pt>
                <c:pt idx="18">
                  <c:v>3841</c:v>
                </c:pt>
                <c:pt idx="19">
                  <c:v>3768</c:v>
                </c:pt>
                <c:pt idx="20">
                  <c:v>4300</c:v>
                </c:pt>
                <c:pt idx="21">
                  <c:v>4413</c:v>
                </c:pt>
                <c:pt idx="22">
                  <c:v>4298</c:v>
                </c:pt>
                <c:pt idx="23">
                  <c:v>4323</c:v>
                </c:pt>
                <c:pt idx="24">
                  <c:v>0</c:v>
                </c:pt>
                <c:pt idx="25">
                  <c:v>0</c:v>
                </c:pt>
                <c:pt idx="26">
                  <c:v>0</c:v>
                </c:pt>
              </c:numCache>
            </c:numRef>
          </c:val>
          <c:smooth val="0"/>
          <c:extLst>
            <c:ext xmlns:c16="http://schemas.microsoft.com/office/drawing/2014/chart" uri="{C3380CC4-5D6E-409C-BE32-E72D297353CC}">
              <c16:uniqueId val="{00000006-EBFC-4919-ABD2-5A9F27E371FC}"/>
            </c:ext>
          </c:extLst>
        </c:ser>
        <c:ser>
          <c:idx val="7"/>
          <c:order val="7"/>
          <c:tx>
            <c:strRef>
              <c:f>'Completeness analysis'!$I$9:$I$11</c:f>
              <c:strCache>
                <c:ptCount val="1"/>
                <c:pt idx="0">
                  <c:v>Old data - Other</c:v>
                </c:pt>
              </c:strCache>
            </c:strRef>
          </c:tx>
          <c:spPr>
            <a:ln w="28575" cap="rnd">
              <a:solidFill>
                <a:schemeClr val="accent3"/>
              </a:solidFill>
              <a:prstDash val="sysDot"/>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analysis'!$I$12:$I$38</c:f>
              <c:numCache>
                <c:formatCode>General</c:formatCode>
                <c:ptCount val="27"/>
                <c:pt idx="0">
                  <c:v>3179</c:v>
                </c:pt>
                <c:pt idx="1">
                  <c:v>2691</c:v>
                </c:pt>
                <c:pt idx="2">
                  <c:v>2930</c:v>
                </c:pt>
                <c:pt idx="3">
                  <c:v>2889</c:v>
                </c:pt>
                <c:pt idx="4">
                  <c:v>3119</c:v>
                </c:pt>
                <c:pt idx="5">
                  <c:v>2962</c:v>
                </c:pt>
                <c:pt idx="6">
                  <c:v>3318</c:v>
                </c:pt>
                <c:pt idx="7">
                  <c:v>2923</c:v>
                </c:pt>
                <c:pt idx="8">
                  <c:v>2966</c:v>
                </c:pt>
                <c:pt idx="9">
                  <c:v>3281</c:v>
                </c:pt>
                <c:pt idx="10">
                  <c:v>2907</c:v>
                </c:pt>
                <c:pt idx="11">
                  <c:v>2835</c:v>
                </c:pt>
                <c:pt idx="12">
                  <c:v>3207</c:v>
                </c:pt>
                <c:pt idx="13">
                  <c:v>2922</c:v>
                </c:pt>
                <c:pt idx="14">
                  <c:v>3041</c:v>
                </c:pt>
                <c:pt idx="15">
                  <c:v>1876</c:v>
                </c:pt>
                <c:pt idx="16">
                  <c:v>1753</c:v>
                </c:pt>
                <c:pt idx="17">
                  <c:v>2325</c:v>
                </c:pt>
                <c:pt idx="18">
                  <c:v>2791</c:v>
                </c:pt>
                <c:pt idx="19">
                  <c:v>2586</c:v>
                </c:pt>
                <c:pt idx="20">
                  <c:v>3253</c:v>
                </c:pt>
                <c:pt idx="21">
                  <c:v>3381</c:v>
                </c:pt>
                <c:pt idx="22">
                  <c:v>3375</c:v>
                </c:pt>
                <c:pt idx="23">
                  <c:v>3471</c:v>
                </c:pt>
                <c:pt idx="24">
                  <c:v>0</c:v>
                </c:pt>
                <c:pt idx="25">
                  <c:v>0</c:v>
                </c:pt>
                <c:pt idx="26">
                  <c:v>0</c:v>
                </c:pt>
              </c:numCache>
            </c:numRef>
          </c:val>
          <c:smooth val="0"/>
          <c:extLst>
            <c:ext xmlns:c16="http://schemas.microsoft.com/office/drawing/2014/chart" uri="{C3380CC4-5D6E-409C-BE32-E72D297353CC}">
              <c16:uniqueId val="{00000007-EBFC-4919-ABD2-5A9F27E371FC}"/>
            </c:ext>
          </c:extLst>
        </c:ser>
        <c:ser>
          <c:idx val="8"/>
          <c:order val="8"/>
          <c:tx>
            <c:strRef>
              <c:f>'Completeness analysis'!$J$9:$J$11</c:f>
              <c:strCache>
                <c:ptCount val="1"/>
                <c:pt idx="0">
                  <c:v>Old data - Screening</c:v>
                </c:pt>
              </c:strCache>
            </c:strRef>
          </c:tx>
          <c:spPr>
            <a:ln w="28575" cap="rnd">
              <a:solidFill>
                <a:schemeClr val="accent1">
                  <a:lumMod val="40000"/>
                  <a:lumOff val="60000"/>
                </a:schemeClr>
              </a:solidFill>
              <a:prstDash val="sysDot"/>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analysis'!$J$12:$J$38</c:f>
              <c:numCache>
                <c:formatCode>General</c:formatCode>
                <c:ptCount val="27"/>
                <c:pt idx="0">
                  <c:v>1292</c:v>
                </c:pt>
                <c:pt idx="1">
                  <c:v>1308</c:v>
                </c:pt>
                <c:pt idx="2">
                  <c:v>1428</c:v>
                </c:pt>
                <c:pt idx="3">
                  <c:v>1494</c:v>
                </c:pt>
                <c:pt idx="4">
                  <c:v>1499</c:v>
                </c:pt>
                <c:pt idx="5">
                  <c:v>1333</c:v>
                </c:pt>
                <c:pt idx="6">
                  <c:v>1661</c:v>
                </c:pt>
                <c:pt idx="7">
                  <c:v>1541</c:v>
                </c:pt>
                <c:pt idx="8">
                  <c:v>1510</c:v>
                </c:pt>
                <c:pt idx="9">
                  <c:v>1702</c:v>
                </c:pt>
                <c:pt idx="10">
                  <c:v>1652</c:v>
                </c:pt>
                <c:pt idx="11">
                  <c:v>1539</c:v>
                </c:pt>
                <c:pt idx="12">
                  <c:v>1447</c:v>
                </c:pt>
                <c:pt idx="13">
                  <c:v>1470</c:v>
                </c:pt>
                <c:pt idx="14">
                  <c:v>1686</c:v>
                </c:pt>
                <c:pt idx="15">
                  <c:v>480</c:v>
                </c:pt>
                <c:pt idx="16">
                  <c:v>177</c:v>
                </c:pt>
                <c:pt idx="17">
                  <c:v>263</c:v>
                </c:pt>
                <c:pt idx="18">
                  <c:v>296</c:v>
                </c:pt>
                <c:pt idx="19">
                  <c:v>567</c:v>
                </c:pt>
                <c:pt idx="20">
                  <c:v>958</c:v>
                </c:pt>
                <c:pt idx="21">
                  <c:v>1197</c:v>
                </c:pt>
                <c:pt idx="22">
                  <c:v>1349</c:v>
                </c:pt>
                <c:pt idx="23">
                  <c:v>1404</c:v>
                </c:pt>
                <c:pt idx="24">
                  <c:v>0</c:v>
                </c:pt>
                <c:pt idx="25">
                  <c:v>0</c:v>
                </c:pt>
                <c:pt idx="26">
                  <c:v>0</c:v>
                </c:pt>
              </c:numCache>
            </c:numRef>
          </c:val>
          <c:smooth val="0"/>
          <c:extLst>
            <c:ext xmlns:c16="http://schemas.microsoft.com/office/drawing/2014/chart" uri="{C3380CC4-5D6E-409C-BE32-E72D297353CC}">
              <c16:uniqueId val="{00000008-EBFC-4919-ABD2-5A9F27E371FC}"/>
            </c:ext>
          </c:extLst>
        </c:ser>
        <c:ser>
          <c:idx val="9"/>
          <c:order val="9"/>
          <c:tx>
            <c:strRef>
              <c:f>'Completeness analysis'!$K$9:$K$11</c:f>
              <c:strCache>
                <c:ptCount val="1"/>
                <c:pt idx="0">
                  <c:v>Old data - TWW</c:v>
                </c:pt>
              </c:strCache>
            </c:strRef>
          </c:tx>
          <c:spPr>
            <a:ln w="28575" cap="rnd">
              <a:solidFill>
                <a:schemeClr val="accent5"/>
              </a:solidFill>
              <a:prstDash val="sysDot"/>
              <a:round/>
            </a:ln>
            <a:effectLst/>
          </c:spPr>
          <c:marker>
            <c:symbol val="none"/>
          </c:marker>
          <c:cat>
            <c:strRef>
              <c:f>'Completeness analysis'!$A$12:$A$38</c:f>
              <c:strCache>
                <c:ptCount val="27"/>
                <c:pt idx="0">
                  <c:v>01/01/2019</c:v>
                </c:pt>
                <c:pt idx="1">
                  <c:v>01/02/2019</c:v>
                </c:pt>
                <c:pt idx="2">
                  <c:v>01/03/2019</c:v>
                </c:pt>
                <c:pt idx="3">
                  <c:v>01/04/2019</c:v>
                </c:pt>
                <c:pt idx="4">
                  <c:v>01/05/2019</c:v>
                </c:pt>
                <c:pt idx="5">
                  <c:v>01/06/2019</c:v>
                </c:pt>
                <c:pt idx="6">
                  <c:v>01/07/2019</c:v>
                </c:pt>
                <c:pt idx="7">
                  <c:v>01/08/2019</c:v>
                </c:pt>
                <c:pt idx="8">
                  <c:v>01/09/2019</c:v>
                </c:pt>
                <c:pt idx="9">
                  <c:v>01/10/2019</c:v>
                </c:pt>
                <c:pt idx="10">
                  <c:v>01/11/2019</c:v>
                </c:pt>
                <c:pt idx="11">
                  <c:v>01/12/2019</c:v>
                </c:pt>
                <c:pt idx="12">
                  <c:v>01/01/2020</c:v>
                </c:pt>
                <c:pt idx="13">
                  <c:v>01/02/2020</c:v>
                </c:pt>
                <c:pt idx="14">
                  <c:v>01/03/2020</c:v>
                </c:pt>
                <c:pt idx="15">
                  <c:v>01/04/2020</c:v>
                </c:pt>
                <c:pt idx="16">
                  <c:v>01/05/2020</c:v>
                </c:pt>
                <c:pt idx="17">
                  <c:v>01/06/2020</c:v>
                </c:pt>
                <c:pt idx="18">
                  <c:v>01/07/2020</c:v>
                </c:pt>
                <c:pt idx="19">
                  <c:v>01/08/2020</c:v>
                </c:pt>
                <c:pt idx="20">
                  <c:v>01/09/2020</c:v>
                </c:pt>
                <c:pt idx="21">
                  <c:v>01/10/2020</c:v>
                </c:pt>
                <c:pt idx="22">
                  <c:v>01/11/2020</c:v>
                </c:pt>
                <c:pt idx="23">
                  <c:v>01/12/2020</c:v>
                </c:pt>
                <c:pt idx="24">
                  <c:v>01/01/2021</c:v>
                </c:pt>
                <c:pt idx="25">
                  <c:v>01/02/2021</c:v>
                </c:pt>
                <c:pt idx="26">
                  <c:v>01/03/2021</c:v>
                </c:pt>
              </c:strCache>
            </c:strRef>
          </c:cat>
          <c:val>
            <c:numRef>
              <c:f>'Completeness analysis'!$K$12:$K$38</c:f>
              <c:numCache>
                <c:formatCode>General</c:formatCode>
                <c:ptCount val="27"/>
                <c:pt idx="0">
                  <c:v>10376</c:v>
                </c:pt>
                <c:pt idx="1">
                  <c:v>9677</c:v>
                </c:pt>
                <c:pt idx="2">
                  <c:v>9970</c:v>
                </c:pt>
                <c:pt idx="3">
                  <c:v>9944</c:v>
                </c:pt>
                <c:pt idx="4">
                  <c:v>10584</c:v>
                </c:pt>
                <c:pt idx="5">
                  <c:v>9794</c:v>
                </c:pt>
                <c:pt idx="6">
                  <c:v>10884</c:v>
                </c:pt>
                <c:pt idx="7">
                  <c:v>9937</c:v>
                </c:pt>
                <c:pt idx="8">
                  <c:v>9754</c:v>
                </c:pt>
                <c:pt idx="9">
                  <c:v>10853</c:v>
                </c:pt>
                <c:pt idx="10">
                  <c:v>9623</c:v>
                </c:pt>
                <c:pt idx="11">
                  <c:v>9630</c:v>
                </c:pt>
                <c:pt idx="12">
                  <c:v>10199</c:v>
                </c:pt>
                <c:pt idx="13">
                  <c:v>9659</c:v>
                </c:pt>
                <c:pt idx="14">
                  <c:v>10630</c:v>
                </c:pt>
                <c:pt idx="15">
                  <c:v>6396</c:v>
                </c:pt>
                <c:pt idx="16">
                  <c:v>5992</c:v>
                </c:pt>
                <c:pt idx="17">
                  <c:v>7785</c:v>
                </c:pt>
                <c:pt idx="18">
                  <c:v>8934</c:v>
                </c:pt>
                <c:pt idx="19">
                  <c:v>8410</c:v>
                </c:pt>
                <c:pt idx="20">
                  <c:v>9957</c:v>
                </c:pt>
                <c:pt idx="21">
                  <c:v>10194</c:v>
                </c:pt>
                <c:pt idx="22">
                  <c:v>9844</c:v>
                </c:pt>
                <c:pt idx="23">
                  <c:v>10049</c:v>
                </c:pt>
                <c:pt idx="24">
                  <c:v>0</c:v>
                </c:pt>
                <c:pt idx="25">
                  <c:v>0</c:v>
                </c:pt>
                <c:pt idx="26">
                  <c:v>0</c:v>
                </c:pt>
              </c:numCache>
            </c:numRef>
          </c:val>
          <c:smooth val="0"/>
          <c:extLst>
            <c:ext xmlns:c16="http://schemas.microsoft.com/office/drawing/2014/chart" uri="{C3380CC4-5D6E-409C-BE32-E72D297353CC}">
              <c16:uniqueId val="{00000009-EBFC-4919-ABD2-5A9F27E371FC}"/>
            </c:ext>
          </c:extLst>
        </c:ser>
        <c:dLbls>
          <c:showLegendKey val="0"/>
          <c:showVal val="0"/>
          <c:showCatName val="0"/>
          <c:showSerName val="0"/>
          <c:showPercent val="0"/>
          <c:showBubbleSize val="0"/>
        </c:dLbls>
        <c:smooth val="0"/>
        <c:axId val="1554087823"/>
        <c:axId val="1592473103"/>
      </c:lineChart>
      <c:catAx>
        <c:axId val="155408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473103"/>
        <c:crosses val="autoZero"/>
        <c:auto val="1"/>
        <c:lblAlgn val="ctr"/>
        <c:lblOffset val="100"/>
        <c:noMultiLvlLbl val="0"/>
      </c:catAx>
      <c:valAx>
        <c:axId val="159247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40878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Route to diagnosis by site - % difference Apr-Oc</a:t>
            </a:r>
            <a:r>
              <a:rPr lang="en-GB" baseline="0"/>
              <a:t>t </a:t>
            </a:r>
            <a:r>
              <a:rPr lang="en-GB"/>
              <a:t>2019 v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158966752082072E-2"/>
          <c:y val="0.39560548465488349"/>
          <c:w val="0.75917758608508479"/>
          <c:h val="0.56986889904309423"/>
        </c:manualLayout>
      </c:layout>
      <c:barChart>
        <c:barDir val="col"/>
        <c:grouping val="clustered"/>
        <c:varyColors val="0"/>
        <c:ser>
          <c:idx val="0"/>
          <c:order val="0"/>
          <c:tx>
            <c:strRef>
              <c:f>'RtD by site Apr-Oct'!$H$25</c:f>
              <c:strCache>
                <c:ptCount val="1"/>
                <c:pt idx="0">
                  <c:v>Emergency presentation</c:v>
                </c:pt>
              </c:strCache>
            </c:strRef>
          </c:tx>
          <c:spPr>
            <a:solidFill>
              <a:schemeClr val="accent1"/>
            </a:solidFill>
            <a:ln>
              <a:noFill/>
            </a:ln>
            <a:effectLst/>
          </c:spPr>
          <c:invertIfNegative val="0"/>
          <c:cat>
            <c:strRef>
              <c:f>'RtD by site Apr-Oct'!$B$26:$B$41</c:f>
              <c:strCache>
                <c:ptCount val="16"/>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strCache>
            </c:strRef>
          </c:cat>
          <c:val>
            <c:numRef>
              <c:f>'RtD by site Apr-Oct'!$H$26:$H$41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E02E-4399-97CE-1FEAFEFDA609}"/>
            </c:ext>
          </c:extLst>
        </c:ser>
        <c:ser>
          <c:idx val="1"/>
          <c:order val="1"/>
          <c:tx>
            <c:strRef>
              <c:f>'RtD by site Apr-Oct'!$I$25</c:f>
              <c:strCache>
                <c:ptCount val="1"/>
                <c:pt idx="0">
                  <c:v>GP referral</c:v>
                </c:pt>
              </c:strCache>
            </c:strRef>
          </c:tx>
          <c:spPr>
            <a:solidFill>
              <a:schemeClr val="accent2"/>
            </a:solidFill>
            <a:ln>
              <a:noFill/>
            </a:ln>
            <a:effectLst/>
          </c:spPr>
          <c:invertIfNegative val="0"/>
          <c:cat>
            <c:strRef>
              <c:f>'RtD by site Apr-Oct'!$B$26:$B$41</c:f>
              <c:strCache>
                <c:ptCount val="16"/>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strCache>
            </c:strRef>
          </c:cat>
          <c:val>
            <c:numRef>
              <c:f>'RtD by site Apr-Oct'!$I$26:$I$41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1-E02E-4399-97CE-1FEAFEFDA609}"/>
            </c:ext>
          </c:extLst>
        </c:ser>
        <c:ser>
          <c:idx val="2"/>
          <c:order val="2"/>
          <c:tx>
            <c:strRef>
              <c:f>'RtD by site Apr-Oct'!$J$25</c:f>
              <c:strCache>
                <c:ptCount val="1"/>
                <c:pt idx="0">
                  <c:v>Other</c:v>
                </c:pt>
              </c:strCache>
            </c:strRef>
          </c:tx>
          <c:spPr>
            <a:solidFill>
              <a:schemeClr val="accent3"/>
            </a:solidFill>
            <a:ln>
              <a:noFill/>
            </a:ln>
            <a:effectLst/>
          </c:spPr>
          <c:invertIfNegative val="0"/>
          <c:cat>
            <c:strRef>
              <c:f>'RtD by site Apr-Oct'!$B$26:$B$41</c:f>
              <c:strCache>
                <c:ptCount val="16"/>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strCache>
            </c:strRef>
          </c:cat>
          <c:val>
            <c:numRef>
              <c:f>'RtD by site Apr-Oct'!$J$26:$J$41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E02E-4399-97CE-1FEAFEFDA609}"/>
            </c:ext>
          </c:extLst>
        </c:ser>
        <c:ser>
          <c:idx val="3"/>
          <c:order val="3"/>
          <c:tx>
            <c:strRef>
              <c:f>'RtD by site Apr-Oct'!$K$25</c:f>
              <c:strCache>
                <c:ptCount val="1"/>
                <c:pt idx="0">
                  <c:v>Screening</c:v>
                </c:pt>
              </c:strCache>
            </c:strRef>
          </c:tx>
          <c:spPr>
            <a:solidFill>
              <a:schemeClr val="accent4"/>
            </a:solidFill>
            <a:ln>
              <a:noFill/>
            </a:ln>
            <a:effectLst/>
          </c:spPr>
          <c:invertIfNegative val="0"/>
          <c:cat>
            <c:strRef>
              <c:f>'RtD by site Apr-Oct'!$B$26:$B$41</c:f>
              <c:strCache>
                <c:ptCount val="16"/>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strCache>
            </c:strRef>
          </c:cat>
          <c:val>
            <c:numRef>
              <c:f>'RtD by site Apr-Oct'!$K$26:$K$41</c:f>
              <c:numCache>
                <c:formatCode>_-* #,##0_-;\-* #,##0_-;_-* "-"??_-;_-@_-</c:formatCode>
                <c:ptCount val="16"/>
                <c:pt idx="0" formatCode="0%">
                  <c:v>0</c:v>
                </c:pt>
                <c:pt idx="1">
                  <c:v>0</c:v>
                </c:pt>
                <c:pt idx="2">
                  <c:v>0</c:v>
                </c:pt>
                <c:pt idx="3" formatCode="0%">
                  <c:v>0</c:v>
                </c:pt>
                <c:pt idx="4" formatCode="0%">
                  <c:v>0</c:v>
                </c:pt>
                <c:pt idx="5">
                  <c:v>0</c:v>
                </c:pt>
                <c:pt idx="6" formatCode="0%">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3-E02E-4399-97CE-1FEAFEFDA609}"/>
            </c:ext>
          </c:extLst>
        </c:ser>
        <c:ser>
          <c:idx val="4"/>
          <c:order val="4"/>
          <c:tx>
            <c:strRef>
              <c:f>'RtD by site Apr-Oct'!$L$25</c:f>
              <c:strCache>
                <c:ptCount val="1"/>
                <c:pt idx="0">
                  <c:v>TWW</c:v>
                </c:pt>
              </c:strCache>
            </c:strRef>
          </c:tx>
          <c:spPr>
            <a:solidFill>
              <a:schemeClr val="accent5"/>
            </a:solidFill>
            <a:ln>
              <a:noFill/>
            </a:ln>
            <a:effectLst/>
          </c:spPr>
          <c:invertIfNegative val="0"/>
          <c:cat>
            <c:strRef>
              <c:f>'RtD by site Apr-Oct'!$B$26:$B$41</c:f>
              <c:strCache>
                <c:ptCount val="16"/>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strCache>
            </c:strRef>
          </c:cat>
          <c:val>
            <c:numRef>
              <c:f>'RtD by site Apr-Oct'!$L$26:$L$41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4-E02E-4399-97CE-1FEAFEFDA609}"/>
            </c:ext>
          </c:extLst>
        </c:ser>
        <c:dLbls>
          <c:showLegendKey val="0"/>
          <c:showVal val="0"/>
          <c:showCatName val="0"/>
          <c:showSerName val="0"/>
          <c:showPercent val="0"/>
          <c:showBubbleSize val="0"/>
        </c:dLbls>
        <c:gapWidth val="182"/>
        <c:axId val="1944882928"/>
        <c:axId val="1556140560"/>
      </c:barChart>
      <c:catAx>
        <c:axId val="1944882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40560"/>
        <c:crosses val="autoZero"/>
        <c:auto val="1"/>
        <c:lblAlgn val="ctr"/>
        <c:lblOffset val="100"/>
        <c:noMultiLvlLbl val="0"/>
      </c:catAx>
      <c:valAx>
        <c:axId val="1556140560"/>
        <c:scaling>
          <c:orientation val="minMax"/>
          <c:max val="0.15000000000000002"/>
          <c:min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8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'RtD by site Apr-Oct'!$C$60</c:f>
              <c:strCache>
                <c:ptCount val="1"/>
                <c:pt idx="0">
                  <c:v>Emergency presentation</c:v>
                </c:pt>
              </c:strCache>
            </c:strRef>
          </c:tx>
          <c:spPr>
            <a:solidFill>
              <a:schemeClr val="accent1"/>
            </a:solidFill>
            <a:ln>
              <a:noFill/>
            </a:ln>
            <a:effectLst/>
          </c:spPr>
          <c:invertIfNegative val="0"/>
          <c:dPt>
            <c:idx val="9"/>
            <c:invertIfNegative val="0"/>
            <c:bubble3D val="0"/>
            <c:spPr>
              <a:solidFill>
                <a:srgbClr val="A7A8AA"/>
              </a:solidFill>
              <a:ln>
                <a:noFill/>
              </a:ln>
              <a:effectLst/>
            </c:spPr>
            <c:extLst>
              <c:ext xmlns:c16="http://schemas.microsoft.com/office/drawing/2014/chart" uri="{C3380CC4-5D6E-409C-BE32-E72D297353CC}">
                <c16:uniqueId val="{00000000-E38A-4C39-AA6A-038B1E573D6B}"/>
              </c:ext>
            </c:extLst>
          </c:dPt>
          <c:cat>
            <c:strRef>
              <c:f>'RtD by site Apr-Oct'!$B$61:$B$76</c:f>
              <c:strCache>
                <c:ptCount val="16"/>
                <c:pt idx="0">
                  <c:v>Melanoma</c:v>
                </c:pt>
                <c:pt idx="1">
                  <c:v>Endocrine</c:v>
                </c:pt>
                <c:pt idx="2">
                  <c:v>Breast</c:v>
                </c:pt>
                <c:pt idx="3">
                  <c:v>Prostate</c:v>
                </c:pt>
                <c:pt idx="4">
                  <c:v>Gynaecological</c:v>
                </c:pt>
                <c:pt idx="5">
                  <c:v>Bone and soft tissue</c:v>
                </c:pt>
                <c:pt idx="6">
                  <c:v>Unknown</c:v>
                </c:pt>
                <c:pt idx="7">
                  <c:v>Haematological</c:v>
                </c:pt>
                <c:pt idx="8">
                  <c:v>Urological excl prostate</c:v>
                </c:pt>
                <c:pt idx="9">
                  <c:v>All sites combined</c:v>
                </c:pt>
                <c:pt idx="10">
                  <c:v>Colorectal</c:v>
                </c:pt>
                <c:pt idx="11">
                  <c:v>Lung</c:v>
                </c:pt>
                <c:pt idx="12">
                  <c:v>Upper GI excl OG</c:v>
                </c:pt>
                <c:pt idx="13">
                  <c:v>Brain and CNS</c:v>
                </c:pt>
                <c:pt idx="14">
                  <c:v>Head and neck</c:v>
                </c:pt>
                <c:pt idx="15">
                  <c:v>Oesophago-gastric</c:v>
                </c:pt>
              </c:strCache>
            </c:strRef>
          </c:cat>
          <c:val>
            <c:numRef>
              <c:f>'RtD by site Apr-Oct'!$C$61:$C$76</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4855-40BC-8DB2-1261B11AD396}"/>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max val="1"/>
          <c:min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GP referral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'RtD by site Apr-Oct'!$C$60</c:f>
              <c:strCache>
                <c:ptCount val="1"/>
                <c:pt idx="0">
                  <c:v>Emergency presentation</c:v>
                </c:pt>
              </c:strCache>
            </c:strRef>
          </c:tx>
          <c:spPr>
            <a:solidFill>
              <a:schemeClr val="accent2"/>
            </a:solidFill>
            <a:ln>
              <a:noFill/>
            </a:ln>
            <a:effectLst/>
          </c:spPr>
          <c:invertIfNegative val="0"/>
          <c:dPt>
            <c:idx val="7"/>
            <c:invertIfNegative val="0"/>
            <c:bubble3D val="0"/>
            <c:spPr>
              <a:solidFill>
                <a:srgbClr val="A7A8AA"/>
              </a:solidFill>
              <a:ln>
                <a:noFill/>
              </a:ln>
              <a:effectLst/>
            </c:spPr>
            <c:extLst>
              <c:ext xmlns:c16="http://schemas.microsoft.com/office/drawing/2014/chart" uri="{C3380CC4-5D6E-409C-BE32-E72D297353CC}">
                <c16:uniqueId val="{00000000-B8A6-444D-9638-8562BEB53A16}"/>
              </c:ext>
            </c:extLst>
          </c:dPt>
          <c:cat>
            <c:strRef>
              <c:f>'RtD by site Apr-Oct'!$B$80:$B$95</c:f>
              <c:strCache>
                <c:ptCount val="16"/>
                <c:pt idx="0">
                  <c:v>Melanoma</c:v>
                </c:pt>
                <c:pt idx="1">
                  <c:v>Prostate</c:v>
                </c:pt>
                <c:pt idx="2">
                  <c:v>Colorectal</c:v>
                </c:pt>
                <c:pt idx="3">
                  <c:v>Bone and soft tissue</c:v>
                </c:pt>
                <c:pt idx="4">
                  <c:v>Oesophago-gastric</c:v>
                </c:pt>
                <c:pt idx="5">
                  <c:v>Endocrine</c:v>
                </c:pt>
                <c:pt idx="6">
                  <c:v>Haematological</c:v>
                </c:pt>
                <c:pt idx="7">
                  <c:v>All sites combined</c:v>
                </c:pt>
                <c:pt idx="8">
                  <c:v>Head and neck</c:v>
                </c:pt>
                <c:pt idx="9">
                  <c:v>Brain and CNS</c:v>
                </c:pt>
                <c:pt idx="10">
                  <c:v>Urological excl prostate</c:v>
                </c:pt>
                <c:pt idx="11">
                  <c:v>Gynaecological</c:v>
                </c:pt>
                <c:pt idx="12">
                  <c:v>Lung</c:v>
                </c:pt>
                <c:pt idx="13">
                  <c:v>Unknown</c:v>
                </c:pt>
                <c:pt idx="14">
                  <c:v>Upper GI excl OG</c:v>
                </c:pt>
                <c:pt idx="15">
                  <c:v>Breast</c:v>
                </c:pt>
              </c:strCache>
            </c:strRef>
          </c:cat>
          <c:val>
            <c:numRef>
              <c:f>'RtD by site Apr-Oct'!$C$80:$C$95</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8173-4CC1-9FAD-34BA3D05EFF2}"/>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max val="1"/>
          <c:min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Other route to diagnosis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'RtD by site Apr-Oct'!$C$60</c:f>
              <c:strCache>
                <c:ptCount val="1"/>
                <c:pt idx="0">
                  <c:v>Emergency presentation</c:v>
                </c:pt>
              </c:strCache>
            </c:strRef>
          </c:tx>
          <c:spPr>
            <a:solidFill>
              <a:srgbClr val="A7A8AA"/>
            </a:solidFill>
            <a:ln>
              <a:noFill/>
            </a:ln>
            <a:effectLst/>
          </c:spPr>
          <c:invertIfNegative val="0"/>
          <c:dPt>
            <c:idx val="8"/>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0-FF1F-4820-A2AB-24375B03B416}"/>
              </c:ext>
            </c:extLst>
          </c:dPt>
          <c:cat>
            <c:strRef>
              <c:f>'RtD by site Apr-Oct'!$B$99:$B$114</c:f>
              <c:strCache>
                <c:ptCount val="16"/>
                <c:pt idx="0">
                  <c:v>Breast</c:v>
                </c:pt>
                <c:pt idx="1">
                  <c:v>Prostate</c:v>
                </c:pt>
                <c:pt idx="2">
                  <c:v>Oesophago-gastric</c:v>
                </c:pt>
                <c:pt idx="3">
                  <c:v>Melanoma</c:v>
                </c:pt>
                <c:pt idx="4">
                  <c:v>Head and neck</c:v>
                </c:pt>
                <c:pt idx="5">
                  <c:v>Colorectal</c:v>
                </c:pt>
                <c:pt idx="6">
                  <c:v>Brain and CNS</c:v>
                </c:pt>
                <c:pt idx="7">
                  <c:v>Endocrine</c:v>
                </c:pt>
                <c:pt idx="8">
                  <c:v>All sites combined</c:v>
                </c:pt>
                <c:pt idx="9">
                  <c:v>Bone and soft tissue</c:v>
                </c:pt>
                <c:pt idx="10">
                  <c:v>Urological excl prostate</c:v>
                </c:pt>
                <c:pt idx="11">
                  <c:v>Haematological</c:v>
                </c:pt>
                <c:pt idx="12">
                  <c:v>Gynaecological</c:v>
                </c:pt>
                <c:pt idx="13">
                  <c:v>Unknown</c:v>
                </c:pt>
                <c:pt idx="14">
                  <c:v>Lung</c:v>
                </c:pt>
                <c:pt idx="15">
                  <c:v>Upper GI excl OG</c:v>
                </c:pt>
              </c:strCache>
            </c:strRef>
          </c:cat>
          <c:val>
            <c:numRef>
              <c:f>'RtD by site Apr-Oct'!$C$99:$C$114</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DF22-45B0-80B5-6C9F37AB4397}"/>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max val="1"/>
          <c:min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Screening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'RtD by site Apr-Oct'!$C$60</c:f>
              <c:strCache>
                <c:ptCount val="1"/>
                <c:pt idx="0">
                  <c:v>Emergency presentation</c:v>
                </c:pt>
              </c:strCache>
            </c:strRef>
          </c:tx>
          <c:spPr>
            <a:solidFill>
              <a:srgbClr val="EC008C"/>
            </a:solidFill>
            <a:ln>
              <a:noFill/>
            </a:ln>
            <a:effectLst/>
          </c:spPr>
          <c:invertIfNegative val="0"/>
          <c:dPt>
            <c:idx val="0"/>
            <c:invertIfNegative val="0"/>
            <c:bubble3D val="0"/>
            <c:spPr>
              <a:solidFill>
                <a:srgbClr val="00B6ED"/>
              </a:solidFill>
              <a:ln>
                <a:noFill/>
              </a:ln>
              <a:effectLst/>
            </c:spPr>
            <c:extLst>
              <c:ext xmlns:c16="http://schemas.microsoft.com/office/drawing/2014/chart" uri="{C3380CC4-5D6E-409C-BE32-E72D297353CC}">
                <c16:uniqueId val="{00000003-AF6B-4481-98B3-8C5083867B9D}"/>
              </c:ext>
            </c:extLst>
          </c:dPt>
          <c:dPt>
            <c:idx val="1"/>
            <c:invertIfNegative val="0"/>
            <c:bubble3D val="0"/>
            <c:spPr>
              <a:solidFill>
                <a:srgbClr val="A7A8AA"/>
              </a:solidFill>
              <a:ln>
                <a:noFill/>
              </a:ln>
              <a:effectLst/>
            </c:spPr>
            <c:extLst>
              <c:ext xmlns:c16="http://schemas.microsoft.com/office/drawing/2014/chart" uri="{C3380CC4-5D6E-409C-BE32-E72D297353CC}">
                <c16:uniqueId val="{00000000-AF6B-4481-98B3-8C5083867B9D}"/>
              </c:ext>
            </c:extLst>
          </c:dPt>
          <c:dPt>
            <c:idx val="2"/>
            <c:invertIfNegative val="0"/>
            <c:bubble3D val="0"/>
            <c:spPr>
              <a:solidFill>
                <a:srgbClr val="00B6ED"/>
              </a:solidFill>
              <a:ln>
                <a:noFill/>
              </a:ln>
              <a:effectLst/>
            </c:spPr>
            <c:extLst>
              <c:ext xmlns:c16="http://schemas.microsoft.com/office/drawing/2014/chart" uri="{C3380CC4-5D6E-409C-BE32-E72D297353CC}">
                <c16:uniqueId val="{00000002-AF6B-4481-98B3-8C5083867B9D}"/>
              </c:ext>
            </c:extLst>
          </c:dPt>
          <c:dPt>
            <c:idx val="3"/>
            <c:invertIfNegative val="0"/>
            <c:bubble3D val="0"/>
            <c:spPr>
              <a:solidFill>
                <a:srgbClr val="00B6ED"/>
              </a:solidFill>
              <a:ln>
                <a:noFill/>
              </a:ln>
              <a:effectLst/>
            </c:spPr>
            <c:extLst>
              <c:ext xmlns:c16="http://schemas.microsoft.com/office/drawing/2014/chart" uri="{C3380CC4-5D6E-409C-BE32-E72D297353CC}">
                <c16:uniqueId val="{00000001-AF6B-4481-98B3-8C5083867B9D}"/>
              </c:ext>
            </c:extLst>
          </c:dPt>
          <c:cat>
            <c:strRef>
              <c:f>'RtD by site Apr-Oct'!$B$118:$B$121</c:f>
              <c:strCache>
                <c:ptCount val="4"/>
                <c:pt idx="0">
                  <c:v>Breast</c:v>
                </c:pt>
                <c:pt idx="1">
                  <c:v>All sites combined</c:v>
                </c:pt>
                <c:pt idx="2">
                  <c:v>Colorectal</c:v>
                </c:pt>
                <c:pt idx="3">
                  <c:v>Gynaecological</c:v>
                </c:pt>
              </c:strCache>
            </c:strRef>
          </c:cat>
          <c:val>
            <c:numRef>
              <c:f>'RtD by site Apr-Oct'!$C$118:$C$121</c:f>
              <c:numCache>
                <c:formatCode>0%</c:formatCode>
                <c:ptCount val="4"/>
                <c:pt idx="0">
                  <c:v>0</c:v>
                </c:pt>
                <c:pt idx="1">
                  <c:v>0</c:v>
                </c:pt>
                <c:pt idx="2">
                  <c:v>0</c:v>
                </c:pt>
                <c:pt idx="3">
                  <c:v>0</c:v>
                </c:pt>
              </c:numCache>
            </c:numRef>
          </c:val>
          <c:extLst>
            <c:ext xmlns:c16="http://schemas.microsoft.com/office/drawing/2014/chart" uri="{C3380CC4-5D6E-409C-BE32-E72D297353CC}">
              <c16:uniqueId val="{00000000-3FFB-4057-90A1-7069F43C35C7}"/>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max val="1"/>
          <c:min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Two week</a:t>
            </a:r>
            <a:r>
              <a:rPr lang="en-GB" baseline="0"/>
              <a:t> wait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'RtD by site Apr-Oct'!$C$60</c:f>
              <c:strCache>
                <c:ptCount val="1"/>
                <c:pt idx="0">
                  <c:v>Emergency presentation</c:v>
                </c:pt>
              </c:strCache>
            </c:strRef>
          </c:tx>
          <c:spPr>
            <a:solidFill>
              <a:srgbClr val="2E008B"/>
            </a:solidFill>
            <a:ln>
              <a:noFill/>
            </a:ln>
            <a:effectLst/>
          </c:spPr>
          <c:invertIfNegative val="0"/>
          <c:dPt>
            <c:idx val="3"/>
            <c:invertIfNegative val="0"/>
            <c:bubble3D val="0"/>
            <c:spPr>
              <a:solidFill>
                <a:srgbClr val="A7A8AA"/>
              </a:solidFill>
              <a:ln>
                <a:noFill/>
              </a:ln>
              <a:effectLst/>
            </c:spPr>
            <c:extLst>
              <c:ext xmlns:c16="http://schemas.microsoft.com/office/drawing/2014/chart" uri="{C3380CC4-5D6E-409C-BE32-E72D297353CC}">
                <c16:uniqueId val="{00000000-9904-47F2-8882-EE9F499ECA2F}"/>
              </c:ext>
            </c:extLst>
          </c:dPt>
          <c:cat>
            <c:strRef>
              <c:f>'RtD by site Apr-Oct'!$B$125:$B$140</c:f>
              <c:strCache>
                <c:ptCount val="16"/>
                <c:pt idx="0">
                  <c:v>Prostate</c:v>
                </c:pt>
                <c:pt idx="1">
                  <c:v>Lung</c:v>
                </c:pt>
                <c:pt idx="2">
                  <c:v>Melanoma</c:v>
                </c:pt>
                <c:pt idx="3">
                  <c:v>All sites combined</c:v>
                </c:pt>
                <c:pt idx="4">
                  <c:v>Colorectal</c:v>
                </c:pt>
                <c:pt idx="5">
                  <c:v>Brain and CNS</c:v>
                </c:pt>
                <c:pt idx="6">
                  <c:v>Urological excl prostate</c:v>
                </c:pt>
                <c:pt idx="7">
                  <c:v>Endocrine</c:v>
                </c:pt>
                <c:pt idx="8">
                  <c:v>Haematological</c:v>
                </c:pt>
                <c:pt idx="9">
                  <c:v>Head and neck</c:v>
                </c:pt>
                <c:pt idx="10">
                  <c:v>Oesophago-gastric</c:v>
                </c:pt>
                <c:pt idx="11">
                  <c:v>Gynaecological</c:v>
                </c:pt>
                <c:pt idx="12">
                  <c:v>Breast</c:v>
                </c:pt>
                <c:pt idx="13">
                  <c:v>Bone and soft tissue</c:v>
                </c:pt>
                <c:pt idx="14">
                  <c:v>Unknown</c:v>
                </c:pt>
                <c:pt idx="15">
                  <c:v>Upper GI excl OG</c:v>
                </c:pt>
              </c:strCache>
            </c:strRef>
          </c:cat>
          <c:val>
            <c:numRef>
              <c:f>'RtD by site Apr-Oct'!$C$125:$C$140</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CA0C-45B2-9C81-1FCB6E7114ED}"/>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max val="1"/>
          <c:min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[Stage &amp; Route - RCRD (October 2021 data).xlsx]RtD by site!PivotTable8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Monthly number of patients diagnosed by Route to Diagnosis</a:t>
            </a:r>
            <a:endParaRPr lang="en-GB">
              <a:effectLst/>
            </a:endParaRPr>
          </a:p>
          <a:p>
            <a:pPr>
              <a:defRPr/>
            </a:pPr>
            <a:r>
              <a:rPr lang="en-GB" sz="1800" b="0" i="0" baseline="0">
                <a:effectLst/>
              </a:rPr>
              <a:t>from Rapid Registration Data, England</a:t>
            </a:r>
            <a:endParaRPr lang="en-GB">
              <a:effectLst/>
            </a:endParaRPr>
          </a:p>
        </c:rich>
      </c:tx>
      <c:layout>
        <c:manualLayout>
          <c:xMode val="edge"/>
          <c:yMode val="edge"/>
          <c:x val="0.21088747413479628"/>
          <c:y val="2.4913267233222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24212812160696E-2"/>
          <c:y val="0.1630121263589501"/>
          <c:w val="0.77608625476275961"/>
          <c:h val="0.74017031615417617"/>
        </c:manualLayout>
      </c:layout>
      <c:lineChart>
        <c:grouping val="standard"/>
        <c:varyColors val="0"/>
        <c:ser>
          <c:idx val="0"/>
          <c:order val="0"/>
          <c:tx>
            <c:strRef>
              <c:f>'RtD by site'!$X$6:$X$7</c:f>
              <c:strCache>
                <c:ptCount val="1"/>
                <c:pt idx="0">
                  <c:v>Emergency presentation</c:v>
                </c:pt>
              </c:strCache>
            </c:strRef>
          </c:tx>
          <c:spPr>
            <a:ln w="28575" cap="rnd">
              <a:solidFill>
                <a:schemeClr val="accent1"/>
              </a:solidFill>
              <a:round/>
            </a:ln>
            <a:effectLst/>
          </c:spPr>
          <c:marker>
            <c:symbol val="none"/>
          </c:marker>
          <c:cat>
            <c:strRef>
              <c:f>'RtD by site'!$W$8:$W$35</c:f>
              <c:strCache>
                <c:ptCount val="27"/>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strCache>
            </c:strRef>
          </c:cat>
          <c:val>
            <c:numRef>
              <c:f>'RtD by site'!$X$8:$X$35</c:f>
              <c:numCache>
                <c:formatCode>General</c:formatCode>
                <c:ptCount val="27"/>
                <c:pt idx="0">
                  <c:v>4892</c:v>
                </c:pt>
                <c:pt idx="1">
                  <c:v>4233</c:v>
                </c:pt>
                <c:pt idx="2">
                  <c:v>4494</c:v>
                </c:pt>
                <c:pt idx="3">
                  <c:v>4491</c:v>
                </c:pt>
                <c:pt idx="4">
                  <c:v>4870</c:v>
                </c:pt>
                <c:pt idx="5">
                  <c:v>4587</c:v>
                </c:pt>
                <c:pt idx="6">
                  <c:v>4969</c:v>
                </c:pt>
                <c:pt idx="7">
                  <c:v>4601</c:v>
                </c:pt>
                <c:pt idx="8">
                  <c:v>4498</c:v>
                </c:pt>
                <c:pt idx="9">
                  <c:v>4964</c:v>
                </c:pt>
                <c:pt idx="10">
                  <c:v>4514</c:v>
                </c:pt>
                <c:pt idx="11">
                  <c:v>4161</c:v>
                </c:pt>
                <c:pt idx="12">
                  <c:v>4914</c:v>
                </c:pt>
                <c:pt idx="13">
                  <c:v>4360</c:v>
                </c:pt>
                <c:pt idx="14">
                  <c:v>4266</c:v>
                </c:pt>
                <c:pt idx="15">
                  <c:v>3550</c:v>
                </c:pt>
                <c:pt idx="16">
                  <c:v>4407</c:v>
                </c:pt>
                <c:pt idx="17">
                  <c:v>5236</c:v>
                </c:pt>
                <c:pt idx="18">
                  <c:v>5425</c:v>
                </c:pt>
                <c:pt idx="19">
                  <c:v>4945</c:v>
                </c:pt>
                <c:pt idx="20">
                  <c:v>5276</c:v>
                </c:pt>
                <c:pt idx="21">
                  <c:v>4912</c:v>
                </c:pt>
                <c:pt idx="22">
                  <c:v>4677</c:v>
                </c:pt>
                <c:pt idx="23">
                  <c:v>4572</c:v>
                </c:pt>
                <c:pt idx="24">
                  <c:v>4136</c:v>
                </c:pt>
                <c:pt idx="25">
                  <c:v>4415</c:v>
                </c:pt>
                <c:pt idx="26">
                  <c:v>5205</c:v>
                </c:pt>
              </c:numCache>
            </c:numRef>
          </c:val>
          <c:smooth val="0"/>
          <c:extLst>
            <c:ext xmlns:c16="http://schemas.microsoft.com/office/drawing/2014/chart" uri="{C3380CC4-5D6E-409C-BE32-E72D297353CC}">
              <c16:uniqueId val="{00000000-FD5B-44A0-9F39-527CA0D16747}"/>
            </c:ext>
          </c:extLst>
        </c:ser>
        <c:ser>
          <c:idx val="1"/>
          <c:order val="1"/>
          <c:tx>
            <c:strRef>
              <c:f>'RtD by site'!$Y$6:$Y$7</c:f>
              <c:strCache>
                <c:ptCount val="1"/>
                <c:pt idx="0">
                  <c:v>GP referral</c:v>
                </c:pt>
              </c:strCache>
            </c:strRef>
          </c:tx>
          <c:spPr>
            <a:ln w="28575" cap="rnd">
              <a:solidFill>
                <a:schemeClr val="accent4"/>
              </a:solidFill>
              <a:round/>
            </a:ln>
            <a:effectLst/>
          </c:spPr>
          <c:marker>
            <c:symbol val="none"/>
          </c:marker>
          <c:cat>
            <c:strRef>
              <c:f>'RtD by site'!$W$8:$W$35</c:f>
              <c:strCache>
                <c:ptCount val="27"/>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strCache>
            </c:strRef>
          </c:cat>
          <c:val>
            <c:numRef>
              <c:f>'RtD by site'!$Y$8:$Y$35</c:f>
              <c:numCache>
                <c:formatCode>General</c:formatCode>
                <c:ptCount val="27"/>
                <c:pt idx="0">
                  <c:v>5358</c:v>
                </c:pt>
                <c:pt idx="1">
                  <c:v>4810</c:v>
                </c:pt>
                <c:pt idx="2">
                  <c:v>5137</c:v>
                </c:pt>
                <c:pt idx="3">
                  <c:v>5107</c:v>
                </c:pt>
                <c:pt idx="4">
                  <c:v>5300</c:v>
                </c:pt>
                <c:pt idx="5">
                  <c:v>5033</c:v>
                </c:pt>
                <c:pt idx="6">
                  <c:v>5478</c:v>
                </c:pt>
                <c:pt idx="7">
                  <c:v>4968</c:v>
                </c:pt>
                <c:pt idx="8">
                  <c:v>4989</c:v>
                </c:pt>
                <c:pt idx="9">
                  <c:v>5694</c:v>
                </c:pt>
                <c:pt idx="10">
                  <c:v>5207</c:v>
                </c:pt>
                <c:pt idx="11">
                  <c:v>4937</c:v>
                </c:pt>
                <c:pt idx="12">
                  <c:v>5347</c:v>
                </c:pt>
                <c:pt idx="13">
                  <c:v>4976</c:v>
                </c:pt>
                <c:pt idx="14">
                  <c:v>5350</c:v>
                </c:pt>
                <c:pt idx="15">
                  <c:v>2942</c:v>
                </c:pt>
                <c:pt idx="16">
                  <c:v>2419</c:v>
                </c:pt>
                <c:pt idx="17">
                  <c:v>3039</c:v>
                </c:pt>
                <c:pt idx="18">
                  <c:v>3859</c:v>
                </c:pt>
                <c:pt idx="19">
                  <c:v>3806</c:v>
                </c:pt>
                <c:pt idx="20">
                  <c:v>4336</c:v>
                </c:pt>
                <c:pt idx="21">
                  <c:v>4466</c:v>
                </c:pt>
                <c:pt idx="22">
                  <c:v>4363</c:v>
                </c:pt>
                <c:pt idx="23">
                  <c:v>4446</c:v>
                </c:pt>
                <c:pt idx="24">
                  <c:v>3869</c:v>
                </c:pt>
                <c:pt idx="25">
                  <c:v>3835</c:v>
                </c:pt>
                <c:pt idx="26">
                  <c:v>4491</c:v>
                </c:pt>
              </c:numCache>
            </c:numRef>
          </c:val>
          <c:smooth val="0"/>
          <c:extLst>
            <c:ext xmlns:c16="http://schemas.microsoft.com/office/drawing/2014/chart" uri="{C3380CC4-5D6E-409C-BE32-E72D297353CC}">
              <c16:uniqueId val="{00000001-FD5B-44A0-9F39-527CA0D16747}"/>
            </c:ext>
          </c:extLst>
        </c:ser>
        <c:ser>
          <c:idx val="2"/>
          <c:order val="2"/>
          <c:tx>
            <c:strRef>
              <c:f>'RtD by site'!$Z$6:$Z$7</c:f>
              <c:strCache>
                <c:ptCount val="1"/>
                <c:pt idx="0">
                  <c:v>Other</c:v>
                </c:pt>
              </c:strCache>
            </c:strRef>
          </c:tx>
          <c:spPr>
            <a:ln w="28575" cap="rnd">
              <a:solidFill>
                <a:schemeClr val="accent3"/>
              </a:solidFill>
              <a:round/>
            </a:ln>
            <a:effectLst/>
          </c:spPr>
          <c:marker>
            <c:symbol val="none"/>
          </c:marker>
          <c:cat>
            <c:strRef>
              <c:f>'RtD by site'!$W$8:$W$35</c:f>
              <c:strCache>
                <c:ptCount val="27"/>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strCache>
            </c:strRef>
          </c:cat>
          <c:val>
            <c:numRef>
              <c:f>'RtD by site'!$Z$8:$Z$35</c:f>
              <c:numCache>
                <c:formatCode>General</c:formatCode>
                <c:ptCount val="27"/>
                <c:pt idx="0">
                  <c:v>3238</c:v>
                </c:pt>
                <c:pt idx="1">
                  <c:v>2730</c:v>
                </c:pt>
                <c:pt idx="2">
                  <c:v>2975</c:v>
                </c:pt>
                <c:pt idx="3">
                  <c:v>2945</c:v>
                </c:pt>
                <c:pt idx="4">
                  <c:v>3182</c:v>
                </c:pt>
                <c:pt idx="5">
                  <c:v>3016</c:v>
                </c:pt>
                <c:pt idx="6">
                  <c:v>3361</c:v>
                </c:pt>
                <c:pt idx="7">
                  <c:v>2978</c:v>
                </c:pt>
                <c:pt idx="8">
                  <c:v>3004</c:v>
                </c:pt>
                <c:pt idx="9">
                  <c:v>3360</c:v>
                </c:pt>
                <c:pt idx="10">
                  <c:v>2952</c:v>
                </c:pt>
                <c:pt idx="11">
                  <c:v>2881</c:v>
                </c:pt>
                <c:pt idx="12">
                  <c:v>3265</c:v>
                </c:pt>
                <c:pt idx="13">
                  <c:v>2951</c:v>
                </c:pt>
                <c:pt idx="14">
                  <c:v>3066</c:v>
                </c:pt>
                <c:pt idx="15">
                  <c:v>1899</c:v>
                </c:pt>
                <c:pt idx="16">
                  <c:v>1768</c:v>
                </c:pt>
                <c:pt idx="17">
                  <c:v>2287</c:v>
                </c:pt>
                <c:pt idx="18">
                  <c:v>2828</c:v>
                </c:pt>
                <c:pt idx="19">
                  <c:v>2621</c:v>
                </c:pt>
                <c:pt idx="20">
                  <c:v>3297</c:v>
                </c:pt>
                <c:pt idx="21">
                  <c:v>3399</c:v>
                </c:pt>
                <c:pt idx="22">
                  <c:v>3359</c:v>
                </c:pt>
                <c:pt idx="23">
                  <c:v>3381</c:v>
                </c:pt>
                <c:pt idx="24">
                  <c:v>3090</c:v>
                </c:pt>
                <c:pt idx="25">
                  <c:v>3044</c:v>
                </c:pt>
                <c:pt idx="26">
                  <c:v>3695</c:v>
                </c:pt>
              </c:numCache>
            </c:numRef>
          </c:val>
          <c:smooth val="0"/>
          <c:extLst>
            <c:ext xmlns:c16="http://schemas.microsoft.com/office/drawing/2014/chart" uri="{C3380CC4-5D6E-409C-BE32-E72D297353CC}">
              <c16:uniqueId val="{00000002-FD5B-44A0-9F39-527CA0D16747}"/>
            </c:ext>
          </c:extLst>
        </c:ser>
        <c:ser>
          <c:idx val="3"/>
          <c:order val="3"/>
          <c:tx>
            <c:strRef>
              <c:f>'RtD by site'!$AA$6:$AA$7</c:f>
              <c:strCache>
                <c:ptCount val="1"/>
                <c:pt idx="0">
                  <c:v>Screening</c:v>
                </c:pt>
              </c:strCache>
            </c:strRef>
          </c:tx>
          <c:spPr>
            <a:ln w="28575" cap="rnd">
              <a:solidFill>
                <a:schemeClr val="accent1">
                  <a:lumMod val="40000"/>
                  <a:lumOff val="60000"/>
                </a:schemeClr>
              </a:solidFill>
              <a:round/>
            </a:ln>
            <a:effectLst/>
          </c:spPr>
          <c:marker>
            <c:symbol val="none"/>
          </c:marker>
          <c:cat>
            <c:strRef>
              <c:f>'RtD by site'!$W$8:$W$35</c:f>
              <c:strCache>
                <c:ptCount val="27"/>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strCache>
            </c:strRef>
          </c:cat>
          <c:val>
            <c:numRef>
              <c:f>'RtD by site'!$AA$8:$AA$35</c:f>
              <c:numCache>
                <c:formatCode>General</c:formatCode>
                <c:ptCount val="27"/>
                <c:pt idx="0">
                  <c:v>1292</c:v>
                </c:pt>
                <c:pt idx="1">
                  <c:v>1307</c:v>
                </c:pt>
                <c:pt idx="2">
                  <c:v>1428</c:v>
                </c:pt>
                <c:pt idx="3">
                  <c:v>1494</c:v>
                </c:pt>
                <c:pt idx="4">
                  <c:v>1499</c:v>
                </c:pt>
                <c:pt idx="5">
                  <c:v>1333</c:v>
                </c:pt>
                <c:pt idx="6">
                  <c:v>1662</c:v>
                </c:pt>
                <c:pt idx="7">
                  <c:v>1540</c:v>
                </c:pt>
                <c:pt idx="8">
                  <c:v>1510</c:v>
                </c:pt>
                <c:pt idx="9">
                  <c:v>1701</c:v>
                </c:pt>
                <c:pt idx="10">
                  <c:v>1654</c:v>
                </c:pt>
                <c:pt idx="11">
                  <c:v>1540</c:v>
                </c:pt>
                <c:pt idx="12">
                  <c:v>1447</c:v>
                </c:pt>
                <c:pt idx="13">
                  <c:v>1469</c:v>
                </c:pt>
                <c:pt idx="14">
                  <c:v>1686</c:v>
                </c:pt>
                <c:pt idx="15">
                  <c:v>480</c:v>
                </c:pt>
                <c:pt idx="16">
                  <c:v>178</c:v>
                </c:pt>
                <c:pt idx="17">
                  <c:v>255</c:v>
                </c:pt>
                <c:pt idx="18">
                  <c:v>295</c:v>
                </c:pt>
                <c:pt idx="19">
                  <c:v>566</c:v>
                </c:pt>
                <c:pt idx="20">
                  <c:v>958</c:v>
                </c:pt>
                <c:pt idx="21">
                  <c:v>1196</c:v>
                </c:pt>
                <c:pt idx="22">
                  <c:v>1350</c:v>
                </c:pt>
                <c:pt idx="23">
                  <c:v>1409</c:v>
                </c:pt>
                <c:pt idx="24">
                  <c:v>1271</c:v>
                </c:pt>
                <c:pt idx="25">
                  <c:v>1402</c:v>
                </c:pt>
                <c:pt idx="26">
                  <c:v>1814</c:v>
                </c:pt>
              </c:numCache>
            </c:numRef>
          </c:val>
          <c:smooth val="0"/>
          <c:extLst>
            <c:ext xmlns:c16="http://schemas.microsoft.com/office/drawing/2014/chart" uri="{C3380CC4-5D6E-409C-BE32-E72D297353CC}">
              <c16:uniqueId val="{00000003-FD5B-44A0-9F39-527CA0D16747}"/>
            </c:ext>
          </c:extLst>
        </c:ser>
        <c:ser>
          <c:idx val="4"/>
          <c:order val="4"/>
          <c:tx>
            <c:strRef>
              <c:f>'RtD by site'!$AB$6:$AB$7</c:f>
              <c:strCache>
                <c:ptCount val="1"/>
                <c:pt idx="0">
                  <c:v>TWW</c:v>
                </c:pt>
              </c:strCache>
            </c:strRef>
          </c:tx>
          <c:spPr>
            <a:ln w="28575" cap="rnd">
              <a:solidFill>
                <a:schemeClr val="accent5"/>
              </a:solidFill>
              <a:round/>
            </a:ln>
            <a:effectLst/>
          </c:spPr>
          <c:marker>
            <c:symbol val="none"/>
          </c:marker>
          <c:cat>
            <c:strRef>
              <c:f>'RtD by site'!$W$8:$W$35</c:f>
              <c:strCache>
                <c:ptCount val="27"/>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strCache>
            </c:strRef>
          </c:cat>
          <c:val>
            <c:numRef>
              <c:f>'RtD by site'!$AB$8:$AB$35</c:f>
              <c:numCache>
                <c:formatCode>General</c:formatCode>
                <c:ptCount val="27"/>
                <c:pt idx="0">
                  <c:v>10379</c:v>
                </c:pt>
                <c:pt idx="1">
                  <c:v>9678</c:v>
                </c:pt>
                <c:pt idx="2">
                  <c:v>9966</c:v>
                </c:pt>
                <c:pt idx="3">
                  <c:v>9946</c:v>
                </c:pt>
                <c:pt idx="4">
                  <c:v>10587</c:v>
                </c:pt>
                <c:pt idx="5">
                  <c:v>9795</c:v>
                </c:pt>
                <c:pt idx="6">
                  <c:v>10882</c:v>
                </c:pt>
                <c:pt idx="7">
                  <c:v>9940</c:v>
                </c:pt>
                <c:pt idx="8">
                  <c:v>9758</c:v>
                </c:pt>
                <c:pt idx="9">
                  <c:v>10851</c:v>
                </c:pt>
                <c:pt idx="10">
                  <c:v>9622</c:v>
                </c:pt>
                <c:pt idx="11">
                  <c:v>9630</c:v>
                </c:pt>
                <c:pt idx="12">
                  <c:v>10195</c:v>
                </c:pt>
                <c:pt idx="13">
                  <c:v>9658</c:v>
                </c:pt>
                <c:pt idx="14">
                  <c:v>10630</c:v>
                </c:pt>
                <c:pt idx="15">
                  <c:v>6393</c:v>
                </c:pt>
                <c:pt idx="16">
                  <c:v>5986</c:v>
                </c:pt>
                <c:pt idx="17">
                  <c:v>7739</c:v>
                </c:pt>
                <c:pt idx="18">
                  <c:v>8912</c:v>
                </c:pt>
                <c:pt idx="19">
                  <c:v>8416</c:v>
                </c:pt>
                <c:pt idx="20">
                  <c:v>9961</c:v>
                </c:pt>
                <c:pt idx="21">
                  <c:v>10190</c:v>
                </c:pt>
                <c:pt idx="22">
                  <c:v>9837</c:v>
                </c:pt>
                <c:pt idx="23">
                  <c:v>10044</c:v>
                </c:pt>
                <c:pt idx="24">
                  <c:v>9379</c:v>
                </c:pt>
                <c:pt idx="25">
                  <c:v>9023</c:v>
                </c:pt>
                <c:pt idx="26">
                  <c:v>10657</c:v>
                </c:pt>
              </c:numCache>
            </c:numRef>
          </c:val>
          <c:smooth val="0"/>
          <c:extLst>
            <c:ext xmlns:c16="http://schemas.microsoft.com/office/drawing/2014/chart" uri="{C3380CC4-5D6E-409C-BE32-E72D297353CC}">
              <c16:uniqueId val="{00000001-09AE-4A28-87C8-F414B00B3049}"/>
            </c:ext>
          </c:extLst>
        </c:ser>
        <c:dLbls>
          <c:showLegendKey val="0"/>
          <c:showVal val="0"/>
          <c:showCatName val="0"/>
          <c:showSerName val="0"/>
          <c:showPercent val="0"/>
          <c:showBubbleSize val="0"/>
        </c:dLbls>
        <c:smooth val="0"/>
        <c:axId val="896763583"/>
        <c:axId val="572611727"/>
      </c:lineChart>
      <c:dateAx>
        <c:axId val="896763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11727"/>
        <c:crosses val="autoZero"/>
        <c:auto val="0"/>
        <c:lblOffset val="100"/>
        <c:baseTimeUnit val="days"/>
      </c:dateAx>
      <c:valAx>
        <c:axId val="57261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635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[Stage &amp; Route - RCRD (October 2021 data).xlsx]RtD by site!PivotTable12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Percentage change in number of patients diagnosed by Route to Diagnosis</a:t>
            </a:r>
            <a:endParaRPr lang="en-GB">
              <a:effectLst/>
            </a:endParaRPr>
          </a:p>
          <a:p>
            <a:pPr>
              <a:defRPr/>
            </a:pPr>
            <a:r>
              <a:rPr lang="en-GB" sz="1800" b="0" i="0" baseline="0">
                <a:effectLst/>
              </a:rPr>
              <a:t>from Rapid Registration Data, England</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'RtD by site'!$AU$6:$AU$7</c:f>
              <c:strCache>
                <c:ptCount val="1"/>
                <c:pt idx="0">
                  <c:v>Emergency presentation</c:v>
                </c:pt>
              </c:strCache>
            </c:strRef>
          </c:tx>
          <c:spPr>
            <a:ln w="28575" cap="rnd">
              <a:solidFill>
                <a:schemeClr val="accent1"/>
              </a:solidFill>
              <a:round/>
            </a:ln>
            <a:effectLst/>
          </c:spPr>
          <c:marker>
            <c:symbol val="none"/>
          </c:marker>
          <c:cat>
            <c:strRef>
              <c:f>'RtD by site'!$AT$8:$AT$22</c:f>
              <c:strCache>
                <c:ptCount val="15"/>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strCache>
            </c:strRef>
          </c:cat>
          <c:val>
            <c:numRef>
              <c:f>'RtD by site'!$AU$8:$AU$22</c:f>
              <c:numCache>
                <c:formatCode>General</c:formatCode>
                <c:ptCount val="15"/>
                <c:pt idx="0">
                  <c:v>4.4971381847915002E-3</c:v>
                </c:pt>
                <c:pt idx="1">
                  <c:v>3.00023623907394E-2</c:v>
                </c:pt>
                <c:pt idx="2">
                  <c:v>-9.3882752761257404E-2</c:v>
                </c:pt>
                <c:pt idx="3">
                  <c:v>-0.209530171454019</c:v>
                </c:pt>
                <c:pt idx="4">
                  <c:v>1.8372419755755901E-4</c:v>
                </c:pt>
                <c:pt idx="5">
                  <c:v>3.7715282319598697E-2</c:v>
                </c:pt>
                <c:pt idx="6">
                  <c:v>9.1768967599114501E-2</c:v>
                </c:pt>
                <c:pt idx="7">
                  <c:v>0.128504672897196</c:v>
                </c:pt>
                <c:pt idx="8">
                  <c:v>0.119649136990177</c:v>
                </c:pt>
                <c:pt idx="9">
                  <c:v>3.4502966815618E-2</c:v>
                </c:pt>
                <c:pt idx="10">
                  <c:v>3.6109880372175503E-2</c:v>
                </c:pt>
                <c:pt idx="11">
                  <c:v>4.6451745802863299E-2</c:v>
                </c:pt>
                <c:pt idx="12">
                  <c:v>-6.9991823385118501E-2</c:v>
                </c:pt>
                <c:pt idx="13">
                  <c:v>4.2995511457595101E-2</c:v>
                </c:pt>
                <c:pt idx="14">
                  <c:v>5.7496952458350098E-2</c:v>
                </c:pt>
              </c:numCache>
            </c:numRef>
          </c:val>
          <c:smooth val="0"/>
          <c:extLst>
            <c:ext xmlns:c16="http://schemas.microsoft.com/office/drawing/2014/chart" uri="{C3380CC4-5D6E-409C-BE32-E72D297353CC}">
              <c16:uniqueId val="{00000000-433F-4D3C-A114-06897B349915}"/>
            </c:ext>
          </c:extLst>
        </c:ser>
        <c:ser>
          <c:idx val="1"/>
          <c:order val="1"/>
          <c:tx>
            <c:strRef>
              <c:f>'RtD by site'!$AV$6:$AV$7</c:f>
              <c:strCache>
                <c:ptCount val="1"/>
                <c:pt idx="0">
                  <c:v>GP referral</c:v>
                </c:pt>
              </c:strCache>
            </c:strRef>
          </c:tx>
          <c:spPr>
            <a:ln w="28575" cap="rnd">
              <a:solidFill>
                <a:schemeClr val="accent4"/>
              </a:solidFill>
              <a:round/>
            </a:ln>
            <a:effectLst/>
          </c:spPr>
          <c:marker>
            <c:symbol val="none"/>
          </c:marker>
          <c:cat>
            <c:strRef>
              <c:f>'RtD by site'!$AT$8:$AT$22</c:f>
              <c:strCache>
                <c:ptCount val="15"/>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strCache>
            </c:strRef>
          </c:cat>
          <c:val>
            <c:numRef>
              <c:f>'RtD by site'!$AV$8:$AV$22</c:f>
              <c:numCache>
                <c:formatCode>General</c:formatCode>
                <c:ptCount val="15"/>
                <c:pt idx="0">
                  <c:v>-2.0530048525569198E-3</c:v>
                </c:pt>
                <c:pt idx="1">
                  <c:v>3.4511434511434499E-2</c:v>
                </c:pt>
                <c:pt idx="2">
                  <c:v>-5.8753782717185597E-3</c:v>
                </c:pt>
                <c:pt idx="3">
                  <c:v>-0.42392794204033701</c:v>
                </c:pt>
                <c:pt idx="4">
                  <c:v>-0.49554121151936398</c:v>
                </c:pt>
                <c:pt idx="5">
                  <c:v>-0.45107743438758702</c:v>
                </c:pt>
                <c:pt idx="6">
                  <c:v>-0.295545819642205</c:v>
                </c:pt>
                <c:pt idx="7">
                  <c:v>-0.195591787439614</c:v>
                </c:pt>
                <c:pt idx="8">
                  <c:v>-0.170393046520527</c:v>
                </c:pt>
                <c:pt idx="9">
                  <c:v>-0.18001404987706399</c:v>
                </c:pt>
                <c:pt idx="10">
                  <c:v>-0.16208949491069699</c:v>
                </c:pt>
                <c:pt idx="11">
                  <c:v>-0.142336294452965</c:v>
                </c:pt>
                <c:pt idx="12">
                  <c:v>-0.20569242254572601</c:v>
                </c:pt>
                <c:pt idx="13">
                  <c:v>-0.20270270270270299</c:v>
                </c:pt>
                <c:pt idx="14">
                  <c:v>-0.201775693815541</c:v>
                </c:pt>
              </c:numCache>
            </c:numRef>
          </c:val>
          <c:smooth val="0"/>
          <c:extLst>
            <c:ext xmlns:c16="http://schemas.microsoft.com/office/drawing/2014/chart" uri="{C3380CC4-5D6E-409C-BE32-E72D297353CC}">
              <c16:uniqueId val="{00000001-433F-4D3C-A114-06897B349915}"/>
            </c:ext>
          </c:extLst>
        </c:ser>
        <c:ser>
          <c:idx val="2"/>
          <c:order val="2"/>
          <c:tx>
            <c:strRef>
              <c:f>'RtD by site'!$AW$6:$AW$7</c:f>
              <c:strCache>
                <c:ptCount val="1"/>
                <c:pt idx="0">
                  <c:v>Other</c:v>
                </c:pt>
              </c:strCache>
            </c:strRef>
          </c:tx>
          <c:spPr>
            <a:ln w="28575" cap="rnd">
              <a:solidFill>
                <a:schemeClr val="accent3"/>
              </a:solidFill>
              <a:round/>
            </a:ln>
            <a:effectLst/>
          </c:spPr>
          <c:marker>
            <c:symbol val="none"/>
          </c:marker>
          <c:cat>
            <c:strRef>
              <c:f>'RtD by site'!$AT$8:$AT$22</c:f>
              <c:strCache>
                <c:ptCount val="15"/>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strCache>
            </c:strRef>
          </c:cat>
          <c:val>
            <c:numRef>
              <c:f>'RtD by site'!$AW$8:$AW$22</c:f>
              <c:numCache>
                <c:formatCode>General</c:formatCode>
                <c:ptCount val="15"/>
                <c:pt idx="0">
                  <c:v>8.3384805435454002E-3</c:v>
                </c:pt>
                <c:pt idx="1">
                  <c:v>8.0952380952380998E-2</c:v>
                </c:pt>
                <c:pt idx="2">
                  <c:v>-1.6256684491978701E-2</c:v>
                </c:pt>
                <c:pt idx="3">
                  <c:v>-0.35517826825127302</c:v>
                </c:pt>
                <c:pt idx="4">
                  <c:v>-0.38588772370902102</c:v>
                </c:pt>
                <c:pt idx="5">
                  <c:v>-0.31064625030142301</c:v>
                </c:pt>
                <c:pt idx="6">
                  <c:v>-0.158583754834871</c:v>
                </c:pt>
                <c:pt idx="7">
                  <c:v>-7.5873069173942195E-2</c:v>
                </c:pt>
                <c:pt idx="8">
                  <c:v>4.7648589759109003E-2</c:v>
                </c:pt>
                <c:pt idx="9">
                  <c:v>5.7589285714285697E-2</c:v>
                </c:pt>
                <c:pt idx="10">
                  <c:v>0.137872628726287</c:v>
                </c:pt>
                <c:pt idx="11">
                  <c:v>0.117667476570635</c:v>
                </c:pt>
                <c:pt idx="12">
                  <c:v>4.9722050648548503E-2</c:v>
                </c:pt>
                <c:pt idx="13">
                  <c:v>0.115018315018315</c:v>
                </c:pt>
                <c:pt idx="14">
                  <c:v>0.134015345268542</c:v>
                </c:pt>
              </c:numCache>
            </c:numRef>
          </c:val>
          <c:smooth val="0"/>
          <c:extLst>
            <c:ext xmlns:c16="http://schemas.microsoft.com/office/drawing/2014/chart" uri="{C3380CC4-5D6E-409C-BE32-E72D297353CC}">
              <c16:uniqueId val="{00000002-433F-4D3C-A114-06897B349915}"/>
            </c:ext>
          </c:extLst>
        </c:ser>
        <c:ser>
          <c:idx val="3"/>
          <c:order val="3"/>
          <c:tx>
            <c:strRef>
              <c:f>'RtD by site'!$AX$6:$AX$7</c:f>
              <c:strCache>
                <c:ptCount val="1"/>
                <c:pt idx="0">
                  <c:v>Screening</c:v>
                </c:pt>
              </c:strCache>
            </c:strRef>
          </c:tx>
          <c:spPr>
            <a:ln w="28575" cap="rnd">
              <a:solidFill>
                <a:schemeClr val="accent1">
                  <a:lumMod val="40000"/>
                  <a:lumOff val="60000"/>
                </a:schemeClr>
              </a:solidFill>
              <a:round/>
            </a:ln>
            <a:effectLst/>
          </c:spPr>
          <c:marker>
            <c:symbol val="none"/>
          </c:marker>
          <c:cat>
            <c:strRef>
              <c:f>'RtD by site'!$AT$8:$AT$22</c:f>
              <c:strCache>
                <c:ptCount val="15"/>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strCache>
            </c:strRef>
          </c:cat>
          <c:val>
            <c:numRef>
              <c:f>'RtD by site'!$AX$8:$AX$22</c:f>
              <c:numCache>
                <c:formatCode>General</c:formatCode>
                <c:ptCount val="15"/>
                <c:pt idx="0">
                  <c:v>0.119969040247678</c:v>
                </c:pt>
                <c:pt idx="1">
                  <c:v>0.123947972456006</c:v>
                </c:pt>
                <c:pt idx="2">
                  <c:v>0.12700534759358301</c:v>
                </c:pt>
                <c:pt idx="3">
                  <c:v>-0.67871485943775101</c:v>
                </c:pt>
                <c:pt idx="4">
                  <c:v>-0.86875460833538098</c:v>
                </c:pt>
                <c:pt idx="5">
                  <c:v>-0.82609288685807802</c:v>
                </c:pt>
                <c:pt idx="6">
                  <c:v>-0.82250300842358604</c:v>
                </c:pt>
                <c:pt idx="7">
                  <c:v>-0.61409090909090902</c:v>
                </c:pt>
                <c:pt idx="8">
                  <c:v>-0.39440096327513502</c:v>
                </c:pt>
                <c:pt idx="9">
                  <c:v>-0.26492437603548702</c:v>
                </c:pt>
                <c:pt idx="10">
                  <c:v>-0.183796856106409</c:v>
                </c:pt>
                <c:pt idx="11">
                  <c:v>-0.12863327149041401</c:v>
                </c:pt>
                <c:pt idx="12">
                  <c:v>8.2120743034055796E-2</c:v>
                </c:pt>
                <c:pt idx="13">
                  <c:v>7.2685539403213498E-2</c:v>
                </c:pt>
                <c:pt idx="14">
                  <c:v>0.15984654731457801</c:v>
                </c:pt>
              </c:numCache>
            </c:numRef>
          </c:val>
          <c:smooth val="0"/>
          <c:extLst>
            <c:ext xmlns:c16="http://schemas.microsoft.com/office/drawing/2014/chart" uri="{C3380CC4-5D6E-409C-BE32-E72D297353CC}">
              <c16:uniqueId val="{00000003-433F-4D3C-A114-06897B349915}"/>
            </c:ext>
          </c:extLst>
        </c:ser>
        <c:ser>
          <c:idx val="4"/>
          <c:order val="4"/>
          <c:tx>
            <c:strRef>
              <c:f>'RtD by site'!$AY$6:$AY$7</c:f>
              <c:strCache>
                <c:ptCount val="1"/>
                <c:pt idx="0">
                  <c:v>TWW</c:v>
                </c:pt>
              </c:strCache>
            </c:strRef>
          </c:tx>
          <c:spPr>
            <a:ln w="28575" cap="rnd">
              <a:solidFill>
                <a:schemeClr val="accent5"/>
              </a:solidFill>
              <a:round/>
            </a:ln>
            <a:effectLst/>
          </c:spPr>
          <c:marker>
            <c:symbol val="none"/>
          </c:marker>
          <c:cat>
            <c:strRef>
              <c:f>'RtD by site'!$AT$8:$AT$22</c:f>
              <c:strCache>
                <c:ptCount val="15"/>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strCache>
            </c:strRef>
          </c:cat>
          <c:val>
            <c:numRef>
              <c:f>'RtD by site'!$AY$8:$AY$22</c:f>
              <c:numCache>
                <c:formatCode>General</c:formatCode>
                <c:ptCount val="15"/>
                <c:pt idx="0">
                  <c:v>-1.77281048270546E-2</c:v>
                </c:pt>
                <c:pt idx="1">
                  <c:v>-2.0665426741062198E-3</c:v>
                </c:pt>
                <c:pt idx="2">
                  <c:v>1.8143506102566799E-2</c:v>
                </c:pt>
                <c:pt idx="3">
                  <c:v>-0.35722903679871298</c:v>
                </c:pt>
                <c:pt idx="4">
                  <c:v>-0.37507270585077002</c:v>
                </c:pt>
                <c:pt idx="5">
                  <c:v>-0.28173001067334902</c:v>
                </c:pt>
                <c:pt idx="6">
                  <c:v>-0.181032898364271</c:v>
                </c:pt>
                <c:pt idx="7">
                  <c:v>-0.110985915492958</c:v>
                </c:pt>
                <c:pt idx="8">
                  <c:v>-2.5596713186383301E-2</c:v>
                </c:pt>
                <c:pt idx="9">
                  <c:v>-1.8230410268010502E-2</c:v>
                </c:pt>
                <c:pt idx="10">
                  <c:v>2.2344626896695099E-2</c:v>
                </c:pt>
                <c:pt idx="11">
                  <c:v>-6.6755674232309697E-3</c:v>
                </c:pt>
                <c:pt idx="12">
                  <c:v>-5.9832353791309904E-3</c:v>
                </c:pt>
                <c:pt idx="13">
                  <c:v>-6.76792725769787E-2</c:v>
                </c:pt>
                <c:pt idx="14">
                  <c:v>-2.3649975132843101E-2</c:v>
                </c:pt>
              </c:numCache>
            </c:numRef>
          </c:val>
          <c:smooth val="0"/>
          <c:extLst>
            <c:ext xmlns:c16="http://schemas.microsoft.com/office/drawing/2014/chart" uri="{C3380CC4-5D6E-409C-BE32-E72D297353CC}">
              <c16:uniqueId val="{00000000-8B18-4D10-9312-AC7A3264D694}"/>
            </c:ext>
          </c:extLst>
        </c:ser>
        <c:dLbls>
          <c:showLegendKey val="0"/>
          <c:showVal val="0"/>
          <c:showCatName val="0"/>
          <c:showSerName val="0"/>
          <c:showPercent val="0"/>
          <c:showBubbleSize val="0"/>
        </c:dLbls>
        <c:smooth val="0"/>
        <c:axId val="1076891679"/>
        <c:axId val="826620079"/>
      </c:lineChart>
      <c:catAx>
        <c:axId val="10768916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20079"/>
        <c:crosses val="autoZero"/>
        <c:auto val="1"/>
        <c:lblAlgn val="ctr"/>
        <c:lblOffset val="100"/>
        <c:noMultiLvlLbl val="0"/>
      </c:catAx>
      <c:valAx>
        <c:axId val="82662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89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Route to diagnosis by site </a:t>
            </a:r>
          </a:p>
          <a:p>
            <a:pPr>
              <a:defRPr/>
            </a:pPr>
            <a:r>
              <a:rPr lang="en-GB" sz="1800" b="0" i="0" baseline="0">
                <a:effectLst/>
              </a:rPr>
              <a:t>% change Apr-Dec (2019 v 2020)</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'RtD period calcs (SST)'!$S$8</c:f>
              <c:strCache>
                <c:ptCount val="1"/>
                <c:pt idx="0">
                  <c:v>Emergency presentation</c:v>
                </c:pt>
              </c:strCache>
            </c:strRef>
          </c:tx>
          <c:spPr>
            <a:solidFill>
              <a:schemeClr val="accent1"/>
            </a:solidFill>
            <a:ln>
              <a:noFill/>
            </a:ln>
            <a:effectLst/>
          </c:spPr>
          <c:invertIfNegative val="0"/>
          <c:cat>
            <c:strRef>
              <c:f>'RtD period calcs (SST)'!$C$9:$C$41</c:f>
              <c:strCache>
                <c:ptCount val="33"/>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pt idx="16">
                  <c:v>Bladder</c:v>
                </c:pt>
                <c:pt idx="17">
                  <c:v>Cervical</c:v>
                </c:pt>
                <c:pt idx="18">
                  <c:v>Hodgkin lymphoma</c:v>
                </c:pt>
                <c:pt idx="19">
                  <c:v>Kidney</c:v>
                </c:pt>
                <c:pt idx="20">
                  <c:v>Lip, oral cavity and pharynx</c:v>
                </c:pt>
                <c:pt idx="21">
                  <c:v>Liver</c:v>
                </c:pt>
                <c:pt idx="22">
                  <c:v>Lymphoid leukaemia</c:v>
                </c:pt>
                <c:pt idx="23">
                  <c:v>Multiple myeloma</c:v>
                </c:pt>
                <c:pt idx="24">
                  <c:v>Myeloid leukaemia</c:v>
                </c:pt>
                <c:pt idx="25">
                  <c:v>Nasal cavity, sinuses and larynx</c:v>
                </c:pt>
                <c:pt idx="26">
                  <c:v>Non-Hodgkin lymphoma</c:v>
                </c:pt>
                <c:pt idx="27">
                  <c:v>Oesophageal</c:v>
                </c:pt>
                <c:pt idx="28">
                  <c:v>Ovarian</c:v>
                </c:pt>
                <c:pt idx="29">
                  <c:v>Pancreatic</c:v>
                </c:pt>
                <c:pt idx="30">
                  <c:v>Stomach</c:v>
                </c:pt>
                <c:pt idx="31">
                  <c:v>Testicular</c:v>
                </c:pt>
                <c:pt idx="32">
                  <c:v>Uterine</c:v>
                </c:pt>
              </c:strCache>
            </c:strRef>
          </c:cat>
          <c:val>
            <c:numRef>
              <c:f>'RtD period calcs (SST)'!$S$9:$S$41</c:f>
              <c:numCache>
                <c:formatCode>0%</c:formatCode>
                <c:ptCount val="33"/>
                <c:pt idx="0">
                  <c:v>2.7453509351572342E-2</c:v>
                </c:pt>
                <c:pt idx="1">
                  <c:v>-1.9491444618398985E-2</c:v>
                </c:pt>
                <c:pt idx="2">
                  <c:v>7.9858187019556562E-2</c:v>
                </c:pt>
                <c:pt idx="3">
                  <c:v>-6.9719477920388587E-2</c:v>
                </c:pt>
                <c:pt idx="4">
                  <c:v>4.5742610536608358E-2</c:v>
                </c:pt>
                <c:pt idx="5">
                  <c:v>-0.16692251371429973</c:v>
                </c:pt>
                <c:pt idx="6">
                  <c:v>-4.4325524762085011E-2</c:v>
                </c:pt>
                <c:pt idx="7">
                  <c:v>-2.1981765573422687E-3</c:v>
                </c:pt>
                <c:pt idx="8">
                  <c:v>8.3260910839697028E-2</c:v>
                </c:pt>
                <c:pt idx="9">
                  <c:v>6.3884732611046893E-2</c:v>
                </c:pt>
                <c:pt idx="10">
                  <c:v>-0.20380010307615884</c:v>
                </c:pt>
                <c:pt idx="11">
                  <c:v>7.1601607667038519E-2</c:v>
                </c:pt>
                <c:pt idx="12">
                  <c:v>-5.826541401266571E-2</c:v>
                </c:pt>
                <c:pt idx="13">
                  <c:v>1.7009451732669805E-2</c:v>
                </c:pt>
                <c:pt idx="14">
                  <c:v>5.176765398958337E-2</c:v>
                </c:pt>
                <c:pt idx="15">
                  <c:v>7.4463163631159138E-3</c:v>
                </c:pt>
                <c:pt idx="16">
                  <c:v>-5.2877686326705066E-2</c:v>
                </c:pt>
                <c:pt idx="17">
                  <c:v>-0.15513368303990402</c:v>
                </c:pt>
                <c:pt idx="18">
                  <c:v>9.9104930457048126E-3</c:v>
                </c:pt>
                <c:pt idx="19">
                  <c:v>4.1921167989755245E-2</c:v>
                </c:pt>
                <c:pt idx="20">
                  <c:v>8.3647329260823272E-2</c:v>
                </c:pt>
                <c:pt idx="21">
                  <c:v>4.7070543930195843E-2</c:v>
                </c:pt>
                <c:pt idx="22">
                  <c:v>0.10408503752446738</c:v>
                </c:pt>
                <c:pt idx="23">
                  <c:v>2.6666049556238143E-2</c:v>
                </c:pt>
                <c:pt idx="24">
                  <c:v>-5.9428519889304636E-2</c:v>
                </c:pt>
                <c:pt idx="25">
                  <c:v>8.2393915234354534E-2</c:v>
                </c:pt>
                <c:pt idx="26">
                  <c:v>1.3199461558347086E-3</c:v>
                </c:pt>
                <c:pt idx="27">
                  <c:v>9.1129074229544499E-2</c:v>
                </c:pt>
                <c:pt idx="28">
                  <c:v>-5.9331248117997934E-2</c:v>
                </c:pt>
                <c:pt idx="29">
                  <c:v>5.0168351062788032E-2</c:v>
                </c:pt>
                <c:pt idx="30">
                  <c:v>4.673580761469525E-2</c:v>
                </c:pt>
                <c:pt idx="31">
                  <c:v>-0.11068334937439843</c:v>
                </c:pt>
                <c:pt idx="32">
                  <c:v>2.8783535669667643E-2</c:v>
                </c:pt>
              </c:numCache>
            </c:numRef>
          </c:val>
          <c:extLst>
            <c:ext xmlns:c16="http://schemas.microsoft.com/office/drawing/2014/chart" uri="{C3380CC4-5D6E-409C-BE32-E72D297353CC}">
              <c16:uniqueId val="{00000000-5473-480C-A445-AE716089D513}"/>
            </c:ext>
          </c:extLst>
        </c:ser>
        <c:ser>
          <c:idx val="1"/>
          <c:order val="1"/>
          <c:tx>
            <c:strRef>
              <c:f>'RtD period calcs (SST)'!$T$8</c:f>
              <c:strCache>
                <c:ptCount val="1"/>
                <c:pt idx="0">
                  <c:v>GP referral</c:v>
                </c:pt>
              </c:strCache>
            </c:strRef>
          </c:tx>
          <c:spPr>
            <a:solidFill>
              <a:schemeClr val="accent4"/>
            </a:solidFill>
            <a:ln>
              <a:noFill/>
            </a:ln>
            <a:effectLst/>
          </c:spPr>
          <c:invertIfNegative val="0"/>
          <c:cat>
            <c:strRef>
              <c:f>'RtD period calcs (SST)'!$C$9:$C$41</c:f>
              <c:strCache>
                <c:ptCount val="33"/>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pt idx="16">
                  <c:v>Bladder</c:v>
                </c:pt>
                <c:pt idx="17">
                  <c:v>Cervical</c:v>
                </c:pt>
                <c:pt idx="18">
                  <c:v>Hodgkin lymphoma</c:v>
                </c:pt>
                <c:pt idx="19">
                  <c:v>Kidney</c:v>
                </c:pt>
                <c:pt idx="20">
                  <c:v>Lip, oral cavity and pharynx</c:v>
                </c:pt>
                <c:pt idx="21">
                  <c:v>Liver</c:v>
                </c:pt>
                <c:pt idx="22">
                  <c:v>Lymphoid leukaemia</c:v>
                </c:pt>
                <c:pt idx="23">
                  <c:v>Multiple myeloma</c:v>
                </c:pt>
                <c:pt idx="24">
                  <c:v>Myeloid leukaemia</c:v>
                </c:pt>
                <c:pt idx="25">
                  <c:v>Nasal cavity, sinuses and larynx</c:v>
                </c:pt>
                <c:pt idx="26">
                  <c:v>Non-Hodgkin lymphoma</c:v>
                </c:pt>
                <c:pt idx="27">
                  <c:v>Oesophageal</c:v>
                </c:pt>
                <c:pt idx="28">
                  <c:v>Ovarian</c:v>
                </c:pt>
                <c:pt idx="29">
                  <c:v>Pancreatic</c:v>
                </c:pt>
                <c:pt idx="30">
                  <c:v>Stomach</c:v>
                </c:pt>
                <c:pt idx="31">
                  <c:v>Testicular</c:v>
                </c:pt>
                <c:pt idx="32">
                  <c:v>Uterine</c:v>
                </c:pt>
              </c:strCache>
            </c:strRef>
          </c:cat>
          <c:val>
            <c:numRef>
              <c:f>'RtD period calcs (SST)'!$T$9:$T$41</c:f>
              <c:numCache>
                <c:formatCode>0%</c:formatCode>
                <c:ptCount val="33"/>
                <c:pt idx="0">
                  <c:v>-0.26037146452660814</c:v>
                </c:pt>
                <c:pt idx="1">
                  <c:v>-0.29146948958835467</c:v>
                </c:pt>
                <c:pt idx="2">
                  <c:v>-0.27677218957580618</c:v>
                </c:pt>
                <c:pt idx="3">
                  <c:v>-6.6002965351742979E-2</c:v>
                </c:pt>
                <c:pt idx="4">
                  <c:v>-0.31244530056983366</c:v>
                </c:pt>
                <c:pt idx="5">
                  <c:v>-0.24410987660515854</c:v>
                </c:pt>
                <c:pt idx="6">
                  <c:v>-0.17902041297740873</c:v>
                </c:pt>
                <c:pt idx="7">
                  <c:v>-0.28495540878620768</c:v>
                </c:pt>
                <c:pt idx="8">
                  <c:v>-0.20151047167196945</c:v>
                </c:pt>
                <c:pt idx="9">
                  <c:v>-0.18178863403983242</c:v>
                </c:pt>
                <c:pt idx="10">
                  <c:v>-0.33561000372397337</c:v>
                </c:pt>
                <c:pt idx="11">
                  <c:v>-0.27502466572114748</c:v>
                </c:pt>
                <c:pt idx="12">
                  <c:v>-0.35800797213186569</c:v>
                </c:pt>
                <c:pt idx="13">
                  <c:v>-0.14463141696199747</c:v>
                </c:pt>
                <c:pt idx="14">
                  <c:v>-0.18976548921831174</c:v>
                </c:pt>
                <c:pt idx="15">
                  <c:v>-0.26127579769226611</c:v>
                </c:pt>
                <c:pt idx="16">
                  <c:v>-0.28129238331166412</c:v>
                </c:pt>
                <c:pt idx="17">
                  <c:v>-0.27859148048759808</c:v>
                </c:pt>
                <c:pt idx="18">
                  <c:v>-0.31059490541070967</c:v>
                </c:pt>
                <c:pt idx="19">
                  <c:v>-0.25348483296385038</c:v>
                </c:pt>
                <c:pt idx="20">
                  <c:v>-0.1890897305760752</c:v>
                </c:pt>
                <c:pt idx="21">
                  <c:v>-0.23076837707006836</c:v>
                </c:pt>
                <c:pt idx="22">
                  <c:v>-0.29156621035232411</c:v>
                </c:pt>
                <c:pt idx="23">
                  <c:v>-0.37184410578572047</c:v>
                </c:pt>
                <c:pt idx="24">
                  <c:v>-0.20230270266827244</c:v>
                </c:pt>
                <c:pt idx="25">
                  <c:v>-0.23067836257146049</c:v>
                </c:pt>
                <c:pt idx="26">
                  <c:v>-0.22718541665503864</c:v>
                </c:pt>
                <c:pt idx="27">
                  <c:v>-0.25922583714131719</c:v>
                </c:pt>
                <c:pt idx="28">
                  <c:v>-0.16815379610611064</c:v>
                </c:pt>
                <c:pt idx="29">
                  <c:v>-0.14704054623666402</c:v>
                </c:pt>
                <c:pt idx="30">
                  <c:v>-0.30197379818029141</c:v>
                </c:pt>
                <c:pt idx="31">
                  <c:v>-0.24978970873903936</c:v>
                </c:pt>
                <c:pt idx="32">
                  <c:v>-0.16154786296005713</c:v>
                </c:pt>
              </c:numCache>
            </c:numRef>
          </c:val>
          <c:extLst>
            <c:ext xmlns:c16="http://schemas.microsoft.com/office/drawing/2014/chart" uri="{C3380CC4-5D6E-409C-BE32-E72D297353CC}">
              <c16:uniqueId val="{00000001-5473-480C-A445-AE716089D513}"/>
            </c:ext>
          </c:extLst>
        </c:ser>
        <c:ser>
          <c:idx val="2"/>
          <c:order val="2"/>
          <c:tx>
            <c:strRef>
              <c:f>'RtD period calcs (SST)'!$U$8</c:f>
              <c:strCache>
                <c:ptCount val="1"/>
                <c:pt idx="0">
                  <c:v>Other</c:v>
                </c:pt>
              </c:strCache>
            </c:strRef>
          </c:tx>
          <c:spPr>
            <a:solidFill>
              <a:schemeClr val="accent3"/>
            </a:solidFill>
            <a:ln>
              <a:noFill/>
            </a:ln>
            <a:effectLst/>
          </c:spPr>
          <c:invertIfNegative val="0"/>
          <c:cat>
            <c:strRef>
              <c:f>'RtD period calcs (SST)'!$C$9:$C$41</c:f>
              <c:strCache>
                <c:ptCount val="33"/>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pt idx="16">
                  <c:v>Bladder</c:v>
                </c:pt>
                <c:pt idx="17">
                  <c:v>Cervical</c:v>
                </c:pt>
                <c:pt idx="18">
                  <c:v>Hodgkin lymphoma</c:v>
                </c:pt>
                <c:pt idx="19">
                  <c:v>Kidney</c:v>
                </c:pt>
                <c:pt idx="20">
                  <c:v>Lip, oral cavity and pharynx</c:v>
                </c:pt>
                <c:pt idx="21">
                  <c:v>Liver</c:v>
                </c:pt>
                <c:pt idx="22">
                  <c:v>Lymphoid leukaemia</c:v>
                </c:pt>
                <c:pt idx="23">
                  <c:v>Multiple myeloma</c:v>
                </c:pt>
                <c:pt idx="24">
                  <c:v>Myeloid leukaemia</c:v>
                </c:pt>
                <c:pt idx="25">
                  <c:v>Nasal cavity, sinuses and larynx</c:v>
                </c:pt>
                <c:pt idx="26">
                  <c:v>Non-Hodgkin lymphoma</c:v>
                </c:pt>
                <c:pt idx="27">
                  <c:v>Oesophageal</c:v>
                </c:pt>
                <c:pt idx="28">
                  <c:v>Ovarian</c:v>
                </c:pt>
                <c:pt idx="29">
                  <c:v>Pancreatic</c:v>
                </c:pt>
                <c:pt idx="30">
                  <c:v>Stomach</c:v>
                </c:pt>
                <c:pt idx="31">
                  <c:v>Testicular</c:v>
                </c:pt>
                <c:pt idx="32">
                  <c:v>Uterine</c:v>
                </c:pt>
              </c:strCache>
            </c:strRef>
          </c:cat>
          <c:val>
            <c:numRef>
              <c:f>'RtD period calcs (SST)'!$U$9:$U$41</c:f>
              <c:numCache>
                <c:formatCode>0%</c:formatCode>
                <c:ptCount val="33"/>
                <c:pt idx="0">
                  <c:v>-5.3012589517363623E-2</c:v>
                </c:pt>
                <c:pt idx="1">
                  <c:v>-3.889730222948011E-2</c:v>
                </c:pt>
                <c:pt idx="2">
                  <c:v>-9.1051210071293659E-2</c:v>
                </c:pt>
                <c:pt idx="3">
                  <c:v>-0.1465625727734374</c:v>
                </c:pt>
                <c:pt idx="4">
                  <c:v>-4.1999281874605089E-2</c:v>
                </c:pt>
                <c:pt idx="5">
                  <c:v>9.4968340226676426E-2</c:v>
                </c:pt>
                <c:pt idx="6">
                  <c:v>5.2763265541899355E-2</c:v>
                </c:pt>
                <c:pt idx="7">
                  <c:v>2.9889988413976123E-3</c:v>
                </c:pt>
                <c:pt idx="8">
                  <c:v>-0.15458341702548423</c:v>
                </c:pt>
                <c:pt idx="9">
                  <c:v>8.8398643112485593E-3</c:v>
                </c:pt>
                <c:pt idx="10">
                  <c:v>-0.10235455619389737</c:v>
                </c:pt>
                <c:pt idx="11">
                  <c:v>-0.22369983909995414</c:v>
                </c:pt>
                <c:pt idx="12">
                  <c:v>-0.22645691167570595</c:v>
                </c:pt>
                <c:pt idx="13">
                  <c:v>-3.6919000081807395E-2</c:v>
                </c:pt>
                <c:pt idx="14">
                  <c:v>3.2358383877934063E-2</c:v>
                </c:pt>
                <c:pt idx="15">
                  <c:v>4.8265994242853681E-3</c:v>
                </c:pt>
                <c:pt idx="16">
                  <c:v>-4.5912713685938834E-2</c:v>
                </c:pt>
                <c:pt idx="17">
                  <c:v>2.2961407900019402E-2</c:v>
                </c:pt>
                <c:pt idx="18">
                  <c:v>-2.8000724203782173E-2</c:v>
                </c:pt>
                <c:pt idx="19">
                  <c:v>3.6119330200926503E-2</c:v>
                </c:pt>
                <c:pt idx="20">
                  <c:v>-0.16300668844648494</c:v>
                </c:pt>
                <c:pt idx="21">
                  <c:v>-4.77160617675828E-2</c:v>
                </c:pt>
                <c:pt idx="22">
                  <c:v>0.17912236883661839</c:v>
                </c:pt>
                <c:pt idx="23">
                  <c:v>-6.5225965236190966E-2</c:v>
                </c:pt>
                <c:pt idx="24">
                  <c:v>8.3758134956811878E-2</c:v>
                </c:pt>
                <c:pt idx="25">
                  <c:v>-0.11541358119586491</c:v>
                </c:pt>
                <c:pt idx="26">
                  <c:v>-3.6333787578306735E-2</c:v>
                </c:pt>
                <c:pt idx="27">
                  <c:v>-0.24611582921960562</c:v>
                </c:pt>
                <c:pt idx="28">
                  <c:v>2.4299756201824962E-2</c:v>
                </c:pt>
                <c:pt idx="29">
                  <c:v>8.5619573900765425E-2</c:v>
                </c:pt>
                <c:pt idx="30">
                  <c:v>-0.17821464065001308</c:v>
                </c:pt>
                <c:pt idx="31">
                  <c:v>4.9877391201548098E-2</c:v>
                </c:pt>
                <c:pt idx="32">
                  <c:v>7.8272718282172291E-2</c:v>
                </c:pt>
              </c:numCache>
            </c:numRef>
          </c:val>
          <c:extLst>
            <c:ext xmlns:c16="http://schemas.microsoft.com/office/drawing/2014/chart" uri="{C3380CC4-5D6E-409C-BE32-E72D297353CC}">
              <c16:uniqueId val="{00000002-5473-480C-A445-AE716089D513}"/>
            </c:ext>
          </c:extLst>
        </c:ser>
        <c:ser>
          <c:idx val="3"/>
          <c:order val="3"/>
          <c:tx>
            <c:strRef>
              <c:f>'RtD period calcs (SST)'!$V$8</c:f>
              <c:strCache>
                <c:ptCount val="1"/>
                <c:pt idx="0">
                  <c:v>Screening</c:v>
                </c:pt>
              </c:strCache>
            </c:strRef>
          </c:tx>
          <c:spPr>
            <a:solidFill>
              <a:schemeClr val="accent1">
                <a:lumMod val="40000"/>
                <a:lumOff val="60000"/>
              </a:schemeClr>
            </a:solidFill>
            <a:ln>
              <a:noFill/>
            </a:ln>
            <a:effectLst/>
          </c:spPr>
          <c:invertIfNegative val="0"/>
          <c:cat>
            <c:strRef>
              <c:f>'RtD period calcs (SST)'!$C$9:$C$41</c:f>
              <c:strCache>
                <c:ptCount val="33"/>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pt idx="16">
                  <c:v>Bladder</c:v>
                </c:pt>
                <c:pt idx="17">
                  <c:v>Cervical</c:v>
                </c:pt>
                <c:pt idx="18">
                  <c:v>Hodgkin lymphoma</c:v>
                </c:pt>
                <c:pt idx="19">
                  <c:v>Kidney</c:v>
                </c:pt>
                <c:pt idx="20">
                  <c:v>Lip, oral cavity and pharynx</c:v>
                </c:pt>
                <c:pt idx="21">
                  <c:v>Liver</c:v>
                </c:pt>
                <c:pt idx="22">
                  <c:v>Lymphoid leukaemia</c:v>
                </c:pt>
                <c:pt idx="23">
                  <c:v>Multiple myeloma</c:v>
                </c:pt>
                <c:pt idx="24">
                  <c:v>Myeloid leukaemia</c:v>
                </c:pt>
                <c:pt idx="25">
                  <c:v>Nasal cavity, sinuses and larynx</c:v>
                </c:pt>
                <c:pt idx="26">
                  <c:v>Non-Hodgkin lymphoma</c:v>
                </c:pt>
                <c:pt idx="27">
                  <c:v>Oesophageal</c:v>
                </c:pt>
                <c:pt idx="28">
                  <c:v>Ovarian</c:v>
                </c:pt>
                <c:pt idx="29">
                  <c:v>Pancreatic</c:v>
                </c:pt>
                <c:pt idx="30">
                  <c:v>Stomach</c:v>
                </c:pt>
                <c:pt idx="31">
                  <c:v>Testicular</c:v>
                </c:pt>
                <c:pt idx="32">
                  <c:v>Uterine</c:v>
                </c:pt>
              </c:strCache>
            </c:strRef>
          </c:cat>
          <c:val>
            <c:numRef>
              <c:f>'RtD period calcs (SST)'!$V$9:$V$41</c:f>
              <c:numCache>
                <c:formatCode>0%</c:formatCode>
                <c:ptCount val="33"/>
                <c:pt idx="0">
                  <c:v>-0.3782100330170346</c:v>
                </c:pt>
                <c:pt idx="3">
                  <c:v>-0.48372993085841154</c:v>
                </c:pt>
                <c:pt idx="4">
                  <c:v>-7.1208942890603616E-2</c:v>
                </c:pt>
                <c:pt idx="6">
                  <c:v>-0.12425909155296368</c:v>
                </c:pt>
              </c:numCache>
            </c:numRef>
          </c:val>
          <c:extLst>
            <c:ext xmlns:c16="http://schemas.microsoft.com/office/drawing/2014/chart" uri="{C3380CC4-5D6E-409C-BE32-E72D297353CC}">
              <c16:uniqueId val="{00000003-5473-480C-A445-AE716089D513}"/>
            </c:ext>
          </c:extLst>
        </c:ser>
        <c:ser>
          <c:idx val="4"/>
          <c:order val="4"/>
          <c:tx>
            <c:strRef>
              <c:f>'RtD period calcs (SST)'!$W$8</c:f>
              <c:strCache>
                <c:ptCount val="1"/>
                <c:pt idx="0">
                  <c:v>TWW</c:v>
                </c:pt>
              </c:strCache>
            </c:strRef>
          </c:tx>
          <c:spPr>
            <a:solidFill>
              <a:schemeClr val="accent5"/>
            </a:solidFill>
            <a:ln>
              <a:noFill/>
            </a:ln>
            <a:effectLst/>
          </c:spPr>
          <c:invertIfNegative val="0"/>
          <c:cat>
            <c:strRef>
              <c:f>'RtD period calcs (SST)'!$C$9:$C$41</c:f>
              <c:strCache>
                <c:ptCount val="33"/>
                <c:pt idx="0">
                  <c:v>All sites combined</c:v>
                </c:pt>
                <c:pt idx="1">
                  <c:v>Bone and soft tissue</c:v>
                </c:pt>
                <c:pt idx="2">
                  <c:v>Brain and CNS</c:v>
                </c:pt>
                <c:pt idx="3">
                  <c:v>Breast</c:v>
                </c:pt>
                <c:pt idx="4">
                  <c:v>Colorectal</c:v>
                </c:pt>
                <c:pt idx="5">
                  <c:v>Endocrine</c:v>
                </c:pt>
                <c:pt idx="6">
                  <c:v>Gynaecological</c:v>
                </c:pt>
                <c:pt idx="7">
                  <c:v>Haematological</c:v>
                </c:pt>
                <c:pt idx="8">
                  <c:v>Head and Neck</c:v>
                </c:pt>
                <c:pt idx="9">
                  <c:v>Lung</c:v>
                </c:pt>
                <c:pt idx="10">
                  <c:v>Melanoma</c:v>
                </c:pt>
                <c:pt idx="11">
                  <c:v>Oesophago-gastric</c:v>
                </c:pt>
                <c:pt idx="12">
                  <c:v>Prostate</c:v>
                </c:pt>
                <c:pt idx="13">
                  <c:v>Unknown</c:v>
                </c:pt>
                <c:pt idx="14">
                  <c:v>Upper GI excl OG</c:v>
                </c:pt>
                <c:pt idx="15">
                  <c:v>Urological excl prostate</c:v>
                </c:pt>
                <c:pt idx="16">
                  <c:v>Bladder</c:v>
                </c:pt>
                <c:pt idx="17">
                  <c:v>Cervical</c:v>
                </c:pt>
                <c:pt idx="18">
                  <c:v>Hodgkin lymphoma</c:v>
                </c:pt>
                <c:pt idx="19">
                  <c:v>Kidney</c:v>
                </c:pt>
                <c:pt idx="20">
                  <c:v>Lip, oral cavity and pharynx</c:v>
                </c:pt>
                <c:pt idx="21">
                  <c:v>Liver</c:v>
                </c:pt>
                <c:pt idx="22">
                  <c:v>Lymphoid leukaemia</c:v>
                </c:pt>
                <c:pt idx="23">
                  <c:v>Multiple myeloma</c:v>
                </c:pt>
                <c:pt idx="24">
                  <c:v>Myeloid leukaemia</c:v>
                </c:pt>
                <c:pt idx="25">
                  <c:v>Nasal cavity, sinuses and larynx</c:v>
                </c:pt>
                <c:pt idx="26">
                  <c:v>Non-Hodgkin lymphoma</c:v>
                </c:pt>
                <c:pt idx="27">
                  <c:v>Oesophageal</c:v>
                </c:pt>
                <c:pt idx="28">
                  <c:v>Ovarian</c:v>
                </c:pt>
                <c:pt idx="29">
                  <c:v>Pancreatic</c:v>
                </c:pt>
                <c:pt idx="30">
                  <c:v>Stomach</c:v>
                </c:pt>
                <c:pt idx="31">
                  <c:v>Testicular</c:v>
                </c:pt>
                <c:pt idx="32">
                  <c:v>Uterine</c:v>
                </c:pt>
              </c:strCache>
            </c:strRef>
          </c:cat>
          <c:val>
            <c:numRef>
              <c:f>'RtD period calcs (SST)'!$W$9:$W$41</c:f>
              <c:numCache>
                <c:formatCode>0%</c:formatCode>
                <c:ptCount val="33"/>
                <c:pt idx="0">
                  <c:v>-0.11961523543497198</c:v>
                </c:pt>
                <c:pt idx="1">
                  <c:v>3.2597147185248136E-2</c:v>
                </c:pt>
                <c:pt idx="2">
                  <c:v>-7.0970002991218278E-2</c:v>
                </c:pt>
                <c:pt idx="3">
                  <c:v>-1.8738588331924658E-2</c:v>
                </c:pt>
                <c:pt idx="4">
                  <c:v>-7.0709708536169313E-2</c:v>
                </c:pt>
                <c:pt idx="5">
                  <c:v>8.3628421206305547E-3</c:v>
                </c:pt>
                <c:pt idx="6">
                  <c:v>-4.3245024136897618E-2</c:v>
                </c:pt>
                <c:pt idx="7">
                  <c:v>-7.9984699497200884E-2</c:v>
                </c:pt>
                <c:pt idx="8">
                  <c:v>-2.8506397248096938E-2</c:v>
                </c:pt>
                <c:pt idx="9">
                  <c:v>-0.22244670310372708</c:v>
                </c:pt>
                <c:pt idx="10">
                  <c:v>-0.12048706481201349</c:v>
                </c:pt>
                <c:pt idx="11">
                  <c:v>-7.0124535211302352E-2</c:v>
                </c:pt>
                <c:pt idx="12">
                  <c:v>-0.30143726604187138</c:v>
                </c:pt>
                <c:pt idx="13">
                  <c:v>2.36020351455455E-2</c:v>
                </c:pt>
                <c:pt idx="14">
                  <c:v>5.8712180471681037E-2</c:v>
                </c:pt>
                <c:pt idx="15">
                  <c:v>-8.9132918896071056E-2</c:v>
                </c:pt>
                <c:pt idx="16">
                  <c:v>-5.3820270596557619E-2</c:v>
                </c:pt>
                <c:pt idx="17">
                  <c:v>-9.6826660288919196E-3</c:v>
                </c:pt>
                <c:pt idx="18">
                  <c:v>3.3225818197214152E-2</c:v>
                </c:pt>
                <c:pt idx="19">
                  <c:v>-0.17063075295203317</c:v>
                </c:pt>
                <c:pt idx="20">
                  <c:v>-1.764516543904442E-2</c:v>
                </c:pt>
                <c:pt idx="21">
                  <c:v>-2.5709133337200256E-2</c:v>
                </c:pt>
                <c:pt idx="22">
                  <c:v>-0.17198893691192604</c:v>
                </c:pt>
                <c:pt idx="23">
                  <c:v>-0.15445591443389889</c:v>
                </c:pt>
                <c:pt idx="24">
                  <c:v>-1.6594609109047056E-2</c:v>
                </c:pt>
                <c:pt idx="25">
                  <c:v>-7.2700126988293062E-2</c:v>
                </c:pt>
                <c:pt idx="26">
                  <c:v>-4.0330218715394391E-2</c:v>
                </c:pt>
                <c:pt idx="27">
                  <c:v>-4.9569983148943307E-2</c:v>
                </c:pt>
                <c:pt idx="28">
                  <c:v>-6.507783293238624E-2</c:v>
                </c:pt>
                <c:pt idx="29">
                  <c:v>0.10799162693311871</c:v>
                </c:pt>
                <c:pt idx="30">
                  <c:v>-0.13337499303952935</c:v>
                </c:pt>
                <c:pt idx="31">
                  <c:v>-5.618035565448333E-2</c:v>
                </c:pt>
                <c:pt idx="32">
                  <c:v>-4.5814390111981219E-2</c:v>
                </c:pt>
              </c:numCache>
            </c:numRef>
          </c:val>
          <c:extLst>
            <c:ext xmlns:c16="http://schemas.microsoft.com/office/drawing/2014/chart" uri="{C3380CC4-5D6E-409C-BE32-E72D297353CC}">
              <c16:uniqueId val="{00000004-5473-480C-A445-AE716089D513}"/>
            </c:ext>
          </c:extLst>
        </c:ser>
        <c:dLbls>
          <c:showLegendKey val="0"/>
          <c:showVal val="0"/>
          <c:showCatName val="0"/>
          <c:showSerName val="0"/>
          <c:showPercent val="0"/>
          <c:showBubbleSize val="0"/>
        </c:dLbls>
        <c:gapWidth val="182"/>
        <c:axId val="826766815"/>
        <c:axId val="512710063"/>
      </c:barChart>
      <c:catAx>
        <c:axId val="826766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2710063"/>
        <c:crosses val="autoZero"/>
        <c:auto val="1"/>
        <c:lblAlgn val="ctr"/>
        <c:lblOffset val="100"/>
        <c:noMultiLvlLbl val="0"/>
      </c:catAx>
      <c:valAx>
        <c:axId val="51271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76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Emergency presentations</a:t>
            </a:r>
          </a:p>
          <a:p>
            <a:pPr>
              <a:defRPr/>
            </a:pPr>
            <a:r>
              <a:rPr lang="en-GB" sz="1100" b="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9"/>
            <c:invertIfNegative val="0"/>
            <c:bubble3D val="0"/>
            <c:spPr>
              <a:solidFill>
                <a:schemeClr val="accent1"/>
              </a:solidFill>
              <a:ln>
                <a:noFill/>
              </a:ln>
              <a:effectLst/>
            </c:spPr>
            <c:extLst>
              <c:ext xmlns:c16="http://schemas.microsoft.com/office/drawing/2014/chart" uri="{C3380CC4-5D6E-409C-BE32-E72D297353CC}">
                <c16:uniqueId val="{00000001-8C2B-4688-9B67-7D2FA82B99A2}"/>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BE14-489F-9FA9-57B55BC9E824}"/>
              </c:ext>
            </c:extLst>
          </c:dPt>
          <c:dPt>
            <c:idx val="17"/>
            <c:invertIfNegative val="0"/>
            <c:bubble3D val="0"/>
            <c:spPr>
              <a:solidFill>
                <a:schemeClr val="accent6"/>
              </a:solidFill>
              <a:ln>
                <a:noFill/>
              </a:ln>
              <a:effectLst/>
            </c:spPr>
            <c:extLst>
              <c:ext xmlns:c16="http://schemas.microsoft.com/office/drawing/2014/chart" uri="{C3380CC4-5D6E-409C-BE32-E72D297353CC}">
                <c16:uniqueId val="{00000004-EE8F-4FAB-A988-4D48B67787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'RtD period calcs (SST)'!$AB$29:$AB$61</c:f>
              <c:strCache>
                <c:ptCount val="33"/>
                <c:pt idx="0">
                  <c:v>Melanoma</c:v>
                </c:pt>
                <c:pt idx="1">
                  <c:v>Endocrine</c:v>
                </c:pt>
                <c:pt idx="2">
                  <c:v>Cervical</c:v>
                </c:pt>
                <c:pt idx="3">
                  <c:v>Testicular</c:v>
                </c:pt>
                <c:pt idx="4">
                  <c:v>Breast</c:v>
                </c:pt>
                <c:pt idx="5">
                  <c:v>Myeloid leukaemia</c:v>
                </c:pt>
                <c:pt idx="6">
                  <c:v>Ovarian</c:v>
                </c:pt>
                <c:pt idx="7">
                  <c:v>Prostate</c:v>
                </c:pt>
                <c:pt idx="8">
                  <c:v>Bladder</c:v>
                </c:pt>
                <c:pt idx="9">
                  <c:v>Gynaecological</c:v>
                </c:pt>
                <c:pt idx="10">
                  <c:v>Bone and soft tissue</c:v>
                </c:pt>
                <c:pt idx="11">
                  <c:v>Haematological</c:v>
                </c:pt>
                <c:pt idx="12">
                  <c:v>Non-Hodgkin lymphoma</c:v>
                </c:pt>
                <c:pt idx="13">
                  <c:v>Urological excl prostate</c:v>
                </c:pt>
                <c:pt idx="14">
                  <c:v>Hodgkin lymphoma</c:v>
                </c:pt>
                <c:pt idx="15">
                  <c:v>Unknown</c:v>
                </c:pt>
                <c:pt idx="16">
                  <c:v>Multiple myeloma</c:v>
                </c:pt>
                <c:pt idx="17">
                  <c:v>All sites combined</c:v>
                </c:pt>
                <c:pt idx="18">
                  <c:v>Uterine</c:v>
                </c:pt>
                <c:pt idx="19">
                  <c:v>Kidney</c:v>
                </c:pt>
                <c:pt idx="20">
                  <c:v>Colorectal</c:v>
                </c:pt>
                <c:pt idx="21">
                  <c:v>Stomach</c:v>
                </c:pt>
                <c:pt idx="22">
                  <c:v>Liver</c:v>
                </c:pt>
                <c:pt idx="23">
                  <c:v>Pancreatic</c:v>
                </c:pt>
                <c:pt idx="24">
                  <c:v>Upper GI excl OG</c:v>
                </c:pt>
                <c:pt idx="25">
                  <c:v>Lung</c:v>
                </c:pt>
                <c:pt idx="26">
                  <c:v>Oesophago-gastric</c:v>
                </c:pt>
                <c:pt idx="27">
                  <c:v>Brain and CNS</c:v>
                </c:pt>
                <c:pt idx="28">
                  <c:v>Nasal cavity, sinuses and larynx</c:v>
                </c:pt>
                <c:pt idx="29">
                  <c:v>Head and Neck</c:v>
                </c:pt>
                <c:pt idx="30">
                  <c:v>Lip, oral cavity and pharynx</c:v>
                </c:pt>
                <c:pt idx="31">
                  <c:v>Oesophageal</c:v>
                </c:pt>
                <c:pt idx="32">
                  <c:v>Lymphoid leukaemia</c:v>
                </c:pt>
              </c:strCache>
            </c:strRef>
          </c:cat>
          <c:val>
            <c:numRef>
              <c:f>'RtD period calcs (SST)'!$AC$29:$AC$61</c:f>
              <c:numCache>
                <c:formatCode>0%</c:formatCode>
                <c:ptCount val="33"/>
                <c:pt idx="0">
                  <c:v>-0.20380010307615884</c:v>
                </c:pt>
                <c:pt idx="1">
                  <c:v>-0.16692251371429973</c:v>
                </c:pt>
                <c:pt idx="2">
                  <c:v>-0.15513368303990402</c:v>
                </c:pt>
                <c:pt idx="3">
                  <c:v>-0.11068334937439843</c:v>
                </c:pt>
                <c:pt idx="4">
                  <c:v>-6.9719477920388587E-2</c:v>
                </c:pt>
                <c:pt idx="5">
                  <c:v>-5.9428519889304636E-2</c:v>
                </c:pt>
                <c:pt idx="6">
                  <c:v>-5.9331248117997934E-2</c:v>
                </c:pt>
                <c:pt idx="7">
                  <c:v>-5.826541401266571E-2</c:v>
                </c:pt>
                <c:pt idx="8">
                  <c:v>-5.2877686326705066E-2</c:v>
                </c:pt>
                <c:pt idx="9">
                  <c:v>-4.4325524762085011E-2</c:v>
                </c:pt>
                <c:pt idx="10">
                  <c:v>-1.9491444618398985E-2</c:v>
                </c:pt>
                <c:pt idx="11">
                  <c:v>-2.1981765573422687E-3</c:v>
                </c:pt>
                <c:pt idx="12">
                  <c:v>1.3199461558347086E-3</c:v>
                </c:pt>
                <c:pt idx="13">
                  <c:v>7.4463163631159138E-3</c:v>
                </c:pt>
                <c:pt idx="14">
                  <c:v>9.9104930457048126E-3</c:v>
                </c:pt>
                <c:pt idx="15">
                  <c:v>1.7009451732669805E-2</c:v>
                </c:pt>
                <c:pt idx="16">
                  <c:v>2.6666049556238143E-2</c:v>
                </c:pt>
                <c:pt idx="17">
                  <c:v>2.7453509351572342E-2</c:v>
                </c:pt>
                <c:pt idx="18">
                  <c:v>2.8783535669667643E-2</c:v>
                </c:pt>
                <c:pt idx="19">
                  <c:v>4.1921167989755245E-2</c:v>
                </c:pt>
                <c:pt idx="20">
                  <c:v>4.5742610536608358E-2</c:v>
                </c:pt>
                <c:pt idx="21">
                  <c:v>4.673580761469525E-2</c:v>
                </c:pt>
                <c:pt idx="22">
                  <c:v>4.7070543930195843E-2</c:v>
                </c:pt>
                <c:pt idx="23">
                  <c:v>5.0168351062788032E-2</c:v>
                </c:pt>
                <c:pt idx="24">
                  <c:v>5.176765398958337E-2</c:v>
                </c:pt>
                <c:pt idx="25">
                  <c:v>6.3884732611046893E-2</c:v>
                </c:pt>
                <c:pt idx="26">
                  <c:v>7.1601607667038519E-2</c:v>
                </c:pt>
                <c:pt idx="27">
                  <c:v>7.9858187019556562E-2</c:v>
                </c:pt>
                <c:pt idx="28">
                  <c:v>8.2393915234354534E-2</c:v>
                </c:pt>
                <c:pt idx="29">
                  <c:v>8.3260910839697028E-2</c:v>
                </c:pt>
                <c:pt idx="30">
                  <c:v>8.3647329260823272E-2</c:v>
                </c:pt>
                <c:pt idx="31">
                  <c:v>9.1129074229544499E-2</c:v>
                </c:pt>
                <c:pt idx="32">
                  <c:v>0.10408503752446738</c:v>
                </c:pt>
              </c:numCache>
            </c:numRef>
          </c:val>
          <c:extLst>
            <c:ext xmlns:c16="http://schemas.microsoft.com/office/drawing/2014/chart" uri="{C3380CC4-5D6E-409C-BE32-E72D297353CC}">
              <c16:uniqueId val="{00000000-8C2B-4688-9B67-7D2FA82B99A2}"/>
            </c:ext>
          </c:extLst>
        </c:ser>
        <c:dLbls>
          <c:showLegendKey val="0"/>
          <c:showVal val="0"/>
          <c:showCatName val="0"/>
          <c:showSerName val="0"/>
          <c:showPercent val="0"/>
          <c:showBubbleSize val="0"/>
        </c:dLbls>
        <c:gapWidth val="38"/>
        <c:axId val="1012288703"/>
        <c:axId val="609701679"/>
      </c:barChart>
      <c:catAx>
        <c:axId val="101228870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09701679"/>
        <c:crosses val="autoZero"/>
        <c:auto val="1"/>
        <c:lblAlgn val="ctr"/>
        <c:lblOffset val="100"/>
        <c:noMultiLvlLbl val="0"/>
      </c:catAx>
      <c:valAx>
        <c:axId val="609701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22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GP referral</a:t>
            </a:r>
          </a:p>
          <a:p>
            <a:pPr>
              <a:defRPr/>
            </a:pPr>
            <a:r>
              <a:rPr lang="en-GB" sz="1100" b="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175466126992889E-2"/>
          <c:y val="0.12070481399840961"/>
          <c:w val="0.47881588021358473"/>
          <c:h val="0.85106312417228425"/>
        </c:manualLayout>
      </c:layout>
      <c:barChart>
        <c:barDir val="bar"/>
        <c:grouping val="clustered"/>
        <c:varyColors val="0"/>
        <c:ser>
          <c:idx val="0"/>
          <c:order val="0"/>
          <c:spPr>
            <a:solidFill>
              <a:schemeClr val="accent4"/>
            </a:solidFill>
            <a:ln>
              <a:noFill/>
            </a:ln>
            <a:effectLst/>
          </c:spPr>
          <c:invertIfNegative val="0"/>
          <c:dPt>
            <c:idx val="7"/>
            <c:invertIfNegative val="0"/>
            <c:bubble3D val="0"/>
            <c:spPr>
              <a:solidFill>
                <a:schemeClr val="accent4"/>
              </a:solidFill>
              <a:ln>
                <a:noFill/>
              </a:ln>
              <a:effectLst/>
            </c:spPr>
            <c:extLst>
              <c:ext xmlns:c16="http://schemas.microsoft.com/office/drawing/2014/chart" uri="{C3380CC4-5D6E-409C-BE32-E72D297353CC}">
                <c16:uniqueId val="{00000009-AE88-4029-820A-80B94D7293AF}"/>
              </c:ext>
            </c:extLst>
          </c:dPt>
          <c:dPt>
            <c:idx val="9"/>
            <c:invertIfNegative val="0"/>
            <c:bubble3D val="0"/>
            <c:spPr>
              <a:solidFill>
                <a:schemeClr val="accent4"/>
              </a:solidFill>
              <a:ln>
                <a:noFill/>
              </a:ln>
              <a:effectLst/>
            </c:spPr>
            <c:extLst>
              <c:ext xmlns:c16="http://schemas.microsoft.com/office/drawing/2014/chart" uri="{C3380CC4-5D6E-409C-BE32-E72D297353CC}">
                <c16:uniqueId val="{00000001-AE88-4029-820A-80B94D7293AF}"/>
              </c:ext>
            </c:extLst>
          </c:dPt>
          <c:dPt>
            <c:idx val="12"/>
            <c:invertIfNegative val="0"/>
            <c:bubble3D val="0"/>
            <c:spPr>
              <a:solidFill>
                <a:schemeClr val="accent4"/>
              </a:solidFill>
              <a:ln>
                <a:noFill/>
              </a:ln>
              <a:effectLst/>
            </c:spPr>
            <c:extLst>
              <c:ext xmlns:c16="http://schemas.microsoft.com/office/drawing/2014/chart" uri="{C3380CC4-5D6E-409C-BE32-E72D297353CC}">
                <c16:uniqueId val="{00000004-E794-4BF2-A773-8D74EB628131}"/>
              </c:ext>
            </c:extLst>
          </c:dPt>
          <c:dPt>
            <c:idx val="14"/>
            <c:invertIfNegative val="0"/>
            <c:bubble3D val="0"/>
            <c:spPr>
              <a:solidFill>
                <a:schemeClr val="accent6"/>
              </a:solidFill>
              <a:ln>
                <a:noFill/>
              </a:ln>
              <a:effectLst/>
            </c:spPr>
            <c:extLst>
              <c:ext xmlns:c16="http://schemas.microsoft.com/office/drawing/2014/chart" uri="{C3380CC4-5D6E-409C-BE32-E72D297353CC}">
                <c16:uniqueId val="{00000006-98A0-443F-B589-99EC994023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'RtD period calcs (SST)'!$AD$29:$AD$61</c:f>
              <c:strCache>
                <c:ptCount val="33"/>
                <c:pt idx="0">
                  <c:v>Multiple myeloma</c:v>
                </c:pt>
                <c:pt idx="1">
                  <c:v>Prostate</c:v>
                </c:pt>
                <c:pt idx="2">
                  <c:v>Melanoma</c:v>
                </c:pt>
                <c:pt idx="3">
                  <c:v>Colorectal</c:v>
                </c:pt>
                <c:pt idx="4">
                  <c:v>Hodgkin lymphoma</c:v>
                </c:pt>
                <c:pt idx="5">
                  <c:v>Stomach</c:v>
                </c:pt>
                <c:pt idx="6">
                  <c:v>Lymphoid leukaemia</c:v>
                </c:pt>
                <c:pt idx="7">
                  <c:v>Bone and soft tissue</c:v>
                </c:pt>
                <c:pt idx="8">
                  <c:v>Haematological</c:v>
                </c:pt>
                <c:pt idx="9">
                  <c:v>Bladder</c:v>
                </c:pt>
                <c:pt idx="10">
                  <c:v>Cervical</c:v>
                </c:pt>
                <c:pt idx="11">
                  <c:v>Brain and CNS</c:v>
                </c:pt>
                <c:pt idx="12">
                  <c:v>Oesophago-gastric</c:v>
                </c:pt>
                <c:pt idx="13">
                  <c:v>Urological excl prostate</c:v>
                </c:pt>
                <c:pt idx="14">
                  <c:v>All sites combined</c:v>
                </c:pt>
                <c:pt idx="15">
                  <c:v>Oesophageal</c:v>
                </c:pt>
                <c:pt idx="16">
                  <c:v>Kidney</c:v>
                </c:pt>
                <c:pt idx="17">
                  <c:v>Testicular</c:v>
                </c:pt>
                <c:pt idx="18">
                  <c:v>Endocrine</c:v>
                </c:pt>
                <c:pt idx="19">
                  <c:v>Liver</c:v>
                </c:pt>
                <c:pt idx="20">
                  <c:v>Nasal cavity, sinuses and larynx</c:v>
                </c:pt>
                <c:pt idx="21">
                  <c:v>Non-Hodgkin lymphoma</c:v>
                </c:pt>
                <c:pt idx="22">
                  <c:v>Myeloid leukaemia</c:v>
                </c:pt>
                <c:pt idx="23">
                  <c:v>Head and Neck</c:v>
                </c:pt>
                <c:pt idx="24">
                  <c:v>Upper GI excl OG</c:v>
                </c:pt>
                <c:pt idx="25">
                  <c:v>Lip, oral cavity and pharynx</c:v>
                </c:pt>
                <c:pt idx="26">
                  <c:v>Lung</c:v>
                </c:pt>
                <c:pt idx="27">
                  <c:v>Gynaecological</c:v>
                </c:pt>
                <c:pt idx="28">
                  <c:v>Ovarian</c:v>
                </c:pt>
                <c:pt idx="29">
                  <c:v>Uterine</c:v>
                </c:pt>
                <c:pt idx="30">
                  <c:v>Pancreatic</c:v>
                </c:pt>
                <c:pt idx="31">
                  <c:v>Unknown</c:v>
                </c:pt>
                <c:pt idx="32">
                  <c:v>Breast</c:v>
                </c:pt>
              </c:strCache>
            </c:strRef>
          </c:cat>
          <c:val>
            <c:numRef>
              <c:f>'RtD period calcs (SST)'!$AE$29:$AE$61</c:f>
              <c:numCache>
                <c:formatCode>0%</c:formatCode>
                <c:ptCount val="33"/>
                <c:pt idx="0">
                  <c:v>-0.37184410578572047</c:v>
                </c:pt>
                <c:pt idx="1">
                  <c:v>-0.35800797213186569</c:v>
                </c:pt>
                <c:pt idx="2">
                  <c:v>-0.33561000372397337</c:v>
                </c:pt>
                <c:pt idx="3">
                  <c:v>-0.31244530056983366</c:v>
                </c:pt>
                <c:pt idx="4">
                  <c:v>-0.31059490541070967</c:v>
                </c:pt>
                <c:pt idx="5">
                  <c:v>-0.30197379818029141</c:v>
                </c:pt>
                <c:pt idx="6">
                  <c:v>-0.29156621035232411</c:v>
                </c:pt>
                <c:pt idx="7">
                  <c:v>-0.29146948958835467</c:v>
                </c:pt>
                <c:pt idx="8">
                  <c:v>-0.28495540878620768</c:v>
                </c:pt>
                <c:pt idx="9">
                  <c:v>-0.28129238331166412</c:v>
                </c:pt>
                <c:pt idx="10">
                  <c:v>-0.27859148048759808</c:v>
                </c:pt>
                <c:pt idx="11">
                  <c:v>-0.27677218957580618</c:v>
                </c:pt>
                <c:pt idx="12">
                  <c:v>-0.27502466572114748</c:v>
                </c:pt>
                <c:pt idx="13">
                  <c:v>-0.26127579769226611</c:v>
                </c:pt>
                <c:pt idx="14">
                  <c:v>-0.26037146452660814</c:v>
                </c:pt>
                <c:pt idx="15">
                  <c:v>-0.25922583714131719</c:v>
                </c:pt>
                <c:pt idx="16">
                  <c:v>-0.25348483296385038</c:v>
                </c:pt>
                <c:pt idx="17">
                  <c:v>-0.24978970873903936</c:v>
                </c:pt>
                <c:pt idx="18">
                  <c:v>-0.24410987660515854</c:v>
                </c:pt>
                <c:pt idx="19">
                  <c:v>-0.23076837707006836</c:v>
                </c:pt>
                <c:pt idx="20">
                  <c:v>-0.23067836257146049</c:v>
                </c:pt>
                <c:pt idx="21">
                  <c:v>-0.22718541665503864</c:v>
                </c:pt>
                <c:pt idx="22">
                  <c:v>-0.20230270266827244</c:v>
                </c:pt>
                <c:pt idx="23">
                  <c:v>-0.20151047167196945</c:v>
                </c:pt>
                <c:pt idx="24">
                  <c:v>-0.18976548921831174</c:v>
                </c:pt>
                <c:pt idx="25">
                  <c:v>-0.1890897305760752</c:v>
                </c:pt>
                <c:pt idx="26">
                  <c:v>-0.18178863403983242</c:v>
                </c:pt>
                <c:pt idx="27">
                  <c:v>-0.17902041297740873</c:v>
                </c:pt>
                <c:pt idx="28">
                  <c:v>-0.16815379610611064</c:v>
                </c:pt>
                <c:pt idx="29">
                  <c:v>-0.16154786296005713</c:v>
                </c:pt>
                <c:pt idx="30">
                  <c:v>-0.14704054623666402</c:v>
                </c:pt>
                <c:pt idx="31">
                  <c:v>-0.14463141696199747</c:v>
                </c:pt>
                <c:pt idx="32">
                  <c:v>-6.6002965351742979E-2</c:v>
                </c:pt>
              </c:numCache>
            </c:numRef>
          </c:val>
          <c:extLst>
            <c:ext xmlns:c16="http://schemas.microsoft.com/office/drawing/2014/chart" uri="{C3380CC4-5D6E-409C-BE32-E72D297353CC}">
              <c16:uniqueId val="{00000002-AE88-4029-820A-80B94D7293AF}"/>
            </c:ext>
          </c:extLst>
        </c:ser>
        <c:dLbls>
          <c:showLegendKey val="0"/>
          <c:showVal val="0"/>
          <c:showCatName val="0"/>
          <c:showSerName val="0"/>
          <c:showPercent val="0"/>
          <c:showBubbleSize val="0"/>
        </c:dLbls>
        <c:gapWidth val="38"/>
        <c:axId val="1012288703"/>
        <c:axId val="609701679"/>
      </c:barChart>
      <c:catAx>
        <c:axId val="101228870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09701679"/>
        <c:crosses val="autoZero"/>
        <c:auto val="1"/>
        <c:lblAlgn val="ctr"/>
        <c:lblOffset val="100"/>
        <c:noMultiLvlLbl val="0"/>
      </c:catAx>
      <c:valAx>
        <c:axId val="609701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22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Other</a:t>
            </a:r>
          </a:p>
          <a:p>
            <a:pPr>
              <a:defRPr/>
            </a:pPr>
            <a:r>
              <a:rPr lang="en-GB" sz="1100" b="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677149885698141E-2"/>
          <c:y val="0.14607189488171005"/>
          <c:w val="0.53441952591272024"/>
          <c:h val="0.78685338375392866"/>
        </c:manualLayout>
      </c:layout>
      <c:barChart>
        <c:barDir val="bar"/>
        <c:grouping val="clustered"/>
        <c:varyColors val="0"/>
        <c:ser>
          <c:idx val="0"/>
          <c:order val="0"/>
          <c:spPr>
            <a:solidFill>
              <a:schemeClr val="accent3"/>
            </a:solidFill>
            <a:ln>
              <a:noFill/>
            </a:ln>
            <a:effectLst/>
          </c:spPr>
          <c:invertIfNegative val="0"/>
          <c:dPt>
            <c:idx val="7"/>
            <c:invertIfNegative val="0"/>
            <c:bubble3D val="0"/>
            <c:spPr>
              <a:solidFill>
                <a:schemeClr val="accent3"/>
              </a:solidFill>
              <a:ln>
                <a:noFill/>
              </a:ln>
              <a:effectLst/>
            </c:spPr>
            <c:extLst>
              <c:ext xmlns:c16="http://schemas.microsoft.com/office/drawing/2014/chart" uri="{C3380CC4-5D6E-409C-BE32-E72D297353CC}">
                <c16:uniqueId val="{00000003-870C-49DE-A1E4-813833524B9B}"/>
              </c:ext>
            </c:extLst>
          </c:dPt>
          <c:dPt>
            <c:idx val="9"/>
            <c:invertIfNegative val="0"/>
            <c:bubble3D val="0"/>
            <c:spPr>
              <a:solidFill>
                <a:schemeClr val="accent3"/>
              </a:solidFill>
              <a:ln>
                <a:noFill/>
              </a:ln>
              <a:effectLst/>
            </c:spPr>
            <c:extLst>
              <c:ext xmlns:c16="http://schemas.microsoft.com/office/drawing/2014/chart" uri="{C3380CC4-5D6E-409C-BE32-E72D297353CC}">
                <c16:uniqueId val="{00000001-870C-49DE-A1E4-813833524B9B}"/>
              </c:ext>
            </c:extLst>
          </c:dPt>
          <c:dPt>
            <c:idx val="13"/>
            <c:invertIfNegative val="0"/>
            <c:bubble3D val="0"/>
            <c:spPr>
              <a:solidFill>
                <a:schemeClr val="accent3"/>
              </a:solidFill>
              <a:ln>
                <a:noFill/>
              </a:ln>
              <a:effectLst/>
            </c:spPr>
            <c:extLst>
              <c:ext xmlns:c16="http://schemas.microsoft.com/office/drawing/2014/chart" uri="{C3380CC4-5D6E-409C-BE32-E72D297353CC}">
                <c16:uniqueId val="{00000004-A281-4694-9756-5572B3F0FB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'RtD period calcs (SST)'!$AF$29:$AF$61</c:f>
              <c:strCache>
                <c:ptCount val="33"/>
                <c:pt idx="0">
                  <c:v>Oesophageal</c:v>
                </c:pt>
                <c:pt idx="1">
                  <c:v>Prostate</c:v>
                </c:pt>
                <c:pt idx="2">
                  <c:v>Oesophago-gastric</c:v>
                </c:pt>
                <c:pt idx="3">
                  <c:v>Stomach</c:v>
                </c:pt>
                <c:pt idx="4">
                  <c:v>Lip, oral cavity and pharynx</c:v>
                </c:pt>
                <c:pt idx="5">
                  <c:v>Head and Neck</c:v>
                </c:pt>
                <c:pt idx="6">
                  <c:v>Breast</c:v>
                </c:pt>
                <c:pt idx="7">
                  <c:v>Nasal cavity, sinuses and larynx</c:v>
                </c:pt>
                <c:pt idx="8">
                  <c:v>Melanoma</c:v>
                </c:pt>
                <c:pt idx="9">
                  <c:v>Brain and CNS</c:v>
                </c:pt>
                <c:pt idx="10">
                  <c:v>Multiple myeloma</c:v>
                </c:pt>
                <c:pt idx="11">
                  <c:v>All sites combined</c:v>
                </c:pt>
                <c:pt idx="12">
                  <c:v>Liver</c:v>
                </c:pt>
                <c:pt idx="13">
                  <c:v>Bladder</c:v>
                </c:pt>
                <c:pt idx="14">
                  <c:v>Colorectal</c:v>
                </c:pt>
                <c:pt idx="15">
                  <c:v>Bone and soft tissue</c:v>
                </c:pt>
                <c:pt idx="16">
                  <c:v>Unknown</c:v>
                </c:pt>
                <c:pt idx="17">
                  <c:v>Non-Hodgkin lymphoma</c:v>
                </c:pt>
                <c:pt idx="18">
                  <c:v>Hodgkin lymphoma</c:v>
                </c:pt>
                <c:pt idx="19">
                  <c:v>Haematological</c:v>
                </c:pt>
                <c:pt idx="20">
                  <c:v>Urological excl prostate</c:v>
                </c:pt>
                <c:pt idx="21">
                  <c:v>Lung</c:v>
                </c:pt>
                <c:pt idx="22">
                  <c:v>Cervical</c:v>
                </c:pt>
                <c:pt idx="23">
                  <c:v>Ovarian</c:v>
                </c:pt>
                <c:pt idx="24">
                  <c:v>Upper GI excl OG</c:v>
                </c:pt>
                <c:pt idx="25">
                  <c:v>Kidney</c:v>
                </c:pt>
                <c:pt idx="26">
                  <c:v>Testicular</c:v>
                </c:pt>
                <c:pt idx="27">
                  <c:v>Gynaecological</c:v>
                </c:pt>
                <c:pt idx="28">
                  <c:v>Uterine</c:v>
                </c:pt>
                <c:pt idx="29">
                  <c:v>Myeloid leukaemia</c:v>
                </c:pt>
                <c:pt idx="30">
                  <c:v>Pancreatic</c:v>
                </c:pt>
                <c:pt idx="31">
                  <c:v>Endocrine</c:v>
                </c:pt>
                <c:pt idx="32">
                  <c:v>Lymphoid leukaemia</c:v>
                </c:pt>
              </c:strCache>
            </c:strRef>
          </c:cat>
          <c:val>
            <c:numRef>
              <c:f>'RtD period calcs (SST)'!$AG$29:$AG$61</c:f>
              <c:numCache>
                <c:formatCode>0%</c:formatCode>
                <c:ptCount val="33"/>
                <c:pt idx="0">
                  <c:v>-0.24611582921960562</c:v>
                </c:pt>
                <c:pt idx="1">
                  <c:v>-0.22645691167570595</c:v>
                </c:pt>
                <c:pt idx="2">
                  <c:v>-0.22369983909995414</c:v>
                </c:pt>
                <c:pt idx="3">
                  <c:v>-0.17821464065001308</c:v>
                </c:pt>
                <c:pt idx="4">
                  <c:v>-0.16300668844648494</c:v>
                </c:pt>
                <c:pt idx="5">
                  <c:v>-0.15458341702548423</c:v>
                </c:pt>
                <c:pt idx="6">
                  <c:v>-0.1465625727734374</c:v>
                </c:pt>
                <c:pt idx="7">
                  <c:v>-0.11541358119586491</c:v>
                </c:pt>
                <c:pt idx="8">
                  <c:v>-0.10235455619389737</c:v>
                </c:pt>
                <c:pt idx="9">
                  <c:v>-9.1051210071293659E-2</c:v>
                </c:pt>
                <c:pt idx="10">
                  <c:v>-6.5225965236190966E-2</c:v>
                </c:pt>
                <c:pt idx="11">
                  <c:v>-5.3012589517363623E-2</c:v>
                </c:pt>
                <c:pt idx="12">
                  <c:v>-4.77160617675828E-2</c:v>
                </c:pt>
                <c:pt idx="13">
                  <c:v>-4.5912713685938834E-2</c:v>
                </c:pt>
                <c:pt idx="14">
                  <c:v>-4.1999281874605089E-2</c:v>
                </c:pt>
                <c:pt idx="15">
                  <c:v>-3.889730222948011E-2</c:v>
                </c:pt>
                <c:pt idx="16">
                  <c:v>-3.6919000081807395E-2</c:v>
                </c:pt>
                <c:pt idx="17">
                  <c:v>-3.6333787578306735E-2</c:v>
                </c:pt>
                <c:pt idx="18">
                  <c:v>-2.8000724203782173E-2</c:v>
                </c:pt>
                <c:pt idx="19">
                  <c:v>2.9889988413976123E-3</c:v>
                </c:pt>
                <c:pt idx="20">
                  <c:v>4.8265994242853681E-3</c:v>
                </c:pt>
                <c:pt idx="21">
                  <c:v>8.8398643112485593E-3</c:v>
                </c:pt>
                <c:pt idx="22">
                  <c:v>2.2961407900019402E-2</c:v>
                </c:pt>
                <c:pt idx="23">
                  <c:v>2.4299756201824962E-2</c:v>
                </c:pt>
                <c:pt idx="24">
                  <c:v>3.2358383877934063E-2</c:v>
                </c:pt>
                <c:pt idx="25">
                  <c:v>3.6119330200926503E-2</c:v>
                </c:pt>
                <c:pt idx="26">
                  <c:v>4.9877391201548098E-2</c:v>
                </c:pt>
                <c:pt idx="27">
                  <c:v>5.2763265541899355E-2</c:v>
                </c:pt>
                <c:pt idx="28">
                  <c:v>7.8272718282172291E-2</c:v>
                </c:pt>
                <c:pt idx="29">
                  <c:v>8.3758134956811878E-2</c:v>
                </c:pt>
                <c:pt idx="30">
                  <c:v>8.5619573900765425E-2</c:v>
                </c:pt>
                <c:pt idx="31">
                  <c:v>9.4968340226676426E-2</c:v>
                </c:pt>
                <c:pt idx="32">
                  <c:v>0.17912236883661839</c:v>
                </c:pt>
              </c:numCache>
            </c:numRef>
          </c:val>
          <c:extLst>
            <c:ext xmlns:c16="http://schemas.microsoft.com/office/drawing/2014/chart" uri="{C3380CC4-5D6E-409C-BE32-E72D297353CC}">
              <c16:uniqueId val="{00000002-870C-49DE-A1E4-813833524B9B}"/>
            </c:ext>
          </c:extLst>
        </c:ser>
        <c:dLbls>
          <c:showLegendKey val="0"/>
          <c:showVal val="0"/>
          <c:showCatName val="0"/>
          <c:showSerName val="0"/>
          <c:showPercent val="0"/>
          <c:showBubbleSize val="0"/>
        </c:dLbls>
        <c:gapWidth val="38"/>
        <c:axId val="1012288703"/>
        <c:axId val="609701679"/>
      </c:barChart>
      <c:catAx>
        <c:axId val="101228870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09701679"/>
        <c:crosses val="autoZero"/>
        <c:auto val="1"/>
        <c:lblAlgn val="ctr"/>
        <c:lblOffset val="100"/>
        <c:noMultiLvlLbl val="0"/>
      </c:catAx>
      <c:valAx>
        <c:axId val="609701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22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Sceening</a:t>
            </a:r>
          </a:p>
          <a:p>
            <a:pPr>
              <a:defRPr/>
            </a:pPr>
            <a:r>
              <a:rPr lang="en-GB" sz="1100" b="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40000"/>
                <a:lumOff val="60000"/>
              </a:schemeClr>
            </a:solidFill>
            <a:ln>
              <a:noFill/>
            </a:ln>
            <a:effectLst/>
          </c:spPr>
          <c:invertIfNegative val="0"/>
          <c:dPt>
            <c:idx val="1"/>
            <c:invertIfNegative val="0"/>
            <c:bubble3D val="0"/>
            <c:spPr>
              <a:solidFill>
                <a:schemeClr val="accent6"/>
              </a:solidFill>
              <a:ln>
                <a:noFill/>
              </a:ln>
              <a:effectLst/>
            </c:spPr>
            <c:extLst>
              <c:ext xmlns:c16="http://schemas.microsoft.com/office/drawing/2014/chart" uri="{C3380CC4-5D6E-409C-BE32-E72D297353CC}">
                <c16:uniqueId val="{00000002-1FD5-43C4-A9D7-5FEB4BC3A21B}"/>
              </c:ext>
            </c:extLst>
          </c:dPt>
          <c:dPt>
            <c:idx val="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870C-49DE-A1E4-813833524B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'RtD period calcs (SST)'!$AH$29:$AH$32</c:f>
              <c:strCache>
                <c:ptCount val="4"/>
                <c:pt idx="0">
                  <c:v>Breast</c:v>
                </c:pt>
                <c:pt idx="1">
                  <c:v>All sites combined</c:v>
                </c:pt>
                <c:pt idx="2">
                  <c:v>Gynaecological</c:v>
                </c:pt>
                <c:pt idx="3">
                  <c:v>Colorectal</c:v>
                </c:pt>
              </c:strCache>
            </c:strRef>
          </c:cat>
          <c:val>
            <c:numRef>
              <c:f>'RtD period calcs (SST)'!$AI$29:$AI$32</c:f>
              <c:numCache>
                <c:formatCode>0%</c:formatCode>
                <c:ptCount val="4"/>
                <c:pt idx="0">
                  <c:v>-0.48372993085841154</c:v>
                </c:pt>
                <c:pt idx="1">
                  <c:v>-0.3782100330170346</c:v>
                </c:pt>
                <c:pt idx="2">
                  <c:v>-0.12425909155296368</c:v>
                </c:pt>
                <c:pt idx="3">
                  <c:v>-7.1208942890603616E-2</c:v>
                </c:pt>
              </c:numCache>
            </c:numRef>
          </c:val>
          <c:extLst>
            <c:ext xmlns:c16="http://schemas.microsoft.com/office/drawing/2014/chart" uri="{C3380CC4-5D6E-409C-BE32-E72D297353CC}">
              <c16:uniqueId val="{00000002-870C-49DE-A1E4-813833524B9B}"/>
            </c:ext>
          </c:extLst>
        </c:ser>
        <c:dLbls>
          <c:showLegendKey val="0"/>
          <c:showVal val="0"/>
          <c:showCatName val="0"/>
          <c:showSerName val="0"/>
          <c:showPercent val="0"/>
          <c:showBubbleSize val="0"/>
        </c:dLbls>
        <c:gapWidth val="38"/>
        <c:axId val="1012288703"/>
        <c:axId val="609701679"/>
      </c:barChart>
      <c:catAx>
        <c:axId val="101228870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701679"/>
        <c:crosses val="autoZero"/>
        <c:auto val="1"/>
        <c:lblAlgn val="ctr"/>
        <c:lblOffset val="100"/>
        <c:noMultiLvlLbl val="0"/>
      </c:catAx>
      <c:valAx>
        <c:axId val="609701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22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TWW</a:t>
            </a:r>
          </a:p>
          <a:p>
            <a:pPr>
              <a:defRPr/>
            </a:pPr>
            <a:r>
              <a:rPr lang="en-GB" sz="1100" b="0"/>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solidFill>
            <a:ln>
              <a:noFill/>
            </a:ln>
            <a:effectLst/>
          </c:spPr>
          <c:invertIfNegative val="0"/>
          <c:dPt>
            <c:idx val="3"/>
            <c:invertIfNegative val="0"/>
            <c:bubble3D val="0"/>
            <c:spPr>
              <a:solidFill>
                <a:schemeClr val="accent5"/>
              </a:solidFill>
              <a:ln>
                <a:noFill/>
              </a:ln>
              <a:effectLst/>
            </c:spPr>
            <c:extLst>
              <c:ext xmlns:c16="http://schemas.microsoft.com/office/drawing/2014/chart" uri="{C3380CC4-5D6E-409C-BE32-E72D297353CC}">
                <c16:uniqueId val="{00000002-C794-4EEA-B864-E087FF86A8F2}"/>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4-C911-4D9D-B571-55BE46FF18F6}"/>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6-08EB-4598-A74F-B4BF039DA91B}"/>
              </c:ext>
            </c:extLst>
          </c:dPt>
          <c:dPt>
            <c:idx val="9"/>
            <c:invertIfNegative val="0"/>
            <c:bubble3D val="0"/>
            <c:spPr>
              <a:solidFill>
                <a:schemeClr val="accent5"/>
              </a:solidFill>
              <a:ln>
                <a:noFill/>
              </a:ln>
              <a:effectLst/>
            </c:spPr>
            <c:extLst>
              <c:ext xmlns:c16="http://schemas.microsoft.com/office/drawing/2014/chart" uri="{C3380CC4-5D6E-409C-BE32-E72D297353CC}">
                <c16:uniqueId val="{00000001-870C-49DE-A1E4-813833524B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'RtD period calcs (SST)'!$AJ$29:$AJ$61</c:f>
              <c:strCache>
                <c:ptCount val="33"/>
                <c:pt idx="0">
                  <c:v>Prostate</c:v>
                </c:pt>
                <c:pt idx="1">
                  <c:v>Lung</c:v>
                </c:pt>
                <c:pt idx="2">
                  <c:v>Lymphoid leukaemia</c:v>
                </c:pt>
                <c:pt idx="3">
                  <c:v>Kidney</c:v>
                </c:pt>
                <c:pt idx="4">
                  <c:v>Multiple myeloma</c:v>
                </c:pt>
                <c:pt idx="5">
                  <c:v>Stomach</c:v>
                </c:pt>
                <c:pt idx="6">
                  <c:v>Melanoma</c:v>
                </c:pt>
                <c:pt idx="7">
                  <c:v>All sites combined</c:v>
                </c:pt>
                <c:pt idx="8">
                  <c:v>Urological excl prostate</c:v>
                </c:pt>
                <c:pt idx="9">
                  <c:v>Haematological</c:v>
                </c:pt>
                <c:pt idx="10">
                  <c:v>Nasal cavity, sinuses and larynx</c:v>
                </c:pt>
                <c:pt idx="11">
                  <c:v>Brain and CNS</c:v>
                </c:pt>
                <c:pt idx="12">
                  <c:v>Colorectal</c:v>
                </c:pt>
                <c:pt idx="13">
                  <c:v>Oesophago-gastric</c:v>
                </c:pt>
                <c:pt idx="14">
                  <c:v>Ovarian</c:v>
                </c:pt>
                <c:pt idx="15">
                  <c:v>Testicular</c:v>
                </c:pt>
                <c:pt idx="16">
                  <c:v>Bladder</c:v>
                </c:pt>
                <c:pt idx="17">
                  <c:v>Oesophageal</c:v>
                </c:pt>
                <c:pt idx="18">
                  <c:v>Uterine</c:v>
                </c:pt>
                <c:pt idx="19">
                  <c:v>Gynaecological</c:v>
                </c:pt>
                <c:pt idx="20">
                  <c:v>Non-Hodgkin lymphoma</c:v>
                </c:pt>
                <c:pt idx="21">
                  <c:v>Head and Neck</c:v>
                </c:pt>
                <c:pt idx="22">
                  <c:v>Liver</c:v>
                </c:pt>
                <c:pt idx="23">
                  <c:v>Breast</c:v>
                </c:pt>
                <c:pt idx="24">
                  <c:v>Lip, oral cavity and pharynx</c:v>
                </c:pt>
                <c:pt idx="25">
                  <c:v>Myeloid leukaemia</c:v>
                </c:pt>
                <c:pt idx="26">
                  <c:v>Cervical</c:v>
                </c:pt>
                <c:pt idx="27">
                  <c:v>Endocrine</c:v>
                </c:pt>
                <c:pt idx="28">
                  <c:v>Unknown</c:v>
                </c:pt>
                <c:pt idx="29">
                  <c:v>Bone and soft tissue</c:v>
                </c:pt>
                <c:pt idx="30">
                  <c:v>Hodgkin lymphoma</c:v>
                </c:pt>
                <c:pt idx="31">
                  <c:v>Upper GI excl OG</c:v>
                </c:pt>
                <c:pt idx="32">
                  <c:v>Pancreatic</c:v>
                </c:pt>
              </c:strCache>
            </c:strRef>
          </c:cat>
          <c:val>
            <c:numRef>
              <c:f>'RtD period calcs (SST)'!$AK$29:$AK$61</c:f>
              <c:numCache>
                <c:formatCode>0%</c:formatCode>
                <c:ptCount val="33"/>
                <c:pt idx="0">
                  <c:v>-0.30143726604187138</c:v>
                </c:pt>
                <c:pt idx="1">
                  <c:v>-0.22244670310372708</c:v>
                </c:pt>
                <c:pt idx="2">
                  <c:v>-0.17198893691192604</c:v>
                </c:pt>
                <c:pt idx="3">
                  <c:v>-0.17063075295203317</c:v>
                </c:pt>
                <c:pt idx="4">
                  <c:v>-0.15445591443389889</c:v>
                </c:pt>
                <c:pt idx="5">
                  <c:v>-0.13337499303952935</c:v>
                </c:pt>
                <c:pt idx="6">
                  <c:v>-0.12048706481201349</c:v>
                </c:pt>
                <c:pt idx="7">
                  <c:v>-0.11961523543497198</c:v>
                </c:pt>
                <c:pt idx="8">
                  <c:v>-8.9132918896071056E-2</c:v>
                </c:pt>
                <c:pt idx="9">
                  <c:v>-7.9984699497200884E-2</c:v>
                </c:pt>
                <c:pt idx="10">
                  <c:v>-7.2700126988293062E-2</c:v>
                </c:pt>
                <c:pt idx="11">
                  <c:v>-7.0970002991218278E-2</c:v>
                </c:pt>
                <c:pt idx="12">
                  <c:v>-7.0709708536169313E-2</c:v>
                </c:pt>
                <c:pt idx="13">
                  <c:v>-7.0124535211302352E-2</c:v>
                </c:pt>
                <c:pt idx="14">
                  <c:v>-6.507783293238624E-2</c:v>
                </c:pt>
                <c:pt idx="15">
                  <c:v>-5.618035565448333E-2</c:v>
                </c:pt>
                <c:pt idx="16">
                  <c:v>-5.3820270596557619E-2</c:v>
                </c:pt>
                <c:pt idx="17">
                  <c:v>-4.9569983148943307E-2</c:v>
                </c:pt>
                <c:pt idx="18">
                  <c:v>-4.5814390111981219E-2</c:v>
                </c:pt>
                <c:pt idx="19">
                  <c:v>-4.3245024136897618E-2</c:v>
                </c:pt>
                <c:pt idx="20">
                  <c:v>-4.0330218715394391E-2</c:v>
                </c:pt>
                <c:pt idx="21">
                  <c:v>-2.8506397248096938E-2</c:v>
                </c:pt>
                <c:pt idx="22">
                  <c:v>-2.5709133337200256E-2</c:v>
                </c:pt>
                <c:pt idx="23">
                  <c:v>-1.8738588331924658E-2</c:v>
                </c:pt>
                <c:pt idx="24">
                  <c:v>-1.764516543904442E-2</c:v>
                </c:pt>
                <c:pt idx="25">
                  <c:v>-1.6594609109047056E-2</c:v>
                </c:pt>
                <c:pt idx="26">
                  <c:v>-9.6826660288919196E-3</c:v>
                </c:pt>
                <c:pt idx="27">
                  <c:v>8.3628421206305547E-3</c:v>
                </c:pt>
                <c:pt idx="28">
                  <c:v>2.36020351455455E-2</c:v>
                </c:pt>
                <c:pt idx="29">
                  <c:v>3.2597147185248136E-2</c:v>
                </c:pt>
                <c:pt idx="30">
                  <c:v>3.3225818197214152E-2</c:v>
                </c:pt>
                <c:pt idx="31">
                  <c:v>5.8712180471681037E-2</c:v>
                </c:pt>
                <c:pt idx="32">
                  <c:v>0.10799162693311871</c:v>
                </c:pt>
              </c:numCache>
            </c:numRef>
          </c:val>
          <c:extLst>
            <c:ext xmlns:c16="http://schemas.microsoft.com/office/drawing/2014/chart" uri="{C3380CC4-5D6E-409C-BE32-E72D297353CC}">
              <c16:uniqueId val="{00000002-870C-49DE-A1E4-813833524B9B}"/>
            </c:ext>
          </c:extLst>
        </c:ser>
        <c:dLbls>
          <c:showLegendKey val="0"/>
          <c:showVal val="0"/>
          <c:showCatName val="0"/>
          <c:showSerName val="0"/>
          <c:showPercent val="0"/>
          <c:showBubbleSize val="0"/>
        </c:dLbls>
        <c:gapWidth val="38"/>
        <c:axId val="1012288703"/>
        <c:axId val="609701679"/>
      </c:barChart>
      <c:catAx>
        <c:axId val="101228870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09701679"/>
        <c:crosses val="autoZero"/>
        <c:auto val="1"/>
        <c:lblAlgn val="ctr"/>
        <c:lblOffset val="100"/>
        <c:noMultiLvlLbl val="0"/>
      </c:catAx>
      <c:valAx>
        <c:axId val="6097016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122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[Stage &amp; Route - RCRD (October 2021 data).xlsx]Stage by site!PivotTable8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Monthly number of patients diagnosed by stage at diagnosis</a:t>
            </a:r>
            <a:endParaRPr lang="en-GB">
              <a:effectLst/>
            </a:endParaRPr>
          </a:p>
          <a:p>
            <a:pPr>
              <a:defRPr/>
            </a:pPr>
            <a:r>
              <a:rPr lang="en-GB" sz="1800" b="0" i="0" baseline="0">
                <a:effectLst/>
              </a:rPr>
              <a:t>from Rapid Registration Data, England</a:t>
            </a:r>
            <a:endParaRPr lang="en-GB">
              <a:effectLst/>
            </a:endParaRPr>
          </a:p>
        </c:rich>
      </c:tx>
      <c:layout>
        <c:manualLayout>
          <c:xMode val="edge"/>
          <c:yMode val="edge"/>
          <c:x val="0.21088747413479628"/>
          <c:y val="2.4913267233222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24212812160696E-2"/>
          <c:y val="0.1630121263589501"/>
          <c:w val="0.7967982171064526"/>
          <c:h val="0.74017031615417617"/>
        </c:manualLayout>
      </c:layout>
      <c:lineChart>
        <c:grouping val="standard"/>
        <c:varyColors val="0"/>
        <c:ser>
          <c:idx val="0"/>
          <c:order val="0"/>
          <c:tx>
            <c:strRef>
              <c:f>'Stage by site'!$X$6:$X$7</c:f>
              <c:strCache>
                <c:ptCount val="1"/>
                <c:pt idx="0">
                  <c:v>Stage 1</c:v>
                </c:pt>
              </c:strCache>
            </c:strRef>
          </c:tx>
          <c:spPr>
            <a:ln w="28575" cap="rnd">
              <a:solidFill>
                <a:schemeClr val="accent5"/>
              </a:solidFill>
              <a:round/>
            </a:ln>
            <a:effectLst/>
          </c:spPr>
          <c:marker>
            <c:symbol val="none"/>
          </c:marker>
          <c:cat>
            <c:strRef>
              <c:f>'Stage by site'!$W$8:$W$39</c:f>
              <c:strCache>
                <c:ptCount val="31"/>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pt idx="27">
                  <c:v>Apr-21</c:v>
                </c:pt>
                <c:pt idx="28">
                  <c:v>May-21</c:v>
                </c:pt>
                <c:pt idx="29">
                  <c:v>Jun-21</c:v>
                </c:pt>
                <c:pt idx="30">
                  <c:v>Jul-21</c:v>
                </c:pt>
              </c:strCache>
            </c:strRef>
          </c:cat>
          <c:val>
            <c:numRef>
              <c:f>'Stage by site'!$X$8:$X$39</c:f>
              <c:numCache>
                <c:formatCode>General</c:formatCode>
                <c:ptCount val="31"/>
                <c:pt idx="0">
                  <c:v>4819</c:v>
                </c:pt>
                <c:pt idx="1">
                  <c:v>4442</c:v>
                </c:pt>
                <c:pt idx="2">
                  <c:v>4737</c:v>
                </c:pt>
                <c:pt idx="3">
                  <c:v>4702</c:v>
                </c:pt>
                <c:pt idx="4">
                  <c:v>4948</c:v>
                </c:pt>
                <c:pt idx="5">
                  <c:v>4534</c:v>
                </c:pt>
                <c:pt idx="6">
                  <c:v>5061</c:v>
                </c:pt>
                <c:pt idx="7">
                  <c:v>4691</c:v>
                </c:pt>
                <c:pt idx="8">
                  <c:v>4588</c:v>
                </c:pt>
                <c:pt idx="9">
                  <c:v>5239</c:v>
                </c:pt>
                <c:pt idx="10">
                  <c:v>4938</c:v>
                </c:pt>
                <c:pt idx="11">
                  <c:v>4566</c:v>
                </c:pt>
                <c:pt idx="12">
                  <c:v>5049</c:v>
                </c:pt>
                <c:pt idx="13">
                  <c:v>4597</c:v>
                </c:pt>
                <c:pt idx="14">
                  <c:v>5232</c:v>
                </c:pt>
                <c:pt idx="15">
                  <c:v>2618</c:v>
                </c:pt>
                <c:pt idx="16">
                  <c:v>2091</c:v>
                </c:pt>
                <c:pt idx="17">
                  <c:v>2810</c:v>
                </c:pt>
                <c:pt idx="18">
                  <c:v>3255</c:v>
                </c:pt>
                <c:pt idx="19">
                  <c:v>3130</c:v>
                </c:pt>
                <c:pt idx="20">
                  <c:v>3986</c:v>
                </c:pt>
                <c:pt idx="21">
                  <c:v>4337</c:v>
                </c:pt>
                <c:pt idx="22">
                  <c:v>4106</c:v>
                </c:pt>
                <c:pt idx="23">
                  <c:v>4300</c:v>
                </c:pt>
                <c:pt idx="24">
                  <c:v>3936</c:v>
                </c:pt>
                <c:pt idx="25">
                  <c:v>3738</c:v>
                </c:pt>
                <c:pt idx="26">
                  <c:v>4676</c:v>
                </c:pt>
                <c:pt idx="27">
                  <c:v>4271</c:v>
                </c:pt>
                <c:pt idx="28">
                  <c:v>4206</c:v>
                </c:pt>
                <c:pt idx="29">
                  <c:v>4371</c:v>
                </c:pt>
                <c:pt idx="30">
                  <c:v>3799</c:v>
                </c:pt>
              </c:numCache>
            </c:numRef>
          </c:val>
          <c:smooth val="0"/>
          <c:extLst>
            <c:ext xmlns:c16="http://schemas.microsoft.com/office/drawing/2014/chart" uri="{C3380CC4-5D6E-409C-BE32-E72D297353CC}">
              <c16:uniqueId val="{00000000-3142-4B2F-AEBE-06E497361087}"/>
            </c:ext>
          </c:extLst>
        </c:ser>
        <c:ser>
          <c:idx val="1"/>
          <c:order val="1"/>
          <c:tx>
            <c:strRef>
              <c:f>'Stage by site'!$Y$6:$Y$7</c:f>
              <c:strCache>
                <c:ptCount val="1"/>
                <c:pt idx="0">
                  <c:v>Stage 2</c:v>
                </c:pt>
              </c:strCache>
            </c:strRef>
          </c:tx>
          <c:spPr>
            <a:ln w="28575" cap="rnd">
              <a:solidFill>
                <a:schemeClr val="accent4"/>
              </a:solidFill>
              <a:round/>
            </a:ln>
            <a:effectLst/>
          </c:spPr>
          <c:marker>
            <c:symbol val="none"/>
          </c:marker>
          <c:cat>
            <c:strRef>
              <c:f>'Stage by site'!$W$8:$W$39</c:f>
              <c:strCache>
                <c:ptCount val="31"/>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pt idx="27">
                  <c:v>Apr-21</c:v>
                </c:pt>
                <c:pt idx="28">
                  <c:v>May-21</c:v>
                </c:pt>
                <c:pt idx="29">
                  <c:v>Jun-21</c:v>
                </c:pt>
                <c:pt idx="30">
                  <c:v>Jul-21</c:v>
                </c:pt>
              </c:strCache>
            </c:strRef>
          </c:cat>
          <c:val>
            <c:numRef>
              <c:f>'Stage by site'!$Y$8:$Y$39</c:f>
              <c:numCache>
                <c:formatCode>General</c:formatCode>
                <c:ptCount val="31"/>
                <c:pt idx="0">
                  <c:v>3285</c:v>
                </c:pt>
                <c:pt idx="1">
                  <c:v>3008</c:v>
                </c:pt>
                <c:pt idx="2">
                  <c:v>3166</c:v>
                </c:pt>
                <c:pt idx="3">
                  <c:v>3198</c:v>
                </c:pt>
                <c:pt idx="4">
                  <c:v>3367</c:v>
                </c:pt>
                <c:pt idx="5">
                  <c:v>3122</c:v>
                </c:pt>
                <c:pt idx="6">
                  <c:v>3493</c:v>
                </c:pt>
                <c:pt idx="7">
                  <c:v>3151</c:v>
                </c:pt>
                <c:pt idx="8">
                  <c:v>3086</c:v>
                </c:pt>
                <c:pt idx="9">
                  <c:v>3582</c:v>
                </c:pt>
                <c:pt idx="10">
                  <c:v>3000</c:v>
                </c:pt>
                <c:pt idx="11">
                  <c:v>2952</c:v>
                </c:pt>
                <c:pt idx="12">
                  <c:v>3265</c:v>
                </c:pt>
                <c:pt idx="13">
                  <c:v>3037</c:v>
                </c:pt>
                <c:pt idx="14">
                  <c:v>3186</c:v>
                </c:pt>
                <c:pt idx="15">
                  <c:v>1789</c:v>
                </c:pt>
                <c:pt idx="16">
                  <c:v>1793</c:v>
                </c:pt>
                <c:pt idx="17">
                  <c:v>2321</c:v>
                </c:pt>
                <c:pt idx="18">
                  <c:v>2637</c:v>
                </c:pt>
                <c:pt idx="19">
                  <c:v>2496</c:v>
                </c:pt>
                <c:pt idx="20">
                  <c:v>2983</c:v>
                </c:pt>
                <c:pt idx="21">
                  <c:v>3014</c:v>
                </c:pt>
                <c:pt idx="22">
                  <c:v>2863</c:v>
                </c:pt>
                <c:pt idx="23">
                  <c:v>2890</c:v>
                </c:pt>
                <c:pt idx="24">
                  <c:v>2682</c:v>
                </c:pt>
                <c:pt idx="25">
                  <c:v>2556</c:v>
                </c:pt>
                <c:pt idx="26">
                  <c:v>3157</c:v>
                </c:pt>
                <c:pt idx="27">
                  <c:v>2976</c:v>
                </c:pt>
                <c:pt idx="28">
                  <c:v>2867</c:v>
                </c:pt>
                <c:pt idx="29">
                  <c:v>2957</c:v>
                </c:pt>
                <c:pt idx="30">
                  <c:v>2478</c:v>
                </c:pt>
              </c:numCache>
            </c:numRef>
          </c:val>
          <c:smooth val="0"/>
          <c:extLst>
            <c:ext xmlns:c16="http://schemas.microsoft.com/office/drawing/2014/chart" uri="{C3380CC4-5D6E-409C-BE32-E72D297353CC}">
              <c16:uniqueId val="{00000001-3142-4B2F-AEBE-06E497361087}"/>
            </c:ext>
          </c:extLst>
        </c:ser>
        <c:ser>
          <c:idx val="2"/>
          <c:order val="2"/>
          <c:tx>
            <c:strRef>
              <c:f>'Stage by site'!$Z$6:$Z$7</c:f>
              <c:strCache>
                <c:ptCount val="1"/>
                <c:pt idx="0">
                  <c:v>Stage 3</c:v>
                </c:pt>
              </c:strCache>
            </c:strRef>
          </c:tx>
          <c:spPr>
            <a:ln w="28575" cap="rnd">
              <a:solidFill>
                <a:schemeClr val="accent1">
                  <a:lumMod val="40000"/>
                  <a:lumOff val="60000"/>
                </a:schemeClr>
              </a:solidFill>
              <a:round/>
            </a:ln>
            <a:effectLst/>
          </c:spPr>
          <c:marker>
            <c:symbol val="none"/>
          </c:marker>
          <c:cat>
            <c:strRef>
              <c:f>'Stage by site'!$W$8:$W$39</c:f>
              <c:strCache>
                <c:ptCount val="31"/>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pt idx="27">
                  <c:v>Apr-21</c:v>
                </c:pt>
                <c:pt idx="28">
                  <c:v>May-21</c:v>
                </c:pt>
                <c:pt idx="29">
                  <c:v>Jun-21</c:v>
                </c:pt>
                <c:pt idx="30">
                  <c:v>Jul-21</c:v>
                </c:pt>
              </c:strCache>
            </c:strRef>
          </c:cat>
          <c:val>
            <c:numRef>
              <c:f>'Stage by site'!$Z$8:$Z$39</c:f>
              <c:numCache>
                <c:formatCode>General</c:formatCode>
                <c:ptCount val="31"/>
                <c:pt idx="0">
                  <c:v>3291</c:v>
                </c:pt>
                <c:pt idx="1">
                  <c:v>3081</c:v>
                </c:pt>
                <c:pt idx="2">
                  <c:v>3173</c:v>
                </c:pt>
                <c:pt idx="3">
                  <c:v>3126</c:v>
                </c:pt>
                <c:pt idx="4">
                  <c:v>3332</c:v>
                </c:pt>
                <c:pt idx="5">
                  <c:v>3070</c:v>
                </c:pt>
                <c:pt idx="6">
                  <c:v>3324</c:v>
                </c:pt>
                <c:pt idx="7">
                  <c:v>3039</c:v>
                </c:pt>
                <c:pt idx="8">
                  <c:v>3082</c:v>
                </c:pt>
                <c:pt idx="9">
                  <c:v>3474</c:v>
                </c:pt>
                <c:pt idx="10">
                  <c:v>2979</c:v>
                </c:pt>
                <c:pt idx="11">
                  <c:v>3074</c:v>
                </c:pt>
                <c:pt idx="12">
                  <c:v>3414</c:v>
                </c:pt>
                <c:pt idx="13">
                  <c:v>3180</c:v>
                </c:pt>
                <c:pt idx="14">
                  <c:v>3325</c:v>
                </c:pt>
                <c:pt idx="15">
                  <c:v>1861</c:v>
                </c:pt>
                <c:pt idx="16">
                  <c:v>1751</c:v>
                </c:pt>
                <c:pt idx="17">
                  <c:v>2282</c:v>
                </c:pt>
                <c:pt idx="18">
                  <c:v>2545</c:v>
                </c:pt>
                <c:pt idx="19">
                  <c:v>2476</c:v>
                </c:pt>
                <c:pt idx="20">
                  <c:v>2756</c:v>
                </c:pt>
                <c:pt idx="21">
                  <c:v>2858</c:v>
                </c:pt>
                <c:pt idx="22">
                  <c:v>2864</c:v>
                </c:pt>
                <c:pt idx="23">
                  <c:v>2788</c:v>
                </c:pt>
                <c:pt idx="24">
                  <c:v>2718</c:v>
                </c:pt>
                <c:pt idx="25">
                  <c:v>2637</c:v>
                </c:pt>
                <c:pt idx="26">
                  <c:v>3062</c:v>
                </c:pt>
                <c:pt idx="27">
                  <c:v>2812</c:v>
                </c:pt>
                <c:pt idx="28">
                  <c:v>2724</c:v>
                </c:pt>
                <c:pt idx="29">
                  <c:v>2910</c:v>
                </c:pt>
                <c:pt idx="30">
                  <c:v>2275</c:v>
                </c:pt>
              </c:numCache>
            </c:numRef>
          </c:val>
          <c:smooth val="0"/>
          <c:extLst>
            <c:ext xmlns:c16="http://schemas.microsoft.com/office/drawing/2014/chart" uri="{C3380CC4-5D6E-409C-BE32-E72D297353CC}">
              <c16:uniqueId val="{00000002-3142-4B2F-AEBE-06E497361087}"/>
            </c:ext>
          </c:extLst>
        </c:ser>
        <c:ser>
          <c:idx val="3"/>
          <c:order val="3"/>
          <c:tx>
            <c:strRef>
              <c:f>'Stage by site'!$AA$6:$AA$7</c:f>
              <c:strCache>
                <c:ptCount val="1"/>
                <c:pt idx="0">
                  <c:v>Stage 4</c:v>
                </c:pt>
              </c:strCache>
            </c:strRef>
          </c:tx>
          <c:spPr>
            <a:ln w="28575" cap="rnd">
              <a:solidFill>
                <a:schemeClr val="accent1"/>
              </a:solidFill>
              <a:round/>
            </a:ln>
            <a:effectLst/>
          </c:spPr>
          <c:marker>
            <c:symbol val="none"/>
          </c:marker>
          <c:cat>
            <c:strRef>
              <c:f>'Stage by site'!$W$8:$W$39</c:f>
              <c:strCache>
                <c:ptCount val="31"/>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pt idx="27">
                  <c:v>Apr-21</c:v>
                </c:pt>
                <c:pt idx="28">
                  <c:v>May-21</c:v>
                </c:pt>
                <c:pt idx="29">
                  <c:v>Jun-21</c:v>
                </c:pt>
                <c:pt idx="30">
                  <c:v>Jul-21</c:v>
                </c:pt>
              </c:strCache>
            </c:strRef>
          </c:cat>
          <c:val>
            <c:numRef>
              <c:f>'Stage by site'!$AA$8:$AA$39</c:f>
              <c:numCache>
                <c:formatCode>General</c:formatCode>
                <c:ptCount val="31"/>
                <c:pt idx="0">
                  <c:v>3442</c:v>
                </c:pt>
                <c:pt idx="1">
                  <c:v>2961</c:v>
                </c:pt>
                <c:pt idx="2">
                  <c:v>3084</c:v>
                </c:pt>
                <c:pt idx="3">
                  <c:v>3203</c:v>
                </c:pt>
                <c:pt idx="4">
                  <c:v>3402</c:v>
                </c:pt>
                <c:pt idx="5">
                  <c:v>3060</c:v>
                </c:pt>
                <c:pt idx="6">
                  <c:v>3383</c:v>
                </c:pt>
                <c:pt idx="7">
                  <c:v>3049</c:v>
                </c:pt>
                <c:pt idx="8">
                  <c:v>3012</c:v>
                </c:pt>
                <c:pt idx="9">
                  <c:v>3342</c:v>
                </c:pt>
                <c:pt idx="10">
                  <c:v>3082</c:v>
                </c:pt>
                <c:pt idx="11">
                  <c:v>2879</c:v>
                </c:pt>
                <c:pt idx="12">
                  <c:v>3300</c:v>
                </c:pt>
                <c:pt idx="13">
                  <c:v>2972</c:v>
                </c:pt>
                <c:pt idx="14">
                  <c:v>3191</c:v>
                </c:pt>
                <c:pt idx="15">
                  <c:v>2268</c:v>
                </c:pt>
                <c:pt idx="16">
                  <c:v>2479</c:v>
                </c:pt>
                <c:pt idx="17">
                  <c:v>2990</c:v>
                </c:pt>
                <c:pt idx="18">
                  <c:v>3193</c:v>
                </c:pt>
                <c:pt idx="19">
                  <c:v>2892</c:v>
                </c:pt>
                <c:pt idx="20">
                  <c:v>3266</c:v>
                </c:pt>
                <c:pt idx="21">
                  <c:v>3034</c:v>
                </c:pt>
                <c:pt idx="22">
                  <c:v>2947</c:v>
                </c:pt>
                <c:pt idx="23">
                  <c:v>3000</c:v>
                </c:pt>
                <c:pt idx="24">
                  <c:v>2767</c:v>
                </c:pt>
                <c:pt idx="25">
                  <c:v>2781</c:v>
                </c:pt>
                <c:pt idx="26">
                  <c:v>3153</c:v>
                </c:pt>
                <c:pt idx="27">
                  <c:v>3155</c:v>
                </c:pt>
                <c:pt idx="28">
                  <c:v>2951</c:v>
                </c:pt>
                <c:pt idx="29">
                  <c:v>3075</c:v>
                </c:pt>
                <c:pt idx="30">
                  <c:v>2569</c:v>
                </c:pt>
              </c:numCache>
            </c:numRef>
          </c:val>
          <c:smooth val="0"/>
          <c:extLst>
            <c:ext xmlns:c16="http://schemas.microsoft.com/office/drawing/2014/chart" uri="{C3380CC4-5D6E-409C-BE32-E72D297353CC}">
              <c16:uniqueId val="{00000003-3142-4B2F-AEBE-06E497361087}"/>
            </c:ext>
          </c:extLst>
        </c:ser>
        <c:ser>
          <c:idx val="4"/>
          <c:order val="4"/>
          <c:tx>
            <c:strRef>
              <c:f>'Stage by site'!$AB$6:$AB$7</c:f>
              <c:strCache>
                <c:ptCount val="1"/>
                <c:pt idx="0">
                  <c:v>Unknown</c:v>
                </c:pt>
              </c:strCache>
            </c:strRef>
          </c:tx>
          <c:spPr>
            <a:ln w="28575" cap="rnd">
              <a:solidFill>
                <a:schemeClr val="accent3"/>
              </a:solidFill>
              <a:round/>
            </a:ln>
            <a:effectLst/>
          </c:spPr>
          <c:marker>
            <c:symbol val="none"/>
          </c:marker>
          <c:cat>
            <c:strRef>
              <c:f>'Stage by site'!$W$8:$W$39</c:f>
              <c:strCache>
                <c:ptCount val="31"/>
                <c:pt idx="0">
                  <c:v>Jan-19</c:v>
                </c:pt>
                <c:pt idx="1">
                  <c:v>Feb-19</c:v>
                </c:pt>
                <c:pt idx="2">
                  <c:v>Mar-19</c:v>
                </c:pt>
                <c:pt idx="3">
                  <c:v>Apr-19</c:v>
                </c:pt>
                <c:pt idx="4">
                  <c:v>May-19</c:v>
                </c:pt>
                <c:pt idx="5">
                  <c:v>Jun-19</c:v>
                </c:pt>
                <c:pt idx="6">
                  <c:v>Jul-19</c:v>
                </c:pt>
                <c:pt idx="7">
                  <c:v>Aug-19</c:v>
                </c:pt>
                <c:pt idx="8">
                  <c:v>Sep-19</c:v>
                </c:pt>
                <c:pt idx="9">
                  <c:v>Oct-19</c:v>
                </c:pt>
                <c:pt idx="10">
                  <c:v>Nov-19</c:v>
                </c:pt>
                <c:pt idx="11">
                  <c:v>Dec-19</c:v>
                </c:pt>
                <c:pt idx="12">
                  <c:v>Jan-20</c:v>
                </c:pt>
                <c:pt idx="13">
                  <c:v>Feb-20</c:v>
                </c:pt>
                <c:pt idx="14">
                  <c:v>Mar-20</c:v>
                </c:pt>
                <c:pt idx="15">
                  <c:v>Apr-20</c:v>
                </c:pt>
                <c:pt idx="16">
                  <c:v>May-20</c:v>
                </c:pt>
                <c:pt idx="17">
                  <c:v>Jun-20</c:v>
                </c:pt>
                <c:pt idx="18">
                  <c:v>Jul-20</c:v>
                </c:pt>
                <c:pt idx="19">
                  <c:v>Aug-20</c:v>
                </c:pt>
                <c:pt idx="20">
                  <c:v>Sep-20</c:v>
                </c:pt>
                <c:pt idx="21">
                  <c:v>Oct-20</c:v>
                </c:pt>
                <c:pt idx="22">
                  <c:v>Nov-20</c:v>
                </c:pt>
                <c:pt idx="23">
                  <c:v>Dec-20</c:v>
                </c:pt>
                <c:pt idx="24">
                  <c:v>Jan-21</c:v>
                </c:pt>
                <c:pt idx="25">
                  <c:v>Feb-21</c:v>
                </c:pt>
                <c:pt idx="26">
                  <c:v>Mar-21</c:v>
                </c:pt>
                <c:pt idx="27">
                  <c:v>Apr-21</c:v>
                </c:pt>
                <c:pt idx="28">
                  <c:v>May-21</c:v>
                </c:pt>
                <c:pt idx="29">
                  <c:v>Jun-21</c:v>
                </c:pt>
                <c:pt idx="30">
                  <c:v>Jul-21</c:v>
                </c:pt>
              </c:strCache>
            </c:strRef>
          </c:cat>
          <c:val>
            <c:numRef>
              <c:f>'Stage by site'!$AB$8:$AB$39</c:f>
              <c:numCache>
                <c:formatCode>General</c:formatCode>
                <c:ptCount val="31"/>
                <c:pt idx="0">
                  <c:v>5185</c:v>
                </c:pt>
                <c:pt idx="1">
                  <c:v>4714</c:v>
                </c:pt>
                <c:pt idx="2">
                  <c:v>5010</c:v>
                </c:pt>
                <c:pt idx="3">
                  <c:v>4940</c:v>
                </c:pt>
                <c:pt idx="4">
                  <c:v>5296</c:v>
                </c:pt>
                <c:pt idx="5">
                  <c:v>5130</c:v>
                </c:pt>
                <c:pt idx="6">
                  <c:v>5895</c:v>
                </c:pt>
                <c:pt idx="7">
                  <c:v>5337</c:v>
                </c:pt>
                <c:pt idx="8">
                  <c:v>5188</c:v>
                </c:pt>
                <c:pt idx="9">
                  <c:v>5676</c:v>
                </c:pt>
                <c:pt idx="10">
                  <c:v>5093</c:v>
                </c:pt>
                <c:pt idx="11">
                  <c:v>5037</c:v>
                </c:pt>
                <c:pt idx="12">
                  <c:v>5102</c:v>
                </c:pt>
                <c:pt idx="13">
                  <c:v>4910</c:v>
                </c:pt>
                <c:pt idx="14">
                  <c:v>5205</c:v>
                </c:pt>
                <c:pt idx="15">
                  <c:v>3217</c:v>
                </c:pt>
                <c:pt idx="16">
                  <c:v>3254</c:v>
                </c:pt>
                <c:pt idx="17">
                  <c:v>4073</c:v>
                </c:pt>
                <c:pt idx="18">
                  <c:v>4909</c:v>
                </c:pt>
                <c:pt idx="19">
                  <c:v>4925</c:v>
                </c:pt>
                <c:pt idx="20">
                  <c:v>5792</c:v>
                </c:pt>
                <c:pt idx="21">
                  <c:v>6065</c:v>
                </c:pt>
                <c:pt idx="22">
                  <c:v>5982</c:v>
                </c:pt>
                <c:pt idx="23">
                  <c:v>5912</c:v>
                </c:pt>
                <c:pt idx="24">
                  <c:v>5146</c:v>
                </c:pt>
                <c:pt idx="25">
                  <c:v>5392</c:v>
                </c:pt>
                <c:pt idx="26">
                  <c:v>6482</c:v>
                </c:pt>
                <c:pt idx="27">
                  <c:v>5796</c:v>
                </c:pt>
                <c:pt idx="28">
                  <c:v>6069</c:v>
                </c:pt>
                <c:pt idx="29">
                  <c:v>6782</c:v>
                </c:pt>
                <c:pt idx="30">
                  <c:v>7144</c:v>
                </c:pt>
              </c:numCache>
            </c:numRef>
          </c:val>
          <c:smooth val="0"/>
          <c:extLst>
            <c:ext xmlns:c16="http://schemas.microsoft.com/office/drawing/2014/chart" uri="{C3380CC4-5D6E-409C-BE32-E72D297353CC}">
              <c16:uniqueId val="{00000004-3142-4B2F-AEBE-06E497361087}"/>
            </c:ext>
          </c:extLst>
        </c:ser>
        <c:dLbls>
          <c:showLegendKey val="0"/>
          <c:showVal val="0"/>
          <c:showCatName val="0"/>
          <c:showSerName val="0"/>
          <c:showPercent val="0"/>
          <c:showBubbleSize val="0"/>
        </c:dLbls>
        <c:smooth val="0"/>
        <c:axId val="896763583"/>
        <c:axId val="572611727"/>
      </c:lineChart>
      <c:catAx>
        <c:axId val="89676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11727"/>
        <c:crosses val="autoZero"/>
        <c:auto val="1"/>
        <c:lblAlgn val="ctr"/>
        <c:lblOffset val="100"/>
        <c:noMultiLvlLbl val="0"/>
      </c:catAx>
      <c:valAx>
        <c:axId val="57261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76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[Stage &amp; Route - RCRD (October 2021 data).xlsx]Stage by site!PivotTable12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Percentage change in number of patients diagnosed by stage at diagnosis</a:t>
            </a:r>
            <a:endParaRPr lang="en-GB">
              <a:effectLst/>
            </a:endParaRPr>
          </a:p>
          <a:p>
            <a:pPr>
              <a:defRPr/>
            </a:pPr>
            <a:r>
              <a:rPr lang="en-GB" sz="1800" b="0" i="0" baseline="0">
                <a:effectLst/>
              </a:rPr>
              <a:t>from Rapid Registration Data, England</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'Stage by site'!$AU$6:$AU$7</c:f>
              <c:strCache>
                <c:ptCount val="1"/>
                <c:pt idx="0">
                  <c:v>Stage 1</c:v>
                </c:pt>
              </c:strCache>
            </c:strRef>
          </c:tx>
          <c:spPr>
            <a:ln w="28575" cap="rnd">
              <a:solidFill>
                <a:schemeClr val="accent5"/>
              </a:solidFill>
              <a:round/>
            </a:ln>
            <a:effectLst/>
          </c:spPr>
          <c:marker>
            <c:symbol val="none"/>
          </c:marker>
          <c:cat>
            <c:strRef>
              <c:f>'Stage by site'!$AT$8:$AT$25</c:f>
              <c:strCache>
                <c:ptCount val="18"/>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pt idx="15">
                  <c:v>Apr-21</c:v>
                </c:pt>
                <c:pt idx="16">
                  <c:v>May-21</c:v>
                </c:pt>
                <c:pt idx="17">
                  <c:v>Jun-21</c:v>
                </c:pt>
              </c:strCache>
            </c:strRef>
          </c:cat>
          <c:val>
            <c:numRef>
              <c:f>'Stage by site'!$AU$8:$AU$25</c:f>
              <c:numCache>
                <c:formatCode>General</c:formatCode>
                <c:ptCount val="18"/>
                <c:pt idx="0">
                  <c:v>4.7727744345299902E-2</c:v>
                </c:pt>
                <c:pt idx="1">
                  <c:v>3.4894191805492997E-2</c:v>
                </c:pt>
                <c:pt idx="2">
                  <c:v>5.4292129656284202E-2</c:v>
                </c:pt>
                <c:pt idx="3">
                  <c:v>-0.443215652913654</c:v>
                </c:pt>
                <c:pt idx="4">
                  <c:v>-0.53292132919201796</c:v>
                </c:pt>
                <c:pt idx="5">
                  <c:v>-0.43658018205878801</c:v>
                </c:pt>
                <c:pt idx="6">
                  <c:v>-0.35684647302904599</c:v>
                </c:pt>
                <c:pt idx="7">
                  <c:v>-0.29940311234278399</c:v>
                </c:pt>
                <c:pt idx="8">
                  <c:v>-0.17070222715384001</c:v>
                </c:pt>
                <c:pt idx="9">
                  <c:v>-0.13454163702302699</c:v>
                </c:pt>
                <c:pt idx="10">
                  <c:v>-0.16848926690968</c:v>
                </c:pt>
                <c:pt idx="11">
                  <c:v>-0.10310159981644899</c:v>
                </c:pt>
                <c:pt idx="12">
                  <c:v>-0.101556339489521</c:v>
                </c:pt>
                <c:pt idx="13">
                  <c:v>-0.158487167942368</c:v>
                </c:pt>
                <c:pt idx="14">
                  <c:v>-9.8714100834320098E-2</c:v>
                </c:pt>
                <c:pt idx="15">
                  <c:v>-9.1663122075712505E-2</c:v>
                </c:pt>
                <c:pt idx="16">
                  <c:v>-6.0481640641620198E-2</c:v>
                </c:pt>
                <c:pt idx="17">
                  <c:v>-0.123591450455147</c:v>
                </c:pt>
              </c:numCache>
            </c:numRef>
          </c:val>
          <c:smooth val="0"/>
          <c:extLst>
            <c:ext xmlns:c16="http://schemas.microsoft.com/office/drawing/2014/chart" uri="{C3380CC4-5D6E-409C-BE32-E72D297353CC}">
              <c16:uniqueId val="{00000000-E4CE-4B5E-B9FA-06779284DB66}"/>
            </c:ext>
          </c:extLst>
        </c:ser>
        <c:ser>
          <c:idx val="1"/>
          <c:order val="1"/>
          <c:tx>
            <c:strRef>
              <c:f>'Stage by site'!$AV$6:$AV$7</c:f>
              <c:strCache>
                <c:ptCount val="1"/>
                <c:pt idx="0">
                  <c:v>Stage 2</c:v>
                </c:pt>
              </c:strCache>
            </c:strRef>
          </c:tx>
          <c:spPr>
            <a:ln w="28575" cap="rnd">
              <a:solidFill>
                <a:schemeClr val="accent4"/>
              </a:solidFill>
              <a:round/>
            </a:ln>
            <a:effectLst/>
          </c:spPr>
          <c:marker>
            <c:symbol val="none"/>
          </c:marker>
          <c:cat>
            <c:strRef>
              <c:f>'Stage by site'!$AT$8:$AT$25</c:f>
              <c:strCache>
                <c:ptCount val="18"/>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pt idx="15">
                  <c:v>Apr-21</c:v>
                </c:pt>
                <c:pt idx="16">
                  <c:v>May-21</c:v>
                </c:pt>
                <c:pt idx="17">
                  <c:v>Jun-21</c:v>
                </c:pt>
              </c:strCache>
            </c:strRef>
          </c:cat>
          <c:val>
            <c:numRef>
              <c:f>'Stage by site'!$AV$8:$AV$25</c:f>
              <c:numCache>
                <c:formatCode>General</c:formatCode>
                <c:ptCount val="18"/>
                <c:pt idx="0">
                  <c:v>-6.0882800608828003E-3</c:v>
                </c:pt>
                <c:pt idx="1">
                  <c:v>9.6409574468085107E-3</c:v>
                </c:pt>
                <c:pt idx="2">
                  <c:v>-3.9424567851605197E-2</c:v>
                </c:pt>
                <c:pt idx="3">
                  <c:v>-0.44058786741713601</c:v>
                </c:pt>
                <c:pt idx="4">
                  <c:v>-0.41142356931830598</c:v>
                </c:pt>
                <c:pt idx="5">
                  <c:v>-0.324151185137732</c:v>
                </c:pt>
                <c:pt idx="6">
                  <c:v>-0.245061551674778</c:v>
                </c:pt>
                <c:pt idx="7">
                  <c:v>-0.16826404316090099</c:v>
                </c:pt>
                <c:pt idx="8">
                  <c:v>-7.7313969245271993E-2</c:v>
                </c:pt>
                <c:pt idx="9">
                  <c:v>-0.120323841429369</c:v>
                </c:pt>
                <c:pt idx="10">
                  <c:v>-4.5666666666666703E-2</c:v>
                </c:pt>
                <c:pt idx="11">
                  <c:v>-6.7621628597238304E-2</c:v>
                </c:pt>
                <c:pt idx="12">
                  <c:v>-0.10191780821917799</c:v>
                </c:pt>
                <c:pt idx="13">
                  <c:v>-0.15026595744680901</c:v>
                </c:pt>
                <c:pt idx="14">
                  <c:v>-8.9552033837787398E-2</c:v>
                </c:pt>
                <c:pt idx="15">
                  <c:v>-6.9418386491557196E-2</c:v>
                </c:pt>
                <c:pt idx="16">
                  <c:v>-5.8868585184374697E-2</c:v>
                </c:pt>
                <c:pt idx="17">
                  <c:v>-0.13895521518839901</c:v>
                </c:pt>
              </c:numCache>
            </c:numRef>
          </c:val>
          <c:smooth val="0"/>
          <c:extLst>
            <c:ext xmlns:c16="http://schemas.microsoft.com/office/drawing/2014/chart" uri="{C3380CC4-5D6E-409C-BE32-E72D297353CC}">
              <c16:uniqueId val="{00000001-E4CE-4B5E-B9FA-06779284DB66}"/>
            </c:ext>
          </c:extLst>
        </c:ser>
        <c:ser>
          <c:idx val="2"/>
          <c:order val="2"/>
          <c:tx>
            <c:strRef>
              <c:f>'Stage by site'!$AW$6:$AW$7</c:f>
              <c:strCache>
                <c:ptCount val="1"/>
                <c:pt idx="0">
                  <c:v>Stage 3</c:v>
                </c:pt>
              </c:strCache>
            </c:strRef>
          </c:tx>
          <c:spPr>
            <a:ln w="28575" cap="rnd">
              <a:solidFill>
                <a:schemeClr val="accent1">
                  <a:lumMod val="40000"/>
                  <a:lumOff val="60000"/>
                </a:schemeClr>
              </a:solidFill>
              <a:round/>
            </a:ln>
            <a:effectLst/>
          </c:spPr>
          <c:marker>
            <c:symbol val="none"/>
          </c:marker>
          <c:cat>
            <c:strRef>
              <c:f>'Stage by site'!$AT$8:$AT$25</c:f>
              <c:strCache>
                <c:ptCount val="18"/>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pt idx="15">
                  <c:v>Apr-21</c:v>
                </c:pt>
                <c:pt idx="16">
                  <c:v>May-21</c:v>
                </c:pt>
                <c:pt idx="17">
                  <c:v>Jun-21</c:v>
                </c:pt>
              </c:strCache>
            </c:strRef>
          </c:cat>
          <c:val>
            <c:numRef>
              <c:f>'Stage by site'!$AW$8:$AW$25</c:f>
              <c:numCache>
                <c:formatCode>General</c:formatCode>
                <c:ptCount val="18"/>
                <c:pt idx="0">
                  <c:v>3.7374658158614397E-2</c:v>
                </c:pt>
                <c:pt idx="1">
                  <c:v>3.2132424537487797E-2</c:v>
                </c:pt>
                <c:pt idx="2">
                  <c:v>2.7218290691345199E-4</c:v>
                </c:pt>
                <c:pt idx="3">
                  <c:v>-0.40467050543826</c:v>
                </c:pt>
                <c:pt idx="4">
                  <c:v>-0.41917293233082698</c:v>
                </c:pt>
                <c:pt idx="5">
                  <c:v>-0.32425229493633401</c:v>
                </c:pt>
                <c:pt idx="6">
                  <c:v>-0.234356197352587</c:v>
                </c:pt>
                <c:pt idx="7">
                  <c:v>-0.14452122408687099</c:v>
                </c:pt>
                <c:pt idx="8">
                  <c:v>-0.14642203999764</c:v>
                </c:pt>
                <c:pt idx="9">
                  <c:v>-0.13992254147694599</c:v>
                </c:pt>
                <c:pt idx="10">
                  <c:v>-3.8603558241020498E-2</c:v>
                </c:pt>
                <c:pt idx="11">
                  <c:v>-0.13622703473061301</c:v>
                </c:pt>
                <c:pt idx="12">
                  <c:v>-9.1522333637192296E-2</c:v>
                </c:pt>
                <c:pt idx="13">
                  <c:v>-0.144109055501461</c:v>
                </c:pt>
                <c:pt idx="14">
                  <c:v>-0.11889721700763201</c:v>
                </c:pt>
                <c:pt idx="15">
                  <c:v>-0.100447856685861</c:v>
                </c:pt>
                <c:pt idx="16">
                  <c:v>-9.6417514374170704E-2</c:v>
                </c:pt>
                <c:pt idx="17">
                  <c:v>-0.13828842167604399</c:v>
                </c:pt>
              </c:numCache>
            </c:numRef>
          </c:val>
          <c:smooth val="0"/>
          <c:extLst>
            <c:ext xmlns:c16="http://schemas.microsoft.com/office/drawing/2014/chart" uri="{C3380CC4-5D6E-409C-BE32-E72D297353CC}">
              <c16:uniqueId val="{00000002-E4CE-4B5E-B9FA-06779284DB66}"/>
            </c:ext>
          </c:extLst>
        </c:ser>
        <c:ser>
          <c:idx val="3"/>
          <c:order val="3"/>
          <c:tx>
            <c:strRef>
              <c:f>'Stage by site'!$AX$6:$AX$7</c:f>
              <c:strCache>
                <c:ptCount val="1"/>
                <c:pt idx="0">
                  <c:v>Stage 4</c:v>
                </c:pt>
              </c:strCache>
            </c:strRef>
          </c:tx>
          <c:spPr>
            <a:ln w="28575" cap="rnd">
              <a:solidFill>
                <a:schemeClr val="accent1"/>
              </a:solidFill>
              <a:round/>
            </a:ln>
            <a:effectLst/>
          </c:spPr>
          <c:marker>
            <c:symbol val="none"/>
          </c:marker>
          <c:cat>
            <c:strRef>
              <c:f>'Stage by site'!$AT$8:$AT$25</c:f>
              <c:strCache>
                <c:ptCount val="18"/>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pt idx="15">
                  <c:v>Apr-21</c:v>
                </c:pt>
                <c:pt idx="16">
                  <c:v>May-21</c:v>
                </c:pt>
                <c:pt idx="17">
                  <c:v>Jun-21</c:v>
                </c:pt>
              </c:strCache>
            </c:strRef>
          </c:cat>
          <c:val>
            <c:numRef>
              <c:f>'Stage by site'!$AX$8:$AX$25</c:f>
              <c:numCache>
                <c:formatCode>General</c:formatCode>
                <c:ptCount val="18"/>
                <c:pt idx="0">
                  <c:v>-4.1255084253341102E-2</c:v>
                </c:pt>
                <c:pt idx="1">
                  <c:v>3.7149611617696698E-3</c:v>
                </c:pt>
                <c:pt idx="2">
                  <c:v>-1.2336399009550801E-2</c:v>
                </c:pt>
                <c:pt idx="3">
                  <c:v>-0.29191383078364003</c:v>
                </c:pt>
                <c:pt idx="4">
                  <c:v>-0.194606887589344</c:v>
                </c:pt>
                <c:pt idx="5">
                  <c:v>-0.11170528817587699</c:v>
                </c:pt>
                <c:pt idx="6">
                  <c:v>-5.6163168785101997E-2</c:v>
                </c:pt>
                <c:pt idx="7">
                  <c:v>-4.06690718268286E-3</c:v>
                </c:pt>
                <c:pt idx="8">
                  <c:v>3.50416515755161E-2</c:v>
                </c:pt>
                <c:pt idx="9">
                  <c:v>-5.0894945868015899E-2</c:v>
                </c:pt>
                <c:pt idx="10">
                  <c:v>-4.3802725502920199E-2</c:v>
                </c:pt>
                <c:pt idx="11">
                  <c:v>-7.59192179824353E-3</c:v>
                </c:pt>
                <c:pt idx="12">
                  <c:v>-0.11571760604299799</c:v>
                </c:pt>
                <c:pt idx="13">
                  <c:v>-6.0790273556230998E-2</c:v>
                </c:pt>
                <c:pt idx="14">
                  <c:v>-6.6528506174928198E-2</c:v>
                </c:pt>
                <c:pt idx="15">
                  <c:v>-1.4985950671245699E-2</c:v>
                </c:pt>
                <c:pt idx="16">
                  <c:v>-4.12605588044185E-2</c:v>
                </c:pt>
                <c:pt idx="17">
                  <c:v>-8.6452762923351301E-2</c:v>
                </c:pt>
              </c:numCache>
            </c:numRef>
          </c:val>
          <c:smooth val="0"/>
          <c:extLst>
            <c:ext xmlns:c16="http://schemas.microsoft.com/office/drawing/2014/chart" uri="{C3380CC4-5D6E-409C-BE32-E72D297353CC}">
              <c16:uniqueId val="{00000003-E4CE-4B5E-B9FA-06779284DB66}"/>
            </c:ext>
          </c:extLst>
        </c:ser>
        <c:ser>
          <c:idx val="4"/>
          <c:order val="4"/>
          <c:tx>
            <c:strRef>
              <c:f>'Stage by site'!$AY$6:$AY$7</c:f>
              <c:strCache>
                <c:ptCount val="1"/>
                <c:pt idx="0">
                  <c:v>Unknown</c:v>
                </c:pt>
              </c:strCache>
            </c:strRef>
          </c:tx>
          <c:spPr>
            <a:ln w="28575" cap="rnd">
              <a:solidFill>
                <a:schemeClr val="accent3"/>
              </a:solidFill>
              <a:round/>
            </a:ln>
            <a:effectLst/>
          </c:spPr>
          <c:marker>
            <c:symbol val="none"/>
          </c:marker>
          <c:cat>
            <c:strRef>
              <c:f>'Stage by site'!$AT$8:$AT$25</c:f>
              <c:strCache>
                <c:ptCount val="18"/>
                <c:pt idx="0">
                  <c:v>Jan-20</c:v>
                </c:pt>
                <c:pt idx="1">
                  <c:v>Feb-20</c:v>
                </c:pt>
                <c:pt idx="2">
                  <c:v>Mar-20</c:v>
                </c:pt>
                <c:pt idx="3">
                  <c:v>Apr-20</c:v>
                </c:pt>
                <c:pt idx="4">
                  <c:v>May-20</c:v>
                </c:pt>
                <c:pt idx="5">
                  <c:v>Jun-20</c:v>
                </c:pt>
                <c:pt idx="6">
                  <c:v>Jul-20</c:v>
                </c:pt>
                <c:pt idx="7">
                  <c:v>Aug-20</c:v>
                </c:pt>
                <c:pt idx="8">
                  <c:v>Sep-20</c:v>
                </c:pt>
                <c:pt idx="9">
                  <c:v>Oct-20</c:v>
                </c:pt>
                <c:pt idx="10">
                  <c:v>Nov-20</c:v>
                </c:pt>
                <c:pt idx="11">
                  <c:v>Dec-20</c:v>
                </c:pt>
                <c:pt idx="12">
                  <c:v>Jan-21</c:v>
                </c:pt>
                <c:pt idx="13">
                  <c:v>Feb-21</c:v>
                </c:pt>
                <c:pt idx="14">
                  <c:v>Mar-21</c:v>
                </c:pt>
                <c:pt idx="15">
                  <c:v>Apr-21</c:v>
                </c:pt>
                <c:pt idx="16">
                  <c:v>May-21</c:v>
                </c:pt>
                <c:pt idx="17">
                  <c:v>Jun-21</c:v>
                </c:pt>
              </c:strCache>
            </c:strRef>
          </c:cat>
          <c:val>
            <c:numRef>
              <c:f>'Stage by site'!$AY$8:$AY$25</c:f>
              <c:numCache>
                <c:formatCode>General</c:formatCode>
                <c:ptCount val="18"/>
                <c:pt idx="0">
                  <c:v>-1.6007714561234301E-2</c:v>
                </c:pt>
                <c:pt idx="1">
                  <c:v>4.1578277471361898E-2</c:v>
                </c:pt>
                <c:pt idx="2">
                  <c:v>-8.3015786608600702E-3</c:v>
                </c:pt>
                <c:pt idx="3">
                  <c:v>-0.34878542510121502</c:v>
                </c:pt>
                <c:pt idx="4">
                  <c:v>-0.32089759898234999</c:v>
                </c:pt>
                <c:pt idx="5">
                  <c:v>-0.27822080453659398</c:v>
                </c:pt>
                <c:pt idx="6">
                  <c:v>-0.16726039016115399</c:v>
                </c:pt>
                <c:pt idx="7">
                  <c:v>-3.1056773468240501E-2</c:v>
                </c:pt>
                <c:pt idx="8">
                  <c:v>6.56760356066447E-2</c:v>
                </c:pt>
                <c:pt idx="9">
                  <c:v>0.11710391440835401</c:v>
                </c:pt>
                <c:pt idx="10">
                  <c:v>0.17455330846259601</c:v>
                </c:pt>
                <c:pt idx="11">
                  <c:v>0.11782334533972399</c:v>
                </c:pt>
                <c:pt idx="12">
                  <c:v>9.1726133076181396E-2</c:v>
                </c:pt>
                <c:pt idx="13">
                  <c:v>0.14382689859991499</c:v>
                </c:pt>
                <c:pt idx="14">
                  <c:v>0.18130695131476199</c:v>
                </c:pt>
                <c:pt idx="15">
                  <c:v>0.173279352226721</c:v>
                </c:pt>
                <c:pt idx="16">
                  <c:v>0.26658650023851199</c:v>
                </c:pt>
                <c:pt idx="17">
                  <c:v>0.20184299131667499</c:v>
                </c:pt>
              </c:numCache>
            </c:numRef>
          </c:val>
          <c:smooth val="0"/>
          <c:extLst>
            <c:ext xmlns:c16="http://schemas.microsoft.com/office/drawing/2014/chart" uri="{C3380CC4-5D6E-409C-BE32-E72D297353CC}">
              <c16:uniqueId val="{00000004-E4CE-4B5E-B9FA-06779284DB66}"/>
            </c:ext>
          </c:extLst>
        </c:ser>
        <c:dLbls>
          <c:showLegendKey val="0"/>
          <c:showVal val="0"/>
          <c:showCatName val="0"/>
          <c:showSerName val="0"/>
          <c:showPercent val="0"/>
          <c:showBubbleSize val="0"/>
        </c:dLbls>
        <c:smooth val="0"/>
        <c:axId val="1076891679"/>
        <c:axId val="826620079"/>
      </c:lineChart>
      <c:catAx>
        <c:axId val="10768916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20079"/>
        <c:crosses val="autoZero"/>
        <c:auto val="1"/>
        <c:lblAlgn val="ctr"/>
        <c:lblOffset val="100"/>
        <c:noMultiLvlLbl val="0"/>
      </c:catAx>
      <c:valAx>
        <c:axId val="826620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89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Stage at diagnosis by site </a:t>
            </a:r>
          </a:p>
          <a:p>
            <a:pPr>
              <a:defRPr/>
            </a:pPr>
            <a:r>
              <a:rPr lang="en-GB" sz="1800" b="0" i="0" baseline="0">
                <a:effectLst/>
              </a:rPr>
              <a:t>% change Apr-Dec (2019 v 2020)</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'Stage period calcs (SST)'!$S$8</c:f>
              <c:strCache>
                <c:ptCount val="1"/>
                <c:pt idx="0">
                  <c:v>Stage 1</c:v>
                </c:pt>
              </c:strCache>
            </c:strRef>
          </c:tx>
          <c:spPr>
            <a:solidFill>
              <a:schemeClr val="accent5"/>
            </a:solidFill>
            <a:ln>
              <a:noFill/>
            </a:ln>
            <a:effectLst/>
          </c:spPr>
          <c:invertIfNegative val="0"/>
          <c:cat>
            <c:strRef>
              <c:f>'Stage period calcs (SST)'!$C$9:$C$28</c:f>
              <c:strCache>
                <c:ptCount val="20"/>
                <c:pt idx="0">
                  <c:v>All sites combined</c:v>
                </c:pt>
                <c:pt idx="1">
                  <c:v>Breast</c:v>
                </c:pt>
                <c:pt idx="2">
                  <c:v>Colorectal</c:v>
                </c:pt>
                <c:pt idx="3">
                  <c:v>Gynaecological</c:v>
                </c:pt>
                <c:pt idx="4">
                  <c:v>Haematological</c:v>
                </c:pt>
                <c:pt idx="5">
                  <c:v>Lung</c:v>
                </c:pt>
                <c:pt idx="6">
                  <c:v>Melanoma</c:v>
                </c:pt>
                <c:pt idx="7">
                  <c:v>Oesophago-gastric</c:v>
                </c:pt>
                <c:pt idx="8">
                  <c:v>Prostate</c:v>
                </c:pt>
                <c:pt idx="9">
                  <c:v>Upper GI excl OG</c:v>
                </c:pt>
                <c:pt idx="10">
                  <c:v>Urological excl prostate</c:v>
                </c:pt>
                <c:pt idx="11">
                  <c:v>Bladder</c:v>
                </c:pt>
                <c:pt idx="12">
                  <c:v>Hodgkin lymphoma</c:v>
                </c:pt>
                <c:pt idx="13">
                  <c:v>Kidney</c:v>
                </c:pt>
                <c:pt idx="14">
                  <c:v>Non-Hodgkin lymphoma</c:v>
                </c:pt>
                <c:pt idx="15">
                  <c:v>Oesophageal</c:v>
                </c:pt>
                <c:pt idx="16">
                  <c:v>Ovarian</c:v>
                </c:pt>
                <c:pt idx="17">
                  <c:v>Pancreatic</c:v>
                </c:pt>
                <c:pt idx="18">
                  <c:v>Stomach</c:v>
                </c:pt>
                <c:pt idx="19">
                  <c:v>Uterine</c:v>
                </c:pt>
              </c:strCache>
            </c:strRef>
          </c:cat>
          <c:val>
            <c:numRef>
              <c:f>'Stage period calcs (SST)'!$S$9:$S$28</c:f>
              <c:numCache>
                <c:formatCode>0%</c:formatCode>
                <c:ptCount val="20"/>
                <c:pt idx="0">
                  <c:v>-0.24928164274508025</c:v>
                </c:pt>
                <c:pt idx="1">
                  <c:v>-0.32134687407169721</c:v>
                </c:pt>
                <c:pt idx="2">
                  <c:v>-0.21575278311904841</c:v>
                </c:pt>
                <c:pt idx="3">
                  <c:v>-0.23603178351739626</c:v>
                </c:pt>
                <c:pt idx="4">
                  <c:v>-0.27540292391560278</c:v>
                </c:pt>
                <c:pt idx="5">
                  <c:v>-8.9015123039448557E-2</c:v>
                </c:pt>
                <c:pt idx="6">
                  <c:v>-0.24978145082969402</c:v>
                </c:pt>
                <c:pt idx="7">
                  <c:v>-0.33658981018189571</c:v>
                </c:pt>
                <c:pt idx="8">
                  <c:v>-0.33687532032824308</c:v>
                </c:pt>
                <c:pt idx="9">
                  <c:v>0.13067912674332033</c:v>
                </c:pt>
                <c:pt idx="10">
                  <c:v>-0.12958798917052405</c:v>
                </c:pt>
                <c:pt idx="11">
                  <c:v>-0.11745371704987566</c:v>
                </c:pt>
                <c:pt idx="12">
                  <c:v>-0.24775826405044638</c:v>
                </c:pt>
                <c:pt idx="13">
                  <c:v>-0.14021093617304353</c:v>
                </c:pt>
                <c:pt idx="14">
                  <c:v>-0.27689448351699347</c:v>
                </c:pt>
                <c:pt idx="15">
                  <c:v>-0.37386038983979542</c:v>
                </c:pt>
                <c:pt idx="16">
                  <c:v>-0.2523968578199427</c:v>
                </c:pt>
                <c:pt idx="17">
                  <c:v>0.13067912674332033</c:v>
                </c:pt>
                <c:pt idx="18">
                  <c:v>-0.29862037707509392</c:v>
                </c:pt>
                <c:pt idx="19">
                  <c:v>-0.23189305021145648</c:v>
                </c:pt>
              </c:numCache>
            </c:numRef>
          </c:val>
          <c:extLst>
            <c:ext xmlns:c16="http://schemas.microsoft.com/office/drawing/2014/chart" uri="{C3380CC4-5D6E-409C-BE32-E72D297353CC}">
              <c16:uniqueId val="{00000000-2C15-432D-90CF-FD4F75B3D3C3}"/>
            </c:ext>
          </c:extLst>
        </c:ser>
        <c:ser>
          <c:idx val="1"/>
          <c:order val="1"/>
          <c:tx>
            <c:strRef>
              <c:f>'Stage period calcs (SST)'!$T$8</c:f>
              <c:strCache>
                <c:ptCount val="1"/>
                <c:pt idx="0">
                  <c:v>Stage 2</c:v>
                </c:pt>
              </c:strCache>
            </c:strRef>
          </c:tx>
          <c:spPr>
            <a:solidFill>
              <a:schemeClr val="accent4"/>
            </a:solidFill>
            <a:ln>
              <a:noFill/>
            </a:ln>
            <a:effectLst/>
          </c:spPr>
          <c:invertIfNegative val="0"/>
          <c:cat>
            <c:strRef>
              <c:f>'Stage period calcs (SST)'!$C$9:$C$28</c:f>
              <c:strCache>
                <c:ptCount val="20"/>
                <c:pt idx="0">
                  <c:v>All sites combined</c:v>
                </c:pt>
                <c:pt idx="1">
                  <c:v>Breast</c:v>
                </c:pt>
                <c:pt idx="2">
                  <c:v>Colorectal</c:v>
                </c:pt>
                <c:pt idx="3">
                  <c:v>Gynaecological</c:v>
                </c:pt>
                <c:pt idx="4">
                  <c:v>Haematological</c:v>
                </c:pt>
                <c:pt idx="5">
                  <c:v>Lung</c:v>
                </c:pt>
                <c:pt idx="6">
                  <c:v>Melanoma</c:v>
                </c:pt>
                <c:pt idx="7">
                  <c:v>Oesophago-gastric</c:v>
                </c:pt>
                <c:pt idx="8">
                  <c:v>Prostate</c:v>
                </c:pt>
                <c:pt idx="9">
                  <c:v>Upper GI excl OG</c:v>
                </c:pt>
                <c:pt idx="10">
                  <c:v>Urological excl prostate</c:v>
                </c:pt>
                <c:pt idx="11">
                  <c:v>Bladder</c:v>
                </c:pt>
                <c:pt idx="12">
                  <c:v>Hodgkin lymphoma</c:v>
                </c:pt>
                <c:pt idx="13">
                  <c:v>Kidney</c:v>
                </c:pt>
                <c:pt idx="14">
                  <c:v>Non-Hodgkin lymphoma</c:v>
                </c:pt>
                <c:pt idx="15">
                  <c:v>Oesophageal</c:v>
                </c:pt>
                <c:pt idx="16">
                  <c:v>Ovarian</c:v>
                </c:pt>
                <c:pt idx="17">
                  <c:v>Pancreatic</c:v>
                </c:pt>
                <c:pt idx="18">
                  <c:v>Stomach</c:v>
                </c:pt>
                <c:pt idx="19">
                  <c:v>Uterine</c:v>
                </c:pt>
              </c:strCache>
            </c:strRef>
          </c:cat>
          <c:val>
            <c:numRef>
              <c:f>'Stage period calcs (SST)'!$T$9:$T$28</c:f>
              <c:numCache>
                <c:formatCode>0%</c:formatCode>
                <c:ptCount val="20"/>
                <c:pt idx="0">
                  <c:v>-0.18785068614889666</c:v>
                </c:pt>
                <c:pt idx="1">
                  <c:v>-0.16123848172163141</c:v>
                </c:pt>
                <c:pt idx="2">
                  <c:v>-0.1840396890306582</c:v>
                </c:pt>
                <c:pt idx="3">
                  <c:v>-0.20803507855045114</c:v>
                </c:pt>
                <c:pt idx="4">
                  <c:v>-0.20972800217667817</c:v>
                </c:pt>
                <c:pt idx="5">
                  <c:v>-0.22714287273581493</c:v>
                </c:pt>
                <c:pt idx="6">
                  <c:v>-2.0942966952998694E-2</c:v>
                </c:pt>
                <c:pt idx="7">
                  <c:v>-0.23613073594889772</c:v>
                </c:pt>
                <c:pt idx="8">
                  <c:v>-0.36026978640744034</c:v>
                </c:pt>
                <c:pt idx="9">
                  <c:v>2.2841448543228917E-2</c:v>
                </c:pt>
                <c:pt idx="10">
                  <c:v>-0.12397633134838948</c:v>
                </c:pt>
                <c:pt idx="11">
                  <c:v>-9.6131944480219694E-2</c:v>
                </c:pt>
                <c:pt idx="12">
                  <c:v>-0.21667454745162815</c:v>
                </c:pt>
                <c:pt idx="13">
                  <c:v>-0.23243931124358513</c:v>
                </c:pt>
                <c:pt idx="14">
                  <c:v>-0.19568237007815281</c:v>
                </c:pt>
                <c:pt idx="15">
                  <c:v>-0.20920755775346159</c:v>
                </c:pt>
                <c:pt idx="16">
                  <c:v>-0.18987376155827568</c:v>
                </c:pt>
                <c:pt idx="17">
                  <c:v>2.2841448543228917E-2</c:v>
                </c:pt>
                <c:pt idx="18">
                  <c:v>-0.28773869142905667</c:v>
                </c:pt>
                <c:pt idx="19">
                  <c:v>-0.21660535948686935</c:v>
                </c:pt>
              </c:numCache>
            </c:numRef>
          </c:val>
          <c:extLst>
            <c:ext xmlns:c16="http://schemas.microsoft.com/office/drawing/2014/chart" uri="{C3380CC4-5D6E-409C-BE32-E72D297353CC}">
              <c16:uniqueId val="{00000001-2C15-432D-90CF-FD4F75B3D3C3}"/>
            </c:ext>
          </c:extLst>
        </c:ser>
        <c:ser>
          <c:idx val="2"/>
          <c:order val="2"/>
          <c:tx>
            <c:strRef>
              <c:f>'Stage period calcs (SST)'!$U$8</c:f>
              <c:strCache>
                <c:ptCount val="1"/>
                <c:pt idx="0">
                  <c:v>Stage 3</c:v>
                </c:pt>
              </c:strCache>
            </c:strRef>
          </c:tx>
          <c:spPr>
            <a:solidFill>
              <a:schemeClr val="accent1">
                <a:lumMod val="40000"/>
                <a:lumOff val="60000"/>
              </a:schemeClr>
            </a:solidFill>
            <a:ln>
              <a:noFill/>
            </a:ln>
            <a:effectLst/>
          </c:spPr>
          <c:invertIfNegative val="0"/>
          <c:cat>
            <c:strRef>
              <c:f>'Stage period calcs (SST)'!$C$9:$C$28</c:f>
              <c:strCache>
                <c:ptCount val="20"/>
                <c:pt idx="0">
                  <c:v>All sites combined</c:v>
                </c:pt>
                <c:pt idx="1">
                  <c:v>Breast</c:v>
                </c:pt>
                <c:pt idx="2">
                  <c:v>Colorectal</c:v>
                </c:pt>
                <c:pt idx="3">
                  <c:v>Gynaecological</c:v>
                </c:pt>
                <c:pt idx="4">
                  <c:v>Haematological</c:v>
                </c:pt>
                <c:pt idx="5">
                  <c:v>Lung</c:v>
                </c:pt>
                <c:pt idx="6">
                  <c:v>Melanoma</c:v>
                </c:pt>
                <c:pt idx="7">
                  <c:v>Oesophago-gastric</c:v>
                </c:pt>
                <c:pt idx="8">
                  <c:v>Prostate</c:v>
                </c:pt>
                <c:pt idx="9">
                  <c:v>Upper GI excl OG</c:v>
                </c:pt>
                <c:pt idx="10">
                  <c:v>Urological excl prostate</c:v>
                </c:pt>
                <c:pt idx="11">
                  <c:v>Bladder</c:v>
                </c:pt>
                <c:pt idx="12">
                  <c:v>Hodgkin lymphoma</c:v>
                </c:pt>
                <c:pt idx="13">
                  <c:v>Kidney</c:v>
                </c:pt>
                <c:pt idx="14">
                  <c:v>Non-Hodgkin lymphoma</c:v>
                </c:pt>
                <c:pt idx="15">
                  <c:v>Oesophageal</c:v>
                </c:pt>
                <c:pt idx="16">
                  <c:v>Ovarian</c:v>
                </c:pt>
                <c:pt idx="17">
                  <c:v>Pancreatic</c:v>
                </c:pt>
                <c:pt idx="18">
                  <c:v>Stomach</c:v>
                </c:pt>
                <c:pt idx="19">
                  <c:v>Uterine</c:v>
                </c:pt>
              </c:strCache>
            </c:strRef>
          </c:cat>
          <c:val>
            <c:numRef>
              <c:f>'Stage period calcs (SST)'!$U$9:$U$28</c:f>
              <c:numCache>
                <c:formatCode>0%</c:formatCode>
                <c:ptCount val="20"/>
                <c:pt idx="0">
                  <c:v>-0.19568648360233834</c:v>
                </c:pt>
                <c:pt idx="1">
                  <c:v>-0.13159296280747632</c:v>
                </c:pt>
                <c:pt idx="2">
                  <c:v>-0.10311199426644307</c:v>
                </c:pt>
                <c:pt idx="3">
                  <c:v>-0.24080708337832005</c:v>
                </c:pt>
                <c:pt idx="4">
                  <c:v>-0.2188861763623085</c:v>
                </c:pt>
                <c:pt idx="5">
                  <c:v>-0.18246424130899527</c:v>
                </c:pt>
                <c:pt idx="6">
                  <c:v>-6.8249717197304396E-2</c:v>
                </c:pt>
                <c:pt idx="7">
                  <c:v>-0.16333666494194318</c:v>
                </c:pt>
                <c:pt idx="8">
                  <c:v>-0.35004518071203511</c:v>
                </c:pt>
                <c:pt idx="9">
                  <c:v>-7.6395669888720347E-2</c:v>
                </c:pt>
                <c:pt idx="10">
                  <c:v>-9.0950433500051359E-2</c:v>
                </c:pt>
                <c:pt idx="11">
                  <c:v>8.7797616003749209E-4</c:v>
                </c:pt>
                <c:pt idx="12">
                  <c:v>-0.22572763018844988</c:v>
                </c:pt>
                <c:pt idx="13">
                  <c:v>-0.12891580924823376</c:v>
                </c:pt>
                <c:pt idx="14">
                  <c:v>-0.21843670412023719</c:v>
                </c:pt>
                <c:pt idx="15">
                  <c:v>-0.16344450626023177</c:v>
                </c:pt>
                <c:pt idx="16">
                  <c:v>-0.31032182769803879</c:v>
                </c:pt>
                <c:pt idx="17">
                  <c:v>-7.6395669888720347E-2</c:v>
                </c:pt>
                <c:pt idx="18">
                  <c:v>-0.16276115211745829</c:v>
                </c:pt>
                <c:pt idx="19">
                  <c:v>-0.13155978761738085</c:v>
                </c:pt>
              </c:numCache>
            </c:numRef>
          </c:val>
          <c:extLst>
            <c:ext xmlns:c16="http://schemas.microsoft.com/office/drawing/2014/chart" uri="{C3380CC4-5D6E-409C-BE32-E72D297353CC}">
              <c16:uniqueId val="{00000002-2C15-432D-90CF-FD4F75B3D3C3}"/>
            </c:ext>
          </c:extLst>
        </c:ser>
        <c:ser>
          <c:idx val="3"/>
          <c:order val="3"/>
          <c:tx>
            <c:strRef>
              <c:f>'Stage period calcs (SST)'!$V$8</c:f>
              <c:strCache>
                <c:ptCount val="1"/>
                <c:pt idx="0">
                  <c:v>Stage 4</c:v>
                </c:pt>
              </c:strCache>
            </c:strRef>
          </c:tx>
          <c:spPr>
            <a:solidFill>
              <a:schemeClr val="accent1"/>
            </a:solidFill>
            <a:ln>
              <a:noFill/>
            </a:ln>
            <a:effectLst/>
          </c:spPr>
          <c:invertIfNegative val="0"/>
          <c:cat>
            <c:strRef>
              <c:f>'Stage period calcs (SST)'!$C$9:$C$28</c:f>
              <c:strCache>
                <c:ptCount val="20"/>
                <c:pt idx="0">
                  <c:v>All sites combined</c:v>
                </c:pt>
                <c:pt idx="1">
                  <c:v>Breast</c:v>
                </c:pt>
                <c:pt idx="2">
                  <c:v>Colorectal</c:v>
                </c:pt>
                <c:pt idx="3">
                  <c:v>Gynaecological</c:v>
                </c:pt>
                <c:pt idx="4">
                  <c:v>Haematological</c:v>
                </c:pt>
                <c:pt idx="5">
                  <c:v>Lung</c:v>
                </c:pt>
                <c:pt idx="6">
                  <c:v>Melanoma</c:v>
                </c:pt>
                <c:pt idx="7">
                  <c:v>Oesophago-gastric</c:v>
                </c:pt>
                <c:pt idx="8">
                  <c:v>Prostate</c:v>
                </c:pt>
                <c:pt idx="9">
                  <c:v>Upper GI excl OG</c:v>
                </c:pt>
                <c:pt idx="10">
                  <c:v>Urological excl prostate</c:v>
                </c:pt>
                <c:pt idx="11">
                  <c:v>Bladder</c:v>
                </c:pt>
                <c:pt idx="12">
                  <c:v>Hodgkin lymphoma</c:v>
                </c:pt>
                <c:pt idx="13">
                  <c:v>Kidney</c:v>
                </c:pt>
                <c:pt idx="14">
                  <c:v>Non-Hodgkin lymphoma</c:v>
                </c:pt>
                <c:pt idx="15">
                  <c:v>Oesophageal</c:v>
                </c:pt>
                <c:pt idx="16">
                  <c:v>Ovarian</c:v>
                </c:pt>
                <c:pt idx="17">
                  <c:v>Pancreatic</c:v>
                </c:pt>
                <c:pt idx="18">
                  <c:v>Stomach</c:v>
                </c:pt>
                <c:pt idx="19">
                  <c:v>Uterine</c:v>
                </c:pt>
              </c:strCache>
            </c:strRef>
          </c:cat>
          <c:val>
            <c:numRef>
              <c:f>'Stage period calcs (SST)'!$V$9:$V$28</c:f>
              <c:numCache>
                <c:formatCode>0%</c:formatCode>
                <c:ptCount val="20"/>
                <c:pt idx="0">
                  <c:v>-8.1584677877551331E-2</c:v>
                </c:pt>
                <c:pt idx="1">
                  <c:v>9.7205837016995297E-2</c:v>
                </c:pt>
                <c:pt idx="2">
                  <c:v>-9.1442364474463356E-2</c:v>
                </c:pt>
                <c:pt idx="3">
                  <c:v>-9.5694081705462397E-2</c:v>
                </c:pt>
                <c:pt idx="4">
                  <c:v>-0.28880640594838969</c:v>
                </c:pt>
                <c:pt idx="5">
                  <c:v>-3.3739393637247303E-2</c:v>
                </c:pt>
                <c:pt idx="6">
                  <c:v>-6.800923420779649E-2</c:v>
                </c:pt>
                <c:pt idx="7">
                  <c:v>-0.10870397623210601</c:v>
                </c:pt>
                <c:pt idx="8">
                  <c:v>-0.16846472359280368</c:v>
                </c:pt>
                <c:pt idx="9">
                  <c:v>2.665484844522284E-2</c:v>
                </c:pt>
                <c:pt idx="10">
                  <c:v>-9.3604192881502901E-2</c:v>
                </c:pt>
                <c:pt idx="11">
                  <c:v>-1.3236866619439163E-2</c:v>
                </c:pt>
                <c:pt idx="12">
                  <c:v>-0.13225603413877568</c:v>
                </c:pt>
                <c:pt idx="13">
                  <c:v>-0.12121104683775789</c:v>
                </c:pt>
                <c:pt idx="14">
                  <c:v>-0.28727207685854761</c:v>
                </c:pt>
                <c:pt idx="15">
                  <c:v>-0.1110154961006905</c:v>
                </c:pt>
                <c:pt idx="16">
                  <c:v>-0.1270626545443477</c:v>
                </c:pt>
                <c:pt idx="17">
                  <c:v>2.665484844522284E-2</c:v>
                </c:pt>
                <c:pt idx="18">
                  <c:v>-0.10336786200123588</c:v>
                </c:pt>
                <c:pt idx="19">
                  <c:v>-4.2354688398344872E-2</c:v>
                </c:pt>
              </c:numCache>
            </c:numRef>
          </c:val>
          <c:extLst>
            <c:ext xmlns:c16="http://schemas.microsoft.com/office/drawing/2014/chart" uri="{C3380CC4-5D6E-409C-BE32-E72D297353CC}">
              <c16:uniqueId val="{00000003-2C15-432D-90CF-FD4F75B3D3C3}"/>
            </c:ext>
          </c:extLst>
        </c:ser>
        <c:ser>
          <c:idx val="4"/>
          <c:order val="4"/>
          <c:tx>
            <c:strRef>
              <c:f>'Stage period calcs (SST)'!$W$8</c:f>
              <c:strCache>
                <c:ptCount val="1"/>
                <c:pt idx="0">
                  <c:v>Unknown</c:v>
                </c:pt>
              </c:strCache>
            </c:strRef>
          </c:tx>
          <c:spPr>
            <a:solidFill>
              <a:schemeClr val="accent3"/>
            </a:solidFill>
            <a:ln>
              <a:noFill/>
            </a:ln>
            <a:effectLst/>
          </c:spPr>
          <c:invertIfNegative val="0"/>
          <c:cat>
            <c:strRef>
              <c:f>'Stage period calcs (SST)'!$C$9:$C$28</c:f>
              <c:strCache>
                <c:ptCount val="20"/>
                <c:pt idx="0">
                  <c:v>All sites combined</c:v>
                </c:pt>
                <c:pt idx="1">
                  <c:v>Breast</c:v>
                </c:pt>
                <c:pt idx="2">
                  <c:v>Colorectal</c:v>
                </c:pt>
                <c:pt idx="3">
                  <c:v>Gynaecological</c:v>
                </c:pt>
                <c:pt idx="4">
                  <c:v>Haematological</c:v>
                </c:pt>
                <c:pt idx="5">
                  <c:v>Lung</c:v>
                </c:pt>
                <c:pt idx="6">
                  <c:v>Melanoma</c:v>
                </c:pt>
                <c:pt idx="7">
                  <c:v>Oesophago-gastric</c:v>
                </c:pt>
                <c:pt idx="8">
                  <c:v>Prostate</c:v>
                </c:pt>
                <c:pt idx="9">
                  <c:v>Upper GI excl OG</c:v>
                </c:pt>
                <c:pt idx="10">
                  <c:v>Urological excl prostate</c:v>
                </c:pt>
                <c:pt idx="11">
                  <c:v>Bladder</c:v>
                </c:pt>
                <c:pt idx="12">
                  <c:v>Hodgkin lymphoma</c:v>
                </c:pt>
                <c:pt idx="13">
                  <c:v>Kidney</c:v>
                </c:pt>
                <c:pt idx="14">
                  <c:v>Non-Hodgkin lymphoma</c:v>
                </c:pt>
                <c:pt idx="15">
                  <c:v>Oesophageal</c:v>
                </c:pt>
                <c:pt idx="16">
                  <c:v>Ovarian</c:v>
                </c:pt>
                <c:pt idx="17">
                  <c:v>Pancreatic</c:v>
                </c:pt>
                <c:pt idx="18">
                  <c:v>Stomach</c:v>
                </c:pt>
                <c:pt idx="19">
                  <c:v>Uterine</c:v>
                </c:pt>
              </c:strCache>
            </c:strRef>
          </c:cat>
          <c:val>
            <c:numRef>
              <c:f>'Stage period calcs (SST)'!$W$9:$W$28</c:f>
              <c:numCache>
                <c:formatCode>0%</c:formatCode>
                <c:ptCount val="20"/>
                <c:pt idx="0">
                  <c:v>-2.1825257739355453E-2</c:v>
                </c:pt>
                <c:pt idx="1">
                  <c:v>-3.6450857120615021E-2</c:v>
                </c:pt>
                <c:pt idx="2">
                  <c:v>0.18703801561586228</c:v>
                </c:pt>
                <c:pt idx="3">
                  <c:v>0.40502551218489574</c:v>
                </c:pt>
                <c:pt idx="4">
                  <c:v>6.1100663253433718E-2</c:v>
                </c:pt>
                <c:pt idx="5">
                  <c:v>5.9580353221371458E-2</c:v>
                </c:pt>
                <c:pt idx="6">
                  <c:v>-0.23209548407380973</c:v>
                </c:pt>
                <c:pt idx="7">
                  <c:v>6.5663958183141594E-2</c:v>
                </c:pt>
                <c:pt idx="8">
                  <c:v>-0.22954903303833765</c:v>
                </c:pt>
                <c:pt idx="9">
                  <c:v>5.0830774592661838E-2</c:v>
                </c:pt>
                <c:pt idx="10">
                  <c:v>-0.1144429647776567</c:v>
                </c:pt>
                <c:pt idx="11">
                  <c:v>-0.15960405916925657</c:v>
                </c:pt>
                <c:pt idx="12">
                  <c:v>9.5948926710370891E-2</c:v>
                </c:pt>
                <c:pt idx="13">
                  <c:v>-5.6260692544542273E-2</c:v>
                </c:pt>
                <c:pt idx="14">
                  <c:v>7.6373594730261965E-2</c:v>
                </c:pt>
                <c:pt idx="15">
                  <c:v>0.12285799691437728</c:v>
                </c:pt>
                <c:pt idx="16">
                  <c:v>0.26296095367697098</c:v>
                </c:pt>
                <c:pt idx="17">
                  <c:v>5.0830774592661838E-2</c:v>
                </c:pt>
                <c:pt idx="18">
                  <c:v>-1.1437875479743424E-2</c:v>
                </c:pt>
                <c:pt idx="19">
                  <c:v>0.5769514214467758</c:v>
                </c:pt>
              </c:numCache>
            </c:numRef>
          </c:val>
          <c:extLst>
            <c:ext xmlns:c16="http://schemas.microsoft.com/office/drawing/2014/chart" uri="{C3380CC4-5D6E-409C-BE32-E72D297353CC}">
              <c16:uniqueId val="{00000004-2C15-432D-90CF-FD4F75B3D3C3}"/>
            </c:ext>
          </c:extLst>
        </c:ser>
        <c:dLbls>
          <c:showLegendKey val="0"/>
          <c:showVal val="0"/>
          <c:showCatName val="0"/>
          <c:showSerName val="0"/>
          <c:showPercent val="0"/>
          <c:showBubbleSize val="0"/>
        </c:dLbls>
        <c:gapWidth val="182"/>
        <c:axId val="826766815"/>
        <c:axId val="512710063"/>
      </c:barChart>
      <c:catAx>
        <c:axId val="826766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12710063"/>
        <c:crosses val="autoZero"/>
        <c:auto val="1"/>
        <c:lblAlgn val="ctr"/>
        <c:lblOffset val="100"/>
        <c:noMultiLvlLbl val="0"/>
      </c:catAx>
      <c:valAx>
        <c:axId val="51271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76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Stage at diagnosis by site </a:t>
            </a:r>
          </a:p>
          <a:p>
            <a:pPr>
              <a:defRPr/>
            </a:pPr>
            <a:r>
              <a:rPr lang="en-GB" sz="1800" b="0" i="0" baseline="0">
                <a:effectLst/>
              </a:rPr>
              <a:t>N difference Apr-Dec (2019 v 2020)</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'Stage period calcs (SST)'!$AC$31</c:f>
              <c:strCache>
                <c:ptCount val="1"/>
                <c:pt idx="0">
                  <c:v>Stage 1</c:v>
                </c:pt>
              </c:strCache>
            </c:strRef>
          </c:tx>
          <c:spPr>
            <a:solidFill>
              <a:schemeClr val="accent5"/>
            </a:solidFill>
            <a:ln>
              <a:noFill/>
            </a:ln>
            <a:effectLst/>
          </c:spPr>
          <c:invertIfNegative val="0"/>
          <c:cat>
            <c:strRef>
              <c:f>'Stage period calcs (SST)'!$AB$32:$AB$39</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period calcs (SST)'!$AC$32:$AC$39</c:f>
              <c:numCache>
                <c:formatCode>0</c:formatCode>
                <c:ptCount val="8"/>
                <c:pt idx="0">
                  <c:v>-3833.9668548842469</c:v>
                </c:pt>
                <c:pt idx="1">
                  <c:v>-4496.8941370223984</c:v>
                </c:pt>
                <c:pt idx="2">
                  <c:v>-1269.6240071522689</c:v>
                </c:pt>
                <c:pt idx="3">
                  <c:v>-1652.7385563711648</c:v>
                </c:pt>
                <c:pt idx="4">
                  <c:v>-593.21600790513867</c:v>
                </c:pt>
                <c:pt idx="5">
                  <c:v>-635.72274609448561</c:v>
                </c:pt>
                <c:pt idx="6">
                  <c:v>-1349.8242988895154</c:v>
                </c:pt>
                <c:pt idx="7">
                  <c:v>-235.41645021645039</c:v>
                </c:pt>
              </c:numCache>
            </c:numRef>
          </c:val>
          <c:extLst>
            <c:ext xmlns:c16="http://schemas.microsoft.com/office/drawing/2014/chart" uri="{C3380CC4-5D6E-409C-BE32-E72D297353CC}">
              <c16:uniqueId val="{00000000-4A7A-402E-BE88-88862BCFDB8C}"/>
            </c:ext>
          </c:extLst>
        </c:ser>
        <c:ser>
          <c:idx val="1"/>
          <c:order val="1"/>
          <c:tx>
            <c:strRef>
              <c:f>'Stage period calcs (SST)'!$AD$31</c:f>
              <c:strCache>
                <c:ptCount val="1"/>
                <c:pt idx="0">
                  <c:v>Stage 2</c:v>
                </c:pt>
              </c:strCache>
            </c:strRef>
          </c:tx>
          <c:spPr>
            <a:solidFill>
              <a:schemeClr val="accent4"/>
            </a:solidFill>
            <a:ln>
              <a:noFill/>
            </a:ln>
            <a:effectLst/>
          </c:spPr>
          <c:invertIfNegative val="0"/>
          <c:cat>
            <c:strRef>
              <c:f>'Stage period calcs (SST)'!$AB$32:$AB$39</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period calcs (SST)'!$AD$32:$AD$39</c:f>
              <c:numCache>
                <c:formatCode>0</c:formatCode>
                <c:ptCount val="8"/>
                <c:pt idx="0">
                  <c:v>-1845.4718332392245</c:v>
                </c:pt>
                <c:pt idx="1">
                  <c:v>-2204.1550442311304</c:v>
                </c:pt>
                <c:pt idx="2">
                  <c:v>-1436.5267080745343</c:v>
                </c:pt>
                <c:pt idx="3">
                  <c:v>-55.252842085450453</c:v>
                </c:pt>
                <c:pt idx="4">
                  <c:v>-619.83554488989273</c:v>
                </c:pt>
                <c:pt idx="5">
                  <c:v>-281.48659890833812</c:v>
                </c:pt>
                <c:pt idx="6">
                  <c:v>-146.57666102013928</c:v>
                </c:pt>
                <c:pt idx="7">
                  <c:v>-452.55832862789396</c:v>
                </c:pt>
              </c:numCache>
            </c:numRef>
          </c:val>
          <c:extLst>
            <c:ext xmlns:c16="http://schemas.microsoft.com/office/drawing/2014/chart" uri="{C3380CC4-5D6E-409C-BE32-E72D297353CC}">
              <c16:uniqueId val="{00000001-4A7A-402E-BE88-88862BCFDB8C}"/>
            </c:ext>
          </c:extLst>
        </c:ser>
        <c:ser>
          <c:idx val="2"/>
          <c:order val="2"/>
          <c:tx>
            <c:strRef>
              <c:f>'Stage period calcs (SST)'!$AE$31</c:f>
              <c:strCache>
                <c:ptCount val="1"/>
                <c:pt idx="0">
                  <c:v>Stage 3</c:v>
                </c:pt>
              </c:strCache>
            </c:strRef>
          </c:tx>
          <c:spPr>
            <a:solidFill>
              <a:schemeClr val="accent1">
                <a:lumMod val="40000"/>
                <a:lumOff val="60000"/>
              </a:schemeClr>
            </a:solidFill>
            <a:ln>
              <a:noFill/>
            </a:ln>
            <a:effectLst/>
          </c:spPr>
          <c:invertIfNegative val="0"/>
          <c:cat>
            <c:strRef>
              <c:f>'Stage period calcs (SST)'!$AB$32:$AB$39</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period calcs (SST)'!$AE$32:$AE$39</c:f>
              <c:numCache>
                <c:formatCode>0</c:formatCode>
                <c:ptCount val="8"/>
                <c:pt idx="0">
                  <c:v>-3363.3601731601739</c:v>
                </c:pt>
                <c:pt idx="1">
                  <c:v>-432.93188405797105</c:v>
                </c:pt>
                <c:pt idx="2">
                  <c:v>-944.10415960850798</c:v>
                </c:pt>
                <c:pt idx="3">
                  <c:v>-30.691304347826069</c:v>
                </c:pt>
                <c:pt idx="4">
                  <c:v>-1320.6039055147744</c:v>
                </c:pt>
                <c:pt idx="5">
                  <c:v>-177.38869753434969</c:v>
                </c:pt>
                <c:pt idx="6">
                  <c:v>-462.77767739506862</c:v>
                </c:pt>
                <c:pt idx="7">
                  <c:v>-401.77075098814225</c:v>
                </c:pt>
              </c:numCache>
            </c:numRef>
          </c:val>
          <c:extLst>
            <c:ext xmlns:c16="http://schemas.microsoft.com/office/drawing/2014/chart" uri="{C3380CC4-5D6E-409C-BE32-E72D297353CC}">
              <c16:uniqueId val="{00000002-4A7A-402E-BE88-88862BCFDB8C}"/>
            </c:ext>
          </c:extLst>
        </c:ser>
        <c:ser>
          <c:idx val="3"/>
          <c:order val="3"/>
          <c:tx>
            <c:strRef>
              <c:f>'Stage period calcs (SST)'!$AF$31</c:f>
              <c:strCache>
                <c:ptCount val="1"/>
                <c:pt idx="0">
                  <c:v>Stage 4</c:v>
                </c:pt>
              </c:strCache>
            </c:strRef>
          </c:tx>
          <c:spPr>
            <a:solidFill>
              <a:schemeClr val="accent1"/>
            </a:solidFill>
            <a:ln>
              <a:noFill/>
            </a:ln>
            <a:effectLst/>
          </c:spPr>
          <c:invertIfNegative val="0"/>
          <c:cat>
            <c:strRef>
              <c:f>'Stage period calcs (SST)'!$AB$32:$AB$39</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period calcs (SST)'!$AF$32:$AF$39</c:f>
              <c:numCache>
                <c:formatCode>0</c:formatCode>
                <c:ptCount val="8"/>
                <c:pt idx="0">
                  <c:v>-918.15963674007162</c:v>
                </c:pt>
                <c:pt idx="1">
                  <c:v>110.83107472237907</c:v>
                </c:pt>
                <c:pt idx="2">
                  <c:v>-496.18300395256909</c:v>
                </c:pt>
                <c:pt idx="3">
                  <c:v>-14.083596837944683</c:v>
                </c:pt>
                <c:pt idx="4">
                  <c:v>-499.28516845473303</c:v>
                </c:pt>
                <c:pt idx="5">
                  <c:v>-110.1899115377377</c:v>
                </c:pt>
                <c:pt idx="6">
                  <c:v>-113.33372859025036</c:v>
                </c:pt>
                <c:pt idx="7">
                  <c:v>-390.27743271221522</c:v>
                </c:pt>
              </c:numCache>
            </c:numRef>
          </c:val>
          <c:extLst>
            <c:ext xmlns:c16="http://schemas.microsoft.com/office/drawing/2014/chart" uri="{C3380CC4-5D6E-409C-BE32-E72D297353CC}">
              <c16:uniqueId val="{00000003-4A7A-402E-BE88-88862BCFDB8C}"/>
            </c:ext>
          </c:extLst>
        </c:ser>
        <c:ser>
          <c:idx val="4"/>
          <c:order val="4"/>
          <c:tx>
            <c:strRef>
              <c:f>'Stage period calcs (SST)'!$AG$31</c:f>
              <c:strCache>
                <c:ptCount val="1"/>
                <c:pt idx="0">
                  <c:v>Unknown</c:v>
                </c:pt>
              </c:strCache>
            </c:strRef>
          </c:tx>
          <c:spPr>
            <a:solidFill>
              <a:schemeClr val="accent3"/>
            </a:solidFill>
            <a:ln>
              <a:noFill/>
            </a:ln>
            <a:effectLst/>
          </c:spPr>
          <c:invertIfNegative val="0"/>
          <c:cat>
            <c:strRef>
              <c:f>'Stage period calcs (SST)'!$AB$32:$AB$39</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period calcs (SST)'!$AG$32:$AG$39</c:f>
              <c:numCache>
                <c:formatCode>0</c:formatCode>
                <c:ptCount val="8"/>
                <c:pt idx="0">
                  <c:v>-2718.7128270280441</c:v>
                </c:pt>
                <c:pt idx="1">
                  <c:v>-371.6776397515539</c:v>
                </c:pt>
                <c:pt idx="2">
                  <c:v>1187.740024468286</c:v>
                </c:pt>
                <c:pt idx="3">
                  <c:v>-955.09495576886832</c:v>
                </c:pt>
                <c:pt idx="4">
                  <c:v>261.47015810276667</c:v>
                </c:pt>
                <c:pt idx="5">
                  <c:v>-938.48817993600665</c:v>
                </c:pt>
                <c:pt idx="6">
                  <c:v>1328.3442499529467</c:v>
                </c:pt>
                <c:pt idx="7">
                  <c:v>244.86947110860137</c:v>
                </c:pt>
              </c:numCache>
            </c:numRef>
          </c:val>
          <c:extLst>
            <c:ext xmlns:c16="http://schemas.microsoft.com/office/drawing/2014/chart" uri="{C3380CC4-5D6E-409C-BE32-E72D297353CC}">
              <c16:uniqueId val="{00000004-4A7A-402E-BE88-88862BCFDB8C}"/>
            </c:ext>
          </c:extLst>
        </c:ser>
        <c:dLbls>
          <c:showLegendKey val="0"/>
          <c:showVal val="0"/>
          <c:showCatName val="0"/>
          <c:showSerName val="0"/>
          <c:showPercent val="0"/>
          <c:showBubbleSize val="0"/>
        </c:dLbls>
        <c:gapWidth val="182"/>
        <c:axId val="826766815"/>
        <c:axId val="512710063"/>
      </c:barChart>
      <c:catAx>
        <c:axId val="826766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12710063"/>
        <c:crosses val="autoZero"/>
        <c:auto val="1"/>
        <c:lblAlgn val="ctr"/>
        <c:lblOffset val="100"/>
        <c:noMultiLvlLbl val="0"/>
      </c:catAx>
      <c:valAx>
        <c:axId val="51271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76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at Diagnosis by site - % difference 2019 v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'Stage by site Apr-Oct'!$H$18</c:f>
              <c:strCache>
                <c:ptCount val="1"/>
                <c:pt idx="0">
                  <c:v>Stage 1</c:v>
                </c:pt>
              </c:strCache>
            </c:strRef>
          </c:tx>
          <c:spPr>
            <a:solidFill>
              <a:schemeClr val="accent5"/>
            </a:solidFill>
            <a:ln>
              <a:noFill/>
            </a:ln>
            <a:effectLst/>
          </c:spPr>
          <c:invertIfNegative val="0"/>
          <c:cat>
            <c:strRef>
              <c:f>'Stage by site Apr-Oct'!$B$19:$B$26</c:f>
              <c:strCache>
                <c:ptCount val="8"/>
                <c:pt idx="0">
                  <c:v>All sites combined</c:v>
                </c:pt>
                <c:pt idx="1">
                  <c:v>Breast</c:v>
                </c:pt>
                <c:pt idx="2">
                  <c:v>Colorectal</c:v>
                </c:pt>
                <c:pt idx="3">
                  <c:v>Gynaecological</c:v>
                </c:pt>
                <c:pt idx="4">
                  <c:v>Lung</c:v>
                </c:pt>
                <c:pt idx="5">
                  <c:v>Melanoma</c:v>
                </c:pt>
                <c:pt idx="6">
                  <c:v>Oesophago-gastric</c:v>
                </c:pt>
                <c:pt idx="7">
                  <c:v>Prostate</c:v>
                </c:pt>
              </c:strCache>
            </c:strRef>
          </c:cat>
          <c:val>
            <c:numRef>
              <c:f>'Stage by site Apr-Oct'!$H$19:$H$26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1726-414C-BFEA-4B5826B2841F}"/>
            </c:ext>
          </c:extLst>
        </c:ser>
        <c:ser>
          <c:idx val="1"/>
          <c:order val="1"/>
          <c:tx>
            <c:strRef>
              <c:f>'Stage by site Apr-Oct'!$I$18</c:f>
              <c:strCache>
                <c:ptCount val="1"/>
                <c:pt idx="0">
                  <c:v>Stage 2</c:v>
                </c:pt>
              </c:strCache>
            </c:strRef>
          </c:tx>
          <c:spPr>
            <a:solidFill>
              <a:schemeClr val="accent4"/>
            </a:solidFill>
            <a:ln>
              <a:noFill/>
            </a:ln>
            <a:effectLst/>
          </c:spPr>
          <c:invertIfNegative val="0"/>
          <c:cat>
            <c:strRef>
              <c:f>'Stage by site Apr-Oct'!$B$19:$B$26</c:f>
              <c:strCache>
                <c:ptCount val="8"/>
                <c:pt idx="0">
                  <c:v>All sites combined</c:v>
                </c:pt>
                <c:pt idx="1">
                  <c:v>Breast</c:v>
                </c:pt>
                <c:pt idx="2">
                  <c:v>Colorectal</c:v>
                </c:pt>
                <c:pt idx="3">
                  <c:v>Gynaecological</c:v>
                </c:pt>
                <c:pt idx="4">
                  <c:v>Lung</c:v>
                </c:pt>
                <c:pt idx="5">
                  <c:v>Melanoma</c:v>
                </c:pt>
                <c:pt idx="6">
                  <c:v>Oesophago-gastric</c:v>
                </c:pt>
                <c:pt idx="7">
                  <c:v>Prostate</c:v>
                </c:pt>
              </c:strCache>
            </c:strRef>
          </c:cat>
          <c:val>
            <c:numRef>
              <c:f>'Stage by site Apr-Oct'!$I$19:$I$26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1726-414C-BFEA-4B5826B2841F}"/>
            </c:ext>
          </c:extLst>
        </c:ser>
        <c:ser>
          <c:idx val="2"/>
          <c:order val="2"/>
          <c:tx>
            <c:strRef>
              <c:f>'Stage by site Apr-Oct'!$J$18</c:f>
              <c:strCache>
                <c:ptCount val="1"/>
                <c:pt idx="0">
                  <c:v>Stage 3</c:v>
                </c:pt>
              </c:strCache>
            </c:strRef>
          </c:tx>
          <c:spPr>
            <a:solidFill>
              <a:srgbClr val="F799D1"/>
            </a:solidFill>
            <a:ln>
              <a:noFill/>
            </a:ln>
            <a:effectLst/>
          </c:spPr>
          <c:invertIfNegative val="0"/>
          <c:cat>
            <c:strRef>
              <c:f>'Stage by site Apr-Oct'!$B$19:$B$26</c:f>
              <c:strCache>
                <c:ptCount val="8"/>
                <c:pt idx="0">
                  <c:v>All sites combined</c:v>
                </c:pt>
                <c:pt idx="1">
                  <c:v>Breast</c:v>
                </c:pt>
                <c:pt idx="2">
                  <c:v>Colorectal</c:v>
                </c:pt>
                <c:pt idx="3">
                  <c:v>Gynaecological</c:v>
                </c:pt>
                <c:pt idx="4">
                  <c:v>Lung</c:v>
                </c:pt>
                <c:pt idx="5">
                  <c:v>Melanoma</c:v>
                </c:pt>
                <c:pt idx="6">
                  <c:v>Oesophago-gastric</c:v>
                </c:pt>
                <c:pt idx="7">
                  <c:v>Prostate</c:v>
                </c:pt>
              </c:strCache>
            </c:strRef>
          </c:cat>
          <c:val>
            <c:numRef>
              <c:f>'Stage by site Apr-Oct'!$J$19:$J$26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1726-414C-BFEA-4B5826B2841F}"/>
            </c:ext>
          </c:extLst>
        </c:ser>
        <c:ser>
          <c:idx val="3"/>
          <c:order val="3"/>
          <c:tx>
            <c:strRef>
              <c:f>'Stage by site Apr-Oct'!$K$18</c:f>
              <c:strCache>
                <c:ptCount val="1"/>
                <c:pt idx="0">
                  <c:v>Stage 4</c:v>
                </c:pt>
              </c:strCache>
            </c:strRef>
          </c:tx>
          <c:spPr>
            <a:solidFill>
              <a:schemeClr val="accent1"/>
            </a:solidFill>
            <a:ln>
              <a:noFill/>
            </a:ln>
            <a:effectLst/>
          </c:spPr>
          <c:invertIfNegative val="0"/>
          <c:cat>
            <c:strRef>
              <c:f>'Stage by site Apr-Oct'!$B$19:$B$26</c:f>
              <c:strCache>
                <c:ptCount val="8"/>
                <c:pt idx="0">
                  <c:v>All sites combined</c:v>
                </c:pt>
                <c:pt idx="1">
                  <c:v>Breast</c:v>
                </c:pt>
                <c:pt idx="2">
                  <c:v>Colorectal</c:v>
                </c:pt>
                <c:pt idx="3">
                  <c:v>Gynaecological</c:v>
                </c:pt>
                <c:pt idx="4">
                  <c:v>Lung</c:v>
                </c:pt>
                <c:pt idx="5">
                  <c:v>Melanoma</c:v>
                </c:pt>
                <c:pt idx="6">
                  <c:v>Oesophago-gastric</c:v>
                </c:pt>
                <c:pt idx="7">
                  <c:v>Prostate</c:v>
                </c:pt>
              </c:strCache>
            </c:strRef>
          </c:cat>
          <c:val>
            <c:numRef>
              <c:f>'Stage by site Apr-Oct'!$K$19:$K$26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726-414C-BFEA-4B5826B2841F}"/>
            </c:ext>
          </c:extLst>
        </c:ser>
        <c:ser>
          <c:idx val="4"/>
          <c:order val="4"/>
          <c:tx>
            <c:strRef>
              <c:f>'Stage by site Apr-Oct'!$L$18</c:f>
              <c:strCache>
                <c:ptCount val="1"/>
                <c:pt idx="0">
                  <c:v>Unknown</c:v>
                </c:pt>
              </c:strCache>
            </c:strRef>
          </c:tx>
          <c:spPr>
            <a:solidFill>
              <a:srgbClr val="A7A8AA"/>
            </a:solidFill>
            <a:ln>
              <a:noFill/>
            </a:ln>
            <a:effectLst/>
          </c:spPr>
          <c:invertIfNegative val="0"/>
          <c:cat>
            <c:strRef>
              <c:f>'Stage by site Apr-Oct'!$B$19:$B$26</c:f>
              <c:strCache>
                <c:ptCount val="8"/>
                <c:pt idx="0">
                  <c:v>All sites combined</c:v>
                </c:pt>
                <c:pt idx="1">
                  <c:v>Breast</c:v>
                </c:pt>
                <c:pt idx="2">
                  <c:v>Colorectal</c:v>
                </c:pt>
                <c:pt idx="3">
                  <c:v>Gynaecological</c:v>
                </c:pt>
                <c:pt idx="4">
                  <c:v>Lung</c:v>
                </c:pt>
                <c:pt idx="5">
                  <c:v>Melanoma</c:v>
                </c:pt>
                <c:pt idx="6">
                  <c:v>Oesophago-gastric</c:v>
                </c:pt>
                <c:pt idx="7">
                  <c:v>Prostate</c:v>
                </c:pt>
              </c:strCache>
            </c:strRef>
          </c:cat>
          <c:val>
            <c:numRef>
              <c:f>'Stage by site Apr-Oct'!$L$19:$L$26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F36-40A1-877C-2DC1D2C01C71}"/>
            </c:ext>
          </c:extLst>
        </c:ser>
        <c:dLbls>
          <c:showLegendKey val="0"/>
          <c:showVal val="0"/>
          <c:showCatName val="0"/>
          <c:showSerName val="0"/>
          <c:showPercent val="0"/>
          <c:showBubbleSize val="0"/>
        </c:dLbls>
        <c:gapWidth val="182"/>
        <c:axId val="1944882928"/>
        <c:axId val="1556140560"/>
      </c:barChart>
      <c:catAx>
        <c:axId val="1944882928"/>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40560"/>
        <c:crosses val="autoZero"/>
        <c:auto val="1"/>
        <c:lblAlgn val="ctr"/>
        <c:lblOffset val="100"/>
        <c:noMultiLvlLbl val="0"/>
      </c:catAx>
      <c:valAx>
        <c:axId val="1556140560"/>
        <c:scaling>
          <c:orientation val="minMax"/>
          <c:max val="0.4"/>
          <c:min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882928"/>
        <c:crosses val="autoZero"/>
        <c:crossBetween val="between"/>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Apr-Oct'!$C$57</c:f>
              <c:strCache>
                <c:ptCount val="1"/>
                <c:pt idx="0">
                  <c:v>Stage 1</c:v>
                </c:pt>
              </c:strCache>
            </c:strRef>
          </c:tx>
          <c:spPr>
            <a:solidFill>
              <a:schemeClr val="accent1"/>
            </a:solidFill>
            <a:ln>
              <a:noFill/>
            </a:ln>
            <a:effectLst/>
          </c:spPr>
          <c:invertIfNegative val="0"/>
          <c:dPt>
            <c:idx val="5"/>
            <c:invertIfNegative val="0"/>
            <c:bubble3D val="0"/>
            <c:spPr>
              <a:solidFill>
                <a:schemeClr val="accent3"/>
              </a:solidFill>
              <a:ln>
                <a:noFill/>
              </a:ln>
              <a:effectLst/>
            </c:spPr>
            <c:extLst>
              <c:ext xmlns:c16="http://schemas.microsoft.com/office/drawing/2014/chart" uri="{C3380CC4-5D6E-409C-BE32-E72D297353CC}">
                <c16:uniqueId val="{00000000-2878-445D-A0A1-A1798B77AA5B}"/>
              </c:ext>
            </c:extLst>
          </c:dPt>
          <c:cat>
            <c:strRef>
              <c:f>'Stage by site Apr-Oct'!$B$58:$B$66</c:f>
              <c:strCache>
                <c:ptCount val="9"/>
                <c:pt idx="0">
                  <c:v>Breast</c:v>
                </c:pt>
                <c:pt idx="1">
                  <c:v>Prostate</c:v>
                </c:pt>
                <c:pt idx="2">
                  <c:v>Colorectal</c:v>
                </c:pt>
                <c:pt idx="3">
                  <c:v>Oesophago-gastric</c:v>
                </c:pt>
                <c:pt idx="4">
                  <c:v>Melanoma</c:v>
                </c:pt>
                <c:pt idx="5">
                  <c:v>All sites combined</c:v>
                </c:pt>
                <c:pt idx="6">
                  <c:v>Gynaecological</c:v>
                </c:pt>
                <c:pt idx="7">
                  <c:v>Urological excl prostate</c:v>
                </c:pt>
                <c:pt idx="8">
                  <c:v>Lung</c:v>
                </c:pt>
              </c:strCache>
            </c:strRef>
          </c:cat>
          <c:val>
            <c:numRef>
              <c:f>'Stage by site Apr-Oct'!$C$58:$C$66</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8BB4-4D4D-B3E0-6837700AA18C}"/>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Apr-Oct'!$C$57</c:f>
              <c:strCache>
                <c:ptCount val="1"/>
                <c:pt idx="0">
                  <c:v>Stage 1</c:v>
                </c:pt>
              </c:strCache>
            </c:strRef>
          </c:tx>
          <c:spPr>
            <a:solidFill>
              <a:schemeClr val="accent6"/>
            </a:solidFill>
            <a:ln>
              <a:noFill/>
            </a:ln>
            <a:effectLst/>
          </c:spPr>
          <c:invertIfNegative val="0"/>
          <c:dPt>
            <c:idx val="3"/>
            <c:invertIfNegative val="0"/>
            <c:bubble3D val="0"/>
            <c:spPr>
              <a:solidFill>
                <a:schemeClr val="accent3"/>
              </a:solidFill>
              <a:ln>
                <a:noFill/>
              </a:ln>
              <a:effectLst/>
            </c:spPr>
            <c:extLst>
              <c:ext xmlns:c16="http://schemas.microsoft.com/office/drawing/2014/chart" uri="{C3380CC4-5D6E-409C-BE32-E72D297353CC}">
                <c16:uniqueId val="{00000000-CD61-4BD2-A228-B52C4FAC34DA}"/>
              </c:ext>
            </c:extLst>
          </c:dPt>
          <c:cat>
            <c:strRef>
              <c:f>'Stage by site Apr-Oct'!$B$70:$B$78</c:f>
              <c:strCache>
                <c:ptCount val="9"/>
                <c:pt idx="0">
                  <c:v>Prostate</c:v>
                </c:pt>
                <c:pt idx="1">
                  <c:v>Oesophago-gastric</c:v>
                </c:pt>
                <c:pt idx="2">
                  <c:v>Colorectal</c:v>
                </c:pt>
                <c:pt idx="3">
                  <c:v>All sites combined</c:v>
                </c:pt>
                <c:pt idx="4">
                  <c:v>Lung</c:v>
                </c:pt>
                <c:pt idx="5">
                  <c:v>Breast</c:v>
                </c:pt>
                <c:pt idx="6">
                  <c:v>Gynaecological</c:v>
                </c:pt>
                <c:pt idx="7">
                  <c:v>Urological excl prostate</c:v>
                </c:pt>
                <c:pt idx="8">
                  <c:v>Melanoma</c:v>
                </c:pt>
              </c:strCache>
            </c:strRef>
          </c:cat>
          <c:val>
            <c:numRef>
              <c:f>'Stage by site Apr-Oct'!$C$70:$C$78</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5E6-480A-92DE-6992502D5396}"/>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Apr-Oct'!$C$57</c:f>
              <c:strCache>
                <c:ptCount val="1"/>
                <c:pt idx="0">
                  <c:v>Stage 1</c:v>
                </c:pt>
              </c:strCache>
            </c:strRef>
          </c:tx>
          <c:spPr>
            <a:solidFill>
              <a:srgbClr val="00B6ED"/>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0-65E3-4401-BFF8-819A0717B0F7}"/>
              </c:ext>
            </c:extLst>
          </c:dPt>
          <c:cat>
            <c:strRef>
              <c:f>'Stage by site Apr-Oct'!$B$82:$B$90</c:f>
              <c:strCache>
                <c:ptCount val="9"/>
                <c:pt idx="0">
                  <c:v>Prostate</c:v>
                </c:pt>
                <c:pt idx="1">
                  <c:v>Gynaecological</c:v>
                </c:pt>
                <c:pt idx="2">
                  <c:v>All sites combined</c:v>
                </c:pt>
                <c:pt idx="3">
                  <c:v>Melanoma</c:v>
                </c:pt>
                <c:pt idx="4">
                  <c:v>Lung</c:v>
                </c:pt>
                <c:pt idx="5">
                  <c:v>Colorectal</c:v>
                </c:pt>
                <c:pt idx="6">
                  <c:v>Breast</c:v>
                </c:pt>
                <c:pt idx="7">
                  <c:v>Oesophago-gastric</c:v>
                </c:pt>
                <c:pt idx="8">
                  <c:v>Urological excl prostate</c:v>
                </c:pt>
              </c:strCache>
            </c:strRef>
          </c:cat>
          <c:val>
            <c:numRef>
              <c:f>'Stage by site Apr-Oct'!$C$82:$C$90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5430-4B8A-AE56-3FFD1BDD6BA6}"/>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Apr-Oct'!$C$57</c:f>
              <c:strCache>
                <c:ptCount val="1"/>
                <c:pt idx="0">
                  <c:v>Stage 1</c:v>
                </c:pt>
              </c:strCache>
            </c:strRef>
          </c:tx>
          <c:spPr>
            <a:solidFill>
              <a:srgbClr val="2E008B"/>
            </a:solidFill>
            <a:ln>
              <a:noFill/>
            </a:ln>
            <a:effectLst/>
          </c:spPr>
          <c:invertIfNegative val="0"/>
          <c:dPt>
            <c:idx val="4"/>
            <c:invertIfNegative val="0"/>
            <c:bubble3D val="0"/>
            <c:spPr>
              <a:solidFill>
                <a:schemeClr val="accent3"/>
              </a:solidFill>
              <a:ln>
                <a:noFill/>
              </a:ln>
              <a:effectLst/>
            </c:spPr>
            <c:extLst>
              <c:ext xmlns:c16="http://schemas.microsoft.com/office/drawing/2014/chart" uri="{C3380CC4-5D6E-409C-BE32-E72D297353CC}">
                <c16:uniqueId val="{00000001-0EF3-459F-BA81-DB8B67737F81}"/>
              </c:ext>
            </c:extLst>
          </c:dPt>
          <c:cat>
            <c:strRef>
              <c:f>'Stage by site Apr-Oct'!$B$94:$B$102</c:f>
              <c:strCache>
                <c:ptCount val="9"/>
                <c:pt idx="0">
                  <c:v>Prostate</c:v>
                </c:pt>
                <c:pt idx="1">
                  <c:v>Colorectal</c:v>
                </c:pt>
                <c:pt idx="2">
                  <c:v>Gynaecological</c:v>
                </c:pt>
                <c:pt idx="3">
                  <c:v>Urological excl prostate</c:v>
                </c:pt>
                <c:pt idx="4">
                  <c:v>All sites combined</c:v>
                </c:pt>
                <c:pt idx="5">
                  <c:v>Oesophago-gastric</c:v>
                </c:pt>
                <c:pt idx="6">
                  <c:v>Melanoma</c:v>
                </c:pt>
                <c:pt idx="7">
                  <c:v>Lung</c:v>
                </c:pt>
                <c:pt idx="8">
                  <c:v>Breast</c:v>
                </c:pt>
              </c:strCache>
            </c:strRef>
          </c:cat>
          <c:val>
            <c:numRef>
              <c:f>'Stage by site Apr-Oct'!$C$94:$C$102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4520-4548-B023-7A79A0D53DFA}"/>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Unknown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Apr-Oct'!$C$57</c:f>
              <c:strCache>
                <c:ptCount val="1"/>
                <c:pt idx="0">
                  <c:v>Stage 1</c:v>
                </c:pt>
              </c:strCache>
            </c:strRef>
          </c:tx>
          <c:spPr>
            <a:solidFill>
              <a:schemeClr val="accent3"/>
            </a:solidFill>
            <a:ln>
              <a:noFill/>
            </a:ln>
            <a:effectLst/>
          </c:spPr>
          <c:invertIfNegative val="0"/>
          <c:cat>
            <c:strRef>
              <c:f>'Stage by site Apr-Oct'!$B$107:$B$115</c:f>
              <c:strCache>
                <c:ptCount val="9"/>
                <c:pt idx="0">
                  <c:v>Prostate</c:v>
                </c:pt>
                <c:pt idx="1">
                  <c:v>Melanoma</c:v>
                </c:pt>
                <c:pt idx="2">
                  <c:v>Urological excl prostate</c:v>
                </c:pt>
                <c:pt idx="3">
                  <c:v>Breast</c:v>
                </c:pt>
                <c:pt idx="4">
                  <c:v>All sites combined</c:v>
                </c:pt>
                <c:pt idx="5">
                  <c:v>Oesophago-gastric</c:v>
                </c:pt>
                <c:pt idx="6">
                  <c:v>Colorectal</c:v>
                </c:pt>
                <c:pt idx="7">
                  <c:v>Lung</c:v>
                </c:pt>
                <c:pt idx="8">
                  <c:v>Gynaecological</c:v>
                </c:pt>
              </c:strCache>
            </c:strRef>
          </c:cat>
          <c:val>
            <c:numRef>
              <c:f>'Stage by site Apr-Oct'!$C$107:$C$115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DDE-45AC-82BC-365BA03379E9}"/>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at Diagnosis by site - % difference 2019 v 2020</a:t>
            </a:r>
          </a:p>
        </c:rich>
      </c:tx>
      <c:layout>
        <c:manualLayout>
          <c:xMode val="edge"/>
          <c:yMode val="edge"/>
          <c:x val="0.2377207196926471"/>
          <c:y val="3.48583997592849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'Stage by site Apr-Oct'!$E$41</c:f>
              <c:strCache>
                <c:ptCount val="1"/>
                <c:pt idx="0">
                  <c:v>Stage 1&amp;2</c:v>
                </c:pt>
              </c:strCache>
            </c:strRef>
          </c:tx>
          <c:spPr>
            <a:solidFill>
              <a:schemeClr val="accent1"/>
            </a:solidFill>
            <a:ln>
              <a:noFill/>
            </a:ln>
            <a:effectLst/>
          </c:spPr>
          <c:invertIfNegative val="0"/>
          <c:cat>
            <c:strRef>
              <c:f>'Stage by site Apr-Oct'!$B$42:$B$50</c:f>
              <c:strCache>
                <c:ptCount val="9"/>
                <c:pt idx="0">
                  <c:v>All sites combined</c:v>
                </c:pt>
                <c:pt idx="1">
                  <c:v>Breast</c:v>
                </c:pt>
                <c:pt idx="2">
                  <c:v>Colorectal</c:v>
                </c:pt>
                <c:pt idx="3">
                  <c:v>Gynaecological</c:v>
                </c:pt>
                <c:pt idx="4">
                  <c:v>Lung</c:v>
                </c:pt>
                <c:pt idx="5">
                  <c:v>Melanoma</c:v>
                </c:pt>
                <c:pt idx="6">
                  <c:v>Oesophago-gastric</c:v>
                </c:pt>
                <c:pt idx="7">
                  <c:v>Prostate</c:v>
                </c:pt>
                <c:pt idx="8">
                  <c:v>Urological excl prostate</c:v>
                </c:pt>
              </c:strCache>
            </c:strRef>
          </c:cat>
          <c:val>
            <c:numRef>
              <c:f>'Stage by site Apr-Oct'!$E$42:$E$50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165F-46AE-B74C-08E9439AB0E9}"/>
            </c:ext>
          </c:extLst>
        </c:ser>
        <c:ser>
          <c:idx val="1"/>
          <c:order val="1"/>
          <c:tx>
            <c:strRef>
              <c:f>'Stage by site Apr-Oct'!$F$41</c:f>
              <c:strCache>
                <c:ptCount val="1"/>
                <c:pt idx="0">
                  <c:v>Stage 3 &amp;4</c:v>
                </c:pt>
              </c:strCache>
            </c:strRef>
          </c:tx>
          <c:spPr>
            <a:solidFill>
              <a:schemeClr val="accent5"/>
            </a:solidFill>
            <a:ln>
              <a:noFill/>
            </a:ln>
            <a:effectLst/>
          </c:spPr>
          <c:invertIfNegative val="0"/>
          <c:cat>
            <c:strRef>
              <c:f>'Stage by site Apr-Oct'!$B$42:$B$50</c:f>
              <c:strCache>
                <c:ptCount val="9"/>
                <c:pt idx="0">
                  <c:v>All sites combined</c:v>
                </c:pt>
                <c:pt idx="1">
                  <c:v>Breast</c:v>
                </c:pt>
                <c:pt idx="2">
                  <c:v>Colorectal</c:v>
                </c:pt>
                <c:pt idx="3">
                  <c:v>Gynaecological</c:v>
                </c:pt>
                <c:pt idx="4">
                  <c:v>Lung</c:v>
                </c:pt>
                <c:pt idx="5">
                  <c:v>Melanoma</c:v>
                </c:pt>
                <c:pt idx="6">
                  <c:v>Oesophago-gastric</c:v>
                </c:pt>
                <c:pt idx="7">
                  <c:v>Prostate</c:v>
                </c:pt>
                <c:pt idx="8">
                  <c:v>Urological excl prostate</c:v>
                </c:pt>
              </c:strCache>
            </c:strRef>
          </c:cat>
          <c:val>
            <c:numRef>
              <c:f>'Stage by site Apr-Oct'!$F$42:$F$50</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165F-46AE-B74C-08E9439AB0E9}"/>
            </c:ext>
          </c:extLst>
        </c:ser>
        <c:dLbls>
          <c:showLegendKey val="0"/>
          <c:showVal val="0"/>
          <c:showCatName val="0"/>
          <c:showSerName val="0"/>
          <c:showPercent val="0"/>
          <c:showBubbleSize val="0"/>
        </c:dLbls>
        <c:gapWidth val="182"/>
        <c:axId val="1944882928"/>
        <c:axId val="1556140560"/>
      </c:barChart>
      <c:catAx>
        <c:axId val="1944882928"/>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40560"/>
        <c:crosses val="autoZero"/>
        <c:auto val="1"/>
        <c:lblAlgn val="ctr"/>
        <c:lblOffset val="100"/>
        <c:noMultiLvlLbl val="0"/>
      </c:catAx>
      <c:valAx>
        <c:axId val="155614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882928"/>
        <c:crosses val="autoZero"/>
        <c:crossBetween val="between"/>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1&amp;2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Apr-Oct'!$O$56</c:f>
              <c:strCache>
                <c:ptCount val="1"/>
                <c:pt idx="0">
                  <c:v>Stage 1&amp;2</c:v>
                </c:pt>
              </c:strCache>
            </c:strRef>
          </c:tx>
          <c:spPr>
            <a:solidFill>
              <a:schemeClr val="accent1"/>
            </a:solidFill>
            <a:ln>
              <a:noFill/>
            </a:ln>
            <a:effectLst/>
          </c:spPr>
          <c:invertIfNegative val="0"/>
          <c:dPt>
            <c:idx val="3"/>
            <c:invertIfNegative val="0"/>
            <c:bubble3D val="0"/>
            <c:spPr>
              <a:solidFill>
                <a:schemeClr val="accent3"/>
              </a:solidFill>
              <a:ln>
                <a:noFill/>
              </a:ln>
              <a:effectLst/>
            </c:spPr>
            <c:extLst>
              <c:ext xmlns:c16="http://schemas.microsoft.com/office/drawing/2014/chart" uri="{C3380CC4-5D6E-409C-BE32-E72D297353CC}">
                <c16:uniqueId val="{00000003-385D-44F0-B455-48569870A099}"/>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1-385D-44F0-B455-48569870A099}"/>
              </c:ext>
            </c:extLst>
          </c:dPt>
          <c:cat>
            <c:strRef>
              <c:f>'Stage by site Apr-Oct'!$N$57:$N$65</c:f>
              <c:strCache>
                <c:ptCount val="9"/>
                <c:pt idx="0">
                  <c:v>Prostate</c:v>
                </c:pt>
                <c:pt idx="1">
                  <c:v>Breast</c:v>
                </c:pt>
                <c:pt idx="2">
                  <c:v>Oesophago-gastric</c:v>
                </c:pt>
                <c:pt idx="3">
                  <c:v>All sites combined</c:v>
                </c:pt>
                <c:pt idx="4">
                  <c:v>Colorectal</c:v>
                </c:pt>
                <c:pt idx="5">
                  <c:v>Melanoma</c:v>
                </c:pt>
                <c:pt idx="6">
                  <c:v>Gynaecological</c:v>
                </c:pt>
                <c:pt idx="7">
                  <c:v>Urological excl prostate</c:v>
                </c:pt>
                <c:pt idx="8">
                  <c:v>Lung</c:v>
                </c:pt>
              </c:strCache>
            </c:strRef>
          </c:cat>
          <c:val>
            <c:numRef>
              <c:f>'Stage by site Apr-Oct'!$O$57:$O$65</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385D-44F0-B455-48569870A099}"/>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3&amp;4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'Stage by site Apr-Oct'!$O$56</c:f>
              <c:strCache>
                <c:ptCount val="1"/>
                <c:pt idx="0">
                  <c:v>Stage 1&amp;2</c:v>
                </c:pt>
              </c:strCache>
            </c:strRef>
          </c:tx>
          <c:spPr>
            <a:solidFill>
              <a:srgbClr val="2E008B"/>
            </a:solidFill>
            <a:ln>
              <a:noFill/>
            </a:ln>
            <a:effectLst/>
          </c:spPr>
          <c:invertIfNegative val="0"/>
          <c:dPt>
            <c:idx val="3"/>
            <c:invertIfNegative val="0"/>
            <c:bubble3D val="0"/>
            <c:spPr>
              <a:solidFill>
                <a:schemeClr val="accent3"/>
              </a:solidFill>
              <a:ln>
                <a:noFill/>
              </a:ln>
              <a:effectLst/>
            </c:spPr>
            <c:extLst>
              <c:ext xmlns:c16="http://schemas.microsoft.com/office/drawing/2014/chart" uri="{C3380CC4-5D6E-409C-BE32-E72D297353CC}">
                <c16:uniqueId val="{00000003-3F08-4FA6-B4D7-B11F7F8D6353}"/>
              </c:ext>
            </c:extLst>
          </c:dPt>
          <c:dPt>
            <c:idx val="5"/>
            <c:invertIfNegative val="0"/>
            <c:bubble3D val="0"/>
            <c:spPr>
              <a:solidFill>
                <a:srgbClr val="2E008B"/>
              </a:solidFill>
              <a:ln>
                <a:noFill/>
              </a:ln>
              <a:effectLst/>
            </c:spPr>
            <c:extLst>
              <c:ext xmlns:c16="http://schemas.microsoft.com/office/drawing/2014/chart" uri="{C3380CC4-5D6E-409C-BE32-E72D297353CC}">
                <c16:uniqueId val="{00000001-3F08-4FA6-B4D7-B11F7F8D6353}"/>
              </c:ext>
            </c:extLst>
          </c:dPt>
          <c:cat>
            <c:strRef>
              <c:f>'Stage by site Apr-Oct'!$N$70:$N$78</c:f>
              <c:strCache>
                <c:ptCount val="9"/>
                <c:pt idx="0">
                  <c:v>Prostate</c:v>
                </c:pt>
                <c:pt idx="1">
                  <c:v>Gynaecological</c:v>
                </c:pt>
                <c:pt idx="2">
                  <c:v>Melanoma</c:v>
                </c:pt>
                <c:pt idx="3">
                  <c:v>All sites combined</c:v>
                </c:pt>
                <c:pt idx="4">
                  <c:v>Colorectal</c:v>
                </c:pt>
                <c:pt idx="5">
                  <c:v>Breast</c:v>
                </c:pt>
                <c:pt idx="6">
                  <c:v>Oesophago-gastric</c:v>
                </c:pt>
                <c:pt idx="7">
                  <c:v>Urological excl prostate</c:v>
                </c:pt>
                <c:pt idx="8">
                  <c:v>Lung</c:v>
                </c:pt>
              </c:strCache>
            </c:strRef>
          </c:cat>
          <c:val>
            <c:numRef>
              <c:f>'Stage by site Apr-Oct'!$O$70:$O$78</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3F08-4FA6-B4D7-B11F7F8D6353}"/>
            </c:ext>
          </c:extLst>
        </c:ser>
        <c:dLbls>
          <c:showLegendKey val="0"/>
          <c:showVal val="0"/>
          <c:showCatName val="0"/>
          <c:showSerName val="0"/>
          <c:showPercent val="0"/>
          <c:showBubbleSize val="0"/>
        </c:dLbls>
        <c:gapWidth val="21"/>
        <c:axId val="139895583"/>
        <c:axId val="1556839472"/>
      </c:barChart>
      <c:catAx>
        <c:axId val="139895583"/>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839472"/>
        <c:crosses val="autoZero"/>
        <c:auto val="1"/>
        <c:lblAlgn val="ctr"/>
        <c:lblOffset val="100"/>
        <c:noMultiLvlLbl val="0"/>
      </c:catAx>
      <c:valAx>
        <c:axId val="1556839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9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Stage at Diagnosis by site - N difference Apr-Oct 2019 v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'Stage by site Apr-Oct'!$AB$4</c:f>
              <c:strCache>
                <c:ptCount val="1"/>
                <c:pt idx="0">
                  <c:v>Stage 1</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by site Apr-Oct'!$AA$5:$AA$12</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by site Apr-Oct'!$AB$5:$AB$12</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841D-46C0-9BB3-D2BF542189B1}"/>
            </c:ext>
          </c:extLst>
        </c:ser>
        <c:ser>
          <c:idx val="1"/>
          <c:order val="1"/>
          <c:tx>
            <c:strRef>
              <c:f>'Stage by site Apr-Oct'!$AC$4</c:f>
              <c:strCache>
                <c:ptCount val="1"/>
                <c:pt idx="0">
                  <c:v>Stage 2</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by site Apr-Oct'!$AA$5:$AA$12</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by site Apr-Oct'!$AC$5:$AC$12</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841D-46C0-9BB3-D2BF542189B1}"/>
            </c:ext>
          </c:extLst>
        </c:ser>
        <c:ser>
          <c:idx val="2"/>
          <c:order val="2"/>
          <c:tx>
            <c:strRef>
              <c:f>'Stage by site Apr-Oct'!$AD$4</c:f>
              <c:strCache>
                <c:ptCount val="1"/>
                <c:pt idx="0">
                  <c:v>Stage 3</c:v>
                </c:pt>
              </c:strCache>
            </c:strRef>
          </c:tx>
          <c:spPr>
            <a:solidFill>
              <a:srgbClr val="F799D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by site Apr-Oct'!$AA$5:$AA$12</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by site Apr-Oct'!$AD$5:$AD$12</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841D-46C0-9BB3-D2BF542189B1}"/>
            </c:ext>
          </c:extLst>
        </c:ser>
        <c:ser>
          <c:idx val="3"/>
          <c:order val="3"/>
          <c:tx>
            <c:strRef>
              <c:f>'Stage by site Apr-Oct'!$AE$4</c:f>
              <c:strCache>
                <c:ptCount val="1"/>
                <c:pt idx="0">
                  <c:v>Stage 4</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'Stage by site Apr-Oct'!$AA$5:$AA$12</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by site Apr-Oct'!$AE$5:$AE$12</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841D-46C0-9BB3-D2BF542189B1}"/>
            </c:ext>
          </c:extLst>
        </c:ser>
        <c:ser>
          <c:idx val="4"/>
          <c:order val="4"/>
          <c:tx>
            <c:strRef>
              <c:f>'Stage by site Apr-Oct'!$AF$4</c:f>
              <c:strCache>
                <c:ptCount val="1"/>
                <c:pt idx="0">
                  <c:v>Unknown</c:v>
                </c:pt>
              </c:strCache>
            </c:strRef>
          </c:tx>
          <c:spPr>
            <a:solidFill>
              <a:schemeClr val="accent3"/>
            </a:solidFill>
            <a:ln>
              <a:noFill/>
            </a:ln>
            <a:effectLst/>
          </c:spPr>
          <c:invertIfNegative val="0"/>
          <c:cat>
            <c:strRef>
              <c:f>'Stage by site Apr-Oct'!$AA$5:$AA$12</c:f>
              <c:strCache>
                <c:ptCount val="8"/>
                <c:pt idx="0">
                  <c:v>Prostate</c:v>
                </c:pt>
                <c:pt idx="1">
                  <c:v>Breast</c:v>
                </c:pt>
                <c:pt idx="2">
                  <c:v>Colorectal</c:v>
                </c:pt>
                <c:pt idx="3">
                  <c:v>Melanoma</c:v>
                </c:pt>
                <c:pt idx="4">
                  <c:v>Lung</c:v>
                </c:pt>
                <c:pt idx="5">
                  <c:v>Urological excl prostate</c:v>
                </c:pt>
                <c:pt idx="6">
                  <c:v>Gynaecological</c:v>
                </c:pt>
                <c:pt idx="7">
                  <c:v>Oesophago-gastric</c:v>
                </c:pt>
              </c:strCache>
            </c:strRef>
          </c:cat>
          <c:val>
            <c:numRef>
              <c:f>'Stage by site Apr-Oct'!$AF$5:$AF$12</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841D-46C0-9BB3-D2BF542189B1}"/>
            </c:ext>
          </c:extLst>
        </c:ser>
        <c:dLbls>
          <c:showLegendKey val="0"/>
          <c:showVal val="0"/>
          <c:showCatName val="0"/>
          <c:showSerName val="0"/>
          <c:showPercent val="0"/>
          <c:showBubbleSize val="0"/>
        </c:dLbls>
        <c:gapWidth val="182"/>
        <c:axId val="1944882928"/>
        <c:axId val="1556140560"/>
      </c:barChart>
      <c:catAx>
        <c:axId val="1944882928"/>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40560"/>
        <c:crosses val="autoZero"/>
        <c:auto val="1"/>
        <c:lblAlgn val="ctr"/>
        <c:lblOffset val="100"/>
        <c:noMultiLvlLbl val="0"/>
      </c:catAx>
      <c:valAx>
        <c:axId val="15561405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88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17</xdr:col>
      <xdr:colOff>168088</xdr:colOff>
      <xdr:row>0</xdr:row>
      <xdr:rowOff>88806</xdr:rowOff>
    </xdr:from>
    <xdr:to>
      <xdr:col>32</xdr:col>
      <xdr:colOff>56028</xdr:colOff>
      <xdr:row>28</xdr:row>
      <xdr:rowOff>134470</xdr:rowOff>
    </xdr:to>
    <xdr:graphicFrame macro="">
      <xdr:nvGraphicFramePr>
        <xdr:cNvPr id="2" name="Chart 1">
          <a:extLst>
            <a:ext uri="{FF2B5EF4-FFF2-40B4-BE49-F238E27FC236}">
              <a16:creationId xmlns:a16="http://schemas.microsoft.com/office/drawing/2014/main" id="{B4855030-C262-4BEB-9163-EA69E796B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145677</xdr:colOff>
      <xdr:row>29</xdr:row>
      <xdr:rowOff>89646</xdr:rowOff>
    </xdr:from>
    <xdr:to>
      <xdr:col>32</xdr:col>
      <xdr:colOff>470648</xdr:colOff>
      <xdr:row>58</xdr:row>
      <xdr:rowOff>168928</xdr:rowOff>
    </xdr:to>
    <xdr:graphicFrame macro="">
      <xdr:nvGraphicFramePr>
        <xdr:cNvPr id="3" name="Chart 2">
          <a:extLst>
            <a:ext uri="{FF2B5EF4-FFF2-40B4-BE49-F238E27FC236}">
              <a16:creationId xmlns:a16="http://schemas.microsoft.com/office/drawing/2014/main" id="{621703C1-B011-4888-A0D5-C7B9C1C0DEF7}"/>
            </a:ext>
            <a:ext uri="{147F2762-F138-4A5C-976F-8EAC2B608ADB}">
              <a16:predDERef xmlns:a16="http://schemas.microsoft.com/office/drawing/2014/main" pred="{B4855030-C262-4BEB-9163-EA69E796B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313763</xdr:colOff>
      <xdr:row>0</xdr:row>
      <xdr:rowOff>80121</xdr:rowOff>
    </xdr:from>
    <xdr:to>
      <xdr:col>35</xdr:col>
      <xdr:colOff>0</xdr:colOff>
      <xdr:row>29</xdr:row>
      <xdr:rowOff>156882</xdr:rowOff>
    </xdr:to>
    <xdr:graphicFrame macro="">
      <xdr:nvGraphicFramePr>
        <xdr:cNvPr id="31" name="Chart 1">
          <a:extLst>
            <a:ext uri="{FF2B5EF4-FFF2-40B4-BE49-F238E27FC236}">
              <a16:creationId xmlns:a16="http://schemas.microsoft.com/office/drawing/2014/main" id="{1369F6AA-0C88-480E-ACF5-312F6CAD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313764</xdr:colOff>
      <xdr:row>31</xdr:row>
      <xdr:rowOff>145677</xdr:rowOff>
    </xdr:from>
    <xdr:to>
      <xdr:col>35</xdr:col>
      <xdr:colOff>78440</xdr:colOff>
      <xdr:row>62</xdr:row>
      <xdr:rowOff>43144</xdr:rowOff>
    </xdr:to>
    <xdr:graphicFrame macro="">
      <xdr:nvGraphicFramePr>
        <xdr:cNvPr id="3" name="Chart 1">
          <a:extLst>
            <a:ext uri="{FF2B5EF4-FFF2-40B4-BE49-F238E27FC236}">
              <a16:creationId xmlns:a16="http://schemas.microsoft.com/office/drawing/2014/main" id="{B1BD7D56-0F9B-4367-8B30-6A80B5787E29}"/>
            </a:ext>
            <a:ext uri="{147F2762-F138-4A5C-976F-8EAC2B608ADB}">
              <a16:predDERef xmlns:a16="http://schemas.microsoft.com/office/drawing/2014/main" pred="{1369F6AA-0C88-480E-ACF5-312F6CADD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1636721</xdr:colOff>
      <xdr:row>3</xdr:row>
      <xdr:rowOff>97897</xdr:rowOff>
    </xdr:from>
    <xdr:to>
      <xdr:col>30</xdr:col>
      <xdr:colOff>1207077</xdr:colOff>
      <xdr:row>38</xdr:row>
      <xdr:rowOff>51954</xdr:rowOff>
    </xdr:to>
    <xdr:graphicFrame macro="">
      <xdr:nvGraphicFramePr>
        <xdr:cNvPr id="2" name="Chart 1">
          <a:extLst>
            <a:ext uri="{FF2B5EF4-FFF2-40B4-BE49-F238E27FC236}">
              <a16:creationId xmlns:a16="http://schemas.microsoft.com/office/drawing/2014/main" id="{E67A2B7C-184D-49A0-8D74-ADD4EFDF9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325210</xdr:colOff>
      <xdr:row>22</xdr:row>
      <xdr:rowOff>76878</xdr:rowOff>
    </xdr:from>
    <xdr:to>
      <xdr:col>33</xdr:col>
      <xdr:colOff>310628</xdr:colOff>
      <xdr:row>42</xdr:row>
      <xdr:rowOff>78286</xdr:rowOff>
    </xdr:to>
    <xdr:graphicFrame macro="">
      <xdr:nvGraphicFramePr>
        <xdr:cNvPr id="3" name="Chart 1">
          <a:extLst>
            <a:ext uri="{FF2B5EF4-FFF2-40B4-BE49-F238E27FC236}">
              <a16:creationId xmlns:a16="http://schemas.microsoft.com/office/drawing/2014/main" id="{C4006E5D-DF94-457D-A658-E1CBAE8DE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58</xdr:row>
      <xdr:rowOff>114300</xdr:rowOff>
    </xdr:from>
    <xdr:to>
      <xdr:col>14</xdr:col>
      <xdr:colOff>323850</xdr:colOff>
      <xdr:row>76</xdr:row>
      <xdr:rowOff>9525</xdr:rowOff>
    </xdr:to>
    <xdr:graphicFrame macro="">
      <xdr:nvGraphicFramePr>
        <xdr:cNvPr id="11" name="Chart 3">
          <a:extLst>
            <a:ext uri="{FF2B5EF4-FFF2-40B4-BE49-F238E27FC236}">
              <a16:creationId xmlns:a16="http://schemas.microsoft.com/office/drawing/2014/main" id="{A7E4B3C2-8614-4485-837D-30C216B6F31C}"/>
            </a:ext>
            <a:ext uri="{147F2762-F138-4A5C-976F-8EAC2B608ADB}">
              <a16:predDERef xmlns:a16="http://schemas.microsoft.com/office/drawing/2014/main" pred="{C4006E5D-DF94-457D-A658-E1CBAE8DE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142875</xdr:colOff>
      <xdr:row>78</xdr:row>
      <xdr:rowOff>0</xdr:rowOff>
    </xdr:from>
    <xdr:to>
      <xdr:col>14</xdr:col>
      <xdr:colOff>340181</xdr:colOff>
      <xdr:row>95</xdr:row>
      <xdr:rowOff>65314</xdr:rowOff>
    </xdr:to>
    <xdr:graphicFrame macro="">
      <xdr:nvGraphicFramePr>
        <xdr:cNvPr id="5" name="Chart 4">
          <a:extLst>
            <a:ext uri="{FF2B5EF4-FFF2-40B4-BE49-F238E27FC236}">
              <a16:creationId xmlns:a16="http://schemas.microsoft.com/office/drawing/2014/main" id="{8EFAA137-1526-4E8C-ABE9-3A60D528BE05}"/>
            </a:ext>
            <a:ext uri="{147F2762-F138-4A5C-976F-8EAC2B608ADB}">
              <a16:predDERef xmlns:a16="http://schemas.microsoft.com/office/drawing/2014/main" pred="{A7E4B3C2-8614-4485-837D-30C216B6F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142875</xdr:colOff>
      <xdr:row>97</xdr:row>
      <xdr:rowOff>28575</xdr:rowOff>
    </xdr:from>
    <xdr:to>
      <xdr:col>14</xdr:col>
      <xdr:colOff>340181</xdr:colOff>
      <xdr:row>114</xdr:row>
      <xdr:rowOff>93889</xdr:rowOff>
    </xdr:to>
    <xdr:graphicFrame macro="">
      <xdr:nvGraphicFramePr>
        <xdr:cNvPr id="6" name="Chart 5">
          <a:extLst>
            <a:ext uri="{FF2B5EF4-FFF2-40B4-BE49-F238E27FC236}">
              <a16:creationId xmlns:a16="http://schemas.microsoft.com/office/drawing/2014/main" id="{404BD976-676E-4DE2-9BDA-AE270E73A6F7}"/>
            </a:ext>
            <a:ext uri="{147F2762-F138-4A5C-976F-8EAC2B608ADB}">
              <a16:predDERef xmlns:a16="http://schemas.microsoft.com/office/drawing/2014/main" pred="{8EFAA137-1526-4E8C-ABE9-3A60D528B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142875</xdr:colOff>
      <xdr:row>115</xdr:row>
      <xdr:rowOff>123824</xdr:rowOff>
    </xdr:from>
    <xdr:to>
      <xdr:col>14</xdr:col>
      <xdr:colOff>340181</xdr:colOff>
      <xdr:row>124</xdr:row>
      <xdr:rowOff>161925</xdr:rowOff>
    </xdr:to>
    <xdr:graphicFrame macro="">
      <xdr:nvGraphicFramePr>
        <xdr:cNvPr id="7" name="Chart 6">
          <a:extLst>
            <a:ext uri="{FF2B5EF4-FFF2-40B4-BE49-F238E27FC236}">
              <a16:creationId xmlns:a16="http://schemas.microsoft.com/office/drawing/2014/main" id="{68E176D6-182B-4B79-A51D-FCFEB44FFA97}"/>
            </a:ext>
            <a:ext uri="{147F2762-F138-4A5C-976F-8EAC2B608ADB}">
              <a16:predDERef xmlns:a16="http://schemas.microsoft.com/office/drawing/2014/main" pred="{404BD976-676E-4DE2-9BDA-AE270E73A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126</xdr:row>
      <xdr:rowOff>0</xdr:rowOff>
    </xdr:from>
    <xdr:to>
      <xdr:col>14</xdr:col>
      <xdr:colOff>197306</xdr:colOff>
      <xdr:row>143</xdr:row>
      <xdr:rowOff>65314</xdr:rowOff>
    </xdr:to>
    <xdr:graphicFrame macro="">
      <xdr:nvGraphicFramePr>
        <xdr:cNvPr id="8" name="Chart 7">
          <a:extLst>
            <a:ext uri="{FF2B5EF4-FFF2-40B4-BE49-F238E27FC236}">
              <a16:creationId xmlns:a16="http://schemas.microsoft.com/office/drawing/2014/main" id="{B6B4FA39-113E-40E6-9C36-D437F7C41B16}"/>
            </a:ext>
            <a:ext uri="{147F2762-F138-4A5C-976F-8EAC2B608ADB}">
              <a16:predDERef xmlns:a16="http://schemas.microsoft.com/office/drawing/2014/main" pred="{68E176D6-182B-4B79-A51D-FCFEB44FF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29</xdr:col>
      <xdr:colOff>285749</xdr:colOff>
      <xdr:row>4</xdr:row>
      <xdr:rowOff>176382</xdr:rowOff>
    </xdr:from>
    <xdr:to>
      <xdr:col>41</xdr:col>
      <xdr:colOff>462642</xdr:colOff>
      <xdr:row>33</xdr:row>
      <xdr:rowOff>136071</xdr:rowOff>
    </xdr:to>
    <xdr:graphicFrame macro="">
      <xdr:nvGraphicFramePr>
        <xdr:cNvPr id="5" name="Chart 4">
          <a:extLst>
            <a:ext uri="{FF2B5EF4-FFF2-40B4-BE49-F238E27FC236}">
              <a16:creationId xmlns:a16="http://schemas.microsoft.com/office/drawing/2014/main" id="{EBCA5299-41F9-4DD5-9355-DC441AD9B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42</xdr:col>
      <xdr:colOff>184376</xdr:colOff>
      <xdr:row>5</xdr:row>
      <xdr:rowOff>78241</xdr:rowOff>
    </xdr:from>
    <xdr:to>
      <xdr:col>44</xdr:col>
      <xdr:colOff>366711</xdr:colOff>
      <xdr:row>34</xdr:row>
      <xdr:rowOff>10206</xdr:rowOff>
    </xdr:to>
    <mc:AlternateContent xmlns:mc="http://schemas.openxmlformats.org/markup-compatibility/2006" xmlns:a14="http://schemas.microsoft.com/office/drawing/2010/main">
      <mc:Choice Requires="a14">
        <xdr:graphicFrame macro="">
          <xdr:nvGraphicFramePr>
            <xdr:cNvPr id="11" name="Cancer group">
              <a:extLst>
                <a:ext uri="{FF2B5EF4-FFF2-40B4-BE49-F238E27FC236}">
                  <a16:creationId xmlns:a16="http://schemas.microsoft.com/office/drawing/2014/main" id="{2A648EB1-EE5D-40C4-852D-05050D789E17}"/>
                </a:ext>
              </a:extLst>
            </xdr:cNvPr>
            <xdr:cNvGraphicFramePr/>
          </xdr:nvGraphicFramePr>
          <xdr:xfrm>
            <a:off x="0" y="0"/>
            <a:ext cx="0" cy="0"/>
          </xdr:xfrm>
          <a:graphic>
            <a:graphicData uri="http://schemas.microsoft.com/office/drawing/2010/slicer">
              <sle:slicer xmlns:sle="http://schemas.microsoft.com/office/drawing/2010/slicer" name="Cancer group"/>
            </a:graphicData>
          </a:graphic>
        </xdr:graphicFrame>
      </mc:Choice>
      <mc:Fallback xmlns="">
        <xdr:sp macro="" textlink="">
          <xdr:nvSpPr>
            <xdr:cNvPr id="0" name=""/>
            <xdr:cNvSpPr>
              <a:spLocks noTextEdit="1"/>
            </xdr:cNvSpPr>
          </xdr:nvSpPr>
          <xdr:spPr>
            <a:xfrm>
              <a:off x="28378376" y="1316491"/>
              <a:ext cx="1787978" cy="55789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258537</xdr:colOff>
      <xdr:row>35</xdr:row>
      <xdr:rowOff>86483</xdr:rowOff>
    </xdr:from>
    <xdr:to>
      <xdr:col>41</xdr:col>
      <xdr:colOff>557894</xdr:colOff>
      <xdr:row>66</xdr:row>
      <xdr:rowOff>183695</xdr:rowOff>
    </xdr:to>
    <xdr:graphicFrame macro="">
      <xdr:nvGraphicFramePr>
        <xdr:cNvPr id="15" name="Chart 14">
          <a:extLst>
            <a:ext uri="{FF2B5EF4-FFF2-40B4-BE49-F238E27FC236}">
              <a16:creationId xmlns:a16="http://schemas.microsoft.com/office/drawing/2014/main" id="{28B3DF51-D123-42D1-AF67-890C9FAA6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42</xdr:col>
      <xdr:colOff>85724</xdr:colOff>
      <xdr:row>35</xdr:row>
      <xdr:rowOff>42182</xdr:rowOff>
    </xdr:from>
    <xdr:to>
      <xdr:col>44</xdr:col>
      <xdr:colOff>295273</xdr:colOff>
      <xdr:row>67</xdr:row>
      <xdr:rowOff>13607</xdr:rowOff>
    </xdr:to>
    <mc:AlternateContent xmlns:mc="http://schemas.openxmlformats.org/markup-compatibility/2006" xmlns:a14="http://schemas.microsoft.com/office/drawing/2010/main">
      <mc:Choice Requires="a14">
        <xdr:graphicFrame macro="">
          <xdr:nvGraphicFramePr>
            <xdr:cNvPr id="16" name="Cancer group 2">
              <a:extLst>
                <a:ext uri="{FF2B5EF4-FFF2-40B4-BE49-F238E27FC236}">
                  <a16:creationId xmlns:a16="http://schemas.microsoft.com/office/drawing/2014/main" id="{85B871FC-3D37-4360-BDB4-74C987544A62}"/>
                </a:ext>
              </a:extLst>
            </xdr:cNvPr>
            <xdr:cNvGraphicFramePr/>
          </xdr:nvGraphicFramePr>
          <xdr:xfrm>
            <a:off x="0" y="0"/>
            <a:ext cx="0" cy="0"/>
          </xdr:xfrm>
          <a:graphic>
            <a:graphicData uri="http://schemas.microsoft.com/office/drawing/2010/slicer">
              <sle:slicer xmlns:sle="http://schemas.microsoft.com/office/drawing/2010/slicer" name="Cancer group 2"/>
            </a:graphicData>
          </a:graphic>
        </xdr:graphicFrame>
      </mc:Choice>
      <mc:Fallback xmlns="">
        <xdr:sp macro="" textlink="">
          <xdr:nvSpPr>
            <xdr:cNvPr id="0" name=""/>
            <xdr:cNvSpPr>
              <a:spLocks noTextEdit="1"/>
            </xdr:cNvSpPr>
          </xdr:nvSpPr>
          <xdr:spPr>
            <a:xfrm>
              <a:off x="28279724" y="7117896"/>
              <a:ext cx="1815192" cy="6067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597994</xdr:colOff>
      <xdr:row>4</xdr:row>
      <xdr:rowOff>33616</xdr:rowOff>
    </xdr:from>
    <xdr:to>
      <xdr:col>1</xdr:col>
      <xdr:colOff>1757723</xdr:colOff>
      <xdr:row>23</xdr:row>
      <xdr:rowOff>168088</xdr:rowOff>
    </xdr:to>
    <mc:AlternateContent xmlns:mc="http://schemas.openxmlformats.org/markup-compatibility/2006" xmlns:a14="http://schemas.microsoft.com/office/drawing/2010/main">
      <mc:Choice Requires="a14">
        <xdr:graphicFrame macro="">
          <xdr:nvGraphicFramePr>
            <xdr:cNvPr id="8" name="Date">
              <a:extLst>
                <a:ext uri="{FF2B5EF4-FFF2-40B4-BE49-F238E27FC236}">
                  <a16:creationId xmlns:a16="http://schemas.microsoft.com/office/drawing/2014/main" id="{C462C6AE-BC8F-4EDA-94B4-CD4D28F6C76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597994" y="974910"/>
              <a:ext cx="1764847" cy="43254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94301</xdr:colOff>
      <xdr:row>4</xdr:row>
      <xdr:rowOff>172409</xdr:rowOff>
    </xdr:from>
    <xdr:to>
      <xdr:col>36</xdr:col>
      <xdr:colOff>625928</xdr:colOff>
      <xdr:row>24</xdr:row>
      <xdr:rowOff>83680</xdr:rowOff>
    </xdr:to>
    <xdr:graphicFrame macro="">
      <xdr:nvGraphicFramePr>
        <xdr:cNvPr id="10" name="Chart 9">
          <a:extLst>
            <a:ext uri="{FF2B5EF4-FFF2-40B4-BE49-F238E27FC236}">
              <a16:creationId xmlns:a16="http://schemas.microsoft.com/office/drawing/2014/main" id="{AB4E4898-8F82-48AC-8EA6-D2B300FB7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1733821</xdr:colOff>
      <xdr:row>42</xdr:row>
      <xdr:rowOff>87905</xdr:rowOff>
    </xdr:from>
    <xdr:to>
      <xdr:col>4</xdr:col>
      <xdr:colOff>607994</xdr:colOff>
      <xdr:row>70</xdr:row>
      <xdr:rowOff>149087</xdr:rowOff>
    </xdr:to>
    <xdr:graphicFrame macro="">
      <xdr:nvGraphicFramePr>
        <xdr:cNvPr id="12" name="Chart 11">
          <a:extLst>
            <a:ext uri="{FF2B5EF4-FFF2-40B4-BE49-F238E27FC236}">
              <a16:creationId xmlns:a16="http://schemas.microsoft.com/office/drawing/2014/main" id="{AC89BFAB-43E3-42A7-997C-A94CDAE8C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279126</xdr:colOff>
      <xdr:row>42</xdr:row>
      <xdr:rowOff>88629</xdr:rowOff>
    </xdr:from>
    <xdr:to>
      <xdr:col>9</xdr:col>
      <xdr:colOff>590710</xdr:colOff>
      <xdr:row>70</xdr:row>
      <xdr:rowOff>173935</xdr:rowOff>
    </xdr:to>
    <xdr:graphicFrame macro="">
      <xdr:nvGraphicFramePr>
        <xdr:cNvPr id="13" name="Chart 12">
          <a:extLst>
            <a:ext uri="{FF2B5EF4-FFF2-40B4-BE49-F238E27FC236}">
              <a16:creationId xmlns:a16="http://schemas.microsoft.com/office/drawing/2014/main" id="{6C1714B3-6C70-44A5-8025-04427DAE4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47879</xdr:colOff>
      <xdr:row>42</xdr:row>
      <xdr:rowOff>85573</xdr:rowOff>
    </xdr:from>
    <xdr:to>
      <xdr:col>14</xdr:col>
      <xdr:colOff>353350</xdr:colOff>
      <xdr:row>70</xdr:row>
      <xdr:rowOff>157370</xdr:rowOff>
    </xdr:to>
    <xdr:graphicFrame macro="">
      <xdr:nvGraphicFramePr>
        <xdr:cNvPr id="14" name="Chart 13">
          <a:extLst>
            <a:ext uri="{FF2B5EF4-FFF2-40B4-BE49-F238E27FC236}">
              <a16:creationId xmlns:a16="http://schemas.microsoft.com/office/drawing/2014/main" id="{3B890D5C-EF33-4314-9D80-BEE3B38D7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590854</xdr:colOff>
      <xdr:row>42</xdr:row>
      <xdr:rowOff>85574</xdr:rowOff>
    </xdr:from>
    <xdr:to>
      <xdr:col>19</xdr:col>
      <xdr:colOff>145531</xdr:colOff>
      <xdr:row>53</xdr:row>
      <xdr:rowOff>30445</xdr:rowOff>
    </xdr:to>
    <xdr:graphicFrame macro="">
      <xdr:nvGraphicFramePr>
        <xdr:cNvPr id="15" name="Chart 14">
          <a:extLst>
            <a:ext uri="{FF2B5EF4-FFF2-40B4-BE49-F238E27FC236}">
              <a16:creationId xmlns:a16="http://schemas.microsoft.com/office/drawing/2014/main" id="{DBE83477-6674-4591-9274-F73829B36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376925</xdr:colOff>
      <xdr:row>42</xdr:row>
      <xdr:rowOff>85573</xdr:rowOff>
    </xdr:from>
    <xdr:to>
      <xdr:col>23</xdr:col>
      <xdr:colOff>677303</xdr:colOff>
      <xdr:row>70</xdr:row>
      <xdr:rowOff>140805</xdr:rowOff>
    </xdr:to>
    <xdr:graphicFrame macro="">
      <xdr:nvGraphicFramePr>
        <xdr:cNvPr id="16" name="Chart 15">
          <a:extLst>
            <a:ext uri="{FF2B5EF4-FFF2-40B4-BE49-F238E27FC236}">
              <a16:creationId xmlns:a16="http://schemas.microsoft.com/office/drawing/2014/main" id="{622C325B-F1E7-4AB0-9318-5A6237958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28</xdr:col>
      <xdr:colOff>231321</xdr:colOff>
      <xdr:row>4</xdr:row>
      <xdr:rowOff>40311</xdr:rowOff>
    </xdr:from>
    <xdr:to>
      <xdr:col>41</xdr:col>
      <xdr:colOff>204107</xdr:colOff>
      <xdr:row>33</xdr:row>
      <xdr:rowOff>0</xdr:rowOff>
    </xdr:to>
    <xdr:graphicFrame macro="">
      <xdr:nvGraphicFramePr>
        <xdr:cNvPr id="2" name="Chart 1">
          <a:extLst>
            <a:ext uri="{FF2B5EF4-FFF2-40B4-BE49-F238E27FC236}">
              <a16:creationId xmlns:a16="http://schemas.microsoft.com/office/drawing/2014/main" id="{0C33F03E-E51E-40D2-BDDA-8197683D6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565376</xdr:colOff>
      <xdr:row>4</xdr:row>
      <xdr:rowOff>91848</xdr:rowOff>
    </xdr:from>
    <xdr:to>
      <xdr:col>43</xdr:col>
      <xdr:colOff>747712</xdr:colOff>
      <xdr:row>33</xdr:row>
      <xdr:rowOff>132670</xdr:rowOff>
    </xdr:to>
    <mc:AlternateContent xmlns:mc="http://schemas.openxmlformats.org/markup-compatibility/2006" xmlns:a14="http://schemas.microsoft.com/office/drawing/2010/main">
      <mc:Choice Requires="a14">
        <xdr:graphicFrame macro="">
          <xdr:nvGraphicFramePr>
            <xdr:cNvPr id="3" name="Cancer group 1">
              <a:extLst>
                <a:ext uri="{FF2B5EF4-FFF2-40B4-BE49-F238E27FC236}">
                  <a16:creationId xmlns:a16="http://schemas.microsoft.com/office/drawing/2014/main" id="{EFF52927-9DDD-43C9-B9C9-11E2EF300B70}"/>
                </a:ext>
              </a:extLst>
            </xdr:cNvPr>
            <xdr:cNvGraphicFramePr/>
          </xdr:nvGraphicFramePr>
          <xdr:xfrm>
            <a:off x="0" y="0"/>
            <a:ext cx="0" cy="0"/>
          </xdr:xfrm>
          <a:graphic>
            <a:graphicData uri="http://schemas.microsoft.com/office/drawing/2010/slicer">
              <sle:slicer xmlns:sle="http://schemas.microsoft.com/office/drawing/2010/slicer" name="Cancer group 1"/>
            </a:graphicData>
          </a:graphic>
        </xdr:graphicFrame>
      </mc:Choice>
      <mc:Fallback xmlns="">
        <xdr:sp macro="" textlink="">
          <xdr:nvSpPr>
            <xdr:cNvPr id="0" name=""/>
            <xdr:cNvSpPr>
              <a:spLocks noTextEdit="1"/>
            </xdr:cNvSpPr>
          </xdr:nvSpPr>
          <xdr:spPr>
            <a:xfrm>
              <a:off x="27956555" y="1166812"/>
              <a:ext cx="1787978" cy="55789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56025</xdr:colOff>
      <xdr:row>35</xdr:row>
      <xdr:rowOff>140911</xdr:rowOff>
    </xdr:from>
    <xdr:to>
      <xdr:col>41</xdr:col>
      <xdr:colOff>292990</xdr:colOff>
      <xdr:row>67</xdr:row>
      <xdr:rowOff>47623</xdr:rowOff>
    </xdr:to>
    <xdr:graphicFrame macro="">
      <xdr:nvGraphicFramePr>
        <xdr:cNvPr id="4" name="Chart 3">
          <a:extLst>
            <a:ext uri="{FF2B5EF4-FFF2-40B4-BE49-F238E27FC236}">
              <a16:creationId xmlns:a16="http://schemas.microsoft.com/office/drawing/2014/main" id="{60BEA023-5BDB-4F6B-A03E-801B9FC73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41</xdr:col>
      <xdr:colOff>561974</xdr:colOff>
      <xdr:row>35</xdr:row>
      <xdr:rowOff>123824</xdr:rowOff>
    </xdr:from>
    <xdr:to>
      <xdr:col>43</xdr:col>
      <xdr:colOff>771524</xdr:colOff>
      <xdr:row>67</xdr:row>
      <xdr:rowOff>95249</xdr:rowOff>
    </xdr:to>
    <mc:AlternateContent xmlns:mc="http://schemas.openxmlformats.org/markup-compatibility/2006" xmlns:a14="http://schemas.microsoft.com/office/drawing/2010/main">
      <mc:Choice Requires="a14">
        <xdr:graphicFrame macro="">
          <xdr:nvGraphicFramePr>
            <xdr:cNvPr id="5" name="Cancer group 3">
              <a:extLst>
                <a:ext uri="{FF2B5EF4-FFF2-40B4-BE49-F238E27FC236}">
                  <a16:creationId xmlns:a16="http://schemas.microsoft.com/office/drawing/2014/main" id="{729080B7-1AE1-4BD9-8FC3-6ECE64FFE10C}"/>
                </a:ext>
              </a:extLst>
            </xdr:cNvPr>
            <xdr:cNvGraphicFramePr/>
          </xdr:nvGraphicFramePr>
          <xdr:xfrm>
            <a:off x="0" y="0"/>
            <a:ext cx="0" cy="0"/>
          </xdr:xfrm>
          <a:graphic>
            <a:graphicData uri="http://schemas.microsoft.com/office/drawing/2010/slicer">
              <sle:slicer xmlns:sle="http://schemas.microsoft.com/office/drawing/2010/slicer" name="Cancer group 3"/>
            </a:graphicData>
          </a:graphic>
        </xdr:graphicFrame>
      </mc:Choice>
      <mc:Fallback xmlns="">
        <xdr:sp macro="" textlink="">
          <xdr:nvSpPr>
            <xdr:cNvPr id="0" name=""/>
            <xdr:cNvSpPr>
              <a:spLocks noTextEdit="1"/>
            </xdr:cNvSpPr>
          </xdr:nvSpPr>
          <xdr:spPr>
            <a:xfrm>
              <a:off x="27953153" y="7117895"/>
              <a:ext cx="1815192" cy="6067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0.04548</cdr:x>
      <cdr:y>0.46084</cdr:y>
    </cdr:from>
    <cdr:to>
      <cdr:x>0.89991</cdr:x>
      <cdr:y>0.95067</cdr:y>
    </cdr:to>
    <cdr:sp macro="" textlink="">
      <cdr:nvSpPr>
        <cdr:cNvPr id="2" name="Rectangle 1">
          <a:extLst xmlns:a="http://schemas.openxmlformats.org/drawingml/2006/main">
            <a:ext uri="{FF2B5EF4-FFF2-40B4-BE49-F238E27FC236}">
              <a16:creationId xmlns:a16="http://schemas.microsoft.com/office/drawing/2014/main" id="{33D30C52-C233-4157-A2C7-E1B49254049C}"/>
            </a:ext>
          </a:extLst>
        </cdr:cNvPr>
        <cdr:cNvSpPr/>
      </cdr:nvSpPr>
      <cdr:spPr>
        <a:xfrm xmlns:a="http://schemas.openxmlformats.org/drawingml/2006/main">
          <a:off x="449214" y="2766284"/>
          <a:ext cx="8439979" cy="2940325"/>
        </a:xfrm>
        <a:prstGeom xmlns:a="http://schemas.openxmlformats.org/drawingml/2006/main" prst="rect">
          <a:avLst/>
        </a:prstGeom>
        <a:solidFill xmlns:a="http://schemas.openxmlformats.org/drawingml/2006/main">
          <a:srgbClr val="C80000">
            <a:alpha val="10000"/>
          </a:srgb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508347</xdr:colOff>
      <xdr:row>4</xdr:row>
      <xdr:rowOff>33616</xdr:rowOff>
    </xdr:from>
    <xdr:to>
      <xdr:col>1</xdr:col>
      <xdr:colOff>1668076</xdr:colOff>
      <xdr:row>23</xdr:row>
      <xdr:rowOff>168088</xdr:rowOff>
    </xdr:to>
    <mc:AlternateContent xmlns:mc="http://schemas.openxmlformats.org/markup-compatibility/2006" xmlns:a14="http://schemas.microsoft.com/office/drawing/2010/main">
      <mc:Choice Requires="a14">
        <xdr:graphicFrame macro="">
          <xdr:nvGraphicFramePr>
            <xdr:cNvPr id="2" name="Date 1">
              <a:extLst>
                <a:ext uri="{FF2B5EF4-FFF2-40B4-BE49-F238E27FC236}">
                  <a16:creationId xmlns:a16="http://schemas.microsoft.com/office/drawing/2014/main" id="{A3654E4F-9C47-40F4-B6E6-AFB295A9B03F}"/>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508347" y="974910"/>
              <a:ext cx="1764847" cy="43254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212912</xdr:colOff>
      <xdr:row>29</xdr:row>
      <xdr:rowOff>74686</xdr:rowOff>
    </xdr:from>
    <xdr:to>
      <xdr:col>12</xdr:col>
      <xdr:colOff>712520</xdr:colOff>
      <xdr:row>61</xdr:row>
      <xdr:rowOff>77932</xdr:rowOff>
    </xdr:to>
    <xdr:graphicFrame macro="">
      <xdr:nvGraphicFramePr>
        <xdr:cNvPr id="3" name="Chart 2">
          <a:extLst>
            <a:ext uri="{FF2B5EF4-FFF2-40B4-BE49-F238E27FC236}">
              <a16:creationId xmlns:a16="http://schemas.microsoft.com/office/drawing/2014/main" id="{8A0FEF50-5666-40C4-B2D5-49CAED6A5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212767</xdr:colOff>
      <xdr:row>29</xdr:row>
      <xdr:rowOff>92776</xdr:rowOff>
    </xdr:from>
    <xdr:to>
      <xdr:col>25</xdr:col>
      <xdr:colOff>458645</xdr:colOff>
      <xdr:row>61</xdr:row>
      <xdr:rowOff>96022</xdr:rowOff>
    </xdr:to>
    <xdr:graphicFrame macro="">
      <xdr:nvGraphicFramePr>
        <xdr:cNvPr id="9" name="Chart 8">
          <a:extLst>
            <a:ext uri="{FF2B5EF4-FFF2-40B4-BE49-F238E27FC236}">
              <a16:creationId xmlns:a16="http://schemas.microsoft.com/office/drawing/2014/main" id="{EC360533-A12F-43C3-8F07-C65172E65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267493</xdr:colOff>
      <xdr:row>13</xdr:row>
      <xdr:rowOff>116284</xdr:rowOff>
    </xdr:from>
    <xdr:to>
      <xdr:col>24</xdr:col>
      <xdr:colOff>530622</xdr:colOff>
      <xdr:row>30</xdr:row>
      <xdr:rowOff>163908</xdr:rowOff>
    </xdr:to>
    <xdr:graphicFrame macro="">
      <xdr:nvGraphicFramePr>
        <xdr:cNvPr id="2" name="Chart 1">
          <a:extLst>
            <a:ext uri="{FF2B5EF4-FFF2-40B4-BE49-F238E27FC236}">
              <a16:creationId xmlns:a16="http://schemas.microsoft.com/office/drawing/2014/main" id="{752C658B-6759-4AA8-BDFE-297C7BE8C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129265</xdr:colOff>
      <xdr:row>54</xdr:row>
      <xdr:rowOff>152399</xdr:rowOff>
    </xdr:from>
    <xdr:to>
      <xdr:col>11</xdr:col>
      <xdr:colOff>561975</xdr:colOff>
      <xdr:row>66</xdr:row>
      <xdr:rowOff>13606</xdr:rowOff>
    </xdr:to>
    <xdr:graphicFrame macro="">
      <xdr:nvGraphicFramePr>
        <xdr:cNvPr id="3" name="Chart 3">
          <a:extLst>
            <a:ext uri="{FF2B5EF4-FFF2-40B4-BE49-F238E27FC236}">
              <a16:creationId xmlns:a16="http://schemas.microsoft.com/office/drawing/2014/main" id="{D78515E0-811A-4B59-8320-BB1C17471E26}"/>
            </a:ext>
            <a:ext uri="{147F2762-F138-4A5C-976F-8EAC2B608ADB}">
              <a16:predDERef xmlns:a16="http://schemas.microsoft.com/office/drawing/2014/main" pred="{752C658B-6759-4AA8-BDFE-297C7BE8C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142875</xdr:colOff>
      <xdr:row>66</xdr:row>
      <xdr:rowOff>19050</xdr:rowOff>
    </xdr:from>
    <xdr:to>
      <xdr:col>11</xdr:col>
      <xdr:colOff>561975</xdr:colOff>
      <xdr:row>78</xdr:row>
      <xdr:rowOff>65314</xdr:rowOff>
    </xdr:to>
    <xdr:graphicFrame macro="">
      <xdr:nvGraphicFramePr>
        <xdr:cNvPr id="4" name="Chart 4">
          <a:extLst>
            <a:ext uri="{FF2B5EF4-FFF2-40B4-BE49-F238E27FC236}">
              <a16:creationId xmlns:a16="http://schemas.microsoft.com/office/drawing/2014/main" id="{F910B6CE-030E-4550-B9E1-DE550B33A595}"/>
            </a:ext>
            <a:ext uri="{147F2762-F138-4A5C-976F-8EAC2B608ADB}">
              <a16:predDERef xmlns:a16="http://schemas.microsoft.com/office/drawing/2014/main" pred="{D78515E0-811A-4B59-8320-BB1C17471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161925</xdr:colOff>
      <xdr:row>78</xdr:row>
      <xdr:rowOff>66675</xdr:rowOff>
    </xdr:from>
    <xdr:to>
      <xdr:col>11</xdr:col>
      <xdr:colOff>552450</xdr:colOff>
      <xdr:row>91</xdr:row>
      <xdr:rowOff>85725</xdr:rowOff>
    </xdr:to>
    <xdr:graphicFrame macro="">
      <xdr:nvGraphicFramePr>
        <xdr:cNvPr id="5" name="Chart 5">
          <a:extLst>
            <a:ext uri="{FF2B5EF4-FFF2-40B4-BE49-F238E27FC236}">
              <a16:creationId xmlns:a16="http://schemas.microsoft.com/office/drawing/2014/main" id="{20A5454B-F60B-4464-8C4E-30C8DBBFD2E0}"/>
            </a:ext>
            <a:ext uri="{147F2762-F138-4A5C-976F-8EAC2B608ADB}">
              <a16:predDERef xmlns:a16="http://schemas.microsoft.com/office/drawing/2014/main" pred="{F910B6CE-030E-4550-B9E1-DE550B33A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142875</xdr:colOff>
      <xdr:row>91</xdr:row>
      <xdr:rowOff>123825</xdr:rowOff>
    </xdr:from>
    <xdr:to>
      <xdr:col>11</xdr:col>
      <xdr:colOff>552450</xdr:colOff>
      <xdr:row>103</xdr:row>
      <xdr:rowOff>152400</xdr:rowOff>
    </xdr:to>
    <xdr:graphicFrame macro="">
      <xdr:nvGraphicFramePr>
        <xdr:cNvPr id="15" name="Chart 6">
          <a:extLst>
            <a:ext uri="{FF2B5EF4-FFF2-40B4-BE49-F238E27FC236}">
              <a16:creationId xmlns:a16="http://schemas.microsoft.com/office/drawing/2014/main" id="{7B0B4A44-0D7F-45F0-A478-D5DD58FD5BCC}"/>
            </a:ext>
            <a:ext uri="{147F2762-F138-4A5C-976F-8EAC2B608ADB}">
              <a16:predDERef xmlns:a16="http://schemas.microsoft.com/office/drawing/2014/main" pred="{20A5454B-F60B-4464-8C4E-30C8DBBFD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104</xdr:row>
      <xdr:rowOff>142875</xdr:rowOff>
    </xdr:from>
    <xdr:to>
      <xdr:col>12</xdr:col>
      <xdr:colOff>28575</xdr:colOff>
      <xdr:row>117</xdr:row>
      <xdr:rowOff>57150</xdr:rowOff>
    </xdr:to>
    <xdr:graphicFrame macro="">
      <xdr:nvGraphicFramePr>
        <xdr:cNvPr id="18" name="Chart 7">
          <a:extLst>
            <a:ext uri="{FF2B5EF4-FFF2-40B4-BE49-F238E27FC236}">
              <a16:creationId xmlns:a16="http://schemas.microsoft.com/office/drawing/2014/main" id="{AD741AD9-95CF-4273-9F8D-64E84D249616}"/>
            </a:ext>
            <a:ext uri="{147F2762-F138-4A5C-976F-8EAC2B608ADB}">
              <a16:predDERef xmlns:a16="http://schemas.microsoft.com/office/drawing/2014/main" pred="{7B0B4A44-0D7F-45F0-A478-D5DD58FD5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619125</xdr:colOff>
      <xdr:row>39</xdr:row>
      <xdr:rowOff>9525</xdr:rowOff>
    </xdr:from>
    <xdr:to>
      <xdr:col>24</xdr:col>
      <xdr:colOff>104775</xdr:colOff>
      <xdr:row>54</xdr:row>
      <xdr:rowOff>57149</xdr:rowOff>
    </xdr:to>
    <xdr:graphicFrame macro="">
      <xdr:nvGraphicFramePr>
        <xdr:cNvPr id="8" name="Chart 7">
          <a:extLst>
            <a:ext uri="{FF2B5EF4-FFF2-40B4-BE49-F238E27FC236}">
              <a16:creationId xmlns:a16="http://schemas.microsoft.com/office/drawing/2014/main" id="{AAF3F241-4155-4BD9-A311-F55339121885}"/>
            </a:ext>
            <a:ext uri="{147F2762-F138-4A5C-976F-8EAC2B608ADB}">
              <a16:predDERef xmlns:a16="http://schemas.microsoft.com/office/drawing/2014/main" pred="{AD741AD9-95CF-4273-9F8D-64E84D249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28575</xdr:colOff>
      <xdr:row>54</xdr:row>
      <xdr:rowOff>161925</xdr:rowOff>
    </xdr:from>
    <xdr:to>
      <xdr:col>24</xdr:col>
      <xdr:colOff>366035</xdr:colOff>
      <xdr:row>66</xdr:row>
      <xdr:rowOff>23132</xdr:rowOff>
    </xdr:to>
    <xdr:graphicFrame macro="">
      <xdr:nvGraphicFramePr>
        <xdr:cNvPr id="9" name="Chart 3">
          <a:extLst>
            <a:ext uri="{FF2B5EF4-FFF2-40B4-BE49-F238E27FC236}">
              <a16:creationId xmlns:a16="http://schemas.microsoft.com/office/drawing/2014/main" id="{F400C3FB-04B8-47E7-8E00-ADBB6B1574DA}"/>
            </a:ext>
            <a:ext uri="{147F2762-F138-4A5C-976F-8EAC2B608ADB}">
              <a16:predDERef xmlns:a16="http://schemas.microsoft.com/office/drawing/2014/main" pred="{AAF3F241-4155-4BD9-A311-F55339121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0</xdr:colOff>
      <xdr:row>68</xdr:row>
      <xdr:rowOff>0</xdr:rowOff>
    </xdr:from>
    <xdr:to>
      <xdr:col>24</xdr:col>
      <xdr:colOff>337460</xdr:colOff>
      <xdr:row>79</xdr:row>
      <xdr:rowOff>51707</xdr:rowOff>
    </xdr:to>
    <xdr:graphicFrame macro="">
      <xdr:nvGraphicFramePr>
        <xdr:cNvPr id="10" name="Chart 3">
          <a:extLst>
            <a:ext uri="{FF2B5EF4-FFF2-40B4-BE49-F238E27FC236}">
              <a16:creationId xmlns:a16="http://schemas.microsoft.com/office/drawing/2014/main" id="{CA7C41FC-52E6-4611-A7E1-DC1FECE87E7B}"/>
            </a:ext>
            <a:ext uri="{147F2762-F138-4A5C-976F-8EAC2B608ADB}">
              <a16:predDERef xmlns:a16="http://schemas.microsoft.com/office/drawing/2014/main" pred="{F400C3FB-04B8-47E7-8E00-ADBB6B157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185737</xdr:colOff>
      <xdr:row>13</xdr:row>
      <xdr:rowOff>147043</xdr:rowOff>
    </xdr:from>
    <xdr:to>
      <xdr:col>39</xdr:col>
      <xdr:colOff>506809</xdr:colOff>
      <xdr:row>45</xdr:row>
      <xdr:rowOff>134144</xdr:rowOff>
    </xdr:to>
    <xdr:graphicFrame macro="">
      <xdr:nvGraphicFramePr>
        <xdr:cNvPr id="27" name="Chart 10">
          <a:extLst>
            <a:ext uri="{FF2B5EF4-FFF2-40B4-BE49-F238E27FC236}">
              <a16:creationId xmlns:a16="http://schemas.microsoft.com/office/drawing/2014/main" id="{D2C4DB94-C98A-4D5E-A883-10DC0DE859AC}"/>
            </a:ext>
            <a:ext uri="{147F2762-F138-4A5C-976F-8EAC2B608ADB}">
              <a16:predDERef xmlns:a16="http://schemas.microsoft.com/office/drawing/2014/main" pred="{CA7C41FC-52E6-4611-A7E1-DC1FECE87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tina Slapkova" id="{C626465C-F75B-406E-95B2-AC5F3C835D25}" userId="S::Martina.Slapkova@cancer.org.uk::4312b06f-f003-4504-876c-07cb5571b43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a Slapkova" refreshedDate="44497.417323263886" createdVersion="6" refreshedVersion="6" minRefreshableVersion="3" recordCount="6799" xr:uid="{00C4B384-8833-4E2A-A42D-54A180F1C26E}">
  <cacheSource type="worksheet">
    <worksheetSource name="Table1"/>
  </cacheSource>
  <cacheFields count="8">
    <cacheField name="Date" numFmtId="17">
      <sharedItems containsSemiMixedTypes="0" containsNonDate="0" containsDate="1" containsString="0" minDate="2019-01-01T00:00:00" maxDate="2021-07-02T00:00:00" count="31">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sharedItems>
    </cacheField>
    <cacheField name="Cancer group" numFmtId="0">
      <sharedItems count="33">
        <s v="All sites combined"/>
        <s v="Bladder"/>
        <s v="Bone and soft tissue"/>
        <s v="Brain and CNS"/>
        <s v="Breast"/>
        <s v="Cervical"/>
        <s v="Colorectal"/>
        <s v="Endocrine"/>
        <s v="Gynaecological"/>
        <s v="Haematological"/>
        <s v="Head and Neck"/>
        <s v="Hodgkin lymphoma"/>
        <s v="Kidney"/>
        <s v="Lip, oral cavity and pharynx"/>
        <s v="Liver"/>
        <s v="Lung"/>
        <s v="Lymphoid leukaemia"/>
        <s v="Melanoma"/>
        <s v="Multiple myeloma"/>
        <s v="Myeloid leukaemia"/>
        <s v="Nasal cavity, sinuses and larynx"/>
        <s v="Non-Hodgkin lymphoma"/>
        <s v="Oesophageal"/>
        <s v="Oesophago-gastric"/>
        <s v="Ovarian"/>
        <s v="Pancreatic"/>
        <s v="Prostate"/>
        <s v="Stomach"/>
        <s v="Testicular"/>
        <s v="Unknown"/>
        <s v="Upper GI excl OG"/>
        <s v="Urological excl prostate"/>
        <s v="Uterine"/>
      </sharedItems>
    </cacheField>
    <cacheField name="Demographic" numFmtId="0">
      <sharedItems count="10">
        <s v="Emergency presentation"/>
        <s v="GP referral"/>
        <s v="Other"/>
        <s v="Screening"/>
        <s v="TWW"/>
        <s v="Stage 1"/>
        <s v="Stage 2"/>
        <s v="Stage 3"/>
        <s v="Stage 4"/>
        <s v="Unknown"/>
      </sharedItems>
    </cacheField>
    <cacheField name="Statistic" numFmtId="0">
      <sharedItems containsSemiMixedTypes="0" containsString="0" containsNumber="1" containsInteger="1" minValue="3" maxValue="10882"/>
    </cacheField>
    <cacheField name="Statistic2019WdAdj" numFmtId="0">
      <sharedItems containsSemiMixedTypes="0" containsString="0" containsNumber="1" minValue="4.5238095238095202" maxValue="10915.142857142901"/>
    </cacheField>
    <cacheField name="nDiff" numFmtId="0">
      <sharedItems containsSemiMixedTypes="0" containsString="0" containsNumber="1" minValue="-3592.7142857142899" maxValue="1505.30434782609"/>
    </cacheField>
    <cacheField name="propChange" numFmtId="0">
      <sharedItems containsSemiMixedTypes="0" containsString="0" containsNumber="1" minValue="-0.96412742382271499" maxValue="1.8571428571428601"/>
    </cacheField>
    <cacheField name="Breakdown" numFmtId="0">
      <sharedItems count="2">
        <s v="Route to Diagnosis"/>
        <s v="Stage at diagnosis"/>
      </sharedItems>
    </cacheField>
  </cacheFields>
  <extLst>
    <ext xmlns:x14="http://schemas.microsoft.com/office/spreadsheetml/2009/9/main" uri="{725AE2AE-9491-48be-B2B4-4EB974FC3084}">
      <x14:pivotCacheDefinition pivotCacheId="18108930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a Slapkova" refreshedDate="44497.417325231479" createdVersion="6" refreshedVersion="6" minRefreshableVersion="3" recordCount="7062" xr:uid="{EED3B82C-8000-43D0-B139-C3D9899E0B02}">
  <cacheSource type="worksheet">
    <worksheetSource name="Table2"/>
  </cacheSource>
  <cacheFields count="9">
    <cacheField name="Date" numFmtId="17">
      <sharedItems containsSemiMixedTypes="0" containsNonDate="0" containsDate="1" containsString="0" minDate="2019-01-01T00:00:00" maxDate="2021-07-02T00:00:00" count="31">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sharedItems>
    </cacheField>
    <cacheField name="Cancer group" numFmtId="0">
      <sharedItems count="34">
        <s v="All sites combined"/>
        <s v="Bladder"/>
        <s v="Bone and soft tissue"/>
        <s v="Brain and CNS"/>
        <s v="Breast"/>
        <s v="Cervical"/>
        <s v="Colorectal"/>
        <s v="Endocrine"/>
        <s v="Gynaecological"/>
        <s v="Haematological"/>
        <s v="Head and Neck"/>
        <s v="Hodgkin lymphoma"/>
        <s v="Kidney"/>
        <s v="Lip, oral cavity and pharynx"/>
        <s v="Liver"/>
        <s v="Lung"/>
        <s v="Lymphoid leukaemia"/>
        <s v="Melanoma"/>
        <s v="Multiple myeloma"/>
        <s v="Myeloid leukaemia"/>
        <s v="Nasal cavity, sinuses and larynx"/>
        <s v="Non-Hodgkin lymphoma"/>
        <s v="Oesophageal"/>
        <s v="Oesophago-gastric"/>
        <s v="Other malignant neoplasms"/>
        <s v="Ovarian"/>
        <s v="Pancreatic"/>
        <s v="Prostate"/>
        <s v="Stomach"/>
        <s v="Testicular"/>
        <s v="Unknown"/>
        <s v="Upper GI excl OG"/>
        <s v="Urological excl prostate"/>
        <s v="Uterine"/>
      </sharedItems>
    </cacheField>
    <cacheField name="Metric" numFmtId="0">
      <sharedItems/>
    </cacheField>
    <cacheField name="Breakdown" numFmtId="0">
      <sharedItems count="2">
        <s v="Route to Diagnosis"/>
        <s v="Stage at diagnosis"/>
      </sharedItems>
    </cacheField>
    <cacheField name="Demographic" numFmtId="0">
      <sharedItems count="10">
        <s v="Emergency presentation"/>
        <s v="GP referral"/>
        <s v="Other"/>
        <s v="Screening"/>
        <s v="TWW"/>
        <s v="Stage 1"/>
        <s v="Stage 2"/>
        <s v="Stage 3"/>
        <s v="Stage 4"/>
        <s v="Unknown"/>
      </sharedItems>
    </cacheField>
    <cacheField name="new" numFmtId="0">
      <sharedItems containsMixedTypes="1" containsNumber="1" containsInteger="1" minValue="3" maxValue="10882"/>
    </cacheField>
    <cacheField name="old" numFmtId="0">
      <sharedItems containsMixedTypes="1" containsNumber="1" containsInteger="1" minValue="4" maxValue="10884"/>
    </cacheField>
    <cacheField name="ndiff_newOld" numFmtId="0">
      <sharedItems containsMixedTypes="1" containsNumber="1" containsInteger="1" minValue="-282" maxValue="523"/>
    </cacheField>
    <cacheField name="propchange_newOld" numFmtId="0">
      <sharedItems containsMixedTypes="1" containsNumber="1" minValue="-0.2" maxValue="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99">
  <r>
    <x v="0"/>
    <x v="0"/>
    <x v="0"/>
    <n v="4892"/>
    <n v="4892"/>
    <n v="0"/>
    <n v="0"/>
    <x v="0"/>
  </r>
  <r>
    <x v="0"/>
    <x v="0"/>
    <x v="1"/>
    <n v="5358"/>
    <n v="5358"/>
    <n v="0"/>
    <n v="0"/>
    <x v="0"/>
  </r>
  <r>
    <x v="0"/>
    <x v="0"/>
    <x v="2"/>
    <n v="3238"/>
    <n v="3238"/>
    <n v="0"/>
    <n v="0"/>
    <x v="0"/>
  </r>
  <r>
    <x v="0"/>
    <x v="0"/>
    <x v="3"/>
    <n v="1292"/>
    <n v="1292"/>
    <n v="0"/>
    <n v="0"/>
    <x v="0"/>
  </r>
  <r>
    <x v="0"/>
    <x v="0"/>
    <x v="4"/>
    <n v="10379"/>
    <n v="10379"/>
    <n v="0"/>
    <n v="0"/>
    <x v="0"/>
  </r>
  <r>
    <x v="0"/>
    <x v="1"/>
    <x v="0"/>
    <n v="128"/>
    <n v="128"/>
    <n v="0"/>
    <n v="0"/>
    <x v="0"/>
  </r>
  <r>
    <x v="0"/>
    <x v="1"/>
    <x v="1"/>
    <n v="281"/>
    <n v="281"/>
    <n v="0"/>
    <n v="0"/>
    <x v="0"/>
  </r>
  <r>
    <x v="0"/>
    <x v="1"/>
    <x v="2"/>
    <n v="92"/>
    <n v="92"/>
    <n v="0"/>
    <n v="0"/>
    <x v="0"/>
  </r>
  <r>
    <x v="0"/>
    <x v="1"/>
    <x v="4"/>
    <n v="337"/>
    <n v="337"/>
    <n v="0"/>
    <n v="0"/>
    <x v="0"/>
  </r>
  <r>
    <x v="0"/>
    <x v="2"/>
    <x v="0"/>
    <n v="41"/>
    <n v="41"/>
    <n v="0"/>
    <n v="0"/>
    <x v="0"/>
  </r>
  <r>
    <x v="0"/>
    <x v="2"/>
    <x v="1"/>
    <n v="74"/>
    <n v="74"/>
    <n v="0"/>
    <n v="0"/>
    <x v="0"/>
  </r>
  <r>
    <x v="0"/>
    <x v="2"/>
    <x v="2"/>
    <n v="56"/>
    <n v="56"/>
    <n v="0"/>
    <n v="0"/>
    <x v="0"/>
  </r>
  <r>
    <x v="0"/>
    <x v="2"/>
    <x v="4"/>
    <n v="78"/>
    <n v="78"/>
    <n v="0"/>
    <n v="0"/>
    <x v="0"/>
  </r>
  <r>
    <x v="0"/>
    <x v="3"/>
    <x v="0"/>
    <n v="207"/>
    <n v="207"/>
    <n v="0"/>
    <n v="0"/>
    <x v="0"/>
  </r>
  <r>
    <x v="0"/>
    <x v="3"/>
    <x v="1"/>
    <n v="85"/>
    <n v="85"/>
    <n v="0"/>
    <n v="0"/>
    <x v="0"/>
  </r>
  <r>
    <x v="0"/>
    <x v="3"/>
    <x v="2"/>
    <n v="152"/>
    <n v="152"/>
    <n v="0"/>
    <n v="0"/>
    <x v="0"/>
  </r>
  <r>
    <x v="0"/>
    <x v="3"/>
    <x v="4"/>
    <n v="8"/>
    <n v="8"/>
    <n v="0"/>
    <n v="0"/>
    <x v="0"/>
  </r>
  <r>
    <x v="0"/>
    <x v="4"/>
    <x v="0"/>
    <n v="141"/>
    <n v="141"/>
    <n v="0"/>
    <n v="0"/>
    <x v="0"/>
  </r>
  <r>
    <x v="0"/>
    <x v="4"/>
    <x v="1"/>
    <n v="204"/>
    <n v="204"/>
    <n v="0"/>
    <n v="0"/>
    <x v="0"/>
  </r>
  <r>
    <x v="0"/>
    <x v="4"/>
    <x v="2"/>
    <n v="144"/>
    <n v="144"/>
    <n v="0"/>
    <n v="0"/>
    <x v="0"/>
  </r>
  <r>
    <x v="0"/>
    <x v="4"/>
    <x v="3"/>
    <n v="972"/>
    <n v="972"/>
    <n v="0"/>
    <n v="0"/>
    <x v="0"/>
  </r>
  <r>
    <x v="0"/>
    <x v="4"/>
    <x v="4"/>
    <n v="1999"/>
    <n v="1999"/>
    <n v="0"/>
    <n v="0"/>
    <x v="0"/>
  </r>
  <r>
    <x v="0"/>
    <x v="5"/>
    <x v="0"/>
    <n v="33"/>
    <n v="33"/>
    <n v="0"/>
    <n v="0"/>
    <x v="0"/>
  </r>
  <r>
    <x v="0"/>
    <x v="5"/>
    <x v="1"/>
    <n v="38"/>
    <n v="38"/>
    <n v="0"/>
    <n v="0"/>
    <x v="0"/>
  </r>
  <r>
    <x v="0"/>
    <x v="5"/>
    <x v="2"/>
    <n v="18"/>
    <n v="18"/>
    <n v="0"/>
    <n v="0"/>
    <x v="0"/>
  </r>
  <r>
    <x v="0"/>
    <x v="5"/>
    <x v="3"/>
    <n v="65"/>
    <n v="65"/>
    <n v="0"/>
    <n v="0"/>
    <x v="0"/>
  </r>
  <r>
    <x v="0"/>
    <x v="5"/>
    <x v="4"/>
    <n v="63"/>
    <n v="63"/>
    <n v="0"/>
    <n v="0"/>
    <x v="0"/>
  </r>
  <r>
    <x v="0"/>
    <x v="6"/>
    <x v="0"/>
    <n v="695"/>
    <n v="695"/>
    <n v="0"/>
    <n v="0"/>
    <x v="0"/>
  </r>
  <r>
    <x v="0"/>
    <x v="6"/>
    <x v="1"/>
    <n v="545"/>
    <n v="545"/>
    <n v="0"/>
    <n v="0"/>
    <x v="0"/>
  </r>
  <r>
    <x v="0"/>
    <x v="6"/>
    <x v="2"/>
    <n v="349"/>
    <n v="349"/>
    <n v="0"/>
    <n v="0"/>
    <x v="0"/>
  </r>
  <r>
    <x v="0"/>
    <x v="6"/>
    <x v="3"/>
    <n v="255"/>
    <n v="255"/>
    <n v="0"/>
    <n v="0"/>
    <x v="0"/>
  </r>
  <r>
    <x v="0"/>
    <x v="6"/>
    <x v="4"/>
    <n v="1065"/>
    <n v="1065"/>
    <n v="0"/>
    <n v="0"/>
    <x v="0"/>
  </r>
  <r>
    <x v="0"/>
    <x v="7"/>
    <x v="0"/>
    <n v="29"/>
    <n v="29"/>
    <n v="0"/>
    <n v="0"/>
    <x v="0"/>
  </r>
  <r>
    <x v="0"/>
    <x v="7"/>
    <x v="1"/>
    <n v="121"/>
    <n v="121"/>
    <n v="0"/>
    <n v="0"/>
    <x v="0"/>
  </r>
  <r>
    <x v="0"/>
    <x v="7"/>
    <x v="2"/>
    <n v="48"/>
    <n v="48"/>
    <n v="0"/>
    <n v="0"/>
    <x v="0"/>
  </r>
  <r>
    <x v="0"/>
    <x v="7"/>
    <x v="4"/>
    <n v="66"/>
    <n v="66"/>
    <n v="0"/>
    <n v="0"/>
    <x v="0"/>
  </r>
  <r>
    <x v="0"/>
    <x v="8"/>
    <x v="0"/>
    <n v="246"/>
    <n v="246"/>
    <n v="0"/>
    <n v="0"/>
    <x v="0"/>
  </r>
  <r>
    <x v="0"/>
    <x v="8"/>
    <x v="1"/>
    <n v="290"/>
    <n v="290"/>
    <n v="0"/>
    <n v="0"/>
    <x v="0"/>
  </r>
  <r>
    <x v="0"/>
    <x v="8"/>
    <x v="2"/>
    <n v="165"/>
    <n v="165"/>
    <n v="0"/>
    <n v="0"/>
    <x v="0"/>
  </r>
  <r>
    <x v="0"/>
    <x v="8"/>
    <x v="3"/>
    <n v="65"/>
    <n v="65"/>
    <n v="0"/>
    <n v="0"/>
    <x v="0"/>
  </r>
  <r>
    <x v="0"/>
    <x v="8"/>
    <x v="4"/>
    <n v="679"/>
    <n v="679"/>
    <n v="0"/>
    <n v="0"/>
    <x v="0"/>
  </r>
  <r>
    <x v="0"/>
    <x v="9"/>
    <x v="0"/>
    <n v="586"/>
    <n v="586"/>
    <n v="0"/>
    <n v="0"/>
    <x v="0"/>
  </r>
  <r>
    <x v="0"/>
    <x v="9"/>
    <x v="1"/>
    <n v="617"/>
    <n v="617"/>
    <n v="0"/>
    <n v="0"/>
    <x v="0"/>
  </r>
  <r>
    <x v="0"/>
    <x v="9"/>
    <x v="2"/>
    <n v="348"/>
    <n v="348"/>
    <n v="0"/>
    <n v="0"/>
    <x v="0"/>
  </r>
  <r>
    <x v="0"/>
    <x v="9"/>
    <x v="4"/>
    <n v="622"/>
    <n v="622"/>
    <n v="0"/>
    <n v="0"/>
    <x v="0"/>
  </r>
  <r>
    <x v="0"/>
    <x v="10"/>
    <x v="0"/>
    <n v="62"/>
    <n v="62"/>
    <n v="0"/>
    <n v="0"/>
    <x v="0"/>
  </r>
  <r>
    <x v="0"/>
    <x v="10"/>
    <x v="1"/>
    <n v="163"/>
    <n v="163"/>
    <n v="0"/>
    <n v="0"/>
    <x v="0"/>
  </r>
  <r>
    <x v="0"/>
    <x v="10"/>
    <x v="2"/>
    <n v="159"/>
    <n v="159"/>
    <n v="0"/>
    <n v="0"/>
    <x v="0"/>
  </r>
  <r>
    <x v="0"/>
    <x v="10"/>
    <x v="4"/>
    <n v="424"/>
    <n v="424"/>
    <n v="0"/>
    <n v="0"/>
    <x v="0"/>
  </r>
  <r>
    <x v="0"/>
    <x v="11"/>
    <x v="0"/>
    <n v="27"/>
    <n v="27"/>
    <n v="0"/>
    <n v="0"/>
    <x v="0"/>
  </r>
  <r>
    <x v="0"/>
    <x v="11"/>
    <x v="1"/>
    <n v="36"/>
    <n v="36"/>
    <n v="0"/>
    <n v="0"/>
    <x v="0"/>
  </r>
  <r>
    <x v="0"/>
    <x v="11"/>
    <x v="2"/>
    <n v="24"/>
    <n v="24"/>
    <n v="0"/>
    <n v="0"/>
    <x v="0"/>
  </r>
  <r>
    <x v="0"/>
    <x v="11"/>
    <x v="4"/>
    <n v="65"/>
    <n v="65"/>
    <n v="0"/>
    <n v="0"/>
    <x v="0"/>
  </r>
  <r>
    <x v="0"/>
    <x v="12"/>
    <x v="0"/>
    <n v="188"/>
    <n v="188"/>
    <n v="0"/>
    <n v="0"/>
    <x v="0"/>
  </r>
  <r>
    <x v="0"/>
    <x v="12"/>
    <x v="1"/>
    <n v="269"/>
    <n v="269"/>
    <n v="0"/>
    <n v="0"/>
    <x v="0"/>
  </r>
  <r>
    <x v="0"/>
    <x v="12"/>
    <x v="2"/>
    <n v="143"/>
    <n v="143"/>
    <n v="0"/>
    <n v="0"/>
    <x v="0"/>
  </r>
  <r>
    <x v="0"/>
    <x v="12"/>
    <x v="4"/>
    <n v="226"/>
    <n v="226"/>
    <n v="0"/>
    <n v="0"/>
    <x v="0"/>
  </r>
  <r>
    <x v="0"/>
    <x v="13"/>
    <x v="0"/>
    <n v="48"/>
    <n v="48"/>
    <n v="0"/>
    <n v="0"/>
    <x v="0"/>
  </r>
  <r>
    <x v="0"/>
    <x v="13"/>
    <x v="1"/>
    <n v="104"/>
    <n v="104"/>
    <n v="0"/>
    <n v="0"/>
    <x v="0"/>
  </r>
  <r>
    <x v="0"/>
    <x v="13"/>
    <x v="2"/>
    <n v="136"/>
    <n v="136"/>
    <n v="0"/>
    <n v="0"/>
    <x v="0"/>
  </r>
  <r>
    <x v="0"/>
    <x v="13"/>
    <x v="4"/>
    <n v="341"/>
    <n v="341"/>
    <n v="0"/>
    <n v="0"/>
    <x v="0"/>
  </r>
  <r>
    <x v="0"/>
    <x v="14"/>
    <x v="0"/>
    <n v="165"/>
    <n v="165"/>
    <n v="0"/>
    <n v="0"/>
    <x v="0"/>
  </r>
  <r>
    <x v="0"/>
    <x v="14"/>
    <x v="1"/>
    <n v="82"/>
    <n v="82"/>
    <n v="0"/>
    <n v="0"/>
    <x v="0"/>
  </r>
  <r>
    <x v="0"/>
    <x v="14"/>
    <x v="2"/>
    <n v="102"/>
    <n v="102"/>
    <n v="0"/>
    <n v="0"/>
    <x v="0"/>
  </r>
  <r>
    <x v="0"/>
    <x v="14"/>
    <x v="4"/>
    <n v="84"/>
    <n v="84"/>
    <n v="0"/>
    <n v="0"/>
    <x v="0"/>
  </r>
  <r>
    <x v="0"/>
    <x v="15"/>
    <x v="0"/>
    <n v="1134"/>
    <n v="1134"/>
    <n v="0"/>
    <n v="0"/>
    <x v="0"/>
  </r>
  <r>
    <x v="0"/>
    <x v="15"/>
    <x v="1"/>
    <n v="758"/>
    <n v="758"/>
    <n v="0"/>
    <n v="0"/>
    <x v="0"/>
  </r>
  <r>
    <x v="0"/>
    <x v="15"/>
    <x v="2"/>
    <n v="634"/>
    <n v="634"/>
    <n v="0"/>
    <n v="0"/>
    <x v="0"/>
  </r>
  <r>
    <x v="0"/>
    <x v="15"/>
    <x v="4"/>
    <n v="835"/>
    <n v="835"/>
    <n v="0"/>
    <n v="0"/>
    <x v="0"/>
  </r>
  <r>
    <x v="0"/>
    <x v="16"/>
    <x v="0"/>
    <n v="68"/>
    <n v="68"/>
    <n v="0"/>
    <n v="0"/>
    <x v="0"/>
  </r>
  <r>
    <x v="0"/>
    <x v="16"/>
    <x v="1"/>
    <n v="127"/>
    <n v="127"/>
    <n v="0"/>
    <n v="0"/>
    <x v="0"/>
  </r>
  <r>
    <x v="0"/>
    <x v="16"/>
    <x v="2"/>
    <n v="52"/>
    <n v="52"/>
    <n v="0"/>
    <n v="0"/>
    <x v="0"/>
  </r>
  <r>
    <x v="0"/>
    <x v="16"/>
    <x v="4"/>
    <n v="82"/>
    <n v="82"/>
    <n v="0"/>
    <n v="0"/>
    <x v="0"/>
  </r>
  <r>
    <x v="0"/>
    <x v="17"/>
    <x v="0"/>
    <n v="31"/>
    <n v="31"/>
    <n v="0"/>
    <n v="0"/>
    <x v="0"/>
  </r>
  <r>
    <x v="0"/>
    <x v="17"/>
    <x v="1"/>
    <n v="397"/>
    <n v="397"/>
    <n v="0"/>
    <n v="0"/>
    <x v="0"/>
  </r>
  <r>
    <x v="0"/>
    <x v="17"/>
    <x v="2"/>
    <n v="89"/>
    <n v="89"/>
    <n v="0"/>
    <n v="0"/>
    <x v="0"/>
  </r>
  <r>
    <x v="0"/>
    <x v="17"/>
    <x v="4"/>
    <n v="535"/>
    <n v="535"/>
    <n v="0"/>
    <n v="0"/>
    <x v="0"/>
  </r>
  <r>
    <x v="0"/>
    <x v="18"/>
    <x v="0"/>
    <n v="106"/>
    <n v="106"/>
    <n v="0"/>
    <n v="0"/>
    <x v="0"/>
  </r>
  <r>
    <x v="0"/>
    <x v="18"/>
    <x v="1"/>
    <n v="104"/>
    <n v="104"/>
    <n v="0"/>
    <n v="0"/>
    <x v="0"/>
  </r>
  <r>
    <x v="0"/>
    <x v="18"/>
    <x v="2"/>
    <n v="72"/>
    <n v="72"/>
    <n v="0"/>
    <n v="0"/>
    <x v="0"/>
  </r>
  <r>
    <x v="0"/>
    <x v="18"/>
    <x v="4"/>
    <n v="136"/>
    <n v="136"/>
    <n v="0"/>
    <n v="0"/>
    <x v="0"/>
  </r>
  <r>
    <x v="0"/>
    <x v="19"/>
    <x v="0"/>
    <n v="135"/>
    <n v="135"/>
    <n v="0"/>
    <n v="0"/>
    <x v="0"/>
  </r>
  <r>
    <x v="0"/>
    <x v="19"/>
    <x v="1"/>
    <n v="68"/>
    <n v="68"/>
    <n v="0"/>
    <n v="0"/>
    <x v="0"/>
  </r>
  <r>
    <x v="0"/>
    <x v="19"/>
    <x v="2"/>
    <n v="49"/>
    <n v="49"/>
    <n v="0"/>
    <n v="0"/>
    <x v="0"/>
  </r>
  <r>
    <x v="0"/>
    <x v="19"/>
    <x v="4"/>
    <n v="19"/>
    <n v="19"/>
    <n v="0"/>
    <n v="0"/>
    <x v="0"/>
  </r>
  <r>
    <x v="0"/>
    <x v="20"/>
    <x v="0"/>
    <n v="14"/>
    <n v="14"/>
    <n v="0"/>
    <n v="0"/>
    <x v="0"/>
  </r>
  <r>
    <x v="0"/>
    <x v="20"/>
    <x v="1"/>
    <n v="59"/>
    <n v="59"/>
    <n v="0"/>
    <n v="0"/>
    <x v="0"/>
  </r>
  <r>
    <x v="0"/>
    <x v="20"/>
    <x v="2"/>
    <n v="23"/>
    <n v="23"/>
    <n v="0"/>
    <n v="0"/>
    <x v="0"/>
  </r>
  <r>
    <x v="0"/>
    <x v="20"/>
    <x v="4"/>
    <n v="83"/>
    <n v="83"/>
    <n v="0"/>
    <n v="0"/>
    <x v="0"/>
  </r>
  <r>
    <x v="0"/>
    <x v="21"/>
    <x v="0"/>
    <n v="204"/>
    <n v="204"/>
    <n v="0"/>
    <n v="0"/>
    <x v="0"/>
  </r>
  <r>
    <x v="0"/>
    <x v="21"/>
    <x v="1"/>
    <n v="198"/>
    <n v="198"/>
    <n v="0"/>
    <n v="0"/>
    <x v="0"/>
  </r>
  <r>
    <x v="0"/>
    <x v="21"/>
    <x v="2"/>
    <n v="118"/>
    <n v="118"/>
    <n v="0"/>
    <n v="0"/>
    <x v="0"/>
  </r>
  <r>
    <x v="0"/>
    <x v="21"/>
    <x v="4"/>
    <n v="273"/>
    <n v="273"/>
    <n v="0"/>
    <n v="0"/>
    <x v="0"/>
  </r>
  <r>
    <x v="0"/>
    <x v="22"/>
    <x v="0"/>
    <n v="159"/>
    <n v="159"/>
    <n v="0"/>
    <n v="0"/>
    <x v="0"/>
  </r>
  <r>
    <x v="0"/>
    <x v="22"/>
    <x v="1"/>
    <n v="118"/>
    <n v="118"/>
    <n v="0"/>
    <n v="0"/>
    <x v="0"/>
  </r>
  <r>
    <x v="0"/>
    <x v="22"/>
    <x v="2"/>
    <n v="119"/>
    <n v="119"/>
    <n v="0"/>
    <n v="0"/>
    <x v="0"/>
  </r>
  <r>
    <x v="0"/>
    <x v="22"/>
    <x v="4"/>
    <n v="379"/>
    <n v="379"/>
    <n v="0"/>
    <n v="0"/>
    <x v="0"/>
  </r>
  <r>
    <x v="0"/>
    <x v="23"/>
    <x v="0"/>
    <n v="280"/>
    <n v="280"/>
    <n v="0"/>
    <n v="0"/>
    <x v="0"/>
  </r>
  <r>
    <x v="0"/>
    <x v="23"/>
    <x v="1"/>
    <n v="193"/>
    <n v="193"/>
    <n v="0"/>
    <n v="0"/>
    <x v="0"/>
  </r>
  <r>
    <x v="0"/>
    <x v="23"/>
    <x v="2"/>
    <n v="167"/>
    <n v="167"/>
    <n v="0"/>
    <n v="0"/>
    <x v="0"/>
  </r>
  <r>
    <x v="0"/>
    <x v="23"/>
    <x v="4"/>
    <n v="500"/>
    <n v="500"/>
    <n v="0"/>
    <n v="0"/>
    <x v="0"/>
  </r>
  <r>
    <x v="0"/>
    <x v="24"/>
    <x v="0"/>
    <n v="136"/>
    <n v="136"/>
    <n v="0"/>
    <n v="0"/>
    <x v="0"/>
  </r>
  <r>
    <x v="0"/>
    <x v="24"/>
    <x v="1"/>
    <n v="101"/>
    <n v="101"/>
    <n v="0"/>
    <n v="0"/>
    <x v="0"/>
  </r>
  <r>
    <x v="0"/>
    <x v="24"/>
    <x v="2"/>
    <n v="71"/>
    <n v="71"/>
    <n v="0"/>
    <n v="0"/>
    <x v="0"/>
  </r>
  <r>
    <x v="0"/>
    <x v="24"/>
    <x v="4"/>
    <n v="163"/>
    <n v="163"/>
    <n v="0"/>
    <n v="0"/>
    <x v="0"/>
  </r>
  <r>
    <x v="0"/>
    <x v="25"/>
    <x v="0"/>
    <n v="303"/>
    <n v="303"/>
    <n v="0"/>
    <n v="0"/>
    <x v="0"/>
  </r>
  <r>
    <x v="0"/>
    <x v="25"/>
    <x v="1"/>
    <n v="121"/>
    <n v="121"/>
    <n v="0"/>
    <n v="0"/>
    <x v="0"/>
  </r>
  <r>
    <x v="0"/>
    <x v="25"/>
    <x v="2"/>
    <n v="96"/>
    <n v="96"/>
    <n v="0"/>
    <n v="0"/>
    <x v="0"/>
  </r>
  <r>
    <x v="0"/>
    <x v="25"/>
    <x v="4"/>
    <n v="183"/>
    <n v="183"/>
    <n v="0"/>
    <n v="0"/>
    <x v="0"/>
  </r>
  <r>
    <x v="0"/>
    <x v="26"/>
    <x v="0"/>
    <n v="250"/>
    <n v="250"/>
    <n v="0"/>
    <n v="0"/>
    <x v="0"/>
  </r>
  <r>
    <x v="0"/>
    <x v="26"/>
    <x v="1"/>
    <n v="925"/>
    <n v="925"/>
    <n v="0"/>
    <n v="0"/>
    <x v="0"/>
  </r>
  <r>
    <x v="0"/>
    <x v="26"/>
    <x v="2"/>
    <n v="310"/>
    <n v="310"/>
    <n v="0"/>
    <n v="0"/>
    <x v="0"/>
  </r>
  <r>
    <x v="0"/>
    <x v="26"/>
    <x v="4"/>
    <n v="2453"/>
    <n v="2453"/>
    <n v="0"/>
    <n v="0"/>
    <x v="0"/>
  </r>
  <r>
    <x v="0"/>
    <x v="27"/>
    <x v="0"/>
    <n v="121"/>
    <n v="121"/>
    <n v="0"/>
    <n v="0"/>
    <x v="0"/>
  </r>
  <r>
    <x v="0"/>
    <x v="27"/>
    <x v="1"/>
    <n v="75"/>
    <n v="75"/>
    <n v="0"/>
    <n v="0"/>
    <x v="0"/>
  </r>
  <r>
    <x v="0"/>
    <x v="27"/>
    <x v="2"/>
    <n v="48"/>
    <n v="48"/>
    <n v="0"/>
    <n v="0"/>
    <x v="0"/>
  </r>
  <r>
    <x v="0"/>
    <x v="27"/>
    <x v="4"/>
    <n v="121"/>
    <n v="121"/>
    <n v="0"/>
    <n v="0"/>
    <x v="0"/>
  </r>
  <r>
    <x v="0"/>
    <x v="28"/>
    <x v="0"/>
    <n v="26"/>
    <n v="26"/>
    <n v="0"/>
    <n v="0"/>
    <x v="0"/>
  </r>
  <r>
    <x v="0"/>
    <x v="28"/>
    <x v="1"/>
    <n v="29"/>
    <n v="29"/>
    <n v="0"/>
    <n v="0"/>
    <x v="0"/>
  </r>
  <r>
    <x v="0"/>
    <x v="28"/>
    <x v="2"/>
    <n v="26"/>
    <n v="26"/>
    <n v="0"/>
    <n v="0"/>
    <x v="0"/>
  </r>
  <r>
    <x v="0"/>
    <x v="28"/>
    <x v="4"/>
    <n v="85"/>
    <n v="85"/>
    <n v="0"/>
    <n v="0"/>
    <x v="0"/>
  </r>
  <r>
    <x v="0"/>
    <x v="29"/>
    <x v="0"/>
    <n v="198"/>
    <n v="198"/>
    <n v="0"/>
    <n v="0"/>
    <x v="0"/>
  </r>
  <r>
    <x v="0"/>
    <x v="29"/>
    <x v="1"/>
    <n v="105"/>
    <n v="105"/>
    <n v="0"/>
    <n v="0"/>
    <x v="0"/>
  </r>
  <r>
    <x v="0"/>
    <x v="29"/>
    <x v="2"/>
    <n v="73"/>
    <n v="73"/>
    <n v="0"/>
    <n v="0"/>
    <x v="0"/>
  </r>
  <r>
    <x v="0"/>
    <x v="29"/>
    <x v="4"/>
    <n v="86"/>
    <n v="86"/>
    <n v="0"/>
    <n v="0"/>
    <x v="0"/>
  </r>
  <r>
    <x v="0"/>
    <x v="30"/>
    <x v="0"/>
    <n v="625"/>
    <n v="625"/>
    <n v="0"/>
    <n v="0"/>
    <x v="0"/>
  </r>
  <r>
    <x v="0"/>
    <x v="30"/>
    <x v="1"/>
    <n v="266"/>
    <n v="266"/>
    <n v="0"/>
    <n v="0"/>
    <x v="0"/>
  </r>
  <r>
    <x v="0"/>
    <x v="30"/>
    <x v="2"/>
    <n v="254"/>
    <n v="254"/>
    <n v="0"/>
    <n v="0"/>
    <x v="0"/>
  </r>
  <r>
    <x v="0"/>
    <x v="30"/>
    <x v="4"/>
    <n v="333"/>
    <n v="333"/>
    <n v="0"/>
    <n v="0"/>
    <x v="0"/>
  </r>
  <r>
    <x v="0"/>
    <x v="31"/>
    <x v="0"/>
    <n v="367"/>
    <n v="367"/>
    <n v="0"/>
    <n v="0"/>
    <x v="0"/>
  </r>
  <r>
    <x v="0"/>
    <x v="31"/>
    <x v="1"/>
    <n v="615"/>
    <n v="615"/>
    <n v="0"/>
    <n v="0"/>
    <x v="0"/>
  </r>
  <r>
    <x v="0"/>
    <x v="31"/>
    <x v="2"/>
    <n v="290"/>
    <n v="290"/>
    <n v="0"/>
    <n v="0"/>
    <x v="0"/>
  </r>
  <r>
    <x v="0"/>
    <x v="31"/>
    <x v="4"/>
    <n v="696"/>
    <n v="696"/>
    <n v="0"/>
    <n v="0"/>
    <x v="0"/>
  </r>
  <r>
    <x v="0"/>
    <x v="32"/>
    <x v="0"/>
    <n v="69"/>
    <n v="69"/>
    <n v="0"/>
    <n v="0"/>
    <x v="0"/>
  </r>
  <r>
    <x v="0"/>
    <x v="32"/>
    <x v="1"/>
    <n v="130"/>
    <n v="130"/>
    <n v="0"/>
    <n v="0"/>
    <x v="0"/>
  </r>
  <r>
    <x v="0"/>
    <x v="32"/>
    <x v="2"/>
    <n v="62"/>
    <n v="62"/>
    <n v="0"/>
    <n v="0"/>
    <x v="0"/>
  </r>
  <r>
    <x v="0"/>
    <x v="32"/>
    <x v="4"/>
    <n v="402"/>
    <n v="402"/>
    <n v="0"/>
    <n v="0"/>
    <x v="0"/>
  </r>
  <r>
    <x v="1"/>
    <x v="0"/>
    <x v="0"/>
    <n v="4233"/>
    <n v="4233"/>
    <n v="0"/>
    <n v="0"/>
    <x v="0"/>
  </r>
  <r>
    <x v="1"/>
    <x v="0"/>
    <x v="1"/>
    <n v="4810"/>
    <n v="4810"/>
    <n v="0"/>
    <n v="0"/>
    <x v="0"/>
  </r>
  <r>
    <x v="1"/>
    <x v="0"/>
    <x v="2"/>
    <n v="2730"/>
    <n v="2730"/>
    <n v="0"/>
    <n v="0"/>
    <x v="0"/>
  </r>
  <r>
    <x v="1"/>
    <x v="0"/>
    <x v="3"/>
    <n v="1307"/>
    <n v="1307"/>
    <n v="0"/>
    <n v="0"/>
    <x v="0"/>
  </r>
  <r>
    <x v="1"/>
    <x v="0"/>
    <x v="4"/>
    <n v="9678"/>
    <n v="9678"/>
    <n v="0"/>
    <n v="0"/>
    <x v="0"/>
  </r>
  <r>
    <x v="1"/>
    <x v="1"/>
    <x v="0"/>
    <n v="126"/>
    <n v="126"/>
    <n v="0"/>
    <n v="0"/>
    <x v="0"/>
  </r>
  <r>
    <x v="1"/>
    <x v="1"/>
    <x v="1"/>
    <n v="211"/>
    <n v="211"/>
    <n v="0"/>
    <n v="0"/>
    <x v="0"/>
  </r>
  <r>
    <x v="1"/>
    <x v="1"/>
    <x v="2"/>
    <n v="61"/>
    <n v="61"/>
    <n v="0"/>
    <n v="0"/>
    <x v="0"/>
  </r>
  <r>
    <x v="1"/>
    <x v="1"/>
    <x v="4"/>
    <n v="329"/>
    <n v="329"/>
    <n v="0"/>
    <n v="0"/>
    <x v="0"/>
  </r>
  <r>
    <x v="1"/>
    <x v="2"/>
    <x v="0"/>
    <n v="22"/>
    <n v="22"/>
    <n v="0"/>
    <n v="0"/>
    <x v="0"/>
  </r>
  <r>
    <x v="1"/>
    <x v="2"/>
    <x v="1"/>
    <n v="67"/>
    <n v="67"/>
    <n v="0"/>
    <n v="0"/>
    <x v="0"/>
  </r>
  <r>
    <x v="1"/>
    <x v="2"/>
    <x v="2"/>
    <n v="51"/>
    <n v="51"/>
    <n v="0"/>
    <n v="0"/>
    <x v="0"/>
  </r>
  <r>
    <x v="1"/>
    <x v="2"/>
    <x v="4"/>
    <n v="72"/>
    <n v="72"/>
    <n v="0"/>
    <n v="0"/>
    <x v="0"/>
  </r>
  <r>
    <x v="1"/>
    <x v="3"/>
    <x v="0"/>
    <n v="183"/>
    <n v="183"/>
    <n v="0"/>
    <n v="0"/>
    <x v="0"/>
  </r>
  <r>
    <x v="1"/>
    <x v="3"/>
    <x v="1"/>
    <n v="81"/>
    <n v="81"/>
    <n v="0"/>
    <n v="0"/>
    <x v="0"/>
  </r>
  <r>
    <x v="1"/>
    <x v="3"/>
    <x v="2"/>
    <n v="138"/>
    <n v="138"/>
    <n v="0"/>
    <n v="0"/>
    <x v="0"/>
  </r>
  <r>
    <x v="1"/>
    <x v="3"/>
    <x v="4"/>
    <n v="8"/>
    <n v="8"/>
    <n v="0"/>
    <n v="0"/>
    <x v="0"/>
  </r>
  <r>
    <x v="1"/>
    <x v="4"/>
    <x v="0"/>
    <n v="126"/>
    <n v="126"/>
    <n v="0"/>
    <n v="0"/>
    <x v="0"/>
  </r>
  <r>
    <x v="1"/>
    <x v="4"/>
    <x v="1"/>
    <n v="210"/>
    <n v="210"/>
    <n v="0"/>
    <n v="0"/>
    <x v="0"/>
  </r>
  <r>
    <x v="1"/>
    <x v="4"/>
    <x v="2"/>
    <n v="150"/>
    <n v="150"/>
    <n v="0"/>
    <n v="0"/>
    <x v="0"/>
  </r>
  <r>
    <x v="1"/>
    <x v="4"/>
    <x v="3"/>
    <n v="989"/>
    <n v="989"/>
    <n v="0"/>
    <n v="0"/>
    <x v="0"/>
  </r>
  <r>
    <x v="1"/>
    <x v="4"/>
    <x v="4"/>
    <n v="1784"/>
    <n v="1784"/>
    <n v="0"/>
    <n v="0"/>
    <x v="0"/>
  </r>
  <r>
    <x v="1"/>
    <x v="5"/>
    <x v="0"/>
    <n v="25"/>
    <n v="25"/>
    <n v="0"/>
    <n v="0"/>
    <x v="0"/>
  </r>
  <r>
    <x v="1"/>
    <x v="5"/>
    <x v="1"/>
    <n v="29"/>
    <n v="29"/>
    <n v="0"/>
    <n v="0"/>
    <x v="0"/>
  </r>
  <r>
    <x v="1"/>
    <x v="5"/>
    <x v="2"/>
    <n v="16"/>
    <n v="16"/>
    <n v="0"/>
    <n v="0"/>
    <x v="0"/>
  </r>
  <r>
    <x v="1"/>
    <x v="5"/>
    <x v="3"/>
    <n v="64"/>
    <n v="64"/>
    <n v="0"/>
    <n v="0"/>
    <x v="0"/>
  </r>
  <r>
    <x v="1"/>
    <x v="5"/>
    <x v="4"/>
    <n v="43"/>
    <n v="43"/>
    <n v="0"/>
    <n v="0"/>
    <x v="0"/>
  </r>
  <r>
    <x v="1"/>
    <x v="6"/>
    <x v="0"/>
    <n v="554"/>
    <n v="554"/>
    <n v="0"/>
    <n v="0"/>
    <x v="0"/>
  </r>
  <r>
    <x v="1"/>
    <x v="6"/>
    <x v="1"/>
    <n v="538"/>
    <n v="538"/>
    <n v="0"/>
    <n v="0"/>
    <x v="0"/>
  </r>
  <r>
    <x v="1"/>
    <x v="6"/>
    <x v="2"/>
    <n v="303"/>
    <n v="303"/>
    <n v="0"/>
    <n v="0"/>
    <x v="0"/>
  </r>
  <r>
    <x v="1"/>
    <x v="6"/>
    <x v="3"/>
    <n v="254"/>
    <n v="254"/>
    <n v="0"/>
    <n v="0"/>
    <x v="0"/>
  </r>
  <r>
    <x v="1"/>
    <x v="6"/>
    <x v="4"/>
    <n v="1076"/>
    <n v="1076"/>
    <n v="0"/>
    <n v="0"/>
    <x v="0"/>
  </r>
  <r>
    <x v="1"/>
    <x v="7"/>
    <x v="0"/>
    <n v="32"/>
    <n v="32"/>
    <n v="0"/>
    <n v="0"/>
    <x v="0"/>
  </r>
  <r>
    <x v="1"/>
    <x v="7"/>
    <x v="1"/>
    <n v="100"/>
    <n v="100"/>
    <n v="0"/>
    <n v="0"/>
    <x v="0"/>
  </r>
  <r>
    <x v="1"/>
    <x v="7"/>
    <x v="2"/>
    <n v="36"/>
    <n v="36"/>
    <n v="0"/>
    <n v="0"/>
    <x v="0"/>
  </r>
  <r>
    <x v="1"/>
    <x v="7"/>
    <x v="4"/>
    <n v="60"/>
    <n v="60"/>
    <n v="0"/>
    <n v="0"/>
    <x v="0"/>
  </r>
  <r>
    <x v="1"/>
    <x v="8"/>
    <x v="0"/>
    <n v="210"/>
    <n v="210"/>
    <n v="0"/>
    <n v="0"/>
    <x v="0"/>
  </r>
  <r>
    <x v="1"/>
    <x v="8"/>
    <x v="1"/>
    <n v="299"/>
    <n v="299"/>
    <n v="0"/>
    <n v="0"/>
    <x v="0"/>
  </r>
  <r>
    <x v="1"/>
    <x v="8"/>
    <x v="2"/>
    <n v="128"/>
    <n v="128"/>
    <n v="0"/>
    <n v="0"/>
    <x v="0"/>
  </r>
  <r>
    <x v="1"/>
    <x v="8"/>
    <x v="3"/>
    <n v="64"/>
    <n v="64"/>
    <n v="0"/>
    <n v="0"/>
    <x v="0"/>
  </r>
  <r>
    <x v="1"/>
    <x v="8"/>
    <x v="4"/>
    <n v="648"/>
    <n v="648"/>
    <n v="0"/>
    <n v="0"/>
    <x v="0"/>
  </r>
  <r>
    <x v="1"/>
    <x v="9"/>
    <x v="0"/>
    <n v="528"/>
    <n v="528"/>
    <n v="0"/>
    <n v="0"/>
    <x v="0"/>
  </r>
  <r>
    <x v="1"/>
    <x v="9"/>
    <x v="1"/>
    <n v="520"/>
    <n v="520"/>
    <n v="0"/>
    <n v="0"/>
    <x v="0"/>
  </r>
  <r>
    <x v="1"/>
    <x v="9"/>
    <x v="2"/>
    <n v="276"/>
    <n v="276"/>
    <n v="0"/>
    <n v="0"/>
    <x v="0"/>
  </r>
  <r>
    <x v="1"/>
    <x v="9"/>
    <x v="4"/>
    <n v="557"/>
    <n v="557"/>
    <n v="0"/>
    <n v="0"/>
    <x v="0"/>
  </r>
  <r>
    <x v="1"/>
    <x v="10"/>
    <x v="0"/>
    <n v="64"/>
    <n v="64"/>
    <n v="0"/>
    <n v="0"/>
    <x v="0"/>
  </r>
  <r>
    <x v="1"/>
    <x v="10"/>
    <x v="1"/>
    <n v="175"/>
    <n v="175"/>
    <n v="0"/>
    <n v="0"/>
    <x v="0"/>
  </r>
  <r>
    <x v="1"/>
    <x v="10"/>
    <x v="2"/>
    <n v="109"/>
    <n v="109"/>
    <n v="0"/>
    <n v="0"/>
    <x v="0"/>
  </r>
  <r>
    <x v="1"/>
    <x v="10"/>
    <x v="4"/>
    <n v="390"/>
    <n v="390"/>
    <n v="0"/>
    <n v="0"/>
    <x v="0"/>
  </r>
  <r>
    <x v="1"/>
    <x v="11"/>
    <x v="0"/>
    <n v="27"/>
    <n v="27"/>
    <n v="0"/>
    <n v="0"/>
    <x v="0"/>
  </r>
  <r>
    <x v="1"/>
    <x v="11"/>
    <x v="1"/>
    <n v="30"/>
    <n v="30"/>
    <n v="0"/>
    <n v="0"/>
    <x v="0"/>
  </r>
  <r>
    <x v="1"/>
    <x v="11"/>
    <x v="2"/>
    <n v="21"/>
    <n v="21"/>
    <n v="0"/>
    <n v="0"/>
    <x v="0"/>
  </r>
  <r>
    <x v="1"/>
    <x v="11"/>
    <x v="4"/>
    <n v="70"/>
    <n v="70"/>
    <n v="0"/>
    <n v="0"/>
    <x v="0"/>
  </r>
  <r>
    <x v="1"/>
    <x v="12"/>
    <x v="0"/>
    <n v="160"/>
    <n v="160"/>
    <n v="0"/>
    <n v="0"/>
    <x v="0"/>
  </r>
  <r>
    <x v="1"/>
    <x v="12"/>
    <x v="1"/>
    <n v="210"/>
    <n v="210"/>
    <n v="0"/>
    <n v="0"/>
    <x v="0"/>
  </r>
  <r>
    <x v="1"/>
    <x v="12"/>
    <x v="2"/>
    <n v="123"/>
    <n v="123"/>
    <n v="0"/>
    <n v="0"/>
    <x v="0"/>
  </r>
  <r>
    <x v="1"/>
    <x v="12"/>
    <x v="4"/>
    <n v="238"/>
    <n v="238"/>
    <n v="0"/>
    <n v="0"/>
    <x v="0"/>
  </r>
  <r>
    <x v="1"/>
    <x v="13"/>
    <x v="0"/>
    <n v="41"/>
    <n v="41"/>
    <n v="0"/>
    <n v="0"/>
    <x v="0"/>
  </r>
  <r>
    <x v="1"/>
    <x v="13"/>
    <x v="1"/>
    <n v="120"/>
    <n v="120"/>
    <n v="0"/>
    <n v="0"/>
    <x v="0"/>
  </r>
  <r>
    <x v="1"/>
    <x v="13"/>
    <x v="2"/>
    <n v="97"/>
    <n v="97"/>
    <n v="0"/>
    <n v="0"/>
    <x v="0"/>
  </r>
  <r>
    <x v="1"/>
    <x v="13"/>
    <x v="4"/>
    <n v="322"/>
    <n v="322"/>
    <n v="0"/>
    <n v="0"/>
    <x v="0"/>
  </r>
  <r>
    <x v="1"/>
    <x v="14"/>
    <x v="0"/>
    <n v="164"/>
    <n v="164"/>
    <n v="0"/>
    <n v="0"/>
    <x v="0"/>
  </r>
  <r>
    <x v="1"/>
    <x v="14"/>
    <x v="1"/>
    <n v="104"/>
    <n v="104"/>
    <n v="0"/>
    <n v="0"/>
    <x v="0"/>
  </r>
  <r>
    <x v="1"/>
    <x v="14"/>
    <x v="2"/>
    <n v="63"/>
    <n v="63"/>
    <n v="0"/>
    <n v="0"/>
    <x v="0"/>
  </r>
  <r>
    <x v="1"/>
    <x v="14"/>
    <x v="4"/>
    <n v="75"/>
    <n v="75"/>
    <n v="0"/>
    <n v="0"/>
    <x v="0"/>
  </r>
  <r>
    <x v="1"/>
    <x v="15"/>
    <x v="0"/>
    <n v="1024"/>
    <n v="1024"/>
    <n v="0"/>
    <n v="0"/>
    <x v="0"/>
  </r>
  <r>
    <x v="1"/>
    <x v="15"/>
    <x v="1"/>
    <n v="642"/>
    <n v="642"/>
    <n v="0"/>
    <n v="0"/>
    <x v="0"/>
  </r>
  <r>
    <x v="1"/>
    <x v="15"/>
    <x v="2"/>
    <n v="541"/>
    <n v="541"/>
    <n v="0"/>
    <n v="0"/>
    <x v="0"/>
  </r>
  <r>
    <x v="1"/>
    <x v="15"/>
    <x v="4"/>
    <n v="800"/>
    <n v="800"/>
    <n v="0"/>
    <n v="0"/>
    <x v="0"/>
  </r>
  <r>
    <x v="1"/>
    <x v="16"/>
    <x v="0"/>
    <n v="59"/>
    <n v="59"/>
    <n v="0"/>
    <n v="0"/>
    <x v="0"/>
  </r>
  <r>
    <x v="1"/>
    <x v="16"/>
    <x v="1"/>
    <n v="114"/>
    <n v="114"/>
    <n v="0"/>
    <n v="0"/>
    <x v="0"/>
  </r>
  <r>
    <x v="1"/>
    <x v="16"/>
    <x v="2"/>
    <n v="38"/>
    <n v="38"/>
    <n v="0"/>
    <n v="0"/>
    <x v="0"/>
  </r>
  <r>
    <x v="1"/>
    <x v="16"/>
    <x v="4"/>
    <n v="80"/>
    <n v="80"/>
    <n v="0"/>
    <n v="0"/>
    <x v="0"/>
  </r>
  <r>
    <x v="1"/>
    <x v="17"/>
    <x v="0"/>
    <n v="35"/>
    <n v="35"/>
    <n v="0"/>
    <n v="0"/>
    <x v="0"/>
  </r>
  <r>
    <x v="1"/>
    <x v="17"/>
    <x v="1"/>
    <n v="285"/>
    <n v="285"/>
    <n v="0"/>
    <n v="0"/>
    <x v="0"/>
  </r>
  <r>
    <x v="1"/>
    <x v="17"/>
    <x v="2"/>
    <n v="79"/>
    <n v="79"/>
    <n v="0"/>
    <n v="0"/>
    <x v="0"/>
  </r>
  <r>
    <x v="1"/>
    <x v="17"/>
    <x v="4"/>
    <n v="536"/>
    <n v="536"/>
    <n v="0"/>
    <n v="0"/>
    <x v="0"/>
  </r>
  <r>
    <x v="1"/>
    <x v="18"/>
    <x v="0"/>
    <n v="114"/>
    <n v="114"/>
    <n v="0"/>
    <n v="0"/>
    <x v="0"/>
  </r>
  <r>
    <x v="1"/>
    <x v="18"/>
    <x v="1"/>
    <n v="92"/>
    <n v="92"/>
    <n v="0"/>
    <n v="0"/>
    <x v="0"/>
  </r>
  <r>
    <x v="1"/>
    <x v="18"/>
    <x v="2"/>
    <n v="36"/>
    <n v="36"/>
    <n v="0"/>
    <n v="0"/>
    <x v="0"/>
  </r>
  <r>
    <x v="1"/>
    <x v="18"/>
    <x v="4"/>
    <n v="103"/>
    <n v="103"/>
    <n v="0"/>
    <n v="0"/>
    <x v="0"/>
  </r>
  <r>
    <x v="1"/>
    <x v="19"/>
    <x v="0"/>
    <n v="114"/>
    <n v="114"/>
    <n v="0"/>
    <n v="0"/>
    <x v="0"/>
  </r>
  <r>
    <x v="1"/>
    <x v="19"/>
    <x v="1"/>
    <n v="49"/>
    <n v="49"/>
    <n v="0"/>
    <n v="0"/>
    <x v="0"/>
  </r>
  <r>
    <x v="1"/>
    <x v="19"/>
    <x v="2"/>
    <n v="41"/>
    <n v="41"/>
    <n v="0"/>
    <n v="0"/>
    <x v="0"/>
  </r>
  <r>
    <x v="1"/>
    <x v="19"/>
    <x v="4"/>
    <n v="25"/>
    <n v="25"/>
    <n v="0"/>
    <n v="0"/>
    <x v="0"/>
  </r>
  <r>
    <x v="1"/>
    <x v="20"/>
    <x v="0"/>
    <n v="23"/>
    <n v="23"/>
    <n v="0"/>
    <n v="0"/>
    <x v="0"/>
  </r>
  <r>
    <x v="1"/>
    <x v="20"/>
    <x v="1"/>
    <n v="55"/>
    <n v="55"/>
    <n v="0"/>
    <n v="0"/>
    <x v="0"/>
  </r>
  <r>
    <x v="1"/>
    <x v="20"/>
    <x v="2"/>
    <n v="12"/>
    <n v="12"/>
    <n v="0"/>
    <n v="0"/>
    <x v="0"/>
  </r>
  <r>
    <x v="1"/>
    <x v="20"/>
    <x v="4"/>
    <n v="68"/>
    <n v="68"/>
    <n v="0"/>
    <n v="0"/>
    <x v="0"/>
  </r>
  <r>
    <x v="1"/>
    <x v="21"/>
    <x v="0"/>
    <n v="184"/>
    <n v="184"/>
    <n v="0"/>
    <n v="0"/>
    <x v="0"/>
  </r>
  <r>
    <x v="1"/>
    <x v="21"/>
    <x v="1"/>
    <n v="163"/>
    <n v="163"/>
    <n v="0"/>
    <n v="0"/>
    <x v="0"/>
  </r>
  <r>
    <x v="1"/>
    <x v="21"/>
    <x v="2"/>
    <n v="96"/>
    <n v="96"/>
    <n v="0"/>
    <n v="0"/>
    <x v="0"/>
  </r>
  <r>
    <x v="1"/>
    <x v="21"/>
    <x v="4"/>
    <n v="254"/>
    <n v="254"/>
    <n v="0"/>
    <n v="0"/>
    <x v="0"/>
  </r>
  <r>
    <x v="1"/>
    <x v="22"/>
    <x v="0"/>
    <n v="103"/>
    <n v="103"/>
    <n v="0"/>
    <n v="0"/>
    <x v="0"/>
  </r>
  <r>
    <x v="1"/>
    <x v="22"/>
    <x v="1"/>
    <n v="108"/>
    <n v="108"/>
    <n v="0"/>
    <n v="0"/>
    <x v="0"/>
  </r>
  <r>
    <x v="1"/>
    <x v="22"/>
    <x v="2"/>
    <n v="87"/>
    <n v="87"/>
    <n v="0"/>
    <n v="0"/>
    <x v="0"/>
  </r>
  <r>
    <x v="1"/>
    <x v="22"/>
    <x v="4"/>
    <n v="295"/>
    <n v="295"/>
    <n v="0"/>
    <n v="0"/>
    <x v="0"/>
  </r>
  <r>
    <x v="1"/>
    <x v="23"/>
    <x v="0"/>
    <n v="190"/>
    <n v="190"/>
    <n v="0"/>
    <n v="0"/>
    <x v="0"/>
  </r>
  <r>
    <x v="1"/>
    <x v="23"/>
    <x v="1"/>
    <n v="167"/>
    <n v="167"/>
    <n v="0"/>
    <n v="0"/>
    <x v="0"/>
  </r>
  <r>
    <x v="1"/>
    <x v="23"/>
    <x v="2"/>
    <n v="135"/>
    <n v="135"/>
    <n v="0"/>
    <n v="0"/>
    <x v="0"/>
  </r>
  <r>
    <x v="1"/>
    <x v="23"/>
    <x v="4"/>
    <n v="398"/>
    <n v="398"/>
    <n v="0"/>
    <n v="0"/>
    <x v="0"/>
  </r>
  <r>
    <x v="1"/>
    <x v="24"/>
    <x v="0"/>
    <n v="123"/>
    <n v="123"/>
    <n v="0"/>
    <n v="0"/>
    <x v="0"/>
  </r>
  <r>
    <x v="1"/>
    <x v="24"/>
    <x v="1"/>
    <n v="91"/>
    <n v="91"/>
    <n v="0"/>
    <n v="0"/>
    <x v="0"/>
  </r>
  <r>
    <x v="1"/>
    <x v="24"/>
    <x v="2"/>
    <n v="54"/>
    <n v="54"/>
    <n v="0"/>
    <n v="0"/>
    <x v="0"/>
  </r>
  <r>
    <x v="1"/>
    <x v="24"/>
    <x v="4"/>
    <n v="153"/>
    <n v="153"/>
    <n v="0"/>
    <n v="0"/>
    <x v="0"/>
  </r>
  <r>
    <x v="1"/>
    <x v="25"/>
    <x v="0"/>
    <n v="279"/>
    <n v="279"/>
    <n v="0"/>
    <n v="0"/>
    <x v="0"/>
  </r>
  <r>
    <x v="1"/>
    <x v="25"/>
    <x v="1"/>
    <n v="120"/>
    <n v="120"/>
    <n v="0"/>
    <n v="0"/>
    <x v="0"/>
  </r>
  <r>
    <x v="1"/>
    <x v="25"/>
    <x v="2"/>
    <n v="70"/>
    <n v="70"/>
    <n v="0"/>
    <n v="0"/>
    <x v="0"/>
  </r>
  <r>
    <x v="1"/>
    <x v="25"/>
    <x v="4"/>
    <n v="151"/>
    <n v="151"/>
    <n v="0"/>
    <n v="0"/>
    <x v="0"/>
  </r>
  <r>
    <x v="1"/>
    <x v="26"/>
    <x v="0"/>
    <n v="221"/>
    <n v="221"/>
    <n v="0"/>
    <n v="0"/>
    <x v="0"/>
  </r>
  <r>
    <x v="1"/>
    <x v="26"/>
    <x v="1"/>
    <n v="877"/>
    <n v="877"/>
    <n v="0"/>
    <n v="0"/>
    <x v="0"/>
  </r>
  <r>
    <x v="1"/>
    <x v="26"/>
    <x v="2"/>
    <n v="316"/>
    <n v="316"/>
    <n v="0"/>
    <n v="0"/>
    <x v="0"/>
  </r>
  <r>
    <x v="1"/>
    <x v="26"/>
    <x v="4"/>
    <n v="2277"/>
    <n v="2277"/>
    <n v="0"/>
    <n v="0"/>
    <x v="0"/>
  </r>
  <r>
    <x v="1"/>
    <x v="27"/>
    <x v="0"/>
    <n v="87"/>
    <n v="87"/>
    <n v="0"/>
    <n v="0"/>
    <x v="0"/>
  </r>
  <r>
    <x v="1"/>
    <x v="27"/>
    <x v="1"/>
    <n v="59"/>
    <n v="59"/>
    <n v="0"/>
    <n v="0"/>
    <x v="0"/>
  </r>
  <r>
    <x v="1"/>
    <x v="27"/>
    <x v="2"/>
    <n v="48"/>
    <n v="48"/>
    <n v="0"/>
    <n v="0"/>
    <x v="0"/>
  </r>
  <r>
    <x v="1"/>
    <x v="27"/>
    <x v="4"/>
    <n v="103"/>
    <n v="103"/>
    <n v="0"/>
    <n v="0"/>
    <x v="0"/>
  </r>
  <r>
    <x v="1"/>
    <x v="28"/>
    <x v="0"/>
    <n v="17"/>
    <n v="17"/>
    <n v="0"/>
    <n v="0"/>
    <x v="0"/>
  </r>
  <r>
    <x v="1"/>
    <x v="28"/>
    <x v="1"/>
    <n v="25"/>
    <n v="25"/>
    <n v="0"/>
    <n v="0"/>
    <x v="0"/>
  </r>
  <r>
    <x v="1"/>
    <x v="28"/>
    <x v="2"/>
    <n v="27"/>
    <n v="27"/>
    <n v="0"/>
    <n v="0"/>
    <x v="0"/>
  </r>
  <r>
    <x v="1"/>
    <x v="28"/>
    <x v="4"/>
    <n v="99"/>
    <n v="99"/>
    <n v="0"/>
    <n v="0"/>
    <x v="0"/>
  </r>
  <r>
    <x v="1"/>
    <x v="29"/>
    <x v="0"/>
    <n v="157"/>
    <n v="157"/>
    <n v="0"/>
    <n v="0"/>
    <x v="0"/>
  </r>
  <r>
    <x v="1"/>
    <x v="29"/>
    <x v="1"/>
    <n v="77"/>
    <n v="77"/>
    <n v="0"/>
    <n v="0"/>
    <x v="0"/>
  </r>
  <r>
    <x v="1"/>
    <x v="29"/>
    <x v="2"/>
    <n v="62"/>
    <n v="62"/>
    <n v="0"/>
    <n v="0"/>
    <x v="0"/>
  </r>
  <r>
    <x v="1"/>
    <x v="29"/>
    <x v="4"/>
    <n v="86"/>
    <n v="86"/>
    <n v="0"/>
    <n v="0"/>
    <x v="0"/>
  </r>
  <r>
    <x v="1"/>
    <x v="30"/>
    <x v="0"/>
    <n v="568"/>
    <n v="568"/>
    <n v="0"/>
    <n v="0"/>
    <x v="0"/>
  </r>
  <r>
    <x v="1"/>
    <x v="30"/>
    <x v="1"/>
    <n v="289"/>
    <n v="289"/>
    <n v="0"/>
    <n v="0"/>
    <x v="0"/>
  </r>
  <r>
    <x v="1"/>
    <x v="30"/>
    <x v="2"/>
    <n v="176"/>
    <n v="176"/>
    <n v="0"/>
    <n v="0"/>
    <x v="0"/>
  </r>
  <r>
    <x v="1"/>
    <x v="30"/>
    <x v="4"/>
    <n v="282"/>
    <n v="282"/>
    <n v="0"/>
    <n v="0"/>
    <x v="0"/>
  </r>
  <r>
    <x v="1"/>
    <x v="31"/>
    <x v="0"/>
    <n v="319"/>
    <n v="319"/>
    <n v="0"/>
    <n v="0"/>
    <x v="0"/>
  </r>
  <r>
    <x v="1"/>
    <x v="31"/>
    <x v="1"/>
    <n v="483"/>
    <n v="483"/>
    <n v="0"/>
    <n v="0"/>
    <x v="0"/>
  </r>
  <r>
    <x v="1"/>
    <x v="31"/>
    <x v="2"/>
    <n v="230"/>
    <n v="230"/>
    <n v="0"/>
    <n v="0"/>
    <x v="0"/>
  </r>
  <r>
    <x v="1"/>
    <x v="31"/>
    <x v="4"/>
    <n v="704"/>
    <n v="704"/>
    <n v="0"/>
    <n v="0"/>
    <x v="0"/>
  </r>
  <r>
    <x v="1"/>
    <x v="32"/>
    <x v="0"/>
    <n v="57"/>
    <n v="57"/>
    <n v="0"/>
    <n v="0"/>
    <x v="0"/>
  </r>
  <r>
    <x v="1"/>
    <x v="32"/>
    <x v="1"/>
    <n v="158"/>
    <n v="158"/>
    <n v="0"/>
    <n v="0"/>
    <x v="0"/>
  </r>
  <r>
    <x v="1"/>
    <x v="32"/>
    <x v="2"/>
    <n v="52"/>
    <n v="52"/>
    <n v="0"/>
    <n v="0"/>
    <x v="0"/>
  </r>
  <r>
    <x v="1"/>
    <x v="32"/>
    <x v="4"/>
    <n v="405"/>
    <n v="405"/>
    <n v="0"/>
    <n v="0"/>
    <x v="0"/>
  </r>
  <r>
    <x v="2"/>
    <x v="0"/>
    <x v="0"/>
    <n v="4494"/>
    <n v="4494"/>
    <n v="0"/>
    <n v="0"/>
    <x v="0"/>
  </r>
  <r>
    <x v="2"/>
    <x v="0"/>
    <x v="1"/>
    <n v="5137"/>
    <n v="5137"/>
    <n v="0"/>
    <n v="0"/>
    <x v="0"/>
  </r>
  <r>
    <x v="2"/>
    <x v="0"/>
    <x v="2"/>
    <n v="2975"/>
    <n v="2975"/>
    <n v="0"/>
    <n v="0"/>
    <x v="0"/>
  </r>
  <r>
    <x v="2"/>
    <x v="0"/>
    <x v="3"/>
    <n v="1428"/>
    <n v="1428"/>
    <n v="0"/>
    <n v="0"/>
    <x v="0"/>
  </r>
  <r>
    <x v="2"/>
    <x v="0"/>
    <x v="4"/>
    <n v="9966"/>
    <n v="9966"/>
    <n v="0"/>
    <n v="0"/>
    <x v="0"/>
  </r>
  <r>
    <x v="2"/>
    <x v="1"/>
    <x v="0"/>
    <n v="139"/>
    <n v="139"/>
    <n v="0"/>
    <n v="0"/>
    <x v="0"/>
  </r>
  <r>
    <x v="2"/>
    <x v="1"/>
    <x v="1"/>
    <n v="270"/>
    <n v="270"/>
    <n v="0"/>
    <n v="0"/>
    <x v="0"/>
  </r>
  <r>
    <x v="2"/>
    <x v="1"/>
    <x v="2"/>
    <n v="98"/>
    <n v="98"/>
    <n v="0"/>
    <n v="0"/>
    <x v="0"/>
  </r>
  <r>
    <x v="2"/>
    <x v="1"/>
    <x v="4"/>
    <n v="320"/>
    <n v="320"/>
    <n v="0"/>
    <n v="0"/>
    <x v="0"/>
  </r>
  <r>
    <x v="2"/>
    <x v="2"/>
    <x v="0"/>
    <n v="23"/>
    <n v="23"/>
    <n v="0"/>
    <n v="0"/>
    <x v="0"/>
  </r>
  <r>
    <x v="2"/>
    <x v="2"/>
    <x v="1"/>
    <n v="77"/>
    <n v="77"/>
    <n v="0"/>
    <n v="0"/>
    <x v="0"/>
  </r>
  <r>
    <x v="2"/>
    <x v="2"/>
    <x v="2"/>
    <n v="54"/>
    <n v="54"/>
    <n v="0"/>
    <n v="0"/>
    <x v="0"/>
  </r>
  <r>
    <x v="2"/>
    <x v="2"/>
    <x v="4"/>
    <n v="79"/>
    <n v="79"/>
    <n v="0"/>
    <n v="0"/>
    <x v="0"/>
  </r>
  <r>
    <x v="2"/>
    <x v="3"/>
    <x v="0"/>
    <n v="148"/>
    <n v="148"/>
    <n v="0"/>
    <n v="0"/>
    <x v="0"/>
  </r>
  <r>
    <x v="2"/>
    <x v="3"/>
    <x v="1"/>
    <n v="76"/>
    <n v="76"/>
    <n v="0"/>
    <n v="0"/>
    <x v="0"/>
  </r>
  <r>
    <x v="2"/>
    <x v="3"/>
    <x v="2"/>
    <n v="123"/>
    <n v="123"/>
    <n v="0"/>
    <n v="0"/>
    <x v="0"/>
  </r>
  <r>
    <x v="2"/>
    <x v="3"/>
    <x v="4"/>
    <n v="8"/>
    <n v="8"/>
    <n v="0"/>
    <n v="0"/>
    <x v="0"/>
  </r>
  <r>
    <x v="2"/>
    <x v="4"/>
    <x v="0"/>
    <n v="123"/>
    <n v="123"/>
    <n v="0"/>
    <n v="0"/>
    <x v="0"/>
  </r>
  <r>
    <x v="2"/>
    <x v="4"/>
    <x v="1"/>
    <n v="211"/>
    <n v="211"/>
    <n v="0"/>
    <n v="0"/>
    <x v="0"/>
  </r>
  <r>
    <x v="2"/>
    <x v="4"/>
    <x v="2"/>
    <n v="136"/>
    <n v="136"/>
    <n v="0"/>
    <n v="0"/>
    <x v="0"/>
  </r>
  <r>
    <x v="2"/>
    <x v="4"/>
    <x v="3"/>
    <n v="1076"/>
    <n v="1076"/>
    <n v="0"/>
    <n v="0"/>
    <x v="0"/>
  </r>
  <r>
    <x v="2"/>
    <x v="4"/>
    <x v="4"/>
    <n v="1987"/>
    <n v="1987"/>
    <n v="0"/>
    <n v="0"/>
    <x v="0"/>
  </r>
  <r>
    <x v="2"/>
    <x v="5"/>
    <x v="0"/>
    <n v="31"/>
    <n v="31"/>
    <n v="0"/>
    <n v="0"/>
    <x v="0"/>
  </r>
  <r>
    <x v="2"/>
    <x v="5"/>
    <x v="1"/>
    <n v="48"/>
    <n v="48"/>
    <n v="0"/>
    <n v="0"/>
    <x v="0"/>
  </r>
  <r>
    <x v="2"/>
    <x v="5"/>
    <x v="2"/>
    <n v="29"/>
    <n v="29"/>
    <n v="0"/>
    <n v="0"/>
    <x v="0"/>
  </r>
  <r>
    <x v="2"/>
    <x v="5"/>
    <x v="3"/>
    <n v="70"/>
    <n v="70"/>
    <n v="0"/>
    <n v="0"/>
    <x v="0"/>
  </r>
  <r>
    <x v="2"/>
    <x v="5"/>
    <x v="4"/>
    <n v="44"/>
    <n v="44"/>
    <n v="0"/>
    <n v="0"/>
    <x v="0"/>
  </r>
  <r>
    <x v="2"/>
    <x v="6"/>
    <x v="0"/>
    <n v="615"/>
    <n v="615"/>
    <n v="0"/>
    <n v="0"/>
    <x v="0"/>
  </r>
  <r>
    <x v="2"/>
    <x v="6"/>
    <x v="1"/>
    <n v="539"/>
    <n v="539"/>
    <n v="0"/>
    <n v="0"/>
    <x v="0"/>
  </r>
  <r>
    <x v="2"/>
    <x v="6"/>
    <x v="2"/>
    <n v="298"/>
    <n v="298"/>
    <n v="0"/>
    <n v="0"/>
    <x v="0"/>
  </r>
  <r>
    <x v="2"/>
    <x v="6"/>
    <x v="3"/>
    <n v="282"/>
    <n v="282"/>
    <n v="0"/>
    <n v="0"/>
    <x v="0"/>
  </r>
  <r>
    <x v="2"/>
    <x v="6"/>
    <x v="4"/>
    <n v="1119"/>
    <n v="1119"/>
    <n v="0"/>
    <n v="0"/>
    <x v="0"/>
  </r>
  <r>
    <x v="2"/>
    <x v="7"/>
    <x v="0"/>
    <n v="27"/>
    <n v="27"/>
    <n v="0"/>
    <n v="0"/>
    <x v="0"/>
  </r>
  <r>
    <x v="2"/>
    <x v="7"/>
    <x v="1"/>
    <n v="110"/>
    <n v="110"/>
    <n v="0"/>
    <n v="0"/>
    <x v="0"/>
  </r>
  <r>
    <x v="2"/>
    <x v="7"/>
    <x v="2"/>
    <n v="34"/>
    <n v="34"/>
    <n v="0"/>
    <n v="0"/>
    <x v="0"/>
  </r>
  <r>
    <x v="2"/>
    <x v="7"/>
    <x v="4"/>
    <n v="53"/>
    <n v="53"/>
    <n v="0"/>
    <n v="0"/>
    <x v="0"/>
  </r>
  <r>
    <x v="2"/>
    <x v="8"/>
    <x v="0"/>
    <n v="244"/>
    <n v="244"/>
    <n v="0"/>
    <n v="0"/>
    <x v="0"/>
  </r>
  <r>
    <x v="2"/>
    <x v="8"/>
    <x v="1"/>
    <n v="304"/>
    <n v="304"/>
    <n v="0"/>
    <n v="0"/>
    <x v="0"/>
  </r>
  <r>
    <x v="2"/>
    <x v="8"/>
    <x v="2"/>
    <n v="162"/>
    <n v="162"/>
    <n v="0"/>
    <n v="0"/>
    <x v="0"/>
  </r>
  <r>
    <x v="2"/>
    <x v="8"/>
    <x v="3"/>
    <n v="70"/>
    <n v="70"/>
    <n v="0"/>
    <n v="0"/>
    <x v="0"/>
  </r>
  <r>
    <x v="2"/>
    <x v="8"/>
    <x v="4"/>
    <n v="649"/>
    <n v="649"/>
    <n v="0"/>
    <n v="0"/>
    <x v="0"/>
  </r>
  <r>
    <x v="2"/>
    <x v="9"/>
    <x v="0"/>
    <n v="540"/>
    <n v="540"/>
    <n v="0"/>
    <n v="0"/>
    <x v="0"/>
  </r>
  <r>
    <x v="2"/>
    <x v="9"/>
    <x v="1"/>
    <n v="637"/>
    <n v="637"/>
    <n v="0"/>
    <n v="0"/>
    <x v="0"/>
  </r>
  <r>
    <x v="2"/>
    <x v="9"/>
    <x v="2"/>
    <n v="308"/>
    <n v="308"/>
    <n v="0"/>
    <n v="0"/>
    <x v="0"/>
  </r>
  <r>
    <x v="2"/>
    <x v="9"/>
    <x v="4"/>
    <n v="585"/>
    <n v="585"/>
    <n v="0"/>
    <n v="0"/>
    <x v="0"/>
  </r>
  <r>
    <x v="2"/>
    <x v="10"/>
    <x v="0"/>
    <n v="68"/>
    <n v="68"/>
    <n v="0"/>
    <n v="0"/>
    <x v="0"/>
  </r>
  <r>
    <x v="2"/>
    <x v="10"/>
    <x v="1"/>
    <n v="162"/>
    <n v="162"/>
    <n v="0"/>
    <n v="0"/>
    <x v="0"/>
  </r>
  <r>
    <x v="2"/>
    <x v="10"/>
    <x v="2"/>
    <n v="114"/>
    <n v="114"/>
    <n v="0"/>
    <n v="0"/>
    <x v="0"/>
  </r>
  <r>
    <x v="2"/>
    <x v="10"/>
    <x v="4"/>
    <n v="451"/>
    <n v="451"/>
    <n v="0"/>
    <n v="0"/>
    <x v="0"/>
  </r>
  <r>
    <x v="2"/>
    <x v="11"/>
    <x v="0"/>
    <n v="27"/>
    <n v="27"/>
    <n v="0"/>
    <n v="0"/>
    <x v="0"/>
  </r>
  <r>
    <x v="2"/>
    <x v="11"/>
    <x v="1"/>
    <n v="35"/>
    <n v="35"/>
    <n v="0"/>
    <n v="0"/>
    <x v="0"/>
  </r>
  <r>
    <x v="2"/>
    <x v="11"/>
    <x v="2"/>
    <n v="16"/>
    <n v="16"/>
    <n v="0"/>
    <n v="0"/>
    <x v="0"/>
  </r>
  <r>
    <x v="2"/>
    <x v="11"/>
    <x v="4"/>
    <n v="61"/>
    <n v="61"/>
    <n v="0"/>
    <n v="0"/>
    <x v="0"/>
  </r>
  <r>
    <x v="2"/>
    <x v="12"/>
    <x v="0"/>
    <n v="158"/>
    <n v="158"/>
    <n v="0"/>
    <n v="0"/>
    <x v="0"/>
  </r>
  <r>
    <x v="2"/>
    <x v="12"/>
    <x v="1"/>
    <n v="214"/>
    <n v="214"/>
    <n v="0"/>
    <n v="0"/>
    <x v="0"/>
  </r>
  <r>
    <x v="2"/>
    <x v="12"/>
    <x v="2"/>
    <n v="126"/>
    <n v="126"/>
    <n v="0"/>
    <n v="0"/>
    <x v="0"/>
  </r>
  <r>
    <x v="2"/>
    <x v="12"/>
    <x v="4"/>
    <n v="198"/>
    <n v="198"/>
    <n v="0"/>
    <n v="0"/>
    <x v="0"/>
  </r>
  <r>
    <x v="2"/>
    <x v="13"/>
    <x v="0"/>
    <n v="51"/>
    <n v="51"/>
    <n v="0"/>
    <n v="0"/>
    <x v="0"/>
  </r>
  <r>
    <x v="2"/>
    <x v="13"/>
    <x v="1"/>
    <n v="110"/>
    <n v="110"/>
    <n v="0"/>
    <n v="0"/>
    <x v="0"/>
  </r>
  <r>
    <x v="2"/>
    <x v="13"/>
    <x v="2"/>
    <n v="89"/>
    <n v="89"/>
    <n v="0"/>
    <n v="0"/>
    <x v="0"/>
  </r>
  <r>
    <x v="2"/>
    <x v="13"/>
    <x v="4"/>
    <n v="358"/>
    <n v="358"/>
    <n v="0"/>
    <n v="0"/>
    <x v="0"/>
  </r>
  <r>
    <x v="2"/>
    <x v="14"/>
    <x v="0"/>
    <n v="185"/>
    <n v="185"/>
    <n v="0"/>
    <n v="0"/>
    <x v="0"/>
  </r>
  <r>
    <x v="2"/>
    <x v="14"/>
    <x v="1"/>
    <n v="118"/>
    <n v="118"/>
    <n v="0"/>
    <n v="0"/>
    <x v="0"/>
  </r>
  <r>
    <x v="2"/>
    <x v="14"/>
    <x v="2"/>
    <n v="79"/>
    <n v="79"/>
    <n v="0"/>
    <n v="0"/>
    <x v="0"/>
  </r>
  <r>
    <x v="2"/>
    <x v="14"/>
    <x v="4"/>
    <n v="76"/>
    <n v="76"/>
    <n v="0"/>
    <n v="0"/>
    <x v="0"/>
  </r>
  <r>
    <x v="2"/>
    <x v="15"/>
    <x v="0"/>
    <n v="1003"/>
    <n v="1003"/>
    <n v="0"/>
    <n v="0"/>
    <x v="0"/>
  </r>
  <r>
    <x v="2"/>
    <x v="15"/>
    <x v="1"/>
    <n v="639"/>
    <n v="639"/>
    <n v="0"/>
    <n v="0"/>
    <x v="0"/>
  </r>
  <r>
    <x v="2"/>
    <x v="15"/>
    <x v="2"/>
    <n v="617"/>
    <n v="617"/>
    <n v="0"/>
    <n v="0"/>
    <x v="0"/>
  </r>
  <r>
    <x v="2"/>
    <x v="15"/>
    <x v="4"/>
    <n v="823"/>
    <n v="823"/>
    <n v="0"/>
    <n v="0"/>
    <x v="0"/>
  </r>
  <r>
    <x v="2"/>
    <x v="16"/>
    <x v="0"/>
    <n v="63"/>
    <n v="63"/>
    <n v="0"/>
    <n v="0"/>
    <x v="0"/>
  </r>
  <r>
    <x v="2"/>
    <x v="16"/>
    <x v="1"/>
    <n v="134"/>
    <n v="134"/>
    <n v="0"/>
    <n v="0"/>
    <x v="0"/>
  </r>
  <r>
    <x v="2"/>
    <x v="16"/>
    <x v="2"/>
    <n v="36"/>
    <n v="36"/>
    <n v="0"/>
    <n v="0"/>
    <x v="0"/>
  </r>
  <r>
    <x v="2"/>
    <x v="16"/>
    <x v="4"/>
    <n v="60"/>
    <n v="60"/>
    <n v="0"/>
    <n v="0"/>
    <x v="0"/>
  </r>
  <r>
    <x v="2"/>
    <x v="17"/>
    <x v="0"/>
    <n v="33"/>
    <n v="33"/>
    <n v="0"/>
    <n v="0"/>
    <x v="0"/>
  </r>
  <r>
    <x v="2"/>
    <x v="17"/>
    <x v="1"/>
    <n v="306"/>
    <n v="306"/>
    <n v="0"/>
    <n v="0"/>
    <x v="0"/>
  </r>
  <r>
    <x v="2"/>
    <x v="17"/>
    <x v="2"/>
    <n v="82"/>
    <n v="82"/>
    <n v="0"/>
    <n v="0"/>
    <x v="0"/>
  </r>
  <r>
    <x v="2"/>
    <x v="17"/>
    <x v="4"/>
    <n v="612"/>
    <n v="612"/>
    <n v="0"/>
    <n v="0"/>
    <x v="0"/>
  </r>
  <r>
    <x v="2"/>
    <x v="18"/>
    <x v="0"/>
    <n v="108"/>
    <n v="108"/>
    <n v="0"/>
    <n v="0"/>
    <x v="0"/>
  </r>
  <r>
    <x v="2"/>
    <x v="18"/>
    <x v="1"/>
    <n v="112"/>
    <n v="112"/>
    <n v="0"/>
    <n v="0"/>
    <x v="0"/>
  </r>
  <r>
    <x v="2"/>
    <x v="18"/>
    <x v="2"/>
    <n v="53"/>
    <n v="53"/>
    <n v="0"/>
    <n v="0"/>
    <x v="0"/>
  </r>
  <r>
    <x v="2"/>
    <x v="18"/>
    <x v="4"/>
    <n v="121"/>
    <n v="121"/>
    <n v="0"/>
    <n v="0"/>
    <x v="0"/>
  </r>
  <r>
    <x v="2"/>
    <x v="19"/>
    <x v="0"/>
    <n v="114"/>
    <n v="114"/>
    <n v="0"/>
    <n v="0"/>
    <x v="0"/>
  </r>
  <r>
    <x v="2"/>
    <x v="19"/>
    <x v="1"/>
    <n v="56"/>
    <n v="56"/>
    <n v="0"/>
    <n v="0"/>
    <x v="0"/>
  </r>
  <r>
    <x v="2"/>
    <x v="19"/>
    <x v="2"/>
    <n v="44"/>
    <n v="44"/>
    <n v="0"/>
    <n v="0"/>
    <x v="0"/>
  </r>
  <r>
    <x v="2"/>
    <x v="19"/>
    <x v="4"/>
    <n v="20"/>
    <n v="20"/>
    <n v="0"/>
    <n v="0"/>
    <x v="0"/>
  </r>
  <r>
    <x v="2"/>
    <x v="20"/>
    <x v="0"/>
    <n v="17"/>
    <n v="17"/>
    <n v="0"/>
    <n v="0"/>
    <x v="0"/>
  </r>
  <r>
    <x v="2"/>
    <x v="20"/>
    <x v="1"/>
    <n v="52"/>
    <n v="52"/>
    <n v="0"/>
    <n v="0"/>
    <x v="0"/>
  </r>
  <r>
    <x v="2"/>
    <x v="20"/>
    <x v="2"/>
    <n v="25"/>
    <n v="25"/>
    <n v="0"/>
    <n v="0"/>
    <x v="0"/>
  </r>
  <r>
    <x v="2"/>
    <x v="20"/>
    <x v="4"/>
    <n v="93"/>
    <n v="93"/>
    <n v="0"/>
    <n v="0"/>
    <x v="0"/>
  </r>
  <r>
    <x v="2"/>
    <x v="21"/>
    <x v="0"/>
    <n v="190"/>
    <n v="190"/>
    <n v="0"/>
    <n v="0"/>
    <x v="0"/>
  </r>
  <r>
    <x v="2"/>
    <x v="21"/>
    <x v="1"/>
    <n v="206"/>
    <n v="206"/>
    <n v="0"/>
    <n v="0"/>
    <x v="0"/>
  </r>
  <r>
    <x v="2"/>
    <x v="21"/>
    <x v="2"/>
    <n v="130"/>
    <n v="130"/>
    <n v="0"/>
    <n v="0"/>
    <x v="0"/>
  </r>
  <r>
    <x v="2"/>
    <x v="21"/>
    <x v="4"/>
    <n v="283"/>
    <n v="283"/>
    <n v="0"/>
    <n v="0"/>
    <x v="0"/>
  </r>
  <r>
    <x v="2"/>
    <x v="22"/>
    <x v="0"/>
    <n v="154"/>
    <n v="154"/>
    <n v="0"/>
    <n v="0"/>
    <x v="0"/>
  </r>
  <r>
    <x v="2"/>
    <x v="22"/>
    <x v="1"/>
    <n v="142"/>
    <n v="142"/>
    <n v="0"/>
    <n v="0"/>
    <x v="0"/>
  </r>
  <r>
    <x v="2"/>
    <x v="22"/>
    <x v="2"/>
    <n v="127"/>
    <n v="127"/>
    <n v="0"/>
    <n v="0"/>
    <x v="0"/>
  </r>
  <r>
    <x v="2"/>
    <x v="22"/>
    <x v="4"/>
    <n v="309"/>
    <n v="309"/>
    <n v="0"/>
    <n v="0"/>
    <x v="0"/>
  </r>
  <r>
    <x v="2"/>
    <x v="23"/>
    <x v="0"/>
    <n v="272"/>
    <n v="272"/>
    <n v="0"/>
    <n v="0"/>
    <x v="0"/>
  </r>
  <r>
    <x v="2"/>
    <x v="23"/>
    <x v="1"/>
    <n v="211"/>
    <n v="211"/>
    <n v="0"/>
    <n v="0"/>
    <x v="0"/>
  </r>
  <r>
    <x v="2"/>
    <x v="23"/>
    <x v="2"/>
    <n v="188"/>
    <n v="188"/>
    <n v="0"/>
    <n v="0"/>
    <x v="0"/>
  </r>
  <r>
    <x v="2"/>
    <x v="23"/>
    <x v="4"/>
    <n v="417"/>
    <n v="417"/>
    <n v="0"/>
    <n v="0"/>
    <x v="0"/>
  </r>
  <r>
    <x v="2"/>
    <x v="24"/>
    <x v="0"/>
    <n v="145"/>
    <n v="145"/>
    <n v="0"/>
    <n v="0"/>
    <x v="0"/>
  </r>
  <r>
    <x v="2"/>
    <x v="24"/>
    <x v="1"/>
    <n v="90"/>
    <n v="90"/>
    <n v="0"/>
    <n v="0"/>
    <x v="0"/>
  </r>
  <r>
    <x v="2"/>
    <x v="24"/>
    <x v="2"/>
    <n v="73"/>
    <n v="73"/>
    <n v="0"/>
    <n v="0"/>
    <x v="0"/>
  </r>
  <r>
    <x v="2"/>
    <x v="24"/>
    <x v="4"/>
    <n v="170"/>
    <n v="170"/>
    <n v="0"/>
    <n v="0"/>
    <x v="0"/>
  </r>
  <r>
    <x v="2"/>
    <x v="25"/>
    <x v="0"/>
    <n v="291"/>
    <n v="291"/>
    <n v="0"/>
    <n v="0"/>
    <x v="0"/>
  </r>
  <r>
    <x v="2"/>
    <x v="25"/>
    <x v="1"/>
    <n v="127"/>
    <n v="127"/>
    <n v="0"/>
    <n v="0"/>
    <x v="0"/>
  </r>
  <r>
    <x v="2"/>
    <x v="25"/>
    <x v="2"/>
    <n v="81"/>
    <n v="81"/>
    <n v="0"/>
    <n v="0"/>
    <x v="0"/>
  </r>
  <r>
    <x v="2"/>
    <x v="25"/>
    <x v="4"/>
    <n v="142"/>
    <n v="142"/>
    <n v="0"/>
    <n v="0"/>
    <x v="0"/>
  </r>
  <r>
    <x v="2"/>
    <x v="26"/>
    <x v="0"/>
    <n v="259"/>
    <n v="259"/>
    <n v="0"/>
    <n v="0"/>
    <x v="0"/>
  </r>
  <r>
    <x v="2"/>
    <x v="26"/>
    <x v="1"/>
    <n v="885"/>
    <n v="885"/>
    <n v="0"/>
    <n v="0"/>
    <x v="0"/>
  </r>
  <r>
    <x v="2"/>
    <x v="26"/>
    <x v="2"/>
    <n v="307"/>
    <n v="307"/>
    <n v="0"/>
    <n v="0"/>
    <x v="0"/>
  </r>
  <r>
    <x v="2"/>
    <x v="26"/>
    <x v="4"/>
    <n v="2163"/>
    <n v="2163"/>
    <n v="0"/>
    <n v="0"/>
    <x v="0"/>
  </r>
  <r>
    <x v="2"/>
    <x v="27"/>
    <x v="0"/>
    <n v="118"/>
    <n v="118"/>
    <n v="0"/>
    <n v="0"/>
    <x v="0"/>
  </r>
  <r>
    <x v="2"/>
    <x v="27"/>
    <x v="1"/>
    <n v="69"/>
    <n v="69"/>
    <n v="0"/>
    <n v="0"/>
    <x v="0"/>
  </r>
  <r>
    <x v="2"/>
    <x v="27"/>
    <x v="2"/>
    <n v="61"/>
    <n v="61"/>
    <n v="0"/>
    <n v="0"/>
    <x v="0"/>
  </r>
  <r>
    <x v="2"/>
    <x v="27"/>
    <x v="4"/>
    <n v="108"/>
    <n v="108"/>
    <n v="0"/>
    <n v="0"/>
    <x v="0"/>
  </r>
  <r>
    <x v="2"/>
    <x v="28"/>
    <x v="0"/>
    <n v="11"/>
    <n v="11"/>
    <n v="0"/>
    <n v="0"/>
    <x v="0"/>
  </r>
  <r>
    <x v="2"/>
    <x v="28"/>
    <x v="1"/>
    <n v="36"/>
    <n v="36"/>
    <n v="0"/>
    <n v="0"/>
    <x v="0"/>
  </r>
  <r>
    <x v="2"/>
    <x v="28"/>
    <x v="2"/>
    <n v="17"/>
    <n v="17"/>
    <n v="0"/>
    <n v="0"/>
    <x v="0"/>
  </r>
  <r>
    <x v="2"/>
    <x v="28"/>
    <x v="4"/>
    <n v="107"/>
    <n v="107"/>
    <n v="0"/>
    <n v="0"/>
    <x v="0"/>
  </r>
  <r>
    <x v="2"/>
    <x v="29"/>
    <x v="0"/>
    <n v="185"/>
    <n v="185"/>
    <n v="0"/>
    <n v="0"/>
    <x v="0"/>
  </r>
  <r>
    <x v="2"/>
    <x v="29"/>
    <x v="1"/>
    <n v="102"/>
    <n v="102"/>
    <n v="0"/>
    <n v="0"/>
    <x v="0"/>
  </r>
  <r>
    <x v="2"/>
    <x v="29"/>
    <x v="2"/>
    <n v="79"/>
    <n v="79"/>
    <n v="0"/>
    <n v="0"/>
    <x v="0"/>
  </r>
  <r>
    <x v="2"/>
    <x v="29"/>
    <x v="4"/>
    <n v="78"/>
    <n v="78"/>
    <n v="0"/>
    <n v="0"/>
    <x v="0"/>
  </r>
  <r>
    <x v="2"/>
    <x v="30"/>
    <x v="0"/>
    <n v="624"/>
    <n v="624"/>
    <n v="0"/>
    <n v="0"/>
    <x v="0"/>
  </r>
  <r>
    <x v="2"/>
    <x v="30"/>
    <x v="1"/>
    <n v="312"/>
    <n v="312"/>
    <n v="0"/>
    <n v="0"/>
    <x v="0"/>
  </r>
  <r>
    <x v="2"/>
    <x v="30"/>
    <x v="2"/>
    <n v="202"/>
    <n v="202"/>
    <n v="0"/>
    <n v="0"/>
    <x v="0"/>
  </r>
  <r>
    <x v="2"/>
    <x v="30"/>
    <x v="4"/>
    <n v="268"/>
    <n v="268"/>
    <n v="0"/>
    <n v="0"/>
    <x v="0"/>
  </r>
  <r>
    <x v="2"/>
    <x v="31"/>
    <x v="0"/>
    <n v="330"/>
    <n v="330"/>
    <n v="0"/>
    <n v="0"/>
    <x v="0"/>
  </r>
  <r>
    <x v="2"/>
    <x v="31"/>
    <x v="1"/>
    <n v="566"/>
    <n v="566"/>
    <n v="0"/>
    <n v="0"/>
    <x v="0"/>
  </r>
  <r>
    <x v="2"/>
    <x v="31"/>
    <x v="2"/>
    <n v="271"/>
    <n v="271"/>
    <n v="0"/>
    <n v="0"/>
    <x v="0"/>
  </r>
  <r>
    <x v="2"/>
    <x v="31"/>
    <x v="4"/>
    <n v="674"/>
    <n v="674"/>
    <n v="0"/>
    <n v="0"/>
    <x v="0"/>
  </r>
  <r>
    <x v="2"/>
    <x v="32"/>
    <x v="0"/>
    <n v="61"/>
    <n v="61"/>
    <n v="0"/>
    <n v="0"/>
    <x v="0"/>
  </r>
  <r>
    <x v="2"/>
    <x v="32"/>
    <x v="1"/>
    <n v="139"/>
    <n v="139"/>
    <n v="0"/>
    <n v="0"/>
    <x v="0"/>
  </r>
  <r>
    <x v="2"/>
    <x v="32"/>
    <x v="2"/>
    <n v="51"/>
    <n v="51"/>
    <n v="0"/>
    <n v="0"/>
    <x v="0"/>
  </r>
  <r>
    <x v="2"/>
    <x v="32"/>
    <x v="4"/>
    <n v="394"/>
    <n v="394"/>
    <n v="0"/>
    <n v="0"/>
    <x v="0"/>
  </r>
  <r>
    <x v="3"/>
    <x v="0"/>
    <x v="0"/>
    <n v="4491"/>
    <n v="4491"/>
    <n v="0"/>
    <n v="0"/>
    <x v="0"/>
  </r>
  <r>
    <x v="3"/>
    <x v="0"/>
    <x v="1"/>
    <n v="5107"/>
    <n v="5107"/>
    <n v="0"/>
    <n v="0"/>
    <x v="0"/>
  </r>
  <r>
    <x v="3"/>
    <x v="0"/>
    <x v="2"/>
    <n v="2945"/>
    <n v="2945"/>
    <n v="0"/>
    <n v="0"/>
    <x v="0"/>
  </r>
  <r>
    <x v="3"/>
    <x v="0"/>
    <x v="3"/>
    <n v="1494"/>
    <n v="1494"/>
    <n v="0"/>
    <n v="0"/>
    <x v="0"/>
  </r>
  <r>
    <x v="3"/>
    <x v="0"/>
    <x v="4"/>
    <n v="9946"/>
    <n v="9946"/>
    <n v="0"/>
    <n v="0"/>
    <x v="0"/>
  </r>
  <r>
    <x v="3"/>
    <x v="1"/>
    <x v="0"/>
    <n v="139"/>
    <n v="139"/>
    <n v="0"/>
    <n v="0"/>
    <x v="0"/>
  </r>
  <r>
    <x v="3"/>
    <x v="1"/>
    <x v="1"/>
    <n v="250"/>
    <n v="250"/>
    <n v="0"/>
    <n v="0"/>
    <x v="0"/>
  </r>
  <r>
    <x v="3"/>
    <x v="1"/>
    <x v="2"/>
    <n v="97"/>
    <n v="97"/>
    <n v="0"/>
    <n v="0"/>
    <x v="0"/>
  </r>
  <r>
    <x v="3"/>
    <x v="1"/>
    <x v="4"/>
    <n v="326"/>
    <n v="326"/>
    <n v="0"/>
    <n v="0"/>
    <x v="0"/>
  </r>
  <r>
    <x v="3"/>
    <x v="2"/>
    <x v="0"/>
    <n v="34"/>
    <n v="34"/>
    <n v="0"/>
    <n v="0"/>
    <x v="0"/>
  </r>
  <r>
    <x v="3"/>
    <x v="2"/>
    <x v="1"/>
    <n v="64"/>
    <n v="64"/>
    <n v="0"/>
    <n v="0"/>
    <x v="0"/>
  </r>
  <r>
    <x v="3"/>
    <x v="2"/>
    <x v="2"/>
    <n v="52"/>
    <n v="52"/>
    <n v="0"/>
    <n v="0"/>
    <x v="0"/>
  </r>
  <r>
    <x v="3"/>
    <x v="2"/>
    <x v="4"/>
    <n v="60"/>
    <n v="60"/>
    <n v="0"/>
    <n v="0"/>
    <x v="0"/>
  </r>
  <r>
    <x v="3"/>
    <x v="3"/>
    <x v="0"/>
    <n v="155"/>
    <n v="155"/>
    <n v="0"/>
    <n v="0"/>
    <x v="0"/>
  </r>
  <r>
    <x v="3"/>
    <x v="3"/>
    <x v="1"/>
    <n v="89"/>
    <n v="89"/>
    <n v="0"/>
    <n v="0"/>
    <x v="0"/>
  </r>
  <r>
    <x v="3"/>
    <x v="3"/>
    <x v="2"/>
    <n v="167"/>
    <n v="167"/>
    <n v="0"/>
    <n v="0"/>
    <x v="0"/>
  </r>
  <r>
    <x v="3"/>
    <x v="3"/>
    <x v="4"/>
    <n v="6"/>
    <n v="6"/>
    <n v="0"/>
    <n v="0"/>
    <x v="0"/>
  </r>
  <r>
    <x v="3"/>
    <x v="4"/>
    <x v="0"/>
    <n v="111"/>
    <n v="111"/>
    <n v="0"/>
    <n v="0"/>
    <x v="0"/>
  </r>
  <r>
    <x v="3"/>
    <x v="4"/>
    <x v="1"/>
    <n v="228"/>
    <n v="228"/>
    <n v="0"/>
    <n v="0"/>
    <x v="0"/>
  </r>
  <r>
    <x v="3"/>
    <x v="4"/>
    <x v="2"/>
    <n v="150"/>
    <n v="150"/>
    <n v="0"/>
    <n v="0"/>
    <x v="0"/>
  </r>
  <r>
    <x v="3"/>
    <x v="4"/>
    <x v="3"/>
    <n v="1138"/>
    <n v="1138"/>
    <n v="0"/>
    <n v="0"/>
    <x v="0"/>
  </r>
  <r>
    <x v="3"/>
    <x v="4"/>
    <x v="4"/>
    <n v="1896"/>
    <n v="1896"/>
    <n v="0"/>
    <n v="0"/>
    <x v="0"/>
  </r>
  <r>
    <x v="3"/>
    <x v="5"/>
    <x v="0"/>
    <n v="25"/>
    <n v="25"/>
    <n v="0"/>
    <n v="0"/>
    <x v="0"/>
  </r>
  <r>
    <x v="3"/>
    <x v="5"/>
    <x v="1"/>
    <n v="34"/>
    <n v="34"/>
    <n v="0"/>
    <n v="0"/>
    <x v="0"/>
  </r>
  <r>
    <x v="3"/>
    <x v="5"/>
    <x v="2"/>
    <n v="22"/>
    <n v="22"/>
    <n v="0"/>
    <n v="0"/>
    <x v="0"/>
  </r>
  <r>
    <x v="3"/>
    <x v="5"/>
    <x v="3"/>
    <n v="91"/>
    <n v="91"/>
    <n v="0"/>
    <n v="0"/>
    <x v="0"/>
  </r>
  <r>
    <x v="3"/>
    <x v="5"/>
    <x v="4"/>
    <n v="55"/>
    <n v="55"/>
    <n v="0"/>
    <n v="0"/>
    <x v="0"/>
  </r>
  <r>
    <x v="3"/>
    <x v="6"/>
    <x v="0"/>
    <n v="598"/>
    <n v="598"/>
    <n v="0"/>
    <n v="0"/>
    <x v="0"/>
  </r>
  <r>
    <x v="3"/>
    <x v="6"/>
    <x v="1"/>
    <n v="573"/>
    <n v="573"/>
    <n v="0"/>
    <n v="0"/>
    <x v="0"/>
  </r>
  <r>
    <x v="3"/>
    <x v="6"/>
    <x v="2"/>
    <n v="273"/>
    <n v="273"/>
    <n v="0"/>
    <n v="0"/>
    <x v="0"/>
  </r>
  <r>
    <x v="3"/>
    <x v="6"/>
    <x v="3"/>
    <n v="265"/>
    <n v="265"/>
    <n v="0"/>
    <n v="0"/>
    <x v="0"/>
  </r>
  <r>
    <x v="3"/>
    <x v="6"/>
    <x v="4"/>
    <n v="1114"/>
    <n v="1114"/>
    <n v="0"/>
    <n v="0"/>
    <x v="0"/>
  </r>
  <r>
    <x v="3"/>
    <x v="7"/>
    <x v="0"/>
    <n v="36"/>
    <n v="36"/>
    <n v="0"/>
    <n v="0"/>
    <x v="0"/>
  </r>
  <r>
    <x v="3"/>
    <x v="7"/>
    <x v="1"/>
    <n v="113"/>
    <n v="113"/>
    <n v="0"/>
    <n v="0"/>
    <x v="0"/>
  </r>
  <r>
    <x v="3"/>
    <x v="7"/>
    <x v="2"/>
    <n v="47"/>
    <n v="47"/>
    <n v="0"/>
    <n v="0"/>
    <x v="0"/>
  </r>
  <r>
    <x v="3"/>
    <x v="7"/>
    <x v="4"/>
    <n v="70"/>
    <n v="70"/>
    <n v="0"/>
    <n v="0"/>
    <x v="0"/>
  </r>
  <r>
    <x v="3"/>
    <x v="8"/>
    <x v="0"/>
    <n v="231"/>
    <n v="231"/>
    <n v="0"/>
    <n v="0"/>
    <x v="0"/>
  </r>
  <r>
    <x v="3"/>
    <x v="8"/>
    <x v="1"/>
    <n v="351"/>
    <n v="351"/>
    <n v="0"/>
    <n v="0"/>
    <x v="0"/>
  </r>
  <r>
    <x v="3"/>
    <x v="8"/>
    <x v="2"/>
    <n v="164"/>
    <n v="164"/>
    <n v="0"/>
    <n v="0"/>
    <x v="0"/>
  </r>
  <r>
    <x v="3"/>
    <x v="8"/>
    <x v="3"/>
    <n v="91"/>
    <n v="91"/>
    <n v="0"/>
    <n v="0"/>
    <x v="0"/>
  </r>
  <r>
    <x v="3"/>
    <x v="8"/>
    <x v="4"/>
    <n v="656"/>
    <n v="656"/>
    <n v="0"/>
    <n v="0"/>
    <x v="0"/>
  </r>
  <r>
    <x v="3"/>
    <x v="9"/>
    <x v="0"/>
    <n v="613"/>
    <n v="613"/>
    <n v="0"/>
    <n v="0"/>
    <x v="0"/>
  </r>
  <r>
    <x v="3"/>
    <x v="9"/>
    <x v="1"/>
    <n v="571"/>
    <n v="571"/>
    <n v="0"/>
    <n v="0"/>
    <x v="0"/>
  </r>
  <r>
    <x v="3"/>
    <x v="9"/>
    <x v="2"/>
    <n v="256"/>
    <n v="256"/>
    <n v="0"/>
    <n v="0"/>
    <x v="0"/>
  </r>
  <r>
    <x v="3"/>
    <x v="9"/>
    <x v="4"/>
    <n v="537"/>
    <n v="537"/>
    <n v="0"/>
    <n v="0"/>
    <x v="0"/>
  </r>
  <r>
    <x v="3"/>
    <x v="10"/>
    <x v="0"/>
    <n v="53"/>
    <n v="53"/>
    <n v="0"/>
    <n v="0"/>
    <x v="0"/>
  </r>
  <r>
    <x v="3"/>
    <x v="10"/>
    <x v="1"/>
    <n v="145"/>
    <n v="145"/>
    <n v="0"/>
    <n v="0"/>
    <x v="0"/>
  </r>
  <r>
    <x v="3"/>
    <x v="10"/>
    <x v="2"/>
    <n v="108"/>
    <n v="108"/>
    <n v="0"/>
    <n v="0"/>
    <x v="0"/>
  </r>
  <r>
    <x v="3"/>
    <x v="10"/>
    <x v="4"/>
    <n v="434"/>
    <n v="434"/>
    <n v="0"/>
    <n v="0"/>
    <x v="0"/>
  </r>
  <r>
    <x v="3"/>
    <x v="11"/>
    <x v="0"/>
    <n v="25"/>
    <n v="25"/>
    <n v="0"/>
    <n v="0"/>
    <x v="0"/>
  </r>
  <r>
    <x v="3"/>
    <x v="11"/>
    <x v="1"/>
    <n v="33"/>
    <n v="33"/>
    <n v="0"/>
    <n v="0"/>
    <x v="0"/>
  </r>
  <r>
    <x v="3"/>
    <x v="11"/>
    <x v="2"/>
    <n v="19"/>
    <n v="19"/>
    <n v="0"/>
    <n v="0"/>
    <x v="0"/>
  </r>
  <r>
    <x v="3"/>
    <x v="11"/>
    <x v="4"/>
    <n v="53"/>
    <n v="53"/>
    <n v="0"/>
    <n v="0"/>
    <x v="0"/>
  </r>
  <r>
    <x v="3"/>
    <x v="12"/>
    <x v="0"/>
    <n v="175"/>
    <n v="175"/>
    <n v="0"/>
    <n v="0"/>
    <x v="0"/>
  </r>
  <r>
    <x v="3"/>
    <x v="12"/>
    <x v="1"/>
    <n v="177"/>
    <n v="177"/>
    <n v="0"/>
    <n v="0"/>
    <x v="0"/>
  </r>
  <r>
    <x v="3"/>
    <x v="12"/>
    <x v="2"/>
    <n v="142"/>
    <n v="142"/>
    <n v="0"/>
    <n v="0"/>
    <x v="0"/>
  </r>
  <r>
    <x v="3"/>
    <x v="12"/>
    <x v="4"/>
    <n v="217"/>
    <n v="217"/>
    <n v="0"/>
    <n v="0"/>
    <x v="0"/>
  </r>
  <r>
    <x v="3"/>
    <x v="13"/>
    <x v="0"/>
    <n v="36"/>
    <n v="36"/>
    <n v="0"/>
    <n v="0"/>
    <x v="0"/>
  </r>
  <r>
    <x v="3"/>
    <x v="13"/>
    <x v="1"/>
    <n v="113"/>
    <n v="113"/>
    <n v="0"/>
    <n v="0"/>
    <x v="0"/>
  </r>
  <r>
    <x v="3"/>
    <x v="13"/>
    <x v="2"/>
    <n v="80"/>
    <n v="80"/>
    <n v="0"/>
    <n v="0"/>
    <x v="0"/>
  </r>
  <r>
    <x v="3"/>
    <x v="13"/>
    <x v="4"/>
    <n v="341"/>
    <n v="341"/>
    <n v="0"/>
    <n v="0"/>
    <x v="0"/>
  </r>
  <r>
    <x v="3"/>
    <x v="14"/>
    <x v="0"/>
    <n v="160"/>
    <n v="160"/>
    <n v="0"/>
    <n v="0"/>
    <x v="0"/>
  </r>
  <r>
    <x v="3"/>
    <x v="14"/>
    <x v="1"/>
    <n v="103"/>
    <n v="103"/>
    <n v="0"/>
    <n v="0"/>
    <x v="0"/>
  </r>
  <r>
    <x v="3"/>
    <x v="14"/>
    <x v="2"/>
    <n v="90"/>
    <n v="90"/>
    <n v="0"/>
    <n v="0"/>
    <x v="0"/>
  </r>
  <r>
    <x v="3"/>
    <x v="14"/>
    <x v="4"/>
    <n v="79"/>
    <n v="79"/>
    <n v="0"/>
    <n v="0"/>
    <x v="0"/>
  </r>
  <r>
    <x v="3"/>
    <x v="15"/>
    <x v="0"/>
    <n v="1046"/>
    <n v="1046"/>
    <n v="0"/>
    <n v="0"/>
    <x v="0"/>
  </r>
  <r>
    <x v="3"/>
    <x v="15"/>
    <x v="1"/>
    <n v="645"/>
    <n v="645"/>
    <n v="0"/>
    <n v="0"/>
    <x v="0"/>
  </r>
  <r>
    <x v="3"/>
    <x v="15"/>
    <x v="2"/>
    <n v="607"/>
    <n v="607"/>
    <n v="0"/>
    <n v="0"/>
    <x v="0"/>
  </r>
  <r>
    <x v="3"/>
    <x v="15"/>
    <x v="4"/>
    <n v="831"/>
    <n v="831"/>
    <n v="0"/>
    <n v="0"/>
    <x v="0"/>
  </r>
  <r>
    <x v="3"/>
    <x v="16"/>
    <x v="0"/>
    <n v="68"/>
    <n v="68"/>
    <n v="0"/>
    <n v="0"/>
    <x v="0"/>
  </r>
  <r>
    <x v="3"/>
    <x v="16"/>
    <x v="1"/>
    <n v="123"/>
    <n v="123"/>
    <n v="0"/>
    <n v="0"/>
    <x v="0"/>
  </r>
  <r>
    <x v="3"/>
    <x v="16"/>
    <x v="2"/>
    <n v="40"/>
    <n v="40"/>
    <n v="0"/>
    <n v="0"/>
    <x v="0"/>
  </r>
  <r>
    <x v="3"/>
    <x v="16"/>
    <x v="4"/>
    <n v="88"/>
    <n v="88"/>
    <n v="0"/>
    <n v="0"/>
    <x v="0"/>
  </r>
  <r>
    <x v="3"/>
    <x v="17"/>
    <x v="0"/>
    <n v="27"/>
    <n v="27"/>
    <n v="0"/>
    <n v="0"/>
    <x v="0"/>
  </r>
  <r>
    <x v="3"/>
    <x v="17"/>
    <x v="1"/>
    <n v="350"/>
    <n v="350"/>
    <n v="0"/>
    <n v="0"/>
    <x v="0"/>
  </r>
  <r>
    <x v="3"/>
    <x v="17"/>
    <x v="2"/>
    <n v="92"/>
    <n v="92"/>
    <n v="0"/>
    <n v="0"/>
    <x v="0"/>
  </r>
  <r>
    <x v="3"/>
    <x v="17"/>
    <x v="4"/>
    <n v="638"/>
    <n v="638"/>
    <n v="0"/>
    <n v="0"/>
    <x v="0"/>
  </r>
  <r>
    <x v="3"/>
    <x v="18"/>
    <x v="0"/>
    <n v="112"/>
    <n v="112"/>
    <n v="0"/>
    <n v="0"/>
    <x v="0"/>
  </r>
  <r>
    <x v="3"/>
    <x v="18"/>
    <x v="1"/>
    <n v="101"/>
    <n v="101"/>
    <n v="0"/>
    <n v="0"/>
    <x v="0"/>
  </r>
  <r>
    <x v="3"/>
    <x v="18"/>
    <x v="2"/>
    <n v="43"/>
    <n v="43"/>
    <n v="0"/>
    <n v="0"/>
    <x v="0"/>
  </r>
  <r>
    <x v="3"/>
    <x v="18"/>
    <x v="4"/>
    <n v="114"/>
    <n v="114"/>
    <n v="0"/>
    <n v="0"/>
    <x v="0"/>
  </r>
  <r>
    <x v="3"/>
    <x v="19"/>
    <x v="0"/>
    <n v="132"/>
    <n v="132"/>
    <n v="0"/>
    <n v="0"/>
    <x v="0"/>
  </r>
  <r>
    <x v="3"/>
    <x v="19"/>
    <x v="1"/>
    <n v="50"/>
    <n v="50"/>
    <n v="0"/>
    <n v="0"/>
    <x v="0"/>
  </r>
  <r>
    <x v="3"/>
    <x v="19"/>
    <x v="2"/>
    <n v="23"/>
    <n v="23"/>
    <n v="0"/>
    <n v="0"/>
    <x v="0"/>
  </r>
  <r>
    <x v="3"/>
    <x v="19"/>
    <x v="4"/>
    <n v="15"/>
    <n v="15"/>
    <n v="0"/>
    <n v="0"/>
    <x v="0"/>
  </r>
  <r>
    <x v="3"/>
    <x v="20"/>
    <x v="0"/>
    <n v="17"/>
    <n v="17"/>
    <n v="0"/>
    <n v="0"/>
    <x v="0"/>
  </r>
  <r>
    <x v="3"/>
    <x v="20"/>
    <x v="1"/>
    <n v="32"/>
    <n v="32"/>
    <n v="0"/>
    <n v="0"/>
    <x v="0"/>
  </r>
  <r>
    <x v="3"/>
    <x v="20"/>
    <x v="2"/>
    <n v="28"/>
    <n v="28"/>
    <n v="0"/>
    <n v="0"/>
    <x v="0"/>
  </r>
  <r>
    <x v="3"/>
    <x v="20"/>
    <x v="4"/>
    <n v="93"/>
    <n v="93"/>
    <n v="0"/>
    <n v="0"/>
    <x v="0"/>
  </r>
  <r>
    <x v="3"/>
    <x v="21"/>
    <x v="0"/>
    <n v="232"/>
    <n v="232"/>
    <n v="0"/>
    <n v="0"/>
    <x v="0"/>
  </r>
  <r>
    <x v="3"/>
    <x v="21"/>
    <x v="1"/>
    <n v="188"/>
    <n v="188"/>
    <n v="0"/>
    <n v="0"/>
    <x v="0"/>
  </r>
  <r>
    <x v="3"/>
    <x v="21"/>
    <x v="2"/>
    <n v="111"/>
    <n v="111"/>
    <n v="0"/>
    <n v="0"/>
    <x v="0"/>
  </r>
  <r>
    <x v="3"/>
    <x v="21"/>
    <x v="4"/>
    <n v="232"/>
    <n v="232"/>
    <n v="0"/>
    <n v="0"/>
    <x v="0"/>
  </r>
  <r>
    <x v="3"/>
    <x v="22"/>
    <x v="0"/>
    <n v="135"/>
    <n v="135"/>
    <n v="0"/>
    <n v="0"/>
    <x v="0"/>
  </r>
  <r>
    <x v="3"/>
    <x v="22"/>
    <x v="1"/>
    <n v="127"/>
    <n v="127"/>
    <n v="0"/>
    <n v="0"/>
    <x v="0"/>
  </r>
  <r>
    <x v="3"/>
    <x v="22"/>
    <x v="2"/>
    <n v="108"/>
    <n v="108"/>
    <n v="0"/>
    <n v="0"/>
    <x v="0"/>
  </r>
  <r>
    <x v="3"/>
    <x v="22"/>
    <x v="4"/>
    <n v="337"/>
    <n v="337"/>
    <n v="0"/>
    <n v="0"/>
    <x v="0"/>
  </r>
  <r>
    <x v="3"/>
    <x v="23"/>
    <x v="0"/>
    <n v="216"/>
    <n v="216"/>
    <n v="0"/>
    <n v="0"/>
    <x v="0"/>
  </r>
  <r>
    <x v="3"/>
    <x v="23"/>
    <x v="1"/>
    <n v="184"/>
    <n v="184"/>
    <n v="0"/>
    <n v="0"/>
    <x v="0"/>
  </r>
  <r>
    <x v="3"/>
    <x v="23"/>
    <x v="2"/>
    <n v="167"/>
    <n v="167"/>
    <n v="0"/>
    <n v="0"/>
    <x v="0"/>
  </r>
  <r>
    <x v="3"/>
    <x v="23"/>
    <x v="4"/>
    <n v="452"/>
    <n v="452"/>
    <n v="0"/>
    <n v="0"/>
    <x v="0"/>
  </r>
  <r>
    <x v="3"/>
    <x v="24"/>
    <x v="0"/>
    <n v="146"/>
    <n v="146"/>
    <n v="0"/>
    <n v="0"/>
    <x v="0"/>
  </r>
  <r>
    <x v="3"/>
    <x v="24"/>
    <x v="1"/>
    <n v="122"/>
    <n v="122"/>
    <n v="0"/>
    <n v="0"/>
    <x v="0"/>
  </r>
  <r>
    <x v="3"/>
    <x v="24"/>
    <x v="2"/>
    <n v="75"/>
    <n v="75"/>
    <n v="0"/>
    <n v="0"/>
    <x v="0"/>
  </r>
  <r>
    <x v="3"/>
    <x v="24"/>
    <x v="4"/>
    <n v="144"/>
    <n v="144"/>
    <n v="0"/>
    <n v="0"/>
    <x v="0"/>
  </r>
  <r>
    <x v="3"/>
    <x v="25"/>
    <x v="0"/>
    <n v="294"/>
    <n v="294"/>
    <n v="0"/>
    <n v="0"/>
    <x v="0"/>
  </r>
  <r>
    <x v="3"/>
    <x v="25"/>
    <x v="1"/>
    <n v="112"/>
    <n v="112"/>
    <n v="0"/>
    <n v="0"/>
    <x v="0"/>
  </r>
  <r>
    <x v="3"/>
    <x v="25"/>
    <x v="2"/>
    <n v="86"/>
    <n v="86"/>
    <n v="0"/>
    <n v="0"/>
    <x v="0"/>
  </r>
  <r>
    <x v="3"/>
    <x v="25"/>
    <x v="4"/>
    <n v="153"/>
    <n v="153"/>
    <n v="0"/>
    <n v="0"/>
    <x v="0"/>
  </r>
  <r>
    <x v="3"/>
    <x v="26"/>
    <x v="0"/>
    <n v="234"/>
    <n v="234"/>
    <n v="0"/>
    <n v="0"/>
    <x v="0"/>
  </r>
  <r>
    <x v="3"/>
    <x v="26"/>
    <x v="1"/>
    <n v="908"/>
    <n v="908"/>
    <n v="0"/>
    <n v="0"/>
    <x v="0"/>
  </r>
  <r>
    <x v="3"/>
    <x v="26"/>
    <x v="2"/>
    <n v="296"/>
    <n v="296"/>
    <n v="0"/>
    <n v="0"/>
    <x v="0"/>
  </r>
  <r>
    <x v="3"/>
    <x v="26"/>
    <x v="4"/>
    <n v="2224"/>
    <n v="2224"/>
    <n v="0"/>
    <n v="0"/>
    <x v="0"/>
  </r>
  <r>
    <x v="3"/>
    <x v="27"/>
    <x v="0"/>
    <n v="81"/>
    <n v="81"/>
    <n v="0"/>
    <n v="0"/>
    <x v="0"/>
  </r>
  <r>
    <x v="3"/>
    <x v="27"/>
    <x v="1"/>
    <n v="57"/>
    <n v="57"/>
    <n v="0"/>
    <n v="0"/>
    <x v="0"/>
  </r>
  <r>
    <x v="3"/>
    <x v="27"/>
    <x v="2"/>
    <n v="59"/>
    <n v="59"/>
    <n v="0"/>
    <n v="0"/>
    <x v="0"/>
  </r>
  <r>
    <x v="3"/>
    <x v="27"/>
    <x v="4"/>
    <n v="115"/>
    <n v="115"/>
    <n v="0"/>
    <n v="0"/>
    <x v="0"/>
  </r>
  <r>
    <x v="3"/>
    <x v="28"/>
    <x v="0"/>
    <n v="22"/>
    <n v="22"/>
    <n v="0"/>
    <n v="0"/>
    <x v="0"/>
  </r>
  <r>
    <x v="3"/>
    <x v="28"/>
    <x v="1"/>
    <n v="36"/>
    <n v="36"/>
    <n v="0"/>
    <n v="0"/>
    <x v="0"/>
  </r>
  <r>
    <x v="3"/>
    <x v="28"/>
    <x v="2"/>
    <n v="14"/>
    <n v="14"/>
    <n v="0"/>
    <n v="0"/>
    <x v="0"/>
  </r>
  <r>
    <x v="3"/>
    <x v="28"/>
    <x v="4"/>
    <n v="80"/>
    <n v="80"/>
    <n v="0"/>
    <n v="0"/>
    <x v="0"/>
  </r>
  <r>
    <x v="3"/>
    <x v="29"/>
    <x v="0"/>
    <n v="170"/>
    <n v="170"/>
    <n v="0"/>
    <n v="0"/>
    <x v="0"/>
  </r>
  <r>
    <x v="3"/>
    <x v="29"/>
    <x v="1"/>
    <n v="103"/>
    <n v="103"/>
    <n v="0"/>
    <n v="0"/>
    <x v="0"/>
  </r>
  <r>
    <x v="3"/>
    <x v="29"/>
    <x v="2"/>
    <n v="64"/>
    <n v="64"/>
    <n v="0"/>
    <n v="0"/>
    <x v="0"/>
  </r>
  <r>
    <x v="3"/>
    <x v="29"/>
    <x v="4"/>
    <n v="90"/>
    <n v="90"/>
    <n v="0"/>
    <n v="0"/>
    <x v="0"/>
  </r>
  <r>
    <x v="3"/>
    <x v="30"/>
    <x v="0"/>
    <n v="607"/>
    <n v="607"/>
    <n v="0"/>
    <n v="0"/>
    <x v="0"/>
  </r>
  <r>
    <x v="3"/>
    <x v="30"/>
    <x v="1"/>
    <n v="275"/>
    <n v="275"/>
    <n v="0"/>
    <n v="0"/>
    <x v="0"/>
  </r>
  <r>
    <x v="3"/>
    <x v="30"/>
    <x v="2"/>
    <n v="217"/>
    <n v="217"/>
    <n v="0"/>
    <n v="0"/>
    <x v="0"/>
  </r>
  <r>
    <x v="3"/>
    <x v="30"/>
    <x v="4"/>
    <n v="276"/>
    <n v="276"/>
    <n v="0"/>
    <n v="0"/>
    <x v="0"/>
  </r>
  <r>
    <x v="3"/>
    <x v="31"/>
    <x v="0"/>
    <n v="360"/>
    <n v="360"/>
    <n v="0"/>
    <n v="0"/>
    <x v="0"/>
  </r>
  <r>
    <x v="3"/>
    <x v="31"/>
    <x v="1"/>
    <n v="508"/>
    <n v="508"/>
    <n v="0"/>
    <n v="0"/>
    <x v="0"/>
  </r>
  <r>
    <x v="3"/>
    <x v="31"/>
    <x v="2"/>
    <n v="285"/>
    <n v="285"/>
    <n v="0"/>
    <n v="0"/>
    <x v="0"/>
  </r>
  <r>
    <x v="3"/>
    <x v="31"/>
    <x v="4"/>
    <n v="662"/>
    <n v="662"/>
    <n v="0"/>
    <n v="0"/>
    <x v="0"/>
  </r>
  <r>
    <x v="3"/>
    <x v="32"/>
    <x v="0"/>
    <n v="46"/>
    <n v="46"/>
    <n v="0"/>
    <n v="0"/>
    <x v="0"/>
  </r>
  <r>
    <x v="3"/>
    <x v="32"/>
    <x v="1"/>
    <n v="160"/>
    <n v="160"/>
    <n v="0"/>
    <n v="0"/>
    <x v="0"/>
  </r>
  <r>
    <x v="3"/>
    <x v="32"/>
    <x v="2"/>
    <n v="55"/>
    <n v="55"/>
    <n v="0"/>
    <n v="0"/>
    <x v="0"/>
  </r>
  <r>
    <x v="3"/>
    <x v="32"/>
    <x v="4"/>
    <n v="418"/>
    <n v="418"/>
    <n v="0"/>
    <n v="0"/>
    <x v="0"/>
  </r>
  <r>
    <x v="4"/>
    <x v="0"/>
    <x v="0"/>
    <n v="4870"/>
    <n v="4870"/>
    <n v="0"/>
    <n v="0"/>
    <x v="0"/>
  </r>
  <r>
    <x v="4"/>
    <x v="0"/>
    <x v="1"/>
    <n v="5300"/>
    <n v="5300"/>
    <n v="0"/>
    <n v="0"/>
    <x v="0"/>
  </r>
  <r>
    <x v="4"/>
    <x v="0"/>
    <x v="2"/>
    <n v="3182"/>
    <n v="3182"/>
    <n v="0"/>
    <n v="0"/>
    <x v="0"/>
  </r>
  <r>
    <x v="4"/>
    <x v="0"/>
    <x v="3"/>
    <n v="1499"/>
    <n v="1499"/>
    <n v="0"/>
    <n v="0"/>
    <x v="0"/>
  </r>
  <r>
    <x v="4"/>
    <x v="0"/>
    <x v="4"/>
    <n v="10587"/>
    <n v="10587"/>
    <n v="0"/>
    <n v="0"/>
    <x v="0"/>
  </r>
  <r>
    <x v="4"/>
    <x v="1"/>
    <x v="0"/>
    <n v="141"/>
    <n v="141"/>
    <n v="0"/>
    <n v="0"/>
    <x v="0"/>
  </r>
  <r>
    <x v="4"/>
    <x v="1"/>
    <x v="1"/>
    <n v="260"/>
    <n v="260"/>
    <n v="0"/>
    <n v="0"/>
    <x v="0"/>
  </r>
  <r>
    <x v="4"/>
    <x v="1"/>
    <x v="2"/>
    <n v="96"/>
    <n v="96"/>
    <n v="0"/>
    <n v="0"/>
    <x v="0"/>
  </r>
  <r>
    <x v="4"/>
    <x v="1"/>
    <x v="4"/>
    <n v="348"/>
    <n v="348"/>
    <n v="0"/>
    <n v="0"/>
    <x v="0"/>
  </r>
  <r>
    <x v="4"/>
    <x v="2"/>
    <x v="0"/>
    <n v="37"/>
    <n v="37"/>
    <n v="0"/>
    <n v="0"/>
    <x v="0"/>
  </r>
  <r>
    <x v="4"/>
    <x v="2"/>
    <x v="1"/>
    <n v="80"/>
    <n v="80"/>
    <n v="0"/>
    <n v="0"/>
    <x v="0"/>
  </r>
  <r>
    <x v="4"/>
    <x v="2"/>
    <x v="2"/>
    <n v="60"/>
    <n v="60"/>
    <n v="0"/>
    <n v="0"/>
    <x v="0"/>
  </r>
  <r>
    <x v="4"/>
    <x v="2"/>
    <x v="4"/>
    <n v="63"/>
    <n v="63"/>
    <n v="0"/>
    <n v="0"/>
    <x v="0"/>
  </r>
  <r>
    <x v="4"/>
    <x v="3"/>
    <x v="0"/>
    <n v="222"/>
    <n v="222"/>
    <n v="0"/>
    <n v="0"/>
    <x v="0"/>
  </r>
  <r>
    <x v="4"/>
    <x v="3"/>
    <x v="1"/>
    <n v="84"/>
    <n v="84"/>
    <n v="0"/>
    <n v="0"/>
    <x v="0"/>
  </r>
  <r>
    <x v="4"/>
    <x v="3"/>
    <x v="2"/>
    <n v="121"/>
    <n v="121"/>
    <n v="0"/>
    <n v="0"/>
    <x v="0"/>
  </r>
  <r>
    <x v="4"/>
    <x v="3"/>
    <x v="4"/>
    <n v="5"/>
    <n v="5"/>
    <n v="0"/>
    <n v="0"/>
    <x v="0"/>
  </r>
  <r>
    <x v="4"/>
    <x v="4"/>
    <x v="0"/>
    <n v="147"/>
    <n v="147"/>
    <n v="0"/>
    <n v="0"/>
    <x v="0"/>
  </r>
  <r>
    <x v="4"/>
    <x v="4"/>
    <x v="1"/>
    <n v="247"/>
    <n v="247"/>
    <n v="0"/>
    <n v="0"/>
    <x v="0"/>
  </r>
  <r>
    <x v="4"/>
    <x v="4"/>
    <x v="2"/>
    <n v="185"/>
    <n v="185"/>
    <n v="0"/>
    <n v="0"/>
    <x v="0"/>
  </r>
  <r>
    <x v="4"/>
    <x v="4"/>
    <x v="3"/>
    <n v="1140"/>
    <n v="1140"/>
    <n v="0"/>
    <n v="0"/>
    <x v="0"/>
  </r>
  <r>
    <x v="4"/>
    <x v="4"/>
    <x v="4"/>
    <n v="2128"/>
    <n v="2128"/>
    <n v="0"/>
    <n v="0"/>
    <x v="0"/>
  </r>
  <r>
    <x v="4"/>
    <x v="5"/>
    <x v="0"/>
    <n v="28"/>
    <n v="28"/>
    <n v="0"/>
    <n v="0"/>
    <x v="0"/>
  </r>
  <r>
    <x v="4"/>
    <x v="5"/>
    <x v="1"/>
    <n v="37"/>
    <n v="37"/>
    <n v="0"/>
    <n v="0"/>
    <x v="0"/>
  </r>
  <r>
    <x v="4"/>
    <x v="5"/>
    <x v="2"/>
    <n v="19"/>
    <n v="19"/>
    <n v="0"/>
    <n v="0"/>
    <x v="0"/>
  </r>
  <r>
    <x v="4"/>
    <x v="5"/>
    <x v="3"/>
    <n v="95"/>
    <n v="95"/>
    <n v="0"/>
    <n v="0"/>
    <x v="0"/>
  </r>
  <r>
    <x v="4"/>
    <x v="5"/>
    <x v="4"/>
    <n v="54"/>
    <n v="54"/>
    <n v="0"/>
    <n v="0"/>
    <x v="0"/>
  </r>
  <r>
    <x v="4"/>
    <x v="6"/>
    <x v="0"/>
    <n v="617"/>
    <n v="617"/>
    <n v="0"/>
    <n v="0"/>
    <x v="0"/>
  </r>
  <r>
    <x v="4"/>
    <x v="6"/>
    <x v="1"/>
    <n v="613"/>
    <n v="613"/>
    <n v="0"/>
    <n v="0"/>
    <x v="0"/>
  </r>
  <r>
    <x v="4"/>
    <x v="6"/>
    <x v="2"/>
    <n v="374"/>
    <n v="374"/>
    <n v="0"/>
    <n v="0"/>
    <x v="0"/>
  </r>
  <r>
    <x v="4"/>
    <x v="6"/>
    <x v="3"/>
    <n v="264"/>
    <n v="264"/>
    <n v="0"/>
    <n v="0"/>
    <x v="0"/>
  </r>
  <r>
    <x v="4"/>
    <x v="6"/>
    <x v="4"/>
    <n v="1118"/>
    <n v="1118"/>
    <n v="0"/>
    <n v="0"/>
    <x v="0"/>
  </r>
  <r>
    <x v="4"/>
    <x v="7"/>
    <x v="0"/>
    <n v="21"/>
    <n v="21"/>
    <n v="0"/>
    <n v="0"/>
    <x v="0"/>
  </r>
  <r>
    <x v="4"/>
    <x v="7"/>
    <x v="1"/>
    <n v="117"/>
    <n v="117"/>
    <n v="0"/>
    <n v="0"/>
    <x v="0"/>
  </r>
  <r>
    <x v="4"/>
    <x v="7"/>
    <x v="2"/>
    <n v="42"/>
    <n v="42"/>
    <n v="0"/>
    <n v="0"/>
    <x v="0"/>
  </r>
  <r>
    <x v="4"/>
    <x v="7"/>
    <x v="4"/>
    <n v="81"/>
    <n v="81"/>
    <n v="0"/>
    <n v="0"/>
    <x v="0"/>
  </r>
  <r>
    <x v="4"/>
    <x v="8"/>
    <x v="0"/>
    <n v="240"/>
    <n v="240"/>
    <n v="0"/>
    <n v="0"/>
    <x v="0"/>
  </r>
  <r>
    <x v="4"/>
    <x v="8"/>
    <x v="1"/>
    <n v="313"/>
    <n v="313"/>
    <n v="0"/>
    <n v="0"/>
    <x v="0"/>
  </r>
  <r>
    <x v="4"/>
    <x v="8"/>
    <x v="2"/>
    <n v="161"/>
    <n v="161"/>
    <n v="0"/>
    <n v="0"/>
    <x v="0"/>
  </r>
  <r>
    <x v="4"/>
    <x v="8"/>
    <x v="3"/>
    <n v="95"/>
    <n v="95"/>
    <n v="0"/>
    <n v="0"/>
    <x v="0"/>
  </r>
  <r>
    <x v="4"/>
    <x v="8"/>
    <x v="4"/>
    <n v="698"/>
    <n v="698"/>
    <n v="0"/>
    <n v="0"/>
    <x v="0"/>
  </r>
  <r>
    <x v="4"/>
    <x v="9"/>
    <x v="0"/>
    <n v="651"/>
    <n v="651"/>
    <n v="0"/>
    <n v="0"/>
    <x v="0"/>
  </r>
  <r>
    <x v="4"/>
    <x v="9"/>
    <x v="1"/>
    <n v="598"/>
    <n v="598"/>
    <n v="0"/>
    <n v="0"/>
    <x v="0"/>
  </r>
  <r>
    <x v="4"/>
    <x v="9"/>
    <x v="2"/>
    <n v="311"/>
    <n v="311"/>
    <n v="0"/>
    <n v="0"/>
    <x v="0"/>
  </r>
  <r>
    <x v="4"/>
    <x v="9"/>
    <x v="4"/>
    <n v="621"/>
    <n v="621"/>
    <n v="0"/>
    <n v="0"/>
    <x v="0"/>
  </r>
  <r>
    <x v="4"/>
    <x v="10"/>
    <x v="0"/>
    <n v="81"/>
    <n v="81"/>
    <n v="0"/>
    <n v="0"/>
    <x v="0"/>
  </r>
  <r>
    <x v="4"/>
    <x v="10"/>
    <x v="1"/>
    <n v="160"/>
    <n v="160"/>
    <n v="0"/>
    <n v="0"/>
    <x v="0"/>
  </r>
  <r>
    <x v="4"/>
    <x v="10"/>
    <x v="2"/>
    <n v="138"/>
    <n v="138"/>
    <n v="0"/>
    <n v="0"/>
    <x v="0"/>
  </r>
  <r>
    <x v="4"/>
    <x v="10"/>
    <x v="4"/>
    <n v="473"/>
    <n v="473"/>
    <n v="0"/>
    <n v="0"/>
    <x v="0"/>
  </r>
  <r>
    <x v="4"/>
    <x v="11"/>
    <x v="0"/>
    <n v="30"/>
    <n v="30"/>
    <n v="0"/>
    <n v="0"/>
    <x v="0"/>
  </r>
  <r>
    <x v="4"/>
    <x v="11"/>
    <x v="1"/>
    <n v="35"/>
    <n v="35"/>
    <n v="0"/>
    <n v="0"/>
    <x v="0"/>
  </r>
  <r>
    <x v="4"/>
    <x v="11"/>
    <x v="2"/>
    <n v="26"/>
    <n v="26"/>
    <n v="0"/>
    <n v="0"/>
    <x v="0"/>
  </r>
  <r>
    <x v="4"/>
    <x v="11"/>
    <x v="4"/>
    <n v="65"/>
    <n v="65"/>
    <n v="0"/>
    <n v="0"/>
    <x v="0"/>
  </r>
  <r>
    <x v="4"/>
    <x v="12"/>
    <x v="0"/>
    <n v="155"/>
    <n v="155"/>
    <n v="0"/>
    <n v="0"/>
    <x v="0"/>
  </r>
  <r>
    <x v="4"/>
    <x v="12"/>
    <x v="1"/>
    <n v="210"/>
    <n v="210"/>
    <n v="0"/>
    <n v="0"/>
    <x v="0"/>
  </r>
  <r>
    <x v="4"/>
    <x v="12"/>
    <x v="2"/>
    <n v="130"/>
    <n v="130"/>
    <n v="0"/>
    <n v="0"/>
    <x v="0"/>
  </r>
  <r>
    <x v="4"/>
    <x v="12"/>
    <x v="4"/>
    <n v="224"/>
    <n v="224"/>
    <n v="0"/>
    <n v="0"/>
    <x v="0"/>
  </r>
  <r>
    <x v="4"/>
    <x v="13"/>
    <x v="0"/>
    <n v="54"/>
    <n v="54"/>
    <n v="0"/>
    <n v="0"/>
    <x v="0"/>
  </r>
  <r>
    <x v="4"/>
    <x v="13"/>
    <x v="1"/>
    <n v="110"/>
    <n v="110"/>
    <n v="0"/>
    <n v="0"/>
    <x v="0"/>
  </r>
  <r>
    <x v="4"/>
    <x v="13"/>
    <x v="2"/>
    <n v="112"/>
    <n v="112"/>
    <n v="0"/>
    <n v="0"/>
    <x v="0"/>
  </r>
  <r>
    <x v="4"/>
    <x v="13"/>
    <x v="4"/>
    <n v="379"/>
    <n v="379"/>
    <n v="0"/>
    <n v="0"/>
    <x v="0"/>
  </r>
  <r>
    <x v="4"/>
    <x v="14"/>
    <x v="0"/>
    <n v="196"/>
    <n v="196"/>
    <n v="0"/>
    <n v="0"/>
    <x v="0"/>
  </r>
  <r>
    <x v="4"/>
    <x v="14"/>
    <x v="1"/>
    <n v="105"/>
    <n v="105"/>
    <n v="0"/>
    <n v="0"/>
    <x v="0"/>
  </r>
  <r>
    <x v="4"/>
    <x v="14"/>
    <x v="2"/>
    <n v="67"/>
    <n v="67"/>
    <n v="0"/>
    <n v="0"/>
    <x v="0"/>
  </r>
  <r>
    <x v="4"/>
    <x v="14"/>
    <x v="4"/>
    <n v="74"/>
    <n v="74"/>
    <n v="0"/>
    <n v="0"/>
    <x v="0"/>
  </r>
  <r>
    <x v="4"/>
    <x v="15"/>
    <x v="0"/>
    <n v="1100"/>
    <n v="1100"/>
    <n v="0"/>
    <n v="0"/>
    <x v="0"/>
  </r>
  <r>
    <x v="4"/>
    <x v="15"/>
    <x v="1"/>
    <n v="691"/>
    <n v="691"/>
    <n v="0"/>
    <n v="0"/>
    <x v="0"/>
  </r>
  <r>
    <x v="4"/>
    <x v="15"/>
    <x v="2"/>
    <n v="639"/>
    <n v="639"/>
    <n v="0"/>
    <n v="0"/>
    <x v="0"/>
  </r>
  <r>
    <x v="4"/>
    <x v="15"/>
    <x v="4"/>
    <n v="910"/>
    <n v="910"/>
    <n v="0"/>
    <n v="0"/>
    <x v="0"/>
  </r>
  <r>
    <x v="4"/>
    <x v="16"/>
    <x v="0"/>
    <n v="66"/>
    <n v="66"/>
    <n v="0"/>
    <n v="0"/>
    <x v="0"/>
  </r>
  <r>
    <x v="4"/>
    <x v="16"/>
    <x v="1"/>
    <n v="121"/>
    <n v="121"/>
    <n v="0"/>
    <n v="0"/>
    <x v="0"/>
  </r>
  <r>
    <x v="4"/>
    <x v="16"/>
    <x v="2"/>
    <n v="41"/>
    <n v="41"/>
    <n v="0"/>
    <n v="0"/>
    <x v="0"/>
  </r>
  <r>
    <x v="4"/>
    <x v="16"/>
    <x v="4"/>
    <n v="75"/>
    <n v="75"/>
    <n v="0"/>
    <n v="0"/>
    <x v="0"/>
  </r>
  <r>
    <x v="4"/>
    <x v="17"/>
    <x v="0"/>
    <n v="37"/>
    <n v="37"/>
    <n v="0"/>
    <n v="0"/>
    <x v="0"/>
  </r>
  <r>
    <x v="4"/>
    <x v="17"/>
    <x v="1"/>
    <n v="374"/>
    <n v="374"/>
    <n v="0"/>
    <n v="0"/>
    <x v="0"/>
  </r>
  <r>
    <x v="4"/>
    <x v="17"/>
    <x v="2"/>
    <n v="88"/>
    <n v="88"/>
    <n v="0"/>
    <n v="0"/>
    <x v="0"/>
  </r>
  <r>
    <x v="4"/>
    <x v="17"/>
    <x v="4"/>
    <n v="729"/>
    <n v="729"/>
    <n v="0"/>
    <n v="0"/>
    <x v="0"/>
  </r>
  <r>
    <x v="4"/>
    <x v="18"/>
    <x v="0"/>
    <n v="102"/>
    <n v="102"/>
    <n v="0"/>
    <n v="0"/>
    <x v="0"/>
  </r>
  <r>
    <x v="4"/>
    <x v="18"/>
    <x v="1"/>
    <n v="107"/>
    <n v="107"/>
    <n v="0"/>
    <n v="0"/>
    <x v="0"/>
  </r>
  <r>
    <x v="4"/>
    <x v="18"/>
    <x v="2"/>
    <n v="47"/>
    <n v="47"/>
    <n v="0"/>
    <n v="0"/>
    <x v="0"/>
  </r>
  <r>
    <x v="4"/>
    <x v="18"/>
    <x v="4"/>
    <n v="127"/>
    <n v="127"/>
    <n v="0"/>
    <n v="0"/>
    <x v="0"/>
  </r>
  <r>
    <x v="4"/>
    <x v="19"/>
    <x v="0"/>
    <n v="143"/>
    <n v="143"/>
    <n v="0"/>
    <n v="0"/>
    <x v="0"/>
  </r>
  <r>
    <x v="4"/>
    <x v="19"/>
    <x v="1"/>
    <n v="64"/>
    <n v="64"/>
    <n v="0"/>
    <n v="0"/>
    <x v="0"/>
  </r>
  <r>
    <x v="4"/>
    <x v="19"/>
    <x v="2"/>
    <n v="38"/>
    <n v="38"/>
    <n v="0"/>
    <n v="0"/>
    <x v="0"/>
  </r>
  <r>
    <x v="4"/>
    <x v="19"/>
    <x v="4"/>
    <n v="29"/>
    <n v="29"/>
    <n v="0"/>
    <n v="0"/>
    <x v="0"/>
  </r>
  <r>
    <x v="4"/>
    <x v="20"/>
    <x v="0"/>
    <n v="27"/>
    <n v="27"/>
    <n v="0"/>
    <n v="0"/>
    <x v="0"/>
  </r>
  <r>
    <x v="4"/>
    <x v="20"/>
    <x v="1"/>
    <n v="50"/>
    <n v="50"/>
    <n v="0"/>
    <n v="0"/>
    <x v="0"/>
  </r>
  <r>
    <x v="4"/>
    <x v="20"/>
    <x v="2"/>
    <n v="26"/>
    <n v="26"/>
    <n v="0"/>
    <n v="0"/>
    <x v="0"/>
  </r>
  <r>
    <x v="4"/>
    <x v="20"/>
    <x v="4"/>
    <n v="94"/>
    <n v="94"/>
    <n v="0"/>
    <n v="0"/>
    <x v="0"/>
  </r>
  <r>
    <x v="4"/>
    <x v="21"/>
    <x v="0"/>
    <n v="271"/>
    <n v="271"/>
    <n v="0"/>
    <n v="0"/>
    <x v="0"/>
  </r>
  <r>
    <x v="4"/>
    <x v="21"/>
    <x v="1"/>
    <n v="185"/>
    <n v="185"/>
    <n v="0"/>
    <n v="0"/>
    <x v="0"/>
  </r>
  <r>
    <x v="4"/>
    <x v="21"/>
    <x v="2"/>
    <n v="121"/>
    <n v="121"/>
    <n v="0"/>
    <n v="0"/>
    <x v="0"/>
  </r>
  <r>
    <x v="4"/>
    <x v="21"/>
    <x v="4"/>
    <n v="290"/>
    <n v="290"/>
    <n v="0"/>
    <n v="0"/>
    <x v="0"/>
  </r>
  <r>
    <x v="4"/>
    <x v="22"/>
    <x v="0"/>
    <n v="161"/>
    <n v="161"/>
    <n v="0"/>
    <n v="0"/>
    <x v="0"/>
  </r>
  <r>
    <x v="4"/>
    <x v="22"/>
    <x v="1"/>
    <n v="125"/>
    <n v="125"/>
    <n v="0"/>
    <n v="0"/>
    <x v="0"/>
  </r>
  <r>
    <x v="4"/>
    <x v="22"/>
    <x v="2"/>
    <n v="121"/>
    <n v="121"/>
    <n v="0"/>
    <n v="0"/>
    <x v="0"/>
  </r>
  <r>
    <x v="4"/>
    <x v="22"/>
    <x v="4"/>
    <n v="313"/>
    <n v="313"/>
    <n v="0"/>
    <n v="0"/>
    <x v="0"/>
  </r>
  <r>
    <x v="4"/>
    <x v="23"/>
    <x v="0"/>
    <n v="279"/>
    <n v="279"/>
    <n v="0"/>
    <n v="0"/>
    <x v="0"/>
  </r>
  <r>
    <x v="4"/>
    <x v="23"/>
    <x v="1"/>
    <n v="190"/>
    <n v="190"/>
    <n v="0"/>
    <n v="0"/>
    <x v="0"/>
  </r>
  <r>
    <x v="4"/>
    <x v="23"/>
    <x v="2"/>
    <n v="181"/>
    <n v="181"/>
    <n v="0"/>
    <n v="0"/>
    <x v="0"/>
  </r>
  <r>
    <x v="4"/>
    <x v="23"/>
    <x v="4"/>
    <n v="434"/>
    <n v="434"/>
    <n v="0"/>
    <n v="0"/>
    <x v="0"/>
  </r>
  <r>
    <x v="4"/>
    <x v="24"/>
    <x v="0"/>
    <n v="148"/>
    <n v="148"/>
    <n v="0"/>
    <n v="0"/>
    <x v="0"/>
  </r>
  <r>
    <x v="4"/>
    <x v="24"/>
    <x v="1"/>
    <n v="100"/>
    <n v="100"/>
    <n v="0"/>
    <n v="0"/>
    <x v="0"/>
  </r>
  <r>
    <x v="4"/>
    <x v="24"/>
    <x v="2"/>
    <n v="74"/>
    <n v="74"/>
    <n v="0"/>
    <n v="0"/>
    <x v="0"/>
  </r>
  <r>
    <x v="4"/>
    <x v="24"/>
    <x v="4"/>
    <n v="181"/>
    <n v="181"/>
    <n v="0"/>
    <n v="0"/>
    <x v="0"/>
  </r>
  <r>
    <x v="4"/>
    <x v="25"/>
    <x v="0"/>
    <n v="314"/>
    <n v="314"/>
    <n v="0"/>
    <n v="0"/>
    <x v="0"/>
  </r>
  <r>
    <x v="4"/>
    <x v="25"/>
    <x v="1"/>
    <n v="134"/>
    <n v="134"/>
    <n v="0"/>
    <n v="0"/>
    <x v="0"/>
  </r>
  <r>
    <x v="4"/>
    <x v="25"/>
    <x v="2"/>
    <n v="104"/>
    <n v="104"/>
    <n v="0"/>
    <n v="0"/>
    <x v="0"/>
  </r>
  <r>
    <x v="4"/>
    <x v="25"/>
    <x v="4"/>
    <n v="150"/>
    <n v="150"/>
    <n v="0"/>
    <n v="0"/>
    <x v="0"/>
  </r>
  <r>
    <x v="4"/>
    <x v="26"/>
    <x v="0"/>
    <n v="261"/>
    <n v="261"/>
    <n v="0"/>
    <n v="0"/>
    <x v="0"/>
  </r>
  <r>
    <x v="4"/>
    <x v="26"/>
    <x v="1"/>
    <n v="886"/>
    <n v="886"/>
    <n v="0"/>
    <n v="0"/>
    <x v="0"/>
  </r>
  <r>
    <x v="4"/>
    <x v="26"/>
    <x v="2"/>
    <n v="296"/>
    <n v="296"/>
    <n v="0"/>
    <n v="0"/>
    <x v="0"/>
  </r>
  <r>
    <x v="4"/>
    <x v="26"/>
    <x v="4"/>
    <n v="2258"/>
    <n v="2258"/>
    <n v="0"/>
    <n v="0"/>
    <x v="0"/>
  </r>
  <r>
    <x v="4"/>
    <x v="27"/>
    <x v="0"/>
    <n v="118"/>
    <n v="118"/>
    <n v="0"/>
    <n v="0"/>
    <x v="0"/>
  </r>
  <r>
    <x v="4"/>
    <x v="27"/>
    <x v="1"/>
    <n v="65"/>
    <n v="65"/>
    <n v="0"/>
    <n v="0"/>
    <x v="0"/>
  </r>
  <r>
    <x v="4"/>
    <x v="27"/>
    <x v="2"/>
    <n v="60"/>
    <n v="60"/>
    <n v="0"/>
    <n v="0"/>
    <x v="0"/>
  </r>
  <r>
    <x v="4"/>
    <x v="27"/>
    <x v="4"/>
    <n v="121"/>
    <n v="121"/>
    <n v="0"/>
    <n v="0"/>
    <x v="0"/>
  </r>
  <r>
    <x v="4"/>
    <x v="28"/>
    <x v="0"/>
    <n v="18"/>
    <n v="18"/>
    <n v="0"/>
    <n v="0"/>
    <x v="0"/>
  </r>
  <r>
    <x v="4"/>
    <x v="28"/>
    <x v="1"/>
    <n v="23"/>
    <n v="23"/>
    <n v="0"/>
    <n v="0"/>
    <x v="0"/>
  </r>
  <r>
    <x v="4"/>
    <x v="28"/>
    <x v="2"/>
    <n v="31"/>
    <n v="31"/>
    <n v="0"/>
    <n v="0"/>
    <x v="0"/>
  </r>
  <r>
    <x v="4"/>
    <x v="28"/>
    <x v="4"/>
    <n v="94"/>
    <n v="94"/>
    <n v="0"/>
    <n v="0"/>
    <x v="0"/>
  </r>
  <r>
    <x v="4"/>
    <x v="29"/>
    <x v="0"/>
    <n v="195"/>
    <n v="195"/>
    <n v="0"/>
    <n v="0"/>
    <x v="0"/>
  </r>
  <r>
    <x v="4"/>
    <x v="29"/>
    <x v="1"/>
    <n v="100"/>
    <n v="100"/>
    <n v="0"/>
    <n v="0"/>
    <x v="0"/>
  </r>
  <r>
    <x v="4"/>
    <x v="29"/>
    <x v="2"/>
    <n v="78"/>
    <n v="78"/>
    <n v="0"/>
    <n v="0"/>
    <x v="0"/>
  </r>
  <r>
    <x v="4"/>
    <x v="29"/>
    <x v="4"/>
    <n v="86"/>
    <n v="86"/>
    <n v="0"/>
    <n v="0"/>
    <x v="0"/>
  </r>
  <r>
    <x v="4"/>
    <x v="30"/>
    <x v="0"/>
    <n v="641"/>
    <n v="641"/>
    <n v="0"/>
    <n v="0"/>
    <x v="0"/>
  </r>
  <r>
    <x v="4"/>
    <x v="30"/>
    <x v="1"/>
    <n v="305"/>
    <n v="305"/>
    <n v="0"/>
    <n v="0"/>
    <x v="0"/>
  </r>
  <r>
    <x v="4"/>
    <x v="30"/>
    <x v="2"/>
    <n v="223"/>
    <n v="223"/>
    <n v="0"/>
    <n v="0"/>
    <x v="0"/>
  </r>
  <r>
    <x v="4"/>
    <x v="30"/>
    <x v="4"/>
    <n v="270"/>
    <n v="270"/>
    <n v="0"/>
    <n v="0"/>
    <x v="0"/>
  </r>
  <r>
    <x v="4"/>
    <x v="31"/>
    <x v="0"/>
    <n v="341"/>
    <n v="341"/>
    <n v="0"/>
    <n v="0"/>
    <x v="0"/>
  </r>
  <r>
    <x v="4"/>
    <x v="31"/>
    <x v="1"/>
    <n v="542"/>
    <n v="542"/>
    <n v="0"/>
    <n v="0"/>
    <x v="0"/>
  </r>
  <r>
    <x v="4"/>
    <x v="31"/>
    <x v="2"/>
    <n v="285"/>
    <n v="285"/>
    <n v="0"/>
    <n v="0"/>
    <x v="0"/>
  </r>
  <r>
    <x v="4"/>
    <x v="31"/>
    <x v="4"/>
    <n v="713"/>
    <n v="713"/>
    <n v="0"/>
    <n v="0"/>
    <x v="0"/>
  </r>
  <r>
    <x v="4"/>
    <x v="32"/>
    <x v="0"/>
    <n v="57"/>
    <n v="57"/>
    <n v="0"/>
    <n v="0"/>
    <x v="0"/>
  </r>
  <r>
    <x v="4"/>
    <x v="32"/>
    <x v="1"/>
    <n v="151"/>
    <n v="151"/>
    <n v="0"/>
    <n v="0"/>
    <x v="0"/>
  </r>
  <r>
    <x v="4"/>
    <x v="32"/>
    <x v="2"/>
    <n v="49"/>
    <n v="49"/>
    <n v="0"/>
    <n v="0"/>
    <x v="0"/>
  </r>
  <r>
    <x v="4"/>
    <x v="32"/>
    <x v="4"/>
    <n v="413"/>
    <n v="413"/>
    <n v="0"/>
    <n v="0"/>
    <x v="0"/>
  </r>
  <r>
    <x v="5"/>
    <x v="0"/>
    <x v="0"/>
    <n v="4587"/>
    <n v="4587"/>
    <n v="0"/>
    <n v="0"/>
    <x v="0"/>
  </r>
  <r>
    <x v="5"/>
    <x v="0"/>
    <x v="1"/>
    <n v="5033"/>
    <n v="5033"/>
    <n v="0"/>
    <n v="0"/>
    <x v="0"/>
  </r>
  <r>
    <x v="5"/>
    <x v="0"/>
    <x v="2"/>
    <n v="3016"/>
    <n v="3016"/>
    <n v="0"/>
    <n v="0"/>
    <x v="0"/>
  </r>
  <r>
    <x v="5"/>
    <x v="0"/>
    <x v="3"/>
    <n v="1333"/>
    <n v="1333"/>
    <n v="0"/>
    <n v="0"/>
    <x v="0"/>
  </r>
  <r>
    <x v="5"/>
    <x v="0"/>
    <x v="4"/>
    <n v="9795"/>
    <n v="9795"/>
    <n v="0"/>
    <n v="0"/>
    <x v="0"/>
  </r>
  <r>
    <x v="5"/>
    <x v="1"/>
    <x v="0"/>
    <n v="125"/>
    <n v="125"/>
    <n v="0"/>
    <n v="0"/>
    <x v="0"/>
  </r>
  <r>
    <x v="5"/>
    <x v="1"/>
    <x v="1"/>
    <n v="273"/>
    <n v="273"/>
    <n v="0"/>
    <n v="0"/>
    <x v="0"/>
  </r>
  <r>
    <x v="5"/>
    <x v="1"/>
    <x v="2"/>
    <n v="87"/>
    <n v="87"/>
    <n v="0"/>
    <n v="0"/>
    <x v="0"/>
  </r>
  <r>
    <x v="5"/>
    <x v="1"/>
    <x v="4"/>
    <n v="323"/>
    <n v="323"/>
    <n v="0"/>
    <n v="0"/>
    <x v="0"/>
  </r>
  <r>
    <x v="5"/>
    <x v="2"/>
    <x v="0"/>
    <n v="43"/>
    <n v="43"/>
    <n v="0"/>
    <n v="0"/>
    <x v="0"/>
  </r>
  <r>
    <x v="5"/>
    <x v="2"/>
    <x v="1"/>
    <n v="85"/>
    <n v="85"/>
    <n v="0"/>
    <n v="0"/>
    <x v="0"/>
  </r>
  <r>
    <x v="5"/>
    <x v="2"/>
    <x v="2"/>
    <n v="67"/>
    <n v="67"/>
    <n v="0"/>
    <n v="0"/>
    <x v="0"/>
  </r>
  <r>
    <x v="5"/>
    <x v="2"/>
    <x v="4"/>
    <n v="65"/>
    <n v="65"/>
    <n v="0"/>
    <n v="0"/>
    <x v="0"/>
  </r>
  <r>
    <x v="5"/>
    <x v="3"/>
    <x v="0"/>
    <n v="212"/>
    <n v="212"/>
    <n v="0"/>
    <n v="0"/>
    <x v="0"/>
  </r>
  <r>
    <x v="5"/>
    <x v="3"/>
    <x v="1"/>
    <n v="64"/>
    <n v="64"/>
    <n v="0"/>
    <n v="0"/>
    <x v="0"/>
  </r>
  <r>
    <x v="5"/>
    <x v="3"/>
    <x v="2"/>
    <n v="149"/>
    <n v="149"/>
    <n v="0"/>
    <n v="0"/>
    <x v="0"/>
  </r>
  <r>
    <x v="5"/>
    <x v="3"/>
    <x v="4"/>
    <n v="8"/>
    <n v="8"/>
    <n v="0"/>
    <n v="0"/>
    <x v="0"/>
  </r>
  <r>
    <x v="5"/>
    <x v="4"/>
    <x v="0"/>
    <n v="143"/>
    <n v="143"/>
    <n v="0"/>
    <n v="0"/>
    <x v="0"/>
  </r>
  <r>
    <x v="5"/>
    <x v="4"/>
    <x v="1"/>
    <n v="207"/>
    <n v="207"/>
    <n v="0"/>
    <n v="0"/>
    <x v="0"/>
  </r>
  <r>
    <x v="5"/>
    <x v="4"/>
    <x v="2"/>
    <n v="157"/>
    <n v="157"/>
    <n v="0"/>
    <n v="0"/>
    <x v="0"/>
  </r>
  <r>
    <x v="5"/>
    <x v="4"/>
    <x v="3"/>
    <n v="985"/>
    <n v="985"/>
    <n v="0"/>
    <n v="0"/>
    <x v="0"/>
  </r>
  <r>
    <x v="5"/>
    <x v="4"/>
    <x v="4"/>
    <n v="1889"/>
    <n v="1889"/>
    <n v="0"/>
    <n v="0"/>
    <x v="0"/>
  </r>
  <r>
    <x v="5"/>
    <x v="5"/>
    <x v="0"/>
    <n v="19"/>
    <n v="19"/>
    <n v="0"/>
    <n v="0"/>
    <x v="0"/>
  </r>
  <r>
    <x v="5"/>
    <x v="5"/>
    <x v="1"/>
    <n v="35"/>
    <n v="35"/>
    <n v="0"/>
    <n v="0"/>
    <x v="0"/>
  </r>
  <r>
    <x v="5"/>
    <x v="5"/>
    <x v="2"/>
    <n v="14"/>
    <n v="14"/>
    <n v="0"/>
    <n v="0"/>
    <x v="0"/>
  </r>
  <r>
    <x v="5"/>
    <x v="5"/>
    <x v="3"/>
    <n v="68"/>
    <n v="68"/>
    <n v="0"/>
    <n v="0"/>
    <x v="0"/>
  </r>
  <r>
    <x v="5"/>
    <x v="5"/>
    <x v="4"/>
    <n v="61"/>
    <n v="61"/>
    <n v="0"/>
    <n v="0"/>
    <x v="0"/>
  </r>
  <r>
    <x v="5"/>
    <x v="6"/>
    <x v="0"/>
    <n v="646"/>
    <n v="646"/>
    <n v="0"/>
    <n v="0"/>
    <x v="0"/>
  </r>
  <r>
    <x v="5"/>
    <x v="6"/>
    <x v="1"/>
    <n v="558"/>
    <n v="558"/>
    <n v="0"/>
    <n v="0"/>
    <x v="0"/>
  </r>
  <r>
    <x v="5"/>
    <x v="6"/>
    <x v="2"/>
    <n v="329"/>
    <n v="329"/>
    <n v="0"/>
    <n v="0"/>
    <x v="0"/>
  </r>
  <r>
    <x v="5"/>
    <x v="6"/>
    <x v="3"/>
    <n v="280"/>
    <n v="280"/>
    <n v="0"/>
    <n v="0"/>
    <x v="0"/>
  </r>
  <r>
    <x v="5"/>
    <x v="6"/>
    <x v="4"/>
    <n v="1129"/>
    <n v="1129"/>
    <n v="0"/>
    <n v="0"/>
    <x v="0"/>
  </r>
  <r>
    <x v="5"/>
    <x v="7"/>
    <x v="0"/>
    <n v="28"/>
    <n v="28"/>
    <n v="0"/>
    <n v="0"/>
    <x v="0"/>
  </r>
  <r>
    <x v="5"/>
    <x v="7"/>
    <x v="1"/>
    <n v="94"/>
    <n v="94"/>
    <n v="0"/>
    <n v="0"/>
    <x v="0"/>
  </r>
  <r>
    <x v="5"/>
    <x v="7"/>
    <x v="2"/>
    <n v="45"/>
    <n v="45"/>
    <n v="0"/>
    <n v="0"/>
    <x v="0"/>
  </r>
  <r>
    <x v="5"/>
    <x v="7"/>
    <x v="4"/>
    <n v="70"/>
    <n v="70"/>
    <n v="0"/>
    <n v="0"/>
    <x v="0"/>
  </r>
  <r>
    <x v="5"/>
    <x v="8"/>
    <x v="0"/>
    <n v="241"/>
    <n v="241"/>
    <n v="0"/>
    <n v="0"/>
    <x v="0"/>
  </r>
  <r>
    <x v="5"/>
    <x v="8"/>
    <x v="1"/>
    <n v="315"/>
    <n v="315"/>
    <n v="0"/>
    <n v="0"/>
    <x v="0"/>
  </r>
  <r>
    <x v="5"/>
    <x v="8"/>
    <x v="2"/>
    <n v="134"/>
    <n v="134"/>
    <n v="0"/>
    <n v="0"/>
    <x v="0"/>
  </r>
  <r>
    <x v="5"/>
    <x v="8"/>
    <x v="3"/>
    <n v="68"/>
    <n v="68"/>
    <n v="0"/>
    <n v="0"/>
    <x v="0"/>
  </r>
  <r>
    <x v="5"/>
    <x v="8"/>
    <x v="4"/>
    <n v="635"/>
    <n v="635"/>
    <n v="0"/>
    <n v="0"/>
    <x v="0"/>
  </r>
  <r>
    <x v="5"/>
    <x v="9"/>
    <x v="0"/>
    <n v="527"/>
    <n v="527"/>
    <n v="0"/>
    <n v="0"/>
    <x v="0"/>
  </r>
  <r>
    <x v="5"/>
    <x v="9"/>
    <x v="1"/>
    <n v="570"/>
    <n v="570"/>
    <n v="0"/>
    <n v="0"/>
    <x v="0"/>
  </r>
  <r>
    <x v="5"/>
    <x v="9"/>
    <x v="2"/>
    <n v="294"/>
    <n v="294"/>
    <n v="0"/>
    <n v="0"/>
    <x v="0"/>
  </r>
  <r>
    <x v="5"/>
    <x v="9"/>
    <x v="4"/>
    <n v="544"/>
    <n v="544"/>
    <n v="0"/>
    <n v="0"/>
    <x v="0"/>
  </r>
  <r>
    <x v="5"/>
    <x v="10"/>
    <x v="0"/>
    <n v="58"/>
    <n v="58"/>
    <n v="0"/>
    <n v="0"/>
    <x v="0"/>
  </r>
  <r>
    <x v="5"/>
    <x v="10"/>
    <x v="1"/>
    <n v="196"/>
    <n v="196"/>
    <n v="0"/>
    <n v="0"/>
    <x v="0"/>
  </r>
  <r>
    <x v="5"/>
    <x v="10"/>
    <x v="2"/>
    <n v="135"/>
    <n v="135"/>
    <n v="0"/>
    <n v="0"/>
    <x v="0"/>
  </r>
  <r>
    <x v="5"/>
    <x v="10"/>
    <x v="4"/>
    <n v="436"/>
    <n v="436"/>
    <n v="0"/>
    <n v="0"/>
    <x v="0"/>
  </r>
  <r>
    <x v="5"/>
    <x v="11"/>
    <x v="0"/>
    <n v="26"/>
    <n v="26"/>
    <n v="0"/>
    <n v="0"/>
    <x v="0"/>
  </r>
  <r>
    <x v="5"/>
    <x v="11"/>
    <x v="1"/>
    <n v="29"/>
    <n v="29"/>
    <n v="0"/>
    <n v="0"/>
    <x v="0"/>
  </r>
  <r>
    <x v="5"/>
    <x v="11"/>
    <x v="2"/>
    <n v="24"/>
    <n v="24"/>
    <n v="0"/>
    <n v="0"/>
    <x v="0"/>
  </r>
  <r>
    <x v="5"/>
    <x v="11"/>
    <x v="4"/>
    <n v="54"/>
    <n v="54"/>
    <n v="0"/>
    <n v="0"/>
    <x v="0"/>
  </r>
  <r>
    <x v="5"/>
    <x v="12"/>
    <x v="0"/>
    <n v="154"/>
    <n v="154"/>
    <n v="0"/>
    <n v="0"/>
    <x v="0"/>
  </r>
  <r>
    <x v="5"/>
    <x v="12"/>
    <x v="1"/>
    <n v="203"/>
    <n v="203"/>
    <n v="0"/>
    <n v="0"/>
    <x v="0"/>
  </r>
  <r>
    <x v="5"/>
    <x v="12"/>
    <x v="2"/>
    <n v="134"/>
    <n v="134"/>
    <n v="0"/>
    <n v="0"/>
    <x v="0"/>
  </r>
  <r>
    <x v="5"/>
    <x v="12"/>
    <x v="4"/>
    <n v="213"/>
    <n v="213"/>
    <n v="0"/>
    <n v="0"/>
    <x v="0"/>
  </r>
  <r>
    <x v="5"/>
    <x v="13"/>
    <x v="0"/>
    <n v="44"/>
    <n v="44"/>
    <n v="0"/>
    <n v="0"/>
    <x v="0"/>
  </r>
  <r>
    <x v="5"/>
    <x v="13"/>
    <x v="1"/>
    <n v="131"/>
    <n v="131"/>
    <n v="0"/>
    <n v="0"/>
    <x v="0"/>
  </r>
  <r>
    <x v="5"/>
    <x v="13"/>
    <x v="2"/>
    <n v="110"/>
    <n v="110"/>
    <n v="0"/>
    <n v="0"/>
    <x v="0"/>
  </r>
  <r>
    <x v="5"/>
    <x v="13"/>
    <x v="4"/>
    <n v="361"/>
    <n v="361"/>
    <n v="0"/>
    <n v="0"/>
    <x v="0"/>
  </r>
  <r>
    <x v="5"/>
    <x v="14"/>
    <x v="0"/>
    <n v="161"/>
    <n v="161"/>
    <n v="0"/>
    <n v="0"/>
    <x v="0"/>
  </r>
  <r>
    <x v="5"/>
    <x v="14"/>
    <x v="1"/>
    <n v="110"/>
    <n v="110"/>
    <n v="0"/>
    <n v="0"/>
    <x v="0"/>
  </r>
  <r>
    <x v="5"/>
    <x v="14"/>
    <x v="2"/>
    <n v="79"/>
    <n v="79"/>
    <n v="0"/>
    <n v="0"/>
    <x v="0"/>
  </r>
  <r>
    <x v="5"/>
    <x v="14"/>
    <x v="4"/>
    <n v="69"/>
    <n v="69"/>
    <n v="0"/>
    <n v="0"/>
    <x v="0"/>
  </r>
  <r>
    <x v="5"/>
    <x v="15"/>
    <x v="0"/>
    <n v="1070"/>
    <n v="1070"/>
    <n v="0"/>
    <n v="0"/>
    <x v="0"/>
  </r>
  <r>
    <x v="5"/>
    <x v="15"/>
    <x v="1"/>
    <n v="709"/>
    <n v="709"/>
    <n v="0"/>
    <n v="0"/>
    <x v="0"/>
  </r>
  <r>
    <x v="5"/>
    <x v="15"/>
    <x v="2"/>
    <n v="628"/>
    <n v="628"/>
    <n v="0"/>
    <n v="0"/>
    <x v="0"/>
  </r>
  <r>
    <x v="5"/>
    <x v="15"/>
    <x v="4"/>
    <n v="826"/>
    <n v="826"/>
    <n v="0"/>
    <n v="0"/>
    <x v="0"/>
  </r>
  <r>
    <x v="5"/>
    <x v="16"/>
    <x v="0"/>
    <n v="63"/>
    <n v="63"/>
    <n v="0"/>
    <n v="0"/>
    <x v="0"/>
  </r>
  <r>
    <x v="5"/>
    <x v="16"/>
    <x v="1"/>
    <n v="100"/>
    <n v="100"/>
    <n v="0"/>
    <n v="0"/>
    <x v="0"/>
  </r>
  <r>
    <x v="5"/>
    <x v="16"/>
    <x v="2"/>
    <n v="48"/>
    <n v="48"/>
    <n v="0"/>
    <n v="0"/>
    <x v="0"/>
  </r>
  <r>
    <x v="5"/>
    <x v="16"/>
    <x v="4"/>
    <n v="76"/>
    <n v="76"/>
    <n v="0"/>
    <n v="0"/>
    <x v="0"/>
  </r>
  <r>
    <x v="5"/>
    <x v="17"/>
    <x v="0"/>
    <n v="26"/>
    <n v="26"/>
    <n v="0"/>
    <n v="0"/>
    <x v="0"/>
  </r>
  <r>
    <x v="5"/>
    <x v="17"/>
    <x v="1"/>
    <n v="327"/>
    <n v="327"/>
    <n v="0"/>
    <n v="0"/>
    <x v="0"/>
  </r>
  <r>
    <x v="5"/>
    <x v="17"/>
    <x v="2"/>
    <n v="102"/>
    <n v="102"/>
    <n v="0"/>
    <n v="0"/>
    <x v="0"/>
  </r>
  <r>
    <x v="5"/>
    <x v="17"/>
    <x v="4"/>
    <n v="705"/>
    <n v="705"/>
    <n v="0"/>
    <n v="0"/>
    <x v="0"/>
  </r>
  <r>
    <x v="5"/>
    <x v="18"/>
    <x v="0"/>
    <n v="90"/>
    <n v="90"/>
    <n v="0"/>
    <n v="0"/>
    <x v="0"/>
  </r>
  <r>
    <x v="5"/>
    <x v="18"/>
    <x v="1"/>
    <n v="119"/>
    <n v="119"/>
    <n v="0"/>
    <n v="0"/>
    <x v="0"/>
  </r>
  <r>
    <x v="5"/>
    <x v="18"/>
    <x v="2"/>
    <n v="42"/>
    <n v="42"/>
    <n v="0"/>
    <n v="0"/>
    <x v="0"/>
  </r>
  <r>
    <x v="5"/>
    <x v="18"/>
    <x v="4"/>
    <n v="106"/>
    <n v="106"/>
    <n v="0"/>
    <n v="0"/>
    <x v="0"/>
  </r>
  <r>
    <x v="5"/>
    <x v="19"/>
    <x v="0"/>
    <n v="120"/>
    <n v="120"/>
    <n v="0"/>
    <n v="0"/>
    <x v="0"/>
  </r>
  <r>
    <x v="5"/>
    <x v="19"/>
    <x v="1"/>
    <n v="74"/>
    <n v="74"/>
    <n v="0"/>
    <n v="0"/>
    <x v="0"/>
  </r>
  <r>
    <x v="5"/>
    <x v="19"/>
    <x v="2"/>
    <n v="38"/>
    <n v="38"/>
    <n v="0"/>
    <n v="0"/>
    <x v="0"/>
  </r>
  <r>
    <x v="5"/>
    <x v="19"/>
    <x v="4"/>
    <n v="26"/>
    <n v="26"/>
    <n v="0"/>
    <n v="0"/>
    <x v="0"/>
  </r>
  <r>
    <x v="5"/>
    <x v="20"/>
    <x v="0"/>
    <n v="14"/>
    <n v="14"/>
    <n v="0"/>
    <n v="0"/>
    <x v="0"/>
  </r>
  <r>
    <x v="5"/>
    <x v="20"/>
    <x v="1"/>
    <n v="65"/>
    <n v="65"/>
    <n v="0"/>
    <n v="0"/>
    <x v="0"/>
  </r>
  <r>
    <x v="5"/>
    <x v="20"/>
    <x v="2"/>
    <n v="25"/>
    <n v="25"/>
    <n v="0"/>
    <n v="0"/>
    <x v="0"/>
  </r>
  <r>
    <x v="5"/>
    <x v="20"/>
    <x v="4"/>
    <n v="75"/>
    <n v="75"/>
    <n v="0"/>
    <n v="0"/>
    <x v="0"/>
  </r>
  <r>
    <x v="5"/>
    <x v="21"/>
    <x v="0"/>
    <n v="195"/>
    <n v="195"/>
    <n v="0"/>
    <n v="0"/>
    <x v="0"/>
  </r>
  <r>
    <x v="5"/>
    <x v="21"/>
    <x v="1"/>
    <n v="171"/>
    <n v="171"/>
    <n v="0"/>
    <n v="0"/>
    <x v="0"/>
  </r>
  <r>
    <x v="5"/>
    <x v="21"/>
    <x v="2"/>
    <n v="115"/>
    <n v="115"/>
    <n v="0"/>
    <n v="0"/>
    <x v="0"/>
  </r>
  <r>
    <x v="5"/>
    <x v="21"/>
    <x v="4"/>
    <n v="254"/>
    <n v="254"/>
    <n v="0"/>
    <n v="0"/>
    <x v="0"/>
  </r>
  <r>
    <x v="5"/>
    <x v="22"/>
    <x v="0"/>
    <n v="122"/>
    <n v="122"/>
    <n v="0"/>
    <n v="0"/>
    <x v="0"/>
  </r>
  <r>
    <x v="5"/>
    <x v="22"/>
    <x v="1"/>
    <n v="101"/>
    <n v="101"/>
    <n v="0"/>
    <n v="0"/>
    <x v="0"/>
  </r>
  <r>
    <x v="5"/>
    <x v="22"/>
    <x v="2"/>
    <n v="101"/>
    <n v="101"/>
    <n v="0"/>
    <n v="0"/>
    <x v="0"/>
  </r>
  <r>
    <x v="5"/>
    <x v="22"/>
    <x v="4"/>
    <n v="336"/>
    <n v="336"/>
    <n v="0"/>
    <n v="0"/>
    <x v="0"/>
  </r>
  <r>
    <x v="5"/>
    <x v="23"/>
    <x v="0"/>
    <n v="227"/>
    <n v="227"/>
    <n v="0"/>
    <n v="0"/>
    <x v="0"/>
  </r>
  <r>
    <x v="5"/>
    <x v="23"/>
    <x v="1"/>
    <n v="194"/>
    <n v="194"/>
    <n v="0"/>
    <n v="0"/>
    <x v="0"/>
  </r>
  <r>
    <x v="5"/>
    <x v="23"/>
    <x v="2"/>
    <n v="149"/>
    <n v="149"/>
    <n v="0"/>
    <n v="0"/>
    <x v="0"/>
  </r>
  <r>
    <x v="5"/>
    <x v="23"/>
    <x v="4"/>
    <n v="440"/>
    <n v="440"/>
    <n v="0"/>
    <n v="0"/>
    <x v="0"/>
  </r>
  <r>
    <x v="5"/>
    <x v="24"/>
    <x v="0"/>
    <n v="156"/>
    <n v="156"/>
    <n v="0"/>
    <n v="0"/>
    <x v="0"/>
  </r>
  <r>
    <x v="5"/>
    <x v="24"/>
    <x v="1"/>
    <n v="116"/>
    <n v="116"/>
    <n v="0"/>
    <n v="0"/>
    <x v="0"/>
  </r>
  <r>
    <x v="5"/>
    <x v="24"/>
    <x v="2"/>
    <n v="56"/>
    <n v="56"/>
    <n v="0"/>
    <n v="0"/>
    <x v="0"/>
  </r>
  <r>
    <x v="5"/>
    <x v="24"/>
    <x v="4"/>
    <n v="140"/>
    <n v="140"/>
    <n v="0"/>
    <n v="0"/>
    <x v="0"/>
  </r>
  <r>
    <x v="5"/>
    <x v="25"/>
    <x v="0"/>
    <n v="314"/>
    <n v="314"/>
    <n v="0"/>
    <n v="0"/>
    <x v="0"/>
  </r>
  <r>
    <x v="5"/>
    <x v="25"/>
    <x v="1"/>
    <n v="110"/>
    <n v="110"/>
    <n v="0"/>
    <n v="0"/>
    <x v="0"/>
  </r>
  <r>
    <x v="5"/>
    <x v="25"/>
    <x v="2"/>
    <n v="78"/>
    <n v="78"/>
    <n v="0"/>
    <n v="0"/>
    <x v="0"/>
  </r>
  <r>
    <x v="5"/>
    <x v="25"/>
    <x v="4"/>
    <n v="143"/>
    <n v="143"/>
    <n v="0"/>
    <n v="0"/>
    <x v="0"/>
  </r>
  <r>
    <x v="5"/>
    <x v="26"/>
    <x v="0"/>
    <n v="233"/>
    <n v="233"/>
    <n v="0"/>
    <n v="0"/>
    <x v="0"/>
  </r>
  <r>
    <x v="5"/>
    <x v="26"/>
    <x v="1"/>
    <n v="810"/>
    <n v="810"/>
    <n v="0"/>
    <n v="0"/>
    <x v="0"/>
  </r>
  <r>
    <x v="5"/>
    <x v="26"/>
    <x v="2"/>
    <n v="317"/>
    <n v="317"/>
    <n v="0"/>
    <n v="0"/>
    <x v="0"/>
  </r>
  <r>
    <x v="5"/>
    <x v="26"/>
    <x v="4"/>
    <n v="2034"/>
    <n v="2034"/>
    <n v="0"/>
    <n v="0"/>
    <x v="0"/>
  </r>
  <r>
    <x v="5"/>
    <x v="27"/>
    <x v="0"/>
    <n v="105"/>
    <n v="105"/>
    <n v="0"/>
    <n v="0"/>
    <x v="0"/>
  </r>
  <r>
    <x v="5"/>
    <x v="27"/>
    <x v="1"/>
    <n v="93"/>
    <n v="93"/>
    <n v="0"/>
    <n v="0"/>
    <x v="0"/>
  </r>
  <r>
    <x v="5"/>
    <x v="27"/>
    <x v="2"/>
    <n v="48"/>
    <n v="48"/>
    <n v="0"/>
    <n v="0"/>
    <x v="0"/>
  </r>
  <r>
    <x v="5"/>
    <x v="27"/>
    <x v="4"/>
    <n v="104"/>
    <n v="104"/>
    <n v="0"/>
    <n v="0"/>
    <x v="0"/>
  </r>
  <r>
    <x v="5"/>
    <x v="28"/>
    <x v="0"/>
    <n v="30"/>
    <n v="30"/>
    <n v="0"/>
    <n v="0"/>
    <x v="0"/>
  </r>
  <r>
    <x v="5"/>
    <x v="28"/>
    <x v="1"/>
    <n v="13"/>
    <n v="13"/>
    <n v="0"/>
    <n v="0"/>
    <x v="0"/>
  </r>
  <r>
    <x v="5"/>
    <x v="28"/>
    <x v="2"/>
    <n v="19"/>
    <n v="19"/>
    <n v="0"/>
    <n v="0"/>
    <x v="0"/>
  </r>
  <r>
    <x v="5"/>
    <x v="28"/>
    <x v="4"/>
    <n v="89"/>
    <n v="89"/>
    <n v="0"/>
    <n v="0"/>
    <x v="0"/>
  </r>
  <r>
    <x v="5"/>
    <x v="29"/>
    <x v="0"/>
    <n v="172"/>
    <n v="172"/>
    <n v="0"/>
    <n v="0"/>
    <x v="0"/>
  </r>
  <r>
    <x v="5"/>
    <x v="29"/>
    <x v="1"/>
    <n v="98"/>
    <n v="98"/>
    <n v="0"/>
    <n v="0"/>
    <x v="0"/>
  </r>
  <r>
    <x v="5"/>
    <x v="29"/>
    <x v="2"/>
    <n v="52"/>
    <n v="52"/>
    <n v="0"/>
    <n v="0"/>
    <x v="0"/>
  </r>
  <r>
    <x v="5"/>
    <x v="29"/>
    <x v="4"/>
    <n v="86"/>
    <n v="86"/>
    <n v="0"/>
    <n v="0"/>
    <x v="0"/>
  </r>
  <r>
    <x v="5"/>
    <x v="30"/>
    <x v="0"/>
    <n v="630"/>
    <n v="630"/>
    <n v="0"/>
    <n v="0"/>
    <x v="0"/>
  </r>
  <r>
    <x v="5"/>
    <x v="30"/>
    <x v="1"/>
    <n v="276"/>
    <n v="276"/>
    <n v="0"/>
    <n v="0"/>
    <x v="0"/>
  </r>
  <r>
    <x v="5"/>
    <x v="30"/>
    <x v="2"/>
    <n v="197"/>
    <n v="197"/>
    <n v="0"/>
    <n v="0"/>
    <x v="0"/>
  </r>
  <r>
    <x v="5"/>
    <x v="30"/>
    <x v="4"/>
    <n v="256"/>
    <n v="256"/>
    <n v="0"/>
    <n v="0"/>
    <x v="0"/>
  </r>
  <r>
    <x v="5"/>
    <x v="31"/>
    <x v="0"/>
    <n v="331"/>
    <n v="331"/>
    <n v="0"/>
    <n v="0"/>
    <x v="0"/>
  </r>
  <r>
    <x v="5"/>
    <x v="31"/>
    <x v="1"/>
    <n v="530"/>
    <n v="530"/>
    <n v="0"/>
    <n v="0"/>
    <x v="0"/>
  </r>
  <r>
    <x v="5"/>
    <x v="31"/>
    <x v="2"/>
    <n v="261"/>
    <n v="261"/>
    <n v="0"/>
    <n v="0"/>
    <x v="0"/>
  </r>
  <r>
    <x v="5"/>
    <x v="31"/>
    <x v="4"/>
    <n v="672"/>
    <n v="672"/>
    <n v="0"/>
    <n v="0"/>
    <x v="0"/>
  </r>
  <r>
    <x v="5"/>
    <x v="32"/>
    <x v="0"/>
    <n v="53"/>
    <n v="53"/>
    <n v="0"/>
    <n v="0"/>
    <x v="0"/>
  </r>
  <r>
    <x v="5"/>
    <x v="32"/>
    <x v="1"/>
    <n v="131"/>
    <n v="131"/>
    <n v="0"/>
    <n v="0"/>
    <x v="0"/>
  </r>
  <r>
    <x v="5"/>
    <x v="32"/>
    <x v="2"/>
    <n v="49"/>
    <n v="49"/>
    <n v="0"/>
    <n v="0"/>
    <x v="0"/>
  </r>
  <r>
    <x v="5"/>
    <x v="32"/>
    <x v="4"/>
    <n v="390"/>
    <n v="390"/>
    <n v="0"/>
    <n v="0"/>
    <x v="0"/>
  </r>
  <r>
    <x v="6"/>
    <x v="0"/>
    <x v="0"/>
    <n v="4969"/>
    <n v="4969"/>
    <n v="0"/>
    <n v="0"/>
    <x v="0"/>
  </r>
  <r>
    <x v="6"/>
    <x v="0"/>
    <x v="1"/>
    <n v="5478"/>
    <n v="5478"/>
    <n v="0"/>
    <n v="0"/>
    <x v="0"/>
  </r>
  <r>
    <x v="6"/>
    <x v="0"/>
    <x v="2"/>
    <n v="3361"/>
    <n v="3361"/>
    <n v="0"/>
    <n v="0"/>
    <x v="0"/>
  </r>
  <r>
    <x v="6"/>
    <x v="0"/>
    <x v="3"/>
    <n v="1662"/>
    <n v="1662"/>
    <n v="0"/>
    <n v="0"/>
    <x v="0"/>
  </r>
  <r>
    <x v="6"/>
    <x v="0"/>
    <x v="4"/>
    <n v="10882"/>
    <n v="10882"/>
    <n v="0"/>
    <n v="0"/>
    <x v="0"/>
  </r>
  <r>
    <x v="6"/>
    <x v="1"/>
    <x v="0"/>
    <n v="184"/>
    <n v="184"/>
    <n v="0"/>
    <n v="0"/>
    <x v="0"/>
  </r>
  <r>
    <x v="6"/>
    <x v="1"/>
    <x v="1"/>
    <n v="266"/>
    <n v="266"/>
    <n v="0"/>
    <n v="0"/>
    <x v="0"/>
  </r>
  <r>
    <x v="6"/>
    <x v="1"/>
    <x v="2"/>
    <n v="100"/>
    <n v="100"/>
    <n v="0"/>
    <n v="0"/>
    <x v="0"/>
  </r>
  <r>
    <x v="6"/>
    <x v="1"/>
    <x v="4"/>
    <n v="349"/>
    <n v="349"/>
    <n v="0"/>
    <n v="0"/>
    <x v="0"/>
  </r>
  <r>
    <x v="6"/>
    <x v="2"/>
    <x v="0"/>
    <n v="30"/>
    <n v="30"/>
    <n v="0"/>
    <n v="0"/>
    <x v="0"/>
  </r>
  <r>
    <x v="6"/>
    <x v="2"/>
    <x v="1"/>
    <n v="81"/>
    <n v="81"/>
    <n v="0"/>
    <n v="0"/>
    <x v="0"/>
  </r>
  <r>
    <x v="6"/>
    <x v="2"/>
    <x v="2"/>
    <n v="65"/>
    <n v="65"/>
    <n v="0"/>
    <n v="0"/>
    <x v="0"/>
  </r>
  <r>
    <x v="6"/>
    <x v="2"/>
    <x v="4"/>
    <n v="70"/>
    <n v="70"/>
    <n v="0"/>
    <n v="0"/>
    <x v="0"/>
  </r>
  <r>
    <x v="6"/>
    <x v="3"/>
    <x v="0"/>
    <n v="213"/>
    <n v="213"/>
    <n v="0"/>
    <n v="0"/>
    <x v="0"/>
  </r>
  <r>
    <x v="6"/>
    <x v="3"/>
    <x v="1"/>
    <n v="77"/>
    <n v="77"/>
    <n v="0"/>
    <n v="0"/>
    <x v="0"/>
  </r>
  <r>
    <x v="6"/>
    <x v="3"/>
    <x v="2"/>
    <n v="158"/>
    <n v="158"/>
    <n v="0"/>
    <n v="0"/>
    <x v="0"/>
  </r>
  <r>
    <x v="6"/>
    <x v="3"/>
    <x v="4"/>
    <n v="7"/>
    <n v="7"/>
    <n v="0"/>
    <n v="0"/>
    <x v="0"/>
  </r>
  <r>
    <x v="6"/>
    <x v="4"/>
    <x v="0"/>
    <n v="113"/>
    <n v="113"/>
    <n v="0"/>
    <n v="0"/>
    <x v="0"/>
  </r>
  <r>
    <x v="6"/>
    <x v="4"/>
    <x v="1"/>
    <n v="227"/>
    <n v="227"/>
    <n v="0"/>
    <n v="0"/>
    <x v="0"/>
  </r>
  <r>
    <x v="6"/>
    <x v="4"/>
    <x v="2"/>
    <n v="180"/>
    <n v="180"/>
    <n v="0"/>
    <n v="0"/>
    <x v="0"/>
  </r>
  <r>
    <x v="6"/>
    <x v="4"/>
    <x v="3"/>
    <n v="1292"/>
    <n v="1292"/>
    <n v="0"/>
    <n v="0"/>
    <x v="0"/>
  </r>
  <r>
    <x v="6"/>
    <x v="4"/>
    <x v="4"/>
    <n v="2133"/>
    <n v="2133"/>
    <n v="0"/>
    <n v="0"/>
    <x v="0"/>
  </r>
  <r>
    <x v="6"/>
    <x v="5"/>
    <x v="0"/>
    <n v="32"/>
    <n v="32"/>
    <n v="0"/>
    <n v="0"/>
    <x v="0"/>
  </r>
  <r>
    <x v="6"/>
    <x v="5"/>
    <x v="1"/>
    <n v="37"/>
    <n v="37"/>
    <n v="0"/>
    <n v="0"/>
    <x v="0"/>
  </r>
  <r>
    <x v="6"/>
    <x v="5"/>
    <x v="2"/>
    <n v="19"/>
    <n v="19"/>
    <n v="0"/>
    <n v="0"/>
    <x v="0"/>
  </r>
  <r>
    <x v="6"/>
    <x v="5"/>
    <x v="3"/>
    <n v="71"/>
    <n v="71"/>
    <n v="0"/>
    <n v="0"/>
    <x v="0"/>
  </r>
  <r>
    <x v="6"/>
    <x v="5"/>
    <x v="4"/>
    <n v="44"/>
    <n v="44"/>
    <n v="0"/>
    <n v="0"/>
    <x v="0"/>
  </r>
  <r>
    <x v="6"/>
    <x v="6"/>
    <x v="0"/>
    <n v="699"/>
    <n v="699"/>
    <n v="0"/>
    <n v="0"/>
    <x v="0"/>
  </r>
  <r>
    <x v="6"/>
    <x v="6"/>
    <x v="1"/>
    <n v="646"/>
    <n v="646"/>
    <n v="0"/>
    <n v="0"/>
    <x v="0"/>
  </r>
  <r>
    <x v="6"/>
    <x v="6"/>
    <x v="2"/>
    <n v="345"/>
    <n v="345"/>
    <n v="0"/>
    <n v="0"/>
    <x v="0"/>
  </r>
  <r>
    <x v="6"/>
    <x v="6"/>
    <x v="3"/>
    <n v="299"/>
    <n v="299"/>
    <n v="0"/>
    <n v="0"/>
    <x v="0"/>
  </r>
  <r>
    <x v="6"/>
    <x v="6"/>
    <x v="4"/>
    <n v="1243"/>
    <n v="1243"/>
    <n v="0"/>
    <n v="0"/>
    <x v="0"/>
  </r>
  <r>
    <x v="6"/>
    <x v="7"/>
    <x v="0"/>
    <n v="30"/>
    <n v="30"/>
    <n v="0"/>
    <n v="0"/>
    <x v="0"/>
  </r>
  <r>
    <x v="6"/>
    <x v="7"/>
    <x v="1"/>
    <n v="117"/>
    <n v="117"/>
    <n v="0"/>
    <n v="0"/>
    <x v="0"/>
  </r>
  <r>
    <x v="6"/>
    <x v="7"/>
    <x v="2"/>
    <n v="46"/>
    <n v="46"/>
    <n v="0"/>
    <n v="0"/>
    <x v="0"/>
  </r>
  <r>
    <x v="6"/>
    <x v="7"/>
    <x v="4"/>
    <n v="64"/>
    <n v="64"/>
    <n v="0"/>
    <n v="0"/>
    <x v="0"/>
  </r>
  <r>
    <x v="6"/>
    <x v="8"/>
    <x v="0"/>
    <n v="264"/>
    <n v="264"/>
    <n v="0"/>
    <n v="0"/>
    <x v="0"/>
  </r>
  <r>
    <x v="6"/>
    <x v="8"/>
    <x v="1"/>
    <n v="301"/>
    <n v="301"/>
    <n v="0"/>
    <n v="0"/>
    <x v="0"/>
  </r>
  <r>
    <x v="6"/>
    <x v="8"/>
    <x v="2"/>
    <n v="166"/>
    <n v="166"/>
    <n v="0"/>
    <n v="0"/>
    <x v="0"/>
  </r>
  <r>
    <x v="6"/>
    <x v="8"/>
    <x v="3"/>
    <n v="71"/>
    <n v="71"/>
    <n v="0"/>
    <n v="0"/>
    <x v="0"/>
  </r>
  <r>
    <x v="6"/>
    <x v="8"/>
    <x v="4"/>
    <n v="697"/>
    <n v="697"/>
    <n v="0"/>
    <n v="0"/>
    <x v="0"/>
  </r>
  <r>
    <x v="6"/>
    <x v="9"/>
    <x v="0"/>
    <n v="587"/>
    <n v="587"/>
    <n v="0"/>
    <n v="0"/>
    <x v="0"/>
  </r>
  <r>
    <x v="6"/>
    <x v="9"/>
    <x v="1"/>
    <n v="656"/>
    <n v="656"/>
    <n v="0"/>
    <n v="0"/>
    <x v="0"/>
  </r>
  <r>
    <x v="6"/>
    <x v="9"/>
    <x v="2"/>
    <n v="322"/>
    <n v="322"/>
    <n v="0"/>
    <n v="0"/>
    <x v="0"/>
  </r>
  <r>
    <x v="6"/>
    <x v="9"/>
    <x v="4"/>
    <n v="609"/>
    <n v="609"/>
    <n v="0"/>
    <n v="0"/>
    <x v="0"/>
  </r>
  <r>
    <x v="6"/>
    <x v="10"/>
    <x v="0"/>
    <n v="64"/>
    <n v="64"/>
    <n v="0"/>
    <n v="0"/>
    <x v="0"/>
  </r>
  <r>
    <x v="6"/>
    <x v="10"/>
    <x v="1"/>
    <n v="195"/>
    <n v="195"/>
    <n v="0"/>
    <n v="0"/>
    <x v="0"/>
  </r>
  <r>
    <x v="6"/>
    <x v="10"/>
    <x v="2"/>
    <n v="133"/>
    <n v="133"/>
    <n v="0"/>
    <n v="0"/>
    <x v="0"/>
  </r>
  <r>
    <x v="6"/>
    <x v="10"/>
    <x v="4"/>
    <n v="519"/>
    <n v="519"/>
    <n v="0"/>
    <n v="0"/>
    <x v="0"/>
  </r>
  <r>
    <x v="6"/>
    <x v="11"/>
    <x v="0"/>
    <n v="26"/>
    <n v="26"/>
    <n v="0"/>
    <n v="0"/>
    <x v="0"/>
  </r>
  <r>
    <x v="6"/>
    <x v="11"/>
    <x v="1"/>
    <n v="30"/>
    <n v="30"/>
    <n v="0"/>
    <n v="0"/>
    <x v="0"/>
  </r>
  <r>
    <x v="6"/>
    <x v="11"/>
    <x v="2"/>
    <n v="24"/>
    <n v="24"/>
    <n v="0"/>
    <n v="0"/>
    <x v="0"/>
  </r>
  <r>
    <x v="6"/>
    <x v="11"/>
    <x v="4"/>
    <n v="77"/>
    <n v="77"/>
    <n v="0"/>
    <n v="0"/>
    <x v="0"/>
  </r>
  <r>
    <x v="6"/>
    <x v="12"/>
    <x v="0"/>
    <n v="206"/>
    <n v="206"/>
    <n v="0"/>
    <n v="0"/>
    <x v="0"/>
  </r>
  <r>
    <x v="6"/>
    <x v="12"/>
    <x v="1"/>
    <n v="224"/>
    <n v="224"/>
    <n v="0"/>
    <n v="0"/>
    <x v="0"/>
  </r>
  <r>
    <x v="6"/>
    <x v="12"/>
    <x v="2"/>
    <n v="143"/>
    <n v="143"/>
    <n v="0"/>
    <n v="0"/>
    <x v="0"/>
  </r>
  <r>
    <x v="6"/>
    <x v="12"/>
    <x v="4"/>
    <n v="236"/>
    <n v="236"/>
    <n v="0"/>
    <n v="0"/>
    <x v="0"/>
  </r>
  <r>
    <x v="6"/>
    <x v="13"/>
    <x v="0"/>
    <n v="44"/>
    <n v="44"/>
    <n v="0"/>
    <n v="0"/>
    <x v="0"/>
  </r>
  <r>
    <x v="6"/>
    <x v="13"/>
    <x v="1"/>
    <n v="150"/>
    <n v="150"/>
    <n v="0"/>
    <n v="0"/>
    <x v="0"/>
  </r>
  <r>
    <x v="6"/>
    <x v="13"/>
    <x v="2"/>
    <n v="108"/>
    <n v="108"/>
    <n v="0"/>
    <n v="0"/>
    <x v="0"/>
  </r>
  <r>
    <x v="6"/>
    <x v="13"/>
    <x v="4"/>
    <n v="399"/>
    <n v="399"/>
    <n v="0"/>
    <n v="0"/>
    <x v="0"/>
  </r>
  <r>
    <x v="6"/>
    <x v="14"/>
    <x v="0"/>
    <n v="178"/>
    <n v="178"/>
    <n v="0"/>
    <n v="0"/>
    <x v="0"/>
  </r>
  <r>
    <x v="6"/>
    <x v="14"/>
    <x v="1"/>
    <n v="130"/>
    <n v="130"/>
    <n v="0"/>
    <n v="0"/>
    <x v="0"/>
  </r>
  <r>
    <x v="6"/>
    <x v="14"/>
    <x v="2"/>
    <n v="81"/>
    <n v="81"/>
    <n v="0"/>
    <n v="0"/>
    <x v="0"/>
  </r>
  <r>
    <x v="6"/>
    <x v="14"/>
    <x v="4"/>
    <n v="66"/>
    <n v="66"/>
    <n v="0"/>
    <n v="0"/>
    <x v="0"/>
  </r>
  <r>
    <x v="6"/>
    <x v="15"/>
    <x v="0"/>
    <n v="1097"/>
    <n v="1097"/>
    <n v="0"/>
    <n v="0"/>
    <x v="0"/>
  </r>
  <r>
    <x v="6"/>
    <x v="15"/>
    <x v="1"/>
    <n v="737"/>
    <n v="737"/>
    <n v="0"/>
    <n v="0"/>
    <x v="0"/>
  </r>
  <r>
    <x v="6"/>
    <x v="15"/>
    <x v="2"/>
    <n v="722"/>
    <n v="722"/>
    <n v="0"/>
    <n v="0"/>
    <x v="0"/>
  </r>
  <r>
    <x v="6"/>
    <x v="15"/>
    <x v="4"/>
    <n v="905"/>
    <n v="905"/>
    <n v="0"/>
    <n v="0"/>
    <x v="0"/>
  </r>
  <r>
    <x v="6"/>
    <x v="16"/>
    <x v="0"/>
    <n v="57"/>
    <n v="57"/>
    <n v="0"/>
    <n v="0"/>
    <x v="0"/>
  </r>
  <r>
    <x v="6"/>
    <x v="16"/>
    <x v="1"/>
    <n v="146"/>
    <n v="146"/>
    <n v="0"/>
    <n v="0"/>
    <x v="0"/>
  </r>
  <r>
    <x v="6"/>
    <x v="16"/>
    <x v="2"/>
    <n v="44"/>
    <n v="44"/>
    <n v="0"/>
    <n v="0"/>
    <x v="0"/>
  </r>
  <r>
    <x v="6"/>
    <x v="16"/>
    <x v="4"/>
    <n v="74"/>
    <n v="74"/>
    <n v="0"/>
    <n v="0"/>
    <x v="0"/>
  </r>
  <r>
    <x v="6"/>
    <x v="17"/>
    <x v="0"/>
    <n v="39"/>
    <n v="39"/>
    <n v="0"/>
    <n v="0"/>
    <x v="0"/>
  </r>
  <r>
    <x v="6"/>
    <x v="17"/>
    <x v="1"/>
    <n v="410"/>
    <n v="410"/>
    <n v="0"/>
    <n v="0"/>
    <x v="0"/>
  </r>
  <r>
    <x v="6"/>
    <x v="17"/>
    <x v="2"/>
    <n v="112"/>
    <n v="112"/>
    <n v="0"/>
    <n v="0"/>
    <x v="0"/>
  </r>
  <r>
    <x v="6"/>
    <x v="17"/>
    <x v="4"/>
    <n v="791"/>
    <n v="791"/>
    <n v="0"/>
    <n v="0"/>
    <x v="0"/>
  </r>
  <r>
    <x v="6"/>
    <x v="18"/>
    <x v="0"/>
    <n v="106"/>
    <n v="106"/>
    <n v="0"/>
    <n v="0"/>
    <x v="0"/>
  </r>
  <r>
    <x v="6"/>
    <x v="18"/>
    <x v="1"/>
    <n v="122"/>
    <n v="122"/>
    <n v="0"/>
    <n v="0"/>
    <x v="0"/>
  </r>
  <r>
    <x v="6"/>
    <x v="18"/>
    <x v="2"/>
    <n v="38"/>
    <n v="38"/>
    <n v="0"/>
    <n v="0"/>
    <x v="0"/>
  </r>
  <r>
    <x v="6"/>
    <x v="18"/>
    <x v="4"/>
    <n v="100"/>
    <n v="100"/>
    <n v="0"/>
    <n v="0"/>
    <x v="0"/>
  </r>
  <r>
    <x v="6"/>
    <x v="19"/>
    <x v="0"/>
    <n v="129"/>
    <n v="129"/>
    <n v="0"/>
    <n v="0"/>
    <x v="0"/>
  </r>
  <r>
    <x v="6"/>
    <x v="19"/>
    <x v="1"/>
    <n v="67"/>
    <n v="67"/>
    <n v="0"/>
    <n v="0"/>
    <x v="0"/>
  </r>
  <r>
    <x v="6"/>
    <x v="19"/>
    <x v="2"/>
    <n v="39"/>
    <n v="39"/>
    <n v="0"/>
    <n v="0"/>
    <x v="0"/>
  </r>
  <r>
    <x v="6"/>
    <x v="19"/>
    <x v="4"/>
    <n v="34"/>
    <n v="34"/>
    <n v="0"/>
    <n v="0"/>
    <x v="0"/>
  </r>
  <r>
    <x v="6"/>
    <x v="20"/>
    <x v="0"/>
    <n v="20"/>
    <n v="20"/>
    <n v="0"/>
    <n v="0"/>
    <x v="0"/>
  </r>
  <r>
    <x v="6"/>
    <x v="20"/>
    <x v="1"/>
    <n v="45"/>
    <n v="45"/>
    <n v="0"/>
    <n v="0"/>
    <x v="0"/>
  </r>
  <r>
    <x v="6"/>
    <x v="20"/>
    <x v="2"/>
    <n v="25"/>
    <n v="25"/>
    <n v="0"/>
    <n v="0"/>
    <x v="0"/>
  </r>
  <r>
    <x v="6"/>
    <x v="20"/>
    <x v="4"/>
    <n v="120"/>
    <n v="120"/>
    <n v="0"/>
    <n v="0"/>
    <x v="0"/>
  </r>
  <r>
    <x v="6"/>
    <x v="21"/>
    <x v="0"/>
    <n v="233"/>
    <n v="233"/>
    <n v="0"/>
    <n v="0"/>
    <x v="0"/>
  </r>
  <r>
    <x v="6"/>
    <x v="21"/>
    <x v="1"/>
    <n v="211"/>
    <n v="211"/>
    <n v="0"/>
    <n v="0"/>
    <x v="0"/>
  </r>
  <r>
    <x v="6"/>
    <x v="21"/>
    <x v="2"/>
    <n v="137"/>
    <n v="137"/>
    <n v="0"/>
    <n v="0"/>
    <x v="0"/>
  </r>
  <r>
    <x v="6"/>
    <x v="21"/>
    <x v="4"/>
    <n v="284"/>
    <n v="284"/>
    <n v="0"/>
    <n v="0"/>
    <x v="0"/>
  </r>
  <r>
    <x v="6"/>
    <x v="22"/>
    <x v="0"/>
    <n v="128"/>
    <n v="128"/>
    <n v="0"/>
    <n v="0"/>
    <x v="0"/>
  </r>
  <r>
    <x v="6"/>
    <x v="22"/>
    <x v="1"/>
    <n v="134"/>
    <n v="134"/>
    <n v="0"/>
    <n v="0"/>
    <x v="0"/>
  </r>
  <r>
    <x v="6"/>
    <x v="22"/>
    <x v="2"/>
    <n v="128"/>
    <n v="128"/>
    <n v="0"/>
    <n v="0"/>
    <x v="0"/>
  </r>
  <r>
    <x v="6"/>
    <x v="22"/>
    <x v="4"/>
    <n v="340"/>
    <n v="340"/>
    <n v="0"/>
    <n v="0"/>
    <x v="0"/>
  </r>
  <r>
    <x v="6"/>
    <x v="23"/>
    <x v="0"/>
    <n v="233"/>
    <n v="233"/>
    <n v="0"/>
    <n v="0"/>
    <x v="0"/>
  </r>
  <r>
    <x v="6"/>
    <x v="23"/>
    <x v="1"/>
    <n v="221"/>
    <n v="221"/>
    <n v="0"/>
    <n v="0"/>
    <x v="0"/>
  </r>
  <r>
    <x v="6"/>
    <x v="23"/>
    <x v="2"/>
    <n v="181"/>
    <n v="181"/>
    <n v="0"/>
    <n v="0"/>
    <x v="0"/>
  </r>
  <r>
    <x v="6"/>
    <x v="23"/>
    <x v="4"/>
    <n v="453"/>
    <n v="453"/>
    <n v="0"/>
    <n v="0"/>
    <x v="0"/>
  </r>
  <r>
    <x v="6"/>
    <x v="24"/>
    <x v="0"/>
    <n v="146"/>
    <n v="146"/>
    <n v="0"/>
    <n v="0"/>
    <x v="0"/>
  </r>
  <r>
    <x v="6"/>
    <x v="24"/>
    <x v="1"/>
    <n v="104"/>
    <n v="104"/>
    <n v="0"/>
    <n v="0"/>
    <x v="0"/>
  </r>
  <r>
    <x v="6"/>
    <x v="24"/>
    <x v="2"/>
    <n v="76"/>
    <n v="76"/>
    <n v="0"/>
    <n v="0"/>
    <x v="0"/>
  </r>
  <r>
    <x v="6"/>
    <x v="24"/>
    <x v="4"/>
    <n v="187"/>
    <n v="187"/>
    <n v="0"/>
    <n v="0"/>
    <x v="0"/>
  </r>
  <r>
    <x v="6"/>
    <x v="25"/>
    <x v="0"/>
    <n v="354"/>
    <n v="354"/>
    <n v="0"/>
    <n v="0"/>
    <x v="0"/>
  </r>
  <r>
    <x v="6"/>
    <x v="25"/>
    <x v="1"/>
    <n v="117"/>
    <n v="117"/>
    <n v="0"/>
    <n v="0"/>
    <x v="0"/>
  </r>
  <r>
    <x v="6"/>
    <x v="25"/>
    <x v="2"/>
    <n v="78"/>
    <n v="78"/>
    <n v="0"/>
    <n v="0"/>
    <x v="0"/>
  </r>
  <r>
    <x v="6"/>
    <x v="25"/>
    <x v="4"/>
    <n v="142"/>
    <n v="142"/>
    <n v="0"/>
    <n v="0"/>
    <x v="0"/>
  </r>
  <r>
    <x v="6"/>
    <x v="26"/>
    <x v="0"/>
    <n v="286"/>
    <n v="286"/>
    <n v="0"/>
    <n v="0"/>
    <x v="0"/>
  </r>
  <r>
    <x v="6"/>
    <x v="26"/>
    <x v="1"/>
    <n v="852"/>
    <n v="852"/>
    <n v="0"/>
    <n v="0"/>
    <x v="0"/>
  </r>
  <r>
    <x v="6"/>
    <x v="26"/>
    <x v="2"/>
    <n v="341"/>
    <n v="341"/>
    <n v="0"/>
    <n v="0"/>
    <x v="0"/>
  </r>
  <r>
    <x v="6"/>
    <x v="26"/>
    <x v="4"/>
    <n v="2286"/>
    <n v="2286"/>
    <n v="0"/>
    <n v="0"/>
    <x v="0"/>
  </r>
  <r>
    <x v="6"/>
    <x v="27"/>
    <x v="0"/>
    <n v="105"/>
    <n v="105"/>
    <n v="0"/>
    <n v="0"/>
    <x v="0"/>
  </r>
  <r>
    <x v="6"/>
    <x v="27"/>
    <x v="1"/>
    <n v="87"/>
    <n v="87"/>
    <n v="0"/>
    <n v="0"/>
    <x v="0"/>
  </r>
  <r>
    <x v="6"/>
    <x v="27"/>
    <x v="2"/>
    <n v="53"/>
    <n v="53"/>
    <n v="0"/>
    <n v="0"/>
    <x v="0"/>
  </r>
  <r>
    <x v="6"/>
    <x v="27"/>
    <x v="4"/>
    <n v="113"/>
    <n v="113"/>
    <n v="0"/>
    <n v="0"/>
    <x v="0"/>
  </r>
  <r>
    <x v="6"/>
    <x v="28"/>
    <x v="0"/>
    <n v="25"/>
    <n v="25"/>
    <n v="0"/>
    <n v="0"/>
    <x v="0"/>
  </r>
  <r>
    <x v="6"/>
    <x v="28"/>
    <x v="1"/>
    <n v="19"/>
    <n v="19"/>
    <n v="0"/>
    <n v="0"/>
    <x v="0"/>
  </r>
  <r>
    <x v="6"/>
    <x v="28"/>
    <x v="2"/>
    <n v="23"/>
    <n v="23"/>
    <n v="0"/>
    <n v="0"/>
    <x v="0"/>
  </r>
  <r>
    <x v="6"/>
    <x v="28"/>
    <x v="4"/>
    <n v="97"/>
    <n v="97"/>
    <n v="0"/>
    <n v="0"/>
    <x v="0"/>
  </r>
  <r>
    <x v="6"/>
    <x v="29"/>
    <x v="0"/>
    <n v="185"/>
    <n v="185"/>
    <n v="0"/>
    <n v="0"/>
    <x v="0"/>
  </r>
  <r>
    <x v="6"/>
    <x v="29"/>
    <x v="1"/>
    <n v="102"/>
    <n v="102"/>
    <n v="0"/>
    <n v="0"/>
    <x v="0"/>
  </r>
  <r>
    <x v="6"/>
    <x v="29"/>
    <x v="2"/>
    <n v="82"/>
    <n v="82"/>
    <n v="0"/>
    <n v="0"/>
    <x v="0"/>
  </r>
  <r>
    <x v="6"/>
    <x v="29"/>
    <x v="4"/>
    <n v="105"/>
    <n v="105"/>
    <n v="0"/>
    <n v="0"/>
    <x v="0"/>
  </r>
  <r>
    <x v="6"/>
    <x v="30"/>
    <x v="0"/>
    <n v="688"/>
    <n v="688"/>
    <n v="0"/>
    <n v="0"/>
    <x v="0"/>
  </r>
  <r>
    <x v="6"/>
    <x v="30"/>
    <x v="1"/>
    <n v="301"/>
    <n v="301"/>
    <n v="0"/>
    <n v="0"/>
    <x v="0"/>
  </r>
  <r>
    <x v="6"/>
    <x v="30"/>
    <x v="2"/>
    <n v="220"/>
    <n v="220"/>
    <n v="0"/>
    <n v="0"/>
    <x v="0"/>
  </r>
  <r>
    <x v="6"/>
    <x v="30"/>
    <x v="4"/>
    <n v="260"/>
    <n v="260"/>
    <n v="0"/>
    <n v="0"/>
    <x v="0"/>
  </r>
  <r>
    <x v="6"/>
    <x v="31"/>
    <x v="0"/>
    <n v="441"/>
    <n v="441"/>
    <n v="0"/>
    <n v="0"/>
    <x v="0"/>
  </r>
  <r>
    <x v="6"/>
    <x v="31"/>
    <x v="1"/>
    <n v="555"/>
    <n v="555"/>
    <n v="0"/>
    <n v="0"/>
    <x v="0"/>
  </r>
  <r>
    <x v="6"/>
    <x v="31"/>
    <x v="2"/>
    <n v="288"/>
    <n v="288"/>
    <n v="0"/>
    <n v="0"/>
    <x v="0"/>
  </r>
  <r>
    <x v="6"/>
    <x v="31"/>
    <x v="4"/>
    <n v="740"/>
    <n v="740"/>
    <n v="0"/>
    <n v="0"/>
    <x v="0"/>
  </r>
  <r>
    <x v="6"/>
    <x v="32"/>
    <x v="0"/>
    <n v="71"/>
    <n v="71"/>
    <n v="0"/>
    <n v="0"/>
    <x v="0"/>
  </r>
  <r>
    <x v="6"/>
    <x v="32"/>
    <x v="1"/>
    <n v="141"/>
    <n v="141"/>
    <n v="0"/>
    <n v="0"/>
    <x v="0"/>
  </r>
  <r>
    <x v="6"/>
    <x v="32"/>
    <x v="2"/>
    <n v="54"/>
    <n v="54"/>
    <n v="0"/>
    <n v="0"/>
    <x v="0"/>
  </r>
  <r>
    <x v="6"/>
    <x v="32"/>
    <x v="4"/>
    <n v="429"/>
    <n v="429"/>
    <n v="0"/>
    <n v="0"/>
    <x v="0"/>
  </r>
  <r>
    <x v="7"/>
    <x v="0"/>
    <x v="0"/>
    <n v="4601"/>
    <n v="4601"/>
    <n v="0"/>
    <n v="0"/>
    <x v="0"/>
  </r>
  <r>
    <x v="7"/>
    <x v="0"/>
    <x v="1"/>
    <n v="4968"/>
    <n v="4968"/>
    <n v="0"/>
    <n v="0"/>
    <x v="0"/>
  </r>
  <r>
    <x v="7"/>
    <x v="0"/>
    <x v="2"/>
    <n v="2978"/>
    <n v="2978"/>
    <n v="0"/>
    <n v="0"/>
    <x v="0"/>
  </r>
  <r>
    <x v="7"/>
    <x v="0"/>
    <x v="3"/>
    <n v="1540"/>
    <n v="1540"/>
    <n v="0"/>
    <n v="0"/>
    <x v="0"/>
  </r>
  <r>
    <x v="7"/>
    <x v="0"/>
    <x v="4"/>
    <n v="9940"/>
    <n v="9940"/>
    <n v="0"/>
    <n v="0"/>
    <x v="0"/>
  </r>
  <r>
    <x v="7"/>
    <x v="1"/>
    <x v="0"/>
    <n v="140"/>
    <n v="140"/>
    <n v="0"/>
    <n v="0"/>
    <x v="0"/>
  </r>
  <r>
    <x v="7"/>
    <x v="1"/>
    <x v="1"/>
    <n v="263"/>
    <n v="263"/>
    <n v="0"/>
    <n v="0"/>
    <x v="0"/>
  </r>
  <r>
    <x v="7"/>
    <x v="1"/>
    <x v="2"/>
    <n v="91"/>
    <n v="91"/>
    <n v="0"/>
    <n v="0"/>
    <x v="0"/>
  </r>
  <r>
    <x v="7"/>
    <x v="1"/>
    <x v="4"/>
    <n v="286"/>
    <n v="286"/>
    <n v="0"/>
    <n v="0"/>
    <x v="0"/>
  </r>
  <r>
    <x v="7"/>
    <x v="2"/>
    <x v="0"/>
    <n v="39"/>
    <n v="39"/>
    <n v="0"/>
    <n v="0"/>
    <x v="0"/>
  </r>
  <r>
    <x v="7"/>
    <x v="2"/>
    <x v="1"/>
    <n v="66"/>
    <n v="66"/>
    <n v="0"/>
    <n v="0"/>
    <x v="0"/>
  </r>
  <r>
    <x v="7"/>
    <x v="2"/>
    <x v="2"/>
    <n v="58"/>
    <n v="58"/>
    <n v="0"/>
    <n v="0"/>
    <x v="0"/>
  </r>
  <r>
    <x v="7"/>
    <x v="2"/>
    <x v="4"/>
    <n v="71"/>
    <n v="71"/>
    <n v="0"/>
    <n v="0"/>
    <x v="0"/>
  </r>
  <r>
    <x v="7"/>
    <x v="3"/>
    <x v="0"/>
    <n v="190"/>
    <n v="190"/>
    <n v="0"/>
    <n v="0"/>
    <x v="0"/>
  </r>
  <r>
    <x v="7"/>
    <x v="3"/>
    <x v="1"/>
    <n v="74"/>
    <n v="74"/>
    <n v="0"/>
    <n v="0"/>
    <x v="0"/>
  </r>
  <r>
    <x v="7"/>
    <x v="3"/>
    <x v="2"/>
    <n v="120"/>
    <n v="120"/>
    <n v="0"/>
    <n v="0"/>
    <x v="0"/>
  </r>
  <r>
    <x v="7"/>
    <x v="3"/>
    <x v="4"/>
    <n v="13"/>
    <n v="13"/>
    <n v="0"/>
    <n v="0"/>
    <x v="0"/>
  </r>
  <r>
    <x v="7"/>
    <x v="4"/>
    <x v="0"/>
    <n v="131"/>
    <n v="131"/>
    <n v="0"/>
    <n v="0"/>
    <x v="0"/>
  </r>
  <r>
    <x v="7"/>
    <x v="4"/>
    <x v="1"/>
    <n v="195"/>
    <n v="195"/>
    <n v="0"/>
    <n v="0"/>
    <x v="0"/>
  </r>
  <r>
    <x v="7"/>
    <x v="4"/>
    <x v="2"/>
    <n v="152"/>
    <n v="152"/>
    <n v="0"/>
    <n v="0"/>
    <x v="0"/>
  </r>
  <r>
    <x v="7"/>
    <x v="4"/>
    <x v="3"/>
    <n v="1106"/>
    <n v="1106"/>
    <n v="0"/>
    <n v="0"/>
    <x v="0"/>
  </r>
  <r>
    <x v="7"/>
    <x v="4"/>
    <x v="4"/>
    <n v="1905"/>
    <n v="1905"/>
    <n v="0"/>
    <n v="0"/>
    <x v="0"/>
  </r>
  <r>
    <x v="7"/>
    <x v="5"/>
    <x v="0"/>
    <n v="18"/>
    <n v="18"/>
    <n v="0"/>
    <n v="0"/>
    <x v="0"/>
  </r>
  <r>
    <x v="7"/>
    <x v="5"/>
    <x v="1"/>
    <n v="47"/>
    <n v="47"/>
    <n v="0"/>
    <n v="0"/>
    <x v="0"/>
  </r>
  <r>
    <x v="7"/>
    <x v="5"/>
    <x v="2"/>
    <n v="17"/>
    <n v="17"/>
    <n v="0"/>
    <n v="0"/>
    <x v="0"/>
  </r>
  <r>
    <x v="7"/>
    <x v="5"/>
    <x v="3"/>
    <n v="73"/>
    <n v="73"/>
    <n v="0"/>
    <n v="0"/>
    <x v="0"/>
  </r>
  <r>
    <x v="7"/>
    <x v="5"/>
    <x v="4"/>
    <n v="42"/>
    <n v="42"/>
    <n v="0"/>
    <n v="0"/>
    <x v="0"/>
  </r>
  <r>
    <x v="7"/>
    <x v="6"/>
    <x v="0"/>
    <n v="657"/>
    <n v="657"/>
    <n v="0"/>
    <n v="0"/>
    <x v="0"/>
  </r>
  <r>
    <x v="7"/>
    <x v="6"/>
    <x v="1"/>
    <n v="531"/>
    <n v="531"/>
    <n v="0"/>
    <n v="0"/>
    <x v="0"/>
  </r>
  <r>
    <x v="7"/>
    <x v="6"/>
    <x v="2"/>
    <n v="318"/>
    <n v="318"/>
    <n v="0"/>
    <n v="0"/>
    <x v="0"/>
  </r>
  <r>
    <x v="7"/>
    <x v="6"/>
    <x v="3"/>
    <n v="361"/>
    <n v="361"/>
    <n v="0"/>
    <n v="0"/>
    <x v="0"/>
  </r>
  <r>
    <x v="7"/>
    <x v="6"/>
    <x v="4"/>
    <n v="1155"/>
    <n v="1155"/>
    <n v="0"/>
    <n v="0"/>
    <x v="0"/>
  </r>
  <r>
    <x v="7"/>
    <x v="7"/>
    <x v="0"/>
    <n v="29"/>
    <n v="29"/>
    <n v="0"/>
    <n v="0"/>
    <x v="0"/>
  </r>
  <r>
    <x v="7"/>
    <x v="7"/>
    <x v="1"/>
    <n v="102"/>
    <n v="102"/>
    <n v="0"/>
    <n v="0"/>
    <x v="0"/>
  </r>
  <r>
    <x v="7"/>
    <x v="7"/>
    <x v="2"/>
    <n v="42"/>
    <n v="42"/>
    <n v="0"/>
    <n v="0"/>
    <x v="0"/>
  </r>
  <r>
    <x v="7"/>
    <x v="7"/>
    <x v="4"/>
    <n v="74"/>
    <n v="74"/>
    <n v="0"/>
    <n v="0"/>
    <x v="0"/>
  </r>
  <r>
    <x v="7"/>
    <x v="8"/>
    <x v="0"/>
    <n v="237"/>
    <n v="237"/>
    <n v="0"/>
    <n v="0"/>
    <x v="0"/>
  </r>
  <r>
    <x v="7"/>
    <x v="8"/>
    <x v="1"/>
    <n v="316"/>
    <n v="316"/>
    <n v="0"/>
    <n v="0"/>
    <x v="0"/>
  </r>
  <r>
    <x v="7"/>
    <x v="8"/>
    <x v="2"/>
    <n v="161"/>
    <n v="161"/>
    <n v="0"/>
    <n v="0"/>
    <x v="0"/>
  </r>
  <r>
    <x v="7"/>
    <x v="8"/>
    <x v="3"/>
    <n v="73"/>
    <n v="73"/>
    <n v="0"/>
    <n v="0"/>
    <x v="0"/>
  </r>
  <r>
    <x v="7"/>
    <x v="8"/>
    <x v="4"/>
    <n v="628"/>
    <n v="628"/>
    <n v="0"/>
    <n v="0"/>
    <x v="0"/>
  </r>
  <r>
    <x v="7"/>
    <x v="9"/>
    <x v="0"/>
    <n v="591"/>
    <n v="591"/>
    <n v="0"/>
    <n v="0"/>
    <x v="0"/>
  </r>
  <r>
    <x v="7"/>
    <x v="9"/>
    <x v="1"/>
    <n v="567"/>
    <n v="567"/>
    <n v="0"/>
    <n v="0"/>
    <x v="0"/>
  </r>
  <r>
    <x v="7"/>
    <x v="9"/>
    <x v="2"/>
    <n v="287"/>
    <n v="287"/>
    <n v="0"/>
    <n v="0"/>
    <x v="0"/>
  </r>
  <r>
    <x v="7"/>
    <x v="9"/>
    <x v="4"/>
    <n v="544"/>
    <n v="544"/>
    <n v="0"/>
    <n v="0"/>
    <x v="0"/>
  </r>
  <r>
    <x v="7"/>
    <x v="10"/>
    <x v="0"/>
    <n v="66"/>
    <n v="66"/>
    <n v="0"/>
    <n v="0"/>
    <x v="0"/>
  </r>
  <r>
    <x v="7"/>
    <x v="10"/>
    <x v="1"/>
    <n v="164"/>
    <n v="164"/>
    <n v="0"/>
    <n v="0"/>
    <x v="0"/>
  </r>
  <r>
    <x v="7"/>
    <x v="10"/>
    <x v="2"/>
    <n v="117"/>
    <n v="117"/>
    <n v="0"/>
    <n v="0"/>
    <x v="0"/>
  </r>
  <r>
    <x v="7"/>
    <x v="10"/>
    <x v="4"/>
    <n v="438"/>
    <n v="438"/>
    <n v="0"/>
    <n v="0"/>
    <x v="0"/>
  </r>
  <r>
    <x v="7"/>
    <x v="11"/>
    <x v="0"/>
    <n v="22"/>
    <n v="22"/>
    <n v="0"/>
    <n v="0"/>
    <x v="0"/>
  </r>
  <r>
    <x v="7"/>
    <x v="11"/>
    <x v="1"/>
    <n v="30"/>
    <n v="30"/>
    <n v="0"/>
    <n v="0"/>
    <x v="0"/>
  </r>
  <r>
    <x v="7"/>
    <x v="11"/>
    <x v="2"/>
    <n v="23"/>
    <n v="23"/>
    <n v="0"/>
    <n v="0"/>
    <x v="0"/>
  </r>
  <r>
    <x v="7"/>
    <x v="11"/>
    <x v="4"/>
    <n v="51"/>
    <n v="51"/>
    <n v="0"/>
    <n v="0"/>
    <x v="0"/>
  </r>
  <r>
    <x v="7"/>
    <x v="12"/>
    <x v="0"/>
    <n v="170"/>
    <n v="170"/>
    <n v="0"/>
    <n v="0"/>
    <x v="0"/>
  </r>
  <r>
    <x v="7"/>
    <x v="12"/>
    <x v="1"/>
    <n v="186"/>
    <n v="186"/>
    <n v="0"/>
    <n v="0"/>
    <x v="0"/>
  </r>
  <r>
    <x v="7"/>
    <x v="12"/>
    <x v="2"/>
    <n v="137"/>
    <n v="137"/>
    <n v="0"/>
    <n v="0"/>
    <x v="0"/>
  </r>
  <r>
    <x v="7"/>
    <x v="12"/>
    <x v="4"/>
    <n v="224"/>
    <n v="224"/>
    <n v="0"/>
    <n v="0"/>
    <x v="0"/>
  </r>
  <r>
    <x v="7"/>
    <x v="13"/>
    <x v="0"/>
    <n v="44"/>
    <n v="44"/>
    <n v="0"/>
    <n v="0"/>
    <x v="0"/>
  </r>
  <r>
    <x v="7"/>
    <x v="13"/>
    <x v="1"/>
    <n v="118"/>
    <n v="118"/>
    <n v="0"/>
    <n v="0"/>
    <x v="0"/>
  </r>
  <r>
    <x v="7"/>
    <x v="13"/>
    <x v="2"/>
    <n v="99"/>
    <n v="99"/>
    <n v="0"/>
    <n v="0"/>
    <x v="0"/>
  </r>
  <r>
    <x v="7"/>
    <x v="13"/>
    <x v="4"/>
    <n v="331"/>
    <n v="331"/>
    <n v="0"/>
    <n v="0"/>
    <x v="0"/>
  </r>
  <r>
    <x v="7"/>
    <x v="14"/>
    <x v="0"/>
    <n v="175"/>
    <n v="175"/>
    <n v="0"/>
    <n v="0"/>
    <x v="0"/>
  </r>
  <r>
    <x v="7"/>
    <x v="14"/>
    <x v="1"/>
    <n v="110"/>
    <n v="110"/>
    <n v="0"/>
    <n v="0"/>
    <x v="0"/>
  </r>
  <r>
    <x v="7"/>
    <x v="14"/>
    <x v="2"/>
    <n v="81"/>
    <n v="81"/>
    <n v="0"/>
    <n v="0"/>
    <x v="0"/>
  </r>
  <r>
    <x v="7"/>
    <x v="14"/>
    <x v="4"/>
    <n v="60"/>
    <n v="60"/>
    <n v="0"/>
    <n v="0"/>
    <x v="0"/>
  </r>
  <r>
    <x v="7"/>
    <x v="15"/>
    <x v="0"/>
    <n v="989"/>
    <n v="989"/>
    <n v="0"/>
    <n v="0"/>
    <x v="0"/>
  </r>
  <r>
    <x v="7"/>
    <x v="15"/>
    <x v="1"/>
    <n v="609"/>
    <n v="609"/>
    <n v="0"/>
    <n v="0"/>
    <x v="0"/>
  </r>
  <r>
    <x v="7"/>
    <x v="15"/>
    <x v="2"/>
    <n v="644"/>
    <n v="644"/>
    <n v="0"/>
    <n v="0"/>
    <x v="0"/>
  </r>
  <r>
    <x v="7"/>
    <x v="15"/>
    <x v="4"/>
    <n v="836"/>
    <n v="836"/>
    <n v="0"/>
    <n v="0"/>
    <x v="0"/>
  </r>
  <r>
    <x v="7"/>
    <x v="16"/>
    <x v="0"/>
    <n v="55"/>
    <n v="55"/>
    <n v="0"/>
    <n v="0"/>
    <x v="0"/>
  </r>
  <r>
    <x v="7"/>
    <x v="16"/>
    <x v="1"/>
    <n v="107"/>
    <n v="107"/>
    <n v="0"/>
    <n v="0"/>
    <x v="0"/>
  </r>
  <r>
    <x v="7"/>
    <x v="16"/>
    <x v="2"/>
    <n v="36"/>
    <n v="36"/>
    <n v="0"/>
    <n v="0"/>
    <x v="0"/>
  </r>
  <r>
    <x v="7"/>
    <x v="16"/>
    <x v="4"/>
    <n v="56"/>
    <n v="56"/>
    <n v="0"/>
    <n v="0"/>
    <x v="0"/>
  </r>
  <r>
    <x v="7"/>
    <x v="17"/>
    <x v="0"/>
    <n v="26"/>
    <n v="26"/>
    <n v="0"/>
    <n v="0"/>
    <x v="0"/>
  </r>
  <r>
    <x v="7"/>
    <x v="17"/>
    <x v="1"/>
    <n v="427"/>
    <n v="427"/>
    <n v="0"/>
    <n v="0"/>
    <x v="0"/>
  </r>
  <r>
    <x v="7"/>
    <x v="17"/>
    <x v="2"/>
    <n v="107"/>
    <n v="107"/>
    <n v="0"/>
    <n v="0"/>
    <x v="0"/>
  </r>
  <r>
    <x v="7"/>
    <x v="17"/>
    <x v="4"/>
    <n v="799"/>
    <n v="799"/>
    <n v="0"/>
    <n v="0"/>
    <x v="0"/>
  </r>
  <r>
    <x v="7"/>
    <x v="18"/>
    <x v="0"/>
    <n v="114"/>
    <n v="114"/>
    <n v="0"/>
    <n v="0"/>
    <x v="0"/>
  </r>
  <r>
    <x v="7"/>
    <x v="18"/>
    <x v="1"/>
    <n v="102"/>
    <n v="102"/>
    <n v="0"/>
    <n v="0"/>
    <x v="0"/>
  </r>
  <r>
    <x v="7"/>
    <x v="18"/>
    <x v="2"/>
    <n v="31"/>
    <n v="31"/>
    <n v="0"/>
    <n v="0"/>
    <x v="0"/>
  </r>
  <r>
    <x v="7"/>
    <x v="18"/>
    <x v="4"/>
    <n v="128"/>
    <n v="128"/>
    <n v="0"/>
    <n v="0"/>
    <x v="0"/>
  </r>
  <r>
    <x v="7"/>
    <x v="19"/>
    <x v="0"/>
    <n v="134"/>
    <n v="134"/>
    <n v="0"/>
    <n v="0"/>
    <x v="0"/>
  </r>
  <r>
    <x v="7"/>
    <x v="19"/>
    <x v="1"/>
    <n v="54"/>
    <n v="54"/>
    <n v="0"/>
    <n v="0"/>
    <x v="0"/>
  </r>
  <r>
    <x v="7"/>
    <x v="19"/>
    <x v="2"/>
    <n v="48"/>
    <n v="48"/>
    <n v="0"/>
    <n v="0"/>
    <x v="0"/>
  </r>
  <r>
    <x v="7"/>
    <x v="19"/>
    <x v="4"/>
    <n v="23"/>
    <n v="23"/>
    <n v="0"/>
    <n v="0"/>
    <x v="0"/>
  </r>
  <r>
    <x v="7"/>
    <x v="20"/>
    <x v="0"/>
    <n v="22"/>
    <n v="22"/>
    <n v="0"/>
    <n v="0"/>
    <x v="0"/>
  </r>
  <r>
    <x v="7"/>
    <x v="20"/>
    <x v="1"/>
    <n v="46"/>
    <n v="46"/>
    <n v="0"/>
    <n v="0"/>
    <x v="0"/>
  </r>
  <r>
    <x v="7"/>
    <x v="20"/>
    <x v="2"/>
    <n v="18"/>
    <n v="18"/>
    <n v="0"/>
    <n v="0"/>
    <x v="0"/>
  </r>
  <r>
    <x v="7"/>
    <x v="20"/>
    <x v="4"/>
    <n v="107"/>
    <n v="107"/>
    <n v="0"/>
    <n v="0"/>
    <x v="0"/>
  </r>
  <r>
    <x v="7"/>
    <x v="21"/>
    <x v="0"/>
    <n v="223"/>
    <n v="223"/>
    <n v="0"/>
    <n v="0"/>
    <x v="0"/>
  </r>
  <r>
    <x v="7"/>
    <x v="21"/>
    <x v="1"/>
    <n v="202"/>
    <n v="202"/>
    <n v="0"/>
    <n v="0"/>
    <x v="0"/>
  </r>
  <r>
    <x v="7"/>
    <x v="21"/>
    <x v="2"/>
    <n v="119"/>
    <n v="119"/>
    <n v="0"/>
    <n v="0"/>
    <x v="0"/>
  </r>
  <r>
    <x v="7"/>
    <x v="21"/>
    <x v="4"/>
    <n v="259"/>
    <n v="259"/>
    <n v="0"/>
    <n v="0"/>
    <x v="0"/>
  </r>
  <r>
    <x v="7"/>
    <x v="22"/>
    <x v="0"/>
    <n v="160"/>
    <n v="160"/>
    <n v="0"/>
    <n v="0"/>
    <x v="0"/>
  </r>
  <r>
    <x v="7"/>
    <x v="22"/>
    <x v="1"/>
    <n v="147"/>
    <n v="147"/>
    <n v="0"/>
    <n v="0"/>
    <x v="0"/>
  </r>
  <r>
    <x v="7"/>
    <x v="22"/>
    <x v="2"/>
    <n v="99"/>
    <n v="99"/>
    <n v="0"/>
    <n v="0"/>
    <x v="0"/>
  </r>
  <r>
    <x v="7"/>
    <x v="22"/>
    <x v="4"/>
    <n v="344"/>
    <n v="344"/>
    <n v="0"/>
    <n v="0"/>
    <x v="0"/>
  </r>
  <r>
    <x v="7"/>
    <x v="23"/>
    <x v="0"/>
    <n v="270"/>
    <n v="270"/>
    <n v="0"/>
    <n v="0"/>
    <x v="0"/>
  </r>
  <r>
    <x v="7"/>
    <x v="23"/>
    <x v="1"/>
    <n v="207"/>
    <n v="207"/>
    <n v="0"/>
    <n v="0"/>
    <x v="0"/>
  </r>
  <r>
    <x v="7"/>
    <x v="23"/>
    <x v="2"/>
    <n v="136"/>
    <n v="136"/>
    <n v="0"/>
    <n v="0"/>
    <x v="0"/>
  </r>
  <r>
    <x v="7"/>
    <x v="23"/>
    <x v="4"/>
    <n v="436"/>
    <n v="436"/>
    <n v="0"/>
    <n v="0"/>
    <x v="0"/>
  </r>
  <r>
    <x v="7"/>
    <x v="24"/>
    <x v="0"/>
    <n v="157"/>
    <n v="157"/>
    <n v="0"/>
    <n v="0"/>
    <x v="0"/>
  </r>
  <r>
    <x v="7"/>
    <x v="24"/>
    <x v="1"/>
    <n v="104"/>
    <n v="104"/>
    <n v="0"/>
    <n v="0"/>
    <x v="0"/>
  </r>
  <r>
    <x v="7"/>
    <x v="24"/>
    <x v="2"/>
    <n v="74"/>
    <n v="74"/>
    <n v="0"/>
    <n v="0"/>
    <x v="0"/>
  </r>
  <r>
    <x v="7"/>
    <x v="24"/>
    <x v="4"/>
    <n v="166"/>
    <n v="166"/>
    <n v="0"/>
    <n v="0"/>
    <x v="0"/>
  </r>
  <r>
    <x v="7"/>
    <x v="25"/>
    <x v="0"/>
    <n v="332"/>
    <n v="332"/>
    <n v="0"/>
    <n v="0"/>
    <x v="0"/>
  </r>
  <r>
    <x v="7"/>
    <x v="25"/>
    <x v="1"/>
    <n v="114"/>
    <n v="114"/>
    <n v="0"/>
    <n v="0"/>
    <x v="0"/>
  </r>
  <r>
    <x v="7"/>
    <x v="25"/>
    <x v="2"/>
    <n v="82"/>
    <n v="82"/>
    <n v="0"/>
    <n v="0"/>
    <x v="0"/>
  </r>
  <r>
    <x v="7"/>
    <x v="25"/>
    <x v="4"/>
    <n v="161"/>
    <n v="161"/>
    <n v="0"/>
    <n v="0"/>
    <x v="0"/>
  </r>
  <r>
    <x v="7"/>
    <x v="26"/>
    <x v="0"/>
    <n v="217"/>
    <n v="217"/>
    <n v="0"/>
    <n v="0"/>
    <x v="0"/>
  </r>
  <r>
    <x v="7"/>
    <x v="26"/>
    <x v="1"/>
    <n v="830"/>
    <n v="830"/>
    <n v="0"/>
    <n v="0"/>
    <x v="0"/>
  </r>
  <r>
    <x v="7"/>
    <x v="26"/>
    <x v="2"/>
    <n v="310"/>
    <n v="310"/>
    <n v="0"/>
    <n v="0"/>
    <x v="0"/>
  </r>
  <r>
    <x v="7"/>
    <x v="26"/>
    <x v="4"/>
    <n v="1999"/>
    <n v="1999"/>
    <n v="0"/>
    <n v="0"/>
    <x v="0"/>
  </r>
  <r>
    <x v="7"/>
    <x v="27"/>
    <x v="0"/>
    <n v="110"/>
    <n v="110"/>
    <n v="0"/>
    <n v="0"/>
    <x v="0"/>
  </r>
  <r>
    <x v="7"/>
    <x v="27"/>
    <x v="1"/>
    <n v="60"/>
    <n v="60"/>
    <n v="0"/>
    <n v="0"/>
    <x v="0"/>
  </r>
  <r>
    <x v="7"/>
    <x v="27"/>
    <x v="2"/>
    <n v="37"/>
    <n v="37"/>
    <n v="0"/>
    <n v="0"/>
    <x v="0"/>
  </r>
  <r>
    <x v="7"/>
    <x v="27"/>
    <x v="4"/>
    <n v="92"/>
    <n v="92"/>
    <n v="0"/>
    <n v="0"/>
    <x v="0"/>
  </r>
  <r>
    <x v="7"/>
    <x v="28"/>
    <x v="0"/>
    <n v="22"/>
    <n v="22"/>
    <n v="0"/>
    <n v="0"/>
    <x v="0"/>
  </r>
  <r>
    <x v="7"/>
    <x v="28"/>
    <x v="1"/>
    <n v="23"/>
    <n v="23"/>
    <n v="0"/>
    <n v="0"/>
    <x v="0"/>
  </r>
  <r>
    <x v="7"/>
    <x v="28"/>
    <x v="2"/>
    <n v="14"/>
    <n v="14"/>
    <n v="0"/>
    <n v="0"/>
    <x v="0"/>
  </r>
  <r>
    <x v="7"/>
    <x v="28"/>
    <x v="4"/>
    <n v="99"/>
    <n v="99"/>
    <n v="0"/>
    <n v="0"/>
    <x v="0"/>
  </r>
  <r>
    <x v="7"/>
    <x v="29"/>
    <x v="0"/>
    <n v="172"/>
    <n v="172"/>
    <n v="0"/>
    <n v="0"/>
    <x v="0"/>
  </r>
  <r>
    <x v="7"/>
    <x v="29"/>
    <x v="1"/>
    <n v="86"/>
    <n v="86"/>
    <n v="0"/>
    <n v="0"/>
    <x v="0"/>
  </r>
  <r>
    <x v="7"/>
    <x v="29"/>
    <x v="2"/>
    <n v="62"/>
    <n v="62"/>
    <n v="0"/>
    <n v="0"/>
    <x v="0"/>
  </r>
  <r>
    <x v="7"/>
    <x v="29"/>
    <x v="4"/>
    <n v="104"/>
    <n v="104"/>
    <n v="0"/>
    <n v="0"/>
    <x v="0"/>
  </r>
  <r>
    <x v="7"/>
    <x v="30"/>
    <x v="0"/>
    <n v="630"/>
    <n v="630"/>
    <n v="0"/>
    <n v="0"/>
    <x v="0"/>
  </r>
  <r>
    <x v="7"/>
    <x v="30"/>
    <x v="1"/>
    <n v="268"/>
    <n v="268"/>
    <n v="0"/>
    <n v="0"/>
    <x v="0"/>
  </r>
  <r>
    <x v="7"/>
    <x v="30"/>
    <x v="2"/>
    <n v="197"/>
    <n v="197"/>
    <n v="0"/>
    <n v="0"/>
    <x v="0"/>
  </r>
  <r>
    <x v="7"/>
    <x v="30"/>
    <x v="4"/>
    <n v="275"/>
    <n v="275"/>
    <n v="0"/>
    <n v="0"/>
    <x v="0"/>
  </r>
  <r>
    <x v="7"/>
    <x v="31"/>
    <x v="0"/>
    <n v="357"/>
    <n v="357"/>
    <n v="0"/>
    <n v="0"/>
    <x v="0"/>
  </r>
  <r>
    <x v="7"/>
    <x v="31"/>
    <x v="1"/>
    <n v="526"/>
    <n v="526"/>
    <n v="0"/>
    <n v="0"/>
    <x v="0"/>
  </r>
  <r>
    <x v="7"/>
    <x v="31"/>
    <x v="2"/>
    <n v="267"/>
    <n v="267"/>
    <n v="0"/>
    <n v="0"/>
    <x v="0"/>
  </r>
  <r>
    <x v="7"/>
    <x v="31"/>
    <x v="4"/>
    <n v="663"/>
    <n v="663"/>
    <n v="0"/>
    <n v="0"/>
    <x v="0"/>
  </r>
  <r>
    <x v="7"/>
    <x v="32"/>
    <x v="0"/>
    <n v="49"/>
    <n v="49"/>
    <n v="0"/>
    <n v="0"/>
    <x v="0"/>
  </r>
  <r>
    <x v="7"/>
    <x v="32"/>
    <x v="1"/>
    <n v="139"/>
    <n v="139"/>
    <n v="0"/>
    <n v="0"/>
    <x v="0"/>
  </r>
  <r>
    <x v="7"/>
    <x v="32"/>
    <x v="2"/>
    <n v="55"/>
    <n v="55"/>
    <n v="0"/>
    <n v="0"/>
    <x v="0"/>
  </r>
  <r>
    <x v="7"/>
    <x v="32"/>
    <x v="4"/>
    <n v="377"/>
    <n v="377"/>
    <n v="0"/>
    <n v="0"/>
    <x v="0"/>
  </r>
  <r>
    <x v="8"/>
    <x v="0"/>
    <x v="0"/>
    <n v="4498"/>
    <n v="4498"/>
    <n v="0"/>
    <n v="0"/>
    <x v="0"/>
  </r>
  <r>
    <x v="8"/>
    <x v="0"/>
    <x v="1"/>
    <n v="4989"/>
    <n v="4989"/>
    <n v="0"/>
    <n v="0"/>
    <x v="0"/>
  </r>
  <r>
    <x v="8"/>
    <x v="0"/>
    <x v="2"/>
    <n v="3004"/>
    <n v="3004"/>
    <n v="0"/>
    <n v="0"/>
    <x v="0"/>
  </r>
  <r>
    <x v="8"/>
    <x v="0"/>
    <x v="3"/>
    <n v="1510"/>
    <n v="1510"/>
    <n v="0"/>
    <n v="0"/>
    <x v="0"/>
  </r>
  <r>
    <x v="8"/>
    <x v="0"/>
    <x v="4"/>
    <n v="9758"/>
    <n v="9758"/>
    <n v="0"/>
    <n v="0"/>
    <x v="0"/>
  </r>
  <r>
    <x v="8"/>
    <x v="1"/>
    <x v="0"/>
    <n v="136"/>
    <n v="136"/>
    <n v="0"/>
    <n v="0"/>
    <x v="0"/>
  </r>
  <r>
    <x v="8"/>
    <x v="1"/>
    <x v="1"/>
    <n v="225"/>
    <n v="225"/>
    <n v="0"/>
    <n v="0"/>
    <x v="0"/>
  </r>
  <r>
    <x v="8"/>
    <x v="1"/>
    <x v="2"/>
    <n v="80"/>
    <n v="80"/>
    <n v="0"/>
    <n v="0"/>
    <x v="0"/>
  </r>
  <r>
    <x v="8"/>
    <x v="1"/>
    <x v="4"/>
    <n v="278"/>
    <n v="278"/>
    <n v="0"/>
    <n v="0"/>
    <x v="0"/>
  </r>
  <r>
    <x v="8"/>
    <x v="2"/>
    <x v="0"/>
    <n v="30"/>
    <n v="30"/>
    <n v="0"/>
    <n v="0"/>
    <x v="0"/>
  </r>
  <r>
    <x v="8"/>
    <x v="2"/>
    <x v="1"/>
    <n v="75"/>
    <n v="75"/>
    <n v="0"/>
    <n v="0"/>
    <x v="0"/>
  </r>
  <r>
    <x v="8"/>
    <x v="2"/>
    <x v="2"/>
    <n v="47"/>
    <n v="47"/>
    <n v="0"/>
    <n v="0"/>
    <x v="0"/>
  </r>
  <r>
    <x v="8"/>
    <x v="2"/>
    <x v="4"/>
    <n v="87"/>
    <n v="87"/>
    <n v="0"/>
    <n v="0"/>
    <x v="0"/>
  </r>
  <r>
    <x v="8"/>
    <x v="3"/>
    <x v="0"/>
    <n v="204"/>
    <n v="204"/>
    <n v="0"/>
    <n v="0"/>
    <x v="0"/>
  </r>
  <r>
    <x v="8"/>
    <x v="3"/>
    <x v="1"/>
    <n v="69"/>
    <n v="69"/>
    <n v="0"/>
    <n v="0"/>
    <x v="0"/>
  </r>
  <r>
    <x v="8"/>
    <x v="3"/>
    <x v="2"/>
    <n v="149"/>
    <n v="149"/>
    <n v="0"/>
    <n v="0"/>
    <x v="0"/>
  </r>
  <r>
    <x v="8"/>
    <x v="3"/>
    <x v="4"/>
    <n v="10"/>
    <n v="10"/>
    <n v="0"/>
    <n v="0"/>
    <x v="0"/>
  </r>
  <r>
    <x v="8"/>
    <x v="4"/>
    <x v="0"/>
    <n v="117"/>
    <n v="117"/>
    <n v="0"/>
    <n v="0"/>
    <x v="0"/>
  </r>
  <r>
    <x v="8"/>
    <x v="4"/>
    <x v="1"/>
    <n v="212"/>
    <n v="212"/>
    <n v="0"/>
    <n v="0"/>
    <x v="0"/>
  </r>
  <r>
    <x v="8"/>
    <x v="4"/>
    <x v="2"/>
    <n v="137"/>
    <n v="137"/>
    <n v="0"/>
    <n v="0"/>
    <x v="0"/>
  </r>
  <r>
    <x v="8"/>
    <x v="4"/>
    <x v="3"/>
    <n v="1056"/>
    <n v="1056"/>
    <n v="0"/>
    <n v="0"/>
    <x v="0"/>
  </r>
  <r>
    <x v="8"/>
    <x v="4"/>
    <x v="4"/>
    <n v="1822"/>
    <n v="1822"/>
    <n v="0"/>
    <n v="0"/>
    <x v="0"/>
  </r>
  <r>
    <x v="8"/>
    <x v="5"/>
    <x v="0"/>
    <n v="24"/>
    <n v="24"/>
    <n v="0"/>
    <n v="0"/>
    <x v="0"/>
  </r>
  <r>
    <x v="8"/>
    <x v="5"/>
    <x v="1"/>
    <n v="38"/>
    <n v="38"/>
    <n v="0"/>
    <n v="0"/>
    <x v="0"/>
  </r>
  <r>
    <x v="8"/>
    <x v="5"/>
    <x v="2"/>
    <n v="16"/>
    <n v="16"/>
    <n v="0"/>
    <n v="0"/>
    <x v="0"/>
  </r>
  <r>
    <x v="8"/>
    <x v="5"/>
    <x v="3"/>
    <n v="68"/>
    <n v="68"/>
    <n v="0"/>
    <n v="0"/>
    <x v="0"/>
  </r>
  <r>
    <x v="8"/>
    <x v="5"/>
    <x v="4"/>
    <n v="61"/>
    <n v="61"/>
    <n v="0"/>
    <n v="0"/>
    <x v="0"/>
  </r>
  <r>
    <x v="8"/>
    <x v="6"/>
    <x v="0"/>
    <n v="633"/>
    <n v="633"/>
    <n v="0"/>
    <n v="0"/>
    <x v="0"/>
  </r>
  <r>
    <x v="8"/>
    <x v="6"/>
    <x v="1"/>
    <n v="577"/>
    <n v="577"/>
    <n v="0"/>
    <n v="0"/>
    <x v="0"/>
  </r>
  <r>
    <x v="8"/>
    <x v="6"/>
    <x v="2"/>
    <n v="330"/>
    <n v="330"/>
    <n v="0"/>
    <n v="0"/>
    <x v="0"/>
  </r>
  <r>
    <x v="8"/>
    <x v="6"/>
    <x v="3"/>
    <n v="386"/>
    <n v="386"/>
    <n v="0"/>
    <n v="0"/>
    <x v="0"/>
  </r>
  <r>
    <x v="8"/>
    <x v="6"/>
    <x v="4"/>
    <n v="1191"/>
    <n v="1191"/>
    <n v="0"/>
    <n v="0"/>
    <x v="0"/>
  </r>
  <r>
    <x v="8"/>
    <x v="7"/>
    <x v="0"/>
    <n v="26"/>
    <n v="26"/>
    <n v="0"/>
    <n v="0"/>
    <x v="0"/>
  </r>
  <r>
    <x v="8"/>
    <x v="7"/>
    <x v="1"/>
    <n v="114"/>
    <n v="114"/>
    <n v="0"/>
    <n v="0"/>
    <x v="0"/>
  </r>
  <r>
    <x v="8"/>
    <x v="7"/>
    <x v="2"/>
    <n v="55"/>
    <n v="55"/>
    <n v="0"/>
    <n v="0"/>
    <x v="0"/>
  </r>
  <r>
    <x v="8"/>
    <x v="7"/>
    <x v="4"/>
    <n v="78"/>
    <n v="78"/>
    <n v="0"/>
    <n v="0"/>
    <x v="0"/>
  </r>
  <r>
    <x v="8"/>
    <x v="8"/>
    <x v="0"/>
    <n v="220"/>
    <n v="220"/>
    <n v="0"/>
    <n v="0"/>
    <x v="0"/>
  </r>
  <r>
    <x v="8"/>
    <x v="8"/>
    <x v="1"/>
    <n v="303"/>
    <n v="303"/>
    <n v="0"/>
    <n v="0"/>
    <x v="0"/>
  </r>
  <r>
    <x v="8"/>
    <x v="8"/>
    <x v="2"/>
    <n v="153"/>
    <n v="153"/>
    <n v="0"/>
    <n v="0"/>
    <x v="0"/>
  </r>
  <r>
    <x v="8"/>
    <x v="8"/>
    <x v="3"/>
    <n v="68"/>
    <n v="68"/>
    <n v="0"/>
    <n v="0"/>
    <x v="0"/>
  </r>
  <r>
    <x v="8"/>
    <x v="8"/>
    <x v="4"/>
    <n v="645"/>
    <n v="645"/>
    <n v="0"/>
    <n v="0"/>
    <x v="0"/>
  </r>
  <r>
    <x v="8"/>
    <x v="9"/>
    <x v="0"/>
    <n v="523"/>
    <n v="523"/>
    <n v="0"/>
    <n v="0"/>
    <x v="0"/>
  </r>
  <r>
    <x v="8"/>
    <x v="9"/>
    <x v="1"/>
    <n v="528"/>
    <n v="528"/>
    <n v="0"/>
    <n v="0"/>
    <x v="0"/>
  </r>
  <r>
    <x v="8"/>
    <x v="9"/>
    <x v="2"/>
    <n v="280"/>
    <n v="280"/>
    <n v="0"/>
    <n v="0"/>
    <x v="0"/>
  </r>
  <r>
    <x v="8"/>
    <x v="9"/>
    <x v="4"/>
    <n v="502"/>
    <n v="502"/>
    <n v="0"/>
    <n v="0"/>
    <x v="0"/>
  </r>
  <r>
    <x v="8"/>
    <x v="10"/>
    <x v="0"/>
    <n v="73"/>
    <n v="73"/>
    <n v="0"/>
    <n v="0"/>
    <x v="0"/>
  </r>
  <r>
    <x v="8"/>
    <x v="10"/>
    <x v="1"/>
    <n v="159"/>
    <n v="159"/>
    <n v="0"/>
    <n v="0"/>
    <x v="0"/>
  </r>
  <r>
    <x v="8"/>
    <x v="10"/>
    <x v="2"/>
    <n v="131"/>
    <n v="131"/>
    <n v="0"/>
    <n v="0"/>
    <x v="0"/>
  </r>
  <r>
    <x v="8"/>
    <x v="10"/>
    <x v="4"/>
    <n v="445"/>
    <n v="445"/>
    <n v="0"/>
    <n v="0"/>
    <x v="0"/>
  </r>
  <r>
    <x v="8"/>
    <x v="11"/>
    <x v="0"/>
    <n v="21"/>
    <n v="21"/>
    <n v="0"/>
    <n v="0"/>
    <x v="0"/>
  </r>
  <r>
    <x v="8"/>
    <x v="11"/>
    <x v="1"/>
    <n v="24"/>
    <n v="24"/>
    <n v="0"/>
    <n v="0"/>
    <x v="0"/>
  </r>
  <r>
    <x v="8"/>
    <x v="11"/>
    <x v="2"/>
    <n v="17"/>
    <n v="17"/>
    <n v="0"/>
    <n v="0"/>
    <x v="0"/>
  </r>
  <r>
    <x v="8"/>
    <x v="11"/>
    <x v="4"/>
    <n v="54"/>
    <n v="54"/>
    <n v="0"/>
    <n v="0"/>
    <x v="0"/>
  </r>
  <r>
    <x v="8"/>
    <x v="12"/>
    <x v="0"/>
    <n v="163"/>
    <n v="163"/>
    <n v="0"/>
    <n v="0"/>
    <x v="0"/>
  </r>
  <r>
    <x v="8"/>
    <x v="12"/>
    <x v="1"/>
    <n v="217"/>
    <n v="217"/>
    <n v="0"/>
    <n v="0"/>
    <x v="0"/>
  </r>
  <r>
    <x v="8"/>
    <x v="12"/>
    <x v="2"/>
    <n v="145"/>
    <n v="145"/>
    <n v="0"/>
    <n v="0"/>
    <x v="0"/>
  </r>
  <r>
    <x v="8"/>
    <x v="12"/>
    <x v="4"/>
    <n v="225"/>
    <n v="225"/>
    <n v="0"/>
    <n v="0"/>
    <x v="0"/>
  </r>
  <r>
    <x v="8"/>
    <x v="13"/>
    <x v="0"/>
    <n v="43"/>
    <n v="43"/>
    <n v="0"/>
    <n v="0"/>
    <x v="0"/>
  </r>
  <r>
    <x v="8"/>
    <x v="13"/>
    <x v="1"/>
    <n v="111"/>
    <n v="111"/>
    <n v="0"/>
    <n v="0"/>
    <x v="0"/>
  </r>
  <r>
    <x v="8"/>
    <x v="13"/>
    <x v="2"/>
    <n v="110"/>
    <n v="110"/>
    <n v="0"/>
    <n v="0"/>
    <x v="0"/>
  </r>
  <r>
    <x v="8"/>
    <x v="13"/>
    <x v="4"/>
    <n v="362"/>
    <n v="362"/>
    <n v="0"/>
    <n v="0"/>
    <x v="0"/>
  </r>
  <r>
    <x v="8"/>
    <x v="14"/>
    <x v="0"/>
    <n v="179"/>
    <n v="179"/>
    <n v="0"/>
    <n v="0"/>
    <x v="0"/>
  </r>
  <r>
    <x v="8"/>
    <x v="14"/>
    <x v="1"/>
    <n v="111"/>
    <n v="111"/>
    <n v="0"/>
    <n v="0"/>
    <x v="0"/>
  </r>
  <r>
    <x v="8"/>
    <x v="14"/>
    <x v="2"/>
    <n v="100"/>
    <n v="100"/>
    <n v="0"/>
    <n v="0"/>
    <x v="0"/>
  </r>
  <r>
    <x v="8"/>
    <x v="14"/>
    <x v="4"/>
    <n v="71"/>
    <n v="71"/>
    <n v="0"/>
    <n v="0"/>
    <x v="0"/>
  </r>
  <r>
    <x v="8"/>
    <x v="15"/>
    <x v="0"/>
    <n v="991"/>
    <n v="991"/>
    <n v="0"/>
    <n v="0"/>
    <x v="0"/>
  </r>
  <r>
    <x v="8"/>
    <x v="15"/>
    <x v="1"/>
    <n v="629"/>
    <n v="629"/>
    <n v="0"/>
    <n v="0"/>
    <x v="0"/>
  </r>
  <r>
    <x v="8"/>
    <x v="15"/>
    <x v="2"/>
    <n v="640"/>
    <n v="640"/>
    <n v="0"/>
    <n v="0"/>
    <x v="0"/>
  </r>
  <r>
    <x v="8"/>
    <x v="15"/>
    <x v="4"/>
    <n v="844"/>
    <n v="844"/>
    <n v="0"/>
    <n v="0"/>
    <x v="0"/>
  </r>
  <r>
    <x v="8"/>
    <x v="16"/>
    <x v="0"/>
    <n v="68"/>
    <n v="68"/>
    <n v="0"/>
    <n v="0"/>
    <x v="0"/>
  </r>
  <r>
    <x v="8"/>
    <x v="16"/>
    <x v="1"/>
    <n v="101"/>
    <n v="101"/>
    <n v="0"/>
    <n v="0"/>
    <x v="0"/>
  </r>
  <r>
    <x v="8"/>
    <x v="16"/>
    <x v="2"/>
    <n v="37"/>
    <n v="37"/>
    <n v="0"/>
    <n v="0"/>
    <x v="0"/>
  </r>
  <r>
    <x v="8"/>
    <x v="16"/>
    <x v="4"/>
    <n v="63"/>
    <n v="63"/>
    <n v="0"/>
    <n v="0"/>
    <x v="0"/>
  </r>
  <r>
    <x v="8"/>
    <x v="17"/>
    <x v="0"/>
    <n v="35"/>
    <n v="35"/>
    <n v="0"/>
    <n v="0"/>
    <x v="0"/>
  </r>
  <r>
    <x v="8"/>
    <x v="17"/>
    <x v="1"/>
    <n v="456"/>
    <n v="456"/>
    <n v="0"/>
    <n v="0"/>
    <x v="0"/>
  </r>
  <r>
    <x v="8"/>
    <x v="17"/>
    <x v="2"/>
    <n v="109"/>
    <n v="109"/>
    <n v="0"/>
    <n v="0"/>
    <x v="0"/>
  </r>
  <r>
    <x v="8"/>
    <x v="17"/>
    <x v="4"/>
    <n v="688"/>
    <n v="688"/>
    <n v="0"/>
    <n v="0"/>
    <x v="0"/>
  </r>
  <r>
    <x v="8"/>
    <x v="18"/>
    <x v="0"/>
    <n v="84"/>
    <n v="84"/>
    <n v="0"/>
    <n v="0"/>
    <x v="0"/>
  </r>
  <r>
    <x v="8"/>
    <x v="18"/>
    <x v="1"/>
    <n v="106"/>
    <n v="106"/>
    <n v="0"/>
    <n v="0"/>
    <x v="0"/>
  </r>
  <r>
    <x v="8"/>
    <x v="18"/>
    <x v="2"/>
    <n v="48"/>
    <n v="48"/>
    <n v="0"/>
    <n v="0"/>
    <x v="0"/>
  </r>
  <r>
    <x v="8"/>
    <x v="18"/>
    <x v="4"/>
    <n v="90"/>
    <n v="90"/>
    <n v="0"/>
    <n v="0"/>
    <x v="0"/>
  </r>
  <r>
    <x v="8"/>
    <x v="19"/>
    <x v="0"/>
    <n v="124"/>
    <n v="124"/>
    <n v="0"/>
    <n v="0"/>
    <x v="0"/>
  </r>
  <r>
    <x v="8"/>
    <x v="19"/>
    <x v="1"/>
    <n v="51"/>
    <n v="51"/>
    <n v="0"/>
    <n v="0"/>
    <x v="0"/>
  </r>
  <r>
    <x v="8"/>
    <x v="19"/>
    <x v="2"/>
    <n v="38"/>
    <n v="38"/>
    <n v="0"/>
    <n v="0"/>
    <x v="0"/>
  </r>
  <r>
    <x v="8"/>
    <x v="19"/>
    <x v="4"/>
    <n v="17"/>
    <n v="17"/>
    <n v="0"/>
    <n v="0"/>
    <x v="0"/>
  </r>
  <r>
    <x v="8"/>
    <x v="20"/>
    <x v="0"/>
    <n v="30"/>
    <n v="30"/>
    <n v="0"/>
    <n v="0"/>
    <x v="0"/>
  </r>
  <r>
    <x v="8"/>
    <x v="20"/>
    <x v="1"/>
    <n v="48"/>
    <n v="48"/>
    <n v="0"/>
    <n v="0"/>
    <x v="0"/>
  </r>
  <r>
    <x v="8"/>
    <x v="20"/>
    <x v="2"/>
    <n v="21"/>
    <n v="21"/>
    <n v="0"/>
    <n v="0"/>
    <x v="0"/>
  </r>
  <r>
    <x v="8"/>
    <x v="20"/>
    <x v="4"/>
    <n v="83"/>
    <n v="83"/>
    <n v="0"/>
    <n v="0"/>
    <x v="0"/>
  </r>
  <r>
    <x v="8"/>
    <x v="21"/>
    <x v="0"/>
    <n v="183"/>
    <n v="183"/>
    <n v="0"/>
    <n v="0"/>
    <x v="0"/>
  </r>
  <r>
    <x v="8"/>
    <x v="21"/>
    <x v="1"/>
    <n v="184"/>
    <n v="184"/>
    <n v="0"/>
    <n v="0"/>
    <x v="0"/>
  </r>
  <r>
    <x v="8"/>
    <x v="21"/>
    <x v="2"/>
    <n v="111"/>
    <n v="111"/>
    <n v="0"/>
    <n v="0"/>
    <x v="0"/>
  </r>
  <r>
    <x v="8"/>
    <x v="21"/>
    <x v="4"/>
    <n v="243"/>
    <n v="243"/>
    <n v="0"/>
    <n v="0"/>
    <x v="0"/>
  </r>
  <r>
    <x v="8"/>
    <x v="22"/>
    <x v="0"/>
    <n v="124"/>
    <n v="124"/>
    <n v="0"/>
    <n v="0"/>
    <x v="0"/>
  </r>
  <r>
    <x v="8"/>
    <x v="22"/>
    <x v="1"/>
    <n v="115"/>
    <n v="115"/>
    <n v="0"/>
    <n v="0"/>
    <x v="0"/>
  </r>
  <r>
    <x v="8"/>
    <x v="22"/>
    <x v="2"/>
    <n v="104"/>
    <n v="104"/>
    <n v="0"/>
    <n v="0"/>
    <x v="0"/>
  </r>
  <r>
    <x v="8"/>
    <x v="22"/>
    <x v="4"/>
    <n v="328"/>
    <n v="328"/>
    <n v="0"/>
    <n v="0"/>
    <x v="0"/>
  </r>
  <r>
    <x v="8"/>
    <x v="23"/>
    <x v="0"/>
    <n v="243"/>
    <n v="243"/>
    <n v="0"/>
    <n v="0"/>
    <x v="0"/>
  </r>
  <r>
    <x v="8"/>
    <x v="23"/>
    <x v="1"/>
    <n v="188"/>
    <n v="188"/>
    <n v="0"/>
    <n v="0"/>
    <x v="0"/>
  </r>
  <r>
    <x v="8"/>
    <x v="23"/>
    <x v="2"/>
    <n v="169"/>
    <n v="169"/>
    <n v="0"/>
    <n v="0"/>
    <x v="0"/>
  </r>
  <r>
    <x v="8"/>
    <x v="23"/>
    <x v="4"/>
    <n v="427"/>
    <n v="427"/>
    <n v="0"/>
    <n v="0"/>
    <x v="0"/>
  </r>
  <r>
    <x v="8"/>
    <x v="24"/>
    <x v="0"/>
    <n v="131"/>
    <n v="131"/>
    <n v="0"/>
    <n v="0"/>
    <x v="0"/>
  </r>
  <r>
    <x v="8"/>
    <x v="24"/>
    <x v="1"/>
    <n v="91"/>
    <n v="91"/>
    <n v="0"/>
    <n v="0"/>
    <x v="0"/>
  </r>
  <r>
    <x v="8"/>
    <x v="24"/>
    <x v="2"/>
    <n v="72"/>
    <n v="72"/>
    <n v="0"/>
    <n v="0"/>
    <x v="0"/>
  </r>
  <r>
    <x v="8"/>
    <x v="24"/>
    <x v="4"/>
    <n v="193"/>
    <n v="193"/>
    <n v="0"/>
    <n v="0"/>
    <x v="0"/>
  </r>
  <r>
    <x v="8"/>
    <x v="25"/>
    <x v="0"/>
    <n v="318"/>
    <n v="318"/>
    <n v="0"/>
    <n v="0"/>
    <x v="0"/>
  </r>
  <r>
    <x v="8"/>
    <x v="25"/>
    <x v="1"/>
    <n v="148"/>
    <n v="148"/>
    <n v="0"/>
    <n v="0"/>
    <x v="0"/>
  </r>
  <r>
    <x v="8"/>
    <x v="25"/>
    <x v="2"/>
    <n v="86"/>
    <n v="86"/>
    <n v="0"/>
    <n v="0"/>
    <x v="0"/>
  </r>
  <r>
    <x v="8"/>
    <x v="25"/>
    <x v="4"/>
    <n v="177"/>
    <n v="177"/>
    <n v="0"/>
    <n v="0"/>
    <x v="0"/>
  </r>
  <r>
    <x v="8"/>
    <x v="26"/>
    <x v="0"/>
    <n v="249"/>
    <n v="249"/>
    <n v="0"/>
    <n v="0"/>
    <x v="0"/>
  </r>
  <r>
    <x v="8"/>
    <x v="26"/>
    <x v="1"/>
    <n v="757"/>
    <n v="757"/>
    <n v="0"/>
    <n v="0"/>
    <x v="0"/>
  </r>
  <r>
    <x v="8"/>
    <x v="26"/>
    <x v="2"/>
    <n v="254"/>
    <n v="254"/>
    <n v="0"/>
    <n v="0"/>
    <x v="0"/>
  </r>
  <r>
    <x v="8"/>
    <x v="26"/>
    <x v="4"/>
    <n v="2020"/>
    <n v="2020"/>
    <n v="0"/>
    <n v="0"/>
    <x v="0"/>
  </r>
  <r>
    <x v="8"/>
    <x v="27"/>
    <x v="0"/>
    <n v="119"/>
    <n v="119"/>
    <n v="0"/>
    <n v="0"/>
    <x v="0"/>
  </r>
  <r>
    <x v="8"/>
    <x v="27"/>
    <x v="1"/>
    <n v="73"/>
    <n v="73"/>
    <n v="0"/>
    <n v="0"/>
    <x v="0"/>
  </r>
  <r>
    <x v="8"/>
    <x v="27"/>
    <x v="2"/>
    <n v="65"/>
    <n v="65"/>
    <n v="0"/>
    <n v="0"/>
    <x v="0"/>
  </r>
  <r>
    <x v="8"/>
    <x v="27"/>
    <x v="4"/>
    <n v="99"/>
    <n v="99"/>
    <n v="0"/>
    <n v="0"/>
    <x v="0"/>
  </r>
  <r>
    <x v="8"/>
    <x v="28"/>
    <x v="0"/>
    <n v="20"/>
    <n v="20"/>
    <n v="0"/>
    <n v="0"/>
    <x v="0"/>
  </r>
  <r>
    <x v="8"/>
    <x v="28"/>
    <x v="1"/>
    <n v="27"/>
    <n v="27"/>
    <n v="0"/>
    <n v="0"/>
    <x v="0"/>
  </r>
  <r>
    <x v="8"/>
    <x v="28"/>
    <x v="2"/>
    <n v="19"/>
    <n v="19"/>
    <n v="0"/>
    <n v="0"/>
    <x v="0"/>
  </r>
  <r>
    <x v="8"/>
    <x v="28"/>
    <x v="4"/>
    <n v="83"/>
    <n v="83"/>
    <n v="0"/>
    <n v="0"/>
    <x v="0"/>
  </r>
  <r>
    <x v="8"/>
    <x v="29"/>
    <x v="0"/>
    <n v="174"/>
    <n v="174"/>
    <n v="0"/>
    <n v="0"/>
    <x v="0"/>
  </r>
  <r>
    <x v="8"/>
    <x v="29"/>
    <x v="1"/>
    <n v="97"/>
    <n v="97"/>
    <n v="0"/>
    <n v="0"/>
    <x v="0"/>
  </r>
  <r>
    <x v="8"/>
    <x v="29"/>
    <x v="2"/>
    <n v="61"/>
    <n v="61"/>
    <n v="0"/>
    <n v="0"/>
    <x v="0"/>
  </r>
  <r>
    <x v="8"/>
    <x v="29"/>
    <x v="4"/>
    <n v="85"/>
    <n v="85"/>
    <n v="0"/>
    <n v="0"/>
    <x v="0"/>
  </r>
  <r>
    <x v="8"/>
    <x v="30"/>
    <x v="0"/>
    <n v="638"/>
    <n v="638"/>
    <n v="0"/>
    <n v="0"/>
    <x v="0"/>
  </r>
  <r>
    <x v="8"/>
    <x v="30"/>
    <x v="1"/>
    <n v="313"/>
    <n v="313"/>
    <n v="0"/>
    <n v="0"/>
    <x v="0"/>
  </r>
  <r>
    <x v="8"/>
    <x v="30"/>
    <x v="2"/>
    <n v="225"/>
    <n v="225"/>
    <n v="0"/>
    <n v="0"/>
    <x v="0"/>
  </r>
  <r>
    <x v="8"/>
    <x v="30"/>
    <x v="4"/>
    <n v="295"/>
    <n v="295"/>
    <n v="0"/>
    <n v="0"/>
    <x v="0"/>
  </r>
  <r>
    <x v="8"/>
    <x v="31"/>
    <x v="0"/>
    <n v="342"/>
    <n v="342"/>
    <n v="0"/>
    <n v="0"/>
    <x v="0"/>
  </r>
  <r>
    <x v="8"/>
    <x v="31"/>
    <x v="1"/>
    <n v="512"/>
    <n v="512"/>
    <n v="0"/>
    <n v="0"/>
    <x v="0"/>
  </r>
  <r>
    <x v="8"/>
    <x v="31"/>
    <x v="2"/>
    <n v="264"/>
    <n v="264"/>
    <n v="0"/>
    <n v="0"/>
    <x v="0"/>
  </r>
  <r>
    <x v="8"/>
    <x v="31"/>
    <x v="4"/>
    <n v="619"/>
    <n v="619"/>
    <n v="0"/>
    <n v="0"/>
    <x v="0"/>
  </r>
  <r>
    <x v="8"/>
    <x v="32"/>
    <x v="0"/>
    <n v="57"/>
    <n v="57"/>
    <n v="0"/>
    <n v="0"/>
    <x v="0"/>
  </r>
  <r>
    <x v="8"/>
    <x v="32"/>
    <x v="1"/>
    <n v="140"/>
    <n v="140"/>
    <n v="0"/>
    <n v="0"/>
    <x v="0"/>
  </r>
  <r>
    <x v="8"/>
    <x v="32"/>
    <x v="2"/>
    <n v="49"/>
    <n v="49"/>
    <n v="0"/>
    <n v="0"/>
    <x v="0"/>
  </r>
  <r>
    <x v="8"/>
    <x v="32"/>
    <x v="4"/>
    <n v="351"/>
    <n v="351"/>
    <n v="0"/>
    <n v="0"/>
    <x v="0"/>
  </r>
  <r>
    <x v="9"/>
    <x v="0"/>
    <x v="0"/>
    <n v="4964"/>
    <n v="4964"/>
    <n v="0"/>
    <n v="0"/>
    <x v="0"/>
  </r>
  <r>
    <x v="9"/>
    <x v="0"/>
    <x v="1"/>
    <n v="5694"/>
    <n v="5694"/>
    <n v="0"/>
    <n v="0"/>
    <x v="0"/>
  </r>
  <r>
    <x v="9"/>
    <x v="0"/>
    <x v="2"/>
    <n v="3360"/>
    <n v="3360"/>
    <n v="0"/>
    <n v="0"/>
    <x v="0"/>
  </r>
  <r>
    <x v="9"/>
    <x v="0"/>
    <x v="3"/>
    <n v="1701"/>
    <n v="1701"/>
    <n v="0"/>
    <n v="0"/>
    <x v="0"/>
  </r>
  <r>
    <x v="9"/>
    <x v="0"/>
    <x v="4"/>
    <n v="10851"/>
    <n v="10851"/>
    <n v="0"/>
    <n v="0"/>
    <x v="0"/>
  </r>
  <r>
    <x v="9"/>
    <x v="1"/>
    <x v="0"/>
    <n v="149"/>
    <n v="149"/>
    <n v="0"/>
    <n v="0"/>
    <x v="0"/>
  </r>
  <r>
    <x v="9"/>
    <x v="1"/>
    <x v="1"/>
    <n v="270"/>
    <n v="270"/>
    <n v="0"/>
    <n v="0"/>
    <x v="0"/>
  </r>
  <r>
    <x v="9"/>
    <x v="1"/>
    <x v="2"/>
    <n v="104"/>
    <n v="104"/>
    <n v="0"/>
    <n v="0"/>
    <x v="0"/>
  </r>
  <r>
    <x v="9"/>
    <x v="1"/>
    <x v="4"/>
    <n v="328"/>
    <n v="328"/>
    <n v="0"/>
    <n v="0"/>
    <x v="0"/>
  </r>
  <r>
    <x v="9"/>
    <x v="2"/>
    <x v="0"/>
    <n v="25"/>
    <n v="25"/>
    <n v="0"/>
    <n v="0"/>
    <x v="0"/>
  </r>
  <r>
    <x v="9"/>
    <x v="2"/>
    <x v="1"/>
    <n v="89"/>
    <n v="89"/>
    <n v="0"/>
    <n v="0"/>
    <x v="0"/>
  </r>
  <r>
    <x v="9"/>
    <x v="2"/>
    <x v="2"/>
    <n v="54"/>
    <n v="54"/>
    <n v="0"/>
    <n v="0"/>
    <x v="0"/>
  </r>
  <r>
    <x v="9"/>
    <x v="2"/>
    <x v="4"/>
    <n v="68"/>
    <n v="68"/>
    <n v="0"/>
    <n v="0"/>
    <x v="0"/>
  </r>
  <r>
    <x v="9"/>
    <x v="3"/>
    <x v="0"/>
    <n v="212"/>
    <n v="212"/>
    <n v="0"/>
    <n v="0"/>
    <x v="0"/>
  </r>
  <r>
    <x v="9"/>
    <x v="3"/>
    <x v="1"/>
    <n v="88"/>
    <n v="88"/>
    <n v="0"/>
    <n v="0"/>
    <x v="0"/>
  </r>
  <r>
    <x v="9"/>
    <x v="3"/>
    <x v="2"/>
    <n v="147"/>
    <n v="147"/>
    <n v="0"/>
    <n v="0"/>
    <x v="0"/>
  </r>
  <r>
    <x v="9"/>
    <x v="3"/>
    <x v="4"/>
    <n v="10"/>
    <n v="10"/>
    <n v="0"/>
    <n v="0"/>
    <x v="0"/>
  </r>
  <r>
    <x v="9"/>
    <x v="4"/>
    <x v="0"/>
    <n v="129"/>
    <n v="129"/>
    <n v="0"/>
    <n v="0"/>
    <x v="0"/>
  </r>
  <r>
    <x v="9"/>
    <x v="4"/>
    <x v="1"/>
    <n v="245"/>
    <n v="245"/>
    <n v="0"/>
    <n v="0"/>
    <x v="0"/>
  </r>
  <r>
    <x v="9"/>
    <x v="4"/>
    <x v="2"/>
    <n v="159"/>
    <n v="159"/>
    <n v="0"/>
    <n v="0"/>
    <x v="0"/>
  </r>
  <r>
    <x v="9"/>
    <x v="4"/>
    <x v="3"/>
    <n v="1229"/>
    <n v="1229"/>
    <n v="0"/>
    <n v="0"/>
    <x v="0"/>
  </r>
  <r>
    <x v="9"/>
    <x v="4"/>
    <x v="4"/>
    <n v="2038"/>
    <n v="2038"/>
    <n v="0"/>
    <n v="0"/>
    <x v="0"/>
  </r>
  <r>
    <x v="9"/>
    <x v="5"/>
    <x v="0"/>
    <n v="26"/>
    <n v="26"/>
    <n v="0"/>
    <n v="0"/>
    <x v="0"/>
  </r>
  <r>
    <x v="9"/>
    <x v="5"/>
    <x v="1"/>
    <n v="43"/>
    <n v="43"/>
    <n v="0"/>
    <n v="0"/>
    <x v="0"/>
  </r>
  <r>
    <x v="9"/>
    <x v="5"/>
    <x v="2"/>
    <n v="22"/>
    <n v="22"/>
    <n v="0"/>
    <n v="0"/>
    <x v="0"/>
  </r>
  <r>
    <x v="9"/>
    <x v="5"/>
    <x v="3"/>
    <n v="58"/>
    <n v="58"/>
    <n v="0"/>
    <n v="0"/>
    <x v="0"/>
  </r>
  <r>
    <x v="9"/>
    <x v="5"/>
    <x v="4"/>
    <n v="57"/>
    <n v="57"/>
    <n v="0"/>
    <n v="0"/>
    <x v="0"/>
  </r>
  <r>
    <x v="9"/>
    <x v="6"/>
    <x v="0"/>
    <n v="663"/>
    <n v="663"/>
    <n v="0"/>
    <n v="0"/>
    <x v="0"/>
  </r>
  <r>
    <x v="9"/>
    <x v="6"/>
    <x v="1"/>
    <n v="622"/>
    <n v="622"/>
    <n v="0"/>
    <n v="0"/>
    <x v="0"/>
  </r>
  <r>
    <x v="9"/>
    <x v="6"/>
    <x v="2"/>
    <n v="367"/>
    <n v="367"/>
    <n v="0"/>
    <n v="0"/>
    <x v="0"/>
  </r>
  <r>
    <x v="9"/>
    <x v="6"/>
    <x v="3"/>
    <n v="414"/>
    <n v="414"/>
    <n v="0"/>
    <n v="0"/>
    <x v="0"/>
  </r>
  <r>
    <x v="9"/>
    <x v="6"/>
    <x v="4"/>
    <n v="1305"/>
    <n v="1305"/>
    <n v="0"/>
    <n v="0"/>
    <x v="0"/>
  </r>
  <r>
    <x v="9"/>
    <x v="7"/>
    <x v="0"/>
    <n v="16"/>
    <n v="16"/>
    <n v="0"/>
    <n v="0"/>
    <x v="0"/>
  </r>
  <r>
    <x v="9"/>
    <x v="7"/>
    <x v="1"/>
    <n v="103"/>
    <n v="103"/>
    <n v="0"/>
    <n v="0"/>
    <x v="0"/>
  </r>
  <r>
    <x v="9"/>
    <x v="7"/>
    <x v="2"/>
    <n v="54"/>
    <n v="54"/>
    <n v="0"/>
    <n v="0"/>
    <x v="0"/>
  </r>
  <r>
    <x v="9"/>
    <x v="7"/>
    <x v="4"/>
    <n v="82"/>
    <n v="82"/>
    <n v="0"/>
    <n v="0"/>
    <x v="0"/>
  </r>
  <r>
    <x v="9"/>
    <x v="8"/>
    <x v="0"/>
    <n v="219"/>
    <n v="219"/>
    <n v="0"/>
    <n v="0"/>
    <x v="0"/>
  </r>
  <r>
    <x v="9"/>
    <x v="8"/>
    <x v="1"/>
    <n v="335"/>
    <n v="335"/>
    <n v="0"/>
    <n v="0"/>
    <x v="0"/>
  </r>
  <r>
    <x v="9"/>
    <x v="8"/>
    <x v="2"/>
    <n v="177"/>
    <n v="177"/>
    <n v="0"/>
    <n v="0"/>
    <x v="0"/>
  </r>
  <r>
    <x v="9"/>
    <x v="8"/>
    <x v="3"/>
    <n v="58"/>
    <n v="58"/>
    <n v="0"/>
    <n v="0"/>
    <x v="0"/>
  </r>
  <r>
    <x v="9"/>
    <x v="8"/>
    <x v="4"/>
    <n v="697"/>
    <n v="697"/>
    <n v="0"/>
    <n v="0"/>
    <x v="0"/>
  </r>
  <r>
    <x v="9"/>
    <x v="9"/>
    <x v="0"/>
    <n v="626"/>
    <n v="626"/>
    <n v="0"/>
    <n v="0"/>
    <x v="0"/>
  </r>
  <r>
    <x v="9"/>
    <x v="9"/>
    <x v="1"/>
    <n v="640"/>
    <n v="640"/>
    <n v="0"/>
    <n v="0"/>
    <x v="0"/>
  </r>
  <r>
    <x v="9"/>
    <x v="9"/>
    <x v="2"/>
    <n v="326"/>
    <n v="326"/>
    <n v="0"/>
    <n v="0"/>
    <x v="0"/>
  </r>
  <r>
    <x v="9"/>
    <x v="9"/>
    <x v="4"/>
    <n v="635"/>
    <n v="635"/>
    <n v="0"/>
    <n v="0"/>
    <x v="0"/>
  </r>
  <r>
    <x v="9"/>
    <x v="10"/>
    <x v="0"/>
    <n v="80"/>
    <n v="80"/>
    <n v="0"/>
    <n v="0"/>
    <x v="0"/>
  </r>
  <r>
    <x v="9"/>
    <x v="10"/>
    <x v="1"/>
    <n v="182"/>
    <n v="182"/>
    <n v="0"/>
    <n v="0"/>
    <x v="0"/>
  </r>
  <r>
    <x v="9"/>
    <x v="10"/>
    <x v="2"/>
    <n v="145"/>
    <n v="145"/>
    <n v="0"/>
    <n v="0"/>
    <x v="0"/>
  </r>
  <r>
    <x v="9"/>
    <x v="10"/>
    <x v="4"/>
    <n v="477"/>
    <n v="477"/>
    <n v="0"/>
    <n v="0"/>
    <x v="0"/>
  </r>
  <r>
    <x v="9"/>
    <x v="11"/>
    <x v="0"/>
    <n v="24"/>
    <n v="24"/>
    <n v="0"/>
    <n v="0"/>
    <x v="0"/>
  </r>
  <r>
    <x v="9"/>
    <x v="11"/>
    <x v="1"/>
    <n v="38"/>
    <n v="38"/>
    <n v="0"/>
    <n v="0"/>
    <x v="0"/>
  </r>
  <r>
    <x v="9"/>
    <x v="11"/>
    <x v="2"/>
    <n v="24"/>
    <n v="24"/>
    <n v="0"/>
    <n v="0"/>
    <x v="0"/>
  </r>
  <r>
    <x v="9"/>
    <x v="11"/>
    <x v="4"/>
    <n v="68"/>
    <n v="68"/>
    <n v="0"/>
    <n v="0"/>
    <x v="0"/>
  </r>
  <r>
    <x v="9"/>
    <x v="12"/>
    <x v="0"/>
    <n v="184"/>
    <n v="184"/>
    <n v="0"/>
    <n v="0"/>
    <x v="0"/>
  </r>
  <r>
    <x v="9"/>
    <x v="12"/>
    <x v="1"/>
    <n v="245"/>
    <n v="245"/>
    <n v="0"/>
    <n v="0"/>
    <x v="0"/>
  </r>
  <r>
    <x v="9"/>
    <x v="12"/>
    <x v="2"/>
    <n v="157"/>
    <n v="157"/>
    <n v="0"/>
    <n v="0"/>
    <x v="0"/>
  </r>
  <r>
    <x v="9"/>
    <x v="12"/>
    <x v="4"/>
    <n v="240"/>
    <n v="240"/>
    <n v="0"/>
    <n v="0"/>
    <x v="0"/>
  </r>
  <r>
    <x v="9"/>
    <x v="13"/>
    <x v="0"/>
    <n v="58"/>
    <n v="58"/>
    <n v="0"/>
    <n v="0"/>
    <x v="0"/>
  </r>
  <r>
    <x v="9"/>
    <x v="13"/>
    <x v="1"/>
    <n v="112"/>
    <n v="112"/>
    <n v="0"/>
    <n v="0"/>
    <x v="0"/>
  </r>
  <r>
    <x v="9"/>
    <x v="13"/>
    <x v="2"/>
    <n v="121"/>
    <n v="121"/>
    <n v="0"/>
    <n v="0"/>
    <x v="0"/>
  </r>
  <r>
    <x v="9"/>
    <x v="13"/>
    <x v="4"/>
    <n v="387"/>
    <n v="387"/>
    <n v="0"/>
    <n v="0"/>
    <x v="0"/>
  </r>
  <r>
    <x v="9"/>
    <x v="14"/>
    <x v="0"/>
    <n v="192"/>
    <n v="192"/>
    <n v="0"/>
    <n v="0"/>
    <x v="0"/>
  </r>
  <r>
    <x v="9"/>
    <x v="14"/>
    <x v="1"/>
    <n v="110"/>
    <n v="110"/>
    <n v="0"/>
    <n v="0"/>
    <x v="0"/>
  </r>
  <r>
    <x v="9"/>
    <x v="14"/>
    <x v="2"/>
    <n v="96"/>
    <n v="96"/>
    <n v="0"/>
    <n v="0"/>
    <x v="0"/>
  </r>
  <r>
    <x v="9"/>
    <x v="14"/>
    <x v="4"/>
    <n v="82"/>
    <n v="82"/>
    <n v="0"/>
    <n v="0"/>
    <x v="0"/>
  </r>
  <r>
    <x v="9"/>
    <x v="15"/>
    <x v="0"/>
    <n v="1192"/>
    <n v="1192"/>
    <n v="0"/>
    <n v="0"/>
    <x v="0"/>
  </r>
  <r>
    <x v="9"/>
    <x v="15"/>
    <x v="1"/>
    <n v="791"/>
    <n v="791"/>
    <n v="0"/>
    <n v="0"/>
    <x v="0"/>
  </r>
  <r>
    <x v="9"/>
    <x v="15"/>
    <x v="2"/>
    <n v="673"/>
    <n v="673"/>
    <n v="0"/>
    <n v="0"/>
    <x v="0"/>
  </r>
  <r>
    <x v="9"/>
    <x v="15"/>
    <x v="4"/>
    <n v="918"/>
    <n v="918"/>
    <n v="0"/>
    <n v="0"/>
    <x v="0"/>
  </r>
  <r>
    <x v="9"/>
    <x v="16"/>
    <x v="0"/>
    <n v="77"/>
    <n v="77"/>
    <n v="0"/>
    <n v="0"/>
    <x v="0"/>
  </r>
  <r>
    <x v="9"/>
    <x v="16"/>
    <x v="1"/>
    <n v="134"/>
    <n v="134"/>
    <n v="0"/>
    <n v="0"/>
    <x v="0"/>
  </r>
  <r>
    <x v="9"/>
    <x v="16"/>
    <x v="2"/>
    <n v="50"/>
    <n v="50"/>
    <n v="0"/>
    <n v="0"/>
    <x v="0"/>
  </r>
  <r>
    <x v="9"/>
    <x v="16"/>
    <x v="4"/>
    <n v="82"/>
    <n v="82"/>
    <n v="0"/>
    <n v="0"/>
    <x v="0"/>
  </r>
  <r>
    <x v="9"/>
    <x v="17"/>
    <x v="0"/>
    <n v="35"/>
    <n v="35"/>
    <n v="0"/>
    <n v="0"/>
    <x v="0"/>
  </r>
  <r>
    <x v="9"/>
    <x v="17"/>
    <x v="1"/>
    <n v="494"/>
    <n v="494"/>
    <n v="0"/>
    <n v="0"/>
    <x v="0"/>
  </r>
  <r>
    <x v="9"/>
    <x v="17"/>
    <x v="2"/>
    <n v="118"/>
    <n v="118"/>
    <n v="0"/>
    <n v="0"/>
    <x v="0"/>
  </r>
  <r>
    <x v="9"/>
    <x v="17"/>
    <x v="4"/>
    <n v="710"/>
    <n v="710"/>
    <n v="0"/>
    <n v="0"/>
    <x v="0"/>
  </r>
  <r>
    <x v="9"/>
    <x v="18"/>
    <x v="0"/>
    <n v="119"/>
    <n v="119"/>
    <n v="0"/>
    <n v="0"/>
    <x v="0"/>
  </r>
  <r>
    <x v="9"/>
    <x v="18"/>
    <x v="1"/>
    <n v="108"/>
    <n v="108"/>
    <n v="0"/>
    <n v="0"/>
    <x v="0"/>
  </r>
  <r>
    <x v="9"/>
    <x v="18"/>
    <x v="2"/>
    <n v="49"/>
    <n v="49"/>
    <n v="0"/>
    <n v="0"/>
    <x v="0"/>
  </r>
  <r>
    <x v="9"/>
    <x v="18"/>
    <x v="4"/>
    <n v="117"/>
    <n v="117"/>
    <n v="0"/>
    <n v="0"/>
    <x v="0"/>
  </r>
  <r>
    <x v="9"/>
    <x v="19"/>
    <x v="0"/>
    <n v="146"/>
    <n v="146"/>
    <n v="0"/>
    <n v="0"/>
    <x v="0"/>
  </r>
  <r>
    <x v="9"/>
    <x v="19"/>
    <x v="1"/>
    <n v="63"/>
    <n v="63"/>
    <n v="0"/>
    <n v="0"/>
    <x v="0"/>
  </r>
  <r>
    <x v="9"/>
    <x v="19"/>
    <x v="2"/>
    <n v="43"/>
    <n v="43"/>
    <n v="0"/>
    <n v="0"/>
    <x v="0"/>
  </r>
  <r>
    <x v="9"/>
    <x v="19"/>
    <x v="4"/>
    <n v="30"/>
    <n v="30"/>
    <n v="0"/>
    <n v="0"/>
    <x v="0"/>
  </r>
  <r>
    <x v="9"/>
    <x v="20"/>
    <x v="0"/>
    <n v="22"/>
    <n v="22"/>
    <n v="0"/>
    <n v="0"/>
    <x v="0"/>
  </r>
  <r>
    <x v="9"/>
    <x v="20"/>
    <x v="1"/>
    <n v="70"/>
    <n v="70"/>
    <n v="0"/>
    <n v="0"/>
    <x v="0"/>
  </r>
  <r>
    <x v="9"/>
    <x v="20"/>
    <x v="2"/>
    <n v="24"/>
    <n v="24"/>
    <n v="0"/>
    <n v="0"/>
    <x v="0"/>
  </r>
  <r>
    <x v="9"/>
    <x v="20"/>
    <x v="4"/>
    <n v="90"/>
    <n v="90"/>
    <n v="0"/>
    <n v="0"/>
    <x v="0"/>
  </r>
  <r>
    <x v="9"/>
    <x v="21"/>
    <x v="0"/>
    <n v="221"/>
    <n v="221"/>
    <n v="0"/>
    <n v="0"/>
    <x v="0"/>
  </r>
  <r>
    <x v="9"/>
    <x v="21"/>
    <x v="1"/>
    <n v="210"/>
    <n v="210"/>
    <n v="0"/>
    <n v="0"/>
    <x v="0"/>
  </r>
  <r>
    <x v="9"/>
    <x v="21"/>
    <x v="2"/>
    <n v="130"/>
    <n v="130"/>
    <n v="0"/>
    <n v="0"/>
    <x v="0"/>
  </r>
  <r>
    <x v="9"/>
    <x v="21"/>
    <x v="4"/>
    <n v="303"/>
    <n v="303"/>
    <n v="0"/>
    <n v="0"/>
    <x v="0"/>
  </r>
  <r>
    <x v="9"/>
    <x v="22"/>
    <x v="0"/>
    <n v="144"/>
    <n v="144"/>
    <n v="0"/>
    <n v="0"/>
    <x v="0"/>
  </r>
  <r>
    <x v="9"/>
    <x v="22"/>
    <x v="1"/>
    <n v="125"/>
    <n v="125"/>
    <n v="0"/>
    <n v="0"/>
    <x v="0"/>
  </r>
  <r>
    <x v="9"/>
    <x v="22"/>
    <x v="2"/>
    <n v="118"/>
    <n v="118"/>
    <n v="0"/>
    <n v="0"/>
    <x v="0"/>
  </r>
  <r>
    <x v="9"/>
    <x v="22"/>
    <x v="4"/>
    <n v="324"/>
    <n v="324"/>
    <n v="0"/>
    <n v="0"/>
    <x v="0"/>
  </r>
  <r>
    <x v="9"/>
    <x v="23"/>
    <x v="0"/>
    <n v="261"/>
    <n v="261"/>
    <n v="0"/>
    <n v="0"/>
    <x v="0"/>
  </r>
  <r>
    <x v="9"/>
    <x v="23"/>
    <x v="1"/>
    <n v="214"/>
    <n v="214"/>
    <n v="0"/>
    <n v="0"/>
    <x v="0"/>
  </r>
  <r>
    <x v="9"/>
    <x v="23"/>
    <x v="2"/>
    <n v="175"/>
    <n v="175"/>
    <n v="0"/>
    <n v="0"/>
    <x v="0"/>
  </r>
  <r>
    <x v="9"/>
    <x v="23"/>
    <x v="4"/>
    <n v="432"/>
    <n v="432"/>
    <n v="0"/>
    <n v="0"/>
    <x v="0"/>
  </r>
  <r>
    <x v="9"/>
    <x v="24"/>
    <x v="0"/>
    <n v="133"/>
    <n v="133"/>
    <n v="0"/>
    <n v="0"/>
    <x v="0"/>
  </r>
  <r>
    <x v="9"/>
    <x v="24"/>
    <x v="1"/>
    <n v="100"/>
    <n v="100"/>
    <n v="0"/>
    <n v="0"/>
    <x v="0"/>
  </r>
  <r>
    <x v="9"/>
    <x v="24"/>
    <x v="2"/>
    <n v="86"/>
    <n v="86"/>
    <n v="0"/>
    <n v="0"/>
    <x v="0"/>
  </r>
  <r>
    <x v="9"/>
    <x v="24"/>
    <x v="4"/>
    <n v="171"/>
    <n v="171"/>
    <n v="0"/>
    <n v="0"/>
    <x v="0"/>
  </r>
  <r>
    <x v="9"/>
    <x v="25"/>
    <x v="0"/>
    <n v="346"/>
    <n v="346"/>
    <n v="0"/>
    <n v="0"/>
    <x v="0"/>
  </r>
  <r>
    <x v="9"/>
    <x v="25"/>
    <x v="1"/>
    <n v="131"/>
    <n v="131"/>
    <n v="0"/>
    <n v="0"/>
    <x v="0"/>
  </r>
  <r>
    <x v="9"/>
    <x v="25"/>
    <x v="2"/>
    <n v="90"/>
    <n v="90"/>
    <n v="0"/>
    <n v="0"/>
    <x v="0"/>
  </r>
  <r>
    <x v="9"/>
    <x v="25"/>
    <x v="4"/>
    <n v="167"/>
    <n v="167"/>
    <n v="0"/>
    <n v="0"/>
    <x v="0"/>
  </r>
  <r>
    <x v="9"/>
    <x v="26"/>
    <x v="0"/>
    <n v="266"/>
    <n v="266"/>
    <n v="0"/>
    <n v="0"/>
    <x v="0"/>
  </r>
  <r>
    <x v="9"/>
    <x v="26"/>
    <x v="1"/>
    <n v="892"/>
    <n v="892"/>
    <n v="0"/>
    <n v="0"/>
    <x v="0"/>
  </r>
  <r>
    <x v="9"/>
    <x v="26"/>
    <x v="2"/>
    <n v="338"/>
    <n v="338"/>
    <n v="0"/>
    <n v="0"/>
    <x v="0"/>
  </r>
  <r>
    <x v="9"/>
    <x v="26"/>
    <x v="4"/>
    <n v="2349"/>
    <n v="2349"/>
    <n v="0"/>
    <n v="0"/>
    <x v="0"/>
  </r>
  <r>
    <x v="9"/>
    <x v="27"/>
    <x v="0"/>
    <n v="117"/>
    <n v="117"/>
    <n v="0"/>
    <n v="0"/>
    <x v="0"/>
  </r>
  <r>
    <x v="9"/>
    <x v="27"/>
    <x v="1"/>
    <n v="89"/>
    <n v="89"/>
    <n v="0"/>
    <n v="0"/>
    <x v="0"/>
  </r>
  <r>
    <x v="9"/>
    <x v="27"/>
    <x v="2"/>
    <n v="57"/>
    <n v="57"/>
    <n v="0"/>
    <n v="0"/>
    <x v="0"/>
  </r>
  <r>
    <x v="9"/>
    <x v="27"/>
    <x v="4"/>
    <n v="108"/>
    <n v="108"/>
    <n v="0"/>
    <n v="0"/>
    <x v="0"/>
  </r>
  <r>
    <x v="9"/>
    <x v="28"/>
    <x v="0"/>
    <n v="23"/>
    <n v="23"/>
    <n v="0"/>
    <n v="0"/>
    <x v="0"/>
  </r>
  <r>
    <x v="9"/>
    <x v="28"/>
    <x v="1"/>
    <n v="31"/>
    <n v="31"/>
    <n v="0"/>
    <n v="0"/>
    <x v="0"/>
  </r>
  <r>
    <x v="9"/>
    <x v="28"/>
    <x v="2"/>
    <n v="16"/>
    <n v="16"/>
    <n v="0"/>
    <n v="0"/>
    <x v="0"/>
  </r>
  <r>
    <x v="9"/>
    <x v="28"/>
    <x v="4"/>
    <n v="93"/>
    <n v="93"/>
    <n v="0"/>
    <n v="0"/>
    <x v="0"/>
  </r>
  <r>
    <x v="9"/>
    <x v="29"/>
    <x v="0"/>
    <n v="189"/>
    <n v="189"/>
    <n v="0"/>
    <n v="0"/>
    <x v="0"/>
  </r>
  <r>
    <x v="9"/>
    <x v="29"/>
    <x v="1"/>
    <n v="101"/>
    <n v="101"/>
    <n v="0"/>
    <n v="0"/>
    <x v="0"/>
  </r>
  <r>
    <x v="9"/>
    <x v="29"/>
    <x v="2"/>
    <n v="84"/>
    <n v="84"/>
    <n v="0"/>
    <n v="0"/>
    <x v="0"/>
  </r>
  <r>
    <x v="9"/>
    <x v="29"/>
    <x v="4"/>
    <n v="103"/>
    <n v="103"/>
    <n v="0"/>
    <n v="0"/>
    <x v="0"/>
  </r>
  <r>
    <x v="9"/>
    <x v="30"/>
    <x v="0"/>
    <n v="669"/>
    <n v="669"/>
    <n v="0"/>
    <n v="0"/>
    <x v="0"/>
  </r>
  <r>
    <x v="9"/>
    <x v="30"/>
    <x v="1"/>
    <n v="298"/>
    <n v="298"/>
    <n v="0"/>
    <n v="0"/>
    <x v="0"/>
  </r>
  <r>
    <x v="9"/>
    <x v="30"/>
    <x v="2"/>
    <n v="241"/>
    <n v="241"/>
    <n v="0"/>
    <n v="0"/>
    <x v="0"/>
  </r>
  <r>
    <x v="9"/>
    <x v="30"/>
    <x v="4"/>
    <n v="312"/>
    <n v="312"/>
    <n v="0"/>
    <n v="0"/>
    <x v="0"/>
  </r>
  <r>
    <x v="9"/>
    <x v="31"/>
    <x v="0"/>
    <n v="382"/>
    <n v="382"/>
    <n v="0"/>
    <n v="0"/>
    <x v="0"/>
  </r>
  <r>
    <x v="9"/>
    <x v="31"/>
    <x v="1"/>
    <n v="600"/>
    <n v="600"/>
    <n v="0"/>
    <n v="0"/>
    <x v="0"/>
  </r>
  <r>
    <x v="9"/>
    <x v="31"/>
    <x v="2"/>
    <n v="302"/>
    <n v="302"/>
    <n v="0"/>
    <n v="0"/>
    <x v="0"/>
  </r>
  <r>
    <x v="9"/>
    <x v="31"/>
    <x v="4"/>
    <n v="715"/>
    <n v="715"/>
    <n v="0"/>
    <n v="0"/>
    <x v="0"/>
  </r>
  <r>
    <x v="9"/>
    <x v="32"/>
    <x v="0"/>
    <n v="49"/>
    <n v="49"/>
    <n v="0"/>
    <n v="0"/>
    <x v="0"/>
  </r>
  <r>
    <x v="9"/>
    <x v="32"/>
    <x v="1"/>
    <n v="154"/>
    <n v="154"/>
    <n v="0"/>
    <n v="0"/>
    <x v="0"/>
  </r>
  <r>
    <x v="9"/>
    <x v="32"/>
    <x v="2"/>
    <n v="55"/>
    <n v="55"/>
    <n v="0"/>
    <n v="0"/>
    <x v="0"/>
  </r>
  <r>
    <x v="9"/>
    <x v="32"/>
    <x v="4"/>
    <n v="420"/>
    <n v="420"/>
    <n v="0"/>
    <n v="0"/>
    <x v="0"/>
  </r>
  <r>
    <x v="10"/>
    <x v="0"/>
    <x v="0"/>
    <n v="4514"/>
    <n v="4514"/>
    <n v="0"/>
    <n v="0"/>
    <x v="0"/>
  </r>
  <r>
    <x v="10"/>
    <x v="0"/>
    <x v="1"/>
    <n v="5207"/>
    <n v="5207"/>
    <n v="0"/>
    <n v="0"/>
    <x v="0"/>
  </r>
  <r>
    <x v="10"/>
    <x v="0"/>
    <x v="2"/>
    <n v="2952"/>
    <n v="2952"/>
    <n v="0"/>
    <n v="0"/>
    <x v="0"/>
  </r>
  <r>
    <x v="10"/>
    <x v="0"/>
    <x v="3"/>
    <n v="1654"/>
    <n v="1654"/>
    <n v="0"/>
    <n v="0"/>
    <x v="0"/>
  </r>
  <r>
    <x v="10"/>
    <x v="0"/>
    <x v="4"/>
    <n v="9622"/>
    <n v="9622"/>
    <n v="0"/>
    <n v="0"/>
    <x v="0"/>
  </r>
  <r>
    <x v="10"/>
    <x v="1"/>
    <x v="0"/>
    <n v="135"/>
    <n v="135"/>
    <n v="0"/>
    <n v="0"/>
    <x v="0"/>
  </r>
  <r>
    <x v="10"/>
    <x v="1"/>
    <x v="1"/>
    <n v="194"/>
    <n v="194"/>
    <n v="0"/>
    <n v="0"/>
    <x v="0"/>
  </r>
  <r>
    <x v="10"/>
    <x v="1"/>
    <x v="2"/>
    <n v="94"/>
    <n v="94"/>
    <n v="0"/>
    <n v="0"/>
    <x v="0"/>
  </r>
  <r>
    <x v="10"/>
    <x v="1"/>
    <x v="4"/>
    <n v="274"/>
    <n v="274"/>
    <n v="0"/>
    <n v="0"/>
    <x v="0"/>
  </r>
  <r>
    <x v="10"/>
    <x v="2"/>
    <x v="0"/>
    <n v="28"/>
    <n v="28"/>
    <n v="0"/>
    <n v="0"/>
    <x v="0"/>
  </r>
  <r>
    <x v="10"/>
    <x v="2"/>
    <x v="1"/>
    <n v="69"/>
    <n v="69"/>
    <n v="0"/>
    <n v="0"/>
    <x v="0"/>
  </r>
  <r>
    <x v="10"/>
    <x v="2"/>
    <x v="2"/>
    <n v="48"/>
    <n v="48"/>
    <n v="0"/>
    <n v="0"/>
    <x v="0"/>
  </r>
  <r>
    <x v="10"/>
    <x v="2"/>
    <x v="4"/>
    <n v="59"/>
    <n v="59"/>
    <n v="0"/>
    <n v="0"/>
    <x v="0"/>
  </r>
  <r>
    <x v="10"/>
    <x v="3"/>
    <x v="0"/>
    <n v="200"/>
    <n v="200"/>
    <n v="0"/>
    <n v="0"/>
    <x v="0"/>
  </r>
  <r>
    <x v="10"/>
    <x v="3"/>
    <x v="1"/>
    <n v="74"/>
    <n v="74"/>
    <n v="0"/>
    <n v="0"/>
    <x v="0"/>
  </r>
  <r>
    <x v="10"/>
    <x v="3"/>
    <x v="2"/>
    <n v="123"/>
    <n v="123"/>
    <n v="0"/>
    <n v="0"/>
    <x v="0"/>
  </r>
  <r>
    <x v="10"/>
    <x v="3"/>
    <x v="4"/>
    <n v="10"/>
    <n v="10"/>
    <n v="0"/>
    <n v="0"/>
    <x v="0"/>
  </r>
  <r>
    <x v="10"/>
    <x v="4"/>
    <x v="0"/>
    <n v="132"/>
    <n v="132"/>
    <n v="0"/>
    <n v="0"/>
    <x v="0"/>
  </r>
  <r>
    <x v="10"/>
    <x v="4"/>
    <x v="1"/>
    <n v="240"/>
    <n v="240"/>
    <n v="0"/>
    <n v="0"/>
    <x v="0"/>
  </r>
  <r>
    <x v="10"/>
    <x v="4"/>
    <x v="2"/>
    <n v="138"/>
    <n v="138"/>
    <n v="0"/>
    <n v="0"/>
    <x v="0"/>
  </r>
  <r>
    <x v="10"/>
    <x v="4"/>
    <x v="3"/>
    <n v="1175"/>
    <n v="1175"/>
    <n v="0"/>
    <n v="0"/>
    <x v="0"/>
  </r>
  <r>
    <x v="10"/>
    <x v="4"/>
    <x v="4"/>
    <n v="1711"/>
    <n v="1711"/>
    <n v="0"/>
    <n v="0"/>
    <x v="0"/>
  </r>
  <r>
    <x v="10"/>
    <x v="5"/>
    <x v="0"/>
    <n v="19"/>
    <n v="19"/>
    <n v="0"/>
    <n v="0"/>
    <x v="0"/>
  </r>
  <r>
    <x v="10"/>
    <x v="5"/>
    <x v="1"/>
    <n v="49"/>
    <n v="49"/>
    <n v="0"/>
    <n v="0"/>
    <x v="0"/>
  </r>
  <r>
    <x v="10"/>
    <x v="5"/>
    <x v="2"/>
    <n v="16"/>
    <n v="16"/>
    <n v="0"/>
    <n v="0"/>
    <x v="0"/>
  </r>
  <r>
    <x v="10"/>
    <x v="5"/>
    <x v="3"/>
    <n v="68"/>
    <n v="68"/>
    <n v="0"/>
    <n v="0"/>
    <x v="0"/>
  </r>
  <r>
    <x v="10"/>
    <x v="5"/>
    <x v="4"/>
    <n v="40"/>
    <n v="40"/>
    <n v="0"/>
    <n v="0"/>
    <x v="0"/>
  </r>
  <r>
    <x v="10"/>
    <x v="6"/>
    <x v="0"/>
    <n v="617"/>
    <n v="617"/>
    <n v="0"/>
    <n v="0"/>
    <x v="0"/>
  </r>
  <r>
    <x v="10"/>
    <x v="6"/>
    <x v="1"/>
    <n v="578"/>
    <n v="578"/>
    <n v="0"/>
    <n v="0"/>
    <x v="0"/>
  </r>
  <r>
    <x v="10"/>
    <x v="6"/>
    <x v="2"/>
    <n v="364"/>
    <n v="364"/>
    <n v="0"/>
    <n v="0"/>
    <x v="0"/>
  </r>
  <r>
    <x v="10"/>
    <x v="6"/>
    <x v="3"/>
    <n v="411"/>
    <n v="411"/>
    <n v="0"/>
    <n v="0"/>
    <x v="0"/>
  </r>
  <r>
    <x v="10"/>
    <x v="6"/>
    <x v="4"/>
    <n v="1177"/>
    <n v="1177"/>
    <n v="0"/>
    <n v="0"/>
    <x v="0"/>
  </r>
  <r>
    <x v="10"/>
    <x v="7"/>
    <x v="0"/>
    <n v="28"/>
    <n v="28"/>
    <n v="0"/>
    <n v="0"/>
    <x v="0"/>
  </r>
  <r>
    <x v="10"/>
    <x v="7"/>
    <x v="1"/>
    <n v="113"/>
    <n v="113"/>
    <n v="0"/>
    <n v="0"/>
    <x v="0"/>
  </r>
  <r>
    <x v="10"/>
    <x v="7"/>
    <x v="2"/>
    <n v="40"/>
    <n v="40"/>
    <n v="0"/>
    <n v="0"/>
    <x v="0"/>
  </r>
  <r>
    <x v="10"/>
    <x v="7"/>
    <x v="4"/>
    <n v="79"/>
    <n v="79"/>
    <n v="0"/>
    <n v="0"/>
    <x v="0"/>
  </r>
  <r>
    <x v="10"/>
    <x v="8"/>
    <x v="0"/>
    <n v="195"/>
    <n v="195"/>
    <n v="0"/>
    <n v="0"/>
    <x v="0"/>
  </r>
  <r>
    <x v="10"/>
    <x v="8"/>
    <x v="1"/>
    <n v="297"/>
    <n v="297"/>
    <n v="0"/>
    <n v="0"/>
    <x v="0"/>
  </r>
  <r>
    <x v="10"/>
    <x v="8"/>
    <x v="2"/>
    <n v="141"/>
    <n v="141"/>
    <n v="0"/>
    <n v="0"/>
    <x v="0"/>
  </r>
  <r>
    <x v="10"/>
    <x v="8"/>
    <x v="3"/>
    <n v="68"/>
    <n v="68"/>
    <n v="0"/>
    <n v="0"/>
    <x v="0"/>
  </r>
  <r>
    <x v="10"/>
    <x v="8"/>
    <x v="4"/>
    <n v="645"/>
    <n v="645"/>
    <n v="0"/>
    <n v="0"/>
    <x v="0"/>
  </r>
  <r>
    <x v="10"/>
    <x v="9"/>
    <x v="0"/>
    <n v="556"/>
    <n v="556"/>
    <n v="0"/>
    <n v="0"/>
    <x v="0"/>
  </r>
  <r>
    <x v="10"/>
    <x v="9"/>
    <x v="1"/>
    <n v="613"/>
    <n v="613"/>
    <n v="0"/>
    <n v="0"/>
    <x v="0"/>
  </r>
  <r>
    <x v="10"/>
    <x v="9"/>
    <x v="2"/>
    <n v="287"/>
    <n v="287"/>
    <n v="0"/>
    <n v="0"/>
    <x v="0"/>
  </r>
  <r>
    <x v="10"/>
    <x v="9"/>
    <x v="4"/>
    <n v="587"/>
    <n v="587"/>
    <n v="0"/>
    <n v="0"/>
    <x v="0"/>
  </r>
  <r>
    <x v="10"/>
    <x v="10"/>
    <x v="0"/>
    <n v="68"/>
    <n v="68"/>
    <n v="0"/>
    <n v="0"/>
    <x v="0"/>
  </r>
  <r>
    <x v="10"/>
    <x v="10"/>
    <x v="1"/>
    <n v="158"/>
    <n v="158"/>
    <n v="0"/>
    <n v="0"/>
    <x v="0"/>
  </r>
  <r>
    <x v="10"/>
    <x v="10"/>
    <x v="2"/>
    <n v="130"/>
    <n v="130"/>
    <n v="0"/>
    <n v="0"/>
    <x v="0"/>
  </r>
  <r>
    <x v="10"/>
    <x v="10"/>
    <x v="4"/>
    <n v="420"/>
    <n v="420"/>
    <n v="0"/>
    <n v="0"/>
    <x v="0"/>
  </r>
  <r>
    <x v="10"/>
    <x v="11"/>
    <x v="0"/>
    <n v="33"/>
    <n v="33"/>
    <n v="0"/>
    <n v="0"/>
    <x v="0"/>
  </r>
  <r>
    <x v="10"/>
    <x v="11"/>
    <x v="1"/>
    <n v="31"/>
    <n v="31"/>
    <n v="0"/>
    <n v="0"/>
    <x v="0"/>
  </r>
  <r>
    <x v="10"/>
    <x v="11"/>
    <x v="2"/>
    <n v="13"/>
    <n v="13"/>
    <n v="0"/>
    <n v="0"/>
    <x v="0"/>
  </r>
  <r>
    <x v="10"/>
    <x v="11"/>
    <x v="4"/>
    <n v="54"/>
    <n v="54"/>
    <n v="0"/>
    <n v="0"/>
    <x v="0"/>
  </r>
  <r>
    <x v="10"/>
    <x v="12"/>
    <x v="0"/>
    <n v="165"/>
    <n v="165"/>
    <n v="0"/>
    <n v="0"/>
    <x v="0"/>
  </r>
  <r>
    <x v="10"/>
    <x v="12"/>
    <x v="1"/>
    <n v="222"/>
    <n v="222"/>
    <n v="0"/>
    <n v="0"/>
    <x v="0"/>
  </r>
  <r>
    <x v="10"/>
    <x v="12"/>
    <x v="2"/>
    <n v="132"/>
    <n v="132"/>
    <n v="0"/>
    <n v="0"/>
    <x v="0"/>
  </r>
  <r>
    <x v="10"/>
    <x v="12"/>
    <x v="4"/>
    <n v="207"/>
    <n v="207"/>
    <n v="0"/>
    <n v="0"/>
    <x v="0"/>
  </r>
  <r>
    <x v="10"/>
    <x v="13"/>
    <x v="0"/>
    <n v="46"/>
    <n v="46"/>
    <n v="0"/>
    <n v="0"/>
    <x v="0"/>
  </r>
  <r>
    <x v="10"/>
    <x v="13"/>
    <x v="1"/>
    <n v="117"/>
    <n v="117"/>
    <n v="0"/>
    <n v="0"/>
    <x v="0"/>
  </r>
  <r>
    <x v="10"/>
    <x v="13"/>
    <x v="2"/>
    <n v="104"/>
    <n v="104"/>
    <n v="0"/>
    <n v="0"/>
    <x v="0"/>
  </r>
  <r>
    <x v="10"/>
    <x v="13"/>
    <x v="4"/>
    <n v="348"/>
    <n v="348"/>
    <n v="0"/>
    <n v="0"/>
    <x v="0"/>
  </r>
  <r>
    <x v="10"/>
    <x v="14"/>
    <x v="0"/>
    <n v="180"/>
    <n v="180"/>
    <n v="0"/>
    <n v="0"/>
    <x v="0"/>
  </r>
  <r>
    <x v="10"/>
    <x v="14"/>
    <x v="1"/>
    <n v="123"/>
    <n v="123"/>
    <n v="0"/>
    <n v="0"/>
    <x v="0"/>
  </r>
  <r>
    <x v="10"/>
    <x v="14"/>
    <x v="2"/>
    <n v="77"/>
    <n v="77"/>
    <n v="0"/>
    <n v="0"/>
    <x v="0"/>
  </r>
  <r>
    <x v="10"/>
    <x v="14"/>
    <x v="4"/>
    <n v="88"/>
    <n v="88"/>
    <n v="0"/>
    <n v="0"/>
    <x v="0"/>
  </r>
  <r>
    <x v="10"/>
    <x v="15"/>
    <x v="0"/>
    <n v="1022"/>
    <n v="1022"/>
    <n v="0"/>
    <n v="0"/>
    <x v="0"/>
  </r>
  <r>
    <x v="10"/>
    <x v="15"/>
    <x v="1"/>
    <n v="667"/>
    <n v="667"/>
    <n v="0"/>
    <n v="0"/>
    <x v="0"/>
  </r>
  <r>
    <x v="10"/>
    <x v="15"/>
    <x v="2"/>
    <n v="581"/>
    <n v="581"/>
    <n v="0"/>
    <n v="0"/>
    <x v="0"/>
  </r>
  <r>
    <x v="10"/>
    <x v="15"/>
    <x v="4"/>
    <n v="821"/>
    <n v="821"/>
    <n v="0"/>
    <n v="0"/>
    <x v="0"/>
  </r>
  <r>
    <x v="10"/>
    <x v="16"/>
    <x v="0"/>
    <n v="55"/>
    <n v="55"/>
    <n v="0"/>
    <n v="0"/>
    <x v="0"/>
  </r>
  <r>
    <x v="10"/>
    <x v="16"/>
    <x v="1"/>
    <n v="140"/>
    <n v="140"/>
    <n v="0"/>
    <n v="0"/>
    <x v="0"/>
  </r>
  <r>
    <x v="10"/>
    <x v="16"/>
    <x v="2"/>
    <n v="45"/>
    <n v="45"/>
    <n v="0"/>
    <n v="0"/>
    <x v="0"/>
  </r>
  <r>
    <x v="10"/>
    <x v="16"/>
    <x v="4"/>
    <n v="84"/>
    <n v="84"/>
    <n v="0"/>
    <n v="0"/>
    <x v="0"/>
  </r>
  <r>
    <x v="10"/>
    <x v="17"/>
    <x v="0"/>
    <n v="32"/>
    <n v="32"/>
    <n v="0"/>
    <n v="0"/>
    <x v="0"/>
  </r>
  <r>
    <x v="10"/>
    <x v="17"/>
    <x v="1"/>
    <n v="466"/>
    <n v="466"/>
    <n v="0"/>
    <n v="0"/>
    <x v="0"/>
  </r>
  <r>
    <x v="10"/>
    <x v="17"/>
    <x v="2"/>
    <n v="85"/>
    <n v="85"/>
    <n v="0"/>
    <n v="0"/>
    <x v="0"/>
  </r>
  <r>
    <x v="10"/>
    <x v="17"/>
    <x v="4"/>
    <n v="553"/>
    <n v="553"/>
    <n v="0"/>
    <n v="0"/>
    <x v="0"/>
  </r>
  <r>
    <x v="10"/>
    <x v="18"/>
    <x v="0"/>
    <n v="118"/>
    <n v="118"/>
    <n v="0"/>
    <n v="0"/>
    <x v="0"/>
  </r>
  <r>
    <x v="10"/>
    <x v="18"/>
    <x v="1"/>
    <n v="98"/>
    <n v="98"/>
    <n v="0"/>
    <n v="0"/>
    <x v="0"/>
  </r>
  <r>
    <x v="10"/>
    <x v="18"/>
    <x v="2"/>
    <n v="52"/>
    <n v="52"/>
    <n v="0"/>
    <n v="0"/>
    <x v="0"/>
  </r>
  <r>
    <x v="10"/>
    <x v="18"/>
    <x v="4"/>
    <n v="123"/>
    <n v="123"/>
    <n v="0"/>
    <n v="0"/>
    <x v="0"/>
  </r>
  <r>
    <x v="10"/>
    <x v="19"/>
    <x v="0"/>
    <n v="113"/>
    <n v="113"/>
    <n v="0"/>
    <n v="0"/>
    <x v="0"/>
  </r>
  <r>
    <x v="10"/>
    <x v="19"/>
    <x v="1"/>
    <n v="53"/>
    <n v="53"/>
    <n v="0"/>
    <n v="0"/>
    <x v="0"/>
  </r>
  <r>
    <x v="10"/>
    <x v="19"/>
    <x v="2"/>
    <n v="38"/>
    <n v="38"/>
    <n v="0"/>
    <n v="0"/>
    <x v="0"/>
  </r>
  <r>
    <x v="10"/>
    <x v="19"/>
    <x v="4"/>
    <n v="23"/>
    <n v="23"/>
    <n v="0"/>
    <n v="0"/>
    <x v="0"/>
  </r>
  <r>
    <x v="10"/>
    <x v="20"/>
    <x v="0"/>
    <n v="22"/>
    <n v="22"/>
    <n v="0"/>
    <n v="0"/>
    <x v="0"/>
  </r>
  <r>
    <x v="10"/>
    <x v="20"/>
    <x v="1"/>
    <n v="41"/>
    <n v="41"/>
    <n v="0"/>
    <n v="0"/>
    <x v="0"/>
  </r>
  <r>
    <x v="10"/>
    <x v="20"/>
    <x v="2"/>
    <n v="26"/>
    <n v="26"/>
    <n v="0"/>
    <n v="0"/>
    <x v="0"/>
  </r>
  <r>
    <x v="10"/>
    <x v="20"/>
    <x v="4"/>
    <n v="72"/>
    <n v="72"/>
    <n v="0"/>
    <n v="0"/>
    <x v="0"/>
  </r>
  <r>
    <x v="10"/>
    <x v="21"/>
    <x v="0"/>
    <n v="191"/>
    <n v="191"/>
    <n v="0"/>
    <n v="0"/>
    <x v="0"/>
  </r>
  <r>
    <x v="10"/>
    <x v="21"/>
    <x v="1"/>
    <n v="222"/>
    <n v="222"/>
    <n v="0"/>
    <n v="0"/>
    <x v="0"/>
  </r>
  <r>
    <x v="10"/>
    <x v="21"/>
    <x v="2"/>
    <n v="102"/>
    <n v="102"/>
    <n v="0"/>
    <n v="0"/>
    <x v="0"/>
  </r>
  <r>
    <x v="10"/>
    <x v="21"/>
    <x v="4"/>
    <n v="266"/>
    <n v="266"/>
    <n v="0"/>
    <n v="0"/>
    <x v="0"/>
  </r>
  <r>
    <x v="10"/>
    <x v="22"/>
    <x v="0"/>
    <n v="132"/>
    <n v="132"/>
    <n v="0"/>
    <n v="0"/>
    <x v="0"/>
  </r>
  <r>
    <x v="10"/>
    <x v="22"/>
    <x v="1"/>
    <n v="122"/>
    <n v="122"/>
    <n v="0"/>
    <n v="0"/>
    <x v="0"/>
  </r>
  <r>
    <x v="10"/>
    <x v="22"/>
    <x v="2"/>
    <n v="104"/>
    <n v="104"/>
    <n v="0"/>
    <n v="0"/>
    <x v="0"/>
  </r>
  <r>
    <x v="10"/>
    <x v="22"/>
    <x v="4"/>
    <n v="287"/>
    <n v="287"/>
    <n v="0"/>
    <n v="0"/>
    <x v="0"/>
  </r>
  <r>
    <x v="10"/>
    <x v="23"/>
    <x v="0"/>
    <n v="232"/>
    <n v="232"/>
    <n v="0"/>
    <n v="0"/>
    <x v="0"/>
  </r>
  <r>
    <x v="10"/>
    <x v="23"/>
    <x v="1"/>
    <n v="189"/>
    <n v="189"/>
    <n v="0"/>
    <n v="0"/>
    <x v="0"/>
  </r>
  <r>
    <x v="10"/>
    <x v="23"/>
    <x v="2"/>
    <n v="149"/>
    <n v="149"/>
    <n v="0"/>
    <n v="0"/>
    <x v="0"/>
  </r>
  <r>
    <x v="10"/>
    <x v="23"/>
    <x v="4"/>
    <n v="380"/>
    <n v="380"/>
    <n v="0"/>
    <n v="0"/>
    <x v="0"/>
  </r>
  <r>
    <x v="10"/>
    <x v="24"/>
    <x v="0"/>
    <n v="122"/>
    <n v="122"/>
    <n v="0"/>
    <n v="0"/>
    <x v="0"/>
  </r>
  <r>
    <x v="10"/>
    <x v="24"/>
    <x v="1"/>
    <n v="97"/>
    <n v="97"/>
    <n v="0"/>
    <n v="0"/>
    <x v="0"/>
  </r>
  <r>
    <x v="10"/>
    <x v="24"/>
    <x v="2"/>
    <n v="62"/>
    <n v="62"/>
    <n v="0"/>
    <n v="0"/>
    <x v="0"/>
  </r>
  <r>
    <x v="10"/>
    <x v="24"/>
    <x v="4"/>
    <n v="156"/>
    <n v="156"/>
    <n v="0"/>
    <n v="0"/>
    <x v="0"/>
  </r>
  <r>
    <x v="10"/>
    <x v="25"/>
    <x v="0"/>
    <n v="331"/>
    <n v="331"/>
    <n v="0"/>
    <n v="0"/>
    <x v="0"/>
  </r>
  <r>
    <x v="10"/>
    <x v="25"/>
    <x v="1"/>
    <n v="125"/>
    <n v="125"/>
    <n v="0"/>
    <n v="0"/>
    <x v="0"/>
  </r>
  <r>
    <x v="10"/>
    <x v="25"/>
    <x v="2"/>
    <n v="91"/>
    <n v="91"/>
    <n v="0"/>
    <n v="0"/>
    <x v="0"/>
  </r>
  <r>
    <x v="10"/>
    <x v="25"/>
    <x v="4"/>
    <n v="153"/>
    <n v="153"/>
    <n v="0"/>
    <n v="0"/>
    <x v="0"/>
  </r>
  <r>
    <x v="10"/>
    <x v="26"/>
    <x v="0"/>
    <n v="247"/>
    <n v="247"/>
    <n v="0"/>
    <n v="0"/>
    <x v="0"/>
  </r>
  <r>
    <x v="10"/>
    <x v="26"/>
    <x v="1"/>
    <n v="836"/>
    <n v="836"/>
    <n v="0"/>
    <n v="0"/>
    <x v="0"/>
  </r>
  <r>
    <x v="10"/>
    <x v="26"/>
    <x v="2"/>
    <n v="312"/>
    <n v="312"/>
    <n v="0"/>
    <n v="0"/>
    <x v="0"/>
  </r>
  <r>
    <x v="10"/>
    <x v="26"/>
    <x v="4"/>
    <n v="2175"/>
    <n v="2175"/>
    <n v="0"/>
    <n v="0"/>
    <x v="0"/>
  </r>
  <r>
    <x v="10"/>
    <x v="27"/>
    <x v="0"/>
    <n v="100"/>
    <n v="100"/>
    <n v="0"/>
    <n v="0"/>
    <x v="0"/>
  </r>
  <r>
    <x v="10"/>
    <x v="27"/>
    <x v="1"/>
    <n v="67"/>
    <n v="67"/>
    <n v="0"/>
    <n v="0"/>
    <x v="0"/>
  </r>
  <r>
    <x v="10"/>
    <x v="27"/>
    <x v="2"/>
    <n v="45"/>
    <n v="45"/>
    <n v="0"/>
    <n v="0"/>
    <x v="0"/>
  </r>
  <r>
    <x v="10"/>
    <x v="27"/>
    <x v="4"/>
    <n v="93"/>
    <n v="93"/>
    <n v="0"/>
    <n v="0"/>
    <x v="0"/>
  </r>
  <r>
    <x v="10"/>
    <x v="28"/>
    <x v="0"/>
    <n v="27"/>
    <n v="27"/>
    <n v="0"/>
    <n v="0"/>
    <x v="0"/>
  </r>
  <r>
    <x v="10"/>
    <x v="28"/>
    <x v="1"/>
    <n v="25"/>
    <n v="25"/>
    <n v="0"/>
    <n v="0"/>
    <x v="0"/>
  </r>
  <r>
    <x v="10"/>
    <x v="28"/>
    <x v="2"/>
    <n v="23"/>
    <n v="23"/>
    <n v="0"/>
    <n v="0"/>
    <x v="0"/>
  </r>
  <r>
    <x v="10"/>
    <x v="28"/>
    <x v="4"/>
    <n v="88"/>
    <n v="88"/>
    <n v="0"/>
    <n v="0"/>
    <x v="0"/>
  </r>
  <r>
    <x v="10"/>
    <x v="29"/>
    <x v="0"/>
    <n v="163"/>
    <n v="163"/>
    <n v="0"/>
    <n v="0"/>
    <x v="0"/>
  </r>
  <r>
    <x v="10"/>
    <x v="29"/>
    <x v="1"/>
    <n v="104"/>
    <n v="104"/>
    <n v="0"/>
    <n v="0"/>
    <x v="0"/>
  </r>
  <r>
    <x v="10"/>
    <x v="29"/>
    <x v="2"/>
    <n v="62"/>
    <n v="62"/>
    <n v="0"/>
    <n v="0"/>
    <x v="0"/>
  </r>
  <r>
    <x v="10"/>
    <x v="29"/>
    <x v="4"/>
    <n v="104"/>
    <n v="104"/>
    <n v="0"/>
    <n v="0"/>
    <x v="0"/>
  </r>
  <r>
    <x v="10"/>
    <x v="30"/>
    <x v="0"/>
    <n v="644"/>
    <n v="644"/>
    <n v="0"/>
    <n v="0"/>
    <x v="0"/>
  </r>
  <r>
    <x v="10"/>
    <x v="30"/>
    <x v="1"/>
    <n v="304"/>
    <n v="304"/>
    <n v="0"/>
    <n v="0"/>
    <x v="0"/>
  </r>
  <r>
    <x v="10"/>
    <x v="30"/>
    <x v="2"/>
    <n v="211"/>
    <n v="211"/>
    <n v="0"/>
    <n v="0"/>
    <x v="0"/>
  </r>
  <r>
    <x v="10"/>
    <x v="30"/>
    <x v="4"/>
    <n v="294"/>
    <n v="294"/>
    <n v="0"/>
    <n v="0"/>
    <x v="0"/>
  </r>
  <r>
    <x v="10"/>
    <x v="31"/>
    <x v="0"/>
    <n v="350"/>
    <n v="350"/>
    <n v="0"/>
    <n v="0"/>
    <x v="0"/>
  </r>
  <r>
    <x v="10"/>
    <x v="31"/>
    <x v="1"/>
    <n v="499"/>
    <n v="499"/>
    <n v="0"/>
    <n v="0"/>
    <x v="0"/>
  </r>
  <r>
    <x v="10"/>
    <x v="31"/>
    <x v="2"/>
    <n v="281"/>
    <n v="281"/>
    <n v="0"/>
    <n v="0"/>
    <x v="0"/>
  </r>
  <r>
    <x v="10"/>
    <x v="31"/>
    <x v="4"/>
    <n v="607"/>
    <n v="607"/>
    <n v="0"/>
    <n v="0"/>
    <x v="0"/>
  </r>
  <r>
    <x v="10"/>
    <x v="32"/>
    <x v="0"/>
    <n v="41"/>
    <n v="41"/>
    <n v="0"/>
    <n v="0"/>
    <x v="0"/>
  </r>
  <r>
    <x v="10"/>
    <x v="32"/>
    <x v="1"/>
    <n v="125"/>
    <n v="125"/>
    <n v="0"/>
    <n v="0"/>
    <x v="0"/>
  </r>
  <r>
    <x v="10"/>
    <x v="32"/>
    <x v="2"/>
    <n v="48"/>
    <n v="48"/>
    <n v="0"/>
    <n v="0"/>
    <x v="0"/>
  </r>
  <r>
    <x v="10"/>
    <x v="32"/>
    <x v="4"/>
    <n v="403"/>
    <n v="403"/>
    <n v="0"/>
    <n v="0"/>
    <x v="0"/>
  </r>
  <r>
    <x v="11"/>
    <x v="0"/>
    <x v="0"/>
    <n v="4161"/>
    <n v="4161"/>
    <n v="0"/>
    <n v="0"/>
    <x v="0"/>
  </r>
  <r>
    <x v="11"/>
    <x v="0"/>
    <x v="1"/>
    <n v="4937"/>
    <n v="4937"/>
    <n v="0"/>
    <n v="0"/>
    <x v="0"/>
  </r>
  <r>
    <x v="11"/>
    <x v="0"/>
    <x v="2"/>
    <n v="2881"/>
    <n v="2881"/>
    <n v="0"/>
    <n v="0"/>
    <x v="0"/>
  </r>
  <r>
    <x v="11"/>
    <x v="0"/>
    <x v="3"/>
    <n v="1540"/>
    <n v="1540"/>
    <n v="0"/>
    <n v="0"/>
    <x v="0"/>
  </r>
  <r>
    <x v="11"/>
    <x v="0"/>
    <x v="4"/>
    <n v="9630"/>
    <n v="9630"/>
    <n v="0"/>
    <n v="0"/>
    <x v="0"/>
  </r>
  <r>
    <x v="11"/>
    <x v="1"/>
    <x v="0"/>
    <n v="142"/>
    <n v="142"/>
    <n v="0"/>
    <n v="0"/>
    <x v="0"/>
  </r>
  <r>
    <x v="11"/>
    <x v="1"/>
    <x v="1"/>
    <n v="216"/>
    <n v="216"/>
    <n v="0"/>
    <n v="0"/>
    <x v="0"/>
  </r>
  <r>
    <x v="11"/>
    <x v="1"/>
    <x v="2"/>
    <n v="125"/>
    <n v="125"/>
    <n v="0"/>
    <n v="0"/>
    <x v="0"/>
  </r>
  <r>
    <x v="11"/>
    <x v="1"/>
    <x v="4"/>
    <n v="297"/>
    <n v="297"/>
    <n v="0"/>
    <n v="0"/>
    <x v="0"/>
  </r>
  <r>
    <x v="11"/>
    <x v="2"/>
    <x v="0"/>
    <n v="37"/>
    <n v="37"/>
    <n v="0"/>
    <n v="0"/>
    <x v="0"/>
  </r>
  <r>
    <x v="11"/>
    <x v="2"/>
    <x v="1"/>
    <n v="53"/>
    <n v="53"/>
    <n v="0"/>
    <n v="0"/>
    <x v="0"/>
  </r>
  <r>
    <x v="11"/>
    <x v="2"/>
    <x v="2"/>
    <n v="62"/>
    <n v="62"/>
    <n v="0"/>
    <n v="0"/>
    <x v="0"/>
  </r>
  <r>
    <x v="11"/>
    <x v="2"/>
    <x v="4"/>
    <n v="61"/>
    <n v="61"/>
    <n v="0"/>
    <n v="0"/>
    <x v="0"/>
  </r>
  <r>
    <x v="11"/>
    <x v="3"/>
    <x v="0"/>
    <n v="186"/>
    <n v="186"/>
    <n v="0"/>
    <n v="0"/>
    <x v="0"/>
  </r>
  <r>
    <x v="11"/>
    <x v="3"/>
    <x v="1"/>
    <n v="80"/>
    <n v="80"/>
    <n v="0"/>
    <n v="0"/>
    <x v="0"/>
  </r>
  <r>
    <x v="11"/>
    <x v="3"/>
    <x v="2"/>
    <n v="126"/>
    <n v="126"/>
    <n v="0"/>
    <n v="0"/>
    <x v="0"/>
  </r>
  <r>
    <x v="11"/>
    <x v="3"/>
    <x v="4"/>
    <n v="8"/>
    <n v="8"/>
    <n v="0"/>
    <n v="0"/>
    <x v="0"/>
  </r>
  <r>
    <x v="11"/>
    <x v="4"/>
    <x v="0"/>
    <n v="125"/>
    <n v="125"/>
    <n v="0"/>
    <n v="0"/>
    <x v="0"/>
  </r>
  <r>
    <x v="11"/>
    <x v="4"/>
    <x v="1"/>
    <n v="181"/>
    <n v="181"/>
    <n v="0"/>
    <n v="0"/>
    <x v="0"/>
  </r>
  <r>
    <x v="11"/>
    <x v="4"/>
    <x v="2"/>
    <n v="138"/>
    <n v="138"/>
    <n v="0"/>
    <n v="0"/>
    <x v="0"/>
  </r>
  <r>
    <x v="11"/>
    <x v="4"/>
    <x v="3"/>
    <n v="1103"/>
    <n v="1103"/>
    <n v="0"/>
    <n v="0"/>
    <x v="0"/>
  </r>
  <r>
    <x v="11"/>
    <x v="4"/>
    <x v="4"/>
    <n v="1779"/>
    <n v="1779"/>
    <n v="0"/>
    <n v="0"/>
    <x v="0"/>
  </r>
  <r>
    <x v="11"/>
    <x v="5"/>
    <x v="0"/>
    <n v="28"/>
    <n v="28"/>
    <n v="0"/>
    <n v="0"/>
    <x v="0"/>
  </r>
  <r>
    <x v="11"/>
    <x v="5"/>
    <x v="1"/>
    <n v="41"/>
    <n v="41"/>
    <n v="0"/>
    <n v="0"/>
    <x v="0"/>
  </r>
  <r>
    <x v="11"/>
    <x v="5"/>
    <x v="2"/>
    <n v="7"/>
    <n v="7"/>
    <n v="0"/>
    <n v="0"/>
    <x v="0"/>
  </r>
  <r>
    <x v="11"/>
    <x v="5"/>
    <x v="3"/>
    <n v="62"/>
    <n v="62"/>
    <n v="0"/>
    <n v="0"/>
    <x v="0"/>
  </r>
  <r>
    <x v="11"/>
    <x v="5"/>
    <x v="4"/>
    <n v="40"/>
    <n v="40"/>
    <n v="0"/>
    <n v="0"/>
    <x v="0"/>
  </r>
  <r>
    <x v="11"/>
    <x v="6"/>
    <x v="0"/>
    <n v="542"/>
    <n v="542"/>
    <n v="0"/>
    <n v="0"/>
    <x v="0"/>
  </r>
  <r>
    <x v="11"/>
    <x v="6"/>
    <x v="1"/>
    <n v="542"/>
    <n v="542"/>
    <n v="0"/>
    <n v="0"/>
    <x v="0"/>
  </r>
  <r>
    <x v="11"/>
    <x v="6"/>
    <x v="2"/>
    <n v="313"/>
    <n v="313"/>
    <n v="0"/>
    <n v="0"/>
    <x v="0"/>
  </r>
  <r>
    <x v="11"/>
    <x v="6"/>
    <x v="3"/>
    <n v="375"/>
    <n v="375"/>
    <n v="0"/>
    <n v="0"/>
    <x v="0"/>
  </r>
  <r>
    <x v="11"/>
    <x v="6"/>
    <x v="4"/>
    <n v="1091"/>
    <n v="1091"/>
    <n v="0"/>
    <n v="0"/>
    <x v="0"/>
  </r>
  <r>
    <x v="11"/>
    <x v="7"/>
    <x v="0"/>
    <n v="12"/>
    <n v="12"/>
    <n v="0"/>
    <n v="0"/>
    <x v="0"/>
  </r>
  <r>
    <x v="11"/>
    <x v="7"/>
    <x v="1"/>
    <n v="99"/>
    <n v="99"/>
    <n v="0"/>
    <n v="0"/>
    <x v="0"/>
  </r>
  <r>
    <x v="11"/>
    <x v="7"/>
    <x v="2"/>
    <n v="41"/>
    <n v="41"/>
    <n v="0"/>
    <n v="0"/>
    <x v="0"/>
  </r>
  <r>
    <x v="11"/>
    <x v="7"/>
    <x v="4"/>
    <n v="61"/>
    <n v="61"/>
    <n v="0"/>
    <n v="0"/>
    <x v="0"/>
  </r>
  <r>
    <x v="11"/>
    <x v="8"/>
    <x v="0"/>
    <n v="216"/>
    <n v="216"/>
    <n v="0"/>
    <n v="0"/>
    <x v="0"/>
  </r>
  <r>
    <x v="11"/>
    <x v="8"/>
    <x v="1"/>
    <n v="305"/>
    <n v="305"/>
    <n v="0"/>
    <n v="0"/>
    <x v="0"/>
  </r>
  <r>
    <x v="11"/>
    <x v="8"/>
    <x v="2"/>
    <n v="140"/>
    <n v="140"/>
    <n v="0"/>
    <n v="0"/>
    <x v="0"/>
  </r>
  <r>
    <x v="11"/>
    <x v="8"/>
    <x v="3"/>
    <n v="62"/>
    <n v="62"/>
    <n v="0"/>
    <n v="0"/>
    <x v="0"/>
  </r>
  <r>
    <x v="11"/>
    <x v="8"/>
    <x v="4"/>
    <n v="584"/>
    <n v="584"/>
    <n v="0"/>
    <n v="0"/>
    <x v="0"/>
  </r>
  <r>
    <x v="11"/>
    <x v="9"/>
    <x v="0"/>
    <n v="512"/>
    <n v="512"/>
    <n v="0"/>
    <n v="0"/>
    <x v="0"/>
  </r>
  <r>
    <x v="11"/>
    <x v="9"/>
    <x v="1"/>
    <n v="594"/>
    <n v="594"/>
    <n v="0"/>
    <n v="0"/>
    <x v="0"/>
  </r>
  <r>
    <x v="11"/>
    <x v="9"/>
    <x v="2"/>
    <n v="249"/>
    <n v="249"/>
    <n v="0"/>
    <n v="0"/>
    <x v="0"/>
  </r>
  <r>
    <x v="11"/>
    <x v="9"/>
    <x v="4"/>
    <n v="597"/>
    <n v="597"/>
    <n v="0"/>
    <n v="0"/>
    <x v="0"/>
  </r>
  <r>
    <x v="11"/>
    <x v="10"/>
    <x v="0"/>
    <n v="67"/>
    <n v="67"/>
    <n v="0"/>
    <n v="0"/>
    <x v="0"/>
  </r>
  <r>
    <x v="11"/>
    <x v="10"/>
    <x v="1"/>
    <n v="160"/>
    <n v="160"/>
    <n v="0"/>
    <n v="0"/>
    <x v="0"/>
  </r>
  <r>
    <x v="11"/>
    <x v="10"/>
    <x v="2"/>
    <n v="117"/>
    <n v="117"/>
    <n v="0"/>
    <n v="0"/>
    <x v="0"/>
  </r>
  <r>
    <x v="11"/>
    <x v="10"/>
    <x v="4"/>
    <n v="440"/>
    <n v="440"/>
    <n v="0"/>
    <n v="0"/>
    <x v="0"/>
  </r>
  <r>
    <x v="11"/>
    <x v="11"/>
    <x v="0"/>
    <n v="23"/>
    <n v="23"/>
    <n v="0"/>
    <n v="0"/>
    <x v="0"/>
  </r>
  <r>
    <x v="11"/>
    <x v="11"/>
    <x v="1"/>
    <n v="34"/>
    <n v="34"/>
    <n v="0"/>
    <n v="0"/>
    <x v="0"/>
  </r>
  <r>
    <x v="11"/>
    <x v="11"/>
    <x v="2"/>
    <n v="23"/>
    <n v="23"/>
    <n v="0"/>
    <n v="0"/>
    <x v="0"/>
  </r>
  <r>
    <x v="11"/>
    <x v="11"/>
    <x v="4"/>
    <n v="53"/>
    <n v="53"/>
    <n v="0"/>
    <n v="0"/>
    <x v="0"/>
  </r>
  <r>
    <x v="11"/>
    <x v="12"/>
    <x v="0"/>
    <n v="164"/>
    <n v="164"/>
    <n v="0"/>
    <n v="0"/>
    <x v="0"/>
  </r>
  <r>
    <x v="11"/>
    <x v="12"/>
    <x v="1"/>
    <n v="198"/>
    <n v="198"/>
    <n v="0"/>
    <n v="0"/>
    <x v="0"/>
  </r>
  <r>
    <x v="11"/>
    <x v="12"/>
    <x v="2"/>
    <n v="137"/>
    <n v="137"/>
    <n v="0"/>
    <n v="0"/>
    <x v="0"/>
  </r>
  <r>
    <x v="11"/>
    <x v="12"/>
    <x v="4"/>
    <n v="211"/>
    <n v="211"/>
    <n v="0"/>
    <n v="0"/>
    <x v="0"/>
  </r>
  <r>
    <x v="11"/>
    <x v="13"/>
    <x v="0"/>
    <n v="47"/>
    <n v="47"/>
    <n v="0"/>
    <n v="0"/>
    <x v="0"/>
  </r>
  <r>
    <x v="11"/>
    <x v="13"/>
    <x v="1"/>
    <n v="119"/>
    <n v="119"/>
    <n v="0"/>
    <n v="0"/>
    <x v="0"/>
  </r>
  <r>
    <x v="11"/>
    <x v="13"/>
    <x v="2"/>
    <n v="99"/>
    <n v="99"/>
    <n v="0"/>
    <n v="0"/>
    <x v="0"/>
  </r>
  <r>
    <x v="11"/>
    <x v="13"/>
    <x v="4"/>
    <n v="361"/>
    <n v="361"/>
    <n v="0"/>
    <n v="0"/>
    <x v="0"/>
  </r>
  <r>
    <x v="11"/>
    <x v="14"/>
    <x v="0"/>
    <n v="165"/>
    <n v="165"/>
    <n v="0"/>
    <n v="0"/>
    <x v="0"/>
  </r>
  <r>
    <x v="11"/>
    <x v="14"/>
    <x v="1"/>
    <n v="87"/>
    <n v="87"/>
    <n v="0"/>
    <n v="0"/>
    <x v="0"/>
  </r>
  <r>
    <x v="11"/>
    <x v="14"/>
    <x v="2"/>
    <n v="76"/>
    <n v="76"/>
    <n v="0"/>
    <n v="0"/>
    <x v="0"/>
  </r>
  <r>
    <x v="11"/>
    <x v="14"/>
    <x v="4"/>
    <n v="73"/>
    <n v="73"/>
    <n v="0"/>
    <n v="0"/>
    <x v="0"/>
  </r>
  <r>
    <x v="11"/>
    <x v="15"/>
    <x v="0"/>
    <n v="925"/>
    <n v="925"/>
    <n v="0"/>
    <n v="0"/>
    <x v="0"/>
  </r>
  <r>
    <x v="11"/>
    <x v="15"/>
    <x v="1"/>
    <n v="651"/>
    <n v="651"/>
    <n v="0"/>
    <n v="0"/>
    <x v="0"/>
  </r>
  <r>
    <x v="11"/>
    <x v="15"/>
    <x v="2"/>
    <n v="597"/>
    <n v="597"/>
    <n v="0"/>
    <n v="0"/>
    <x v="0"/>
  </r>
  <r>
    <x v="11"/>
    <x v="15"/>
    <x v="4"/>
    <n v="781"/>
    <n v="781"/>
    <n v="0"/>
    <n v="0"/>
    <x v="0"/>
  </r>
  <r>
    <x v="11"/>
    <x v="16"/>
    <x v="0"/>
    <n v="53"/>
    <n v="53"/>
    <n v="0"/>
    <n v="0"/>
    <x v="0"/>
  </r>
  <r>
    <x v="11"/>
    <x v="16"/>
    <x v="1"/>
    <n v="116"/>
    <n v="116"/>
    <n v="0"/>
    <n v="0"/>
    <x v="0"/>
  </r>
  <r>
    <x v="11"/>
    <x v="16"/>
    <x v="2"/>
    <n v="35"/>
    <n v="35"/>
    <n v="0"/>
    <n v="0"/>
    <x v="0"/>
  </r>
  <r>
    <x v="11"/>
    <x v="16"/>
    <x v="4"/>
    <n v="86"/>
    <n v="86"/>
    <n v="0"/>
    <n v="0"/>
    <x v="0"/>
  </r>
  <r>
    <x v="11"/>
    <x v="17"/>
    <x v="0"/>
    <n v="25"/>
    <n v="25"/>
    <n v="0"/>
    <n v="0"/>
    <x v="0"/>
  </r>
  <r>
    <x v="11"/>
    <x v="17"/>
    <x v="1"/>
    <n v="399"/>
    <n v="399"/>
    <n v="0"/>
    <n v="0"/>
    <x v="0"/>
  </r>
  <r>
    <x v="11"/>
    <x v="17"/>
    <x v="2"/>
    <n v="88"/>
    <n v="88"/>
    <n v="0"/>
    <n v="0"/>
    <x v="0"/>
  </r>
  <r>
    <x v="11"/>
    <x v="17"/>
    <x v="4"/>
    <n v="517"/>
    <n v="517"/>
    <n v="0"/>
    <n v="0"/>
    <x v="0"/>
  </r>
  <r>
    <x v="11"/>
    <x v="18"/>
    <x v="0"/>
    <n v="97"/>
    <n v="97"/>
    <n v="0"/>
    <n v="0"/>
    <x v="0"/>
  </r>
  <r>
    <x v="11"/>
    <x v="18"/>
    <x v="1"/>
    <n v="128"/>
    <n v="128"/>
    <n v="0"/>
    <n v="0"/>
    <x v="0"/>
  </r>
  <r>
    <x v="11"/>
    <x v="18"/>
    <x v="2"/>
    <n v="42"/>
    <n v="42"/>
    <n v="0"/>
    <n v="0"/>
    <x v="0"/>
  </r>
  <r>
    <x v="11"/>
    <x v="18"/>
    <x v="4"/>
    <n v="132"/>
    <n v="132"/>
    <n v="0"/>
    <n v="0"/>
    <x v="0"/>
  </r>
  <r>
    <x v="11"/>
    <x v="19"/>
    <x v="0"/>
    <n v="104"/>
    <n v="104"/>
    <n v="0"/>
    <n v="0"/>
    <x v="0"/>
  </r>
  <r>
    <x v="11"/>
    <x v="19"/>
    <x v="1"/>
    <n v="54"/>
    <n v="54"/>
    <n v="0"/>
    <n v="0"/>
    <x v="0"/>
  </r>
  <r>
    <x v="11"/>
    <x v="19"/>
    <x v="2"/>
    <n v="28"/>
    <n v="28"/>
    <n v="0"/>
    <n v="0"/>
    <x v="0"/>
  </r>
  <r>
    <x v="11"/>
    <x v="19"/>
    <x v="4"/>
    <n v="27"/>
    <n v="27"/>
    <n v="0"/>
    <n v="0"/>
    <x v="0"/>
  </r>
  <r>
    <x v="11"/>
    <x v="20"/>
    <x v="0"/>
    <n v="20"/>
    <n v="20"/>
    <n v="0"/>
    <n v="0"/>
    <x v="0"/>
  </r>
  <r>
    <x v="11"/>
    <x v="20"/>
    <x v="1"/>
    <n v="41"/>
    <n v="41"/>
    <n v="0"/>
    <n v="0"/>
    <x v="0"/>
  </r>
  <r>
    <x v="11"/>
    <x v="20"/>
    <x v="2"/>
    <n v="18"/>
    <n v="18"/>
    <n v="0"/>
    <n v="0"/>
    <x v="0"/>
  </r>
  <r>
    <x v="11"/>
    <x v="20"/>
    <x v="4"/>
    <n v="79"/>
    <n v="79"/>
    <n v="0"/>
    <n v="0"/>
    <x v="0"/>
  </r>
  <r>
    <x v="11"/>
    <x v="21"/>
    <x v="0"/>
    <n v="199"/>
    <n v="199"/>
    <n v="0"/>
    <n v="0"/>
    <x v="0"/>
  </r>
  <r>
    <x v="11"/>
    <x v="21"/>
    <x v="1"/>
    <n v="196"/>
    <n v="196"/>
    <n v="0"/>
    <n v="0"/>
    <x v="0"/>
  </r>
  <r>
    <x v="11"/>
    <x v="21"/>
    <x v="2"/>
    <n v="94"/>
    <n v="94"/>
    <n v="0"/>
    <n v="0"/>
    <x v="0"/>
  </r>
  <r>
    <x v="11"/>
    <x v="21"/>
    <x v="4"/>
    <n v="270"/>
    <n v="270"/>
    <n v="0"/>
    <n v="0"/>
    <x v="0"/>
  </r>
  <r>
    <x v="11"/>
    <x v="22"/>
    <x v="0"/>
    <n v="118"/>
    <n v="118"/>
    <n v="0"/>
    <n v="0"/>
    <x v="0"/>
  </r>
  <r>
    <x v="11"/>
    <x v="22"/>
    <x v="1"/>
    <n v="117"/>
    <n v="117"/>
    <n v="0"/>
    <n v="0"/>
    <x v="0"/>
  </r>
  <r>
    <x v="11"/>
    <x v="22"/>
    <x v="2"/>
    <n v="86"/>
    <n v="86"/>
    <n v="0"/>
    <n v="0"/>
    <x v="0"/>
  </r>
  <r>
    <x v="11"/>
    <x v="22"/>
    <x v="4"/>
    <n v="321"/>
    <n v="321"/>
    <n v="0"/>
    <n v="0"/>
    <x v="0"/>
  </r>
  <r>
    <x v="11"/>
    <x v="23"/>
    <x v="0"/>
    <n v="221"/>
    <n v="221"/>
    <n v="0"/>
    <n v="0"/>
    <x v="0"/>
  </r>
  <r>
    <x v="11"/>
    <x v="23"/>
    <x v="1"/>
    <n v="188"/>
    <n v="188"/>
    <n v="0"/>
    <n v="0"/>
    <x v="0"/>
  </r>
  <r>
    <x v="11"/>
    <x v="23"/>
    <x v="2"/>
    <n v="144"/>
    <n v="144"/>
    <n v="0"/>
    <n v="0"/>
    <x v="0"/>
  </r>
  <r>
    <x v="11"/>
    <x v="23"/>
    <x v="4"/>
    <n v="417"/>
    <n v="417"/>
    <n v="0"/>
    <n v="0"/>
    <x v="0"/>
  </r>
  <r>
    <x v="11"/>
    <x v="24"/>
    <x v="0"/>
    <n v="132"/>
    <n v="132"/>
    <n v="0"/>
    <n v="0"/>
    <x v="0"/>
  </r>
  <r>
    <x v="11"/>
    <x v="24"/>
    <x v="1"/>
    <n v="114"/>
    <n v="114"/>
    <n v="0"/>
    <n v="0"/>
    <x v="0"/>
  </r>
  <r>
    <x v="11"/>
    <x v="24"/>
    <x v="2"/>
    <n v="81"/>
    <n v="81"/>
    <n v="0"/>
    <n v="0"/>
    <x v="0"/>
  </r>
  <r>
    <x v="11"/>
    <x v="24"/>
    <x v="4"/>
    <n v="153"/>
    <n v="153"/>
    <n v="0"/>
    <n v="0"/>
    <x v="0"/>
  </r>
  <r>
    <x v="11"/>
    <x v="25"/>
    <x v="0"/>
    <n v="286"/>
    <n v="286"/>
    <n v="0"/>
    <n v="0"/>
    <x v="0"/>
  </r>
  <r>
    <x v="11"/>
    <x v="25"/>
    <x v="1"/>
    <n v="97"/>
    <n v="97"/>
    <n v="0"/>
    <n v="0"/>
    <x v="0"/>
  </r>
  <r>
    <x v="11"/>
    <x v="25"/>
    <x v="2"/>
    <n v="77"/>
    <n v="77"/>
    <n v="0"/>
    <n v="0"/>
    <x v="0"/>
  </r>
  <r>
    <x v="11"/>
    <x v="25"/>
    <x v="4"/>
    <n v="151"/>
    <n v="151"/>
    <n v="0"/>
    <n v="0"/>
    <x v="0"/>
  </r>
  <r>
    <x v="11"/>
    <x v="26"/>
    <x v="0"/>
    <n v="201"/>
    <n v="201"/>
    <n v="0"/>
    <n v="0"/>
    <x v="0"/>
  </r>
  <r>
    <x v="11"/>
    <x v="26"/>
    <x v="1"/>
    <n v="837"/>
    <n v="837"/>
    <n v="0"/>
    <n v="0"/>
    <x v="0"/>
  </r>
  <r>
    <x v="11"/>
    <x v="26"/>
    <x v="2"/>
    <n v="276"/>
    <n v="276"/>
    <n v="0"/>
    <n v="0"/>
    <x v="0"/>
  </r>
  <r>
    <x v="11"/>
    <x v="26"/>
    <x v="4"/>
    <n v="2293"/>
    <n v="2293"/>
    <n v="0"/>
    <n v="0"/>
    <x v="0"/>
  </r>
  <r>
    <x v="11"/>
    <x v="27"/>
    <x v="0"/>
    <n v="103"/>
    <n v="103"/>
    <n v="0"/>
    <n v="0"/>
    <x v="0"/>
  </r>
  <r>
    <x v="11"/>
    <x v="27"/>
    <x v="1"/>
    <n v="71"/>
    <n v="71"/>
    <n v="0"/>
    <n v="0"/>
    <x v="0"/>
  </r>
  <r>
    <x v="11"/>
    <x v="27"/>
    <x v="2"/>
    <n v="58"/>
    <n v="58"/>
    <n v="0"/>
    <n v="0"/>
    <x v="0"/>
  </r>
  <r>
    <x v="11"/>
    <x v="27"/>
    <x v="4"/>
    <n v="96"/>
    <n v="96"/>
    <n v="0"/>
    <n v="0"/>
    <x v="0"/>
  </r>
  <r>
    <x v="11"/>
    <x v="28"/>
    <x v="0"/>
    <n v="20"/>
    <n v="20"/>
    <n v="0"/>
    <n v="0"/>
    <x v="0"/>
  </r>
  <r>
    <x v="11"/>
    <x v="28"/>
    <x v="1"/>
    <n v="30"/>
    <n v="30"/>
    <n v="0"/>
    <n v="0"/>
    <x v="0"/>
  </r>
  <r>
    <x v="11"/>
    <x v="28"/>
    <x v="2"/>
    <n v="19"/>
    <n v="19"/>
    <n v="0"/>
    <n v="0"/>
    <x v="0"/>
  </r>
  <r>
    <x v="11"/>
    <x v="28"/>
    <x v="4"/>
    <n v="86"/>
    <n v="86"/>
    <n v="0"/>
    <n v="0"/>
    <x v="0"/>
  </r>
  <r>
    <x v="11"/>
    <x v="29"/>
    <x v="0"/>
    <n v="143"/>
    <n v="143"/>
    <n v="0"/>
    <n v="0"/>
    <x v="0"/>
  </r>
  <r>
    <x v="11"/>
    <x v="29"/>
    <x v="1"/>
    <n v="104"/>
    <n v="104"/>
    <n v="0"/>
    <n v="0"/>
    <x v="0"/>
  </r>
  <r>
    <x v="11"/>
    <x v="29"/>
    <x v="2"/>
    <n v="78"/>
    <n v="78"/>
    <n v="0"/>
    <n v="0"/>
    <x v="0"/>
  </r>
  <r>
    <x v="11"/>
    <x v="29"/>
    <x v="4"/>
    <n v="88"/>
    <n v="88"/>
    <n v="0"/>
    <n v="0"/>
    <x v="0"/>
  </r>
  <r>
    <x v="11"/>
    <x v="30"/>
    <x v="0"/>
    <n v="593"/>
    <n v="593"/>
    <n v="0"/>
    <n v="0"/>
    <x v="0"/>
  </r>
  <r>
    <x v="11"/>
    <x v="30"/>
    <x v="1"/>
    <n v="241"/>
    <n v="241"/>
    <n v="0"/>
    <n v="0"/>
    <x v="0"/>
  </r>
  <r>
    <x v="11"/>
    <x v="30"/>
    <x v="2"/>
    <n v="197"/>
    <n v="197"/>
    <n v="0"/>
    <n v="0"/>
    <x v="0"/>
  </r>
  <r>
    <x v="11"/>
    <x v="30"/>
    <x v="4"/>
    <n v="280"/>
    <n v="280"/>
    <n v="0"/>
    <n v="0"/>
    <x v="0"/>
  </r>
  <r>
    <x v="11"/>
    <x v="31"/>
    <x v="0"/>
    <n v="356"/>
    <n v="356"/>
    <n v="0"/>
    <n v="0"/>
    <x v="0"/>
  </r>
  <r>
    <x v="11"/>
    <x v="31"/>
    <x v="1"/>
    <n v="503"/>
    <n v="503"/>
    <n v="0"/>
    <n v="0"/>
    <x v="0"/>
  </r>
  <r>
    <x v="11"/>
    <x v="31"/>
    <x v="2"/>
    <n v="315"/>
    <n v="315"/>
    <n v="0"/>
    <n v="0"/>
    <x v="0"/>
  </r>
  <r>
    <x v="11"/>
    <x v="31"/>
    <x v="4"/>
    <n v="633"/>
    <n v="633"/>
    <n v="0"/>
    <n v="0"/>
    <x v="0"/>
  </r>
  <r>
    <x v="11"/>
    <x v="32"/>
    <x v="0"/>
    <n v="48"/>
    <n v="48"/>
    <n v="0"/>
    <n v="0"/>
    <x v="0"/>
  </r>
  <r>
    <x v="11"/>
    <x v="32"/>
    <x v="1"/>
    <n v="119"/>
    <n v="119"/>
    <n v="0"/>
    <n v="0"/>
    <x v="0"/>
  </r>
  <r>
    <x v="11"/>
    <x v="32"/>
    <x v="2"/>
    <n v="39"/>
    <n v="39"/>
    <n v="0"/>
    <n v="0"/>
    <x v="0"/>
  </r>
  <r>
    <x v="11"/>
    <x v="32"/>
    <x v="4"/>
    <n v="351"/>
    <n v="351"/>
    <n v="0"/>
    <n v="0"/>
    <x v="0"/>
  </r>
  <r>
    <x v="12"/>
    <x v="0"/>
    <x v="0"/>
    <n v="4914"/>
    <n v="4892"/>
    <n v="22"/>
    <n v="4.4971381847915002E-3"/>
    <x v="0"/>
  </r>
  <r>
    <x v="12"/>
    <x v="0"/>
    <x v="1"/>
    <n v="5347"/>
    <n v="5358"/>
    <n v="-11"/>
    <n v="-2.0530048525569198E-3"/>
    <x v="0"/>
  </r>
  <r>
    <x v="12"/>
    <x v="0"/>
    <x v="2"/>
    <n v="3265"/>
    <n v="3238"/>
    <n v="27"/>
    <n v="8.3384805435454002E-3"/>
    <x v="0"/>
  </r>
  <r>
    <x v="12"/>
    <x v="0"/>
    <x v="3"/>
    <n v="1447"/>
    <n v="1292"/>
    <n v="155"/>
    <n v="0.119969040247678"/>
    <x v="0"/>
  </r>
  <r>
    <x v="12"/>
    <x v="0"/>
    <x v="4"/>
    <n v="10195"/>
    <n v="10379"/>
    <n v="-184"/>
    <n v="-1.77281048270546E-2"/>
    <x v="0"/>
  </r>
  <r>
    <x v="12"/>
    <x v="1"/>
    <x v="0"/>
    <n v="144"/>
    <n v="128"/>
    <n v="16"/>
    <n v="0.125"/>
    <x v="0"/>
  </r>
  <r>
    <x v="12"/>
    <x v="1"/>
    <x v="1"/>
    <n v="224"/>
    <n v="281"/>
    <n v="-57"/>
    <n v="-0.20284697508896801"/>
    <x v="0"/>
  </r>
  <r>
    <x v="12"/>
    <x v="1"/>
    <x v="2"/>
    <n v="116"/>
    <n v="92"/>
    <n v="24"/>
    <n v="0.26086956521739102"/>
    <x v="0"/>
  </r>
  <r>
    <x v="12"/>
    <x v="1"/>
    <x v="4"/>
    <n v="353"/>
    <n v="337"/>
    <n v="16"/>
    <n v="4.7477744807121698E-2"/>
    <x v="0"/>
  </r>
  <r>
    <x v="12"/>
    <x v="2"/>
    <x v="0"/>
    <n v="44"/>
    <n v="41"/>
    <n v="3"/>
    <n v="7.3170731707317097E-2"/>
    <x v="0"/>
  </r>
  <r>
    <x v="12"/>
    <x v="2"/>
    <x v="1"/>
    <n v="79"/>
    <n v="74"/>
    <n v="5"/>
    <n v="6.7567567567567599E-2"/>
    <x v="0"/>
  </r>
  <r>
    <x v="12"/>
    <x v="2"/>
    <x v="2"/>
    <n v="58"/>
    <n v="56"/>
    <n v="2"/>
    <n v="3.5714285714285698E-2"/>
    <x v="0"/>
  </r>
  <r>
    <x v="12"/>
    <x v="2"/>
    <x v="4"/>
    <n v="63"/>
    <n v="78"/>
    <n v="-15"/>
    <n v="-0.19230769230769201"/>
    <x v="0"/>
  </r>
  <r>
    <x v="12"/>
    <x v="3"/>
    <x v="0"/>
    <n v="189"/>
    <n v="207"/>
    <n v="-18"/>
    <n v="-8.6956521739130405E-2"/>
    <x v="0"/>
  </r>
  <r>
    <x v="12"/>
    <x v="3"/>
    <x v="1"/>
    <n v="62"/>
    <n v="85"/>
    <n v="-23"/>
    <n v="-0.27058823529411802"/>
    <x v="0"/>
  </r>
  <r>
    <x v="12"/>
    <x v="3"/>
    <x v="2"/>
    <n v="141"/>
    <n v="152"/>
    <n v="-11"/>
    <n v="-7.2368421052631596E-2"/>
    <x v="0"/>
  </r>
  <r>
    <x v="12"/>
    <x v="3"/>
    <x v="4"/>
    <n v="9"/>
    <n v="8"/>
    <n v="1"/>
    <n v="0.125"/>
    <x v="0"/>
  </r>
  <r>
    <x v="12"/>
    <x v="4"/>
    <x v="0"/>
    <n v="135"/>
    <n v="141"/>
    <n v="-6"/>
    <n v="-4.2553191489361701E-2"/>
    <x v="0"/>
  </r>
  <r>
    <x v="12"/>
    <x v="4"/>
    <x v="1"/>
    <n v="217"/>
    <n v="204"/>
    <n v="13"/>
    <n v="6.3725490196078399E-2"/>
    <x v="0"/>
  </r>
  <r>
    <x v="12"/>
    <x v="4"/>
    <x v="2"/>
    <n v="169"/>
    <n v="144"/>
    <n v="25"/>
    <n v="0.17361111111111099"/>
    <x v="0"/>
  </r>
  <r>
    <x v="12"/>
    <x v="4"/>
    <x v="3"/>
    <n v="938"/>
    <n v="972"/>
    <n v="-34"/>
    <n v="-3.4979423868312799E-2"/>
    <x v="0"/>
  </r>
  <r>
    <x v="12"/>
    <x v="4"/>
    <x v="4"/>
    <n v="1853"/>
    <n v="1999"/>
    <n v="-146"/>
    <n v="-7.3036518259129601E-2"/>
    <x v="0"/>
  </r>
  <r>
    <x v="12"/>
    <x v="5"/>
    <x v="0"/>
    <n v="34"/>
    <n v="33"/>
    <n v="1"/>
    <n v="3.03030303030303E-2"/>
    <x v="0"/>
  </r>
  <r>
    <x v="12"/>
    <x v="5"/>
    <x v="1"/>
    <n v="31"/>
    <n v="38"/>
    <n v="-7"/>
    <n v="-0.18421052631578899"/>
    <x v="0"/>
  </r>
  <r>
    <x v="12"/>
    <x v="5"/>
    <x v="2"/>
    <n v="20"/>
    <n v="18"/>
    <n v="2"/>
    <n v="0.11111111111111099"/>
    <x v="0"/>
  </r>
  <r>
    <x v="12"/>
    <x v="5"/>
    <x v="3"/>
    <n v="69"/>
    <n v="65"/>
    <n v="4"/>
    <n v="6.15384615384615E-2"/>
    <x v="0"/>
  </r>
  <r>
    <x v="12"/>
    <x v="5"/>
    <x v="4"/>
    <n v="51"/>
    <n v="63"/>
    <n v="-12"/>
    <n v="-0.19047619047618999"/>
    <x v="0"/>
  </r>
  <r>
    <x v="12"/>
    <x v="6"/>
    <x v="0"/>
    <n v="653"/>
    <n v="695"/>
    <n v="-42"/>
    <n v="-6.0431654676259002E-2"/>
    <x v="0"/>
  </r>
  <r>
    <x v="12"/>
    <x v="6"/>
    <x v="1"/>
    <n v="620"/>
    <n v="545"/>
    <n v="75"/>
    <n v="0.13761467889908299"/>
    <x v="0"/>
  </r>
  <r>
    <x v="12"/>
    <x v="6"/>
    <x v="2"/>
    <n v="354"/>
    <n v="349"/>
    <n v="5"/>
    <n v="1.4326647564469899E-2"/>
    <x v="0"/>
  </r>
  <r>
    <x v="12"/>
    <x v="6"/>
    <x v="3"/>
    <n v="440"/>
    <n v="255"/>
    <n v="185"/>
    <n v="0.72549019607843102"/>
    <x v="0"/>
  </r>
  <r>
    <x v="12"/>
    <x v="6"/>
    <x v="4"/>
    <n v="1165"/>
    <n v="1065"/>
    <n v="100"/>
    <n v="9.3896713615023497E-2"/>
    <x v="0"/>
  </r>
  <r>
    <x v="12"/>
    <x v="7"/>
    <x v="0"/>
    <n v="36"/>
    <n v="29"/>
    <n v="7"/>
    <n v="0.24137931034482801"/>
    <x v="0"/>
  </r>
  <r>
    <x v="12"/>
    <x v="7"/>
    <x v="1"/>
    <n v="106"/>
    <n v="121"/>
    <n v="-15"/>
    <n v="-0.12396694214876"/>
    <x v="0"/>
  </r>
  <r>
    <x v="12"/>
    <x v="7"/>
    <x v="2"/>
    <n v="40"/>
    <n v="48"/>
    <n v="-8"/>
    <n v="-0.16666666666666699"/>
    <x v="0"/>
  </r>
  <r>
    <x v="12"/>
    <x v="7"/>
    <x v="4"/>
    <n v="77"/>
    <n v="66"/>
    <n v="11"/>
    <n v="0.16666666666666699"/>
    <x v="0"/>
  </r>
  <r>
    <x v="12"/>
    <x v="8"/>
    <x v="0"/>
    <n v="242"/>
    <n v="246"/>
    <n v="-4"/>
    <n v="-1.6260162601626001E-2"/>
    <x v="0"/>
  </r>
  <r>
    <x v="12"/>
    <x v="8"/>
    <x v="1"/>
    <n v="314"/>
    <n v="290"/>
    <n v="24"/>
    <n v="8.2758620689655199E-2"/>
    <x v="0"/>
  </r>
  <r>
    <x v="12"/>
    <x v="8"/>
    <x v="2"/>
    <n v="185"/>
    <n v="165"/>
    <n v="20"/>
    <n v="0.12121212121212099"/>
    <x v="0"/>
  </r>
  <r>
    <x v="12"/>
    <x v="8"/>
    <x v="3"/>
    <n v="69"/>
    <n v="65"/>
    <n v="4"/>
    <n v="6.15384615384615E-2"/>
    <x v="0"/>
  </r>
  <r>
    <x v="12"/>
    <x v="8"/>
    <x v="4"/>
    <n v="639"/>
    <n v="679"/>
    <n v="-40"/>
    <n v="-5.89101620029455E-2"/>
    <x v="0"/>
  </r>
  <r>
    <x v="12"/>
    <x v="9"/>
    <x v="0"/>
    <n v="576"/>
    <n v="586"/>
    <n v="-10"/>
    <n v="-1.7064846416382298E-2"/>
    <x v="0"/>
  </r>
  <r>
    <x v="12"/>
    <x v="9"/>
    <x v="1"/>
    <n v="551"/>
    <n v="617"/>
    <n v="-66"/>
    <n v="-0.106969205834684"/>
    <x v="0"/>
  </r>
  <r>
    <x v="12"/>
    <x v="9"/>
    <x v="2"/>
    <n v="332"/>
    <n v="348"/>
    <n v="-16"/>
    <n v="-4.5977011494252901E-2"/>
    <x v="0"/>
  </r>
  <r>
    <x v="12"/>
    <x v="9"/>
    <x v="4"/>
    <n v="534"/>
    <n v="622"/>
    <n v="-88"/>
    <n v="-0.14147909967845701"/>
    <x v="0"/>
  </r>
  <r>
    <x v="12"/>
    <x v="10"/>
    <x v="0"/>
    <n v="70"/>
    <n v="62"/>
    <n v="8"/>
    <n v="0.12903225806451599"/>
    <x v="0"/>
  </r>
  <r>
    <x v="12"/>
    <x v="10"/>
    <x v="1"/>
    <n v="179"/>
    <n v="163"/>
    <n v="16"/>
    <n v="9.8159509202454004E-2"/>
    <x v="0"/>
  </r>
  <r>
    <x v="12"/>
    <x v="10"/>
    <x v="2"/>
    <n v="132"/>
    <n v="159"/>
    <n v="-27"/>
    <n v="-0.169811320754717"/>
    <x v="0"/>
  </r>
  <r>
    <x v="12"/>
    <x v="10"/>
    <x v="4"/>
    <n v="436"/>
    <n v="424"/>
    <n v="12"/>
    <n v="2.83018867924528E-2"/>
    <x v="0"/>
  </r>
  <r>
    <x v="12"/>
    <x v="11"/>
    <x v="0"/>
    <n v="25"/>
    <n v="27"/>
    <n v="-2"/>
    <n v="-7.4074074074074098E-2"/>
    <x v="0"/>
  </r>
  <r>
    <x v="12"/>
    <x v="11"/>
    <x v="1"/>
    <n v="24"/>
    <n v="36"/>
    <n v="-12"/>
    <n v="-0.33333333333333298"/>
    <x v="0"/>
  </r>
  <r>
    <x v="12"/>
    <x v="11"/>
    <x v="2"/>
    <n v="19"/>
    <n v="24"/>
    <n v="-5"/>
    <n v="-0.20833333333333301"/>
    <x v="0"/>
  </r>
  <r>
    <x v="12"/>
    <x v="11"/>
    <x v="4"/>
    <n v="60"/>
    <n v="65"/>
    <n v="-5"/>
    <n v="-7.69230769230769E-2"/>
    <x v="0"/>
  </r>
  <r>
    <x v="12"/>
    <x v="12"/>
    <x v="0"/>
    <n v="183"/>
    <n v="188"/>
    <n v="-5"/>
    <n v="-2.6595744680851099E-2"/>
    <x v="0"/>
  </r>
  <r>
    <x v="12"/>
    <x v="12"/>
    <x v="1"/>
    <n v="224"/>
    <n v="269"/>
    <n v="-45"/>
    <n v="-0.16728624535316"/>
    <x v="0"/>
  </r>
  <r>
    <x v="12"/>
    <x v="12"/>
    <x v="2"/>
    <n v="142"/>
    <n v="143"/>
    <n v="-1"/>
    <n v="-6.9930069930069904E-3"/>
    <x v="0"/>
  </r>
  <r>
    <x v="12"/>
    <x v="12"/>
    <x v="4"/>
    <n v="214"/>
    <n v="226"/>
    <n v="-12"/>
    <n v="-5.3097345132743397E-2"/>
    <x v="0"/>
  </r>
  <r>
    <x v="12"/>
    <x v="13"/>
    <x v="0"/>
    <n v="45"/>
    <n v="48"/>
    <n v="-3"/>
    <n v="-6.25E-2"/>
    <x v="0"/>
  </r>
  <r>
    <x v="12"/>
    <x v="13"/>
    <x v="1"/>
    <n v="136"/>
    <n v="104"/>
    <n v="32"/>
    <n v="0.30769230769230799"/>
    <x v="0"/>
  </r>
  <r>
    <x v="12"/>
    <x v="13"/>
    <x v="2"/>
    <n v="106"/>
    <n v="136"/>
    <n v="-30"/>
    <n v="-0.220588235294118"/>
    <x v="0"/>
  </r>
  <r>
    <x v="12"/>
    <x v="13"/>
    <x v="4"/>
    <n v="358"/>
    <n v="341"/>
    <n v="17"/>
    <n v="4.98533724340176E-2"/>
    <x v="0"/>
  </r>
  <r>
    <x v="12"/>
    <x v="14"/>
    <x v="0"/>
    <n v="194"/>
    <n v="165"/>
    <n v="29"/>
    <n v="0.175757575757576"/>
    <x v="0"/>
  </r>
  <r>
    <x v="12"/>
    <x v="14"/>
    <x v="1"/>
    <n v="115"/>
    <n v="82"/>
    <n v="33"/>
    <n v="0.40243902439024398"/>
    <x v="0"/>
  </r>
  <r>
    <x v="12"/>
    <x v="14"/>
    <x v="2"/>
    <n v="92"/>
    <n v="102"/>
    <n v="-10"/>
    <n v="-9.8039215686274495E-2"/>
    <x v="0"/>
  </r>
  <r>
    <x v="12"/>
    <x v="14"/>
    <x v="4"/>
    <n v="84"/>
    <n v="84"/>
    <n v="0"/>
    <n v="0"/>
    <x v="0"/>
  </r>
  <r>
    <x v="12"/>
    <x v="15"/>
    <x v="0"/>
    <n v="1113"/>
    <n v="1134"/>
    <n v="-21"/>
    <n v="-1.85185185185185E-2"/>
    <x v="0"/>
  </r>
  <r>
    <x v="12"/>
    <x v="15"/>
    <x v="1"/>
    <n v="734"/>
    <n v="758"/>
    <n v="-24"/>
    <n v="-3.1662269129287601E-2"/>
    <x v="0"/>
  </r>
  <r>
    <x v="12"/>
    <x v="15"/>
    <x v="2"/>
    <n v="654"/>
    <n v="634"/>
    <n v="20"/>
    <n v="3.1545741324921099E-2"/>
    <x v="0"/>
  </r>
  <r>
    <x v="12"/>
    <x v="15"/>
    <x v="4"/>
    <n v="822"/>
    <n v="835"/>
    <n v="-13"/>
    <n v="-1.55688622754491E-2"/>
    <x v="0"/>
  </r>
  <r>
    <x v="12"/>
    <x v="16"/>
    <x v="0"/>
    <n v="72"/>
    <n v="68"/>
    <n v="4"/>
    <n v="5.8823529411764698E-2"/>
    <x v="0"/>
  </r>
  <r>
    <x v="12"/>
    <x v="16"/>
    <x v="1"/>
    <n v="113"/>
    <n v="127"/>
    <n v="-14"/>
    <n v="-0.110236220472441"/>
    <x v="0"/>
  </r>
  <r>
    <x v="12"/>
    <x v="16"/>
    <x v="2"/>
    <n v="59"/>
    <n v="52"/>
    <n v="7"/>
    <n v="0.134615384615385"/>
    <x v="0"/>
  </r>
  <r>
    <x v="12"/>
    <x v="16"/>
    <x v="4"/>
    <n v="67"/>
    <n v="82"/>
    <n v="-15"/>
    <n v="-0.18292682926829301"/>
    <x v="0"/>
  </r>
  <r>
    <x v="12"/>
    <x v="17"/>
    <x v="0"/>
    <n v="32"/>
    <n v="31"/>
    <n v="1"/>
    <n v="3.2258064516128997E-2"/>
    <x v="0"/>
  </r>
  <r>
    <x v="12"/>
    <x v="17"/>
    <x v="1"/>
    <n v="413"/>
    <n v="397"/>
    <n v="16"/>
    <n v="4.0302267002518898E-2"/>
    <x v="0"/>
  </r>
  <r>
    <x v="12"/>
    <x v="17"/>
    <x v="2"/>
    <n v="107"/>
    <n v="89"/>
    <n v="18"/>
    <n v="0.202247191011236"/>
    <x v="0"/>
  </r>
  <r>
    <x v="12"/>
    <x v="17"/>
    <x v="4"/>
    <n v="510"/>
    <n v="535"/>
    <n v="-25"/>
    <n v="-4.67289719626168E-2"/>
    <x v="0"/>
  </r>
  <r>
    <x v="12"/>
    <x v="18"/>
    <x v="0"/>
    <n v="108"/>
    <n v="106"/>
    <n v="2"/>
    <n v="1.88679245283019E-2"/>
    <x v="0"/>
  </r>
  <r>
    <x v="12"/>
    <x v="18"/>
    <x v="1"/>
    <n v="101"/>
    <n v="104"/>
    <n v="-3"/>
    <n v="-2.8846153846153799E-2"/>
    <x v="0"/>
  </r>
  <r>
    <x v="12"/>
    <x v="18"/>
    <x v="2"/>
    <n v="50"/>
    <n v="72"/>
    <n v="-22"/>
    <n v="-0.30555555555555602"/>
    <x v="0"/>
  </r>
  <r>
    <x v="12"/>
    <x v="18"/>
    <x v="4"/>
    <n v="112"/>
    <n v="136"/>
    <n v="-24"/>
    <n v="-0.17647058823529399"/>
    <x v="0"/>
  </r>
  <r>
    <x v="12"/>
    <x v="19"/>
    <x v="0"/>
    <n v="109"/>
    <n v="135"/>
    <n v="-26"/>
    <n v="-0.19259259259259301"/>
    <x v="0"/>
  </r>
  <r>
    <x v="12"/>
    <x v="19"/>
    <x v="1"/>
    <n v="62"/>
    <n v="68"/>
    <n v="-6"/>
    <n v="-8.8235294117647106E-2"/>
    <x v="0"/>
  </r>
  <r>
    <x v="12"/>
    <x v="19"/>
    <x v="2"/>
    <n v="55"/>
    <n v="49"/>
    <n v="6"/>
    <n v="0.122448979591837"/>
    <x v="0"/>
  </r>
  <r>
    <x v="12"/>
    <x v="19"/>
    <x v="4"/>
    <n v="26"/>
    <n v="19"/>
    <n v="7"/>
    <n v="0.36842105263157898"/>
    <x v="0"/>
  </r>
  <r>
    <x v="12"/>
    <x v="20"/>
    <x v="0"/>
    <n v="25"/>
    <n v="14"/>
    <n v="11"/>
    <n v="0.78571428571428603"/>
    <x v="0"/>
  </r>
  <r>
    <x v="12"/>
    <x v="20"/>
    <x v="1"/>
    <n v="43"/>
    <n v="59"/>
    <n v="-16"/>
    <n v="-0.27118644067796599"/>
    <x v="0"/>
  </r>
  <r>
    <x v="12"/>
    <x v="20"/>
    <x v="2"/>
    <n v="26"/>
    <n v="23"/>
    <n v="3"/>
    <n v="0.13043478260869601"/>
    <x v="0"/>
  </r>
  <r>
    <x v="12"/>
    <x v="20"/>
    <x v="4"/>
    <n v="78"/>
    <n v="83"/>
    <n v="-5"/>
    <n v="-6.02409638554217E-2"/>
    <x v="0"/>
  </r>
  <r>
    <x v="12"/>
    <x v="21"/>
    <x v="0"/>
    <n v="222"/>
    <n v="204"/>
    <n v="18"/>
    <n v="8.8235294117647106E-2"/>
    <x v="0"/>
  </r>
  <r>
    <x v="12"/>
    <x v="21"/>
    <x v="1"/>
    <n v="188"/>
    <n v="198"/>
    <n v="-10"/>
    <n v="-5.0505050505050497E-2"/>
    <x v="0"/>
  </r>
  <r>
    <x v="12"/>
    <x v="21"/>
    <x v="2"/>
    <n v="112"/>
    <n v="118"/>
    <n v="-6"/>
    <n v="-5.0847457627118599E-2"/>
    <x v="0"/>
  </r>
  <r>
    <x v="12"/>
    <x v="21"/>
    <x v="4"/>
    <n v="244"/>
    <n v="273"/>
    <n v="-29"/>
    <n v="-0.106227106227106"/>
    <x v="0"/>
  </r>
  <r>
    <x v="12"/>
    <x v="22"/>
    <x v="0"/>
    <n v="156"/>
    <n v="159"/>
    <n v="-3"/>
    <n v="-1.88679245283019E-2"/>
    <x v="0"/>
  </r>
  <r>
    <x v="12"/>
    <x v="22"/>
    <x v="1"/>
    <n v="132"/>
    <n v="118"/>
    <n v="14"/>
    <n v="0.11864406779661001"/>
    <x v="0"/>
  </r>
  <r>
    <x v="12"/>
    <x v="22"/>
    <x v="2"/>
    <n v="106"/>
    <n v="119"/>
    <n v="-13"/>
    <n v="-0.109243697478992"/>
    <x v="0"/>
  </r>
  <r>
    <x v="12"/>
    <x v="22"/>
    <x v="4"/>
    <n v="320"/>
    <n v="379"/>
    <n v="-59"/>
    <n v="-0.155672823218997"/>
    <x v="0"/>
  </r>
  <r>
    <x v="12"/>
    <x v="23"/>
    <x v="0"/>
    <n v="263"/>
    <n v="280"/>
    <n v="-17"/>
    <n v="-6.07142857142857E-2"/>
    <x v="0"/>
  </r>
  <r>
    <x v="12"/>
    <x v="23"/>
    <x v="1"/>
    <n v="196"/>
    <n v="193"/>
    <n v="3"/>
    <n v="1.55440414507772E-2"/>
    <x v="0"/>
  </r>
  <r>
    <x v="12"/>
    <x v="23"/>
    <x v="2"/>
    <n v="149"/>
    <n v="167"/>
    <n v="-18"/>
    <n v="-0.107784431137725"/>
    <x v="0"/>
  </r>
  <r>
    <x v="12"/>
    <x v="23"/>
    <x v="4"/>
    <n v="419"/>
    <n v="500"/>
    <n v="-81"/>
    <n v="-0.16200000000000001"/>
    <x v="0"/>
  </r>
  <r>
    <x v="12"/>
    <x v="24"/>
    <x v="0"/>
    <n v="138"/>
    <n v="136"/>
    <n v="2"/>
    <n v="1.4705882352941201E-2"/>
    <x v="0"/>
  </r>
  <r>
    <x v="12"/>
    <x v="24"/>
    <x v="1"/>
    <n v="114"/>
    <n v="101"/>
    <n v="13"/>
    <n v="0.12871287128712899"/>
    <x v="0"/>
  </r>
  <r>
    <x v="12"/>
    <x v="24"/>
    <x v="2"/>
    <n v="85"/>
    <n v="71"/>
    <n v="14"/>
    <n v="0.19718309859154901"/>
    <x v="0"/>
  </r>
  <r>
    <x v="12"/>
    <x v="24"/>
    <x v="4"/>
    <n v="170"/>
    <n v="163"/>
    <n v="7"/>
    <n v="4.2944785276073601E-2"/>
    <x v="0"/>
  </r>
  <r>
    <x v="12"/>
    <x v="25"/>
    <x v="0"/>
    <n v="362"/>
    <n v="303"/>
    <n v="59"/>
    <n v="0.19471947194719499"/>
    <x v="0"/>
  </r>
  <r>
    <x v="12"/>
    <x v="25"/>
    <x v="1"/>
    <n v="125"/>
    <n v="121"/>
    <n v="4"/>
    <n v="3.3057851239669402E-2"/>
    <x v="0"/>
  </r>
  <r>
    <x v="12"/>
    <x v="25"/>
    <x v="2"/>
    <n v="94"/>
    <n v="96"/>
    <n v="-2"/>
    <n v="-2.0833333333333301E-2"/>
    <x v="0"/>
  </r>
  <r>
    <x v="12"/>
    <x v="25"/>
    <x v="4"/>
    <n v="163"/>
    <n v="183"/>
    <n v="-20"/>
    <n v="-0.109289617486339"/>
    <x v="0"/>
  </r>
  <r>
    <x v="12"/>
    <x v="26"/>
    <x v="0"/>
    <n v="273"/>
    <n v="250"/>
    <n v="23"/>
    <n v="9.1999999999999998E-2"/>
    <x v="0"/>
  </r>
  <r>
    <x v="12"/>
    <x v="26"/>
    <x v="1"/>
    <n v="957"/>
    <n v="925"/>
    <n v="32"/>
    <n v="3.4594594594594602E-2"/>
    <x v="0"/>
  </r>
  <r>
    <x v="12"/>
    <x v="26"/>
    <x v="2"/>
    <n v="342"/>
    <n v="310"/>
    <n v="32"/>
    <n v="0.103225806451613"/>
    <x v="0"/>
  </r>
  <r>
    <x v="12"/>
    <x v="26"/>
    <x v="4"/>
    <n v="2568"/>
    <n v="2453"/>
    <n v="115"/>
    <n v="4.6881369751324897E-2"/>
    <x v="0"/>
  </r>
  <r>
    <x v="12"/>
    <x v="27"/>
    <x v="0"/>
    <n v="107"/>
    <n v="121"/>
    <n v="-14"/>
    <n v="-0.11570247933884301"/>
    <x v="0"/>
  </r>
  <r>
    <x v="12"/>
    <x v="27"/>
    <x v="1"/>
    <n v="64"/>
    <n v="75"/>
    <n v="-11"/>
    <n v="-0.146666666666667"/>
    <x v="0"/>
  </r>
  <r>
    <x v="12"/>
    <x v="27"/>
    <x v="2"/>
    <n v="43"/>
    <n v="48"/>
    <n v="-5"/>
    <n v="-0.104166666666667"/>
    <x v="0"/>
  </r>
  <r>
    <x v="12"/>
    <x v="27"/>
    <x v="4"/>
    <n v="99"/>
    <n v="121"/>
    <n v="-22"/>
    <n v="-0.18181818181818199"/>
    <x v="0"/>
  </r>
  <r>
    <x v="12"/>
    <x v="28"/>
    <x v="0"/>
    <n v="26"/>
    <n v="26"/>
    <n v="0"/>
    <n v="0"/>
    <x v="0"/>
  </r>
  <r>
    <x v="12"/>
    <x v="28"/>
    <x v="1"/>
    <n v="23"/>
    <n v="29"/>
    <n v="-6"/>
    <n v="-0.20689655172413801"/>
    <x v="0"/>
  </r>
  <r>
    <x v="12"/>
    <x v="28"/>
    <x v="2"/>
    <n v="21"/>
    <n v="26"/>
    <n v="-5"/>
    <n v="-0.19230769230769201"/>
    <x v="0"/>
  </r>
  <r>
    <x v="12"/>
    <x v="28"/>
    <x v="4"/>
    <n v="99"/>
    <n v="85"/>
    <n v="14"/>
    <n v="0.16470588235294101"/>
    <x v="0"/>
  </r>
  <r>
    <x v="12"/>
    <x v="29"/>
    <x v="0"/>
    <n v="212"/>
    <n v="198"/>
    <n v="14"/>
    <n v="7.0707070707070704E-2"/>
    <x v="0"/>
  </r>
  <r>
    <x v="12"/>
    <x v="29"/>
    <x v="1"/>
    <n v="97"/>
    <n v="105"/>
    <n v="-8"/>
    <n v="-7.6190476190476197E-2"/>
    <x v="0"/>
  </r>
  <r>
    <x v="12"/>
    <x v="29"/>
    <x v="2"/>
    <n v="61"/>
    <n v="73"/>
    <n v="-12"/>
    <n v="-0.164383561643836"/>
    <x v="0"/>
  </r>
  <r>
    <x v="12"/>
    <x v="29"/>
    <x v="4"/>
    <n v="90"/>
    <n v="86"/>
    <n v="4"/>
    <n v="4.6511627906976702E-2"/>
    <x v="0"/>
  </r>
  <r>
    <x v="12"/>
    <x v="30"/>
    <x v="0"/>
    <n v="698"/>
    <n v="625"/>
    <n v="73"/>
    <n v="0.1168"/>
    <x v="0"/>
  </r>
  <r>
    <x v="12"/>
    <x v="30"/>
    <x v="1"/>
    <n v="303"/>
    <n v="266"/>
    <n v="37"/>
    <n v="0.139097744360902"/>
    <x v="0"/>
  </r>
  <r>
    <x v="12"/>
    <x v="30"/>
    <x v="2"/>
    <n v="237"/>
    <n v="254"/>
    <n v="-17"/>
    <n v="-6.6929133858267695E-2"/>
    <x v="0"/>
  </r>
  <r>
    <x v="12"/>
    <x v="30"/>
    <x v="4"/>
    <n v="304"/>
    <n v="333"/>
    <n v="-29"/>
    <n v="-8.7087087087087095E-2"/>
    <x v="0"/>
  </r>
  <r>
    <x v="12"/>
    <x v="31"/>
    <x v="0"/>
    <n v="378"/>
    <n v="367"/>
    <n v="11"/>
    <n v="2.9972752043596701E-2"/>
    <x v="0"/>
  </r>
  <r>
    <x v="12"/>
    <x v="31"/>
    <x v="1"/>
    <n v="519"/>
    <n v="615"/>
    <n v="-96"/>
    <n v="-0.15609756097561001"/>
    <x v="0"/>
  </r>
  <r>
    <x v="12"/>
    <x v="31"/>
    <x v="2"/>
    <n v="304"/>
    <n v="290"/>
    <n v="14"/>
    <n v="4.8275862068965503E-2"/>
    <x v="0"/>
  </r>
  <r>
    <x v="12"/>
    <x v="31"/>
    <x v="4"/>
    <n v="706"/>
    <n v="696"/>
    <n v="10"/>
    <n v="1.4367816091954E-2"/>
    <x v="0"/>
  </r>
  <r>
    <x v="12"/>
    <x v="32"/>
    <x v="0"/>
    <n v="63"/>
    <n v="69"/>
    <n v="-6"/>
    <n v="-8.6956521739130405E-2"/>
    <x v="0"/>
  </r>
  <r>
    <x v="12"/>
    <x v="32"/>
    <x v="1"/>
    <n v="141"/>
    <n v="130"/>
    <n v="11"/>
    <n v="8.4615384615384606E-2"/>
    <x v="0"/>
  </r>
  <r>
    <x v="12"/>
    <x v="32"/>
    <x v="2"/>
    <n v="58"/>
    <n v="62"/>
    <n v="-4"/>
    <n v="-6.4516129032258104E-2"/>
    <x v="0"/>
  </r>
  <r>
    <x v="12"/>
    <x v="32"/>
    <x v="4"/>
    <n v="377"/>
    <n v="402"/>
    <n v="-25"/>
    <n v="-6.2189054726368202E-2"/>
    <x v="0"/>
  </r>
  <r>
    <x v="13"/>
    <x v="0"/>
    <x v="0"/>
    <n v="4360"/>
    <n v="4233"/>
    <n v="127"/>
    <n v="3.00023623907394E-2"/>
    <x v="0"/>
  </r>
  <r>
    <x v="13"/>
    <x v="0"/>
    <x v="1"/>
    <n v="4976"/>
    <n v="4810"/>
    <n v="166"/>
    <n v="3.4511434511434499E-2"/>
    <x v="0"/>
  </r>
  <r>
    <x v="13"/>
    <x v="0"/>
    <x v="2"/>
    <n v="2951"/>
    <n v="2730"/>
    <n v="221"/>
    <n v="8.0952380952380998E-2"/>
    <x v="0"/>
  </r>
  <r>
    <x v="13"/>
    <x v="0"/>
    <x v="3"/>
    <n v="1469"/>
    <n v="1307"/>
    <n v="162"/>
    <n v="0.123947972456006"/>
    <x v="0"/>
  </r>
  <r>
    <x v="13"/>
    <x v="0"/>
    <x v="4"/>
    <n v="9658"/>
    <n v="9678"/>
    <n v="-20"/>
    <n v="-2.0665426741062198E-3"/>
    <x v="0"/>
  </r>
  <r>
    <x v="13"/>
    <x v="1"/>
    <x v="0"/>
    <n v="147"/>
    <n v="126"/>
    <n v="21"/>
    <n v="0.16666666666666699"/>
    <x v="0"/>
  </r>
  <r>
    <x v="13"/>
    <x v="1"/>
    <x v="1"/>
    <n v="229"/>
    <n v="211"/>
    <n v="18"/>
    <n v="8.5308056872037893E-2"/>
    <x v="0"/>
  </r>
  <r>
    <x v="13"/>
    <x v="1"/>
    <x v="2"/>
    <n v="89"/>
    <n v="61"/>
    <n v="28"/>
    <n v="0.45901639344262302"/>
    <x v="0"/>
  </r>
  <r>
    <x v="13"/>
    <x v="1"/>
    <x v="4"/>
    <n v="312"/>
    <n v="329"/>
    <n v="-17"/>
    <n v="-5.1671732522796401E-2"/>
    <x v="0"/>
  </r>
  <r>
    <x v="13"/>
    <x v="2"/>
    <x v="0"/>
    <n v="28"/>
    <n v="22"/>
    <n v="6"/>
    <n v="0.27272727272727298"/>
    <x v="0"/>
  </r>
  <r>
    <x v="13"/>
    <x v="2"/>
    <x v="1"/>
    <n v="90"/>
    <n v="67"/>
    <n v="23"/>
    <n v="0.34328358208955201"/>
    <x v="0"/>
  </r>
  <r>
    <x v="13"/>
    <x v="2"/>
    <x v="2"/>
    <n v="50"/>
    <n v="51"/>
    <n v="-1"/>
    <n v="-1.9607843137254902E-2"/>
    <x v="0"/>
  </r>
  <r>
    <x v="13"/>
    <x v="2"/>
    <x v="4"/>
    <n v="55"/>
    <n v="72"/>
    <n v="-17"/>
    <n v="-0.23611111111111099"/>
    <x v="0"/>
  </r>
  <r>
    <x v="13"/>
    <x v="3"/>
    <x v="0"/>
    <n v="169"/>
    <n v="183"/>
    <n v="-14"/>
    <n v="-7.6502732240437202E-2"/>
    <x v="0"/>
  </r>
  <r>
    <x v="13"/>
    <x v="3"/>
    <x v="1"/>
    <n v="60"/>
    <n v="81"/>
    <n v="-21"/>
    <n v="-0.25925925925925902"/>
    <x v="0"/>
  </r>
  <r>
    <x v="13"/>
    <x v="3"/>
    <x v="2"/>
    <n v="146"/>
    <n v="138"/>
    <n v="8"/>
    <n v="5.7971014492753603E-2"/>
    <x v="0"/>
  </r>
  <r>
    <x v="13"/>
    <x v="3"/>
    <x v="4"/>
    <n v="6"/>
    <n v="8"/>
    <n v="-2"/>
    <n v="-0.25"/>
    <x v="0"/>
  </r>
  <r>
    <x v="13"/>
    <x v="4"/>
    <x v="0"/>
    <n v="130"/>
    <n v="126"/>
    <n v="4"/>
    <n v="3.1746031746031703E-2"/>
    <x v="0"/>
  </r>
  <r>
    <x v="13"/>
    <x v="4"/>
    <x v="1"/>
    <n v="213"/>
    <n v="210"/>
    <n v="3"/>
    <n v="1.4285714285714299E-2"/>
    <x v="0"/>
  </r>
  <r>
    <x v="13"/>
    <x v="4"/>
    <x v="2"/>
    <n v="137"/>
    <n v="150"/>
    <n v="-13"/>
    <n v="-8.6666666666666697E-2"/>
    <x v="0"/>
  </r>
  <r>
    <x v="13"/>
    <x v="4"/>
    <x v="3"/>
    <n v="1039"/>
    <n v="989"/>
    <n v="50"/>
    <n v="5.0556117290192097E-2"/>
    <x v="0"/>
  </r>
  <r>
    <x v="13"/>
    <x v="4"/>
    <x v="4"/>
    <n v="1724"/>
    <n v="1784"/>
    <n v="-60"/>
    <n v="-3.3632286995515702E-2"/>
    <x v="0"/>
  </r>
  <r>
    <x v="13"/>
    <x v="5"/>
    <x v="0"/>
    <n v="18"/>
    <n v="25"/>
    <n v="-7"/>
    <n v="-0.28000000000000003"/>
    <x v="0"/>
  </r>
  <r>
    <x v="13"/>
    <x v="5"/>
    <x v="1"/>
    <n v="39"/>
    <n v="29"/>
    <n v="10"/>
    <n v="0.34482758620689702"/>
    <x v="0"/>
  </r>
  <r>
    <x v="13"/>
    <x v="5"/>
    <x v="2"/>
    <n v="13"/>
    <n v="16"/>
    <n v="-3"/>
    <n v="-0.1875"/>
    <x v="0"/>
  </r>
  <r>
    <x v="13"/>
    <x v="5"/>
    <x v="3"/>
    <n v="47"/>
    <n v="64"/>
    <n v="-17"/>
    <n v="-0.265625"/>
    <x v="0"/>
  </r>
  <r>
    <x v="13"/>
    <x v="5"/>
    <x v="4"/>
    <n v="64"/>
    <n v="43"/>
    <n v="21"/>
    <n v="0.48837209302325602"/>
    <x v="0"/>
  </r>
  <r>
    <x v="13"/>
    <x v="6"/>
    <x v="0"/>
    <n v="599"/>
    <n v="554"/>
    <n v="45"/>
    <n v="8.1227436823104696E-2"/>
    <x v="0"/>
  </r>
  <r>
    <x v="13"/>
    <x v="6"/>
    <x v="1"/>
    <n v="578"/>
    <n v="538"/>
    <n v="40"/>
    <n v="7.4349442379182201E-2"/>
    <x v="0"/>
  </r>
  <r>
    <x v="13"/>
    <x v="6"/>
    <x v="2"/>
    <n v="316"/>
    <n v="303"/>
    <n v="13"/>
    <n v="4.2904290429042903E-2"/>
    <x v="0"/>
  </r>
  <r>
    <x v="13"/>
    <x v="6"/>
    <x v="3"/>
    <n v="383"/>
    <n v="254"/>
    <n v="129"/>
    <n v="0.50787401574803104"/>
    <x v="0"/>
  </r>
  <r>
    <x v="13"/>
    <x v="6"/>
    <x v="4"/>
    <n v="1100"/>
    <n v="1076"/>
    <n v="24"/>
    <n v="2.2304832713754601E-2"/>
    <x v="0"/>
  </r>
  <r>
    <x v="13"/>
    <x v="7"/>
    <x v="0"/>
    <n v="25"/>
    <n v="32"/>
    <n v="-7"/>
    <n v="-0.21875"/>
    <x v="0"/>
  </r>
  <r>
    <x v="13"/>
    <x v="7"/>
    <x v="1"/>
    <n v="115"/>
    <n v="100"/>
    <n v="15"/>
    <n v="0.15"/>
    <x v="0"/>
  </r>
  <r>
    <x v="13"/>
    <x v="7"/>
    <x v="2"/>
    <n v="43"/>
    <n v="36"/>
    <n v="7"/>
    <n v="0.194444444444444"/>
    <x v="0"/>
  </r>
  <r>
    <x v="13"/>
    <x v="7"/>
    <x v="4"/>
    <n v="82"/>
    <n v="60"/>
    <n v="22"/>
    <n v="0.36666666666666697"/>
    <x v="0"/>
  </r>
  <r>
    <x v="13"/>
    <x v="8"/>
    <x v="0"/>
    <n v="210"/>
    <n v="210"/>
    <n v="0"/>
    <n v="0"/>
    <x v="0"/>
  </r>
  <r>
    <x v="13"/>
    <x v="8"/>
    <x v="1"/>
    <n v="316"/>
    <n v="299"/>
    <n v="17"/>
    <n v="5.6856187290969903E-2"/>
    <x v="0"/>
  </r>
  <r>
    <x v="13"/>
    <x v="8"/>
    <x v="2"/>
    <n v="132"/>
    <n v="128"/>
    <n v="4"/>
    <n v="3.125E-2"/>
    <x v="0"/>
  </r>
  <r>
    <x v="13"/>
    <x v="8"/>
    <x v="3"/>
    <n v="47"/>
    <n v="64"/>
    <n v="-17"/>
    <n v="-0.265625"/>
    <x v="0"/>
  </r>
  <r>
    <x v="13"/>
    <x v="8"/>
    <x v="4"/>
    <n v="647"/>
    <n v="648"/>
    <n v="-1"/>
    <n v="-1.54320987654321E-3"/>
    <x v="0"/>
  </r>
  <r>
    <x v="13"/>
    <x v="9"/>
    <x v="0"/>
    <n v="548"/>
    <n v="528"/>
    <n v="20"/>
    <n v="3.7878787878787901E-2"/>
    <x v="0"/>
  </r>
  <r>
    <x v="13"/>
    <x v="9"/>
    <x v="1"/>
    <n v="568"/>
    <n v="520"/>
    <n v="48"/>
    <n v="9.2307692307692299E-2"/>
    <x v="0"/>
  </r>
  <r>
    <x v="13"/>
    <x v="9"/>
    <x v="2"/>
    <n v="289"/>
    <n v="276"/>
    <n v="13"/>
    <n v="4.7101449275362299E-2"/>
    <x v="0"/>
  </r>
  <r>
    <x v="13"/>
    <x v="9"/>
    <x v="4"/>
    <n v="529"/>
    <n v="557"/>
    <n v="-28"/>
    <n v="-5.0269299820466802E-2"/>
    <x v="0"/>
  </r>
  <r>
    <x v="13"/>
    <x v="10"/>
    <x v="0"/>
    <n v="69"/>
    <n v="64"/>
    <n v="5"/>
    <n v="7.8125E-2"/>
    <x v="0"/>
  </r>
  <r>
    <x v="13"/>
    <x v="10"/>
    <x v="1"/>
    <n v="163"/>
    <n v="175"/>
    <n v="-12"/>
    <n v="-6.8571428571428603E-2"/>
    <x v="0"/>
  </r>
  <r>
    <x v="13"/>
    <x v="10"/>
    <x v="2"/>
    <n v="114"/>
    <n v="109"/>
    <n v="5"/>
    <n v="4.5871559633027498E-2"/>
    <x v="0"/>
  </r>
  <r>
    <x v="13"/>
    <x v="10"/>
    <x v="4"/>
    <n v="439"/>
    <n v="390"/>
    <n v="49"/>
    <n v="0.125641025641026"/>
    <x v="0"/>
  </r>
  <r>
    <x v="13"/>
    <x v="11"/>
    <x v="0"/>
    <n v="25"/>
    <n v="27"/>
    <n v="-2"/>
    <n v="-7.4074074074074098E-2"/>
    <x v="0"/>
  </r>
  <r>
    <x v="13"/>
    <x v="11"/>
    <x v="1"/>
    <n v="27"/>
    <n v="30"/>
    <n v="-3"/>
    <n v="-0.1"/>
    <x v="0"/>
  </r>
  <r>
    <x v="13"/>
    <x v="11"/>
    <x v="2"/>
    <n v="17"/>
    <n v="21"/>
    <n v="-4"/>
    <n v="-0.19047619047618999"/>
    <x v="0"/>
  </r>
  <r>
    <x v="13"/>
    <x v="11"/>
    <x v="4"/>
    <n v="72"/>
    <n v="70"/>
    <n v="2"/>
    <n v="2.8571428571428598E-2"/>
    <x v="0"/>
  </r>
  <r>
    <x v="13"/>
    <x v="12"/>
    <x v="0"/>
    <n v="149"/>
    <n v="160"/>
    <n v="-11"/>
    <n v="-6.8750000000000006E-2"/>
    <x v="0"/>
  </r>
  <r>
    <x v="13"/>
    <x v="12"/>
    <x v="1"/>
    <n v="190"/>
    <n v="210"/>
    <n v="-20"/>
    <n v="-9.5238095238095205E-2"/>
    <x v="0"/>
  </r>
  <r>
    <x v="13"/>
    <x v="12"/>
    <x v="2"/>
    <n v="131"/>
    <n v="123"/>
    <n v="8"/>
    <n v="6.50406504065041E-2"/>
    <x v="0"/>
  </r>
  <r>
    <x v="13"/>
    <x v="12"/>
    <x v="4"/>
    <n v="207"/>
    <n v="238"/>
    <n v="-31"/>
    <n v="-0.130252100840336"/>
    <x v="0"/>
  </r>
  <r>
    <x v="13"/>
    <x v="13"/>
    <x v="0"/>
    <n v="42"/>
    <n v="41"/>
    <n v="1"/>
    <n v="2.4390243902439001E-2"/>
    <x v="0"/>
  </r>
  <r>
    <x v="13"/>
    <x v="13"/>
    <x v="1"/>
    <n v="100"/>
    <n v="120"/>
    <n v="-20"/>
    <n v="-0.16666666666666699"/>
    <x v="0"/>
  </r>
  <r>
    <x v="13"/>
    <x v="13"/>
    <x v="2"/>
    <n v="101"/>
    <n v="97"/>
    <n v="4"/>
    <n v="4.1237113402061903E-2"/>
    <x v="0"/>
  </r>
  <r>
    <x v="13"/>
    <x v="13"/>
    <x v="4"/>
    <n v="355"/>
    <n v="322"/>
    <n v="33"/>
    <n v="0.102484472049689"/>
    <x v="0"/>
  </r>
  <r>
    <x v="13"/>
    <x v="14"/>
    <x v="0"/>
    <n v="168"/>
    <n v="164"/>
    <n v="4"/>
    <n v="2.4390243902439001E-2"/>
    <x v="0"/>
  </r>
  <r>
    <x v="13"/>
    <x v="14"/>
    <x v="1"/>
    <n v="91"/>
    <n v="104"/>
    <n v="-13"/>
    <n v="-0.125"/>
    <x v="0"/>
  </r>
  <r>
    <x v="13"/>
    <x v="14"/>
    <x v="2"/>
    <n v="109"/>
    <n v="63"/>
    <n v="46"/>
    <n v="0.73015873015873001"/>
    <x v="0"/>
  </r>
  <r>
    <x v="13"/>
    <x v="14"/>
    <x v="4"/>
    <n v="61"/>
    <n v="75"/>
    <n v="-14"/>
    <n v="-0.18666666666666701"/>
    <x v="0"/>
  </r>
  <r>
    <x v="13"/>
    <x v="15"/>
    <x v="0"/>
    <n v="981"/>
    <n v="1024"/>
    <n v="-43"/>
    <n v="-4.19921875E-2"/>
    <x v="0"/>
  </r>
  <r>
    <x v="13"/>
    <x v="15"/>
    <x v="1"/>
    <n v="610"/>
    <n v="642"/>
    <n v="-32"/>
    <n v="-4.9844236760124602E-2"/>
    <x v="0"/>
  </r>
  <r>
    <x v="13"/>
    <x v="15"/>
    <x v="2"/>
    <n v="591"/>
    <n v="541"/>
    <n v="50"/>
    <n v="9.24214417744917E-2"/>
    <x v="0"/>
  </r>
  <r>
    <x v="13"/>
    <x v="15"/>
    <x v="4"/>
    <n v="776"/>
    <n v="800"/>
    <n v="-24"/>
    <n v="-0.03"/>
    <x v="0"/>
  </r>
  <r>
    <x v="13"/>
    <x v="16"/>
    <x v="0"/>
    <n v="56"/>
    <n v="59"/>
    <n v="-3"/>
    <n v="-5.0847457627118599E-2"/>
    <x v="0"/>
  </r>
  <r>
    <x v="13"/>
    <x v="16"/>
    <x v="1"/>
    <n v="112"/>
    <n v="114"/>
    <n v="-2"/>
    <n v="-1.7543859649122799E-2"/>
    <x v="0"/>
  </r>
  <r>
    <x v="13"/>
    <x v="16"/>
    <x v="2"/>
    <n v="41"/>
    <n v="38"/>
    <n v="3"/>
    <n v="7.8947368421052599E-2"/>
    <x v="0"/>
  </r>
  <r>
    <x v="13"/>
    <x v="16"/>
    <x v="4"/>
    <n v="47"/>
    <n v="80"/>
    <n v="-33"/>
    <n v="-0.41249999999999998"/>
    <x v="0"/>
  </r>
  <r>
    <x v="13"/>
    <x v="17"/>
    <x v="0"/>
    <n v="22"/>
    <n v="35"/>
    <n v="-13"/>
    <n v="-0.371428571428571"/>
    <x v="0"/>
  </r>
  <r>
    <x v="13"/>
    <x v="17"/>
    <x v="1"/>
    <n v="318"/>
    <n v="285"/>
    <n v="33"/>
    <n v="0.115789473684211"/>
    <x v="0"/>
  </r>
  <r>
    <x v="13"/>
    <x v="17"/>
    <x v="2"/>
    <n v="91"/>
    <n v="79"/>
    <n v="12"/>
    <n v="0.151898734177215"/>
    <x v="0"/>
  </r>
  <r>
    <x v="13"/>
    <x v="17"/>
    <x v="4"/>
    <n v="561"/>
    <n v="536"/>
    <n v="25"/>
    <n v="4.6641791044776101E-2"/>
    <x v="0"/>
  </r>
  <r>
    <x v="13"/>
    <x v="18"/>
    <x v="0"/>
    <n v="113"/>
    <n v="114"/>
    <n v="-1"/>
    <n v="-8.7719298245613996E-3"/>
    <x v="0"/>
  </r>
  <r>
    <x v="13"/>
    <x v="18"/>
    <x v="1"/>
    <n v="99"/>
    <n v="92"/>
    <n v="7"/>
    <n v="7.6086956521739094E-2"/>
    <x v="0"/>
  </r>
  <r>
    <x v="13"/>
    <x v="18"/>
    <x v="2"/>
    <n v="48"/>
    <n v="36"/>
    <n v="12"/>
    <n v="0.33333333333333298"/>
    <x v="0"/>
  </r>
  <r>
    <x v="13"/>
    <x v="18"/>
    <x v="4"/>
    <n v="116"/>
    <n v="103"/>
    <n v="13"/>
    <n v="0.12621359223301001"/>
    <x v="0"/>
  </r>
  <r>
    <x v="13"/>
    <x v="19"/>
    <x v="0"/>
    <n v="114"/>
    <n v="114"/>
    <n v="0"/>
    <n v="0"/>
    <x v="0"/>
  </r>
  <r>
    <x v="13"/>
    <x v="19"/>
    <x v="1"/>
    <n v="69"/>
    <n v="49"/>
    <n v="20"/>
    <n v="0.40816326530612201"/>
    <x v="0"/>
  </r>
  <r>
    <x v="13"/>
    <x v="19"/>
    <x v="2"/>
    <n v="35"/>
    <n v="41"/>
    <n v="-6"/>
    <n v="-0.146341463414634"/>
    <x v="0"/>
  </r>
  <r>
    <x v="13"/>
    <x v="19"/>
    <x v="4"/>
    <n v="27"/>
    <n v="25"/>
    <n v="2"/>
    <n v="0.08"/>
    <x v="0"/>
  </r>
  <r>
    <x v="13"/>
    <x v="20"/>
    <x v="0"/>
    <n v="27"/>
    <n v="23"/>
    <n v="4"/>
    <n v="0.173913043478261"/>
    <x v="0"/>
  </r>
  <r>
    <x v="13"/>
    <x v="20"/>
    <x v="1"/>
    <n v="63"/>
    <n v="55"/>
    <n v="8"/>
    <n v="0.145454545454545"/>
    <x v="0"/>
  </r>
  <r>
    <x v="13"/>
    <x v="20"/>
    <x v="2"/>
    <n v="13"/>
    <n v="12"/>
    <n v="1"/>
    <n v="8.3333333333333301E-2"/>
    <x v="0"/>
  </r>
  <r>
    <x v="13"/>
    <x v="20"/>
    <x v="4"/>
    <n v="84"/>
    <n v="68"/>
    <n v="16"/>
    <n v="0.23529411764705899"/>
    <x v="0"/>
  </r>
  <r>
    <x v="13"/>
    <x v="21"/>
    <x v="0"/>
    <n v="203"/>
    <n v="184"/>
    <n v="19"/>
    <n v="0.103260869565217"/>
    <x v="0"/>
  </r>
  <r>
    <x v="13"/>
    <x v="21"/>
    <x v="1"/>
    <n v="183"/>
    <n v="163"/>
    <n v="20"/>
    <n v="0.122699386503067"/>
    <x v="0"/>
  </r>
  <r>
    <x v="13"/>
    <x v="21"/>
    <x v="2"/>
    <n v="122"/>
    <n v="96"/>
    <n v="26"/>
    <n v="0.27083333333333298"/>
    <x v="0"/>
  </r>
  <r>
    <x v="13"/>
    <x v="21"/>
    <x v="4"/>
    <n v="237"/>
    <n v="254"/>
    <n v="-17"/>
    <n v="-6.6929133858267695E-2"/>
    <x v="0"/>
  </r>
  <r>
    <x v="13"/>
    <x v="22"/>
    <x v="0"/>
    <n v="136"/>
    <n v="103"/>
    <n v="33"/>
    <n v="0.32038834951456302"/>
    <x v="0"/>
  </r>
  <r>
    <x v="13"/>
    <x v="22"/>
    <x v="1"/>
    <n v="139"/>
    <n v="108"/>
    <n v="31"/>
    <n v="0.28703703703703698"/>
    <x v="0"/>
  </r>
  <r>
    <x v="13"/>
    <x v="22"/>
    <x v="2"/>
    <n v="98"/>
    <n v="87"/>
    <n v="11"/>
    <n v="0.126436781609195"/>
    <x v="0"/>
  </r>
  <r>
    <x v="13"/>
    <x v="22"/>
    <x v="4"/>
    <n v="333"/>
    <n v="295"/>
    <n v="38"/>
    <n v="0.128813559322034"/>
    <x v="0"/>
  </r>
  <r>
    <x v="13"/>
    <x v="23"/>
    <x v="0"/>
    <n v="219"/>
    <n v="190"/>
    <n v="29"/>
    <n v="0.15263157894736801"/>
    <x v="0"/>
  </r>
  <r>
    <x v="13"/>
    <x v="23"/>
    <x v="1"/>
    <n v="204"/>
    <n v="167"/>
    <n v="37"/>
    <n v="0.22155688622754499"/>
    <x v="0"/>
  </r>
  <r>
    <x v="13"/>
    <x v="23"/>
    <x v="2"/>
    <n v="151"/>
    <n v="135"/>
    <n v="16"/>
    <n v="0.11851851851851899"/>
    <x v="0"/>
  </r>
  <r>
    <x v="13"/>
    <x v="23"/>
    <x v="4"/>
    <n v="433"/>
    <n v="398"/>
    <n v="35"/>
    <n v="8.7939698492462304E-2"/>
    <x v="0"/>
  </r>
  <r>
    <x v="13"/>
    <x v="24"/>
    <x v="0"/>
    <n v="124"/>
    <n v="123"/>
    <n v="1"/>
    <n v="8.1300813008130107E-3"/>
    <x v="0"/>
  </r>
  <r>
    <x v="13"/>
    <x v="24"/>
    <x v="1"/>
    <n v="118"/>
    <n v="91"/>
    <n v="27"/>
    <n v="0.29670329670329698"/>
    <x v="0"/>
  </r>
  <r>
    <x v="13"/>
    <x v="24"/>
    <x v="2"/>
    <n v="54"/>
    <n v="54"/>
    <n v="0"/>
    <n v="0"/>
    <x v="0"/>
  </r>
  <r>
    <x v="13"/>
    <x v="24"/>
    <x v="4"/>
    <n v="159"/>
    <n v="153"/>
    <n v="6"/>
    <n v="3.9215686274509803E-2"/>
    <x v="0"/>
  </r>
  <r>
    <x v="13"/>
    <x v="25"/>
    <x v="0"/>
    <n v="299"/>
    <n v="279"/>
    <n v="20"/>
    <n v="7.1684587813620096E-2"/>
    <x v="0"/>
  </r>
  <r>
    <x v="13"/>
    <x v="25"/>
    <x v="1"/>
    <n v="106"/>
    <n v="120"/>
    <n v="-14"/>
    <n v="-0.116666666666667"/>
    <x v="0"/>
  </r>
  <r>
    <x v="13"/>
    <x v="25"/>
    <x v="2"/>
    <n v="75"/>
    <n v="70"/>
    <n v="5"/>
    <n v="7.1428571428571397E-2"/>
    <x v="0"/>
  </r>
  <r>
    <x v="13"/>
    <x v="25"/>
    <x v="4"/>
    <n v="157"/>
    <n v="151"/>
    <n v="6"/>
    <n v="3.9735099337748297E-2"/>
    <x v="0"/>
  </r>
  <r>
    <x v="13"/>
    <x v="26"/>
    <x v="0"/>
    <n v="249"/>
    <n v="221"/>
    <n v="28"/>
    <n v="0.12669683257918599"/>
    <x v="0"/>
  </r>
  <r>
    <x v="13"/>
    <x v="26"/>
    <x v="1"/>
    <n v="895"/>
    <n v="877"/>
    <n v="18"/>
    <n v="2.0524515393386501E-2"/>
    <x v="0"/>
  </r>
  <r>
    <x v="13"/>
    <x v="26"/>
    <x v="2"/>
    <n v="323"/>
    <n v="316"/>
    <n v="7"/>
    <n v="2.2151898734177201E-2"/>
    <x v="0"/>
  </r>
  <r>
    <x v="13"/>
    <x v="26"/>
    <x v="4"/>
    <n v="2278"/>
    <n v="2277"/>
    <n v="1"/>
    <n v="4.3917435221783001E-4"/>
    <x v="0"/>
  </r>
  <r>
    <x v="13"/>
    <x v="27"/>
    <x v="0"/>
    <n v="83"/>
    <n v="87"/>
    <n v="-4"/>
    <n v="-4.5977011494252901E-2"/>
    <x v="0"/>
  </r>
  <r>
    <x v="13"/>
    <x v="27"/>
    <x v="1"/>
    <n v="65"/>
    <n v="59"/>
    <n v="6"/>
    <n v="0.101694915254237"/>
    <x v="0"/>
  </r>
  <r>
    <x v="13"/>
    <x v="27"/>
    <x v="2"/>
    <n v="53"/>
    <n v="48"/>
    <n v="5"/>
    <n v="0.104166666666667"/>
    <x v="0"/>
  </r>
  <r>
    <x v="13"/>
    <x v="27"/>
    <x v="4"/>
    <n v="100"/>
    <n v="103"/>
    <n v="-3"/>
    <n v="-2.9126213592233E-2"/>
    <x v="0"/>
  </r>
  <r>
    <x v="13"/>
    <x v="28"/>
    <x v="0"/>
    <n v="18"/>
    <n v="17"/>
    <n v="1"/>
    <n v="5.8823529411764698E-2"/>
    <x v="0"/>
  </r>
  <r>
    <x v="13"/>
    <x v="28"/>
    <x v="1"/>
    <n v="24"/>
    <n v="25"/>
    <n v="-1"/>
    <n v="-0.04"/>
    <x v="0"/>
  </r>
  <r>
    <x v="13"/>
    <x v="28"/>
    <x v="2"/>
    <n v="25"/>
    <n v="27"/>
    <n v="-2"/>
    <n v="-7.4074074074074098E-2"/>
    <x v="0"/>
  </r>
  <r>
    <x v="13"/>
    <x v="28"/>
    <x v="4"/>
    <n v="106"/>
    <n v="99"/>
    <n v="7"/>
    <n v="7.0707070707070704E-2"/>
    <x v="0"/>
  </r>
  <r>
    <x v="13"/>
    <x v="29"/>
    <x v="0"/>
    <n v="172"/>
    <n v="157"/>
    <n v="15"/>
    <n v="9.5541401273885398E-2"/>
    <x v="0"/>
  </r>
  <r>
    <x v="13"/>
    <x v="29"/>
    <x v="1"/>
    <n v="92"/>
    <n v="77"/>
    <n v="15"/>
    <n v="0.19480519480519501"/>
    <x v="0"/>
  </r>
  <r>
    <x v="13"/>
    <x v="29"/>
    <x v="2"/>
    <n v="74"/>
    <n v="62"/>
    <n v="12"/>
    <n v="0.19354838709677399"/>
    <x v="0"/>
  </r>
  <r>
    <x v="13"/>
    <x v="29"/>
    <x v="4"/>
    <n v="92"/>
    <n v="86"/>
    <n v="6"/>
    <n v="6.9767441860465101E-2"/>
    <x v="0"/>
  </r>
  <r>
    <x v="13"/>
    <x v="30"/>
    <x v="0"/>
    <n v="608"/>
    <n v="568"/>
    <n v="40"/>
    <n v="7.0422535211267595E-2"/>
    <x v="0"/>
  </r>
  <r>
    <x v="13"/>
    <x v="30"/>
    <x v="1"/>
    <n v="257"/>
    <n v="289"/>
    <n v="-32"/>
    <n v="-0.110726643598616"/>
    <x v="0"/>
  </r>
  <r>
    <x v="13"/>
    <x v="30"/>
    <x v="2"/>
    <n v="226"/>
    <n v="176"/>
    <n v="50"/>
    <n v="0.28409090909090901"/>
    <x v="0"/>
  </r>
  <r>
    <x v="13"/>
    <x v="30"/>
    <x v="4"/>
    <n v="263"/>
    <n v="282"/>
    <n v="-19"/>
    <n v="-6.7375886524822695E-2"/>
    <x v="0"/>
  </r>
  <r>
    <x v="13"/>
    <x v="31"/>
    <x v="0"/>
    <n v="331"/>
    <n v="319"/>
    <n v="12"/>
    <n v="3.7617554858934199E-2"/>
    <x v="0"/>
  </r>
  <r>
    <x v="13"/>
    <x v="31"/>
    <x v="1"/>
    <n v="497"/>
    <n v="483"/>
    <n v="14"/>
    <n v="2.8985507246376802E-2"/>
    <x v="0"/>
  </r>
  <r>
    <x v="13"/>
    <x v="31"/>
    <x v="2"/>
    <n v="268"/>
    <n v="230"/>
    <n v="38"/>
    <n v="0.16521739130434801"/>
    <x v="0"/>
  </r>
  <r>
    <x v="13"/>
    <x v="31"/>
    <x v="4"/>
    <n v="673"/>
    <n v="704"/>
    <n v="-31"/>
    <n v="-4.4034090909090898E-2"/>
    <x v="0"/>
  </r>
  <r>
    <x v="13"/>
    <x v="32"/>
    <x v="0"/>
    <n v="58"/>
    <n v="57"/>
    <n v="1"/>
    <n v="1.7543859649122799E-2"/>
    <x v="0"/>
  </r>
  <r>
    <x v="13"/>
    <x v="32"/>
    <x v="1"/>
    <n v="142"/>
    <n v="158"/>
    <n v="-16"/>
    <n v="-0.10126582278481"/>
    <x v="0"/>
  </r>
  <r>
    <x v="13"/>
    <x v="32"/>
    <x v="2"/>
    <n v="46"/>
    <n v="52"/>
    <n v="-6"/>
    <n v="-0.115384615384615"/>
    <x v="0"/>
  </r>
  <r>
    <x v="13"/>
    <x v="32"/>
    <x v="4"/>
    <n v="380"/>
    <n v="405"/>
    <n v="-25"/>
    <n v="-6.1728395061728399E-2"/>
    <x v="0"/>
  </r>
  <r>
    <x v="14"/>
    <x v="0"/>
    <x v="0"/>
    <n v="4266"/>
    <n v="4708"/>
    <n v="-442"/>
    <n v="-9.3882752761257404E-2"/>
    <x v="0"/>
  </r>
  <r>
    <x v="14"/>
    <x v="0"/>
    <x v="1"/>
    <n v="5350"/>
    <n v="5381.6190476190504"/>
    <n v="-31.619047619047699"/>
    <n v="-5.8753782717185597E-3"/>
    <x v="0"/>
  </r>
  <r>
    <x v="14"/>
    <x v="0"/>
    <x v="2"/>
    <n v="3066"/>
    <n v="3116.6666666666702"/>
    <n v="-50.666666666666998"/>
    <n v="-1.6256684491978701E-2"/>
    <x v="0"/>
  </r>
  <r>
    <x v="14"/>
    <x v="0"/>
    <x v="3"/>
    <n v="1686"/>
    <n v="1496"/>
    <n v="190"/>
    <n v="0.12700534759358301"/>
    <x v="0"/>
  </r>
  <r>
    <x v="14"/>
    <x v="0"/>
    <x v="4"/>
    <n v="10630"/>
    <n v="10440.5714285714"/>
    <n v="189.42857142857099"/>
    <n v="1.8143506102566799E-2"/>
    <x v="0"/>
  </r>
  <r>
    <x v="14"/>
    <x v="1"/>
    <x v="0"/>
    <n v="140"/>
    <n v="145.61904761904799"/>
    <n v="-5.6190476190476204"/>
    <n v="-3.8587311968606902E-2"/>
    <x v="0"/>
  </r>
  <r>
    <x v="14"/>
    <x v="1"/>
    <x v="1"/>
    <n v="255"/>
    <n v="282.857142857143"/>
    <n v="-27.8571428571429"/>
    <n v="-9.8484848484848606E-2"/>
    <x v="0"/>
  </r>
  <r>
    <x v="14"/>
    <x v="1"/>
    <x v="2"/>
    <n v="80"/>
    <n v="102.666666666667"/>
    <n v="-22.6666666666667"/>
    <n v="-0.22077922077922099"/>
    <x v="0"/>
  </r>
  <r>
    <x v="14"/>
    <x v="1"/>
    <x v="4"/>
    <n v="354"/>
    <n v="335.23809523809501"/>
    <n v="18.761904761904798"/>
    <n v="5.5965909090909101E-2"/>
    <x v="0"/>
  </r>
  <r>
    <x v="14"/>
    <x v="2"/>
    <x v="0"/>
    <n v="37"/>
    <n v="24.095238095238098"/>
    <n v="12.9047619047619"/>
    <n v="0.53557312252964395"/>
    <x v="0"/>
  </r>
  <r>
    <x v="14"/>
    <x v="2"/>
    <x v="1"/>
    <n v="73"/>
    <n v="80.6666666666667"/>
    <n v="-7.6666666666666696"/>
    <n v="-9.5041322314049603E-2"/>
    <x v="0"/>
  </r>
  <r>
    <x v="14"/>
    <x v="2"/>
    <x v="2"/>
    <n v="56"/>
    <n v="56.571428571428598"/>
    <n v="-0.57142857142857695"/>
    <n v="-1.0101010101010201E-2"/>
    <x v="0"/>
  </r>
  <r>
    <x v="14"/>
    <x v="2"/>
    <x v="4"/>
    <n v="58"/>
    <n v="82.761904761904802"/>
    <n v="-24.761904761904798"/>
    <n v="-0.29919447640966601"/>
    <x v="0"/>
  </r>
  <r>
    <x v="14"/>
    <x v="3"/>
    <x v="0"/>
    <n v="202"/>
    <n v="155.04761904761901"/>
    <n v="46.952380952380899"/>
    <n v="0.30282555282555301"/>
    <x v="0"/>
  </r>
  <r>
    <x v="14"/>
    <x v="3"/>
    <x v="1"/>
    <n v="89"/>
    <n v="79.619047619047606"/>
    <n v="9.3809523809523796"/>
    <n v="0.117822966507177"/>
    <x v="0"/>
  </r>
  <r>
    <x v="14"/>
    <x v="3"/>
    <x v="2"/>
    <n v="129"/>
    <n v="128.857142857143"/>
    <n v="0.14285714285713899"/>
    <n v="1.10864745011083E-3"/>
    <x v="0"/>
  </r>
  <r>
    <x v="14"/>
    <x v="3"/>
    <x v="4"/>
    <n v="6"/>
    <n v="8.3809523809523796"/>
    <n v="-2.38095238095238"/>
    <n v="-0.28409090909090901"/>
    <x v="0"/>
  </r>
  <r>
    <x v="14"/>
    <x v="4"/>
    <x v="0"/>
    <n v="111"/>
    <n v="128.857142857143"/>
    <n v="-17.8571428571429"/>
    <n v="-0.13858093126385801"/>
    <x v="0"/>
  </r>
  <r>
    <x v="14"/>
    <x v="4"/>
    <x v="1"/>
    <n v="279"/>
    <n v="221.04761904761901"/>
    <n v="57.952380952380899"/>
    <n v="0.26217147781128802"/>
    <x v="0"/>
  </r>
  <r>
    <x v="14"/>
    <x v="4"/>
    <x v="2"/>
    <n v="164"/>
    <n v="142.47619047619"/>
    <n v="21.523809523809501"/>
    <n v="0.15106951871657801"/>
    <x v="0"/>
  </r>
  <r>
    <x v="14"/>
    <x v="4"/>
    <x v="3"/>
    <n v="1194"/>
    <n v="1127.2380952381"/>
    <n v="66.761904761904802"/>
    <n v="5.9226089895234903E-2"/>
    <x v="0"/>
  </r>
  <r>
    <x v="14"/>
    <x v="4"/>
    <x v="4"/>
    <n v="1838"/>
    <n v="2081.61904761905"/>
    <n v="-243.61904761904799"/>
    <n v="-0.117033444663037"/>
    <x v="0"/>
  </r>
  <r>
    <x v="14"/>
    <x v="5"/>
    <x v="0"/>
    <n v="21"/>
    <n v="32.476190476190503"/>
    <n v="-11.476190476190499"/>
    <n v="-0.35337243401759499"/>
    <x v="0"/>
  </r>
  <r>
    <x v="14"/>
    <x v="5"/>
    <x v="1"/>
    <n v="38"/>
    <n v="50.285714285714299"/>
    <n v="-12.285714285714301"/>
    <n v="-0.24431818181818199"/>
    <x v="0"/>
  </r>
  <r>
    <x v="14"/>
    <x v="5"/>
    <x v="2"/>
    <n v="12"/>
    <n v="30.380952380952401"/>
    <n v="-18.380952380952401"/>
    <n v="-0.60501567398119105"/>
    <x v="0"/>
  </r>
  <r>
    <x v="14"/>
    <x v="5"/>
    <x v="3"/>
    <n v="57"/>
    <n v="73.3333333333333"/>
    <n v="-16.3333333333333"/>
    <n v="-0.222727272727273"/>
    <x v="0"/>
  </r>
  <r>
    <x v="14"/>
    <x v="5"/>
    <x v="4"/>
    <n v="53"/>
    <n v="46.095238095238102"/>
    <n v="6.9047619047619104"/>
    <n v="0.14979338842975201"/>
    <x v="0"/>
  </r>
  <r>
    <x v="14"/>
    <x v="6"/>
    <x v="0"/>
    <n v="574"/>
    <n v="644.28571428571399"/>
    <n v="-70.285714285714306"/>
    <n v="-0.109090909090909"/>
    <x v="0"/>
  </r>
  <r>
    <x v="14"/>
    <x v="6"/>
    <x v="1"/>
    <n v="601"/>
    <n v="564.66666666666697"/>
    <n v="36.3333333333333"/>
    <n v="6.4344746162927804E-2"/>
    <x v="0"/>
  </r>
  <r>
    <x v="14"/>
    <x v="6"/>
    <x v="2"/>
    <n v="329"/>
    <n v="312.19047619047598"/>
    <n v="16.8095238095238"/>
    <n v="5.3843807199511901E-2"/>
    <x v="0"/>
  </r>
  <r>
    <x v="14"/>
    <x v="6"/>
    <x v="3"/>
    <n v="435"/>
    <n v="295.42857142857099"/>
    <n v="139.57142857142901"/>
    <n v="0.47243713733075399"/>
    <x v="0"/>
  </r>
  <r>
    <x v="14"/>
    <x v="6"/>
    <x v="4"/>
    <n v="1168"/>
    <n v="1172.2857142857099"/>
    <n v="-4.2857142857144499"/>
    <n v="-3.6558615647088902E-3"/>
    <x v="0"/>
  </r>
  <r>
    <x v="14"/>
    <x v="7"/>
    <x v="0"/>
    <n v="26"/>
    <n v="28.285714285714299"/>
    <n v="-2.28571428571429"/>
    <n v="-8.0808080808080898E-2"/>
    <x v="0"/>
  </r>
  <r>
    <x v="14"/>
    <x v="7"/>
    <x v="1"/>
    <n v="105"/>
    <n v="115.238095238095"/>
    <n v="-10.2380952380952"/>
    <n v="-8.8842975206611594E-2"/>
    <x v="0"/>
  </r>
  <r>
    <x v="14"/>
    <x v="7"/>
    <x v="2"/>
    <n v="47"/>
    <n v="35.619047619047599"/>
    <n v="11.380952380952399"/>
    <n v="0.31951871657754"/>
    <x v="0"/>
  </r>
  <r>
    <x v="14"/>
    <x v="7"/>
    <x v="4"/>
    <n v="75"/>
    <n v="55.523809523809497"/>
    <n v="19.476190476190499"/>
    <n v="0.35077186963979401"/>
    <x v="0"/>
  </r>
  <r>
    <x v="14"/>
    <x v="8"/>
    <x v="0"/>
    <n v="217"/>
    <n v="255.61904761904799"/>
    <n v="-38.619047619047599"/>
    <n v="-0.151080476900149"/>
    <x v="0"/>
  </r>
  <r>
    <x v="14"/>
    <x v="8"/>
    <x v="1"/>
    <n v="327"/>
    <n v="318.47619047619003"/>
    <n v="8.5238095238095202"/>
    <n v="2.6764354066985602E-2"/>
    <x v="0"/>
  </r>
  <r>
    <x v="14"/>
    <x v="8"/>
    <x v="2"/>
    <n v="144"/>
    <n v="169.71428571428601"/>
    <n v="-25.714285714285701"/>
    <n v="-0.15151515151515199"/>
    <x v="0"/>
  </r>
  <r>
    <x v="14"/>
    <x v="8"/>
    <x v="3"/>
    <n v="57"/>
    <n v="73.3333333333333"/>
    <n v="-16.3333333333333"/>
    <n v="-0.222727272727273"/>
    <x v="0"/>
  </r>
  <r>
    <x v="14"/>
    <x v="8"/>
    <x v="4"/>
    <n v="652"/>
    <n v="679.90476190476204"/>
    <n v="-27.904761904761902"/>
    <n v="-4.1042162767894699E-2"/>
    <x v="0"/>
  </r>
  <r>
    <x v="14"/>
    <x v="9"/>
    <x v="0"/>
    <n v="533"/>
    <n v="565.71428571428601"/>
    <n v="-32.714285714285801"/>
    <n v="-5.7828282828282902E-2"/>
    <x v="0"/>
  </r>
  <r>
    <x v="14"/>
    <x v="9"/>
    <x v="1"/>
    <n v="587"/>
    <n v="667.33333333333303"/>
    <n v="-80.3333333333334"/>
    <n v="-0.12037962037961999"/>
    <x v="0"/>
  </r>
  <r>
    <x v="14"/>
    <x v="9"/>
    <x v="2"/>
    <n v="273"/>
    <n v="322.66666666666703"/>
    <n v="-49.6666666666667"/>
    <n v="-0.15392561983471101"/>
    <x v="0"/>
  </r>
  <r>
    <x v="14"/>
    <x v="9"/>
    <x v="4"/>
    <n v="577"/>
    <n v="612.857142857143"/>
    <n v="-35.857142857142897"/>
    <n v="-5.8508158508158603E-2"/>
    <x v="0"/>
  </r>
  <r>
    <x v="14"/>
    <x v="10"/>
    <x v="0"/>
    <n v="60"/>
    <n v="71.238095238095198"/>
    <n v="-11.2380952380952"/>
    <n v="-0.15775401069518699"/>
    <x v="0"/>
  </r>
  <r>
    <x v="14"/>
    <x v="10"/>
    <x v="1"/>
    <n v="173"/>
    <n v="169.71428571428601"/>
    <n v="3.2857142857142798"/>
    <n v="1.93602693602693E-2"/>
    <x v="0"/>
  </r>
  <r>
    <x v="14"/>
    <x v="10"/>
    <x v="2"/>
    <n v="146"/>
    <n v="119.428571428571"/>
    <n v="26.571428571428601"/>
    <n v="0.22248803827751201"/>
    <x v="0"/>
  </r>
  <r>
    <x v="14"/>
    <x v="10"/>
    <x v="4"/>
    <n v="474"/>
    <n v="472.47619047619003"/>
    <n v="1.52380952380952"/>
    <n v="3.22515621850432E-3"/>
    <x v="0"/>
  </r>
  <r>
    <x v="14"/>
    <x v="11"/>
    <x v="0"/>
    <n v="36"/>
    <n v="28.285714285714299"/>
    <n v="7.71428571428571"/>
    <n v="0.27272727272727298"/>
    <x v="0"/>
  </r>
  <r>
    <x v="14"/>
    <x v="11"/>
    <x v="1"/>
    <n v="34"/>
    <n v="36.6666666666667"/>
    <n v="-2.6666666666666701"/>
    <n v="-7.2727272727272793E-2"/>
    <x v="0"/>
  </r>
  <r>
    <x v="14"/>
    <x v="11"/>
    <x v="2"/>
    <n v="16"/>
    <n v="16.761904761904798"/>
    <n v="-0.76190476190476297"/>
    <n v="-4.5454545454545497E-2"/>
    <x v="0"/>
  </r>
  <r>
    <x v="14"/>
    <x v="11"/>
    <x v="4"/>
    <n v="69"/>
    <n v="63.904761904761898"/>
    <n v="5.0952380952380896"/>
    <n v="7.9731743666169905E-2"/>
    <x v="0"/>
  </r>
  <r>
    <x v="14"/>
    <x v="12"/>
    <x v="0"/>
    <n v="167"/>
    <n v="165.52380952381"/>
    <n v="1.47619047619048"/>
    <n v="8.91829689298047E-3"/>
    <x v="0"/>
  </r>
  <r>
    <x v="14"/>
    <x v="12"/>
    <x v="1"/>
    <n v="234"/>
    <n v="224.19047619047601"/>
    <n v="9.8095238095237995"/>
    <n v="4.3755310110450203E-2"/>
    <x v="0"/>
  </r>
  <r>
    <x v="14"/>
    <x v="12"/>
    <x v="2"/>
    <n v="143"/>
    <n v="132"/>
    <n v="11"/>
    <n v="8.3333333333333301E-2"/>
    <x v="0"/>
  </r>
  <r>
    <x v="14"/>
    <x v="12"/>
    <x v="4"/>
    <n v="257"/>
    <n v="207.42857142857099"/>
    <n v="49.571428571428598"/>
    <n v="0.238980716253443"/>
    <x v="0"/>
  </r>
  <r>
    <x v="14"/>
    <x v="13"/>
    <x v="0"/>
    <n v="41"/>
    <n v="53.428571428571402"/>
    <n v="-12.4285714285714"/>
    <n v="-0.23262032085561499"/>
    <x v="0"/>
  </r>
  <r>
    <x v="14"/>
    <x v="13"/>
    <x v="1"/>
    <n v="125"/>
    <n v="115.238095238095"/>
    <n v="9.7619047619047592"/>
    <n v="8.4710743801652902E-2"/>
    <x v="0"/>
  </r>
  <r>
    <x v="14"/>
    <x v="13"/>
    <x v="2"/>
    <n v="118"/>
    <n v="93.238095238095198"/>
    <n v="24.761904761904798"/>
    <n v="0.26557711950970397"/>
    <x v="0"/>
  </r>
  <r>
    <x v="14"/>
    <x v="13"/>
    <x v="4"/>
    <n v="374"/>
    <n v="375.04761904761898"/>
    <n v="-1.0476190476190901"/>
    <n v="-2.7932960893855999E-3"/>
    <x v="0"/>
  </r>
  <r>
    <x v="14"/>
    <x v="14"/>
    <x v="0"/>
    <n v="140"/>
    <n v="193.80952380952399"/>
    <n v="-53.809523809523803"/>
    <n v="-0.27764127764127799"/>
    <x v="0"/>
  </r>
  <r>
    <x v="14"/>
    <x v="14"/>
    <x v="1"/>
    <n v="110"/>
    <n v="123.619047619048"/>
    <n v="-13.619047619047601"/>
    <n v="-0.110169491525424"/>
    <x v="0"/>
  </r>
  <r>
    <x v="14"/>
    <x v="14"/>
    <x v="2"/>
    <n v="95"/>
    <n v="82.761904761904802"/>
    <n v="12.2380952380952"/>
    <n v="0.14787111622554699"/>
    <x v="0"/>
  </r>
  <r>
    <x v="14"/>
    <x v="14"/>
    <x v="4"/>
    <n v="100"/>
    <n v="79.619047619047606"/>
    <n v="20.380952380952401"/>
    <n v="0.25598086124401898"/>
    <x v="0"/>
  </r>
  <r>
    <x v="14"/>
    <x v="15"/>
    <x v="0"/>
    <n v="957"/>
    <n v="1050.7619047619"/>
    <n v="-93.761904761904802"/>
    <n v="-8.9232303090727896E-2"/>
    <x v="0"/>
  </r>
  <r>
    <x v="14"/>
    <x v="15"/>
    <x v="1"/>
    <n v="732"/>
    <n v="669.42857142857099"/>
    <n v="62.571428571428598"/>
    <n v="9.3469910371318798E-2"/>
    <x v="0"/>
  </r>
  <r>
    <x v="14"/>
    <x v="15"/>
    <x v="2"/>
    <n v="693"/>
    <n v="646.38095238095195"/>
    <n v="46.619047619047599"/>
    <n v="7.2123176661264096E-2"/>
    <x v="0"/>
  </r>
  <r>
    <x v="14"/>
    <x v="15"/>
    <x v="4"/>
    <n v="978"/>
    <n v="862.19047619047603"/>
    <n v="115.80952380952399"/>
    <n v="0.13432011487904599"/>
    <x v="0"/>
  </r>
  <r>
    <x v="14"/>
    <x v="16"/>
    <x v="0"/>
    <n v="68"/>
    <n v="66"/>
    <n v="2"/>
    <n v="3.03030303030303E-2"/>
    <x v="0"/>
  </r>
  <r>
    <x v="14"/>
    <x v="16"/>
    <x v="1"/>
    <n v="109"/>
    <n v="140.38095238095201"/>
    <n v="-31.380952380952401"/>
    <n v="-0.223541383989145"/>
    <x v="0"/>
  </r>
  <r>
    <x v="14"/>
    <x v="16"/>
    <x v="2"/>
    <n v="44"/>
    <n v="37.714285714285701"/>
    <n v="6.2857142857142803"/>
    <n v="0.16666666666666699"/>
    <x v="0"/>
  </r>
  <r>
    <x v="14"/>
    <x v="16"/>
    <x v="4"/>
    <n v="63"/>
    <n v="62.857142857142897"/>
    <n v="0.14285714285713899"/>
    <n v="2.2727272727272102E-3"/>
    <x v="0"/>
  </r>
  <r>
    <x v="14"/>
    <x v="17"/>
    <x v="0"/>
    <n v="28"/>
    <n v="34.571428571428598"/>
    <n v="-6.5714285714285801"/>
    <n v="-0.19008264462809901"/>
    <x v="0"/>
  </r>
  <r>
    <x v="14"/>
    <x v="17"/>
    <x v="1"/>
    <n v="371"/>
    <n v="320.57142857142901"/>
    <n v="50.428571428571402"/>
    <n v="0.15730837789661301"/>
    <x v="0"/>
  </r>
  <r>
    <x v="14"/>
    <x v="17"/>
    <x v="2"/>
    <n v="93"/>
    <n v="85.904761904761898"/>
    <n v="7.0952380952380896"/>
    <n v="8.25942350332593E-2"/>
    <x v="0"/>
  </r>
  <r>
    <x v="14"/>
    <x v="17"/>
    <x v="4"/>
    <n v="625"/>
    <n v="641.142857142857"/>
    <n v="-16.142857142857199"/>
    <n v="-2.51782531194297E-2"/>
    <x v="0"/>
  </r>
  <r>
    <x v="14"/>
    <x v="18"/>
    <x v="0"/>
    <n v="86"/>
    <n v="113.142857142857"/>
    <n v="-27.142857142857199"/>
    <n v="-0.23989898989899"/>
    <x v="0"/>
  </r>
  <r>
    <x v="14"/>
    <x v="18"/>
    <x v="1"/>
    <n v="96"/>
    <n v="117.333333333333"/>
    <n v="-21.3333333333333"/>
    <n v="-0.18181818181818199"/>
    <x v="0"/>
  </r>
  <r>
    <x v="14"/>
    <x v="18"/>
    <x v="2"/>
    <n v="41"/>
    <n v="55.523809523809497"/>
    <n v="-14.523809523809501"/>
    <n v="-0.26157804459691297"/>
    <x v="0"/>
  </r>
  <r>
    <x v="14"/>
    <x v="18"/>
    <x v="4"/>
    <n v="134"/>
    <n v="126.761904761905"/>
    <n v="7.2380952380952301"/>
    <n v="5.7099924868519801E-2"/>
    <x v="0"/>
  </r>
  <r>
    <x v="14"/>
    <x v="19"/>
    <x v="0"/>
    <n v="112"/>
    <n v="119.428571428571"/>
    <n v="-7.4285714285714297"/>
    <n v="-6.2200956937799097E-2"/>
    <x v="0"/>
  </r>
  <r>
    <x v="14"/>
    <x v="19"/>
    <x v="1"/>
    <n v="56"/>
    <n v="58.6666666666667"/>
    <n v="-2.6666666666666701"/>
    <n v="-4.5454545454545497E-2"/>
    <x v="0"/>
  </r>
  <r>
    <x v="14"/>
    <x v="19"/>
    <x v="2"/>
    <n v="23"/>
    <n v="46.095238095238102"/>
    <n v="-23.095238095238098"/>
    <n v="-0.50103305785123997"/>
    <x v="0"/>
  </r>
  <r>
    <x v="14"/>
    <x v="19"/>
    <x v="4"/>
    <n v="25"/>
    <n v="20.952380952380999"/>
    <n v="4.0476190476190501"/>
    <n v="0.19318181818181801"/>
    <x v="0"/>
  </r>
  <r>
    <x v="14"/>
    <x v="20"/>
    <x v="0"/>
    <n v="19"/>
    <n v="17.8095238095238"/>
    <n v="1.19047619047619"/>
    <n v="6.6844919786096205E-2"/>
    <x v="0"/>
  </r>
  <r>
    <x v="14"/>
    <x v="20"/>
    <x v="1"/>
    <n v="48"/>
    <n v="54.476190476190503"/>
    <n v="-6.4761904761904798"/>
    <n v="-0.11888111888111901"/>
    <x v="0"/>
  </r>
  <r>
    <x v="14"/>
    <x v="20"/>
    <x v="2"/>
    <n v="28"/>
    <n v="26.1904761904762"/>
    <n v="1.80952380952381"/>
    <n v="6.9090909090908995E-2"/>
    <x v="0"/>
  </r>
  <r>
    <x v="14"/>
    <x v="20"/>
    <x v="4"/>
    <n v="100"/>
    <n v="97.428571428571402"/>
    <n v="2.5714285714285698"/>
    <n v="2.63929618768328E-2"/>
    <x v="0"/>
  </r>
  <r>
    <x v="14"/>
    <x v="21"/>
    <x v="0"/>
    <n v="196"/>
    <n v="199.04761904761901"/>
    <n v="-3.0476190476190701"/>
    <n v="-1.53110047846891E-2"/>
    <x v="0"/>
  </r>
  <r>
    <x v="14"/>
    <x v="21"/>
    <x v="1"/>
    <n v="210"/>
    <n v="215.80952380952399"/>
    <n v="-5.80952380952382"/>
    <n v="-2.6919682259488199E-2"/>
    <x v="0"/>
  </r>
  <r>
    <x v="14"/>
    <x v="21"/>
    <x v="2"/>
    <n v="119"/>
    <n v="136.19047619047601"/>
    <n v="-17.1904761904762"/>
    <n v="-0.12622377622377601"/>
    <x v="0"/>
  </r>
  <r>
    <x v="14"/>
    <x v="21"/>
    <x v="4"/>
    <n v="253"/>
    <n v="296.47619047619003"/>
    <n v="-43.476190476190503"/>
    <n v="-0.146643109540636"/>
    <x v="0"/>
  </r>
  <r>
    <x v="14"/>
    <x v="22"/>
    <x v="0"/>
    <n v="127"/>
    <n v="161.333333333333"/>
    <n v="-34.3333333333333"/>
    <n v="-0.212809917355372"/>
    <x v="0"/>
  </r>
  <r>
    <x v="14"/>
    <x v="22"/>
    <x v="1"/>
    <n v="120"/>
    <n v="148.76190476190499"/>
    <n v="-28.761904761904798"/>
    <n v="-0.19334186939820699"/>
    <x v="0"/>
  </r>
  <r>
    <x v="14"/>
    <x v="22"/>
    <x v="2"/>
    <n v="86"/>
    <n v="133.04761904761901"/>
    <n v="-47.047619047619101"/>
    <n v="-0.35361488904796001"/>
    <x v="0"/>
  </r>
  <r>
    <x v="14"/>
    <x v="22"/>
    <x v="4"/>
    <n v="324"/>
    <n v="323.71428571428601"/>
    <n v="0.28571428571427798"/>
    <n v="8.8261253309794498E-4"/>
    <x v="0"/>
  </r>
  <r>
    <x v="14"/>
    <x v="23"/>
    <x v="0"/>
    <n v="227"/>
    <n v="284.95238095238102"/>
    <n v="-57.952380952380999"/>
    <n v="-0.20337566844919799"/>
    <x v="0"/>
  </r>
  <r>
    <x v="14"/>
    <x v="23"/>
    <x v="1"/>
    <n v="205"/>
    <n v="221.04761904761901"/>
    <n v="-16.047619047619101"/>
    <n v="-7.2598018095648503E-2"/>
    <x v="0"/>
  </r>
  <r>
    <x v="14"/>
    <x v="23"/>
    <x v="2"/>
    <n v="136"/>
    <n v="196.95238095238099"/>
    <n v="-60.952380952380999"/>
    <n v="-0.309477756286267"/>
    <x v="0"/>
  </r>
  <r>
    <x v="14"/>
    <x v="23"/>
    <x v="4"/>
    <n v="425"/>
    <n v="436.857142857143"/>
    <n v="-11.8571428571429"/>
    <n v="-2.71419228253761E-2"/>
    <x v="0"/>
  </r>
  <r>
    <x v="14"/>
    <x v="24"/>
    <x v="0"/>
    <n v="131"/>
    <n v="151.90476190476201"/>
    <n v="-20.904761904761902"/>
    <n v="-0.13761755485893401"/>
    <x v="0"/>
  </r>
  <r>
    <x v="14"/>
    <x v="24"/>
    <x v="1"/>
    <n v="91"/>
    <n v="94.285714285714306"/>
    <n v="-3.28571428571429"/>
    <n v="-3.4848484848484899E-2"/>
    <x v="0"/>
  </r>
  <r>
    <x v="14"/>
    <x v="24"/>
    <x v="2"/>
    <n v="69"/>
    <n v="76.476190476190496"/>
    <n v="-7.4761904761904798"/>
    <n v="-9.7758405977584104E-2"/>
    <x v="0"/>
  </r>
  <r>
    <x v="14"/>
    <x v="24"/>
    <x v="4"/>
    <n v="168"/>
    <n v="178.09523809523799"/>
    <n v="-10.0952380952381"/>
    <n v="-5.6684491978609697E-2"/>
    <x v="0"/>
  </r>
  <r>
    <x v="14"/>
    <x v="25"/>
    <x v="0"/>
    <n v="294"/>
    <n v="304.857142857143"/>
    <n v="-10.8571428571429"/>
    <n v="-3.5613870665417199E-2"/>
    <x v="0"/>
  </r>
  <r>
    <x v="14"/>
    <x v="25"/>
    <x v="1"/>
    <n v="128"/>
    <n v="133.04761904761901"/>
    <n v="-5.0476190476190697"/>
    <n v="-3.79384395132428E-2"/>
    <x v="0"/>
  </r>
  <r>
    <x v="14"/>
    <x v="25"/>
    <x v="2"/>
    <n v="88"/>
    <n v="84.857142857142904"/>
    <n v="3.1428571428571401"/>
    <n v="3.7037037037037E-2"/>
    <x v="0"/>
  </r>
  <r>
    <x v="14"/>
    <x v="25"/>
    <x v="4"/>
    <n v="203"/>
    <n v="148.76190476190499"/>
    <n v="54.238095238095198"/>
    <n v="0.364596670934699"/>
    <x v="0"/>
  </r>
  <r>
    <x v="14"/>
    <x v="26"/>
    <x v="0"/>
    <n v="206"/>
    <n v="271.33333333333297"/>
    <n v="-65.3333333333334"/>
    <n v="-0.240786240786241"/>
    <x v="0"/>
  </r>
  <r>
    <x v="14"/>
    <x v="26"/>
    <x v="1"/>
    <n v="865"/>
    <n v="927.142857142857"/>
    <n v="-62.142857142857203"/>
    <n v="-6.7026194144838305E-2"/>
    <x v="0"/>
  </r>
  <r>
    <x v="14"/>
    <x v="26"/>
    <x v="2"/>
    <n v="296"/>
    <n v="321.61904761904799"/>
    <n v="-25.619047619047599"/>
    <n v="-7.9656499851939705E-2"/>
    <x v="0"/>
  </r>
  <r>
    <x v="14"/>
    <x v="26"/>
    <x v="4"/>
    <n v="2510"/>
    <n v="2266"/>
    <n v="244"/>
    <n v="0.107678729037952"/>
    <x v="0"/>
  </r>
  <r>
    <x v="14"/>
    <x v="27"/>
    <x v="0"/>
    <n v="100"/>
    <n v="123.619047619048"/>
    <n v="-23.619047619047599"/>
    <n v="-0.19106317411402199"/>
    <x v="0"/>
  </r>
  <r>
    <x v="14"/>
    <x v="27"/>
    <x v="1"/>
    <n v="85"/>
    <n v="72.285714285714306"/>
    <n v="12.714285714285699"/>
    <n v="0.17588932806324101"/>
    <x v="0"/>
  </r>
  <r>
    <x v="14"/>
    <x v="27"/>
    <x v="2"/>
    <n v="50"/>
    <n v="63.904761904761898"/>
    <n v="-13.9047619047619"/>
    <n v="-0.21758569299552899"/>
    <x v="0"/>
  </r>
  <r>
    <x v="14"/>
    <x v="27"/>
    <x v="4"/>
    <n v="101"/>
    <n v="113.142857142857"/>
    <n v="-12.142857142857199"/>
    <n v="-0.107323232323232"/>
    <x v="0"/>
  </r>
  <r>
    <x v="14"/>
    <x v="28"/>
    <x v="0"/>
    <n v="19"/>
    <n v="11.523809523809501"/>
    <n v="7.4761904761904798"/>
    <n v="0.64876033057851201"/>
    <x v="0"/>
  </r>
  <r>
    <x v="14"/>
    <x v="28"/>
    <x v="1"/>
    <n v="14"/>
    <n v="37.714285714285701"/>
    <n v="-23.714285714285701"/>
    <n v="-0.62878787878787901"/>
    <x v="0"/>
  </r>
  <r>
    <x v="14"/>
    <x v="28"/>
    <x v="2"/>
    <n v="22"/>
    <n v="17.8095238095238"/>
    <n v="4.1904761904761898"/>
    <n v="0.23529411764705899"/>
    <x v="0"/>
  </r>
  <r>
    <x v="14"/>
    <x v="28"/>
    <x v="4"/>
    <n v="111"/>
    <n v="112.095238095238"/>
    <n v="-1.0952380952381"/>
    <n v="-9.7706032285472099E-3"/>
    <x v="0"/>
  </r>
  <r>
    <x v="14"/>
    <x v="29"/>
    <x v="0"/>
    <n v="178"/>
    <n v="193.80952380952399"/>
    <n v="-15.8095238095238"/>
    <n v="-8.1572481572481606E-2"/>
    <x v="0"/>
  </r>
  <r>
    <x v="14"/>
    <x v="29"/>
    <x v="1"/>
    <n v="101"/>
    <n v="106.857142857143"/>
    <n v="-5.8571428571428603"/>
    <n v="-5.4812834224598997E-2"/>
    <x v="0"/>
  </r>
  <r>
    <x v="14"/>
    <x v="29"/>
    <x v="2"/>
    <n v="64"/>
    <n v="82.761904761904802"/>
    <n v="-18.761904761904798"/>
    <n v="-0.226697353279632"/>
    <x v="0"/>
  </r>
  <r>
    <x v="14"/>
    <x v="29"/>
    <x v="4"/>
    <n v="106"/>
    <n v="81.714285714285694"/>
    <n v="24.285714285714299"/>
    <n v="0.29720279720279702"/>
    <x v="0"/>
  </r>
  <r>
    <x v="14"/>
    <x v="30"/>
    <x v="0"/>
    <n v="562"/>
    <n v="653.71428571428601"/>
    <n v="-91.714285714285793"/>
    <n v="-0.14029720279720301"/>
    <x v="0"/>
  </r>
  <r>
    <x v="14"/>
    <x v="30"/>
    <x v="1"/>
    <n v="300"/>
    <n v="326.857142857143"/>
    <n v="-26.8571428571429"/>
    <n v="-8.21678321678323E-2"/>
    <x v="0"/>
  </r>
  <r>
    <x v="14"/>
    <x v="30"/>
    <x v="2"/>
    <n v="234"/>
    <n v="211.61904761904799"/>
    <n v="22.380952380952401"/>
    <n v="0.105760576057606"/>
    <x v="0"/>
  </r>
  <r>
    <x v="14"/>
    <x v="30"/>
    <x v="4"/>
    <n v="357"/>
    <n v="280.76190476190499"/>
    <n v="76.238095238095198"/>
    <n v="0.27154002713704201"/>
    <x v="0"/>
  </r>
  <r>
    <x v="14"/>
    <x v="31"/>
    <x v="0"/>
    <n v="348"/>
    <n v="345.71428571428601"/>
    <n v="2.2857142857142798"/>
    <n v="6.6115702479338598E-3"/>
    <x v="0"/>
  </r>
  <r>
    <x v="14"/>
    <x v="31"/>
    <x v="1"/>
    <n v="542"/>
    <n v="592.95238095238096"/>
    <n v="-50.952380952380999"/>
    <n v="-8.5929971088981705E-2"/>
    <x v="0"/>
  </r>
  <r>
    <x v="14"/>
    <x v="31"/>
    <x v="2"/>
    <n v="262"/>
    <n v="283.90476190476198"/>
    <n v="-21.904761904761902"/>
    <n v="-7.7155317007715593E-2"/>
    <x v="0"/>
  </r>
  <r>
    <x v="14"/>
    <x v="31"/>
    <x v="4"/>
    <n v="781"/>
    <n v="706.09523809523796"/>
    <n v="74.904761904761799"/>
    <n v="0.106083086053412"/>
    <x v="0"/>
  </r>
  <r>
    <x v="14"/>
    <x v="32"/>
    <x v="0"/>
    <n v="52"/>
    <n v="63.904761904761898"/>
    <n v="-11.9047619047619"/>
    <n v="-0.18628912071535"/>
    <x v="0"/>
  </r>
  <r>
    <x v="14"/>
    <x v="32"/>
    <x v="1"/>
    <n v="160"/>
    <n v="145.61904761904799"/>
    <n v="14.380952380952399"/>
    <n v="9.8757357750163505E-2"/>
    <x v="0"/>
  </r>
  <r>
    <x v="14"/>
    <x v="32"/>
    <x v="2"/>
    <n v="52"/>
    <n v="53.428571428571402"/>
    <n v="-1.4285714285714299"/>
    <n v="-2.6737967914438499E-2"/>
    <x v="0"/>
  </r>
  <r>
    <x v="14"/>
    <x v="32"/>
    <x v="4"/>
    <n v="400"/>
    <n v="412.76190476190499"/>
    <n v="-12.7619047619048"/>
    <n v="-3.09183202584218E-2"/>
    <x v="0"/>
  </r>
  <r>
    <x v="15"/>
    <x v="0"/>
    <x v="0"/>
    <n v="3550"/>
    <n v="4491"/>
    <n v="-941"/>
    <n v="-0.209530171454019"/>
    <x v="0"/>
  </r>
  <r>
    <x v="15"/>
    <x v="0"/>
    <x v="1"/>
    <n v="2942"/>
    <n v="5107"/>
    <n v="-2165"/>
    <n v="-0.42392794204033701"/>
    <x v="0"/>
  </r>
  <r>
    <x v="15"/>
    <x v="0"/>
    <x v="2"/>
    <n v="1899"/>
    <n v="2945"/>
    <n v="-1046"/>
    <n v="-0.35517826825127302"/>
    <x v="0"/>
  </r>
  <r>
    <x v="15"/>
    <x v="0"/>
    <x v="3"/>
    <n v="480"/>
    <n v="1494"/>
    <n v="-1014"/>
    <n v="-0.67871485943775101"/>
    <x v="0"/>
  </r>
  <r>
    <x v="15"/>
    <x v="0"/>
    <x v="4"/>
    <n v="6393"/>
    <n v="9946"/>
    <n v="-3553"/>
    <n v="-0.35722903679871298"/>
    <x v="0"/>
  </r>
  <r>
    <x v="15"/>
    <x v="1"/>
    <x v="0"/>
    <n v="104"/>
    <n v="139"/>
    <n v="-35"/>
    <n v="-0.25179856115107901"/>
    <x v="0"/>
  </r>
  <r>
    <x v="15"/>
    <x v="1"/>
    <x v="1"/>
    <n v="136"/>
    <n v="250"/>
    <n v="-114"/>
    <n v="-0.45600000000000002"/>
    <x v="0"/>
  </r>
  <r>
    <x v="15"/>
    <x v="1"/>
    <x v="2"/>
    <n v="59"/>
    <n v="97"/>
    <n v="-38"/>
    <n v="-0.39175257731958801"/>
    <x v="0"/>
  </r>
  <r>
    <x v="15"/>
    <x v="1"/>
    <x v="4"/>
    <n v="266"/>
    <n v="326"/>
    <n v="-60"/>
    <n v="-0.184049079754601"/>
    <x v="0"/>
  </r>
  <r>
    <x v="15"/>
    <x v="2"/>
    <x v="0"/>
    <n v="21"/>
    <n v="34"/>
    <n v="-13"/>
    <n v="-0.38235294117647101"/>
    <x v="0"/>
  </r>
  <r>
    <x v="15"/>
    <x v="2"/>
    <x v="1"/>
    <n v="62"/>
    <n v="64"/>
    <n v="-2"/>
    <n v="-3.125E-2"/>
    <x v="0"/>
  </r>
  <r>
    <x v="15"/>
    <x v="2"/>
    <x v="2"/>
    <n v="46"/>
    <n v="52"/>
    <n v="-6"/>
    <n v="-0.115384615384615"/>
    <x v="0"/>
  </r>
  <r>
    <x v="15"/>
    <x v="2"/>
    <x v="4"/>
    <n v="77"/>
    <n v="60"/>
    <n v="17"/>
    <n v="0.28333333333333299"/>
    <x v="0"/>
  </r>
  <r>
    <x v="15"/>
    <x v="3"/>
    <x v="0"/>
    <n v="173"/>
    <n v="155"/>
    <n v="18"/>
    <n v="0.11612903225806499"/>
    <x v="0"/>
  </r>
  <r>
    <x v="15"/>
    <x v="3"/>
    <x v="1"/>
    <n v="52"/>
    <n v="89"/>
    <n v="-37"/>
    <n v="-0.41573033707865198"/>
    <x v="0"/>
  </r>
  <r>
    <x v="15"/>
    <x v="3"/>
    <x v="2"/>
    <n v="81"/>
    <n v="167"/>
    <n v="-86"/>
    <n v="-0.51497005988023903"/>
    <x v="0"/>
  </r>
  <r>
    <x v="15"/>
    <x v="3"/>
    <x v="4"/>
    <n v="4"/>
    <n v="6"/>
    <n v="-2"/>
    <n v="-0.33333333333333298"/>
    <x v="0"/>
  </r>
  <r>
    <x v="15"/>
    <x v="4"/>
    <x v="0"/>
    <n v="62"/>
    <n v="111"/>
    <n v="-49"/>
    <n v="-0.44144144144144098"/>
    <x v="0"/>
  </r>
  <r>
    <x v="15"/>
    <x v="4"/>
    <x v="1"/>
    <n v="135"/>
    <n v="228"/>
    <n v="-93"/>
    <n v="-0.40789473684210498"/>
    <x v="0"/>
  </r>
  <r>
    <x v="15"/>
    <x v="4"/>
    <x v="2"/>
    <n v="69"/>
    <n v="150"/>
    <n v="-81"/>
    <n v="-0.54"/>
    <x v="0"/>
  </r>
  <r>
    <x v="15"/>
    <x v="4"/>
    <x v="3"/>
    <n v="327"/>
    <n v="1138"/>
    <n v="-811"/>
    <n v="-0.71265377855887502"/>
    <x v="0"/>
  </r>
  <r>
    <x v="15"/>
    <x v="4"/>
    <x v="4"/>
    <n v="1223"/>
    <n v="1896"/>
    <n v="-673"/>
    <n v="-0.35495780590717302"/>
    <x v="0"/>
  </r>
  <r>
    <x v="15"/>
    <x v="5"/>
    <x v="0"/>
    <n v="18"/>
    <n v="25"/>
    <n v="-7"/>
    <n v="-0.28000000000000003"/>
    <x v="0"/>
  </r>
  <r>
    <x v="15"/>
    <x v="5"/>
    <x v="1"/>
    <n v="35"/>
    <n v="34"/>
    <n v="1"/>
    <n v="2.9411764705882401E-2"/>
    <x v="0"/>
  </r>
  <r>
    <x v="15"/>
    <x v="5"/>
    <x v="2"/>
    <n v="19"/>
    <n v="22"/>
    <n v="-3"/>
    <n v="-0.13636363636363599"/>
    <x v="0"/>
  </r>
  <r>
    <x v="15"/>
    <x v="5"/>
    <x v="3"/>
    <n v="98"/>
    <n v="91"/>
    <n v="7"/>
    <n v="7.69230769230769E-2"/>
    <x v="0"/>
  </r>
  <r>
    <x v="15"/>
    <x v="5"/>
    <x v="4"/>
    <n v="38"/>
    <n v="55"/>
    <n v="-17"/>
    <n v="-0.30909090909090903"/>
    <x v="0"/>
  </r>
  <r>
    <x v="15"/>
    <x v="6"/>
    <x v="0"/>
    <n v="524"/>
    <n v="598"/>
    <n v="-74"/>
    <n v="-0.12374581939799301"/>
    <x v="0"/>
  </r>
  <r>
    <x v="15"/>
    <x v="6"/>
    <x v="1"/>
    <n v="233"/>
    <n v="573"/>
    <n v="-340"/>
    <n v="-0.59336823734729505"/>
    <x v="0"/>
  </r>
  <r>
    <x v="15"/>
    <x v="6"/>
    <x v="2"/>
    <n v="149"/>
    <n v="273"/>
    <n v="-124"/>
    <n v="-0.45421245421245399"/>
    <x v="0"/>
  </r>
  <r>
    <x v="15"/>
    <x v="6"/>
    <x v="3"/>
    <n v="55"/>
    <n v="265"/>
    <n v="-210"/>
    <n v="-0.79245283018867896"/>
    <x v="0"/>
  </r>
  <r>
    <x v="15"/>
    <x v="6"/>
    <x v="4"/>
    <n v="464"/>
    <n v="1114"/>
    <n v="-650"/>
    <n v="-0.58348294434470405"/>
    <x v="0"/>
  </r>
  <r>
    <x v="15"/>
    <x v="7"/>
    <x v="0"/>
    <n v="15"/>
    <n v="36"/>
    <n v="-21"/>
    <n v="-0.58333333333333304"/>
    <x v="0"/>
  </r>
  <r>
    <x v="15"/>
    <x v="7"/>
    <x v="1"/>
    <n v="53"/>
    <n v="113"/>
    <n v="-60"/>
    <n v="-0.53097345132743401"/>
    <x v="0"/>
  </r>
  <r>
    <x v="15"/>
    <x v="7"/>
    <x v="2"/>
    <n v="24"/>
    <n v="47"/>
    <n v="-23"/>
    <n v="-0.48936170212766"/>
    <x v="0"/>
  </r>
  <r>
    <x v="15"/>
    <x v="7"/>
    <x v="4"/>
    <n v="64"/>
    <n v="70"/>
    <n v="-6"/>
    <n v="-8.5714285714285701E-2"/>
    <x v="0"/>
  </r>
  <r>
    <x v="15"/>
    <x v="8"/>
    <x v="0"/>
    <n v="174"/>
    <n v="231"/>
    <n v="-57"/>
    <n v="-0.246753246753247"/>
    <x v="0"/>
  </r>
  <r>
    <x v="15"/>
    <x v="8"/>
    <x v="1"/>
    <n v="216"/>
    <n v="351"/>
    <n v="-135"/>
    <n v="-0.38461538461538503"/>
    <x v="0"/>
  </r>
  <r>
    <x v="15"/>
    <x v="8"/>
    <x v="2"/>
    <n v="125"/>
    <n v="164"/>
    <n v="-39"/>
    <n v="-0.23780487804878001"/>
    <x v="0"/>
  </r>
  <r>
    <x v="15"/>
    <x v="8"/>
    <x v="3"/>
    <n v="98"/>
    <n v="91"/>
    <n v="7"/>
    <n v="7.69230769230769E-2"/>
    <x v="0"/>
  </r>
  <r>
    <x v="15"/>
    <x v="8"/>
    <x v="4"/>
    <n v="558"/>
    <n v="656"/>
    <n v="-98"/>
    <n v="-0.14939024390243899"/>
    <x v="0"/>
  </r>
  <r>
    <x v="15"/>
    <x v="9"/>
    <x v="0"/>
    <n v="431"/>
    <n v="613"/>
    <n v="-182"/>
    <n v="-0.296900489396411"/>
    <x v="0"/>
  </r>
  <r>
    <x v="15"/>
    <x v="9"/>
    <x v="1"/>
    <n v="377"/>
    <n v="571"/>
    <n v="-194"/>
    <n v="-0.33975481611208402"/>
    <x v="0"/>
  </r>
  <r>
    <x v="15"/>
    <x v="9"/>
    <x v="2"/>
    <n v="208"/>
    <n v="256"/>
    <n v="-48"/>
    <n v="-0.1875"/>
    <x v="0"/>
  </r>
  <r>
    <x v="15"/>
    <x v="9"/>
    <x v="4"/>
    <n v="486"/>
    <n v="537"/>
    <n v="-51"/>
    <n v="-9.4972067039106101E-2"/>
    <x v="0"/>
  </r>
  <r>
    <x v="15"/>
    <x v="10"/>
    <x v="0"/>
    <n v="41"/>
    <n v="53"/>
    <n v="-12"/>
    <n v="-0.22641509433962301"/>
    <x v="0"/>
  </r>
  <r>
    <x v="15"/>
    <x v="10"/>
    <x v="1"/>
    <n v="83"/>
    <n v="145"/>
    <n v="-62"/>
    <n v="-0.42758620689655202"/>
    <x v="0"/>
  </r>
  <r>
    <x v="15"/>
    <x v="10"/>
    <x v="2"/>
    <n v="75"/>
    <n v="108"/>
    <n v="-33"/>
    <n v="-0.30555555555555602"/>
    <x v="0"/>
  </r>
  <r>
    <x v="15"/>
    <x v="10"/>
    <x v="4"/>
    <n v="295"/>
    <n v="434"/>
    <n v="-139"/>
    <n v="-0.32027649769585298"/>
    <x v="0"/>
  </r>
  <r>
    <x v="15"/>
    <x v="11"/>
    <x v="0"/>
    <n v="19"/>
    <n v="25"/>
    <n v="-6"/>
    <n v="-0.24"/>
    <x v="0"/>
  </r>
  <r>
    <x v="15"/>
    <x v="11"/>
    <x v="1"/>
    <n v="20"/>
    <n v="33"/>
    <n v="-13"/>
    <n v="-0.39393939393939398"/>
    <x v="0"/>
  </r>
  <r>
    <x v="15"/>
    <x v="11"/>
    <x v="2"/>
    <n v="23"/>
    <n v="19"/>
    <n v="4"/>
    <n v="0.21052631578947401"/>
    <x v="0"/>
  </r>
  <r>
    <x v="15"/>
    <x v="11"/>
    <x v="4"/>
    <n v="60"/>
    <n v="53"/>
    <n v="7"/>
    <n v="0.13207547169811301"/>
    <x v="0"/>
  </r>
  <r>
    <x v="15"/>
    <x v="12"/>
    <x v="0"/>
    <n v="132"/>
    <n v="175"/>
    <n v="-43"/>
    <n v="-0.245714285714286"/>
    <x v="0"/>
  </r>
  <r>
    <x v="15"/>
    <x v="12"/>
    <x v="1"/>
    <n v="142"/>
    <n v="177"/>
    <n v="-35"/>
    <n v="-0.19774011299434999"/>
    <x v="0"/>
  </r>
  <r>
    <x v="15"/>
    <x v="12"/>
    <x v="2"/>
    <n v="101"/>
    <n v="142"/>
    <n v="-41"/>
    <n v="-0.28873239436619702"/>
    <x v="0"/>
  </r>
  <r>
    <x v="15"/>
    <x v="12"/>
    <x v="4"/>
    <n v="165"/>
    <n v="217"/>
    <n v="-52"/>
    <n v="-0.23963133640553"/>
    <x v="0"/>
  </r>
  <r>
    <x v="15"/>
    <x v="13"/>
    <x v="0"/>
    <n v="34"/>
    <n v="36"/>
    <n v="-2"/>
    <n v="-5.5555555555555601E-2"/>
    <x v="0"/>
  </r>
  <r>
    <x v="15"/>
    <x v="13"/>
    <x v="1"/>
    <n v="60"/>
    <n v="113"/>
    <n v="-53"/>
    <n v="-0.46902654867256599"/>
    <x v="0"/>
  </r>
  <r>
    <x v="15"/>
    <x v="13"/>
    <x v="2"/>
    <n v="65"/>
    <n v="80"/>
    <n v="-15"/>
    <n v="-0.1875"/>
    <x v="0"/>
  </r>
  <r>
    <x v="15"/>
    <x v="13"/>
    <x v="4"/>
    <n v="235"/>
    <n v="341"/>
    <n v="-106"/>
    <n v="-0.310850439882698"/>
    <x v="0"/>
  </r>
  <r>
    <x v="15"/>
    <x v="14"/>
    <x v="0"/>
    <n v="128"/>
    <n v="160"/>
    <n v="-32"/>
    <n v="-0.2"/>
    <x v="0"/>
  </r>
  <r>
    <x v="15"/>
    <x v="14"/>
    <x v="1"/>
    <n v="94"/>
    <n v="103"/>
    <n v="-9"/>
    <n v="-8.7378640776699004E-2"/>
    <x v="0"/>
  </r>
  <r>
    <x v="15"/>
    <x v="14"/>
    <x v="2"/>
    <n v="62"/>
    <n v="90"/>
    <n v="-28"/>
    <n v="-0.31111111111111101"/>
    <x v="0"/>
  </r>
  <r>
    <x v="15"/>
    <x v="14"/>
    <x v="4"/>
    <n v="68"/>
    <n v="79"/>
    <n v="-11"/>
    <n v="-0.139240506329114"/>
    <x v="0"/>
  </r>
  <r>
    <x v="15"/>
    <x v="15"/>
    <x v="0"/>
    <n v="883"/>
    <n v="1046"/>
    <n v="-163"/>
    <n v="-0.155831739961759"/>
    <x v="0"/>
  </r>
  <r>
    <x v="15"/>
    <x v="15"/>
    <x v="1"/>
    <n v="407"/>
    <n v="645"/>
    <n v="-238"/>
    <n v="-0.36899224806201603"/>
    <x v="0"/>
  </r>
  <r>
    <x v="15"/>
    <x v="15"/>
    <x v="2"/>
    <n v="446"/>
    <n v="607"/>
    <n v="-161"/>
    <n v="-0.26523887973640897"/>
    <x v="0"/>
  </r>
  <r>
    <x v="15"/>
    <x v="15"/>
    <x v="4"/>
    <n v="646"/>
    <n v="831"/>
    <n v="-185"/>
    <n v="-0.22262334536702799"/>
    <x v="0"/>
  </r>
  <r>
    <x v="15"/>
    <x v="16"/>
    <x v="0"/>
    <n v="53"/>
    <n v="68"/>
    <n v="-15"/>
    <n v="-0.220588235294118"/>
    <x v="0"/>
  </r>
  <r>
    <x v="15"/>
    <x v="16"/>
    <x v="1"/>
    <n v="51"/>
    <n v="123"/>
    <n v="-72"/>
    <n v="-0.58536585365853699"/>
    <x v="0"/>
  </r>
  <r>
    <x v="15"/>
    <x v="16"/>
    <x v="2"/>
    <n v="27"/>
    <n v="40"/>
    <n v="-13"/>
    <n v="-0.32500000000000001"/>
    <x v="0"/>
  </r>
  <r>
    <x v="15"/>
    <x v="16"/>
    <x v="4"/>
    <n v="37"/>
    <n v="88"/>
    <n v="-51"/>
    <n v="-0.57954545454545503"/>
    <x v="0"/>
  </r>
  <r>
    <x v="15"/>
    <x v="17"/>
    <x v="0"/>
    <n v="13"/>
    <n v="27"/>
    <n v="-14"/>
    <n v="-0.51851851851851805"/>
    <x v="0"/>
  </r>
  <r>
    <x v="15"/>
    <x v="17"/>
    <x v="1"/>
    <n v="253"/>
    <n v="350"/>
    <n v="-97"/>
    <n v="-0.27714285714285702"/>
    <x v="0"/>
  </r>
  <r>
    <x v="15"/>
    <x v="17"/>
    <x v="2"/>
    <n v="65"/>
    <n v="92"/>
    <n v="-27"/>
    <n v="-0.29347826086956502"/>
    <x v="0"/>
  </r>
  <r>
    <x v="15"/>
    <x v="17"/>
    <x v="4"/>
    <n v="447"/>
    <n v="638"/>
    <n v="-191"/>
    <n v="-0.29937304075235099"/>
    <x v="0"/>
  </r>
  <r>
    <x v="15"/>
    <x v="18"/>
    <x v="0"/>
    <n v="73"/>
    <n v="112"/>
    <n v="-39"/>
    <n v="-0.34821428571428598"/>
    <x v="0"/>
  </r>
  <r>
    <x v="15"/>
    <x v="18"/>
    <x v="1"/>
    <n v="69"/>
    <n v="101"/>
    <n v="-32"/>
    <n v="-0.316831683168317"/>
    <x v="0"/>
  </r>
  <r>
    <x v="15"/>
    <x v="18"/>
    <x v="2"/>
    <n v="24"/>
    <n v="43"/>
    <n v="-19"/>
    <n v="-0.44186046511627902"/>
    <x v="0"/>
  </r>
  <r>
    <x v="15"/>
    <x v="18"/>
    <x v="4"/>
    <n v="75"/>
    <n v="114"/>
    <n v="-39"/>
    <n v="-0.34210526315789502"/>
    <x v="0"/>
  </r>
  <r>
    <x v="15"/>
    <x v="19"/>
    <x v="0"/>
    <n v="91"/>
    <n v="132"/>
    <n v="-41"/>
    <n v="-0.310606060606061"/>
    <x v="0"/>
  </r>
  <r>
    <x v="15"/>
    <x v="19"/>
    <x v="1"/>
    <n v="41"/>
    <n v="50"/>
    <n v="-9"/>
    <n v="-0.18"/>
    <x v="0"/>
  </r>
  <r>
    <x v="15"/>
    <x v="19"/>
    <x v="2"/>
    <n v="24"/>
    <n v="23"/>
    <n v="1"/>
    <n v="4.3478260869565202E-2"/>
    <x v="0"/>
  </r>
  <r>
    <x v="15"/>
    <x v="19"/>
    <x v="4"/>
    <n v="16"/>
    <n v="15"/>
    <n v="1"/>
    <n v="6.6666666666666693E-2"/>
    <x v="0"/>
  </r>
  <r>
    <x v="15"/>
    <x v="20"/>
    <x v="0"/>
    <n v="7"/>
    <n v="17"/>
    <n v="-10"/>
    <n v="-0.58823529411764697"/>
    <x v="0"/>
  </r>
  <r>
    <x v="15"/>
    <x v="20"/>
    <x v="1"/>
    <n v="23"/>
    <n v="32"/>
    <n v="-9"/>
    <n v="-0.28125"/>
    <x v="0"/>
  </r>
  <r>
    <x v="15"/>
    <x v="20"/>
    <x v="2"/>
    <n v="10"/>
    <n v="28"/>
    <n v="-18"/>
    <n v="-0.64285714285714302"/>
    <x v="0"/>
  </r>
  <r>
    <x v="15"/>
    <x v="20"/>
    <x v="4"/>
    <n v="60"/>
    <n v="93"/>
    <n v="-33"/>
    <n v="-0.35483870967741898"/>
    <x v="0"/>
  </r>
  <r>
    <x v="15"/>
    <x v="21"/>
    <x v="0"/>
    <n v="168"/>
    <n v="232"/>
    <n v="-64"/>
    <n v="-0.27586206896551702"/>
    <x v="0"/>
  </r>
  <r>
    <x v="15"/>
    <x v="21"/>
    <x v="1"/>
    <n v="148"/>
    <n v="188"/>
    <n v="-40"/>
    <n v="-0.21276595744680901"/>
    <x v="0"/>
  </r>
  <r>
    <x v="15"/>
    <x v="21"/>
    <x v="2"/>
    <n v="90"/>
    <n v="111"/>
    <n v="-21"/>
    <n v="-0.18918918918918901"/>
    <x v="0"/>
  </r>
  <r>
    <x v="15"/>
    <x v="21"/>
    <x v="4"/>
    <n v="268"/>
    <n v="232"/>
    <n v="36"/>
    <n v="0.15517241379310301"/>
    <x v="0"/>
  </r>
  <r>
    <x v="15"/>
    <x v="22"/>
    <x v="0"/>
    <n v="102"/>
    <n v="135"/>
    <n v="-33"/>
    <n v="-0.24444444444444399"/>
    <x v="0"/>
  </r>
  <r>
    <x v="15"/>
    <x v="22"/>
    <x v="1"/>
    <n v="37"/>
    <n v="127"/>
    <n v="-90"/>
    <n v="-0.70866141732283505"/>
    <x v="0"/>
  </r>
  <r>
    <x v="15"/>
    <x v="22"/>
    <x v="2"/>
    <n v="42"/>
    <n v="108"/>
    <n v="-66"/>
    <n v="-0.61111111111111105"/>
    <x v="0"/>
  </r>
  <r>
    <x v="15"/>
    <x v="22"/>
    <x v="4"/>
    <n v="133"/>
    <n v="337"/>
    <n v="-204"/>
    <n v="-0.60534124629080099"/>
    <x v="0"/>
  </r>
  <r>
    <x v="15"/>
    <x v="23"/>
    <x v="0"/>
    <n v="178"/>
    <n v="216"/>
    <n v="-38"/>
    <n v="-0.17592592592592601"/>
    <x v="0"/>
  </r>
  <r>
    <x v="15"/>
    <x v="23"/>
    <x v="1"/>
    <n v="65"/>
    <n v="184"/>
    <n v="-119"/>
    <n v="-0.64673913043478304"/>
    <x v="0"/>
  </r>
  <r>
    <x v="15"/>
    <x v="23"/>
    <x v="2"/>
    <n v="63"/>
    <n v="167"/>
    <n v="-104"/>
    <n v="-0.62275449101796398"/>
    <x v="0"/>
  </r>
  <r>
    <x v="15"/>
    <x v="23"/>
    <x v="4"/>
    <n v="174"/>
    <n v="452"/>
    <n v="-278"/>
    <n v="-0.61504424778761102"/>
    <x v="0"/>
  </r>
  <r>
    <x v="15"/>
    <x v="24"/>
    <x v="0"/>
    <n v="111"/>
    <n v="146"/>
    <n v="-35"/>
    <n v="-0.23972602739726001"/>
    <x v="0"/>
  </r>
  <r>
    <x v="15"/>
    <x v="24"/>
    <x v="1"/>
    <n v="69"/>
    <n v="122"/>
    <n v="-53"/>
    <n v="-0.43442622950819698"/>
    <x v="0"/>
  </r>
  <r>
    <x v="15"/>
    <x v="24"/>
    <x v="2"/>
    <n v="50"/>
    <n v="75"/>
    <n v="-25"/>
    <n v="-0.33333333333333298"/>
    <x v="0"/>
  </r>
  <r>
    <x v="15"/>
    <x v="24"/>
    <x v="4"/>
    <n v="190"/>
    <n v="144"/>
    <n v="46"/>
    <n v="0.31944444444444398"/>
    <x v="0"/>
  </r>
  <r>
    <x v="15"/>
    <x v="25"/>
    <x v="0"/>
    <n v="259"/>
    <n v="294"/>
    <n v="-35"/>
    <n v="-0.119047619047619"/>
    <x v="0"/>
  </r>
  <r>
    <x v="15"/>
    <x v="25"/>
    <x v="1"/>
    <n v="90"/>
    <n v="112"/>
    <n v="-22"/>
    <n v="-0.19642857142857101"/>
    <x v="0"/>
  </r>
  <r>
    <x v="15"/>
    <x v="25"/>
    <x v="2"/>
    <n v="85"/>
    <n v="86"/>
    <n v="-1"/>
    <n v="-1.16279069767442E-2"/>
    <x v="0"/>
  </r>
  <r>
    <x v="15"/>
    <x v="25"/>
    <x v="4"/>
    <n v="173"/>
    <n v="153"/>
    <n v="20"/>
    <n v="0.13071895424836599"/>
    <x v="0"/>
  </r>
  <r>
    <x v="15"/>
    <x v="26"/>
    <x v="0"/>
    <n v="127"/>
    <n v="234"/>
    <n v="-107"/>
    <n v="-0.45726495726495697"/>
    <x v="0"/>
  </r>
  <r>
    <x v="15"/>
    <x v="26"/>
    <x v="1"/>
    <n v="373"/>
    <n v="908"/>
    <n v="-535"/>
    <n v="-0.58920704845814997"/>
    <x v="0"/>
  </r>
  <r>
    <x v="15"/>
    <x v="26"/>
    <x v="2"/>
    <n v="127"/>
    <n v="296"/>
    <n v="-169"/>
    <n v="-0.57094594594594605"/>
    <x v="0"/>
  </r>
  <r>
    <x v="15"/>
    <x v="26"/>
    <x v="4"/>
    <n v="1025"/>
    <n v="2224"/>
    <n v="-1199"/>
    <n v="-0.53911870503597104"/>
    <x v="0"/>
  </r>
  <r>
    <x v="15"/>
    <x v="27"/>
    <x v="0"/>
    <n v="76"/>
    <n v="81"/>
    <n v="-5"/>
    <n v="-6.1728395061728399E-2"/>
    <x v="0"/>
  </r>
  <r>
    <x v="15"/>
    <x v="27"/>
    <x v="1"/>
    <n v="28"/>
    <n v="57"/>
    <n v="-29"/>
    <n v="-0.50877192982456099"/>
    <x v="0"/>
  </r>
  <r>
    <x v="15"/>
    <x v="27"/>
    <x v="2"/>
    <n v="21"/>
    <n v="59"/>
    <n v="-38"/>
    <n v="-0.644067796610169"/>
    <x v="0"/>
  </r>
  <r>
    <x v="15"/>
    <x v="27"/>
    <x v="4"/>
    <n v="41"/>
    <n v="115"/>
    <n v="-74"/>
    <n v="-0.64347826086956506"/>
    <x v="0"/>
  </r>
  <r>
    <x v="15"/>
    <x v="28"/>
    <x v="0"/>
    <n v="21"/>
    <n v="22"/>
    <n v="-1"/>
    <n v="-4.5454545454545497E-2"/>
    <x v="0"/>
  </r>
  <r>
    <x v="15"/>
    <x v="28"/>
    <x v="1"/>
    <n v="18"/>
    <n v="36"/>
    <n v="-18"/>
    <n v="-0.5"/>
    <x v="0"/>
  </r>
  <r>
    <x v="15"/>
    <x v="28"/>
    <x v="2"/>
    <n v="16"/>
    <n v="14"/>
    <n v="2"/>
    <n v="0.14285714285714299"/>
    <x v="0"/>
  </r>
  <r>
    <x v="15"/>
    <x v="28"/>
    <x v="4"/>
    <n v="81"/>
    <n v="80"/>
    <n v="1"/>
    <n v="1.2500000000000001E-2"/>
    <x v="0"/>
  </r>
  <r>
    <x v="15"/>
    <x v="29"/>
    <x v="0"/>
    <n v="132"/>
    <n v="170"/>
    <n v="-38"/>
    <n v="-0.223529411764706"/>
    <x v="0"/>
  </r>
  <r>
    <x v="15"/>
    <x v="29"/>
    <x v="1"/>
    <n v="79"/>
    <n v="103"/>
    <n v="-24"/>
    <n v="-0.233009708737864"/>
    <x v="0"/>
  </r>
  <r>
    <x v="15"/>
    <x v="29"/>
    <x v="2"/>
    <n v="40"/>
    <n v="64"/>
    <n v="-24"/>
    <n v="-0.375"/>
    <x v="0"/>
  </r>
  <r>
    <x v="15"/>
    <x v="29"/>
    <x v="4"/>
    <n v="88"/>
    <n v="90"/>
    <n v="-2"/>
    <n v="-2.2222222222222199E-2"/>
    <x v="0"/>
  </r>
  <r>
    <x v="15"/>
    <x v="30"/>
    <x v="0"/>
    <n v="497"/>
    <n v="607"/>
    <n v="-110"/>
    <n v="-0.181219110378913"/>
    <x v="0"/>
  </r>
  <r>
    <x v="15"/>
    <x v="30"/>
    <x v="1"/>
    <n v="223"/>
    <n v="275"/>
    <n v="-52"/>
    <n v="-0.189090909090909"/>
    <x v="0"/>
  </r>
  <r>
    <x v="15"/>
    <x v="30"/>
    <x v="2"/>
    <n v="184"/>
    <n v="217"/>
    <n v="-33"/>
    <n v="-0.15207373271889399"/>
    <x v="0"/>
  </r>
  <r>
    <x v="15"/>
    <x v="30"/>
    <x v="4"/>
    <n v="297"/>
    <n v="276"/>
    <n v="21"/>
    <n v="7.6086956521739094E-2"/>
    <x v="0"/>
  </r>
  <r>
    <x v="15"/>
    <x v="31"/>
    <x v="0"/>
    <n v="279"/>
    <n v="360"/>
    <n v="-81"/>
    <n v="-0.22500000000000001"/>
    <x v="0"/>
  </r>
  <r>
    <x v="15"/>
    <x v="31"/>
    <x v="1"/>
    <n v="331"/>
    <n v="508"/>
    <n v="-177"/>
    <n v="-0.34842519685039403"/>
    <x v="0"/>
  </r>
  <r>
    <x v="15"/>
    <x v="31"/>
    <x v="2"/>
    <n v="197"/>
    <n v="285"/>
    <n v="-88"/>
    <n v="-0.30877192982456098"/>
    <x v="0"/>
  </r>
  <r>
    <x v="15"/>
    <x v="31"/>
    <x v="4"/>
    <n v="545"/>
    <n v="662"/>
    <n v="-117"/>
    <n v="-0.176737160120846"/>
    <x v="0"/>
  </r>
  <r>
    <x v="15"/>
    <x v="32"/>
    <x v="0"/>
    <n v="38"/>
    <n v="46"/>
    <n v="-8"/>
    <n v="-0.173913043478261"/>
    <x v="0"/>
  </r>
  <r>
    <x v="15"/>
    <x v="32"/>
    <x v="1"/>
    <n v="99"/>
    <n v="160"/>
    <n v="-61"/>
    <n v="-0.38124999999999998"/>
    <x v="0"/>
  </r>
  <r>
    <x v="15"/>
    <x v="32"/>
    <x v="2"/>
    <n v="46"/>
    <n v="55"/>
    <n v="-9"/>
    <n v="-0.163636363636364"/>
    <x v="0"/>
  </r>
  <r>
    <x v="15"/>
    <x v="32"/>
    <x v="4"/>
    <n v="304"/>
    <n v="418"/>
    <n v="-114"/>
    <n v="-0.27272727272727298"/>
    <x v="0"/>
  </r>
  <r>
    <x v="16"/>
    <x v="0"/>
    <x v="0"/>
    <n v="4407"/>
    <n v="4406.1904761904798"/>
    <n v="0.80952380952385306"/>
    <n v="1.8372419755755901E-4"/>
    <x v="0"/>
  </r>
  <r>
    <x v="16"/>
    <x v="0"/>
    <x v="1"/>
    <n v="2419"/>
    <n v="4795.2380952381"/>
    <n v="-2376.2380952381"/>
    <n v="-0.49554121151936398"/>
    <x v="0"/>
  </r>
  <r>
    <x v="16"/>
    <x v="0"/>
    <x v="2"/>
    <n v="1768"/>
    <n v="2878.9523809523798"/>
    <n v="-1110.9523809523801"/>
    <n v="-0.38588772370902102"/>
    <x v="0"/>
  </r>
  <r>
    <x v="16"/>
    <x v="0"/>
    <x v="3"/>
    <n v="178"/>
    <n v="1356.2380952381"/>
    <n v="-1178.2380952381"/>
    <n v="-0.86875460833538098"/>
    <x v="0"/>
  </r>
  <r>
    <x v="16"/>
    <x v="0"/>
    <x v="4"/>
    <n v="5986"/>
    <n v="9578.7142857142899"/>
    <n v="-3592.7142857142899"/>
    <n v="-0.37507270585077002"/>
    <x v="0"/>
  </r>
  <r>
    <x v="16"/>
    <x v="1"/>
    <x v="0"/>
    <n v="120"/>
    <n v="127.571428571429"/>
    <n v="-7.5714285714285703"/>
    <n v="-5.9350503919372903E-2"/>
    <x v="0"/>
  </r>
  <r>
    <x v="16"/>
    <x v="1"/>
    <x v="1"/>
    <n v="107"/>
    <n v="235.23809523809501"/>
    <n v="-128.23809523809501"/>
    <n v="-0.54514170040485799"/>
    <x v="0"/>
  </r>
  <r>
    <x v="16"/>
    <x v="1"/>
    <x v="2"/>
    <n v="55"/>
    <n v="86.857142857142904"/>
    <n v="-31.8571428571429"/>
    <n v="-0.36677631578947401"/>
    <x v="0"/>
  </r>
  <r>
    <x v="16"/>
    <x v="1"/>
    <x v="4"/>
    <n v="245"/>
    <n v="314.857142857143"/>
    <n v="-69.857142857142804"/>
    <n v="-0.22186932849364799"/>
    <x v="0"/>
  </r>
  <r>
    <x v="16"/>
    <x v="2"/>
    <x v="0"/>
    <n v="26"/>
    <n v="33.476190476190503"/>
    <n v="-7.4761904761904701"/>
    <n v="-0.22332859174964401"/>
    <x v="0"/>
  </r>
  <r>
    <x v="16"/>
    <x v="2"/>
    <x v="1"/>
    <n v="38"/>
    <n v="72.380952380952394"/>
    <n v="-34.380952380952401"/>
    <n v="-0.47499999999999998"/>
    <x v="0"/>
  </r>
  <r>
    <x v="16"/>
    <x v="2"/>
    <x v="2"/>
    <n v="41"/>
    <n v="54.285714285714299"/>
    <n v="-13.285714285714301"/>
    <n v="-0.244736842105263"/>
    <x v="0"/>
  </r>
  <r>
    <x v="16"/>
    <x v="2"/>
    <x v="4"/>
    <n v="53"/>
    <n v="57"/>
    <n v="-4"/>
    <n v="-7.0175438596491196E-2"/>
    <x v="0"/>
  </r>
  <r>
    <x v="16"/>
    <x v="3"/>
    <x v="0"/>
    <n v="189"/>
    <n v="200.857142857143"/>
    <n v="-11.8571428571429"/>
    <n v="-5.90327169274538E-2"/>
    <x v="0"/>
  </r>
  <r>
    <x v="16"/>
    <x v="3"/>
    <x v="1"/>
    <n v="37"/>
    <n v="76"/>
    <n v="-39"/>
    <n v="-0.51315789473684204"/>
    <x v="0"/>
  </r>
  <r>
    <x v="16"/>
    <x v="3"/>
    <x v="2"/>
    <n v="86"/>
    <n v="109.47619047619"/>
    <n v="-23.476190476190499"/>
    <n v="-0.21444106133101401"/>
    <x v="0"/>
  </r>
  <r>
    <x v="16"/>
    <x v="3"/>
    <x v="4"/>
    <n v="8"/>
    <n v="4.5238095238095202"/>
    <n v="3.4761904761904798"/>
    <n v="0.768421052631579"/>
    <x v="0"/>
  </r>
  <r>
    <x v="16"/>
    <x v="4"/>
    <x v="0"/>
    <n v="93"/>
    <n v="133"/>
    <n v="-40"/>
    <n v="-0.30075187969924799"/>
    <x v="0"/>
  </r>
  <r>
    <x v="16"/>
    <x v="4"/>
    <x v="1"/>
    <n v="132"/>
    <n v="223.47619047619"/>
    <n v="-91.476190476190496"/>
    <n v="-0.409333049222246"/>
    <x v="0"/>
  </r>
  <r>
    <x v="16"/>
    <x v="4"/>
    <x v="2"/>
    <n v="50"/>
    <n v="167.38095238095201"/>
    <n v="-117.380952380952"/>
    <n v="-0.70128022759601705"/>
    <x v="0"/>
  </r>
  <r>
    <x v="16"/>
    <x v="4"/>
    <x v="3"/>
    <n v="37"/>
    <n v="1031.42857142857"/>
    <n v="-994.42857142857099"/>
    <n v="-0.96412742382271499"/>
    <x v="0"/>
  </r>
  <r>
    <x v="16"/>
    <x v="4"/>
    <x v="4"/>
    <n v="1430"/>
    <n v="1925.3333333333301"/>
    <n v="-495.33333333333297"/>
    <n v="-0.257271468144044"/>
    <x v="0"/>
  </r>
  <r>
    <x v="16"/>
    <x v="5"/>
    <x v="0"/>
    <n v="13"/>
    <n v="25.3333333333333"/>
    <n v="-12.3333333333333"/>
    <n v="-0.48684210526315802"/>
    <x v="0"/>
  </r>
  <r>
    <x v="16"/>
    <x v="5"/>
    <x v="1"/>
    <n v="23"/>
    <n v="33.476190476190503"/>
    <n v="-10.476190476190499"/>
    <n v="-0.31294452347083901"/>
    <x v="0"/>
  </r>
  <r>
    <x v="16"/>
    <x v="5"/>
    <x v="2"/>
    <n v="18"/>
    <n v="17.1904761904762"/>
    <n v="0.80952380952380998"/>
    <n v="4.7091412742382301E-2"/>
    <x v="0"/>
  </r>
  <r>
    <x v="16"/>
    <x v="5"/>
    <x v="3"/>
    <n v="50"/>
    <n v="85.952380952380906"/>
    <n v="-35.952380952380899"/>
    <n v="-0.41828254847645402"/>
    <x v="0"/>
  </r>
  <r>
    <x v="16"/>
    <x v="5"/>
    <x v="4"/>
    <n v="42"/>
    <n v="48.857142857142897"/>
    <n v="-6.8571428571428497"/>
    <n v="-0.140350877192982"/>
    <x v="0"/>
  </r>
  <r>
    <x v="16"/>
    <x v="6"/>
    <x v="0"/>
    <n v="610"/>
    <n v="558.23809523809496"/>
    <n v="51.761904761904702"/>
    <n v="9.2723705536125495E-2"/>
    <x v="0"/>
  </r>
  <r>
    <x v="16"/>
    <x v="6"/>
    <x v="1"/>
    <n v="211"/>
    <n v="554.61904761904805"/>
    <n v="-343.61904761904799"/>
    <n v="-0.619558684639821"/>
    <x v="0"/>
  </r>
  <r>
    <x v="16"/>
    <x v="6"/>
    <x v="2"/>
    <n v="137"/>
    <n v="338.38095238095201"/>
    <n v="-201.38095238095201"/>
    <n v="-0.595130875316634"/>
    <x v="0"/>
  </r>
  <r>
    <x v="16"/>
    <x v="6"/>
    <x v="3"/>
    <n v="91"/>
    <n v="238.857142857143"/>
    <n v="-147.857142857143"/>
    <n v="-0.61901913875598102"/>
    <x v="0"/>
  </r>
  <r>
    <x v="16"/>
    <x v="6"/>
    <x v="4"/>
    <n v="566"/>
    <n v="1011.52380952381"/>
    <n v="-445.52380952380997"/>
    <n v="-0.44044816872234299"/>
    <x v="0"/>
  </r>
  <r>
    <x v="16"/>
    <x v="7"/>
    <x v="0"/>
    <n v="18"/>
    <n v="19"/>
    <n v="-1"/>
    <n v="-5.2631578947368397E-2"/>
    <x v="0"/>
  </r>
  <r>
    <x v="16"/>
    <x v="7"/>
    <x v="1"/>
    <n v="47"/>
    <n v="105.857142857143"/>
    <n v="-58.857142857142897"/>
    <n v="-0.55600539811066096"/>
    <x v="0"/>
  </r>
  <r>
    <x v="16"/>
    <x v="7"/>
    <x v="2"/>
    <n v="16"/>
    <n v="38"/>
    <n v="-22"/>
    <n v="-0.57894736842105299"/>
    <x v="0"/>
  </r>
  <r>
    <x v="16"/>
    <x v="7"/>
    <x v="4"/>
    <n v="49"/>
    <n v="73.285714285714306"/>
    <n v="-24.285714285714299"/>
    <n v="-0.331384015594542"/>
    <x v="0"/>
  </r>
  <r>
    <x v="16"/>
    <x v="8"/>
    <x v="0"/>
    <n v="187"/>
    <n v="217.142857142857"/>
    <n v="-30.1428571428571"/>
    <n v="-0.138815789473684"/>
    <x v="0"/>
  </r>
  <r>
    <x v="16"/>
    <x v="8"/>
    <x v="1"/>
    <n v="150"/>
    <n v="283.19047619047598"/>
    <n v="-133.19047619047601"/>
    <n v="-0.47032117033798598"/>
    <x v="0"/>
  </r>
  <r>
    <x v="16"/>
    <x v="8"/>
    <x v="2"/>
    <n v="116"/>
    <n v="145.666666666667"/>
    <n v="-29.6666666666667"/>
    <n v="-0.20366132723112099"/>
    <x v="0"/>
  </r>
  <r>
    <x v="16"/>
    <x v="8"/>
    <x v="3"/>
    <n v="50"/>
    <n v="85.952380952380906"/>
    <n v="-35.952380952380899"/>
    <n v="-0.41828254847645402"/>
    <x v="0"/>
  </r>
  <r>
    <x v="16"/>
    <x v="8"/>
    <x v="4"/>
    <n v="501"/>
    <n v="631.52380952380997"/>
    <n v="-130.52380952381"/>
    <n v="-0.20668074196953701"/>
    <x v="0"/>
  </r>
  <r>
    <x v="16"/>
    <x v="9"/>
    <x v="0"/>
    <n v="561"/>
    <n v="589"/>
    <n v="-28"/>
    <n v="-4.7538200339558599E-2"/>
    <x v="0"/>
  </r>
  <r>
    <x v="16"/>
    <x v="9"/>
    <x v="1"/>
    <n v="288"/>
    <n v="541.04761904761904"/>
    <n v="-253.04761904761901"/>
    <n v="-0.46769934870621399"/>
    <x v="0"/>
  </r>
  <r>
    <x v="16"/>
    <x v="9"/>
    <x v="2"/>
    <n v="223"/>
    <n v="281.38095238095201"/>
    <n v="-58.380952380952401"/>
    <n v="-0.20748011507869399"/>
    <x v="0"/>
  </r>
  <r>
    <x v="16"/>
    <x v="9"/>
    <x v="4"/>
    <n v="374"/>
    <n v="561.857142857143"/>
    <n v="-187.857142857143"/>
    <n v="-0.33435036867531098"/>
    <x v="0"/>
  </r>
  <r>
    <x v="16"/>
    <x v="10"/>
    <x v="0"/>
    <n v="51"/>
    <n v="73.285714285714306"/>
    <n v="-22.285714285714299"/>
    <n v="-0.30409356725146203"/>
    <x v="0"/>
  </r>
  <r>
    <x v="16"/>
    <x v="10"/>
    <x v="1"/>
    <n v="71"/>
    <n v="144.76190476190499"/>
    <n v="-73.761904761904802"/>
    <n v="-0.50953947368421004"/>
    <x v="0"/>
  </r>
  <r>
    <x v="16"/>
    <x v="10"/>
    <x v="2"/>
    <n v="60"/>
    <n v="124.857142857143"/>
    <n v="-64.857142857142904"/>
    <n v="-0.51945080091533202"/>
    <x v="0"/>
  </r>
  <r>
    <x v="16"/>
    <x v="10"/>
    <x v="4"/>
    <n v="305"/>
    <n v="427.95238095238102"/>
    <n v="-122.95238095238101"/>
    <n v="-0.28730388338711499"/>
    <x v="0"/>
  </r>
  <r>
    <x v="16"/>
    <x v="11"/>
    <x v="0"/>
    <n v="19"/>
    <n v="27.1428571428571"/>
    <n v="-8.1428571428571406"/>
    <n v="-0.3"/>
    <x v="0"/>
  </r>
  <r>
    <x v="16"/>
    <x v="11"/>
    <x v="1"/>
    <n v="10"/>
    <n v="31.6666666666667"/>
    <n v="-21.6666666666667"/>
    <n v="-0.68421052631578905"/>
    <x v="0"/>
  </r>
  <r>
    <x v="16"/>
    <x v="11"/>
    <x v="2"/>
    <n v="15"/>
    <n v="23.523809523809501"/>
    <n v="-8.5238095238095308"/>
    <n v="-0.36234817813765202"/>
    <x v="0"/>
  </r>
  <r>
    <x v="16"/>
    <x v="11"/>
    <x v="4"/>
    <n v="58"/>
    <n v="58.809523809523803"/>
    <n v="-0.80952380952380998"/>
    <n v="-1.3765182186234799E-2"/>
    <x v="0"/>
  </r>
  <r>
    <x v="16"/>
    <x v="12"/>
    <x v="0"/>
    <n v="133"/>
    <n v="140.23809523809501"/>
    <n v="-7.2380952380952399"/>
    <n v="-5.16129032258065E-2"/>
    <x v="0"/>
  </r>
  <r>
    <x v="16"/>
    <x v="12"/>
    <x v="1"/>
    <n v="106"/>
    <n v="190"/>
    <n v="-84"/>
    <n v="-0.442105263157895"/>
    <x v="0"/>
  </r>
  <r>
    <x v="16"/>
    <x v="12"/>
    <x v="2"/>
    <n v="94"/>
    <n v="117.619047619048"/>
    <n v="-23.619047619047599"/>
    <n v="-0.20080971659919"/>
    <x v="0"/>
  </r>
  <r>
    <x v="16"/>
    <x v="12"/>
    <x v="4"/>
    <n v="126"/>
    <n v="202.666666666667"/>
    <n v="-76.6666666666667"/>
    <n v="-0.37828947368421101"/>
    <x v="0"/>
  </r>
  <r>
    <x v="16"/>
    <x v="13"/>
    <x v="0"/>
    <n v="38"/>
    <n v="48.857142857142897"/>
    <n v="-10.8571428571429"/>
    <n v="-0.22222222222222199"/>
    <x v="0"/>
  </r>
  <r>
    <x v="16"/>
    <x v="13"/>
    <x v="1"/>
    <n v="56"/>
    <n v="99.523809523809504"/>
    <n v="-43.523809523809497"/>
    <n v="-0.437320574162679"/>
    <x v="0"/>
  </r>
  <r>
    <x v="16"/>
    <x v="13"/>
    <x v="2"/>
    <n v="47"/>
    <n v="101.333333333333"/>
    <n v="-54.3333333333333"/>
    <n v="-0.53618421052631604"/>
    <x v="0"/>
  </r>
  <r>
    <x v="16"/>
    <x v="13"/>
    <x v="4"/>
    <n v="252"/>
    <n v="342.90476190476198"/>
    <n v="-90.904761904761898"/>
    <n v="-0.26510206915706203"/>
    <x v="0"/>
  </r>
  <r>
    <x v="16"/>
    <x v="14"/>
    <x v="0"/>
    <n v="180"/>
    <n v="177.333333333333"/>
    <n v="2.6666666666666599"/>
    <n v="1.50375939849624E-2"/>
    <x v="0"/>
  </r>
  <r>
    <x v="16"/>
    <x v="14"/>
    <x v="1"/>
    <n v="68"/>
    <n v="95"/>
    <n v="-27"/>
    <n v="-0.28421052631578902"/>
    <x v="0"/>
  </r>
  <r>
    <x v="16"/>
    <x v="14"/>
    <x v="2"/>
    <n v="49"/>
    <n v="60.619047619047599"/>
    <n v="-11.619047619047601"/>
    <n v="-0.191673212882954"/>
    <x v="0"/>
  </r>
  <r>
    <x v="16"/>
    <x v="14"/>
    <x v="4"/>
    <n v="47"/>
    <n v="66.952380952380906"/>
    <n v="-19.952380952380899"/>
    <n v="-0.29800853485063999"/>
    <x v="0"/>
  </r>
  <r>
    <x v="16"/>
    <x v="15"/>
    <x v="0"/>
    <n v="1060"/>
    <n v="995.23809523809496"/>
    <n v="64.761904761904702"/>
    <n v="6.5071770334928197E-2"/>
    <x v="0"/>
  </r>
  <r>
    <x v="16"/>
    <x v="15"/>
    <x v="1"/>
    <n v="368"/>
    <n v="625.19047619047603"/>
    <n v="-257.19047619047598"/>
    <n v="-0.41137938913854799"/>
    <x v="0"/>
  </r>
  <r>
    <x v="16"/>
    <x v="15"/>
    <x v="2"/>
    <n v="431"/>
    <n v="578.142857142857"/>
    <n v="-147.142857142857"/>
    <n v="-0.25450951321966903"/>
    <x v="0"/>
  </r>
  <r>
    <x v="16"/>
    <x v="15"/>
    <x v="4"/>
    <n v="421"/>
    <n v="823.33333333333303"/>
    <n v="-402.33333333333297"/>
    <n v="-0.48866396761133601"/>
    <x v="0"/>
  </r>
  <r>
    <x v="16"/>
    <x v="16"/>
    <x v="0"/>
    <n v="79"/>
    <n v="59.714285714285701"/>
    <n v="19.285714285714299"/>
    <n v="0.32296650717703301"/>
    <x v="0"/>
  </r>
  <r>
    <x v="16"/>
    <x v="16"/>
    <x v="1"/>
    <n v="48"/>
    <n v="109.47619047619"/>
    <n v="-61.476190476190503"/>
    <n v="-0.56154849934754203"/>
    <x v="0"/>
  </r>
  <r>
    <x v="16"/>
    <x v="16"/>
    <x v="2"/>
    <n v="31"/>
    <n v="37.095238095238102"/>
    <n v="-6.0952380952380896"/>
    <n v="-0.16431322207958901"/>
    <x v="0"/>
  </r>
  <r>
    <x v="16"/>
    <x v="16"/>
    <x v="4"/>
    <n v="35"/>
    <n v="67.857142857142904"/>
    <n v="-32.857142857142897"/>
    <n v="-0.48421052631578898"/>
    <x v="0"/>
  </r>
  <r>
    <x v="16"/>
    <x v="17"/>
    <x v="0"/>
    <n v="24"/>
    <n v="33.476190476190503"/>
    <n v="-9.4761904761904692"/>
    <n v="-0.28307254623044098"/>
    <x v="0"/>
  </r>
  <r>
    <x v="16"/>
    <x v="17"/>
    <x v="1"/>
    <n v="146"/>
    <n v="338.38095238095201"/>
    <n v="-192.38095238095201"/>
    <n v="-0.56853363354911302"/>
    <x v="0"/>
  </r>
  <r>
    <x v="16"/>
    <x v="17"/>
    <x v="2"/>
    <n v="44"/>
    <n v="79.619047619047606"/>
    <n v="-35.619047619047599"/>
    <n v="-0.44736842105263203"/>
    <x v="0"/>
  </r>
  <r>
    <x v="16"/>
    <x v="17"/>
    <x v="4"/>
    <n v="402"/>
    <n v="659.57142857142901"/>
    <n v="-257.57142857142901"/>
    <n v="-0.390513320337882"/>
    <x v="0"/>
  </r>
  <r>
    <x v="16"/>
    <x v="18"/>
    <x v="0"/>
    <n v="100"/>
    <n v="92.285714285714306"/>
    <n v="7.71428571428571"/>
    <n v="8.3591331269349797E-2"/>
    <x v="0"/>
  </r>
  <r>
    <x v="16"/>
    <x v="18"/>
    <x v="1"/>
    <n v="45"/>
    <n v="96.809523809523796"/>
    <n v="-51.809523809523803"/>
    <n v="-0.53516969995081198"/>
    <x v="0"/>
  </r>
  <r>
    <x v="16"/>
    <x v="18"/>
    <x v="2"/>
    <n v="32"/>
    <n v="42.523809523809497"/>
    <n v="-10.523809523809501"/>
    <n v="-0.24748040313549799"/>
    <x v="0"/>
  </r>
  <r>
    <x v="16"/>
    <x v="18"/>
    <x v="4"/>
    <n v="60"/>
    <n v="114.904761904762"/>
    <n v="-54.904761904761898"/>
    <n v="-0.47782842934106901"/>
    <x v="0"/>
  </r>
  <r>
    <x v="16"/>
    <x v="19"/>
    <x v="0"/>
    <n v="106"/>
    <n v="129.38095238095201"/>
    <n v="-23.380952380952401"/>
    <n v="-0.180714022819286"/>
    <x v="0"/>
  </r>
  <r>
    <x v="16"/>
    <x v="19"/>
    <x v="1"/>
    <n v="32"/>
    <n v="57.904761904761898"/>
    <n v="-25.904761904761902"/>
    <n v="-0.44736842105263203"/>
    <x v="0"/>
  </r>
  <r>
    <x v="16"/>
    <x v="19"/>
    <x v="2"/>
    <n v="32"/>
    <n v="34.380952380952401"/>
    <n v="-2.38095238095238"/>
    <n v="-6.9252077562326805E-2"/>
    <x v="0"/>
  </r>
  <r>
    <x v="16"/>
    <x v="19"/>
    <x v="4"/>
    <n v="7"/>
    <n v="26.238095238095202"/>
    <n v="-19.238095238095202"/>
    <n v="-0.73321234119782197"/>
    <x v="0"/>
  </r>
  <r>
    <x v="16"/>
    <x v="20"/>
    <x v="0"/>
    <n v="13"/>
    <n v="24.428571428571399"/>
    <n v="-11.4285714285714"/>
    <n v="-0.46783625730994099"/>
    <x v="0"/>
  </r>
  <r>
    <x v="16"/>
    <x v="20"/>
    <x v="1"/>
    <n v="15"/>
    <n v="45.238095238095198"/>
    <n v="-30.238095238095202"/>
    <n v="-0.66842105263157903"/>
    <x v="0"/>
  </r>
  <r>
    <x v="16"/>
    <x v="20"/>
    <x v="2"/>
    <n v="13"/>
    <n v="23.523809523809501"/>
    <n v="-10.523809523809501"/>
    <n v="-0.44736842105263203"/>
    <x v="0"/>
  </r>
  <r>
    <x v="16"/>
    <x v="20"/>
    <x v="4"/>
    <n v="53"/>
    <n v="85.047619047619094"/>
    <n v="-32.047619047619101"/>
    <n v="-0.376819708846585"/>
    <x v="0"/>
  </r>
  <r>
    <x v="16"/>
    <x v="21"/>
    <x v="0"/>
    <n v="217"/>
    <n v="245.19047619047601"/>
    <n v="-28.1904761904762"/>
    <n v="-0.114973781316761"/>
    <x v="0"/>
  </r>
  <r>
    <x v="16"/>
    <x v="21"/>
    <x v="1"/>
    <n v="123"/>
    <n v="167.38095238095201"/>
    <n v="-44.380952380952401"/>
    <n v="-0.26514935988620197"/>
    <x v="0"/>
  </r>
  <r>
    <x v="16"/>
    <x v="21"/>
    <x v="2"/>
    <n v="83"/>
    <n v="109.47619047619"/>
    <n v="-26.476190476190499"/>
    <n v="-0.24184428012179199"/>
    <x v="0"/>
  </r>
  <r>
    <x v="16"/>
    <x v="21"/>
    <x v="4"/>
    <n v="197"/>
    <n v="262.38095238095201"/>
    <n v="-65.380952380952394"/>
    <n v="-0.24918330308530001"/>
    <x v="0"/>
  </r>
  <r>
    <x v="16"/>
    <x v="22"/>
    <x v="0"/>
    <n v="138"/>
    <n v="145.666666666667"/>
    <n v="-7.6666666666666599"/>
    <n v="-5.2631578947368397E-2"/>
    <x v="0"/>
  </r>
  <r>
    <x v="16"/>
    <x v="22"/>
    <x v="1"/>
    <n v="62"/>
    <n v="113.095238095238"/>
    <n v="-51.095238095238102"/>
    <n v="-0.45178947368421102"/>
    <x v="0"/>
  </r>
  <r>
    <x v="16"/>
    <x v="22"/>
    <x v="2"/>
    <n v="50"/>
    <n v="109.47619047619"/>
    <n v="-59.476190476190503"/>
    <n v="-0.54327968682035699"/>
    <x v="0"/>
  </r>
  <r>
    <x v="16"/>
    <x v="22"/>
    <x v="4"/>
    <n v="254"/>
    <n v="283.19047619047598"/>
    <n v="-29.1904761904762"/>
    <n v="-0.103077181772322"/>
    <x v="0"/>
  </r>
  <r>
    <x v="16"/>
    <x v="23"/>
    <x v="0"/>
    <n v="262"/>
    <n v="252.42857142857099"/>
    <n v="9.5714285714285801"/>
    <n v="3.79173740803622E-2"/>
    <x v="0"/>
  </r>
  <r>
    <x v="16"/>
    <x v="23"/>
    <x v="1"/>
    <n v="99"/>
    <n v="171.90476190476201"/>
    <n v="-72.904761904761898"/>
    <n v="-0.42409972299169002"/>
    <x v="0"/>
  </r>
  <r>
    <x v="16"/>
    <x v="23"/>
    <x v="2"/>
    <n v="67"/>
    <n v="163.76190476190499"/>
    <n v="-96.761904761904802"/>
    <n v="-0.59086943879034604"/>
    <x v="0"/>
  </r>
  <r>
    <x v="16"/>
    <x v="23"/>
    <x v="4"/>
    <n v="306"/>
    <n v="392.66666666666703"/>
    <n v="-86.6666666666667"/>
    <n v="-0.22071307300509299"/>
    <x v="0"/>
  </r>
  <r>
    <x v="16"/>
    <x v="24"/>
    <x v="0"/>
    <n v="121"/>
    <n v="133.90476190476201"/>
    <n v="-12.9047619047619"/>
    <n v="-9.6372688477951607E-2"/>
    <x v="0"/>
  </r>
  <r>
    <x v="16"/>
    <x v="24"/>
    <x v="1"/>
    <n v="47"/>
    <n v="90.476190476190496"/>
    <n v="-43.476190476190503"/>
    <n v="-0.48052631578947402"/>
    <x v="0"/>
  </r>
  <r>
    <x v="16"/>
    <x v="24"/>
    <x v="2"/>
    <n v="58"/>
    <n v="66.952380952380906"/>
    <n v="-8.9523809523809508"/>
    <n v="-0.133712660028449"/>
    <x v="0"/>
  </r>
  <r>
    <x v="16"/>
    <x v="24"/>
    <x v="4"/>
    <n v="139"/>
    <n v="163.76190476190499"/>
    <n v="-24.761904761904798"/>
    <n v="-0.151206746147136"/>
    <x v="0"/>
  </r>
  <r>
    <x v="16"/>
    <x v="25"/>
    <x v="0"/>
    <n v="326"/>
    <n v="284.09523809523802"/>
    <n v="41.904761904761898"/>
    <n v="0.14750251424740199"/>
    <x v="0"/>
  </r>
  <r>
    <x v="16"/>
    <x v="25"/>
    <x v="1"/>
    <n v="82"/>
    <n v="121.238095238095"/>
    <n v="-39.238095238095198"/>
    <n v="-0.323644933228594"/>
    <x v="0"/>
  </r>
  <r>
    <x v="16"/>
    <x v="25"/>
    <x v="2"/>
    <n v="77"/>
    <n v="94.095238095238102"/>
    <n v="-17.095238095238098"/>
    <n v="-0.18168016194332001"/>
    <x v="0"/>
  </r>
  <r>
    <x v="16"/>
    <x v="25"/>
    <x v="4"/>
    <n v="162"/>
    <n v="135.71428571428601"/>
    <n v="26.285714285714299"/>
    <n v="0.19368421052631599"/>
    <x v="0"/>
  </r>
  <r>
    <x v="16"/>
    <x v="26"/>
    <x v="0"/>
    <n v="192"/>
    <n v="236.142857142857"/>
    <n v="-44.142857142857103"/>
    <n v="-0.18693284936479099"/>
    <x v="0"/>
  </r>
  <r>
    <x v="16"/>
    <x v="26"/>
    <x v="1"/>
    <n v="329"/>
    <n v="801.61904761904805"/>
    <n v="-472.61904761904799"/>
    <n v="-0.58958061066888401"/>
    <x v="0"/>
  </r>
  <r>
    <x v="16"/>
    <x v="26"/>
    <x v="2"/>
    <n v="113"/>
    <n v="267.80952380952402"/>
    <n v="-154.80952380952399"/>
    <n v="-0.57805832147937397"/>
    <x v="0"/>
  </r>
  <r>
    <x v="16"/>
    <x v="26"/>
    <x v="4"/>
    <n v="778"/>
    <n v="2042.9523809523801"/>
    <n v="-1264.9523809523801"/>
    <n v="-0.61917859307258405"/>
    <x v="0"/>
  </r>
  <r>
    <x v="16"/>
    <x v="27"/>
    <x v="0"/>
    <n v="124"/>
    <n v="106.761904761905"/>
    <n v="17.238095238095202"/>
    <n v="0.16146297948260499"/>
    <x v="0"/>
  </r>
  <r>
    <x v="16"/>
    <x v="27"/>
    <x v="1"/>
    <n v="37"/>
    <n v="58.809523809523803"/>
    <n v="-21.8095238095238"/>
    <n v="-0.37085020242915001"/>
    <x v="0"/>
  </r>
  <r>
    <x v="16"/>
    <x v="27"/>
    <x v="2"/>
    <n v="17"/>
    <n v="54.285714285714299"/>
    <n v="-37.285714285714299"/>
    <n v="-0.68684210526315803"/>
    <x v="0"/>
  </r>
  <r>
    <x v="16"/>
    <x v="27"/>
    <x v="4"/>
    <n v="52"/>
    <n v="109.47619047619"/>
    <n v="-57.476190476190503"/>
    <n v="-0.52501087429317095"/>
    <x v="0"/>
  </r>
  <r>
    <x v="16"/>
    <x v="28"/>
    <x v="0"/>
    <n v="20"/>
    <n v="16.285714285714299"/>
    <n v="3.7142857142857202"/>
    <n v="0.22807017543859701"/>
    <x v="0"/>
  </r>
  <r>
    <x v="16"/>
    <x v="28"/>
    <x v="1"/>
    <n v="12"/>
    <n v="20.8095238095238"/>
    <n v="-8.8095238095238102"/>
    <n v="-0.42334096109839803"/>
    <x v="0"/>
  </r>
  <r>
    <x v="16"/>
    <x v="28"/>
    <x v="2"/>
    <n v="11"/>
    <n v="28.047619047619001"/>
    <n v="-17.047619047619001"/>
    <n v="-0.60780984719864195"/>
    <x v="0"/>
  </r>
  <r>
    <x v="16"/>
    <x v="28"/>
    <x v="4"/>
    <n v="72"/>
    <n v="85.047619047619094"/>
    <n v="-13.047619047619101"/>
    <n v="-0.15341545352743599"/>
    <x v="0"/>
  </r>
  <r>
    <x v="16"/>
    <x v="29"/>
    <x v="0"/>
    <n v="191"/>
    <n v="176.42857142857099"/>
    <n v="14.5714285714286"/>
    <n v="8.2591093117409003E-2"/>
    <x v="0"/>
  </r>
  <r>
    <x v="16"/>
    <x v="29"/>
    <x v="1"/>
    <n v="74"/>
    <n v="90.476190476190496"/>
    <n v="-16.476190476190499"/>
    <n v="-0.18210526315789499"/>
    <x v="0"/>
  </r>
  <r>
    <x v="16"/>
    <x v="29"/>
    <x v="2"/>
    <n v="51"/>
    <n v="70.571428571428598"/>
    <n v="-19.571428571428601"/>
    <n v="-0.27732793522267202"/>
    <x v="0"/>
  </r>
  <r>
    <x v="16"/>
    <x v="29"/>
    <x v="4"/>
    <n v="72"/>
    <n v="77.809523809523796"/>
    <n v="-5.8095238095238102"/>
    <n v="-7.4663402692778505E-2"/>
    <x v="0"/>
  </r>
  <r>
    <x v="16"/>
    <x v="30"/>
    <x v="0"/>
    <n v="640"/>
    <n v="579.95238095238096"/>
    <n v="60.047619047619001"/>
    <n v="0.103538878397241"/>
    <x v="0"/>
  </r>
  <r>
    <x v="16"/>
    <x v="30"/>
    <x v="1"/>
    <n v="186"/>
    <n v="275.95238095238102"/>
    <n v="-89.952380952381006"/>
    <n v="-0.325970664365833"/>
    <x v="0"/>
  </r>
  <r>
    <x v="16"/>
    <x v="30"/>
    <x v="2"/>
    <n v="156"/>
    <n v="201.76190476190499"/>
    <n v="-45.761904761904802"/>
    <n v="-0.22681142317677599"/>
    <x v="0"/>
  </r>
  <r>
    <x v="16"/>
    <x v="30"/>
    <x v="4"/>
    <n v="244"/>
    <n v="244.28571428571399"/>
    <n v="-0.28571428571427798"/>
    <n v="-1.16959064327482E-3"/>
    <x v="0"/>
  </r>
  <r>
    <x v="16"/>
    <x v="31"/>
    <x v="0"/>
    <n v="303"/>
    <n v="308.52380952380997"/>
    <n v="-5.5238095238095202"/>
    <n v="-1.79039975304831E-2"/>
    <x v="0"/>
  </r>
  <r>
    <x v="16"/>
    <x v="31"/>
    <x v="1"/>
    <n v="243"/>
    <n v="490.38095238095201"/>
    <n v="-247.38095238095201"/>
    <n v="-0.50446688677413098"/>
    <x v="0"/>
  </r>
  <r>
    <x v="16"/>
    <x v="31"/>
    <x v="2"/>
    <n v="177"/>
    <n v="257.857142857143"/>
    <n v="-80.857142857142804"/>
    <n v="-0.31357340720221599"/>
    <x v="0"/>
  </r>
  <r>
    <x v="16"/>
    <x v="31"/>
    <x v="4"/>
    <n v="477"/>
    <n v="645.09523809523796"/>
    <n v="-168.09523809523799"/>
    <n v="-0.26057429689230099"/>
    <x v="0"/>
  </r>
  <r>
    <x v="16"/>
    <x v="32"/>
    <x v="0"/>
    <n v="45"/>
    <n v="51.571428571428598"/>
    <n v="-6.5714285714285703"/>
    <n v="-0.127423822714681"/>
    <x v="0"/>
  </r>
  <r>
    <x v="16"/>
    <x v="32"/>
    <x v="1"/>
    <n v="65"/>
    <n v="136.61904761904799"/>
    <n v="-71.619047619047606"/>
    <n v="-0.52422446845590798"/>
    <x v="0"/>
  </r>
  <r>
    <x v="16"/>
    <x v="32"/>
    <x v="2"/>
    <n v="35"/>
    <n v="44.3333333333333"/>
    <n v="-9.3333333333333393"/>
    <n v="-0.21052631578947401"/>
    <x v="0"/>
  </r>
  <r>
    <x v="16"/>
    <x v="32"/>
    <x v="4"/>
    <n v="294"/>
    <n v="373.66666666666703"/>
    <n v="-79.6666666666667"/>
    <n v="-0.21320249776984801"/>
    <x v="0"/>
  </r>
  <r>
    <x v="17"/>
    <x v="0"/>
    <x v="0"/>
    <n v="5236"/>
    <n v="5045.7"/>
    <n v="190.29999999999899"/>
    <n v="3.7715282319598697E-2"/>
    <x v="0"/>
  </r>
  <r>
    <x v="17"/>
    <x v="0"/>
    <x v="1"/>
    <n v="3039"/>
    <n v="5536.3"/>
    <n v="-2497.3000000000002"/>
    <n v="-0.45107743438758702"/>
    <x v="0"/>
  </r>
  <r>
    <x v="17"/>
    <x v="0"/>
    <x v="2"/>
    <n v="2287"/>
    <n v="3317.6"/>
    <n v="-1030.5999999999999"/>
    <n v="-0.31064625030142301"/>
    <x v="0"/>
  </r>
  <r>
    <x v="17"/>
    <x v="0"/>
    <x v="3"/>
    <n v="255"/>
    <n v="1466.3"/>
    <n v="-1211.3"/>
    <n v="-0.82609288685807802"/>
    <x v="0"/>
  </r>
  <r>
    <x v="17"/>
    <x v="0"/>
    <x v="4"/>
    <n v="7739"/>
    <n v="10774.5"/>
    <n v="-3035.5"/>
    <n v="-0.28173001067334902"/>
    <x v="0"/>
  </r>
  <r>
    <x v="17"/>
    <x v="1"/>
    <x v="0"/>
    <n v="142"/>
    <n v="137.5"/>
    <n v="4.5"/>
    <n v="3.2727272727272702E-2"/>
    <x v="0"/>
  </r>
  <r>
    <x v="17"/>
    <x v="1"/>
    <x v="1"/>
    <n v="121"/>
    <n v="300.3"/>
    <n v="-179.3"/>
    <n v="-0.59706959706959695"/>
    <x v="0"/>
  </r>
  <r>
    <x v="17"/>
    <x v="1"/>
    <x v="2"/>
    <n v="71"/>
    <n v="95.7"/>
    <n v="-24.7"/>
    <n v="-0.25809822361546497"/>
    <x v="0"/>
  </r>
  <r>
    <x v="17"/>
    <x v="1"/>
    <x v="4"/>
    <n v="254"/>
    <n v="355.3"/>
    <n v="-101.3"/>
    <n v="-0.28511117365606498"/>
    <x v="0"/>
  </r>
  <r>
    <x v="17"/>
    <x v="2"/>
    <x v="0"/>
    <n v="36"/>
    <n v="47.3"/>
    <n v="-11.3"/>
    <n v="-0.238900634249472"/>
    <x v="0"/>
  </r>
  <r>
    <x v="17"/>
    <x v="2"/>
    <x v="1"/>
    <n v="33"/>
    <n v="93.5"/>
    <n v="-60.5"/>
    <n v="-0.64705882352941202"/>
    <x v="0"/>
  </r>
  <r>
    <x v="17"/>
    <x v="2"/>
    <x v="2"/>
    <n v="42"/>
    <n v="73.7"/>
    <n v="-31.7"/>
    <n v="-0.43012211668928102"/>
    <x v="0"/>
  </r>
  <r>
    <x v="17"/>
    <x v="2"/>
    <x v="4"/>
    <n v="63"/>
    <n v="71.5"/>
    <n v="-8.5"/>
    <n v="-0.11888111888111901"/>
    <x v="0"/>
  </r>
  <r>
    <x v="17"/>
    <x v="3"/>
    <x v="0"/>
    <n v="224"/>
    <n v="233.2"/>
    <n v="-9.2000000000000206"/>
    <n v="-3.9451114922813099E-2"/>
    <x v="0"/>
  </r>
  <r>
    <x v="17"/>
    <x v="3"/>
    <x v="1"/>
    <n v="66"/>
    <n v="70.400000000000006"/>
    <n v="-4.4000000000000101"/>
    <n v="-6.2500000000000097E-2"/>
    <x v="0"/>
  </r>
  <r>
    <x v="17"/>
    <x v="3"/>
    <x v="2"/>
    <n v="106"/>
    <n v="163.9"/>
    <n v="-57.9"/>
    <n v="-0.353264185478951"/>
    <x v="0"/>
  </r>
  <r>
    <x v="17"/>
    <x v="3"/>
    <x v="4"/>
    <n v="4"/>
    <n v="8.8000000000000007"/>
    <n v="-4.8"/>
    <n v="-0.54545454545454597"/>
    <x v="0"/>
  </r>
  <r>
    <x v="17"/>
    <x v="4"/>
    <x v="0"/>
    <n v="127"/>
    <n v="157.30000000000001"/>
    <n v="-30.3"/>
    <n v="-0.19262555626191999"/>
    <x v="0"/>
  </r>
  <r>
    <x v="17"/>
    <x v="4"/>
    <x v="1"/>
    <n v="191"/>
    <n v="227.7"/>
    <n v="-36.700000000000003"/>
    <n v="-0.161176987263944"/>
    <x v="0"/>
  </r>
  <r>
    <x v="17"/>
    <x v="4"/>
    <x v="2"/>
    <n v="100"/>
    <n v="172.7"/>
    <n v="-72.7"/>
    <n v="-0.42096120440069501"/>
    <x v="0"/>
  </r>
  <r>
    <x v="17"/>
    <x v="4"/>
    <x v="3"/>
    <n v="41"/>
    <n v="1083.5"/>
    <n v="-1042.5"/>
    <n v="-0.96215966774342399"/>
    <x v="0"/>
  </r>
  <r>
    <x v="17"/>
    <x v="4"/>
    <x v="4"/>
    <n v="1887"/>
    <n v="2077.9"/>
    <n v="-190.9"/>
    <n v="-9.1871601135762093E-2"/>
    <x v="0"/>
  </r>
  <r>
    <x v="17"/>
    <x v="5"/>
    <x v="0"/>
    <n v="22"/>
    <n v="20.9"/>
    <n v="1.1000000000000001"/>
    <n v="5.26315789473683E-2"/>
    <x v="0"/>
  </r>
  <r>
    <x v="17"/>
    <x v="5"/>
    <x v="1"/>
    <n v="18"/>
    <n v="38.5"/>
    <n v="-20.5"/>
    <n v="-0.53246753246753198"/>
    <x v="0"/>
  </r>
  <r>
    <x v="17"/>
    <x v="5"/>
    <x v="2"/>
    <n v="12"/>
    <n v="15.4"/>
    <n v="-3.4"/>
    <n v="-0.22077922077922099"/>
    <x v="0"/>
  </r>
  <r>
    <x v="17"/>
    <x v="5"/>
    <x v="3"/>
    <n v="23"/>
    <n v="74.8"/>
    <n v="-51.8"/>
    <n v="-0.69251336898395699"/>
    <x v="0"/>
  </r>
  <r>
    <x v="17"/>
    <x v="5"/>
    <x v="4"/>
    <n v="47"/>
    <n v="67.099999999999994"/>
    <n v="-20.100000000000001"/>
    <n v="-0.29955290611028301"/>
    <x v="0"/>
  </r>
  <r>
    <x v="17"/>
    <x v="6"/>
    <x v="0"/>
    <n v="736"/>
    <n v="710.6"/>
    <n v="25.4"/>
    <n v="3.5744441317196701E-2"/>
    <x v="0"/>
  </r>
  <r>
    <x v="17"/>
    <x v="6"/>
    <x v="1"/>
    <n v="316"/>
    <n v="613.79999999999995"/>
    <n v="-297.8"/>
    <n v="-0.485174323884001"/>
    <x v="0"/>
  </r>
  <r>
    <x v="17"/>
    <x v="6"/>
    <x v="2"/>
    <n v="244"/>
    <n v="361.9"/>
    <n v="-117.9"/>
    <n v="-0.32578060237634698"/>
    <x v="0"/>
  </r>
  <r>
    <x v="17"/>
    <x v="6"/>
    <x v="3"/>
    <n v="191"/>
    <n v="308"/>
    <n v="-117"/>
    <n v="-0.37987012987013002"/>
    <x v="0"/>
  </r>
  <r>
    <x v="17"/>
    <x v="6"/>
    <x v="4"/>
    <n v="940"/>
    <n v="1241.9000000000001"/>
    <n v="-301.89999999999998"/>
    <n v="-0.243095257267091"/>
    <x v="0"/>
  </r>
  <r>
    <x v="17"/>
    <x v="7"/>
    <x v="0"/>
    <n v="19"/>
    <n v="30.8"/>
    <n v="-11.8"/>
    <n v="-0.38311688311688302"/>
    <x v="0"/>
  </r>
  <r>
    <x v="17"/>
    <x v="7"/>
    <x v="1"/>
    <n v="64"/>
    <n v="103.4"/>
    <n v="-39.4"/>
    <n v="-0.38104448742746599"/>
    <x v="0"/>
  </r>
  <r>
    <x v="17"/>
    <x v="7"/>
    <x v="2"/>
    <n v="36"/>
    <n v="49.5"/>
    <n v="-13.5"/>
    <n v="-0.27272727272727298"/>
    <x v="0"/>
  </r>
  <r>
    <x v="17"/>
    <x v="7"/>
    <x v="4"/>
    <n v="50"/>
    <n v="77"/>
    <n v="-27"/>
    <n v="-0.35064935064935099"/>
    <x v="0"/>
  </r>
  <r>
    <x v="17"/>
    <x v="8"/>
    <x v="0"/>
    <n v="230"/>
    <n v="265.10000000000002"/>
    <n v="-35.1"/>
    <n v="-0.132402866842701"/>
    <x v="0"/>
  </r>
  <r>
    <x v="17"/>
    <x v="8"/>
    <x v="1"/>
    <n v="194"/>
    <n v="346.5"/>
    <n v="-152.5"/>
    <n v="-0.44011544011544002"/>
    <x v="0"/>
  </r>
  <r>
    <x v="17"/>
    <x v="8"/>
    <x v="2"/>
    <n v="117"/>
    <n v="147.4"/>
    <n v="-30.4"/>
    <n v="-0.206241519674356"/>
    <x v="0"/>
  </r>
  <r>
    <x v="17"/>
    <x v="8"/>
    <x v="3"/>
    <n v="23"/>
    <n v="74.8"/>
    <n v="-51.8"/>
    <n v="-0.69251336898395699"/>
    <x v="0"/>
  </r>
  <r>
    <x v="17"/>
    <x v="8"/>
    <x v="4"/>
    <n v="578"/>
    <n v="698.5"/>
    <n v="-120.5"/>
    <n v="-0.17251252684323601"/>
    <x v="0"/>
  </r>
  <r>
    <x v="17"/>
    <x v="9"/>
    <x v="0"/>
    <n v="625"/>
    <n v="579.70000000000005"/>
    <n v="45.3"/>
    <n v="7.8143867517681501E-2"/>
    <x v="0"/>
  </r>
  <r>
    <x v="17"/>
    <x v="9"/>
    <x v="1"/>
    <n v="369"/>
    <n v="627"/>
    <n v="-258"/>
    <n v="-0.41148325358851701"/>
    <x v="0"/>
  </r>
  <r>
    <x v="17"/>
    <x v="9"/>
    <x v="2"/>
    <n v="273"/>
    <n v="323.39999999999998"/>
    <n v="-50.4"/>
    <n v="-0.15584415584415601"/>
    <x v="0"/>
  </r>
  <r>
    <x v="17"/>
    <x v="9"/>
    <x v="4"/>
    <n v="478"/>
    <n v="598.4"/>
    <n v="-120.4"/>
    <n v="-0.20120320855615001"/>
    <x v="0"/>
  </r>
  <r>
    <x v="17"/>
    <x v="10"/>
    <x v="0"/>
    <n v="92"/>
    <n v="63.8"/>
    <n v="28.2"/>
    <n v="0.44200626959247602"/>
    <x v="0"/>
  </r>
  <r>
    <x v="17"/>
    <x v="10"/>
    <x v="1"/>
    <n v="93"/>
    <n v="215.6"/>
    <n v="-122.6"/>
    <n v="-0.56864564007421203"/>
    <x v="0"/>
  </r>
  <r>
    <x v="17"/>
    <x v="10"/>
    <x v="2"/>
    <n v="86"/>
    <n v="148.5"/>
    <n v="-62.5"/>
    <n v="-0.42087542087542101"/>
    <x v="0"/>
  </r>
  <r>
    <x v="17"/>
    <x v="10"/>
    <x v="4"/>
    <n v="383"/>
    <n v="479.6"/>
    <n v="-96.6"/>
    <n v="-0.201417848206839"/>
    <x v="0"/>
  </r>
  <r>
    <x v="17"/>
    <x v="11"/>
    <x v="0"/>
    <n v="37"/>
    <n v="28.6"/>
    <n v="8.4"/>
    <n v="0.29370629370629397"/>
    <x v="0"/>
  </r>
  <r>
    <x v="17"/>
    <x v="11"/>
    <x v="1"/>
    <n v="18"/>
    <n v="31.9"/>
    <n v="-13.9"/>
    <n v="-0.43573667711598801"/>
    <x v="0"/>
  </r>
  <r>
    <x v="17"/>
    <x v="11"/>
    <x v="2"/>
    <n v="22"/>
    <n v="26.4"/>
    <n v="-4.4000000000000004"/>
    <n v="-0.16666666666666699"/>
    <x v="0"/>
  </r>
  <r>
    <x v="17"/>
    <x v="11"/>
    <x v="4"/>
    <n v="58"/>
    <n v="59.4"/>
    <n v="-1.4000000000000099"/>
    <n v="-2.3569023569023701E-2"/>
    <x v="0"/>
  </r>
  <r>
    <x v="17"/>
    <x v="12"/>
    <x v="0"/>
    <n v="194"/>
    <n v="169.4"/>
    <n v="24.6"/>
    <n v="0.14521841794569099"/>
    <x v="0"/>
  </r>
  <r>
    <x v="17"/>
    <x v="12"/>
    <x v="1"/>
    <n v="122"/>
    <n v="223.3"/>
    <n v="-101.3"/>
    <n v="-0.45364979847738501"/>
    <x v="0"/>
  </r>
  <r>
    <x v="17"/>
    <x v="12"/>
    <x v="2"/>
    <n v="102"/>
    <n v="147.4"/>
    <n v="-45.4"/>
    <n v="-0.30800542740841302"/>
    <x v="0"/>
  </r>
  <r>
    <x v="17"/>
    <x v="12"/>
    <x v="4"/>
    <n v="132"/>
    <n v="234.3"/>
    <n v="-102.3"/>
    <n v="-0.43661971830985902"/>
    <x v="0"/>
  </r>
  <r>
    <x v="17"/>
    <x v="13"/>
    <x v="0"/>
    <n v="60"/>
    <n v="48.4"/>
    <n v="11.6"/>
    <n v="0.23966942148760301"/>
    <x v="0"/>
  </r>
  <r>
    <x v="17"/>
    <x v="13"/>
    <x v="1"/>
    <n v="71"/>
    <n v="144.1"/>
    <n v="-73.099999999999994"/>
    <n v="-0.50728660652324797"/>
    <x v="0"/>
  </r>
  <r>
    <x v="17"/>
    <x v="13"/>
    <x v="2"/>
    <n v="70"/>
    <n v="121"/>
    <n v="-51"/>
    <n v="-0.421487603305785"/>
    <x v="0"/>
  </r>
  <r>
    <x v="17"/>
    <x v="13"/>
    <x v="4"/>
    <n v="323"/>
    <n v="397.1"/>
    <n v="-74.099999999999994"/>
    <n v="-0.18660287081339699"/>
    <x v="0"/>
  </r>
  <r>
    <x v="17"/>
    <x v="14"/>
    <x v="0"/>
    <n v="205"/>
    <n v="177.1"/>
    <n v="27.9"/>
    <n v="0.15753811405985299"/>
    <x v="0"/>
  </r>
  <r>
    <x v="17"/>
    <x v="14"/>
    <x v="1"/>
    <n v="64"/>
    <n v="121"/>
    <n v="-57"/>
    <n v="-0.47107438016528902"/>
    <x v="0"/>
  </r>
  <r>
    <x v="17"/>
    <x v="14"/>
    <x v="2"/>
    <n v="70"/>
    <n v="86.9"/>
    <n v="-16.899999999999999"/>
    <n v="-0.19447640966628299"/>
    <x v="0"/>
  </r>
  <r>
    <x v="17"/>
    <x v="14"/>
    <x v="4"/>
    <n v="56"/>
    <n v="75.900000000000006"/>
    <n v="-19.899999999999999"/>
    <n v="-0.26218708827404502"/>
    <x v="0"/>
  </r>
  <r>
    <x v="17"/>
    <x v="15"/>
    <x v="0"/>
    <n v="1300"/>
    <n v="1177"/>
    <n v="123"/>
    <n v="0.104502973661852"/>
    <x v="0"/>
  </r>
  <r>
    <x v="17"/>
    <x v="15"/>
    <x v="1"/>
    <n v="490"/>
    <n v="779.9"/>
    <n v="-289.89999999999998"/>
    <n v="-0.37171432234901902"/>
    <x v="0"/>
  </r>
  <r>
    <x v="17"/>
    <x v="15"/>
    <x v="2"/>
    <n v="521"/>
    <n v="690.8"/>
    <n v="-169.8"/>
    <n v="-0.24580196873190499"/>
    <x v="0"/>
  </r>
  <r>
    <x v="17"/>
    <x v="15"/>
    <x v="4"/>
    <n v="565"/>
    <n v="908.6"/>
    <n v="-343.6"/>
    <n v="-0.37816420867268302"/>
    <x v="0"/>
  </r>
  <r>
    <x v="17"/>
    <x v="16"/>
    <x v="0"/>
    <n v="60"/>
    <n v="69.3"/>
    <n v="-9.3000000000000096"/>
    <n v="-0.13419913419913401"/>
    <x v="0"/>
  </r>
  <r>
    <x v="17"/>
    <x v="16"/>
    <x v="1"/>
    <n v="73"/>
    <n v="110"/>
    <n v="-37"/>
    <n v="-0.33636363636363598"/>
    <x v="0"/>
  </r>
  <r>
    <x v="17"/>
    <x v="16"/>
    <x v="2"/>
    <n v="42"/>
    <n v="52.8"/>
    <n v="-10.8"/>
    <n v="-0.204545454545455"/>
    <x v="0"/>
  </r>
  <r>
    <x v="17"/>
    <x v="16"/>
    <x v="4"/>
    <n v="48"/>
    <n v="83.6"/>
    <n v="-35.6"/>
    <n v="-0.42583732057416301"/>
    <x v="0"/>
  </r>
  <r>
    <x v="17"/>
    <x v="17"/>
    <x v="0"/>
    <n v="18"/>
    <n v="28.6"/>
    <n v="-10.6"/>
    <n v="-0.37062937062937101"/>
    <x v="0"/>
  </r>
  <r>
    <x v="17"/>
    <x v="17"/>
    <x v="1"/>
    <n v="154"/>
    <n v="359.7"/>
    <n v="-205.7"/>
    <n v="-0.57186544342507695"/>
    <x v="0"/>
  </r>
  <r>
    <x v="17"/>
    <x v="17"/>
    <x v="2"/>
    <n v="47"/>
    <n v="112.2"/>
    <n v="-65.2"/>
    <n v="-0.58110516934046397"/>
    <x v="0"/>
  </r>
  <r>
    <x v="17"/>
    <x v="17"/>
    <x v="4"/>
    <n v="586"/>
    <n v="775.5"/>
    <n v="-189.5"/>
    <n v="-0.244358478401032"/>
    <x v="0"/>
  </r>
  <r>
    <x v="17"/>
    <x v="18"/>
    <x v="0"/>
    <n v="114"/>
    <n v="99"/>
    <n v="15"/>
    <n v="0.15151515151515099"/>
    <x v="0"/>
  </r>
  <r>
    <x v="17"/>
    <x v="18"/>
    <x v="1"/>
    <n v="50"/>
    <n v="130.9"/>
    <n v="-80.900000000000006"/>
    <n v="-0.61802902979373597"/>
    <x v="0"/>
  </r>
  <r>
    <x v="17"/>
    <x v="18"/>
    <x v="2"/>
    <n v="47"/>
    <n v="46.2"/>
    <n v="0.79999999999999705"/>
    <n v="1.7316017316017299E-2"/>
    <x v="0"/>
  </r>
  <r>
    <x v="17"/>
    <x v="18"/>
    <x v="4"/>
    <n v="74"/>
    <n v="116.6"/>
    <n v="-42.6"/>
    <n v="-0.36535162950257299"/>
    <x v="0"/>
  </r>
  <r>
    <x v="17"/>
    <x v="19"/>
    <x v="0"/>
    <n v="136"/>
    <n v="132"/>
    <n v="4"/>
    <n v="3.03030303030303E-2"/>
    <x v="0"/>
  </r>
  <r>
    <x v="17"/>
    <x v="19"/>
    <x v="1"/>
    <n v="48"/>
    <n v="81.400000000000006"/>
    <n v="-33.4"/>
    <n v="-0.41031941031940999"/>
    <x v="0"/>
  </r>
  <r>
    <x v="17"/>
    <x v="19"/>
    <x v="2"/>
    <n v="29"/>
    <n v="41.8"/>
    <n v="-12.8"/>
    <n v="-0.30622009569378"/>
    <x v="0"/>
  </r>
  <r>
    <x v="17"/>
    <x v="19"/>
    <x v="4"/>
    <n v="23"/>
    <n v="28.6"/>
    <n v="-5.6"/>
    <n v="-0.195804195804196"/>
    <x v="0"/>
  </r>
  <r>
    <x v="17"/>
    <x v="20"/>
    <x v="0"/>
    <n v="32"/>
    <n v="15.4"/>
    <n v="16.600000000000001"/>
    <n v="1.0779220779220799"/>
    <x v="0"/>
  </r>
  <r>
    <x v="17"/>
    <x v="20"/>
    <x v="1"/>
    <n v="22"/>
    <n v="71.5"/>
    <n v="-49.5"/>
    <n v="-0.69230769230769196"/>
    <x v="0"/>
  </r>
  <r>
    <x v="17"/>
    <x v="20"/>
    <x v="2"/>
    <n v="16"/>
    <n v="27.5"/>
    <n v="-11.5"/>
    <n v="-0.41818181818181799"/>
    <x v="0"/>
  </r>
  <r>
    <x v="17"/>
    <x v="20"/>
    <x v="4"/>
    <n v="60"/>
    <n v="82.5"/>
    <n v="-22.5"/>
    <n v="-0.27272727272727298"/>
    <x v="0"/>
  </r>
  <r>
    <x v="17"/>
    <x v="21"/>
    <x v="0"/>
    <n v="243"/>
    <n v="214.5"/>
    <n v="28.5"/>
    <n v="0.132867132867133"/>
    <x v="0"/>
  </r>
  <r>
    <x v="17"/>
    <x v="21"/>
    <x v="1"/>
    <n v="131"/>
    <n v="188.1"/>
    <n v="-57.1"/>
    <n v="-0.30356193514088298"/>
    <x v="0"/>
  </r>
  <r>
    <x v="17"/>
    <x v="21"/>
    <x v="2"/>
    <n v="112"/>
    <n v="126.5"/>
    <n v="-14.5"/>
    <n v="-0.114624505928854"/>
    <x v="0"/>
  </r>
  <r>
    <x v="17"/>
    <x v="21"/>
    <x v="4"/>
    <n v="255"/>
    <n v="279.39999999999998"/>
    <n v="-24.4"/>
    <n v="-8.7329992841803997E-2"/>
    <x v="0"/>
  </r>
  <r>
    <x v="17"/>
    <x v="22"/>
    <x v="0"/>
    <n v="197"/>
    <n v="134.19999999999999"/>
    <n v="62.8"/>
    <n v="0.46795827123695999"/>
    <x v="0"/>
  </r>
  <r>
    <x v="17"/>
    <x v="22"/>
    <x v="1"/>
    <n v="87"/>
    <n v="111.1"/>
    <n v="-24.1"/>
    <n v="-0.216921692169217"/>
    <x v="0"/>
  </r>
  <r>
    <x v="17"/>
    <x v="22"/>
    <x v="2"/>
    <n v="67"/>
    <n v="111.1"/>
    <n v="-44.1"/>
    <n v="-0.39693969396939699"/>
    <x v="0"/>
  </r>
  <r>
    <x v="17"/>
    <x v="22"/>
    <x v="4"/>
    <n v="304"/>
    <n v="369.6"/>
    <n v="-65.599999999999994"/>
    <n v="-0.177489177489178"/>
    <x v="0"/>
  </r>
  <r>
    <x v="17"/>
    <x v="23"/>
    <x v="0"/>
    <n v="337"/>
    <n v="249.7"/>
    <n v="87.3"/>
    <n v="0.34961954345214202"/>
    <x v="0"/>
  </r>
  <r>
    <x v="17"/>
    <x v="23"/>
    <x v="1"/>
    <n v="130"/>
    <n v="213.4"/>
    <n v="-83.4"/>
    <n v="-0.390815370196814"/>
    <x v="0"/>
  </r>
  <r>
    <x v="17"/>
    <x v="23"/>
    <x v="2"/>
    <n v="109"/>
    <n v="163.9"/>
    <n v="-54.9"/>
    <n v="-0.33496034167175098"/>
    <x v="0"/>
  </r>
  <r>
    <x v="17"/>
    <x v="23"/>
    <x v="4"/>
    <n v="387"/>
    <n v="484"/>
    <n v="-97.000000000000099"/>
    <n v="-0.20041322314049601"/>
    <x v="0"/>
  </r>
  <r>
    <x v="17"/>
    <x v="24"/>
    <x v="0"/>
    <n v="135"/>
    <n v="171.6"/>
    <n v="-36.6"/>
    <n v="-0.213286713286713"/>
    <x v="0"/>
  </r>
  <r>
    <x v="17"/>
    <x v="24"/>
    <x v="1"/>
    <n v="60"/>
    <n v="127.6"/>
    <n v="-67.599999999999994"/>
    <n v="-0.52978056426332298"/>
    <x v="0"/>
  </r>
  <r>
    <x v="17"/>
    <x v="24"/>
    <x v="2"/>
    <n v="50"/>
    <n v="61.6"/>
    <n v="-11.6"/>
    <n v="-0.18831168831168801"/>
    <x v="0"/>
  </r>
  <r>
    <x v="17"/>
    <x v="24"/>
    <x v="4"/>
    <n v="158"/>
    <n v="154"/>
    <n v="4"/>
    <n v="2.5974025974026E-2"/>
    <x v="0"/>
  </r>
  <r>
    <x v="17"/>
    <x v="25"/>
    <x v="0"/>
    <n v="332"/>
    <n v="345.4"/>
    <n v="-13.4"/>
    <n v="-3.87955993051535E-2"/>
    <x v="0"/>
  </r>
  <r>
    <x v="17"/>
    <x v="25"/>
    <x v="1"/>
    <n v="104"/>
    <n v="121"/>
    <n v="-17"/>
    <n v="-0.14049586776859499"/>
    <x v="0"/>
  </r>
  <r>
    <x v="17"/>
    <x v="25"/>
    <x v="2"/>
    <n v="92"/>
    <n v="85.8"/>
    <n v="6.1999999999999904"/>
    <n v="7.2261072261072104E-2"/>
    <x v="0"/>
  </r>
  <r>
    <x v="17"/>
    <x v="25"/>
    <x v="4"/>
    <n v="148"/>
    <n v="157.30000000000001"/>
    <n v="-9.3000000000000096"/>
    <n v="-5.9122695486331901E-2"/>
    <x v="0"/>
  </r>
  <r>
    <x v="17"/>
    <x v="26"/>
    <x v="0"/>
    <n v="234"/>
    <n v="256.3"/>
    <n v="-22.3"/>
    <n v="-8.7007413187670704E-2"/>
    <x v="0"/>
  </r>
  <r>
    <x v="17"/>
    <x v="26"/>
    <x v="1"/>
    <n v="374"/>
    <n v="891"/>
    <n v="-517"/>
    <n v="-0.58024691358024705"/>
    <x v="0"/>
  </r>
  <r>
    <x v="17"/>
    <x v="26"/>
    <x v="2"/>
    <n v="147"/>
    <n v="348.7"/>
    <n v="-201.7"/>
    <n v="-0.57843418411241798"/>
    <x v="0"/>
  </r>
  <r>
    <x v="17"/>
    <x v="26"/>
    <x v="4"/>
    <n v="943"/>
    <n v="2237.4"/>
    <n v="-1294.4000000000001"/>
    <n v="-0.57852864932510994"/>
    <x v="0"/>
  </r>
  <r>
    <x v="17"/>
    <x v="27"/>
    <x v="0"/>
    <n v="140"/>
    <n v="115.5"/>
    <n v="24.5"/>
    <n v="0.21212121212121199"/>
    <x v="0"/>
  </r>
  <r>
    <x v="17"/>
    <x v="27"/>
    <x v="1"/>
    <n v="43"/>
    <n v="102.3"/>
    <n v="-59.3"/>
    <n v="-0.57966764418377303"/>
    <x v="0"/>
  </r>
  <r>
    <x v="17"/>
    <x v="27"/>
    <x v="2"/>
    <n v="42"/>
    <n v="52.8"/>
    <n v="-10.8"/>
    <n v="-0.204545454545455"/>
    <x v="0"/>
  </r>
  <r>
    <x v="17"/>
    <x v="27"/>
    <x v="4"/>
    <n v="83"/>
    <n v="114.4"/>
    <n v="-31.4"/>
    <n v="-0.27447552447552498"/>
    <x v="0"/>
  </r>
  <r>
    <x v="17"/>
    <x v="28"/>
    <x v="0"/>
    <n v="15"/>
    <n v="33"/>
    <n v="-18"/>
    <n v="-0.54545454545454497"/>
    <x v="0"/>
  </r>
  <r>
    <x v="17"/>
    <x v="28"/>
    <x v="1"/>
    <n v="17"/>
    <n v="14.3"/>
    <n v="2.7"/>
    <n v="0.188811188811189"/>
    <x v="0"/>
  </r>
  <r>
    <x v="17"/>
    <x v="28"/>
    <x v="2"/>
    <n v="14"/>
    <n v="20.9"/>
    <n v="-6.9"/>
    <n v="-0.33014354066985702"/>
    <x v="0"/>
  </r>
  <r>
    <x v="17"/>
    <x v="28"/>
    <x v="4"/>
    <n v="94"/>
    <n v="97.9"/>
    <n v="-3.9000000000000101"/>
    <n v="-3.9836567926455603E-2"/>
    <x v="0"/>
  </r>
  <r>
    <x v="17"/>
    <x v="29"/>
    <x v="0"/>
    <n v="174"/>
    <n v="189.2"/>
    <n v="-15.2"/>
    <n v="-8.0338266384778104E-2"/>
    <x v="0"/>
  </r>
  <r>
    <x v="17"/>
    <x v="29"/>
    <x v="1"/>
    <n v="73"/>
    <n v="107.8"/>
    <n v="-34.799999999999997"/>
    <n v="-0.32282003710575102"/>
    <x v="0"/>
  </r>
  <r>
    <x v="17"/>
    <x v="29"/>
    <x v="2"/>
    <n v="65"/>
    <n v="57.2"/>
    <n v="7.8"/>
    <n v="0.13636363636363599"/>
    <x v="0"/>
  </r>
  <r>
    <x v="17"/>
    <x v="29"/>
    <x v="4"/>
    <n v="84"/>
    <n v="94.6"/>
    <n v="-10.6"/>
    <n v="-0.112050739957717"/>
    <x v="0"/>
  </r>
  <r>
    <x v="17"/>
    <x v="30"/>
    <x v="0"/>
    <n v="706"/>
    <n v="693"/>
    <n v="13"/>
    <n v="1.8759018759018802E-2"/>
    <x v="0"/>
  </r>
  <r>
    <x v="17"/>
    <x v="30"/>
    <x v="1"/>
    <n v="200"/>
    <n v="303.60000000000002"/>
    <n v="-103.6"/>
    <n v="-0.341238471673254"/>
    <x v="0"/>
  </r>
  <r>
    <x v="17"/>
    <x v="30"/>
    <x v="2"/>
    <n v="189"/>
    <n v="216.7"/>
    <n v="-27.7"/>
    <n v="-0.12782648823258"/>
    <x v="0"/>
  </r>
  <r>
    <x v="17"/>
    <x v="30"/>
    <x v="4"/>
    <n v="270"/>
    <n v="281.60000000000002"/>
    <n v="-11.6"/>
    <n v="-4.11931818181819E-2"/>
    <x v="0"/>
  </r>
  <r>
    <x v="17"/>
    <x v="31"/>
    <x v="0"/>
    <n v="378"/>
    <n v="364.1"/>
    <n v="13.9"/>
    <n v="3.8176325185388597E-2"/>
    <x v="0"/>
  </r>
  <r>
    <x v="17"/>
    <x v="31"/>
    <x v="1"/>
    <n v="292"/>
    <n v="583"/>
    <n v="-291"/>
    <n v="-0.49914236706689502"/>
    <x v="0"/>
  </r>
  <r>
    <x v="17"/>
    <x v="31"/>
    <x v="2"/>
    <n v="205"/>
    <n v="287.10000000000002"/>
    <n v="-82.1"/>
    <n v="-0.28596307906652702"/>
    <x v="0"/>
  </r>
  <r>
    <x v="17"/>
    <x v="31"/>
    <x v="4"/>
    <n v="521"/>
    <n v="739.2"/>
    <n v="-218.2"/>
    <n v="-0.29518398268398299"/>
    <x v="0"/>
  </r>
  <r>
    <x v="17"/>
    <x v="32"/>
    <x v="0"/>
    <n v="60"/>
    <n v="58.3"/>
    <n v="1.7"/>
    <n v="2.9159519725557401E-2"/>
    <x v="0"/>
  </r>
  <r>
    <x v="17"/>
    <x v="32"/>
    <x v="1"/>
    <n v="97"/>
    <n v="144.1"/>
    <n v="-47.1"/>
    <n v="-0.32685634975711297"/>
    <x v="0"/>
  </r>
  <r>
    <x v="17"/>
    <x v="32"/>
    <x v="2"/>
    <n v="45"/>
    <n v="53.9"/>
    <n v="-8.9000000000000092"/>
    <n v="-0.16512059369202201"/>
    <x v="0"/>
  </r>
  <r>
    <x v="17"/>
    <x v="32"/>
    <x v="4"/>
    <n v="329"/>
    <n v="429"/>
    <n v="-100"/>
    <n v="-0.23310023310023301"/>
    <x v="0"/>
  </r>
  <r>
    <x v="18"/>
    <x v="0"/>
    <x v="0"/>
    <n v="5425"/>
    <n v="4969"/>
    <n v="456"/>
    <n v="9.1768967599114501E-2"/>
    <x v="0"/>
  </r>
  <r>
    <x v="18"/>
    <x v="0"/>
    <x v="1"/>
    <n v="3859"/>
    <n v="5478"/>
    <n v="-1619"/>
    <n v="-0.295545819642205"/>
    <x v="0"/>
  </r>
  <r>
    <x v="18"/>
    <x v="0"/>
    <x v="2"/>
    <n v="2828"/>
    <n v="3361"/>
    <n v="-533"/>
    <n v="-0.158583754834871"/>
    <x v="0"/>
  </r>
  <r>
    <x v="18"/>
    <x v="0"/>
    <x v="3"/>
    <n v="295"/>
    <n v="1662"/>
    <n v="-1367"/>
    <n v="-0.82250300842358604"/>
    <x v="0"/>
  </r>
  <r>
    <x v="18"/>
    <x v="0"/>
    <x v="4"/>
    <n v="8912"/>
    <n v="10882"/>
    <n v="-1970"/>
    <n v="-0.181032898364271"/>
    <x v="0"/>
  </r>
  <r>
    <x v="18"/>
    <x v="1"/>
    <x v="0"/>
    <n v="141"/>
    <n v="184"/>
    <n v="-43"/>
    <n v="-0.233695652173913"/>
    <x v="0"/>
  </r>
  <r>
    <x v="18"/>
    <x v="1"/>
    <x v="1"/>
    <n v="180"/>
    <n v="266"/>
    <n v="-86"/>
    <n v="-0.32330827067669199"/>
    <x v="0"/>
  </r>
  <r>
    <x v="18"/>
    <x v="1"/>
    <x v="2"/>
    <n v="83"/>
    <n v="100"/>
    <n v="-17"/>
    <n v="-0.17"/>
    <x v="0"/>
  </r>
  <r>
    <x v="18"/>
    <x v="1"/>
    <x v="4"/>
    <n v="296"/>
    <n v="349"/>
    <n v="-53"/>
    <n v="-0.15186246418338101"/>
    <x v="0"/>
  </r>
  <r>
    <x v="18"/>
    <x v="2"/>
    <x v="0"/>
    <n v="28"/>
    <n v="30"/>
    <n v="-2"/>
    <n v="-6.6666666666666693E-2"/>
    <x v="0"/>
  </r>
  <r>
    <x v="18"/>
    <x v="2"/>
    <x v="1"/>
    <n v="48"/>
    <n v="81"/>
    <n v="-33"/>
    <n v="-0.407407407407407"/>
    <x v="0"/>
  </r>
  <r>
    <x v="18"/>
    <x v="2"/>
    <x v="2"/>
    <n v="43"/>
    <n v="65"/>
    <n v="-22"/>
    <n v="-0.33846153846153798"/>
    <x v="0"/>
  </r>
  <r>
    <x v="18"/>
    <x v="2"/>
    <x v="4"/>
    <n v="56"/>
    <n v="70"/>
    <n v="-14"/>
    <n v="-0.2"/>
    <x v="0"/>
  </r>
  <r>
    <x v="18"/>
    <x v="3"/>
    <x v="0"/>
    <n v="240"/>
    <n v="213"/>
    <n v="27"/>
    <n v="0.12676056338028199"/>
    <x v="0"/>
  </r>
  <r>
    <x v="18"/>
    <x v="3"/>
    <x v="1"/>
    <n v="58"/>
    <n v="77"/>
    <n v="-19"/>
    <n v="-0.246753246753247"/>
    <x v="0"/>
  </r>
  <r>
    <x v="18"/>
    <x v="3"/>
    <x v="2"/>
    <n v="130"/>
    <n v="158"/>
    <n v="-28"/>
    <n v="-0.177215189873418"/>
    <x v="0"/>
  </r>
  <r>
    <x v="18"/>
    <x v="3"/>
    <x v="4"/>
    <n v="12"/>
    <n v="7"/>
    <n v="5"/>
    <n v="0.71428571428571397"/>
    <x v="0"/>
  </r>
  <r>
    <x v="18"/>
    <x v="4"/>
    <x v="0"/>
    <n v="138"/>
    <n v="113"/>
    <n v="25"/>
    <n v="0.221238938053097"/>
    <x v="0"/>
  </r>
  <r>
    <x v="18"/>
    <x v="4"/>
    <x v="1"/>
    <n v="229"/>
    <n v="227"/>
    <n v="2"/>
    <n v="8.8105726872246704E-3"/>
    <x v="0"/>
  </r>
  <r>
    <x v="18"/>
    <x v="4"/>
    <x v="2"/>
    <n v="110"/>
    <n v="180"/>
    <n v="-70"/>
    <n v="-0.38888888888888901"/>
    <x v="0"/>
  </r>
  <r>
    <x v="18"/>
    <x v="4"/>
    <x v="3"/>
    <n v="115"/>
    <n v="1292"/>
    <n v="-1177"/>
    <n v="-0.91099071207430304"/>
    <x v="0"/>
  </r>
  <r>
    <x v="18"/>
    <x v="4"/>
    <x v="4"/>
    <n v="2115"/>
    <n v="2133"/>
    <n v="-18"/>
    <n v="-8.4388185654008397E-3"/>
    <x v="0"/>
  </r>
  <r>
    <x v="18"/>
    <x v="5"/>
    <x v="0"/>
    <n v="25"/>
    <n v="32"/>
    <n v="-7"/>
    <n v="-0.21875"/>
    <x v="0"/>
  </r>
  <r>
    <x v="18"/>
    <x v="5"/>
    <x v="1"/>
    <n v="23"/>
    <n v="37"/>
    <n v="-14"/>
    <n v="-0.37837837837837801"/>
    <x v="0"/>
  </r>
  <r>
    <x v="18"/>
    <x v="5"/>
    <x v="2"/>
    <n v="19"/>
    <n v="19"/>
    <n v="0"/>
    <n v="0"/>
    <x v="0"/>
  </r>
  <r>
    <x v="18"/>
    <x v="5"/>
    <x v="3"/>
    <n v="43"/>
    <n v="71"/>
    <n v="-28"/>
    <n v="-0.39436619718309901"/>
    <x v="0"/>
  </r>
  <r>
    <x v="18"/>
    <x v="5"/>
    <x v="4"/>
    <n v="57"/>
    <n v="44"/>
    <n v="13"/>
    <n v="0.29545454545454503"/>
    <x v="0"/>
  </r>
  <r>
    <x v="18"/>
    <x v="6"/>
    <x v="0"/>
    <n v="752"/>
    <n v="699"/>
    <n v="53"/>
    <n v="7.5822603719599396E-2"/>
    <x v="0"/>
  </r>
  <r>
    <x v="18"/>
    <x v="6"/>
    <x v="1"/>
    <n v="404"/>
    <n v="646"/>
    <n v="-242"/>
    <n v="-0.37461300309597501"/>
    <x v="0"/>
  </r>
  <r>
    <x v="18"/>
    <x v="6"/>
    <x v="2"/>
    <n v="309"/>
    <n v="345"/>
    <n v="-36"/>
    <n v="-0.104347826086957"/>
    <x v="0"/>
  </r>
  <r>
    <x v="18"/>
    <x v="6"/>
    <x v="3"/>
    <n v="137"/>
    <n v="299"/>
    <n v="-162"/>
    <n v="-0.54180602006689005"/>
    <x v="0"/>
  </r>
  <r>
    <x v="18"/>
    <x v="6"/>
    <x v="4"/>
    <n v="1114"/>
    <n v="1243"/>
    <n v="-129"/>
    <n v="-0.103781174577635"/>
    <x v="0"/>
  </r>
  <r>
    <x v="18"/>
    <x v="7"/>
    <x v="0"/>
    <n v="28"/>
    <n v="30"/>
    <n v="-2"/>
    <n v="-6.6666666666666693E-2"/>
    <x v="0"/>
  </r>
  <r>
    <x v="18"/>
    <x v="7"/>
    <x v="1"/>
    <n v="90"/>
    <n v="117"/>
    <n v="-27"/>
    <n v="-0.230769230769231"/>
    <x v="0"/>
  </r>
  <r>
    <x v="18"/>
    <x v="7"/>
    <x v="2"/>
    <n v="46"/>
    <n v="46"/>
    <n v="0"/>
    <n v="0"/>
    <x v="0"/>
  </r>
  <r>
    <x v="18"/>
    <x v="7"/>
    <x v="4"/>
    <n v="58"/>
    <n v="64"/>
    <n v="-6"/>
    <n v="-9.375E-2"/>
    <x v="0"/>
  </r>
  <r>
    <x v="18"/>
    <x v="8"/>
    <x v="0"/>
    <n v="264"/>
    <n v="264"/>
    <n v="0"/>
    <n v="0"/>
    <x v="0"/>
  </r>
  <r>
    <x v="18"/>
    <x v="8"/>
    <x v="1"/>
    <n v="244"/>
    <n v="301"/>
    <n v="-57"/>
    <n v="-0.18936877076412001"/>
    <x v="0"/>
  </r>
  <r>
    <x v="18"/>
    <x v="8"/>
    <x v="2"/>
    <n v="165"/>
    <n v="166"/>
    <n v="-1"/>
    <n v="-6.0240963855421699E-3"/>
    <x v="0"/>
  </r>
  <r>
    <x v="18"/>
    <x v="8"/>
    <x v="3"/>
    <n v="43"/>
    <n v="71"/>
    <n v="-28"/>
    <n v="-0.39436619718309901"/>
    <x v="0"/>
  </r>
  <r>
    <x v="18"/>
    <x v="8"/>
    <x v="4"/>
    <n v="644"/>
    <n v="697"/>
    <n v="-53"/>
    <n v="-7.60401721664275E-2"/>
    <x v="0"/>
  </r>
  <r>
    <x v="18"/>
    <x v="9"/>
    <x v="0"/>
    <n v="647"/>
    <n v="587"/>
    <n v="60"/>
    <n v="0.10221465076661"/>
    <x v="0"/>
  </r>
  <r>
    <x v="18"/>
    <x v="9"/>
    <x v="1"/>
    <n v="437"/>
    <n v="656"/>
    <n v="-219"/>
    <n v="-0.333841463414634"/>
    <x v="0"/>
  </r>
  <r>
    <x v="18"/>
    <x v="9"/>
    <x v="2"/>
    <n v="317"/>
    <n v="322"/>
    <n v="-5"/>
    <n v="-1.5527950310559001E-2"/>
    <x v="0"/>
  </r>
  <r>
    <x v="18"/>
    <x v="9"/>
    <x v="4"/>
    <n v="492"/>
    <n v="609"/>
    <n v="-117"/>
    <n v="-0.19211822660098499"/>
    <x v="0"/>
  </r>
  <r>
    <x v="18"/>
    <x v="10"/>
    <x v="0"/>
    <n v="97"/>
    <n v="64"/>
    <n v="33"/>
    <n v="0.515625"/>
    <x v="0"/>
  </r>
  <r>
    <x v="18"/>
    <x v="10"/>
    <x v="1"/>
    <n v="144"/>
    <n v="195"/>
    <n v="-51"/>
    <n v="-0.261538461538462"/>
    <x v="0"/>
  </r>
  <r>
    <x v="18"/>
    <x v="10"/>
    <x v="2"/>
    <n v="107"/>
    <n v="133"/>
    <n v="-26"/>
    <n v="-0.19548872180451099"/>
    <x v="0"/>
  </r>
  <r>
    <x v="18"/>
    <x v="10"/>
    <x v="4"/>
    <n v="447"/>
    <n v="519"/>
    <n v="-72"/>
    <n v="-0.13872832369942201"/>
    <x v="0"/>
  </r>
  <r>
    <x v="18"/>
    <x v="11"/>
    <x v="0"/>
    <n v="24"/>
    <n v="26"/>
    <n v="-2"/>
    <n v="-7.69230769230769E-2"/>
    <x v="0"/>
  </r>
  <r>
    <x v="18"/>
    <x v="11"/>
    <x v="1"/>
    <n v="20"/>
    <n v="30"/>
    <n v="-10"/>
    <n v="-0.33333333333333298"/>
    <x v="0"/>
  </r>
  <r>
    <x v="18"/>
    <x v="11"/>
    <x v="2"/>
    <n v="15"/>
    <n v="24"/>
    <n v="-9"/>
    <n v="-0.375"/>
    <x v="0"/>
  </r>
  <r>
    <x v="18"/>
    <x v="11"/>
    <x v="4"/>
    <n v="57"/>
    <n v="77"/>
    <n v="-20"/>
    <n v="-0.25974025974025999"/>
    <x v="0"/>
  </r>
  <r>
    <x v="18"/>
    <x v="12"/>
    <x v="0"/>
    <n v="217"/>
    <n v="206"/>
    <n v="11"/>
    <n v="5.3398058252427202E-2"/>
    <x v="0"/>
  </r>
  <r>
    <x v="18"/>
    <x v="12"/>
    <x v="1"/>
    <n v="168"/>
    <n v="224"/>
    <n v="-56"/>
    <n v="-0.25"/>
    <x v="0"/>
  </r>
  <r>
    <x v="18"/>
    <x v="12"/>
    <x v="2"/>
    <n v="123"/>
    <n v="143"/>
    <n v="-20"/>
    <n v="-0.13986013986014001"/>
    <x v="0"/>
  </r>
  <r>
    <x v="18"/>
    <x v="12"/>
    <x v="4"/>
    <n v="173"/>
    <n v="236"/>
    <n v="-63"/>
    <n v="-0.266949152542373"/>
    <x v="0"/>
  </r>
  <r>
    <x v="18"/>
    <x v="13"/>
    <x v="0"/>
    <n v="51"/>
    <n v="44"/>
    <n v="7"/>
    <n v="0.15909090909090901"/>
    <x v="0"/>
  </r>
  <r>
    <x v="18"/>
    <x v="13"/>
    <x v="1"/>
    <n v="116"/>
    <n v="150"/>
    <n v="-34"/>
    <n v="-0.22666666666666699"/>
    <x v="0"/>
  </r>
  <r>
    <x v="18"/>
    <x v="13"/>
    <x v="2"/>
    <n v="91"/>
    <n v="108"/>
    <n v="-17"/>
    <n v="-0.157407407407407"/>
    <x v="0"/>
  </r>
  <r>
    <x v="18"/>
    <x v="13"/>
    <x v="4"/>
    <n v="360"/>
    <n v="399"/>
    <n v="-39"/>
    <n v="-9.7744360902255606E-2"/>
    <x v="0"/>
  </r>
  <r>
    <x v="18"/>
    <x v="14"/>
    <x v="0"/>
    <n v="215"/>
    <n v="178"/>
    <n v="37"/>
    <n v="0.20786516853932599"/>
    <x v="0"/>
  </r>
  <r>
    <x v="18"/>
    <x v="14"/>
    <x v="1"/>
    <n v="76"/>
    <n v="130"/>
    <n v="-54"/>
    <n v="-0.41538461538461502"/>
    <x v="0"/>
  </r>
  <r>
    <x v="18"/>
    <x v="14"/>
    <x v="2"/>
    <n v="72"/>
    <n v="81"/>
    <n v="-9"/>
    <n v="-0.11111111111111099"/>
    <x v="0"/>
  </r>
  <r>
    <x v="18"/>
    <x v="14"/>
    <x v="4"/>
    <n v="81"/>
    <n v="66"/>
    <n v="15"/>
    <n v="0.22727272727272699"/>
    <x v="0"/>
  </r>
  <r>
    <x v="18"/>
    <x v="15"/>
    <x v="0"/>
    <n v="1290"/>
    <n v="1097"/>
    <n v="193"/>
    <n v="0.17593436645396501"/>
    <x v="0"/>
  </r>
  <r>
    <x v="18"/>
    <x v="15"/>
    <x v="1"/>
    <n v="560"/>
    <n v="737"/>
    <n v="-177"/>
    <n v="-0.24016282225237401"/>
    <x v="0"/>
  </r>
  <r>
    <x v="18"/>
    <x v="15"/>
    <x v="2"/>
    <n v="656"/>
    <n v="722"/>
    <n v="-66"/>
    <n v="-9.1412742382271497E-2"/>
    <x v="0"/>
  </r>
  <r>
    <x v="18"/>
    <x v="15"/>
    <x v="4"/>
    <n v="633"/>
    <n v="905"/>
    <n v="-272"/>
    <n v="-0.30055248618784502"/>
    <x v="0"/>
  </r>
  <r>
    <x v="18"/>
    <x v="16"/>
    <x v="0"/>
    <n v="84"/>
    <n v="57"/>
    <n v="27"/>
    <n v="0.47368421052631599"/>
    <x v="0"/>
  </r>
  <r>
    <x v="18"/>
    <x v="16"/>
    <x v="1"/>
    <n v="82"/>
    <n v="146"/>
    <n v="-64"/>
    <n v="-0.43835616438356201"/>
    <x v="0"/>
  </r>
  <r>
    <x v="18"/>
    <x v="16"/>
    <x v="2"/>
    <n v="49"/>
    <n v="44"/>
    <n v="5"/>
    <n v="0.11363636363636399"/>
    <x v="0"/>
  </r>
  <r>
    <x v="18"/>
    <x v="16"/>
    <x v="4"/>
    <n v="59"/>
    <n v="74"/>
    <n v="-15"/>
    <n v="-0.20270270270270299"/>
    <x v="0"/>
  </r>
  <r>
    <x v="18"/>
    <x v="17"/>
    <x v="0"/>
    <n v="32"/>
    <n v="39"/>
    <n v="-7"/>
    <n v="-0.17948717948717899"/>
    <x v="0"/>
  </r>
  <r>
    <x v="18"/>
    <x v="17"/>
    <x v="1"/>
    <n v="225"/>
    <n v="410"/>
    <n v="-185"/>
    <n v="-0.45121951219512202"/>
    <x v="0"/>
  </r>
  <r>
    <x v="18"/>
    <x v="17"/>
    <x v="2"/>
    <n v="85"/>
    <n v="112"/>
    <n v="-27"/>
    <n v="-0.24107142857142899"/>
    <x v="0"/>
  </r>
  <r>
    <x v="18"/>
    <x v="17"/>
    <x v="4"/>
    <n v="661"/>
    <n v="791"/>
    <n v="-130"/>
    <n v="-0.16434892541087201"/>
    <x v="0"/>
  </r>
  <r>
    <x v="18"/>
    <x v="18"/>
    <x v="0"/>
    <n v="116"/>
    <n v="106"/>
    <n v="10"/>
    <n v="9.4339622641509399E-2"/>
    <x v="0"/>
  </r>
  <r>
    <x v="18"/>
    <x v="18"/>
    <x v="1"/>
    <n v="80"/>
    <n v="122"/>
    <n v="-42"/>
    <n v="-0.34426229508196698"/>
    <x v="0"/>
  </r>
  <r>
    <x v="18"/>
    <x v="18"/>
    <x v="2"/>
    <n v="60"/>
    <n v="38"/>
    <n v="22"/>
    <n v="0.57894736842105299"/>
    <x v="0"/>
  </r>
  <r>
    <x v="18"/>
    <x v="18"/>
    <x v="4"/>
    <n v="105"/>
    <n v="100"/>
    <n v="5"/>
    <n v="0.05"/>
    <x v="0"/>
  </r>
  <r>
    <x v="18"/>
    <x v="19"/>
    <x v="0"/>
    <n v="137"/>
    <n v="129"/>
    <n v="8"/>
    <n v="6.2015503875968998E-2"/>
    <x v="0"/>
  </r>
  <r>
    <x v="18"/>
    <x v="19"/>
    <x v="1"/>
    <n v="55"/>
    <n v="67"/>
    <n v="-12"/>
    <n v="-0.17910447761194001"/>
    <x v="0"/>
  </r>
  <r>
    <x v="18"/>
    <x v="19"/>
    <x v="2"/>
    <n v="47"/>
    <n v="39"/>
    <n v="8"/>
    <n v="0.20512820512820501"/>
    <x v="0"/>
  </r>
  <r>
    <x v="18"/>
    <x v="19"/>
    <x v="4"/>
    <n v="25"/>
    <n v="34"/>
    <n v="-9"/>
    <n v="-0.26470588235294101"/>
    <x v="0"/>
  </r>
  <r>
    <x v="18"/>
    <x v="20"/>
    <x v="0"/>
    <n v="46"/>
    <n v="20"/>
    <n v="26"/>
    <n v="1.3"/>
    <x v="0"/>
  </r>
  <r>
    <x v="18"/>
    <x v="20"/>
    <x v="1"/>
    <n v="28"/>
    <n v="45"/>
    <n v="-17"/>
    <n v="-0.37777777777777799"/>
    <x v="0"/>
  </r>
  <r>
    <x v="18"/>
    <x v="20"/>
    <x v="2"/>
    <n v="16"/>
    <n v="25"/>
    <n v="-9"/>
    <n v="-0.36"/>
    <x v="0"/>
  </r>
  <r>
    <x v="18"/>
    <x v="20"/>
    <x v="4"/>
    <n v="87"/>
    <n v="120"/>
    <n v="-33"/>
    <n v="-0.27500000000000002"/>
    <x v="0"/>
  </r>
  <r>
    <x v="18"/>
    <x v="21"/>
    <x v="0"/>
    <n v="251"/>
    <n v="233"/>
    <n v="18"/>
    <n v="7.7253218884120206E-2"/>
    <x v="0"/>
  </r>
  <r>
    <x v="18"/>
    <x v="21"/>
    <x v="1"/>
    <n v="140"/>
    <n v="211"/>
    <n v="-71"/>
    <n v="-0.33649289099526097"/>
    <x v="0"/>
  </r>
  <r>
    <x v="18"/>
    <x v="21"/>
    <x v="2"/>
    <n v="119"/>
    <n v="137"/>
    <n v="-18"/>
    <n v="-0.13138686131386901"/>
    <x v="0"/>
  </r>
  <r>
    <x v="18"/>
    <x v="21"/>
    <x v="4"/>
    <n v="222"/>
    <n v="284"/>
    <n v="-62"/>
    <n v="-0.21830985915493001"/>
    <x v="0"/>
  </r>
  <r>
    <x v="18"/>
    <x v="22"/>
    <x v="0"/>
    <n v="190"/>
    <n v="128"/>
    <n v="62"/>
    <n v="0.484375"/>
    <x v="0"/>
  </r>
  <r>
    <x v="18"/>
    <x v="22"/>
    <x v="1"/>
    <n v="96"/>
    <n v="134"/>
    <n v="-38"/>
    <n v="-0.28358208955223901"/>
    <x v="0"/>
  </r>
  <r>
    <x v="18"/>
    <x v="22"/>
    <x v="2"/>
    <n v="87"/>
    <n v="128"/>
    <n v="-41"/>
    <n v="-0.3203125"/>
    <x v="0"/>
  </r>
  <r>
    <x v="18"/>
    <x v="22"/>
    <x v="4"/>
    <n v="354"/>
    <n v="340"/>
    <n v="14"/>
    <n v="4.11764705882353E-2"/>
    <x v="0"/>
  </r>
  <r>
    <x v="18"/>
    <x v="23"/>
    <x v="0"/>
    <n v="303"/>
    <n v="233"/>
    <n v="70"/>
    <n v="0.30042918454935602"/>
    <x v="0"/>
  </r>
  <r>
    <x v="18"/>
    <x v="23"/>
    <x v="1"/>
    <n v="143"/>
    <n v="221"/>
    <n v="-78"/>
    <n v="-0.35294117647058798"/>
    <x v="0"/>
  </r>
  <r>
    <x v="18"/>
    <x v="23"/>
    <x v="2"/>
    <n v="126"/>
    <n v="181"/>
    <n v="-55"/>
    <n v="-0.30386740331491702"/>
    <x v="0"/>
  </r>
  <r>
    <x v="18"/>
    <x v="23"/>
    <x v="4"/>
    <n v="452"/>
    <n v="453"/>
    <n v="-1"/>
    <n v="-2.2075055187637999E-3"/>
    <x v="0"/>
  </r>
  <r>
    <x v="18"/>
    <x v="24"/>
    <x v="0"/>
    <n v="153"/>
    <n v="146"/>
    <n v="7"/>
    <n v="4.7945205479452101E-2"/>
    <x v="0"/>
  </r>
  <r>
    <x v="18"/>
    <x v="24"/>
    <x v="1"/>
    <n v="63"/>
    <n v="104"/>
    <n v="-41"/>
    <n v="-0.394230769230769"/>
    <x v="0"/>
  </r>
  <r>
    <x v="18"/>
    <x v="24"/>
    <x v="2"/>
    <n v="73"/>
    <n v="76"/>
    <n v="-3"/>
    <n v="-3.94736842105263E-2"/>
    <x v="0"/>
  </r>
  <r>
    <x v="18"/>
    <x v="24"/>
    <x v="4"/>
    <n v="165"/>
    <n v="187"/>
    <n v="-22"/>
    <n v="-0.11764705882352899"/>
    <x v="0"/>
  </r>
  <r>
    <x v="18"/>
    <x v="25"/>
    <x v="0"/>
    <n v="354"/>
    <n v="354"/>
    <n v="0"/>
    <n v="0"/>
    <x v="0"/>
  </r>
  <r>
    <x v="18"/>
    <x v="25"/>
    <x v="1"/>
    <n v="101"/>
    <n v="117"/>
    <n v="-16"/>
    <n v="-0.13675213675213699"/>
    <x v="0"/>
  </r>
  <r>
    <x v="18"/>
    <x v="25"/>
    <x v="2"/>
    <n v="88"/>
    <n v="78"/>
    <n v="10"/>
    <n v="0.128205128205128"/>
    <x v="0"/>
  </r>
  <r>
    <x v="18"/>
    <x v="25"/>
    <x v="4"/>
    <n v="148"/>
    <n v="142"/>
    <n v="6"/>
    <n v="4.2253521126760597E-2"/>
    <x v="0"/>
  </r>
  <r>
    <x v="18"/>
    <x v="26"/>
    <x v="0"/>
    <n v="277"/>
    <n v="286"/>
    <n v="-9"/>
    <n v="-3.1468531468531499E-2"/>
    <x v="0"/>
  </r>
  <r>
    <x v="18"/>
    <x v="26"/>
    <x v="1"/>
    <n v="563"/>
    <n v="852"/>
    <n v="-289"/>
    <n v="-0.33920187793427198"/>
    <x v="0"/>
  </r>
  <r>
    <x v="18"/>
    <x v="26"/>
    <x v="2"/>
    <n v="196"/>
    <n v="341"/>
    <n v="-145"/>
    <n v="-0.42521994134897401"/>
    <x v="0"/>
  </r>
  <r>
    <x v="18"/>
    <x v="26"/>
    <x v="4"/>
    <n v="1245"/>
    <n v="2286"/>
    <n v="-1041"/>
    <n v="-0.45538057742782201"/>
    <x v="0"/>
  </r>
  <r>
    <x v="18"/>
    <x v="27"/>
    <x v="0"/>
    <n v="113"/>
    <n v="105"/>
    <n v="8"/>
    <n v="7.6190476190476197E-2"/>
    <x v="0"/>
  </r>
  <r>
    <x v="18"/>
    <x v="27"/>
    <x v="1"/>
    <n v="47"/>
    <n v="87"/>
    <n v="-40"/>
    <n v="-0.45977011494252901"/>
    <x v="0"/>
  </r>
  <r>
    <x v="18"/>
    <x v="27"/>
    <x v="2"/>
    <n v="39"/>
    <n v="53"/>
    <n v="-14"/>
    <n v="-0.26415094339622602"/>
    <x v="0"/>
  </r>
  <r>
    <x v="18"/>
    <x v="27"/>
    <x v="4"/>
    <n v="98"/>
    <n v="113"/>
    <n v="-15"/>
    <n v="-0.132743362831858"/>
    <x v="0"/>
  </r>
  <r>
    <x v="18"/>
    <x v="28"/>
    <x v="0"/>
    <n v="18"/>
    <n v="25"/>
    <n v="-7"/>
    <n v="-0.28000000000000003"/>
    <x v="0"/>
  </r>
  <r>
    <x v="18"/>
    <x v="28"/>
    <x v="1"/>
    <n v="21"/>
    <n v="19"/>
    <n v="2"/>
    <n v="0.105263157894737"/>
    <x v="0"/>
  </r>
  <r>
    <x v="18"/>
    <x v="28"/>
    <x v="2"/>
    <n v="31"/>
    <n v="23"/>
    <n v="8"/>
    <n v="0.34782608695652201"/>
    <x v="0"/>
  </r>
  <r>
    <x v="18"/>
    <x v="28"/>
    <x v="4"/>
    <n v="86"/>
    <n v="97"/>
    <n v="-11"/>
    <n v="-0.11340206185567001"/>
    <x v="0"/>
  </r>
  <r>
    <x v="18"/>
    <x v="29"/>
    <x v="0"/>
    <n v="197"/>
    <n v="185"/>
    <n v="12"/>
    <n v="6.4864864864864896E-2"/>
    <x v="0"/>
  </r>
  <r>
    <x v="18"/>
    <x v="29"/>
    <x v="1"/>
    <n v="81"/>
    <n v="102"/>
    <n v="-21"/>
    <n v="-0.20588235294117599"/>
    <x v="0"/>
  </r>
  <r>
    <x v="18"/>
    <x v="29"/>
    <x v="2"/>
    <n v="69"/>
    <n v="82"/>
    <n v="-13"/>
    <n v="-0.15853658536585399"/>
    <x v="0"/>
  </r>
  <r>
    <x v="18"/>
    <x v="29"/>
    <x v="4"/>
    <n v="103"/>
    <n v="105"/>
    <n v="-2"/>
    <n v="-1.9047619047619001E-2"/>
    <x v="0"/>
  </r>
  <r>
    <x v="18"/>
    <x v="30"/>
    <x v="0"/>
    <n v="724"/>
    <n v="688"/>
    <n v="36"/>
    <n v="5.2325581395348798E-2"/>
    <x v="0"/>
  </r>
  <r>
    <x v="18"/>
    <x v="30"/>
    <x v="1"/>
    <n v="220"/>
    <n v="301"/>
    <n v="-81"/>
    <n v="-0.26910299003322302"/>
    <x v="0"/>
  </r>
  <r>
    <x v="18"/>
    <x v="30"/>
    <x v="2"/>
    <n v="210"/>
    <n v="220"/>
    <n v="-10"/>
    <n v="-4.5454545454545497E-2"/>
    <x v="0"/>
  </r>
  <r>
    <x v="18"/>
    <x v="30"/>
    <x v="4"/>
    <n v="264"/>
    <n v="260"/>
    <n v="4"/>
    <n v="1.5384615384615399E-2"/>
    <x v="0"/>
  </r>
  <r>
    <x v="18"/>
    <x v="31"/>
    <x v="0"/>
    <n v="408"/>
    <n v="441"/>
    <n v="-33"/>
    <n v="-7.4829931972789102E-2"/>
    <x v="0"/>
  </r>
  <r>
    <x v="18"/>
    <x v="31"/>
    <x v="1"/>
    <n v="413"/>
    <n v="555"/>
    <n v="-142"/>
    <n v="-0.25585585585585602"/>
    <x v="0"/>
  </r>
  <r>
    <x v="18"/>
    <x v="31"/>
    <x v="2"/>
    <n v="259"/>
    <n v="288"/>
    <n v="-29"/>
    <n v="-0.100694444444444"/>
    <x v="0"/>
  </r>
  <r>
    <x v="18"/>
    <x v="31"/>
    <x v="4"/>
    <n v="616"/>
    <n v="740"/>
    <n v="-124"/>
    <n v="-0.16756756756756799"/>
    <x v="0"/>
  </r>
  <r>
    <x v="18"/>
    <x v="32"/>
    <x v="0"/>
    <n v="73"/>
    <n v="71"/>
    <n v="2"/>
    <n v="2.8169014084507001E-2"/>
    <x v="0"/>
  </r>
  <r>
    <x v="18"/>
    <x v="32"/>
    <x v="1"/>
    <n v="121"/>
    <n v="141"/>
    <n v="-20"/>
    <n v="-0.14184397163120599"/>
    <x v="0"/>
  </r>
  <r>
    <x v="18"/>
    <x v="32"/>
    <x v="2"/>
    <n v="51"/>
    <n v="54"/>
    <n v="-3"/>
    <n v="-5.5555555555555601E-2"/>
    <x v="0"/>
  </r>
  <r>
    <x v="18"/>
    <x v="32"/>
    <x v="4"/>
    <n v="380"/>
    <n v="429"/>
    <n v="-49"/>
    <n v="-0.114219114219114"/>
    <x v="0"/>
  </r>
  <r>
    <x v="19"/>
    <x v="0"/>
    <x v="0"/>
    <n v="4945"/>
    <n v="4381.9047619047597"/>
    <n v="563.09523809523898"/>
    <n v="0.128504672897196"/>
    <x v="0"/>
  </r>
  <r>
    <x v="19"/>
    <x v="0"/>
    <x v="1"/>
    <n v="3806"/>
    <n v="4731.4285714285697"/>
    <n v="-925.42857142857201"/>
    <n v="-0.195591787439614"/>
    <x v="0"/>
  </r>
  <r>
    <x v="19"/>
    <x v="0"/>
    <x v="2"/>
    <n v="2621"/>
    <n v="2836.1904761904798"/>
    <n v="-215.19047619047601"/>
    <n v="-7.5873069173942195E-2"/>
    <x v="0"/>
  </r>
  <r>
    <x v="19"/>
    <x v="0"/>
    <x v="3"/>
    <n v="566"/>
    <n v="1466.6666666666699"/>
    <n v="-900.66666666666697"/>
    <n v="-0.61409090909090902"/>
    <x v="0"/>
  </r>
  <r>
    <x v="19"/>
    <x v="0"/>
    <x v="4"/>
    <n v="8416"/>
    <n v="9466.6666666666697"/>
    <n v="-1050.6666666666699"/>
    <n v="-0.110985915492958"/>
    <x v="0"/>
  </r>
  <r>
    <x v="19"/>
    <x v="1"/>
    <x v="0"/>
    <n v="134"/>
    <n v="133.333333333333"/>
    <n v="0.66666666666668595"/>
    <n v="5.0000000000001397E-3"/>
    <x v="0"/>
  </r>
  <r>
    <x v="19"/>
    <x v="1"/>
    <x v="1"/>
    <n v="221"/>
    <n v="250.47619047619"/>
    <n v="-29.476190476190499"/>
    <n v="-0.11768060836501899"/>
    <x v="0"/>
  </r>
  <r>
    <x v="19"/>
    <x v="1"/>
    <x v="2"/>
    <n v="72"/>
    <n v="86.6666666666667"/>
    <n v="-14.6666666666667"/>
    <n v="-0.16923076923076899"/>
    <x v="0"/>
  </r>
  <r>
    <x v="19"/>
    <x v="1"/>
    <x v="4"/>
    <n v="288"/>
    <n v="272.38095238095201"/>
    <n v="15.619047619047601"/>
    <n v="5.7342657342657498E-2"/>
    <x v="0"/>
  </r>
  <r>
    <x v="19"/>
    <x v="2"/>
    <x v="0"/>
    <n v="29"/>
    <n v="37.142857142857103"/>
    <n v="-8.1428571428571406"/>
    <n v="-0.21923076923076901"/>
    <x v="0"/>
  </r>
  <r>
    <x v="19"/>
    <x v="2"/>
    <x v="1"/>
    <n v="45"/>
    <n v="62.857142857142897"/>
    <n v="-17.8571428571429"/>
    <n v="-0.28409090909090901"/>
    <x v="0"/>
  </r>
  <r>
    <x v="19"/>
    <x v="2"/>
    <x v="2"/>
    <n v="50"/>
    <n v="55.238095238095198"/>
    <n v="-5.2380952380952301"/>
    <n v="-9.4827586206896505E-2"/>
    <x v="0"/>
  </r>
  <r>
    <x v="19"/>
    <x v="2"/>
    <x v="4"/>
    <n v="76"/>
    <n v="67.619047619047606"/>
    <n v="8.3809523809523796"/>
    <n v="0.123943661971831"/>
    <x v="0"/>
  </r>
  <r>
    <x v="19"/>
    <x v="3"/>
    <x v="0"/>
    <n v="221"/>
    <n v="180.95238095238099"/>
    <n v="40.047619047619101"/>
    <n v="0.22131578947368399"/>
    <x v="0"/>
  </r>
  <r>
    <x v="19"/>
    <x v="3"/>
    <x v="1"/>
    <n v="49"/>
    <n v="70.476190476190496"/>
    <n v="-21.476190476190499"/>
    <n v="-0.30472972972973"/>
    <x v="0"/>
  </r>
  <r>
    <x v="19"/>
    <x v="3"/>
    <x v="2"/>
    <n v="134"/>
    <n v="114.28571428571399"/>
    <n v="19.714285714285701"/>
    <n v="0.17249999999999999"/>
    <x v="0"/>
  </r>
  <r>
    <x v="19"/>
    <x v="3"/>
    <x v="4"/>
    <n v="8"/>
    <n v="12.380952380952399"/>
    <n v="-4.3809523809523796"/>
    <n v="-0.35384615384615398"/>
    <x v="0"/>
  </r>
  <r>
    <x v="19"/>
    <x v="4"/>
    <x v="0"/>
    <n v="148"/>
    <n v="124.761904761905"/>
    <n v="23.238095238095202"/>
    <n v="0.18625954198473299"/>
    <x v="0"/>
  </r>
  <r>
    <x v="19"/>
    <x v="4"/>
    <x v="1"/>
    <n v="172"/>
    <n v="185.71428571428601"/>
    <n v="-13.714285714285699"/>
    <n v="-7.38461538461537E-2"/>
    <x v="0"/>
  </r>
  <r>
    <x v="19"/>
    <x v="4"/>
    <x v="2"/>
    <n v="106"/>
    <n v="144.76190476190499"/>
    <n v="-38.761904761904802"/>
    <n v="-0.26776315789473698"/>
    <x v="0"/>
  </r>
  <r>
    <x v="19"/>
    <x v="4"/>
    <x v="3"/>
    <n v="364"/>
    <n v="1053.3333333333301"/>
    <n v="-689.33333333333303"/>
    <n v="-0.65443037974683504"/>
    <x v="0"/>
  </r>
  <r>
    <x v="19"/>
    <x v="4"/>
    <x v="4"/>
    <n v="1874"/>
    <n v="1814.2857142857099"/>
    <n v="59.714285714285801"/>
    <n v="3.2913385826771703E-2"/>
    <x v="0"/>
  </r>
  <r>
    <x v="19"/>
    <x v="5"/>
    <x v="0"/>
    <n v="22"/>
    <n v="17.1428571428571"/>
    <n v="4.8571428571428603"/>
    <n v="0.28333333333333299"/>
    <x v="0"/>
  </r>
  <r>
    <x v="19"/>
    <x v="5"/>
    <x v="1"/>
    <n v="28"/>
    <n v="44.761904761904802"/>
    <n v="-16.761904761904798"/>
    <n v="-0.37446808510638302"/>
    <x v="0"/>
  </r>
  <r>
    <x v="19"/>
    <x v="5"/>
    <x v="2"/>
    <n v="9"/>
    <n v="16.1904761904762"/>
    <n v="-7.1904761904761898"/>
    <n v="-0.44411764705882401"/>
    <x v="0"/>
  </r>
  <r>
    <x v="19"/>
    <x v="5"/>
    <x v="3"/>
    <n v="30"/>
    <n v="69.523809523809504"/>
    <n v="-39.523809523809497"/>
    <n v="-0.568493150684931"/>
    <x v="0"/>
  </r>
  <r>
    <x v="19"/>
    <x v="5"/>
    <x v="4"/>
    <n v="55"/>
    <n v="40"/>
    <n v="15"/>
    <n v="0.375"/>
    <x v="0"/>
  </r>
  <r>
    <x v="19"/>
    <x v="6"/>
    <x v="0"/>
    <n v="688"/>
    <n v="625.71428571428601"/>
    <n v="62.285714285714299"/>
    <n v="9.9543378995433904E-2"/>
    <x v="0"/>
  </r>
  <r>
    <x v="19"/>
    <x v="6"/>
    <x v="1"/>
    <n v="401"/>
    <n v="505.71428571428601"/>
    <n v="-104.71428571428601"/>
    <n v="-0.20706214689265501"/>
    <x v="0"/>
  </r>
  <r>
    <x v="19"/>
    <x v="6"/>
    <x v="2"/>
    <n v="293"/>
    <n v="302.857142857143"/>
    <n v="-9.8571428571428292"/>
    <n v="-3.2547169811320699E-2"/>
    <x v="0"/>
  </r>
  <r>
    <x v="19"/>
    <x v="6"/>
    <x v="3"/>
    <n v="172"/>
    <n v="343.80952380952402"/>
    <n v="-171.80952380952399"/>
    <n v="-0.49972299168975098"/>
    <x v="0"/>
  </r>
  <r>
    <x v="19"/>
    <x v="6"/>
    <x v="4"/>
    <n v="1135"/>
    <n v="1100"/>
    <n v="35"/>
    <n v="3.1818181818181801E-2"/>
    <x v="0"/>
  </r>
  <r>
    <x v="19"/>
    <x v="7"/>
    <x v="0"/>
    <n v="29"/>
    <n v="27.619047619047599"/>
    <n v="1.38095238095238"/>
    <n v="5.00000000000001E-2"/>
    <x v="0"/>
  </r>
  <r>
    <x v="19"/>
    <x v="7"/>
    <x v="1"/>
    <n v="69"/>
    <n v="97.142857142857096"/>
    <n v="-28.1428571428571"/>
    <n v="-0.28970588235294098"/>
    <x v="0"/>
  </r>
  <r>
    <x v="19"/>
    <x v="7"/>
    <x v="2"/>
    <n v="32"/>
    <n v="40"/>
    <n v="-8"/>
    <n v="-0.2"/>
    <x v="0"/>
  </r>
  <r>
    <x v="19"/>
    <x v="7"/>
    <x v="4"/>
    <n v="69"/>
    <n v="70.476190476190496"/>
    <n v="-1.4761904761904701"/>
    <n v="-2.0945945945945801E-2"/>
    <x v="0"/>
  </r>
  <r>
    <x v="19"/>
    <x v="8"/>
    <x v="0"/>
    <n v="233"/>
    <n v="225.71428571428601"/>
    <n v="7.2857142857143096"/>
    <n v="3.2278481012658303E-2"/>
    <x v="0"/>
  </r>
  <r>
    <x v="19"/>
    <x v="8"/>
    <x v="1"/>
    <n v="242"/>
    <n v="300.95238095238102"/>
    <n v="-58.952380952380999"/>
    <n v="-0.19588607594936699"/>
    <x v="0"/>
  </r>
  <r>
    <x v="19"/>
    <x v="8"/>
    <x v="2"/>
    <n v="126"/>
    <n v="153.333333333333"/>
    <n v="-27.3333333333333"/>
    <n v="-0.178260869565217"/>
    <x v="0"/>
  </r>
  <r>
    <x v="19"/>
    <x v="8"/>
    <x v="3"/>
    <n v="30"/>
    <n v="69.523809523809504"/>
    <n v="-39.523809523809497"/>
    <n v="-0.568493150684931"/>
    <x v="0"/>
  </r>
  <r>
    <x v="19"/>
    <x v="8"/>
    <x v="4"/>
    <n v="579"/>
    <n v="598.09523809523796"/>
    <n v="-19.095238095238098"/>
    <n v="-3.1926751592356702E-2"/>
    <x v="0"/>
  </r>
  <r>
    <x v="19"/>
    <x v="9"/>
    <x v="0"/>
    <n v="622"/>
    <n v="562.857142857143"/>
    <n v="59.142857142857203"/>
    <n v="0.10507614213197999"/>
    <x v="0"/>
  </r>
  <r>
    <x v="19"/>
    <x v="9"/>
    <x v="1"/>
    <n v="421"/>
    <n v="540"/>
    <n v="-119"/>
    <n v="-0.22037037037036999"/>
    <x v="0"/>
  </r>
  <r>
    <x v="19"/>
    <x v="9"/>
    <x v="2"/>
    <n v="254"/>
    <n v="273.33333333333297"/>
    <n v="-19.3333333333333"/>
    <n v="-7.0731707317073095E-2"/>
    <x v="0"/>
  </r>
  <r>
    <x v="19"/>
    <x v="9"/>
    <x v="4"/>
    <n v="436"/>
    <n v="518.09523809523796"/>
    <n v="-82.095238095238102"/>
    <n v="-0.158455882352941"/>
    <x v="0"/>
  </r>
  <r>
    <x v="19"/>
    <x v="10"/>
    <x v="0"/>
    <n v="74"/>
    <n v="62.857142857142897"/>
    <n v="11.1428571428571"/>
    <n v="0.177272727272727"/>
    <x v="0"/>
  </r>
  <r>
    <x v="19"/>
    <x v="10"/>
    <x v="1"/>
    <n v="142"/>
    <n v="156.19047619047601"/>
    <n v="-14.1904761904762"/>
    <n v="-9.0853658536585294E-2"/>
    <x v="0"/>
  </r>
  <r>
    <x v="19"/>
    <x v="10"/>
    <x v="2"/>
    <n v="92"/>
    <n v="111.428571428571"/>
    <n v="-19.428571428571399"/>
    <n v="-0.17435897435897399"/>
    <x v="0"/>
  </r>
  <r>
    <x v="19"/>
    <x v="10"/>
    <x v="4"/>
    <n v="426"/>
    <n v="417.142857142857"/>
    <n v="8.8571428571428896"/>
    <n v="2.1232876712328801E-2"/>
    <x v="0"/>
  </r>
  <r>
    <x v="19"/>
    <x v="11"/>
    <x v="0"/>
    <n v="29"/>
    <n v="20.952380952380999"/>
    <n v="8.0476190476190492"/>
    <n v="0.38409090909090898"/>
    <x v="0"/>
  </r>
  <r>
    <x v="19"/>
    <x v="11"/>
    <x v="1"/>
    <n v="18"/>
    <n v="28.571428571428601"/>
    <n v="-10.5714285714286"/>
    <n v="-0.37"/>
    <x v="0"/>
  </r>
  <r>
    <x v="19"/>
    <x v="11"/>
    <x v="2"/>
    <n v="21"/>
    <n v="21.904761904761902"/>
    <n v="-0.90476190476190499"/>
    <n v="-4.1304347826087003E-2"/>
    <x v="0"/>
  </r>
  <r>
    <x v="19"/>
    <x v="11"/>
    <x v="4"/>
    <n v="49"/>
    <n v="48.571428571428598"/>
    <n v="0.42857142857143099"/>
    <n v="8.8235294117647509E-3"/>
    <x v="0"/>
  </r>
  <r>
    <x v="19"/>
    <x v="12"/>
    <x v="0"/>
    <n v="171"/>
    <n v="161.90476190476201"/>
    <n v="9.0952380952381002"/>
    <n v="5.61764705882353E-2"/>
    <x v="0"/>
  </r>
  <r>
    <x v="19"/>
    <x v="12"/>
    <x v="1"/>
    <n v="152"/>
    <n v="177.142857142857"/>
    <n v="-25.1428571428571"/>
    <n v="-0.14193548387096799"/>
    <x v="0"/>
  </r>
  <r>
    <x v="19"/>
    <x v="12"/>
    <x v="2"/>
    <n v="104"/>
    <n v="130.47619047619"/>
    <n v="-26.476190476190499"/>
    <n v="-0.20291970802919701"/>
    <x v="0"/>
  </r>
  <r>
    <x v="19"/>
    <x v="12"/>
    <x v="4"/>
    <n v="155"/>
    <n v="213.333333333333"/>
    <n v="-58.3333333333333"/>
    <n v="-0.2734375"/>
    <x v="0"/>
  </r>
  <r>
    <x v="19"/>
    <x v="13"/>
    <x v="0"/>
    <n v="49"/>
    <n v="41.904761904761898"/>
    <n v="7.0952380952380896"/>
    <n v="0.16931818181818201"/>
    <x v="0"/>
  </r>
  <r>
    <x v="19"/>
    <x v="13"/>
    <x v="1"/>
    <n v="92"/>
    <n v="112.380952380952"/>
    <n v="-20.380952380952401"/>
    <n v="-0.18135593220339"/>
    <x v="0"/>
  </r>
  <r>
    <x v="19"/>
    <x v="13"/>
    <x v="2"/>
    <n v="76"/>
    <n v="94.285714285714306"/>
    <n v="-18.285714285714299"/>
    <n v="-0.19393939393939399"/>
    <x v="0"/>
  </r>
  <r>
    <x v="19"/>
    <x v="13"/>
    <x v="4"/>
    <n v="342"/>
    <n v="315.23809523809501"/>
    <n v="26.761904761904798"/>
    <n v="8.4894259818731097E-2"/>
    <x v="0"/>
  </r>
  <r>
    <x v="19"/>
    <x v="14"/>
    <x v="0"/>
    <n v="182"/>
    <n v="166.666666666667"/>
    <n v="15.3333333333333"/>
    <n v="9.2000000000000096E-2"/>
    <x v="0"/>
  </r>
  <r>
    <x v="19"/>
    <x v="14"/>
    <x v="1"/>
    <n v="84"/>
    <n v="104.761904761905"/>
    <n v="-20.761904761904798"/>
    <n v="-0.19818181818181799"/>
    <x v="0"/>
  </r>
  <r>
    <x v="19"/>
    <x v="14"/>
    <x v="2"/>
    <n v="72"/>
    <n v="77.142857142857096"/>
    <n v="-5.1428571428571397"/>
    <n v="-6.6666666666666596E-2"/>
    <x v="0"/>
  </r>
  <r>
    <x v="19"/>
    <x v="14"/>
    <x v="4"/>
    <n v="55"/>
    <n v="57.142857142857103"/>
    <n v="-2.1428571428571401"/>
    <n v="-3.7499999999999901E-2"/>
    <x v="0"/>
  </r>
  <r>
    <x v="19"/>
    <x v="15"/>
    <x v="0"/>
    <n v="1109"/>
    <n v="941.90476190476204"/>
    <n v="167.09523809523799"/>
    <n v="0.177401415571284"/>
    <x v="0"/>
  </r>
  <r>
    <x v="19"/>
    <x v="15"/>
    <x v="1"/>
    <n v="532"/>
    <n v="580"/>
    <n v="-48"/>
    <n v="-8.2758620689655199E-2"/>
    <x v="0"/>
  </r>
  <r>
    <x v="19"/>
    <x v="15"/>
    <x v="2"/>
    <n v="651"/>
    <n v="613.33333333333303"/>
    <n v="37.6666666666667"/>
    <n v="6.1413043478261001E-2"/>
    <x v="0"/>
  </r>
  <r>
    <x v="19"/>
    <x v="15"/>
    <x v="4"/>
    <n v="632"/>
    <n v="796.19047619047603"/>
    <n v="-164.19047619047601"/>
    <n v="-0.20622009569378"/>
    <x v="0"/>
  </r>
  <r>
    <x v="19"/>
    <x v="16"/>
    <x v="0"/>
    <n v="62"/>
    <n v="52.380952380952401"/>
    <n v="9.6190476190476204"/>
    <n v="0.18363636363636399"/>
    <x v="0"/>
  </r>
  <r>
    <x v="19"/>
    <x v="16"/>
    <x v="1"/>
    <n v="93"/>
    <n v="101.904761904762"/>
    <n v="-8.9047619047618998"/>
    <n v="-8.7383177570093395E-2"/>
    <x v="0"/>
  </r>
  <r>
    <x v="19"/>
    <x v="16"/>
    <x v="2"/>
    <n v="28"/>
    <n v="34.285714285714299"/>
    <n v="-6.2857142857142803"/>
    <n v="-0.18333333333333299"/>
    <x v="0"/>
  </r>
  <r>
    <x v="19"/>
    <x v="16"/>
    <x v="4"/>
    <n v="50"/>
    <n v="53.3333333333333"/>
    <n v="-3.3333333333333299"/>
    <n v="-6.2499999999999903E-2"/>
    <x v="0"/>
  </r>
  <r>
    <x v="19"/>
    <x v="17"/>
    <x v="0"/>
    <n v="20"/>
    <n v="24.761904761904798"/>
    <n v="-4.7619047619047601"/>
    <n v="-0.19230769230769201"/>
    <x v="0"/>
  </r>
  <r>
    <x v="19"/>
    <x v="17"/>
    <x v="1"/>
    <n v="237"/>
    <n v="406.66666666666703"/>
    <n v="-169.666666666667"/>
    <n v="-0.417213114754098"/>
    <x v="0"/>
  </r>
  <r>
    <x v="19"/>
    <x v="17"/>
    <x v="2"/>
    <n v="69"/>
    <n v="101.904761904762"/>
    <n v="-32.904761904761898"/>
    <n v="-0.32289719626168201"/>
    <x v="0"/>
  </r>
  <r>
    <x v="19"/>
    <x v="17"/>
    <x v="4"/>
    <n v="585"/>
    <n v="760.95238095238096"/>
    <n v="-175.95238095238099"/>
    <n v="-0.231226533166458"/>
    <x v="0"/>
  </r>
  <r>
    <x v="19"/>
    <x v="18"/>
    <x v="0"/>
    <n v="132"/>
    <n v="108.571428571429"/>
    <n v="23.428571428571399"/>
    <n v="0.215789473684211"/>
    <x v="0"/>
  </r>
  <r>
    <x v="19"/>
    <x v="18"/>
    <x v="1"/>
    <n v="71"/>
    <n v="97.142857142857096"/>
    <n v="-26.1428571428571"/>
    <n v="-0.26911764705882402"/>
    <x v="0"/>
  </r>
  <r>
    <x v="19"/>
    <x v="18"/>
    <x v="2"/>
    <n v="35"/>
    <n v="29.523809523809501"/>
    <n v="5.4761904761904798"/>
    <n v="0.18548387096774199"/>
    <x v="0"/>
  </r>
  <r>
    <x v="19"/>
    <x v="18"/>
    <x v="4"/>
    <n v="74"/>
    <n v="121.904761904762"/>
    <n v="-47.904761904761898"/>
    <n v="-0.39296874999999998"/>
    <x v="0"/>
  </r>
  <r>
    <x v="19"/>
    <x v="19"/>
    <x v="0"/>
    <n v="124"/>
    <n v="127.619047619048"/>
    <n v="-3.6190476190476102"/>
    <n v="-2.8358208955223799E-2"/>
    <x v="0"/>
  </r>
  <r>
    <x v="19"/>
    <x v="19"/>
    <x v="1"/>
    <n v="44"/>
    <n v="51.428571428571402"/>
    <n v="-7.4285714285714199"/>
    <n v="-0.14444444444444399"/>
    <x v="0"/>
  </r>
  <r>
    <x v="19"/>
    <x v="19"/>
    <x v="2"/>
    <n v="33"/>
    <n v="45.714285714285701"/>
    <n v="-12.714285714285699"/>
    <n v="-0.27812500000000001"/>
    <x v="0"/>
  </r>
  <r>
    <x v="19"/>
    <x v="19"/>
    <x v="4"/>
    <n v="24"/>
    <n v="21.904761904761902"/>
    <n v="2.09523809523809"/>
    <n v="9.5652173913043495E-2"/>
    <x v="0"/>
  </r>
  <r>
    <x v="19"/>
    <x v="20"/>
    <x v="0"/>
    <n v="25"/>
    <n v="20.952380952380999"/>
    <n v="4.0476190476190501"/>
    <n v="0.19318181818181801"/>
    <x v="0"/>
  </r>
  <r>
    <x v="19"/>
    <x v="20"/>
    <x v="1"/>
    <n v="50"/>
    <n v="43.809523809523803"/>
    <n v="6.1904761904761898"/>
    <n v="0.141304347826087"/>
    <x v="0"/>
  </r>
  <r>
    <x v="19"/>
    <x v="20"/>
    <x v="2"/>
    <n v="16"/>
    <n v="17.1428571428571"/>
    <n v="-1.1428571428571399"/>
    <n v="-6.6666666666666596E-2"/>
    <x v="0"/>
  </r>
  <r>
    <x v="19"/>
    <x v="20"/>
    <x v="4"/>
    <n v="84"/>
    <n v="101.904761904762"/>
    <n v="-17.904761904761902"/>
    <n v="-0.175700934579439"/>
    <x v="0"/>
  </r>
  <r>
    <x v="19"/>
    <x v="21"/>
    <x v="0"/>
    <n v="224"/>
    <n v="212.38095238095201"/>
    <n v="11.619047619047601"/>
    <n v="5.4708520179372201E-2"/>
    <x v="0"/>
  </r>
  <r>
    <x v="19"/>
    <x v="21"/>
    <x v="1"/>
    <n v="147"/>
    <n v="192.38095238095201"/>
    <n v="-45.380952380952401"/>
    <n v="-0.23589108910891099"/>
    <x v="0"/>
  </r>
  <r>
    <x v="19"/>
    <x v="21"/>
    <x v="2"/>
    <n v="107"/>
    <n v="113.333333333333"/>
    <n v="-6.3333333333333304"/>
    <n v="-5.5882352941176397E-2"/>
    <x v="0"/>
  </r>
  <r>
    <x v="19"/>
    <x v="21"/>
    <x v="4"/>
    <n v="212"/>
    <n v="246.666666666667"/>
    <n v="-34.6666666666667"/>
    <n v="-0.14054054054054099"/>
    <x v="0"/>
  </r>
  <r>
    <x v="19"/>
    <x v="22"/>
    <x v="0"/>
    <n v="169"/>
    <n v="152.38095238095201"/>
    <n v="16.619047619047599"/>
    <n v="0.10906250000000001"/>
    <x v="0"/>
  </r>
  <r>
    <x v="19"/>
    <x v="22"/>
    <x v="1"/>
    <n v="89"/>
    <n v="140"/>
    <n v="-51"/>
    <n v="-0.36428571428571399"/>
    <x v="0"/>
  </r>
  <r>
    <x v="19"/>
    <x v="22"/>
    <x v="2"/>
    <n v="84"/>
    <n v="94.285714285714306"/>
    <n v="-10.285714285714301"/>
    <n v="-0.109090909090909"/>
    <x v="0"/>
  </r>
  <r>
    <x v="19"/>
    <x v="22"/>
    <x v="4"/>
    <n v="325"/>
    <n v="327.61904761904799"/>
    <n v="-2.6190476190475902"/>
    <n v="-7.9941860465115502E-3"/>
    <x v="0"/>
  </r>
  <r>
    <x v="19"/>
    <x v="23"/>
    <x v="0"/>
    <n v="299"/>
    <n v="257.142857142857"/>
    <n v="41.857142857142897"/>
    <n v="0.16277777777777799"/>
    <x v="0"/>
  </r>
  <r>
    <x v="19"/>
    <x v="23"/>
    <x v="1"/>
    <n v="142"/>
    <n v="197.142857142857"/>
    <n v="-55.142857142857103"/>
    <n v="-0.27971014492753599"/>
    <x v="0"/>
  </r>
  <r>
    <x v="19"/>
    <x v="23"/>
    <x v="2"/>
    <n v="127"/>
    <n v="129.52380952381"/>
    <n v="-2.5238095238095202"/>
    <n v="-1.9485294117647E-2"/>
    <x v="0"/>
  </r>
  <r>
    <x v="19"/>
    <x v="23"/>
    <x v="4"/>
    <n v="425"/>
    <n v="415.23809523809501"/>
    <n v="9.7619047619047592"/>
    <n v="2.35091743119266E-2"/>
    <x v="0"/>
  </r>
  <r>
    <x v="19"/>
    <x v="24"/>
    <x v="0"/>
    <n v="135"/>
    <n v="149.52380952381"/>
    <n v="-14.523809523809501"/>
    <n v="-9.7133757961783404E-2"/>
    <x v="0"/>
  </r>
  <r>
    <x v="19"/>
    <x v="24"/>
    <x v="1"/>
    <n v="88"/>
    <n v="99.047619047618994"/>
    <n v="-11.047619047618999"/>
    <n v="-0.111538461538461"/>
    <x v="0"/>
  </r>
  <r>
    <x v="19"/>
    <x v="24"/>
    <x v="2"/>
    <n v="52"/>
    <n v="70.476190476190496"/>
    <n v="-18.476190476190499"/>
    <n v="-0.26216216216216198"/>
    <x v="0"/>
  </r>
  <r>
    <x v="19"/>
    <x v="24"/>
    <x v="4"/>
    <n v="141"/>
    <n v="158.09523809523799"/>
    <n v="-17.095238095238098"/>
    <n v="-0.108132530120482"/>
    <x v="0"/>
  </r>
  <r>
    <x v="19"/>
    <x v="25"/>
    <x v="0"/>
    <n v="343"/>
    <n v="316.19047619047598"/>
    <n v="26.809523809523899"/>
    <n v="8.4789156626506199E-2"/>
    <x v="0"/>
  </r>
  <r>
    <x v="19"/>
    <x v="25"/>
    <x v="1"/>
    <n v="106"/>
    <n v="108.571428571429"/>
    <n v="-2.5714285714285698"/>
    <n v="-2.3684210526315801E-2"/>
    <x v="0"/>
  </r>
  <r>
    <x v="19"/>
    <x v="25"/>
    <x v="2"/>
    <n v="81"/>
    <n v="78.095238095238102"/>
    <n v="2.90476190476191"/>
    <n v="3.7195121951219601E-2"/>
    <x v="0"/>
  </r>
  <r>
    <x v="19"/>
    <x v="25"/>
    <x v="4"/>
    <n v="187"/>
    <n v="153.333333333333"/>
    <n v="33.6666666666667"/>
    <n v="0.219565217391304"/>
    <x v="0"/>
  </r>
  <r>
    <x v="19"/>
    <x v="26"/>
    <x v="0"/>
    <n v="242"/>
    <n v="206.666666666667"/>
    <n v="35.3333333333333"/>
    <n v="0.170967741935484"/>
    <x v="0"/>
  </r>
  <r>
    <x v="19"/>
    <x v="26"/>
    <x v="1"/>
    <n v="577"/>
    <n v="790.47619047619003"/>
    <n v="-213.47619047619"/>
    <n v="-0.270060240963855"/>
    <x v="0"/>
  </r>
  <r>
    <x v="19"/>
    <x v="26"/>
    <x v="2"/>
    <n v="209"/>
    <n v="295.23809523809501"/>
    <n v="-86.238095238095198"/>
    <n v="-0.29209677419354801"/>
    <x v="0"/>
  </r>
  <r>
    <x v="19"/>
    <x v="26"/>
    <x v="4"/>
    <n v="1235"/>
    <n v="1903.80952380952"/>
    <n v="-668.80952380952397"/>
    <n v="-0.351300650325163"/>
    <x v="0"/>
  </r>
  <r>
    <x v="19"/>
    <x v="27"/>
    <x v="0"/>
    <n v="130"/>
    <n v="104.761904761905"/>
    <n v="25.238095238095202"/>
    <n v="0.24090909090909099"/>
    <x v="0"/>
  </r>
  <r>
    <x v="19"/>
    <x v="27"/>
    <x v="1"/>
    <n v="53"/>
    <n v="57.142857142857103"/>
    <n v="-4.1428571428571397"/>
    <n v="-7.2499999999999898E-2"/>
    <x v="0"/>
  </r>
  <r>
    <x v="19"/>
    <x v="27"/>
    <x v="2"/>
    <n v="43"/>
    <n v="35.238095238095198"/>
    <n v="7.7619047619047699"/>
    <n v="0.22027027027026999"/>
    <x v="0"/>
  </r>
  <r>
    <x v="19"/>
    <x v="27"/>
    <x v="4"/>
    <n v="100"/>
    <n v="87.619047619047606"/>
    <n v="12.380952380952399"/>
    <n v="0.141304347826087"/>
    <x v="0"/>
  </r>
  <r>
    <x v="19"/>
    <x v="28"/>
    <x v="0"/>
    <n v="19"/>
    <n v="20.952380952380999"/>
    <n v="-1.9523809523809501"/>
    <n v="-9.3181818181818199E-2"/>
    <x v="0"/>
  </r>
  <r>
    <x v="19"/>
    <x v="28"/>
    <x v="1"/>
    <n v="25"/>
    <n v="21.904761904761902"/>
    <n v="3.09523809523809"/>
    <n v="0.141304347826087"/>
    <x v="0"/>
  </r>
  <r>
    <x v="19"/>
    <x v="28"/>
    <x v="2"/>
    <n v="21"/>
    <n v="13.3333333333333"/>
    <n v="7.6666666666666696"/>
    <n v="0.57499999999999996"/>
    <x v="0"/>
  </r>
  <r>
    <x v="19"/>
    <x v="28"/>
    <x v="4"/>
    <n v="87"/>
    <n v="94.285714285714306"/>
    <n v="-7.2857142857142803"/>
    <n v="-7.7272727272727201E-2"/>
    <x v="0"/>
  </r>
  <r>
    <x v="19"/>
    <x v="29"/>
    <x v="0"/>
    <n v="186"/>
    <n v="163.80952380952399"/>
    <n v="22.1904761904762"/>
    <n v="0.13546511627907001"/>
    <x v="0"/>
  </r>
  <r>
    <x v="19"/>
    <x v="29"/>
    <x v="1"/>
    <n v="91"/>
    <n v="81.904761904761898"/>
    <n v="9.0952380952381002"/>
    <n v="0.111046511627907"/>
    <x v="0"/>
  </r>
  <r>
    <x v="19"/>
    <x v="29"/>
    <x v="2"/>
    <n v="64"/>
    <n v="59.047619047619001"/>
    <n v="4.9523809523809597"/>
    <n v="8.3870967741935504E-2"/>
    <x v="0"/>
  </r>
  <r>
    <x v="19"/>
    <x v="29"/>
    <x v="4"/>
    <n v="79"/>
    <n v="99.047619047618994"/>
    <n v="-20.047619047619001"/>
    <n v="-0.20240384615384599"/>
    <x v="0"/>
  </r>
  <r>
    <x v="19"/>
    <x v="30"/>
    <x v="0"/>
    <n v="684"/>
    <n v="600"/>
    <n v="84"/>
    <n v="0.14000000000000001"/>
    <x v="0"/>
  </r>
  <r>
    <x v="19"/>
    <x v="30"/>
    <x v="1"/>
    <n v="241"/>
    <n v="255.23809523809501"/>
    <n v="-14.2380952380952"/>
    <n v="-5.57835820895521E-2"/>
    <x v="0"/>
  </r>
  <r>
    <x v="19"/>
    <x v="30"/>
    <x v="2"/>
    <n v="191"/>
    <n v="187.61904761904799"/>
    <n v="3.38095238095238"/>
    <n v="1.8020304568527899E-2"/>
    <x v="0"/>
  </r>
  <r>
    <x v="19"/>
    <x v="30"/>
    <x v="4"/>
    <n v="289"/>
    <n v="261.90476190476198"/>
    <n v="27.095238095238098"/>
    <n v="0.10345454545454601"/>
    <x v="0"/>
  </r>
  <r>
    <x v="19"/>
    <x v="31"/>
    <x v="0"/>
    <n v="361"/>
    <n v="340"/>
    <n v="21"/>
    <n v="6.1764705882352902E-2"/>
    <x v="0"/>
  </r>
  <r>
    <x v="19"/>
    <x v="31"/>
    <x v="1"/>
    <n v="445"/>
    <n v="500.95238095238102"/>
    <n v="-55.952380952380899"/>
    <n v="-0.111692015209125"/>
    <x v="0"/>
  </r>
  <r>
    <x v="19"/>
    <x v="31"/>
    <x v="2"/>
    <n v="223"/>
    <n v="254.28571428571399"/>
    <n v="-31.285714285714299"/>
    <n v="-0.123033707865169"/>
    <x v="0"/>
  </r>
  <r>
    <x v="19"/>
    <x v="31"/>
    <x v="4"/>
    <n v="568"/>
    <n v="631.42857142857099"/>
    <n v="-63.428571428571402"/>
    <n v="-0.100452488687783"/>
    <x v="0"/>
  </r>
  <r>
    <x v="19"/>
    <x v="32"/>
    <x v="0"/>
    <n v="61"/>
    <n v="46.6666666666667"/>
    <n v="14.3333333333333"/>
    <n v="0.307142857142857"/>
    <x v="0"/>
  </r>
  <r>
    <x v="19"/>
    <x v="32"/>
    <x v="1"/>
    <n v="111"/>
    <n v="132.38095238095201"/>
    <n v="-21.380952380952401"/>
    <n v="-0.16151079136690599"/>
    <x v="0"/>
  </r>
  <r>
    <x v="19"/>
    <x v="32"/>
    <x v="2"/>
    <n v="49"/>
    <n v="52.380952380952401"/>
    <n v="-3.38095238095238"/>
    <n v="-6.4545454545454503E-2"/>
    <x v="0"/>
  </r>
  <r>
    <x v="19"/>
    <x v="32"/>
    <x v="4"/>
    <n v="333"/>
    <n v="359.04761904761898"/>
    <n v="-26.047619047619001"/>
    <n v="-7.2546419098143203E-2"/>
    <x v="0"/>
  </r>
  <r>
    <x v="20"/>
    <x v="0"/>
    <x v="0"/>
    <n v="5276"/>
    <n v="4712.1904761904798"/>
    <n v="563.80952380952397"/>
    <n v="0.119649136990177"/>
    <x v="0"/>
  </r>
  <r>
    <x v="20"/>
    <x v="0"/>
    <x v="1"/>
    <n v="4336"/>
    <n v="5226.5714285714303"/>
    <n v="-890.57142857142799"/>
    <n v="-0.170393046520527"/>
    <x v="0"/>
  </r>
  <r>
    <x v="20"/>
    <x v="0"/>
    <x v="2"/>
    <n v="3297"/>
    <n v="3147.0476190476202"/>
    <n v="149.95238095238099"/>
    <n v="4.7648589759109003E-2"/>
    <x v="0"/>
  </r>
  <r>
    <x v="20"/>
    <x v="0"/>
    <x v="3"/>
    <n v="958"/>
    <n v="1581.9047619047601"/>
    <n v="-623.90476190476204"/>
    <n v="-0.39440096327513502"/>
    <x v="0"/>
  </r>
  <r>
    <x v="20"/>
    <x v="0"/>
    <x v="4"/>
    <n v="9961"/>
    <n v="10222.666666666701"/>
    <n v="-261.66666666666799"/>
    <n v="-2.5596713186383301E-2"/>
    <x v="0"/>
  </r>
  <r>
    <x v="20"/>
    <x v="1"/>
    <x v="0"/>
    <n v="148"/>
    <n v="142.47619047619"/>
    <n v="5.5238095238095202"/>
    <n v="3.8770053475935803E-2"/>
    <x v="0"/>
  </r>
  <r>
    <x v="20"/>
    <x v="1"/>
    <x v="1"/>
    <n v="238"/>
    <n v="235.71428571428601"/>
    <n v="2.2857142857142798"/>
    <n v="9.6969696969696605E-3"/>
    <x v="0"/>
  </r>
  <r>
    <x v="20"/>
    <x v="1"/>
    <x v="2"/>
    <n v="118"/>
    <n v="83.809523809523796"/>
    <n v="34.190476190476197"/>
    <n v="0.40795454545454501"/>
    <x v="0"/>
  </r>
  <r>
    <x v="20"/>
    <x v="1"/>
    <x v="4"/>
    <n v="335"/>
    <n v="291.23809523809501"/>
    <n v="43.761904761904802"/>
    <n v="0.150261608894702"/>
    <x v="0"/>
  </r>
  <r>
    <x v="20"/>
    <x v="2"/>
    <x v="0"/>
    <n v="41"/>
    <n v="31.428571428571399"/>
    <n v="9.5714285714285694"/>
    <n v="0.30454545454545401"/>
    <x v="0"/>
  </r>
  <r>
    <x v="20"/>
    <x v="2"/>
    <x v="1"/>
    <n v="60"/>
    <n v="78.571428571428598"/>
    <n v="-18.571428571428601"/>
    <n v="-0.236363636363636"/>
    <x v="0"/>
  </r>
  <r>
    <x v="20"/>
    <x v="2"/>
    <x v="2"/>
    <n v="65"/>
    <n v="49.238095238095198"/>
    <n v="15.7619047619048"/>
    <n v="0.320116054158607"/>
    <x v="0"/>
  </r>
  <r>
    <x v="20"/>
    <x v="2"/>
    <x v="4"/>
    <n v="87"/>
    <n v="91.142857142857196"/>
    <n v="-4.1428571428571503"/>
    <n v="-4.5454545454545602E-2"/>
    <x v="0"/>
  </r>
  <r>
    <x v="20"/>
    <x v="3"/>
    <x v="0"/>
    <n v="244"/>
    <n v="213.71428571428601"/>
    <n v="30.285714285714299"/>
    <n v="0.14171122994652399"/>
    <x v="0"/>
  </r>
  <r>
    <x v="20"/>
    <x v="3"/>
    <x v="1"/>
    <n v="59"/>
    <n v="72.285714285714306"/>
    <n v="-13.285714285714301"/>
    <n v="-0.18379446640316199"/>
    <x v="0"/>
  </r>
  <r>
    <x v="20"/>
    <x v="3"/>
    <x v="2"/>
    <n v="139"/>
    <n v="156.09523809523799"/>
    <n v="-17.095238095238098"/>
    <n v="-0.109517998779744"/>
    <x v="0"/>
  </r>
  <r>
    <x v="20"/>
    <x v="3"/>
    <x v="4"/>
    <n v="9"/>
    <n v="10.476190476190499"/>
    <n v="-1.47619047619048"/>
    <n v="-0.14090909090909101"/>
    <x v="0"/>
  </r>
  <r>
    <x v="20"/>
    <x v="4"/>
    <x v="0"/>
    <n v="134"/>
    <n v="122.571428571429"/>
    <n v="11.4285714285714"/>
    <n v="9.3240093240093094E-2"/>
    <x v="0"/>
  </r>
  <r>
    <x v="20"/>
    <x v="4"/>
    <x v="1"/>
    <n v="244"/>
    <n v="222.09523809523799"/>
    <n v="21.904761904761902"/>
    <n v="9.8627787307032602E-2"/>
    <x v="0"/>
  </r>
  <r>
    <x v="20"/>
    <x v="4"/>
    <x v="2"/>
    <n v="135"/>
    <n v="143.52380952381"/>
    <n v="-8.5238095238095202"/>
    <n v="-5.9389515593895097E-2"/>
    <x v="0"/>
  </r>
  <r>
    <x v="20"/>
    <x v="4"/>
    <x v="3"/>
    <n v="652"/>
    <n v="1106.2857142857099"/>
    <n v="-454.28571428571399"/>
    <n v="-0.41064049586776902"/>
    <x v="0"/>
  </r>
  <r>
    <x v="20"/>
    <x v="4"/>
    <x v="4"/>
    <n v="2041"/>
    <n v="1908.7619047619"/>
    <n v="132.23809523809501"/>
    <n v="6.9279513022652395E-2"/>
    <x v="0"/>
  </r>
  <r>
    <x v="20"/>
    <x v="5"/>
    <x v="0"/>
    <n v="16"/>
    <n v="25.1428571428571"/>
    <n v="-9.1428571428571495"/>
    <n v="-0.36363636363636398"/>
    <x v="0"/>
  </r>
  <r>
    <x v="20"/>
    <x v="5"/>
    <x v="1"/>
    <n v="36"/>
    <n v="39.809523809523803"/>
    <n v="-3.8095238095238102"/>
    <n v="-9.5693779904306206E-2"/>
    <x v="0"/>
  </r>
  <r>
    <x v="20"/>
    <x v="5"/>
    <x v="2"/>
    <n v="25"/>
    <n v="16.761904761904798"/>
    <n v="8.2380952380952408"/>
    <n v="0.49147727272727298"/>
    <x v="0"/>
  </r>
  <r>
    <x v="20"/>
    <x v="5"/>
    <x v="3"/>
    <n v="67"/>
    <n v="71.238095238095198"/>
    <n v="-4.2380952380952399"/>
    <n v="-5.9491978609625698E-2"/>
    <x v="0"/>
  </r>
  <r>
    <x v="20"/>
    <x v="5"/>
    <x v="4"/>
    <n v="42"/>
    <n v="63.904761904761898"/>
    <n v="-21.904761904761902"/>
    <n v="-0.34277198211624399"/>
    <x v="0"/>
  </r>
  <r>
    <x v="20"/>
    <x v="6"/>
    <x v="0"/>
    <n v="764"/>
    <n v="663.142857142857"/>
    <n v="100.857142857143"/>
    <n v="0.15208961654459299"/>
    <x v="0"/>
  </r>
  <r>
    <x v="20"/>
    <x v="6"/>
    <x v="1"/>
    <n v="438"/>
    <n v="604.47619047619003"/>
    <n v="-166.47619047619"/>
    <n v="-0.27540570348195997"/>
    <x v="0"/>
  </r>
  <r>
    <x v="20"/>
    <x v="6"/>
    <x v="2"/>
    <n v="372"/>
    <n v="345.71428571428601"/>
    <n v="26.285714285714299"/>
    <n v="7.6033057851239594E-2"/>
    <x v="0"/>
  </r>
  <r>
    <x v="20"/>
    <x v="6"/>
    <x v="3"/>
    <n v="239"/>
    <n v="404.38095238095201"/>
    <n v="-165.38095238095201"/>
    <n v="-0.40897315120113098"/>
    <x v="0"/>
  </r>
  <r>
    <x v="20"/>
    <x v="6"/>
    <x v="4"/>
    <n v="1280"/>
    <n v="1247.7142857142901"/>
    <n v="32.285714285714199"/>
    <n v="2.58758873368445E-2"/>
    <x v="0"/>
  </r>
  <r>
    <x v="20"/>
    <x v="7"/>
    <x v="0"/>
    <n v="18"/>
    <n v="27.238095238095202"/>
    <n v="-9.2380952380952408"/>
    <n v="-0.339160839160839"/>
    <x v="0"/>
  </r>
  <r>
    <x v="20"/>
    <x v="7"/>
    <x v="1"/>
    <n v="91"/>
    <n v="119.428571428571"/>
    <n v="-28.428571428571399"/>
    <n v="-0.23803827751196199"/>
    <x v="0"/>
  </r>
  <r>
    <x v="20"/>
    <x v="7"/>
    <x v="2"/>
    <n v="54"/>
    <n v="57.619047619047599"/>
    <n v="-3.61904761904762"/>
    <n v="-6.2809917355371905E-2"/>
    <x v="0"/>
  </r>
  <r>
    <x v="20"/>
    <x v="7"/>
    <x v="4"/>
    <n v="74"/>
    <n v="81.714285714285694"/>
    <n v="-7.7142857142857197"/>
    <n v="-9.4405594405594498E-2"/>
    <x v="0"/>
  </r>
  <r>
    <x v="20"/>
    <x v="8"/>
    <x v="0"/>
    <n v="215"/>
    <n v="230.47619047619"/>
    <n v="-15.476190476190499"/>
    <n v="-6.7148760330578497E-2"/>
    <x v="0"/>
  </r>
  <r>
    <x v="20"/>
    <x v="8"/>
    <x v="1"/>
    <n v="271"/>
    <n v="317.42857142857099"/>
    <n v="-46.428571428571402"/>
    <n v="-0.14626462646264601"/>
    <x v="0"/>
  </r>
  <r>
    <x v="20"/>
    <x v="8"/>
    <x v="2"/>
    <n v="185"/>
    <n v="160.28571428571399"/>
    <n v="24.714285714285701"/>
    <n v="0.15418894830659499"/>
    <x v="0"/>
  </r>
  <r>
    <x v="20"/>
    <x v="8"/>
    <x v="3"/>
    <n v="67"/>
    <n v="71.238095238095198"/>
    <n v="-4.2380952380952399"/>
    <n v="-5.9491978609625698E-2"/>
    <x v="0"/>
  </r>
  <r>
    <x v="20"/>
    <x v="8"/>
    <x v="4"/>
    <n v="664"/>
    <n v="675.71428571428601"/>
    <n v="-11.714285714285801"/>
    <n v="-1.73361522198732E-2"/>
    <x v="0"/>
  </r>
  <r>
    <x v="20"/>
    <x v="9"/>
    <x v="0"/>
    <n v="630"/>
    <n v="547.90476190476204"/>
    <n v="82.095238095238102"/>
    <n v="0.149834868764123"/>
    <x v="0"/>
  </r>
  <r>
    <x v="20"/>
    <x v="9"/>
    <x v="1"/>
    <n v="472"/>
    <n v="553.142857142857"/>
    <n v="-81.142857142857196"/>
    <n v="-0.14669421487603301"/>
    <x v="0"/>
  </r>
  <r>
    <x v="20"/>
    <x v="9"/>
    <x v="2"/>
    <n v="328"/>
    <n v="293.33333333333297"/>
    <n v="34.6666666666666"/>
    <n v="0.118181818181818"/>
    <x v="0"/>
  </r>
  <r>
    <x v="20"/>
    <x v="9"/>
    <x v="4"/>
    <n v="571"/>
    <n v="525.90476190476204"/>
    <n v="45.095238095238102"/>
    <n v="8.5747917421224104E-2"/>
    <x v="0"/>
  </r>
  <r>
    <x v="20"/>
    <x v="10"/>
    <x v="0"/>
    <n v="86"/>
    <n v="76.476190476190496"/>
    <n v="9.5238095238095202"/>
    <n v="0.12453300124533"/>
    <x v="0"/>
  </r>
  <r>
    <x v="20"/>
    <x v="10"/>
    <x v="1"/>
    <n v="143"/>
    <n v="166.57142857142901"/>
    <n v="-23.571428571428601"/>
    <n v="-0.14150943396226401"/>
    <x v="0"/>
  </r>
  <r>
    <x v="20"/>
    <x v="10"/>
    <x v="2"/>
    <n v="132"/>
    <n v="137.23809523809501"/>
    <n v="-5.2380952380952399"/>
    <n v="-3.8167938931297697E-2"/>
    <x v="0"/>
  </r>
  <r>
    <x v="20"/>
    <x v="10"/>
    <x v="4"/>
    <n v="489"/>
    <n v="466.19047619047598"/>
    <n v="22.8095238095238"/>
    <n v="4.89274770173646E-2"/>
    <x v="0"/>
  </r>
  <r>
    <x v="20"/>
    <x v="11"/>
    <x v="0"/>
    <n v="26"/>
    <n v="22"/>
    <n v="4"/>
    <n v="0.18181818181818199"/>
    <x v="0"/>
  </r>
  <r>
    <x v="20"/>
    <x v="11"/>
    <x v="1"/>
    <n v="30"/>
    <n v="25.1428571428571"/>
    <n v="4.8571428571428497"/>
    <n v="0.19318181818181801"/>
    <x v="0"/>
  </r>
  <r>
    <x v="20"/>
    <x v="11"/>
    <x v="2"/>
    <n v="26"/>
    <n v="17.8095238095238"/>
    <n v="8.1904761904761898"/>
    <n v="0.45989304812834197"/>
    <x v="0"/>
  </r>
  <r>
    <x v="20"/>
    <x v="11"/>
    <x v="4"/>
    <n v="69"/>
    <n v="56.571428571428598"/>
    <n v="12.4285714285714"/>
    <n v="0.21969696969697"/>
    <x v="0"/>
  </r>
  <r>
    <x v="20"/>
    <x v="12"/>
    <x v="0"/>
    <n v="200"/>
    <n v="170.76190476190499"/>
    <n v="29.238095238095202"/>
    <n v="0.17122141662019"/>
    <x v="0"/>
  </r>
  <r>
    <x v="20"/>
    <x v="12"/>
    <x v="1"/>
    <n v="173"/>
    <n v="227.333333333333"/>
    <n v="-54.3333333333333"/>
    <n v="-0.23900293255131999"/>
    <x v="0"/>
  </r>
  <r>
    <x v="20"/>
    <x v="12"/>
    <x v="2"/>
    <n v="158"/>
    <n v="151.90476190476201"/>
    <n v="6.09523809523807"/>
    <n v="4.0125391849529603E-2"/>
    <x v="0"/>
  </r>
  <r>
    <x v="20"/>
    <x v="12"/>
    <x v="4"/>
    <n v="181"/>
    <n v="235.71428571428601"/>
    <n v="-54.714285714285701"/>
    <n v="-0.23212121212121201"/>
    <x v="0"/>
  </r>
  <r>
    <x v="20"/>
    <x v="13"/>
    <x v="0"/>
    <n v="57"/>
    <n v="45.047619047619101"/>
    <n v="11.952380952380899"/>
    <n v="0.26532769556025398"/>
    <x v="0"/>
  </r>
  <r>
    <x v="20"/>
    <x v="13"/>
    <x v="1"/>
    <n v="103"/>
    <n v="116.28571428571399"/>
    <n v="-13.285714285714301"/>
    <n v="-0.114250614250614"/>
    <x v="0"/>
  </r>
  <r>
    <x v="20"/>
    <x v="13"/>
    <x v="2"/>
    <n v="107"/>
    <n v="115.238095238095"/>
    <n v="-8.2380952380952408"/>
    <n v="-7.1487603305785102E-2"/>
    <x v="0"/>
  </r>
  <r>
    <x v="20"/>
    <x v="13"/>
    <x v="4"/>
    <n v="395"/>
    <n v="379.23809523809501"/>
    <n v="15.7619047619048"/>
    <n v="4.1562029131089903E-2"/>
    <x v="0"/>
  </r>
  <r>
    <x v="20"/>
    <x v="14"/>
    <x v="0"/>
    <n v="197"/>
    <n v="187.52380952381"/>
    <n v="9.4761904761904496"/>
    <n v="5.05332656170644E-2"/>
    <x v="0"/>
  </r>
  <r>
    <x v="20"/>
    <x v="14"/>
    <x v="1"/>
    <n v="91"/>
    <n v="116.28571428571399"/>
    <n v="-25.285714285714299"/>
    <n v="-0.217444717444717"/>
    <x v="0"/>
  </r>
  <r>
    <x v="20"/>
    <x v="14"/>
    <x v="2"/>
    <n v="104"/>
    <n v="104.761904761905"/>
    <n v="-0.76190476190477296"/>
    <n v="-7.2727272727273803E-3"/>
    <x v="0"/>
  </r>
  <r>
    <x v="20"/>
    <x v="14"/>
    <x v="4"/>
    <n v="62"/>
    <n v="74.380952380952394"/>
    <n v="-12.380952380952399"/>
    <n v="-0.166453265044814"/>
    <x v="0"/>
  </r>
  <r>
    <x v="20"/>
    <x v="15"/>
    <x v="0"/>
    <n v="1230"/>
    <n v="1038.19047619048"/>
    <n v="191.80952380952399"/>
    <n v="0.184753692321805"/>
    <x v="0"/>
  </r>
  <r>
    <x v="20"/>
    <x v="15"/>
    <x v="1"/>
    <n v="661"/>
    <n v="658.95238095238096"/>
    <n v="2.0476190476190399"/>
    <n v="3.10738546032662E-3"/>
    <x v="0"/>
  </r>
  <r>
    <x v="20"/>
    <x v="15"/>
    <x v="2"/>
    <n v="700"/>
    <n v="670.47619047619003"/>
    <n v="29.523809523809501"/>
    <n v="4.4034090909090898E-2"/>
    <x v="0"/>
  </r>
  <r>
    <x v="20"/>
    <x v="15"/>
    <x v="4"/>
    <n v="737"/>
    <n v="884.19047619047603"/>
    <n v="-147.19047619047601"/>
    <n v="-0.166469194312796"/>
    <x v="0"/>
  </r>
  <r>
    <x v="20"/>
    <x v="16"/>
    <x v="0"/>
    <n v="66"/>
    <n v="71.238095238095198"/>
    <n v="-5.2380952380952399"/>
    <n v="-7.3529411764705899E-2"/>
    <x v="0"/>
  </r>
  <r>
    <x v="20"/>
    <x v="16"/>
    <x v="1"/>
    <n v="110"/>
    <n v="105.80952380952399"/>
    <n v="4.1904761904761898"/>
    <n v="3.9603960396039598E-2"/>
    <x v="0"/>
  </r>
  <r>
    <x v="20"/>
    <x v="16"/>
    <x v="2"/>
    <n v="55"/>
    <n v="38.761904761904802"/>
    <n v="16.238095238095202"/>
    <n v="0.41891891891891903"/>
    <x v="0"/>
  </r>
  <r>
    <x v="20"/>
    <x v="16"/>
    <x v="4"/>
    <n v="74"/>
    <n v="66"/>
    <n v="8"/>
    <n v="0.12121212121212099"/>
    <x v="0"/>
  </r>
  <r>
    <x v="20"/>
    <x v="17"/>
    <x v="0"/>
    <n v="27"/>
    <n v="36.6666666666667"/>
    <n v="-9.6666666666666696"/>
    <n v="-0.263636363636364"/>
    <x v="0"/>
  </r>
  <r>
    <x v="20"/>
    <x v="17"/>
    <x v="1"/>
    <n v="317"/>
    <n v="477.71428571428601"/>
    <n v="-160.71428571428601"/>
    <n v="-0.33642344497607701"/>
    <x v="0"/>
  </r>
  <r>
    <x v="20"/>
    <x v="17"/>
    <x v="2"/>
    <n v="100"/>
    <n v="114.19047619047601"/>
    <n v="-14.1904761904762"/>
    <n v="-0.124270225187656"/>
    <x v="0"/>
  </r>
  <r>
    <x v="20"/>
    <x v="17"/>
    <x v="4"/>
    <n v="701"/>
    <n v="720.76190476190504"/>
    <n v="-19.761904761904798"/>
    <n v="-2.7418076109936601E-2"/>
    <x v="0"/>
  </r>
  <r>
    <x v="20"/>
    <x v="18"/>
    <x v="0"/>
    <n v="149"/>
    <n v="88"/>
    <n v="61"/>
    <n v="0.69318181818181801"/>
    <x v="0"/>
  </r>
  <r>
    <x v="20"/>
    <x v="18"/>
    <x v="1"/>
    <n v="66"/>
    <n v="111.04761904761899"/>
    <n v="-45.047619047619101"/>
    <n v="-0.40566037735849098"/>
    <x v="0"/>
  </r>
  <r>
    <x v="20"/>
    <x v="18"/>
    <x v="2"/>
    <n v="42"/>
    <n v="50.285714285714299"/>
    <n v="-8.28571428571429"/>
    <n v="-0.16477272727272699"/>
    <x v="0"/>
  </r>
  <r>
    <x v="20"/>
    <x v="18"/>
    <x v="4"/>
    <n v="109"/>
    <n v="94.285714285714306"/>
    <n v="14.714285714285699"/>
    <n v="0.15606060606060601"/>
    <x v="0"/>
  </r>
  <r>
    <x v="20"/>
    <x v="19"/>
    <x v="0"/>
    <n v="135"/>
    <n v="129.90476190476201"/>
    <n v="5.0952380952381002"/>
    <n v="3.9222873900293297E-2"/>
    <x v="0"/>
  </r>
  <r>
    <x v="20"/>
    <x v="19"/>
    <x v="1"/>
    <n v="54"/>
    <n v="53.428571428571402"/>
    <n v="0.57142857142856895"/>
    <n v="1.06951871657754E-2"/>
    <x v="0"/>
  </r>
  <r>
    <x v="20"/>
    <x v="19"/>
    <x v="2"/>
    <n v="55"/>
    <n v="39.809523809523803"/>
    <n v="15.1904761904762"/>
    <n v="0.38157894736842102"/>
    <x v="0"/>
  </r>
  <r>
    <x v="20"/>
    <x v="19"/>
    <x v="4"/>
    <n v="27"/>
    <n v="17.8095238095238"/>
    <n v="9.1904761904761898"/>
    <n v="0.51604278074866305"/>
    <x v="0"/>
  </r>
  <r>
    <x v="20"/>
    <x v="20"/>
    <x v="0"/>
    <n v="29"/>
    <n v="31.428571428571399"/>
    <n v="-2.4285714285714302"/>
    <n v="-7.7272727272727298E-2"/>
    <x v="0"/>
  </r>
  <r>
    <x v="20"/>
    <x v="20"/>
    <x v="1"/>
    <n v="40"/>
    <n v="50.285714285714299"/>
    <n v="-10.285714285714301"/>
    <n v="-0.204545454545455"/>
    <x v="0"/>
  </r>
  <r>
    <x v="20"/>
    <x v="20"/>
    <x v="2"/>
    <n v="25"/>
    <n v="22"/>
    <n v="3"/>
    <n v="0.13636363636363599"/>
    <x v="0"/>
  </r>
  <r>
    <x v="20"/>
    <x v="20"/>
    <x v="4"/>
    <n v="94"/>
    <n v="86.952380952381006"/>
    <n v="7.0476190476190403"/>
    <n v="8.1051478641839994E-2"/>
    <x v="0"/>
  </r>
  <r>
    <x v="20"/>
    <x v="21"/>
    <x v="0"/>
    <n v="220"/>
    <n v="191.71428571428601"/>
    <n v="28.285714285714299"/>
    <n v="0.14754098360655701"/>
    <x v="0"/>
  </r>
  <r>
    <x v="20"/>
    <x v="21"/>
    <x v="1"/>
    <n v="157"/>
    <n v="192.76190476190499"/>
    <n v="-35.761904761904802"/>
    <n v="-0.18552371541502"/>
    <x v="0"/>
  </r>
  <r>
    <x v="20"/>
    <x v="21"/>
    <x v="2"/>
    <n v="122"/>
    <n v="116.28571428571399"/>
    <n v="5.71428571428571"/>
    <n v="4.9140049140049102E-2"/>
    <x v="0"/>
  </r>
  <r>
    <x v="20"/>
    <x v="21"/>
    <x v="4"/>
    <n v="267"/>
    <n v="254.57142857142901"/>
    <n v="12.4285714285714"/>
    <n v="4.8821548821548801E-2"/>
    <x v="0"/>
  </r>
  <r>
    <x v="20"/>
    <x v="22"/>
    <x v="0"/>
    <n v="175"/>
    <n v="129.90476190476201"/>
    <n v="45.095238095238102"/>
    <n v="0.34714076246334302"/>
    <x v="0"/>
  </r>
  <r>
    <x v="20"/>
    <x v="22"/>
    <x v="1"/>
    <n v="107"/>
    <n v="120.47619047619"/>
    <n v="-13.476190476190499"/>
    <n v="-0.111857707509881"/>
    <x v="0"/>
  </r>
  <r>
    <x v="20"/>
    <x v="22"/>
    <x v="2"/>
    <n v="74"/>
    <n v="108.95238095238101"/>
    <n v="-34.952380952380999"/>
    <n v="-0.320804195804196"/>
    <x v="0"/>
  </r>
  <r>
    <x v="20"/>
    <x v="22"/>
    <x v="4"/>
    <n v="371"/>
    <n v="343.61904761904799"/>
    <n v="27.380952380952401"/>
    <n v="7.9684035476718304E-2"/>
    <x v="0"/>
  </r>
  <r>
    <x v="20"/>
    <x v="23"/>
    <x v="0"/>
    <n v="296"/>
    <n v="254.57142857142901"/>
    <n v="41.428571428571402"/>
    <n v="0.162738496071829"/>
    <x v="0"/>
  </r>
  <r>
    <x v="20"/>
    <x v="23"/>
    <x v="1"/>
    <n v="168"/>
    <n v="196.95238095238099"/>
    <n v="-28.952380952380999"/>
    <n v="-0.14700193423597699"/>
    <x v="0"/>
  </r>
  <r>
    <x v="20"/>
    <x v="23"/>
    <x v="2"/>
    <n v="136"/>
    <n v="177.04761904761901"/>
    <n v="-41.047619047619101"/>
    <n v="-0.23184507799892401"/>
    <x v="0"/>
  </r>
  <r>
    <x v="20"/>
    <x v="23"/>
    <x v="4"/>
    <n v="497"/>
    <n v="447.33333333333297"/>
    <n v="49.6666666666666"/>
    <n v="0.111028315946349"/>
    <x v="0"/>
  </r>
  <r>
    <x v="20"/>
    <x v="24"/>
    <x v="0"/>
    <n v="123"/>
    <n v="137.23809523809501"/>
    <n v="-14.2380952380952"/>
    <n v="-0.103747397640527"/>
    <x v="0"/>
  </r>
  <r>
    <x v="20"/>
    <x v="24"/>
    <x v="1"/>
    <n v="89"/>
    <n v="95.3333333333333"/>
    <n v="-6.3333333333333401"/>
    <n v="-6.6433566433566502E-2"/>
    <x v="0"/>
  </r>
  <r>
    <x v="20"/>
    <x v="24"/>
    <x v="2"/>
    <n v="82"/>
    <n v="75.428571428571402"/>
    <n v="6.5714285714285703"/>
    <n v="8.7121212121212099E-2"/>
    <x v="0"/>
  </r>
  <r>
    <x v="20"/>
    <x v="24"/>
    <x v="4"/>
    <n v="151"/>
    <n v="202.19047619047601"/>
    <n v="-51.190476190476197"/>
    <n v="-0.253179463024023"/>
    <x v="0"/>
  </r>
  <r>
    <x v="20"/>
    <x v="25"/>
    <x v="0"/>
    <n v="378"/>
    <n v="333.142857142857"/>
    <n v="44.857142857142797"/>
    <n v="0.13464837049742701"/>
    <x v="0"/>
  </r>
  <r>
    <x v="20"/>
    <x v="25"/>
    <x v="1"/>
    <n v="91"/>
    <n v="155.04761904761901"/>
    <n v="-64.047619047619094"/>
    <n v="-0.41308353808353798"/>
    <x v="0"/>
  </r>
  <r>
    <x v="20"/>
    <x v="25"/>
    <x v="2"/>
    <n v="94"/>
    <n v="90.095238095238102"/>
    <n v="3.9047619047619002"/>
    <n v="4.3340380549682797E-2"/>
    <x v="0"/>
  </r>
  <r>
    <x v="20"/>
    <x v="25"/>
    <x v="4"/>
    <n v="182"/>
    <n v="185.42857142857099"/>
    <n v="-3.4285714285714399"/>
    <n v="-1.8489984591679599E-2"/>
    <x v="0"/>
  </r>
  <r>
    <x v="20"/>
    <x v="26"/>
    <x v="0"/>
    <n v="264"/>
    <n v="260.857142857143"/>
    <n v="3.1428571428571099"/>
    <n v="1.2048192771084199E-2"/>
    <x v="0"/>
  </r>
  <r>
    <x v="20"/>
    <x v="26"/>
    <x v="1"/>
    <n v="625"/>
    <n v="793.04761904761904"/>
    <n v="-168.04761904761901"/>
    <n v="-0.21190104479404301"/>
    <x v="0"/>
  </r>
  <r>
    <x v="20"/>
    <x v="26"/>
    <x v="2"/>
    <n v="286"/>
    <n v="266.09523809523802"/>
    <n v="19.904761904761902"/>
    <n v="7.4803149606299094E-2"/>
    <x v="0"/>
  </r>
  <r>
    <x v="20"/>
    <x v="26"/>
    <x v="4"/>
    <n v="1764"/>
    <n v="2116.1904761904798"/>
    <n v="-352.19047619047598"/>
    <n v="-0.16642664266426599"/>
    <x v="0"/>
  </r>
  <r>
    <x v="20"/>
    <x v="27"/>
    <x v="0"/>
    <n v="121"/>
    <n v="124.666666666667"/>
    <n v="-3.6666666666666701"/>
    <n v="-2.9411764705882401E-2"/>
    <x v="0"/>
  </r>
  <r>
    <x v="20"/>
    <x v="27"/>
    <x v="1"/>
    <n v="61"/>
    <n v="76.476190476190496"/>
    <n v="-15.476190476190499"/>
    <n v="-0.202366127023661"/>
    <x v="0"/>
  </r>
  <r>
    <x v="20"/>
    <x v="27"/>
    <x v="2"/>
    <n v="62"/>
    <n v="68.095238095238102"/>
    <n v="-6.0952380952381002"/>
    <n v="-8.9510489510489594E-2"/>
    <x v="0"/>
  </r>
  <r>
    <x v="20"/>
    <x v="27"/>
    <x v="4"/>
    <n v="126"/>
    <n v="103.71428571428601"/>
    <n v="22.285714285714299"/>
    <n v="0.214876033057851"/>
    <x v="0"/>
  </r>
  <r>
    <x v="20"/>
    <x v="28"/>
    <x v="0"/>
    <n v="24"/>
    <n v="20.952380952380999"/>
    <n v="3.0476190476190501"/>
    <n v="0.145454545454545"/>
    <x v="0"/>
  </r>
  <r>
    <x v="20"/>
    <x v="28"/>
    <x v="1"/>
    <n v="18"/>
    <n v="28.285714285714299"/>
    <n v="-10.285714285714301"/>
    <n v="-0.36363636363636398"/>
    <x v="0"/>
  </r>
  <r>
    <x v="20"/>
    <x v="28"/>
    <x v="2"/>
    <n v="22"/>
    <n v="19.904761904761902"/>
    <n v="2.09523809523809"/>
    <n v="0.105263157894737"/>
    <x v="0"/>
  </r>
  <r>
    <x v="20"/>
    <x v="28"/>
    <x v="4"/>
    <n v="76"/>
    <n v="86.952380952381006"/>
    <n v="-10.952380952381001"/>
    <n v="-0.125958378970427"/>
    <x v="0"/>
  </r>
  <r>
    <x v="20"/>
    <x v="29"/>
    <x v="0"/>
    <n v="190"/>
    <n v="182.28571428571399"/>
    <n v="7.7142857142856904"/>
    <n v="4.23197492163008E-2"/>
    <x v="0"/>
  </r>
  <r>
    <x v="20"/>
    <x v="29"/>
    <x v="1"/>
    <n v="73"/>
    <n v="101.619047619048"/>
    <n v="-28.619047619047599"/>
    <n v="-0.28163074039362701"/>
    <x v="0"/>
  </r>
  <r>
    <x v="20"/>
    <x v="29"/>
    <x v="2"/>
    <n v="73"/>
    <n v="63.904761904761898"/>
    <n v="9.0952380952380896"/>
    <n v="0.142324888226528"/>
    <x v="0"/>
  </r>
  <r>
    <x v="20"/>
    <x v="29"/>
    <x v="4"/>
    <n v="104"/>
    <n v="89.047619047619094"/>
    <n v="14.952380952380899"/>
    <n v="0.16791443850267401"/>
    <x v="0"/>
  </r>
  <r>
    <x v="20"/>
    <x v="30"/>
    <x v="0"/>
    <n v="723"/>
    <n v="668.38095238095195"/>
    <n v="54.619047619047599"/>
    <n v="8.1718438301510404E-2"/>
    <x v="0"/>
  </r>
  <r>
    <x v="20"/>
    <x v="30"/>
    <x v="1"/>
    <n v="246"/>
    <n v="327.90476190476198"/>
    <n v="-81.904761904761898"/>
    <n v="-0.249782166715074"/>
    <x v="0"/>
  </r>
  <r>
    <x v="20"/>
    <x v="30"/>
    <x v="2"/>
    <n v="257"/>
    <n v="235.71428571428601"/>
    <n v="21.285714285714299"/>
    <n v="9.0303030303030302E-2"/>
    <x v="0"/>
  </r>
  <r>
    <x v="20"/>
    <x v="30"/>
    <x v="4"/>
    <n v="310"/>
    <n v="309.04761904761898"/>
    <n v="0.95238095238096299"/>
    <n v="3.0816640986132899E-3"/>
    <x v="0"/>
  </r>
  <r>
    <x v="20"/>
    <x v="31"/>
    <x v="0"/>
    <n v="414"/>
    <n v="358.28571428571399"/>
    <n v="55.714285714285701"/>
    <n v="0.155502392344498"/>
    <x v="0"/>
  </r>
  <r>
    <x v="20"/>
    <x v="31"/>
    <x v="1"/>
    <n v="468"/>
    <n v="536.38095238095195"/>
    <n v="-68.380952380952394"/>
    <n v="-0.127485795454545"/>
    <x v="0"/>
  </r>
  <r>
    <x v="20"/>
    <x v="31"/>
    <x v="2"/>
    <n v="335"/>
    <n v="276.57142857142901"/>
    <n v="58.428571428571402"/>
    <n v="0.21126033057851201"/>
    <x v="0"/>
  </r>
  <r>
    <x v="20"/>
    <x v="31"/>
    <x v="4"/>
    <n v="633"/>
    <n v="648.47619047619003"/>
    <n v="-15.476190476190499"/>
    <n v="-2.3865472169187801E-2"/>
    <x v="0"/>
  </r>
  <r>
    <x v="20"/>
    <x v="32"/>
    <x v="0"/>
    <n v="69"/>
    <n v="59.714285714285701"/>
    <n v="9.2857142857142794"/>
    <n v="0.155502392344498"/>
    <x v="0"/>
  </r>
  <r>
    <x v="20"/>
    <x v="32"/>
    <x v="1"/>
    <n v="118"/>
    <n v="146.666666666667"/>
    <n v="-28.6666666666667"/>
    <n v="-0.19545454545454599"/>
    <x v="0"/>
  </r>
  <r>
    <x v="20"/>
    <x v="32"/>
    <x v="2"/>
    <n v="56"/>
    <n v="51.3333333333333"/>
    <n v="4.6666666666666599"/>
    <n v="9.0909090909090898E-2"/>
    <x v="0"/>
  </r>
  <r>
    <x v="20"/>
    <x v="32"/>
    <x v="4"/>
    <n v="419"/>
    <n v="367.71428571428601"/>
    <n v="51.285714285714299"/>
    <n v="0.13947163947163899"/>
    <x v="0"/>
  </r>
  <r>
    <x v="21"/>
    <x v="0"/>
    <x v="0"/>
    <n v="4912"/>
    <n v="4748.1739130434798"/>
    <n v="163.826086956522"/>
    <n v="3.4502966815618E-2"/>
    <x v="0"/>
  </r>
  <r>
    <x v="21"/>
    <x v="0"/>
    <x v="1"/>
    <n v="4466"/>
    <n v="5446.4347826086996"/>
    <n v="-980.43478260869597"/>
    <n v="-0.18001404987706399"/>
    <x v="0"/>
  </r>
  <r>
    <x v="21"/>
    <x v="0"/>
    <x v="2"/>
    <n v="3399"/>
    <n v="3213.9130434782601"/>
    <n v="185.08695652173901"/>
    <n v="5.7589285714285697E-2"/>
    <x v="0"/>
  </r>
  <r>
    <x v="21"/>
    <x v="0"/>
    <x v="3"/>
    <n v="1196"/>
    <n v="1627.04347826087"/>
    <n v="-431.04347826087002"/>
    <n v="-0.26492437603548702"/>
    <x v="0"/>
  </r>
  <r>
    <x v="21"/>
    <x v="0"/>
    <x v="4"/>
    <n v="10190"/>
    <n v="10379.217391304301"/>
    <n v="-189.21739130434801"/>
    <n v="-1.8230410268010502E-2"/>
    <x v="0"/>
  </r>
  <r>
    <x v="21"/>
    <x v="1"/>
    <x v="0"/>
    <n v="134"/>
    <n v="142.52173913043501"/>
    <n v="-8.5217391304347796"/>
    <n v="-5.9792556436851697E-2"/>
    <x v="0"/>
  </r>
  <r>
    <x v="21"/>
    <x v="1"/>
    <x v="1"/>
    <n v="220"/>
    <n v="258.26086956521698"/>
    <n v="-38.260869565217398"/>
    <n v="-0.148148148148148"/>
    <x v="0"/>
  </r>
  <r>
    <x v="21"/>
    <x v="1"/>
    <x v="2"/>
    <n v="109"/>
    <n v="99.478260869565204"/>
    <n v="9.5217391304347796"/>
    <n v="9.5716783216783202E-2"/>
    <x v="0"/>
  </r>
  <r>
    <x v="21"/>
    <x v="1"/>
    <x v="4"/>
    <n v="321"/>
    <n v="313.73913043478302"/>
    <n v="7.26086956521738"/>
    <n v="2.3143015521064299E-2"/>
    <x v="0"/>
  </r>
  <r>
    <x v="21"/>
    <x v="2"/>
    <x v="0"/>
    <n v="32"/>
    <n v="23.913043478260899"/>
    <n v="8.0869565217391308"/>
    <n v="0.33818181818181797"/>
    <x v="0"/>
  </r>
  <r>
    <x v="21"/>
    <x v="2"/>
    <x v="1"/>
    <n v="68"/>
    <n v="85.130434782608702"/>
    <n v="-17.130434782608699"/>
    <n v="-0.20122574055158299"/>
    <x v="0"/>
  </r>
  <r>
    <x v="21"/>
    <x v="2"/>
    <x v="2"/>
    <n v="60"/>
    <n v="51.652173913043498"/>
    <n v="8.3478260869565197"/>
    <n v="0.16161616161616199"/>
    <x v="0"/>
  </r>
  <r>
    <x v="21"/>
    <x v="2"/>
    <x v="4"/>
    <n v="69"/>
    <n v="65.043478260869605"/>
    <n v="3.9565217391304399"/>
    <n v="6.0828877005347601E-2"/>
    <x v="0"/>
  </r>
  <r>
    <x v="21"/>
    <x v="3"/>
    <x v="0"/>
    <n v="181"/>
    <n v="202.78260869565199"/>
    <n v="-21.7826086956522"/>
    <n v="-0.107418524871355"/>
    <x v="0"/>
  </r>
  <r>
    <x v="21"/>
    <x v="3"/>
    <x v="1"/>
    <n v="59"/>
    <n v="84.173913043478294"/>
    <n v="-25.173913043478301"/>
    <n v="-0.29907024793388398"/>
    <x v="0"/>
  </r>
  <r>
    <x v="21"/>
    <x v="3"/>
    <x v="2"/>
    <n v="149"/>
    <n v="140.60869565217399"/>
    <n v="8.3913043478260896"/>
    <n v="5.9678416821273998E-2"/>
    <x v="0"/>
  </r>
  <r>
    <x v="21"/>
    <x v="3"/>
    <x v="4"/>
    <n v="6"/>
    <n v="9.5652173913043494"/>
    <n v="-3.5652173913043499"/>
    <n v="-0.37272727272727302"/>
    <x v="0"/>
  </r>
  <r>
    <x v="21"/>
    <x v="4"/>
    <x v="0"/>
    <n v="136"/>
    <n v="123.39130434782599"/>
    <n v="12.6086956521739"/>
    <n v="0.10218463706835799"/>
    <x v="0"/>
  </r>
  <r>
    <x v="21"/>
    <x v="4"/>
    <x v="1"/>
    <n v="226"/>
    <n v="234.34782608695701"/>
    <n v="-8.3478260869565304"/>
    <n v="-3.5621521335807101E-2"/>
    <x v="0"/>
  </r>
  <r>
    <x v="21"/>
    <x v="4"/>
    <x v="2"/>
    <n v="136"/>
    <n v="152.08695652173901"/>
    <n v="-16.086956521739101"/>
    <n v="-0.105774728416238"/>
    <x v="0"/>
  </r>
  <r>
    <x v="21"/>
    <x v="4"/>
    <x v="3"/>
    <n v="822"/>
    <n v="1175.5652173912999"/>
    <n v="-353.56521739130397"/>
    <n v="-0.30076189067238701"/>
    <x v="0"/>
  </r>
  <r>
    <x v="21"/>
    <x v="4"/>
    <x v="4"/>
    <n v="2122"/>
    <n v="1949.3913043478301"/>
    <n v="172.60869565217399"/>
    <n v="8.8544919261307795E-2"/>
    <x v="0"/>
  </r>
  <r>
    <x v="21"/>
    <x v="5"/>
    <x v="0"/>
    <n v="19"/>
    <n v="24.869565217391301"/>
    <n v="-5.8695652173913002"/>
    <n v="-0.23601398601398599"/>
    <x v="0"/>
  </r>
  <r>
    <x v="21"/>
    <x v="5"/>
    <x v="1"/>
    <n v="29"/>
    <n v="41.130434782608702"/>
    <n v="-12.130434782608701"/>
    <n v="-0.29492600422832999"/>
    <x v="0"/>
  </r>
  <r>
    <x v="21"/>
    <x v="5"/>
    <x v="2"/>
    <n v="17"/>
    <n v="21.043478260869598"/>
    <n v="-4.0434782608695699"/>
    <n v="-0.19214876033057901"/>
    <x v="0"/>
  </r>
  <r>
    <x v="21"/>
    <x v="5"/>
    <x v="3"/>
    <n v="59"/>
    <n v="55.478260869565197"/>
    <n v="3.52173913043478"/>
    <n v="6.3479623824451395E-2"/>
    <x v="0"/>
  </r>
  <r>
    <x v="21"/>
    <x v="5"/>
    <x v="4"/>
    <n v="53"/>
    <n v="54.521739130434803"/>
    <n v="-1.52173913043478"/>
    <n v="-2.7910685805422601E-2"/>
    <x v="0"/>
  </r>
  <r>
    <x v="21"/>
    <x v="6"/>
    <x v="0"/>
    <n v="671"/>
    <n v="634.17391304347802"/>
    <n v="36.826086956521699"/>
    <n v="5.80693815987934E-2"/>
    <x v="0"/>
  </r>
  <r>
    <x v="21"/>
    <x v="6"/>
    <x v="1"/>
    <n v="487"/>
    <n v="594.95652173913004"/>
    <n v="-107.95652173913"/>
    <n v="-0.18145279158140901"/>
    <x v="0"/>
  </r>
  <r>
    <x v="21"/>
    <x v="6"/>
    <x v="2"/>
    <n v="401"/>
    <n v="351.04347826087002"/>
    <n v="49.956521739130402"/>
    <n v="0.14230864503344101"/>
    <x v="0"/>
  </r>
  <r>
    <x v="21"/>
    <x v="6"/>
    <x v="3"/>
    <n v="315"/>
    <n v="396"/>
    <n v="-81"/>
    <n v="-0.204545454545455"/>
    <x v="0"/>
  </r>
  <r>
    <x v="21"/>
    <x v="6"/>
    <x v="4"/>
    <n v="1349"/>
    <n v="1248.26086956522"/>
    <n v="100.73913043478299"/>
    <n v="8.0703587600139196E-2"/>
    <x v="0"/>
  </r>
  <r>
    <x v="21"/>
    <x v="7"/>
    <x v="0"/>
    <n v="28"/>
    <n v="15.304347826087"/>
    <n v="12.695652173913"/>
    <n v="0.82954545454545403"/>
    <x v="0"/>
  </r>
  <r>
    <x v="21"/>
    <x v="7"/>
    <x v="1"/>
    <n v="83"/>
    <n v="98.521739130434796"/>
    <n v="-15.521739130434799"/>
    <n v="-0.15754633715798799"/>
    <x v="0"/>
  </r>
  <r>
    <x v="21"/>
    <x v="7"/>
    <x v="2"/>
    <n v="76"/>
    <n v="51.652173913043498"/>
    <n v="24.347826086956498"/>
    <n v="0.47138047138047101"/>
    <x v="0"/>
  </r>
  <r>
    <x v="21"/>
    <x v="7"/>
    <x v="4"/>
    <n v="81"/>
    <n v="78.434782608695699"/>
    <n v="2.5652173913043401"/>
    <n v="3.2705099778270498E-2"/>
    <x v="0"/>
  </r>
  <r>
    <x v="21"/>
    <x v="8"/>
    <x v="0"/>
    <n v="243"/>
    <n v="209.47826086956499"/>
    <n v="33.521739130434803"/>
    <n v="0.16002490660024901"/>
    <x v="0"/>
  </r>
  <r>
    <x v="21"/>
    <x v="8"/>
    <x v="1"/>
    <n v="318"/>
    <n v="320.43478260869603"/>
    <n v="-2.4347826086956799"/>
    <n v="-7.5983717774763503E-3"/>
    <x v="0"/>
  </r>
  <r>
    <x v="21"/>
    <x v="8"/>
    <x v="2"/>
    <n v="196"/>
    <n v="169.304347826087"/>
    <n v="26.695652173913"/>
    <n v="0.157678479712378"/>
    <x v="0"/>
  </r>
  <r>
    <x v="21"/>
    <x v="8"/>
    <x v="3"/>
    <n v="59"/>
    <n v="55.478260869565197"/>
    <n v="3.52173913043478"/>
    <n v="6.3479623824451395E-2"/>
    <x v="0"/>
  </r>
  <r>
    <x v="21"/>
    <x v="8"/>
    <x v="4"/>
    <n v="752"/>
    <n v="666.695652173913"/>
    <n v="85.304347826086897"/>
    <n v="0.12795095865397099"/>
    <x v="0"/>
  </r>
  <r>
    <x v="21"/>
    <x v="9"/>
    <x v="0"/>
    <n v="583"/>
    <n v="598.78260869565202"/>
    <n v="-15.7826086956522"/>
    <n v="-2.6357827476038501E-2"/>
    <x v="0"/>
  </r>
  <r>
    <x v="21"/>
    <x v="9"/>
    <x v="1"/>
    <n v="459"/>
    <n v="612.17391304347802"/>
    <n v="-153.173913043478"/>
    <n v="-0.25021306818181799"/>
    <x v="0"/>
  </r>
  <r>
    <x v="21"/>
    <x v="9"/>
    <x v="2"/>
    <n v="302"/>
    <n v="311.82608695652198"/>
    <n v="-9.8260869565217508"/>
    <n v="-3.1511433351924197E-2"/>
    <x v="0"/>
  </r>
  <r>
    <x v="21"/>
    <x v="9"/>
    <x v="4"/>
    <n v="597"/>
    <n v="607.39130434782601"/>
    <n v="-10.3913043478261"/>
    <n v="-1.7108088761632102E-2"/>
    <x v="0"/>
  </r>
  <r>
    <x v="21"/>
    <x v="10"/>
    <x v="0"/>
    <n v="74"/>
    <n v="76.521739130434796"/>
    <n v="-2.52173913043478"/>
    <n v="-3.2954545454545403E-2"/>
    <x v="0"/>
  </r>
  <r>
    <x v="21"/>
    <x v="10"/>
    <x v="1"/>
    <n v="155"/>
    <n v="174.08695652173901"/>
    <n v="-19.086956521739101"/>
    <n v="-0.10964035964035999"/>
    <x v="0"/>
  </r>
  <r>
    <x v="21"/>
    <x v="10"/>
    <x v="2"/>
    <n v="121"/>
    <n v="138.695652173913"/>
    <n v="-17.6956521739131"/>
    <n v="-0.12758620689655201"/>
    <x v="0"/>
  </r>
  <r>
    <x v="21"/>
    <x v="10"/>
    <x v="4"/>
    <n v="472"/>
    <n v="456.26086956521698"/>
    <n v="15.7391304347826"/>
    <n v="3.4495902420430602E-2"/>
    <x v="0"/>
  </r>
  <r>
    <x v="21"/>
    <x v="11"/>
    <x v="0"/>
    <n v="20"/>
    <n v="22.956521739130402"/>
    <n v="-2.9565217391304399"/>
    <n v="-0.12878787878787901"/>
    <x v="0"/>
  </r>
  <r>
    <x v="21"/>
    <x v="11"/>
    <x v="1"/>
    <n v="15"/>
    <n v="36.347826086956502"/>
    <n v="-21.347826086956498"/>
    <n v="-0.58732057416267902"/>
    <x v="0"/>
  </r>
  <r>
    <x v="21"/>
    <x v="11"/>
    <x v="2"/>
    <n v="20"/>
    <n v="22.956521739130402"/>
    <n v="-2.9565217391304399"/>
    <n v="-0.12878787878787901"/>
    <x v="0"/>
  </r>
  <r>
    <x v="21"/>
    <x v="11"/>
    <x v="4"/>
    <n v="65"/>
    <n v="65.043478260869605"/>
    <n v="-4.3478260869562697E-2"/>
    <n v="-6.6844919786092501E-4"/>
    <x v="0"/>
  </r>
  <r>
    <x v="21"/>
    <x v="12"/>
    <x v="0"/>
    <n v="179"/>
    <n v="176"/>
    <n v="3"/>
    <n v="1.7045454545454499E-2"/>
    <x v="0"/>
  </r>
  <r>
    <x v="21"/>
    <x v="12"/>
    <x v="1"/>
    <n v="190"/>
    <n v="234.34782608695701"/>
    <n v="-44.347826086956502"/>
    <n v="-0.189239332096475"/>
    <x v="0"/>
  </r>
  <r>
    <x v="21"/>
    <x v="12"/>
    <x v="2"/>
    <n v="179"/>
    <n v="150.173913043478"/>
    <n v="28.826086956521699"/>
    <n v="0.19195136074117"/>
    <x v="0"/>
  </r>
  <r>
    <x v="21"/>
    <x v="12"/>
    <x v="4"/>
    <n v="210"/>
    <n v="229.565217391304"/>
    <n v="-19.565217391304301"/>
    <n v="-8.5227272727272693E-2"/>
    <x v="0"/>
  </r>
  <r>
    <x v="21"/>
    <x v="13"/>
    <x v="0"/>
    <n v="53"/>
    <n v="55.478260869565197"/>
    <n v="-2.47826086956522"/>
    <n v="-4.4670846394984302E-2"/>
    <x v="0"/>
  </r>
  <r>
    <x v="21"/>
    <x v="13"/>
    <x v="1"/>
    <n v="113"/>
    <n v="107.130434782609"/>
    <n v="5.8695652173913002"/>
    <n v="5.4788961038960998E-2"/>
    <x v="0"/>
  </r>
  <r>
    <x v="21"/>
    <x v="13"/>
    <x v="2"/>
    <n v="96"/>
    <n v="115.73913043478299"/>
    <n v="-19.739130434782599"/>
    <n v="-0.17054845980465799"/>
    <x v="0"/>
  </r>
  <r>
    <x v="21"/>
    <x v="13"/>
    <x v="4"/>
    <n v="377"/>
    <n v="370.17391304347802"/>
    <n v="6.8260869565217499"/>
    <n v="1.84402161146347E-2"/>
    <x v="0"/>
  </r>
  <r>
    <x v="21"/>
    <x v="14"/>
    <x v="0"/>
    <n v="202"/>
    <n v="183.65217391304299"/>
    <n v="18.347826086956498"/>
    <n v="9.99053030303029E-2"/>
    <x v="0"/>
  </r>
  <r>
    <x v="21"/>
    <x v="14"/>
    <x v="1"/>
    <n v="100"/>
    <n v="105.217391304348"/>
    <n v="-5.2173913043478297"/>
    <n v="-4.9586776859504099E-2"/>
    <x v="0"/>
  </r>
  <r>
    <x v="21"/>
    <x v="14"/>
    <x v="2"/>
    <n v="75"/>
    <n v="91.826086956521706"/>
    <n v="-16.826086956521699"/>
    <n v="-0.18323863636363599"/>
    <x v="0"/>
  </r>
  <r>
    <x v="21"/>
    <x v="14"/>
    <x v="4"/>
    <n v="70"/>
    <n v="78.434782608695699"/>
    <n v="-8.4347826086956594"/>
    <n v="-0.107538802660754"/>
    <x v="0"/>
  </r>
  <r>
    <x v="21"/>
    <x v="15"/>
    <x v="0"/>
    <n v="1131"/>
    <n v="1140.1739130434801"/>
    <n v="-9.1739130434782492"/>
    <n v="-8.0460646735814392E-3"/>
    <x v="0"/>
  </r>
  <r>
    <x v="21"/>
    <x v="15"/>
    <x v="1"/>
    <n v="639"/>
    <n v="756.60869565217399"/>
    <n v="-117.60869565217401"/>
    <n v="-0.15544190322951401"/>
    <x v="0"/>
  </r>
  <r>
    <x v="21"/>
    <x v="15"/>
    <x v="2"/>
    <n v="729"/>
    <n v="643.73913043478296"/>
    <n v="85.260869565217405"/>
    <n v="0.13244630555180301"/>
    <x v="0"/>
  </r>
  <r>
    <x v="21"/>
    <x v="15"/>
    <x v="4"/>
    <n v="708"/>
    <n v="878.08695652173901"/>
    <n v="-170.08695652173901"/>
    <n v="-0.19370172311348799"/>
    <x v="0"/>
  </r>
  <r>
    <x v="21"/>
    <x v="16"/>
    <x v="0"/>
    <n v="80"/>
    <n v="73.652173913043498"/>
    <n v="6.3478260869565197"/>
    <n v="8.6186540731995206E-2"/>
    <x v="0"/>
  </r>
  <r>
    <x v="21"/>
    <x v="16"/>
    <x v="1"/>
    <n v="107"/>
    <n v="128.173913043478"/>
    <n v="-21.173913043478301"/>
    <n v="-0.16519674355495201"/>
    <x v="0"/>
  </r>
  <r>
    <x v="21"/>
    <x v="16"/>
    <x v="2"/>
    <n v="51"/>
    <n v="47.826086956521699"/>
    <n v="3.1739130434782599"/>
    <n v="6.6363636363636305E-2"/>
    <x v="0"/>
  </r>
  <r>
    <x v="21"/>
    <x v="16"/>
    <x v="4"/>
    <n v="67"/>
    <n v="78.434782608695699"/>
    <n v="-11.4347826086957"/>
    <n v="-0.14578713968957899"/>
    <x v="0"/>
  </r>
  <r>
    <x v="21"/>
    <x v="17"/>
    <x v="0"/>
    <n v="34"/>
    <n v="33.478260869565197"/>
    <n v="0.52173913043478104"/>
    <n v="1.5584415584415499E-2"/>
    <x v="0"/>
  </r>
  <r>
    <x v="21"/>
    <x v="17"/>
    <x v="1"/>
    <n v="332"/>
    <n v="472.52173913043498"/>
    <n v="-140.52173913043501"/>
    <n v="-0.29738682370261299"/>
    <x v="0"/>
  </r>
  <r>
    <x v="21"/>
    <x v="17"/>
    <x v="2"/>
    <n v="95"/>
    <n v="112.869565217391"/>
    <n v="-17.869565217391301"/>
    <n v="-0.15832049306625601"/>
    <x v="0"/>
  </r>
  <r>
    <x v="21"/>
    <x v="17"/>
    <x v="4"/>
    <n v="675"/>
    <n v="679.13043478260897"/>
    <n v="-4.1304347826087504"/>
    <n v="-6.08194622279137E-3"/>
    <x v="0"/>
  </r>
  <r>
    <x v="21"/>
    <x v="18"/>
    <x v="0"/>
    <n v="98"/>
    <n v="113.826086956522"/>
    <n v="-15.826086956521699"/>
    <n v="-0.13903743315507999"/>
    <x v="0"/>
  </r>
  <r>
    <x v="21"/>
    <x v="18"/>
    <x v="1"/>
    <n v="81"/>
    <n v="103.304347826087"/>
    <n v="-22.304347826087"/>
    <n v="-0.21590909090909099"/>
    <x v="0"/>
  </r>
  <r>
    <x v="21"/>
    <x v="18"/>
    <x v="2"/>
    <n v="42"/>
    <n v="46.869565217391298"/>
    <n v="-4.8695652173913002"/>
    <n v="-0.103896103896104"/>
    <x v="0"/>
  </r>
  <r>
    <x v="21"/>
    <x v="18"/>
    <x v="4"/>
    <n v="116"/>
    <n v="111.913043478261"/>
    <n v="4.0869565217391299"/>
    <n v="3.6519036519036499E-2"/>
    <x v="0"/>
  </r>
  <r>
    <x v="21"/>
    <x v="19"/>
    <x v="0"/>
    <n v="129"/>
    <n v="139.65217391304299"/>
    <n v="-10.6521739130435"/>
    <n v="-7.6276463262764604E-2"/>
    <x v="0"/>
  </r>
  <r>
    <x v="21"/>
    <x v="19"/>
    <x v="1"/>
    <n v="49"/>
    <n v="60.260869565217398"/>
    <n v="-11.2608695652174"/>
    <n v="-0.18686868686868699"/>
    <x v="0"/>
  </r>
  <r>
    <x v="21"/>
    <x v="19"/>
    <x v="2"/>
    <n v="47"/>
    <n v="41.130434782608702"/>
    <n v="5.8695652173913002"/>
    <n v="0.142706131078224"/>
    <x v="0"/>
  </r>
  <r>
    <x v="21"/>
    <x v="19"/>
    <x v="4"/>
    <n v="23"/>
    <n v="28.695652173913"/>
    <n v="-5.6956521739130404"/>
    <n v="-0.19848484848484799"/>
    <x v="0"/>
  </r>
  <r>
    <x v="21"/>
    <x v="20"/>
    <x v="0"/>
    <n v="21"/>
    <n v="21.043478260869598"/>
    <n v="-4.3478260869566299E-2"/>
    <n v="-2.0661157024793901E-3"/>
    <x v="0"/>
  </r>
  <r>
    <x v="21"/>
    <x v="20"/>
    <x v="1"/>
    <n v="42"/>
    <n v="66.956521739130395"/>
    <n v="-24.956521739130402"/>
    <n v="-0.37272727272727302"/>
    <x v="0"/>
  </r>
  <r>
    <x v="21"/>
    <x v="20"/>
    <x v="2"/>
    <n v="25"/>
    <n v="22.956521739130402"/>
    <n v="2.0434782608695601"/>
    <n v="8.9015151515151394E-2"/>
    <x v="0"/>
  </r>
  <r>
    <x v="21"/>
    <x v="20"/>
    <x v="4"/>
    <n v="95"/>
    <n v="86.086956521739097"/>
    <n v="8.9130434782608603"/>
    <n v="0.10353535353535299"/>
    <x v="0"/>
  </r>
  <r>
    <x v="21"/>
    <x v="21"/>
    <x v="0"/>
    <n v="219"/>
    <n v="211.39130434782601"/>
    <n v="7.6086956521739104"/>
    <n v="3.5993418346359503E-2"/>
    <x v="0"/>
  </r>
  <r>
    <x v="21"/>
    <x v="21"/>
    <x v="1"/>
    <n v="157"/>
    <n v="200.869565217391"/>
    <n v="-43.869565217391298"/>
    <n v="-0.21839826839826801"/>
    <x v="0"/>
  </r>
  <r>
    <x v="21"/>
    <x v="21"/>
    <x v="2"/>
    <n v="109"/>
    <n v="124.347826086957"/>
    <n v="-15.3478260869565"/>
    <n v="-0.123426573426573"/>
    <x v="0"/>
  </r>
  <r>
    <x v="21"/>
    <x v="21"/>
    <x v="4"/>
    <n v="289"/>
    <n v="289.82608695652198"/>
    <n v="-0.82608695652174902"/>
    <n v="-2.8502850285028799E-3"/>
    <x v="0"/>
  </r>
  <r>
    <x v="21"/>
    <x v="22"/>
    <x v="0"/>
    <n v="142"/>
    <n v="137.73913043478299"/>
    <n v="4.26086956521738"/>
    <n v="3.09343434343433E-2"/>
    <x v="0"/>
  </r>
  <r>
    <x v="21"/>
    <x v="22"/>
    <x v="1"/>
    <n v="113"/>
    <n v="119.565217391304"/>
    <n v="-6.5652173913043601"/>
    <n v="-5.4909090909090998E-2"/>
    <x v="0"/>
  </r>
  <r>
    <x v="21"/>
    <x v="22"/>
    <x v="2"/>
    <n v="114"/>
    <n v="112.869565217391"/>
    <n v="1.13043478260869"/>
    <n v="1.0015408320493E-2"/>
    <x v="0"/>
  </r>
  <r>
    <x v="21"/>
    <x v="22"/>
    <x v="4"/>
    <n v="355"/>
    <n v="309.91304347826099"/>
    <n v="45.086956521739097"/>
    <n v="0.145482603815937"/>
    <x v="0"/>
  </r>
  <r>
    <x v="21"/>
    <x v="23"/>
    <x v="0"/>
    <n v="247"/>
    <n v="249.65217391304299"/>
    <n v="-2.6521739130434998"/>
    <n v="-1.0623476140717601E-2"/>
    <x v="0"/>
  </r>
  <r>
    <x v="21"/>
    <x v="23"/>
    <x v="1"/>
    <n v="175"/>
    <n v="204.695652173913"/>
    <n v="-29.6956521739131"/>
    <n v="-0.14507221750212401"/>
    <x v="0"/>
  </r>
  <r>
    <x v="21"/>
    <x v="23"/>
    <x v="2"/>
    <n v="177"/>
    <n v="167.39130434782601"/>
    <n v="9.6086956521739104"/>
    <n v="5.74025974025974E-2"/>
    <x v="0"/>
  </r>
  <r>
    <x v="21"/>
    <x v="23"/>
    <x v="4"/>
    <n v="452"/>
    <n v="413.21739130434798"/>
    <n v="38.7826086956522"/>
    <n v="9.38552188552189E-2"/>
    <x v="0"/>
  </r>
  <r>
    <x v="21"/>
    <x v="24"/>
    <x v="0"/>
    <n v="158"/>
    <n v="127.217391304348"/>
    <n v="30.7826086956522"/>
    <n v="0.241968557758031"/>
    <x v="0"/>
  </r>
  <r>
    <x v="21"/>
    <x v="24"/>
    <x v="1"/>
    <n v="106"/>
    <n v="95.652173913043498"/>
    <n v="10.3478260869565"/>
    <n v="0.108181818181818"/>
    <x v="0"/>
  </r>
  <r>
    <x v="21"/>
    <x v="24"/>
    <x v="2"/>
    <n v="100"/>
    <n v="82.260869565217405"/>
    <n v="17.739130434782599"/>
    <n v="0.215644820295983"/>
    <x v="0"/>
  </r>
  <r>
    <x v="21"/>
    <x v="24"/>
    <x v="4"/>
    <n v="164"/>
    <n v="163.565217391304"/>
    <n v="0.43478260869565599"/>
    <n v="2.6581605528974198E-3"/>
    <x v="0"/>
  </r>
  <r>
    <x v="21"/>
    <x v="25"/>
    <x v="0"/>
    <n v="363"/>
    <n v="330.95652173912998"/>
    <n v="32.043478260869598"/>
    <n v="9.6820809248554907E-2"/>
    <x v="0"/>
  </r>
  <r>
    <x v="21"/>
    <x v="25"/>
    <x v="1"/>
    <n v="129"/>
    <n v="125.304347826087"/>
    <n v="3.6956521739130501"/>
    <n v="2.9493407356002799E-2"/>
    <x v="0"/>
  </r>
  <r>
    <x v="21"/>
    <x v="25"/>
    <x v="2"/>
    <n v="113"/>
    <n v="86.086956521739097"/>
    <n v="26.913043478260899"/>
    <n v="0.31262626262626197"/>
    <x v="0"/>
  </r>
  <r>
    <x v="21"/>
    <x v="25"/>
    <x v="4"/>
    <n v="177"/>
    <n v="159.73913043478299"/>
    <n v="17.260869565217401"/>
    <n v="0.108056614044638"/>
    <x v="0"/>
  </r>
  <r>
    <x v="21"/>
    <x v="26"/>
    <x v="0"/>
    <n v="275"/>
    <n v="254.434782608696"/>
    <n v="20.565217391304301"/>
    <n v="8.08270676691729E-2"/>
    <x v="0"/>
  </r>
  <r>
    <x v="21"/>
    <x v="26"/>
    <x v="1"/>
    <n v="619"/>
    <n v="853.21739130434798"/>
    <n v="-234.21739130434801"/>
    <n v="-0.27451080309824699"/>
    <x v="0"/>
  </r>
  <r>
    <x v="21"/>
    <x v="26"/>
    <x v="2"/>
    <n v="318"/>
    <n v="323.304347826087"/>
    <n v="-5.3043478260869401"/>
    <n v="-1.6406670252824E-2"/>
    <x v="0"/>
  </r>
  <r>
    <x v="21"/>
    <x v="26"/>
    <x v="4"/>
    <n v="1841"/>
    <n v="2246.8695652173901"/>
    <n v="-405.86956521739103"/>
    <n v="-0.180637795580324"/>
    <x v="0"/>
  </r>
  <r>
    <x v="21"/>
    <x v="27"/>
    <x v="0"/>
    <n v="105"/>
    <n v="111.913043478261"/>
    <n v="-6.9130434782608701"/>
    <n v="-6.1771561771561803E-2"/>
    <x v="0"/>
  </r>
  <r>
    <x v="21"/>
    <x v="27"/>
    <x v="1"/>
    <n v="62"/>
    <n v="85.130434782608702"/>
    <n v="-23.130434782608699"/>
    <n v="-0.27170582226762002"/>
    <x v="0"/>
  </r>
  <r>
    <x v="21"/>
    <x v="27"/>
    <x v="2"/>
    <n v="63"/>
    <n v="54.521739130434803"/>
    <n v="8.4782608695652204"/>
    <n v="0.155502392344498"/>
    <x v="0"/>
  </r>
  <r>
    <x v="21"/>
    <x v="27"/>
    <x v="4"/>
    <n v="97"/>
    <n v="103.304347826087"/>
    <n v="-6.3043478260869499"/>
    <n v="-6.1026936026935999E-2"/>
    <x v="0"/>
  </r>
  <r>
    <x v="21"/>
    <x v="28"/>
    <x v="0"/>
    <n v="17"/>
    <n v="22"/>
    <n v="-5"/>
    <n v="-0.22727272727272699"/>
    <x v="0"/>
  </r>
  <r>
    <x v="21"/>
    <x v="28"/>
    <x v="1"/>
    <n v="18"/>
    <n v="29.652173913043502"/>
    <n v="-11.6521739130435"/>
    <n v="-0.392961876832845"/>
    <x v="0"/>
  </r>
  <r>
    <x v="21"/>
    <x v="28"/>
    <x v="2"/>
    <n v="25"/>
    <n v="15.304347826087"/>
    <n v="9.6956521739130395"/>
    <n v="0.63352272727272696"/>
    <x v="0"/>
  </r>
  <r>
    <x v="21"/>
    <x v="28"/>
    <x v="4"/>
    <n v="86"/>
    <n v="88.956521739130395"/>
    <n v="-2.9565217391304399"/>
    <n v="-3.3235581622678402E-2"/>
    <x v="0"/>
  </r>
  <r>
    <x v="21"/>
    <x v="29"/>
    <x v="0"/>
    <n v="183"/>
    <n v="180.78260869565199"/>
    <n v="2.2173913043478102"/>
    <n v="1.22655122655122E-2"/>
    <x v="0"/>
  </r>
  <r>
    <x v="21"/>
    <x v="29"/>
    <x v="1"/>
    <n v="91"/>
    <n v="96.608695652173907"/>
    <n v="-5.6086956521739202"/>
    <n v="-5.8055805580558097E-2"/>
    <x v="0"/>
  </r>
  <r>
    <x v="21"/>
    <x v="29"/>
    <x v="2"/>
    <n v="80"/>
    <n v="80.347826086956502"/>
    <n v="-0.34782608695653"/>
    <n v="-4.32900432900444E-3"/>
    <x v="0"/>
  </r>
  <r>
    <x v="21"/>
    <x v="29"/>
    <x v="4"/>
    <n v="93"/>
    <n v="98.521739130434796"/>
    <n v="-5.5217391304347796"/>
    <n v="-5.6045895851721102E-2"/>
    <x v="0"/>
  </r>
  <r>
    <x v="21"/>
    <x v="30"/>
    <x v="0"/>
    <n v="737"/>
    <n v="639.91304347826099"/>
    <n v="97.086956521739097"/>
    <n v="0.15171898355754901"/>
    <x v="0"/>
  </r>
  <r>
    <x v="21"/>
    <x v="30"/>
    <x v="1"/>
    <n v="288"/>
    <n v="285.04347826087002"/>
    <n v="2.9565217391304399"/>
    <n v="1.0372178157413099E-2"/>
    <x v="0"/>
  </r>
  <r>
    <x v="21"/>
    <x v="30"/>
    <x v="2"/>
    <n v="224"/>
    <n v="230.52173913043501"/>
    <n v="-6.5217391304347796"/>
    <n v="-2.8291210863824998E-2"/>
    <x v="0"/>
  </r>
  <r>
    <x v="21"/>
    <x v="30"/>
    <x v="4"/>
    <n v="306"/>
    <n v="298.43478260869603"/>
    <n v="7.5652173913043201"/>
    <n v="2.5349650349650199E-2"/>
    <x v="0"/>
  </r>
  <r>
    <x v="21"/>
    <x v="31"/>
    <x v="0"/>
    <n v="357"/>
    <n v="365.39130434782601"/>
    <n v="-8.3913043478261198"/>
    <n v="-2.2965254640647401E-2"/>
    <x v="0"/>
  </r>
  <r>
    <x v="21"/>
    <x v="31"/>
    <x v="1"/>
    <n v="467"/>
    <n v="573.91304347826099"/>
    <n v="-106.913043478261"/>
    <n v="-0.186287878787879"/>
    <x v="0"/>
  </r>
  <r>
    <x v="21"/>
    <x v="31"/>
    <x v="2"/>
    <n v="335"/>
    <n v="288.86956521739103"/>
    <n v="46.130434782608702"/>
    <n v="0.15969295605057199"/>
    <x v="0"/>
  </r>
  <r>
    <x v="21"/>
    <x v="31"/>
    <x v="4"/>
    <n v="667"/>
    <n v="683.91304347826099"/>
    <n v="-16.913043478260899"/>
    <n v="-2.47298156389066E-2"/>
    <x v="0"/>
  </r>
  <r>
    <x v="21"/>
    <x v="32"/>
    <x v="0"/>
    <n v="56"/>
    <n v="46.869565217391298"/>
    <n v="9.1304347826087007"/>
    <n v="0.19480519480519501"/>
    <x v="0"/>
  </r>
  <r>
    <x v="21"/>
    <x v="32"/>
    <x v="1"/>
    <n v="157"/>
    <n v="147.304347826087"/>
    <n v="9.6956521739130306"/>
    <n v="6.5820543093270303E-2"/>
    <x v="0"/>
  </r>
  <r>
    <x v="21"/>
    <x v="32"/>
    <x v="2"/>
    <n v="60"/>
    <n v="52.6086956521739"/>
    <n v="7.3913043478260896"/>
    <n v="0.14049586776859499"/>
    <x v="0"/>
  </r>
  <r>
    <x v="21"/>
    <x v="32"/>
    <x v="4"/>
    <n v="486"/>
    <n v="401.73913043478302"/>
    <n v="84.260869565217405"/>
    <n v="0.20974025974026"/>
    <x v="0"/>
  </r>
  <r>
    <x v="22"/>
    <x v="0"/>
    <x v="0"/>
    <n v="4677"/>
    <n v="4514"/>
    <n v="163"/>
    <n v="3.6109880372175503E-2"/>
    <x v="0"/>
  </r>
  <r>
    <x v="22"/>
    <x v="0"/>
    <x v="1"/>
    <n v="4363"/>
    <n v="5207"/>
    <n v="-844"/>
    <n v="-0.16208949491069699"/>
    <x v="0"/>
  </r>
  <r>
    <x v="22"/>
    <x v="0"/>
    <x v="2"/>
    <n v="3359"/>
    <n v="2952"/>
    <n v="407"/>
    <n v="0.137872628726287"/>
    <x v="0"/>
  </r>
  <r>
    <x v="22"/>
    <x v="0"/>
    <x v="3"/>
    <n v="1350"/>
    <n v="1654"/>
    <n v="-304"/>
    <n v="-0.183796856106409"/>
    <x v="0"/>
  </r>
  <r>
    <x v="22"/>
    <x v="0"/>
    <x v="4"/>
    <n v="9837"/>
    <n v="9622"/>
    <n v="215"/>
    <n v="2.2344626896695099E-2"/>
    <x v="0"/>
  </r>
  <r>
    <x v="22"/>
    <x v="1"/>
    <x v="0"/>
    <n v="159"/>
    <n v="135"/>
    <n v="24"/>
    <n v="0.17777777777777801"/>
    <x v="0"/>
  </r>
  <r>
    <x v="22"/>
    <x v="1"/>
    <x v="1"/>
    <n v="197"/>
    <n v="194"/>
    <n v="3"/>
    <n v="1.54639175257732E-2"/>
    <x v="0"/>
  </r>
  <r>
    <x v="22"/>
    <x v="1"/>
    <x v="2"/>
    <n v="112"/>
    <n v="94"/>
    <n v="18"/>
    <n v="0.19148936170212799"/>
    <x v="0"/>
  </r>
  <r>
    <x v="22"/>
    <x v="1"/>
    <x v="4"/>
    <n v="302"/>
    <n v="274"/>
    <n v="28"/>
    <n v="0.102189781021898"/>
    <x v="0"/>
  </r>
  <r>
    <x v="22"/>
    <x v="2"/>
    <x v="0"/>
    <n v="27"/>
    <n v="28"/>
    <n v="-1"/>
    <n v="-3.5714285714285698E-2"/>
    <x v="0"/>
  </r>
  <r>
    <x v="22"/>
    <x v="2"/>
    <x v="1"/>
    <n v="46"/>
    <n v="69"/>
    <n v="-23"/>
    <n v="-0.33333333333333298"/>
    <x v="0"/>
  </r>
  <r>
    <x v="22"/>
    <x v="2"/>
    <x v="2"/>
    <n v="61"/>
    <n v="48"/>
    <n v="13"/>
    <n v="0.27083333333333298"/>
    <x v="0"/>
  </r>
  <r>
    <x v="22"/>
    <x v="2"/>
    <x v="4"/>
    <n v="76"/>
    <n v="59"/>
    <n v="17"/>
    <n v="0.28813559322033899"/>
    <x v="0"/>
  </r>
  <r>
    <x v="22"/>
    <x v="3"/>
    <x v="0"/>
    <n v="196"/>
    <n v="200"/>
    <n v="-4"/>
    <n v="-0.02"/>
    <x v="0"/>
  </r>
  <r>
    <x v="22"/>
    <x v="3"/>
    <x v="1"/>
    <n v="53"/>
    <n v="74"/>
    <n v="-21"/>
    <n v="-0.28378378378378399"/>
    <x v="0"/>
  </r>
  <r>
    <x v="22"/>
    <x v="3"/>
    <x v="2"/>
    <n v="144"/>
    <n v="123"/>
    <n v="21"/>
    <n v="0.17073170731707299"/>
    <x v="0"/>
  </r>
  <r>
    <x v="22"/>
    <x v="3"/>
    <x v="4"/>
    <n v="10"/>
    <n v="10"/>
    <n v="0"/>
    <n v="0"/>
    <x v="0"/>
  </r>
  <r>
    <x v="22"/>
    <x v="4"/>
    <x v="0"/>
    <n v="123"/>
    <n v="132"/>
    <n v="-9"/>
    <n v="-6.8181818181818205E-2"/>
    <x v="0"/>
  </r>
  <r>
    <x v="22"/>
    <x v="4"/>
    <x v="1"/>
    <n v="228"/>
    <n v="240"/>
    <n v="-12"/>
    <n v="-0.05"/>
    <x v="0"/>
  </r>
  <r>
    <x v="22"/>
    <x v="4"/>
    <x v="2"/>
    <n v="161"/>
    <n v="138"/>
    <n v="23"/>
    <n v="0.16666666666666699"/>
    <x v="0"/>
  </r>
  <r>
    <x v="22"/>
    <x v="4"/>
    <x v="3"/>
    <n v="877"/>
    <n v="1175"/>
    <n v="-298"/>
    <n v="-0.25361702127659602"/>
    <x v="0"/>
  </r>
  <r>
    <x v="22"/>
    <x v="4"/>
    <x v="4"/>
    <n v="2066"/>
    <n v="1711"/>
    <n v="355"/>
    <n v="0.20748100526008201"/>
    <x v="0"/>
  </r>
  <r>
    <x v="22"/>
    <x v="5"/>
    <x v="0"/>
    <n v="23"/>
    <n v="19"/>
    <n v="4"/>
    <n v="0.21052631578947401"/>
    <x v="0"/>
  </r>
  <r>
    <x v="22"/>
    <x v="5"/>
    <x v="1"/>
    <n v="30"/>
    <n v="49"/>
    <n v="-19"/>
    <n v="-0.38775510204081598"/>
    <x v="0"/>
  </r>
  <r>
    <x v="22"/>
    <x v="5"/>
    <x v="2"/>
    <n v="22"/>
    <n v="16"/>
    <n v="6"/>
    <n v="0.375"/>
    <x v="0"/>
  </r>
  <r>
    <x v="22"/>
    <x v="5"/>
    <x v="3"/>
    <n v="68"/>
    <n v="68"/>
    <n v="0"/>
    <n v="0"/>
    <x v="0"/>
  </r>
  <r>
    <x v="22"/>
    <x v="5"/>
    <x v="4"/>
    <n v="60"/>
    <n v="40"/>
    <n v="20"/>
    <n v="0.5"/>
    <x v="0"/>
  </r>
  <r>
    <x v="22"/>
    <x v="6"/>
    <x v="0"/>
    <n v="618"/>
    <n v="617"/>
    <n v="1"/>
    <n v="1.6207455429497601E-3"/>
    <x v="0"/>
  </r>
  <r>
    <x v="22"/>
    <x v="6"/>
    <x v="1"/>
    <n v="479"/>
    <n v="578"/>
    <n v="-99"/>
    <n v="-0.17128027681660901"/>
    <x v="0"/>
  </r>
  <r>
    <x v="22"/>
    <x v="6"/>
    <x v="2"/>
    <n v="412"/>
    <n v="364"/>
    <n v="48"/>
    <n v="0.13186813186813201"/>
    <x v="0"/>
  </r>
  <r>
    <x v="22"/>
    <x v="6"/>
    <x v="3"/>
    <n v="405"/>
    <n v="411"/>
    <n v="-6"/>
    <n v="-1.4598540145985399E-2"/>
    <x v="0"/>
  </r>
  <r>
    <x v="22"/>
    <x v="6"/>
    <x v="4"/>
    <n v="1219"/>
    <n v="1177"/>
    <n v="42"/>
    <n v="3.56839422259983E-2"/>
    <x v="0"/>
  </r>
  <r>
    <x v="22"/>
    <x v="7"/>
    <x v="0"/>
    <n v="19"/>
    <n v="28"/>
    <n v="-9"/>
    <n v="-0.32142857142857101"/>
    <x v="0"/>
  </r>
  <r>
    <x v="22"/>
    <x v="7"/>
    <x v="1"/>
    <n v="121"/>
    <n v="113"/>
    <n v="8"/>
    <n v="7.0796460176991094E-2"/>
    <x v="0"/>
  </r>
  <r>
    <x v="22"/>
    <x v="7"/>
    <x v="2"/>
    <n v="68"/>
    <n v="40"/>
    <n v="28"/>
    <n v="0.7"/>
    <x v="0"/>
  </r>
  <r>
    <x v="22"/>
    <x v="7"/>
    <x v="4"/>
    <n v="64"/>
    <n v="79"/>
    <n v="-15"/>
    <n v="-0.189873417721519"/>
    <x v="0"/>
  </r>
  <r>
    <x v="22"/>
    <x v="8"/>
    <x v="0"/>
    <n v="227"/>
    <n v="195"/>
    <n v="32"/>
    <n v="0.16410256410256399"/>
    <x v="0"/>
  </r>
  <r>
    <x v="22"/>
    <x v="8"/>
    <x v="1"/>
    <n v="265"/>
    <n v="297"/>
    <n v="-32"/>
    <n v="-0.107744107744108"/>
    <x v="0"/>
  </r>
  <r>
    <x v="22"/>
    <x v="8"/>
    <x v="2"/>
    <n v="189"/>
    <n v="141"/>
    <n v="48"/>
    <n v="0.340425531914894"/>
    <x v="0"/>
  </r>
  <r>
    <x v="22"/>
    <x v="8"/>
    <x v="3"/>
    <n v="68"/>
    <n v="68"/>
    <n v="0"/>
    <n v="0"/>
    <x v="0"/>
  </r>
  <r>
    <x v="22"/>
    <x v="8"/>
    <x v="4"/>
    <n v="642"/>
    <n v="645"/>
    <n v="-3"/>
    <n v="-4.65116279069767E-3"/>
    <x v="0"/>
  </r>
  <r>
    <x v="22"/>
    <x v="9"/>
    <x v="0"/>
    <n v="582"/>
    <n v="556"/>
    <n v="26"/>
    <n v="4.6762589928057603E-2"/>
    <x v="0"/>
  </r>
  <r>
    <x v="22"/>
    <x v="9"/>
    <x v="1"/>
    <n v="464"/>
    <n v="613"/>
    <n v="-149"/>
    <n v="-0.243066884176183"/>
    <x v="0"/>
  </r>
  <r>
    <x v="22"/>
    <x v="9"/>
    <x v="2"/>
    <n v="312"/>
    <n v="287"/>
    <n v="25"/>
    <n v="8.7108013937282194E-2"/>
    <x v="0"/>
  </r>
  <r>
    <x v="22"/>
    <x v="9"/>
    <x v="4"/>
    <n v="555"/>
    <n v="587"/>
    <n v="-32"/>
    <n v="-5.4514480408858597E-2"/>
    <x v="0"/>
  </r>
  <r>
    <x v="22"/>
    <x v="10"/>
    <x v="0"/>
    <n v="81"/>
    <n v="68"/>
    <n v="13"/>
    <n v="0.191176470588235"/>
    <x v="0"/>
  </r>
  <r>
    <x v="22"/>
    <x v="10"/>
    <x v="1"/>
    <n v="151"/>
    <n v="158"/>
    <n v="-7"/>
    <n v="-4.4303797468354403E-2"/>
    <x v="0"/>
  </r>
  <r>
    <x v="22"/>
    <x v="10"/>
    <x v="2"/>
    <n v="104"/>
    <n v="130"/>
    <n v="-26"/>
    <n v="-0.2"/>
    <x v="0"/>
  </r>
  <r>
    <x v="22"/>
    <x v="10"/>
    <x v="4"/>
    <n v="486"/>
    <n v="420"/>
    <n v="66"/>
    <n v="0.157142857142857"/>
    <x v="0"/>
  </r>
  <r>
    <x v="22"/>
    <x v="11"/>
    <x v="0"/>
    <n v="24"/>
    <n v="33"/>
    <n v="-9"/>
    <n v="-0.27272727272727298"/>
    <x v="0"/>
  </r>
  <r>
    <x v="22"/>
    <x v="11"/>
    <x v="1"/>
    <n v="27"/>
    <n v="31"/>
    <n v="-4"/>
    <n v="-0.12903225806451599"/>
    <x v="0"/>
  </r>
  <r>
    <x v="22"/>
    <x v="11"/>
    <x v="2"/>
    <n v="12"/>
    <n v="13"/>
    <n v="-1"/>
    <n v="-7.69230769230769E-2"/>
    <x v="0"/>
  </r>
  <r>
    <x v="22"/>
    <x v="11"/>
    <x v="4"/>
    <n v="54"/>
    <n v="54"/>
    <n v="0"/>
    <n v="0"/>
    <x v="0"/>
  </r>
  <r>
    <x v="22"/>
    <x v="12"/>
    <x v="0"/>
    <n v="184"/>
    <n v="165"/>
    <n v="19"/>
    <n v="0.115151515151515"/>
    <x v="0"/>
  </r>
  <r>
    <x v="22"/>
    <x v="12"/>
    <x v="1"/>
    <n v="194"/>
    <n v="222"/>
    <n v="-28"/>
    <n v="-0.126126126126126"/>
    <x v="0"/>
  </r>
  <r>
    <x v="22"/>
    <x v="12"/>
    <x v="2"/>
    <n v="167"/>
    <n v="132"/>
    <n v="35"/>
    <n v="0.26515151515151503"/>
    <x v="0"/>
  </r>
  <r>
    <x v="22"/>
    <x v="12"/>
    <x v="4"/>
    <n v="187"/>
    <n v="207"/>
    <n v="-20"/>
    <n v="-9.6618357487922704E-2"/>
    <x v="0"/>
  </r>
  <r>
    <x v="22"/>
    <x v="13"/>
    <x v="0"/>
    <n v="64"/>
    <n v="46"/>
    <n v="18"/>
    <n v="0.39130434782608697"/>
    <x v="0"/>
  </r>
  <r>
    <x v="22"/>
    <x v="13"/>
    <x v="1"/>
    <n v="99"/>
    <n v="117"/>
    <n v="-18"/>
    <n v="-0.15384615384615399"/>
    <x v="0"/>
  </r>
  <r>
    <x v="22"/>
    <x v="13"/>
    <x v="2"/>
    <n v="83"/>
    <n v="104"/>
    <n v="-21"/>
    <n v="-0.20192307692307701"/>
    <x v="0"/>
  </r>
  <r>
    <x v="22"/>
    <x v="13"/>
    <x v="4"/>
    <n v="388"/>
    <n v="348"/>
    <n v="40"/>
    <n v="0.114942528735632"/>
    <x v="0"/>
  </r>
  <r>
    <x v="22"/>
    <x v="14"/>
    <x v="0"/>
    <n v="170"/>
    <n v="180"/>
    <n v="-10"/>
    <n v="-5.5555555555555601E-2"/>
    <x v="0"/>
  </r>
  <r>
    <x v="22"/>
    <x v="14"/>
    <x v="1"/>
    <n v="81"/>
    <n v="123"/>
    <n v="-42"/>
    <n v="-0.34146341463414598"/>
    <x v="0"/>
  </r>
  <r>
    <x v="22"/>
    <x v="14"/>
    <x v="2"/>
    <n v="76"/>
    <n v="77"/>
    <n v="-1"/>
    <n v="-1.2987012987013E-2"/>
    <x v="0"/>
  </r>
  <r>
    <x v="22"/>
    <x v="14"/>
    <x v="4"/>
    <n v="87"/>
    <n v="88"/>
    <n v="-1"/>
    <n v="-1.13636363636364E-2"/>
    <x v="0"/>
  </r>
  <r>
    <x v="22"/>
    <x v="15"/>
    <x v="0"/>
    <n v="1067"/>
    <n v="1022"/>
    <n v="45"/>
    <n v="4.4031311154598803E-2"/>
    <x v="0"/>
  </r>
  <r>
    <x v="22"/>
    <x v="15"/>
    <x v="1"/>
    <n v="650"/>
    <n v="667"/>
    <n v="-17"/>
    <n v="-2.54872563718141E-2"/>
    <x v="0"/>
  </r>
  <r>
    <x v="22"/>
    <x v="15"/>
    <x v="2"/>
    <n v="693"/>
    <n v="581"/>
    <n v="112"/>
    <n v="0.19277108433734899"/>
    <x v="0"/>
  </r>
  <r>
    <x v="22"/>
    <x v="15"/>
    <x v="4"/>
    <n v="710"/>
    <n v="821"/>
    <n v="-111"/>
    <n v="-0.135200974421437"/>
    <x v="0"/>
  </r>
  <r>
    <x v="22"/>
    <x v="16"/>
    <x v="0"/>
    <n v="96"/>
    <n v="55"/>
    <n v="41"/>
    <n v="0.74545454545454504"/>
    <x v="0"/>
  </r>
  <r>
    <x v="22"/>
    <x v="16"/>
    <x v="1"/>
    <n v="111"/>
    <n v="140"/>
    <n v="-29"/>
    <n v="-0.20714285714285699"/>
    <x v="0"/>
  </r>
  <r>
    <x v="22"/>
    <x v="16"/>
    <x v="2"/>
    <n v="57"/>
    <n v="45"/>
    <n v="12"/>
    <n v="0.266666666666667"/>
    <x v="0"/>
  </r>
  <r>
    <x v="22"/>
    <x v="16"/>
    <x v="4"/>
    <n v="76"/>
    <n v="84"/>
    <n v="-8"/>
    <n v="-9.5238095238095205E-2"/>
    <x v="0"/>
  </r>
  <r>
    <x v="22"/>
    <x v="17"/>
    <x v="0"/>
    <n v="28"/>
    <n v="32"/>
    <n v="-4"/>
    <n v="-0.125"/>
    <x v="0"/>
  </r>
  <r>
    <x v="22"/>
    <x v="17"/>
    <x v="1"/>
    <n v="330"/>
    <n v="466"/>
    <n v="-136"/>
    <n v="-0.29184549356223199"/>
    <x v="0"/>
  </r>
  <r>
    <x v="22"/>
    <x v="17"/>
    <x v="2"/>
    <n v="102"/>
    <n v="85"/>
    <n v="17"/>
    <n v="0.2"/>
    <x v="0"/>
  </r>
  <r>
    <x v="22"/>
    <x v="17"/>
    <x v="4"/>
    <n v="571"/>
    <n v="553"/>
    <n v="18"/>
    <n v="3.25497287522604E-2"/>
    <x v="0"/>
  </r>
  <r>
    <x v="22"/>
    <x v="18"/>
    <x v="0"/>
    <n v="104"/>
    <n v="118"/>
    <n v="-14"/>
    <n v="-0.11864406779661001"/>
    <x v="0"/>
  </r>
  <r>
    <x v="22"/>
    <x v="18"/>
    <x v="1"/>
    <n v="62"/>
    <n v="98"/>
    <n v="-36"/>
    <n v="-0.36734693877551"/>
    <x v="0"/>
  </r>
  <r>
    <x v="22"/>
    <x v="18"/>
    <x v="2"/>
    <n v="59"/>
    <n v="52"/>
    <n v="7"/>
    <n v="0.134615384615385"/>
    <x v="0"/>
  </r>
  <r>
    <x v="22"/>
    <x v="18"/>
    <x v="4"/>
    <n v="125"/>
    <n v="123"/>
    <n v="2"/>
    <n v="1.6260162601626001E-2"/>
    <x v="0"/>
  </r>
  <r>
    <x v="22"/>
    <x v="19"/>
    <x v="0"/>
    <n v="118"/>
    <n v="113"/>
    <n v="5"/>
    <n v="4.4247787610619503E-2"/>
    <x v="0"/>
  </r>
  <r>
    <x v="22"/>
    <x v="19"/>
    <x v="1"/>
    <n v="50"/>
    <n v="53"/>
    <n v="-3"/>
    <n v="-5.6603773584905703E-2"/>
    <x v="0"/>
  </r>
  <r>
    <x v="22"/>
    <x v="19"/>
    <x v="2"/>
    <n v="42"/>
    <n v="38"/>
    <n v="4"/>
    <n v="0.105263157894737"/>
    <x v="0"/>
  </r>
  <r>
    <x v="22"/>
    <x v="19"/>
    <x v="4"/>
    <n v="26"/>
    <n v="23"/>
    <n v="3"/>
    <n v="0.13043478260869601"/>
    <x v="0"/>
  </r>
  <r>
    <x v="22"/>
    <x v="20"/>
    <x v="0"/>
    <n v="17"/>
    <n v="22"/>
    <n v="-5"/>
    <n v="-0.22727272727272699"/>
    <x v="0"/>
  </r>
  <r>
    <x v="22"/>
    <x v="20"/>
    <x v="1"/>
    <n v="52"/>
    <n v="41"/>
    <n v="11"/>
    <n v="0.26829268292682901"/>
    <x v="0"/>
  </r>
  <r>
    <x v="22"/>
    <x v="20"/>
    <x v="2"/>
    <n v="21"/>
    <n v="26"/>
    <n v="-5"/>
    <n v="-0.19230769230769201"/>
    <x v="0"/>
  </r>
  <r>
    <x v="22"/>
    <x v="20"/>
    <x v="4"/>
    <n v="98"/>
    <n v="72"/>
    <n v="26"/>
    <n v="0.36111111111111099"/>
    <x v="0"/>
  </r>
  <r>
    <x v="22"/>
    <x v="21"/>
    <x v="0"/>
    <n v="199"/>
    <n v="191"/>
    <n v="8"/>
    <n v="4.1884816753926697E-2"/>
    <x v="0"/>
  </r>
  <r>
    <x v="22"/>
    <x v="21"/>
    <x v="1"/>
    <n v="162"/>
    <n v="222"/>
    <n v="-60"/>
    <n v="-0.27027027027027001"/>
    <x v="0"/>
  </r>
  <r>
    <x v="22"/>
    <x v="21"/>
    <x v="2"/>
    <n v="114"/>
    <n v="102"/>
    <n v="12"/>
    <n v="0.11764705882352899"/>
    <x v="0"/>
  </r>
  <r>
    <x v="22"/>
    <x v="21"/>
    <x v="4"/>
    <n v="239"/>
    <n v="266"/>
    <n v="-27"/>
    <n v="-0.101503759398496"/>
    <x v="0"/>
  </r>
  <r>
    <x v="22"/>
    <x v="22"/>
    <x v="0"/>
    <n v="139"/>
    <n v="132"/>
    <n v="7"/>
    <n v="5.3030303030302997E-2"/>
    <x v="0"/>
  </r>
  <r>
    <x v="22"/>
    <x v="22"/>
    <x v="1"/>
    <n v="106"/>
    <n v="122"/>
    <n v="-16"/>
    <n v="-0.13114754098360701"/>
    <x v="0"/>
  </r>
  <r>
    <x v="22"/>
    <x v="22"/>
    <x v="2"/>
    <n v="104"/>
    <n v="104"/>
    <n v="0"/>
    <n v="0"/>
    <x v="0"/>
  </r>
  <r>
    <x v="22"/>
    <x v="22"/>
    <x v="4"/>
    <n v="316"/>
    <n v="287"/>
    <n v="29"/>
    <n v="0.101045296167247"/>
    <x v="0"/>
  </r>
  <r>
    <x v="22"/>
    <x v="23"/>
    <x v="0"/>
    <n v="256"/>
    <n v="232"/>
    <n v="24"/>
    <n v="0.10344827586206901"/>
    <x v="0"/>
  </r>
  <r>
    <x v="22"/>
    <x v="23"/>
    <x v="1"/>
    <n v="152"/>
    <n v="189"/>
    <n v="-37"/>
    <n v="-0.19576719576719601"/>
    <x v="0"/>
  </r>
  <r>
    <x v="22"/>
    <x v="23"/>
    <x v="2"/>
    <n v="161"/>
    <n v="149"/>
    <n v="12"/>
    <n v="8.0536912751677805E-2"/>
    <x v="0"/>
  </r>
  <r>
    <x v="22"/>
    <x v="23"/>
    <x v="4"/>
    <n v="418"/>
    <n v="380"/>
    <n v="38"/>
    <n v="0.1"/>
    <x v="0"/>
  </r>
  <r>
    <x v="22"/>
    <x v="24"/>
    <x v="0"/>
    <n v="139"/>
    <n v="122"/>
    <n v="17"/>
    <n v="0.13934426229508201"/>
    <x v="0"/>
  </r>
  <r>
    <x v="22"/>
    <x v="24"/>
    <x v="1"/>
    <n v="99"/>
    <n v="97"/>
    <n v="2"/>
    <n v="2.06185567010309E-2"/>
    <x v="0"/>
  </r>
  <r>
    <x v="22"/>
    <x v="24"/>
    <x v="2"/>
    <n v="86"/>
    <n v="62"/>
    <n v="24"/>
    <n v="0.38709677419354799"/>
    <x v="0"/>
  </r>
  <r>
    <x v="22"/>
    <x v="24"/>
    <x v="4"/>
    <n v="155"/>
    <n v="156"/>
    <n v="-1"/>
    <n v="-6.41025641025641E-3"/>
    <x v="0"/>
  </r>
  <r>
    <x v="22"/>
    <x v="25"/>
    <x v="0"/>
    <n v="316"/>
    <n v="331"/>
    <n v="-15"/>
    <n v="-4.5317220543806602E-2"/>
    <x v="0"/>
  </r>
  <r>
    <x v="22"/>
    <x v="25"/>
    <x v="1"/>
    <n v="109"/>
    <n v="125"/>
    <n v="-16"/>
    <n v="-0.128"/>
    <x v="0"/>
  </r>
  <r>
    <x v="22"/>
    <x v="25"/>
    <x v="2"/>
    <n v="92"/>
    <n v="91"/>
    <n v="1"/>
    <n v="1.0989010989011E-2"/>
    <x v="0"/>
  </r>
  <r>
    <x v="22"/>
    <x v="25"/>
    <x v="4"/>
    <n v="188"/>
    <n v="153"/>
    <n v="35"/>
    <n v="0.22875816993464099"/>
    <x v="0"/>
  </r>
  <r>
    <x v="22"/>
    <x v="26"/>
    <x v="0"/>
    <n v="259"/>
    <n v="247"/>
    <n v="12"/>
    <n v="4.8582995951416998E-2"/>
    <x v="0"/>
  </r>
  <r>
    <x v="22"/>
    <x v="26"/>
    <x v="1"/>
    <n v="649"/>
    <n v="836"/>
    <n v="-187"/>
    <n v="-0.22368421052631601"/>
    <x v="0"/>
  </r>
  <r>
    <x v="22"/>
    <x v="26"/>
    <x v="2"/>
    <n v="319"/>
    <n v="312"/>
    <n v="7"/>
    <n v="2.2435897435897401E-2"/>
    <x v="0"/>
  </r>
  <r>
    <x v="22"/>
    <x v="26"/>
    <x v="4"/>
    <n v="1955"/>
    <n v="2175"/>
    <n v="-220"/>
    <n v="-0.101149425287356"/>
    <x v="0"/>
  </r>
  <r>
    <x v="22"/>
    <x v="27"/>
    <x v="0"/>
    <n v="117"/>
    <n v="100"/>
    <n v="17"/>
    <n v="0.17"/>
    <x v="0"/>
  </r>
  <r>
    <x v="22"/>
    <x v="27"/>
    <x v="1"/>
    <n v="46"/>
    <n v="67"/>
    <n v="-21"/>
    <n v="-0.31343283582089598"/>
    <x v="0"/>
  </r>
  <r>
    <x v="22"/>
    <x v="27"/>
    <x v="2"/>
    <n v="57"/>
    <n v="45"/>
    <n v="12"/>
    <n v="0.266666666666667"/>
    <x v="0"/>
  </r>
  <r>
    <x v="22"/>
    <x v="27"/>
    <x v="4"/>
    <n v="102"/>
    <n v="93"/>
    <n v="9"/>
    <n v="9.6774193548387094E-2"/>
    <x v="0"/>
  </r>
  <r>
    <x v="22"/>
    <x v="28"/>
    <x v="0"/>
    <n v="15"/>
    <n v="27"/>
    <n v="-12"/>
    <n v="-0.44444444444444398"/>
    <x v="0"/>
  </r>
  <r>
    <x v="22"/>
    <x v="28"/>
    <x v="1"/>
    <n v="20"/>
    <n v="25"/>
    <n v="-5"/>
    <n v="-0.2"/>
    <x v="0"/>
  </r>
  <r>
    <x v="22"/>
    <x v="28"/>
    <x v="2"/>
    <n v="21"/>
    <n v="23"/>
    <n v="-2"/>
    <n v="-8.6956521739130405E-2"/>
    <x v="0"/>
  </r>
  <r>
    <x v="22"/>
    <x v="28"/>
    <x v="4"/>
    <n v="80"/>
    <n v="88"/>
    <n v="-8"/>
    <n v="-9.0909090909090898E-2"/>
    <x v="0"/>
  </r>
  <r>
    <x v="22"/>
    <x v="29"/>
    <x v="0"/>
    <n v="163"/>
    <n v="163"/>
    <n v="0"/>
    <n v="0"/>
    <x v="0"/>
  </r>
  <r>
    <x v="22"/>
    <x v="29"/>
    <x v="1"/>
    <n v="92"/>
    <n v="104"/>
    <n v="-12"/>
    <n v="-0.115384615384615"/>
    <x v="0"/>
  </r>
  <r>
    <x v="22"/>
    <x v="29"/>
    <x v="2"/>
    <n v="75"/>
    <n v="62"/>
    <n v="13"/>
    <n v="0.209677419354839"/>
    <x v="0"/>
  </r>
  <r>
    <x v="22"/>
    <x v="29"/>
    <x v="4"/>
    <n v="114"/>
    <n v="104"/>
    <n v="10"/>
    <n v="9.6153846153846201E-2"/>
    <x v="0"/>
  </r>
  <r>
    <x v="22"/>
    <x v="30"/>
    <x v="0"/>
    <n v="650"/>
    <n v="644"/>
    <n v="6"/>
    <n v="9.3167701863354005E-3"/>
    <x v="0"/>
  </r>
  <r>
    <x v="22"/>
    <x v="30"/>
    <x v="1"/>
    <n v="238"/>
    <n v="304"/>
    <n v="-66"/>
    <n v="-0.217105263157895"/>
    <x v="0"/>
  </r>
  <r>
    <x v="22"/>
    <x v="30"/>
    <x v="2"/>
    <n v="220"/>
    <n v="211"/>
    <n v="9"/>
    <n v="4.2654028436019002E-2"/>
    <x v="0"/>
  </r>
  <r>
    <x v="22"/>
    <x v="30"/>
    <x v="4"/>
    <n v="338"/>
    <n v="294"/>
    <n v="44"/>
    <n v="0.14965986394557801"/>
    <x v="0"/>
  </r>
  <r>
    <x v="22"/>
    <x v="31"/>
    <x v="0"/>
    <n v="381"/>
    <n v="350"/>
    <n v="31"/>
    <n v="8.8571428571428606E-2"/>
    <x v="0"/>
  </r>
  <r>
    <x v="22"/>
    <x v="31"/>
    <x v="1"/>
    <n v="445"/>
    <n v="499"/>
    <n v="-54"/>
    <n v="-0.108216432865731"/>
    <x v="0"/>
  </r>
  <r>
    <x v="22"/>
    <x v="31"/>
    <x v="2"/>
    <n v="338"/>
    <n v="281"/>
    <n v="57"/>
    <n v="0.20284697508896801"/>
    <x v="0"/>
  </r>
  <r>
    <x v="22"/>
    <x v="31"/>
    <x v="4"/>
    <n v="613"/>
    <n v="607"/>
    <n v="6"/>
    <n v="9.8846787479406895E-3"/>
    <x v="0"/>
  </r>
  <r>
    <x v="22"/>
    <x v="32"/>
    <x v="0"/>
    <n v="57"/>
    <n v="41"/>
    <n v="16"/>
    <n v="0.39024390243902402"/>
    <x v="0"/>
  </r>
  <r>
    <x v="22"/>
    <x v="32"/>
    <x v="1"/>
    <n v="113"/>
    <n v="125"/>
    <n v="-12"/>
    <n v="-9.6000000000000002E-2"/>
    <x v="0"/>
  </r>
  <r>
    <x v="22"/>
    <x v="32"/>
    <x v="2"/>
    <n v="66"/>
    <n v="48"/>
    <n v="18"/>
    <n v="0.375"/>
    <x v="0"/>
  </r>
  <r>
    <x v="22"/>
    <x v="32"/>
    <x v="4"/>
    <n v="377"/>
    <n v="403"/>
    <n v="-26"/>
    <n v="-6.4516129032258104E-2"/>
    <x v="0"/>
  </r>
  <r>
    <x v="23"/>
    <x v="0"/>
    <x v="0"/>
    <n v="4572"/>
    <n v="4369.05"/>
    <n v="202.95"/>
    <n v="4.6451745802863299E-2"/>
    <x v="0"/>
  </r>
  <r>
    <x v="23"/>
    <x v="0"/>
    <x v="1"/>
    <n v="4446"/>
    <n v="5183.8500000000004"/>
    <n v="-737.85"/>
    <n v="-0.142336294452965"/>
    <x v="0"/>
  </r>
  <r>
    <x v="23"/>
    <x v="0"/>
    <x v="2"/>
    <n v="3381"/>
    <n v="3025.05"/>
    <n v="355.95"/>
    <n v="0.117667476570635"/>
    <x v="0"/>
  </r>
  <r>
    <x v="23"/>
    <x v="0"/>
    <x v="3"/>
    <n v="1409"/>
    <n v="1617"/>
    <n v="-208"/>
    <n v="-0.12863327149041401"/>
    <x v="0"/>
  </r>
  <r>
    <x v="23"/>
    <x v="0"/>
    <x v="4"/>
    <n v="10044"/>
    <n v="10111.5"/>
    <n v="-67.5"/>
    <n v="-6.6755674232309697E-3"/>
    <x v="0"/>
  </r>
  <r>
    <x v="23"/>
    <x v="1"/>
    <x v="0"/>
    <n v="131"/>
    <n v="149.1"/>
    <n v="-18.100000000000001"/>
    <n v="-0.12139503688799499"/>
    <x v="0"/>
  </r>
  <r>
    <x v="23"/>
    <x v="1"/>
    <x v="1"/>
    <n v="205"/>
    <n v="226.8"/>
    <n v="-21.8"/>
    <n v="-9.6119929453262795E-2"/>
    <x v="0"/>
  </r>
  <r>
    <x v="23"/>
    <x v="1"/>
    <x v="2"/>
    <n v="97"/>
    <n v="131.25"/>
    <n v="-34.25"/>
    <n v="-0.26095238095238099"/>
    <x v="0"/>
  </r>
  <r>
    <x v="23"/>
    <x v="1"/>
    <x v="4"/>
    <n v="334"/>
    <n v="311.85000000000002"/>
    <n v="22.15"/>
    <n v="7.1027737694404305E-2"/>
    <x v="0"/>
  </r>
  <r>
    <x v="23"/>
    <x v="2"/>
    <x v="0"/>
    <n v="36"/>
    <n v="38.85"/>
    <n v="-2.85"/>
    <n v="-7.3359073359073407E-2"/>
    <x v="0"/>
  </r>
  <r>
    <x v="23"/>
    <x v="2"/>
    <x v="1"/>
    <n v="58"/>
    <n v="55.65"/>
    <n v="2.3499999999999899"/>
    <n v="4.2228212039532698E-2"/>
    <x v="0"/>
  </r>
  <r>
    <x v="23"/>
    <x v="2"/>
    <x v="2"/>
    <n v="69"/>
    <n v="65.099999999999994"/>
    <n v="3.8999999999999901"/>
    <n v="5.9907834101382298E-2"/>
    <x v="0"/>
  </r>
  <r>
    <x v="23"/>
    <x v="2"/>
    <x v="4"/>
    <n v="69"/>
    <n v="64.05"/>
    <n v="4.95"/>
    <n v="7.7283372365339595E-2"/>
    <x v="0"/>
  </r>
  <r>
    <x v="23"/>
    <x v="3"/>
    <x v="0"/>
    <n v="197"/>
    <n v="195.3"/>
    <n v="1.69999999999999"/>
    <n v="8.7045570916538095E-3"/>
    <x v="0"/>
  </r>
  <r>
    <x v="23"/>
    <x v="3"/>
    <x v="1"/>
    <n v="61"/>
    <n v="84"/>
    <n v="-23"/>
    <n v="-0.273809523809524"/>
    <x v="0"/>
  </r>
  <r>
    <x v="23"/>
    <x v="3"/>
    <x v="2"/>
    <n v="139"/>
    <n v="132.30000000000001"/>
    <n v="6.6999999999999904"/>
    <n v="5.0642479213907701E-2"/>
    <x v="0"/>
  </r>
  <r>
    <x v="23"/>
    <x v="3"/>
    <x v="4"/>
    <n v="9"/>
    <n v="8.4"/>
    <n v="0.6"/>
    <n v="7.1428571428571397E-2"/>
    <x v="0"/>
  </r>
  <r>
    <x v="23"/>
    <x v="4"/>
    <x v="0"/>
    <n v="116"/>
    <n v="131.25"/>
    <n v="-15.25"/>
    <n v="-0.116190476190476"/>
    <x v="0"/>
  </r>
  <r>
    <x v="23"/>
    <x v="4"/>
    <x v="1"/>
    <n v="232"/>
    <n v="190.05"/>
    <n v="41.95"/>
    <n v="0.220731386477243"/>
    <x v="0"/>
  </r>
  <r>
    <x v="23"/>
    <x v="4"/>
    <x v="2"/>
    <n v="196"/>
    <n v="144.9"/>
    <n v="51.1"/>
    <n v="0.352657004830918"/>
    <x v="0"/>
  </r>
  <r>
    <x v="23"/>
    <x v="4"/>
    <x v="3"/>
    <n v="869"/>
    <n v="1158.1500000000001"/>
    <n v="-289.14999999999998"/>
    <n v="-0.24966541466994799"/>
    <x v="0"/>
  </r>
  <r>
    <x v="23"/>
    <x v="4"/>
    <x v="4"/>
    <n v="1999"/>
    <n v="1867.95"/>
    <n v="131.05000000000001"/>
    <n v="7.0157124120024603E-2"/>
    <x v="0"/>
  </r>
  <r>
    <x v="23"/>
    <x v="5"/>
    <x v="0"/>
    <n v="25"/>
    <n v="29.4"/>
    <n v="-4.4000000000000004"/>
    <n v="-0.14965986394557801"/>
    <x v="0"/>
  </r>
  <r>
    <x v="23"/>
    <x v="5"/>
    <x v="1"/>
    <n v="34"/>
    <n v="43.05"/>
    <n v="-9.0500000000000007"/>
    <n v="-0.210220673635308"/>
    <x v="0"/>
  </r>
  <r>
    <x v="23"/>
    <x v="5"/>
    <x v="2"/>
    <n v="21"/>
    <n v="7.35"/>
    <n v="13.65"/>
    <n v="1.8571428571428601"/>
    <x v="0"/>
  </r>
  <r>
    <x v="23"/>
    <x v="5"/>
    <x v="3"/>
    <n v="76"/>
    <n v="65.099999999999994"/>
    <n v="10.9"/>
    <n v="0.16743471582181199"/>
    <x v="0"/>
  </r>
  <r>
    <x v="23"/>
    <x v="5"/>
    <x v="4"/>
    <n v="60"/>
    <n v="42"/>
    <n v="18"/>
    <n v="0.42857142857142899"/>
    <x v="0"/>
  </r>
  <r>
    <x v="23"/>
    <x v="6"/>
    <x v="0"/>
    <n v="606"/>
    <n v="569.1"/>
    <n v="36.9"/>
    <n v="6.4839219820769595E-2"/>
    <x v="0"/>
  </r>
  <r>
    <x v="23"/>
    <x v="6"/>
    <x v="1"/>
    <n v="456"/>
    <n v="569.1"/>
    <n v="-113.1"/>
    <n v="-0.19873484449130199"/>
    <x v="0"/>
  </r>
  <r>
    <x v="23"/>
    <x v="6"/>
    <x v="2"/>
    <n v="367"/>
    <n v="328.65"/>
    <n v="38.35"/>
    <n v="0.116689487296516"/>
    <x v="0"/>
  </r>
  <r>
    <x v="23"/>
    <x v="6"/>
    <x v="3"/>
    <n v="464"/>
    <n v="393.75"/>
    <n v="70.25"/>
    <n v="0.178412698412698"/>
    <x v="0"/>
  </r>
  <r>
    <x v="23"/>
    <x v="6"/>
    <x v="4"/>
    <n v="1177"/>
    <n v="1145.55"/>
    <n v="31.45"/>
    <n v="2.7454061367901898E-2"/>
    <x v="0"/>
  </r>
  <r>
    <x v="23"/>
    <x v="7"/>
    <x v="0"/>
    <n v="21"/>
    <n v="12.6"/>
    <n v="8.4"/>
    <n v="0.66666666666666696"/>
    <x v="0"/>
  </r>
  <r>
    <x v="23"/>
    <x v="7"/>
    <x v="1"/>
    <n v="105"/>
    <n v="103.95"/>
    <n v="1.05"/>
    <n v="1.01010101010101E-2"/>
    <x v="0"/>
  </r>
  <r>
    <x v="23"/>
    <x v="7"/>
    <x v="2"/>
    <n v="53"/>
    <n v="43.05"/>
    <n v="9.9499999999999993"/>
    <n v="0.23112659698025501"/>
    <x v="0"/>
  </r>
  <r>
    <x v="23"/>
    <x v="7"/>
    <x v="4"/>
    <n v="89"/>
    <n v="64.05"/>
    <n v="24.95"/>
    <n v="0.389539422326308"/>
    <x v="0"/>
  </r>
  <r>
    <x v="23"/>
    <x v="8"/>
    <x v="0"/>
    <n v="212"/>
    <n v="226.8"/>
    <n v="-14.8"/>
    <n v="-6.5255731922398599E-2"/>
    <x v="0"/>
  </r>
  <r>
    <x v="23"/>
    <x v="8"/>
    <x v="1"/>
    <n v="292"/>
    <n v="320.25"/>
    <n v="-28.25"/>
    <n v="-8.8212334113973501E-2"/>
    <x v="0"/>
  </r>
  <r>
    <x v="23"/>
    <x v="8"/>
    <x v="2"/>
    <n v="188"/>
    <n v="147"/>
    <n v="41"/>
    <n v="0.27891156462584998"/>
    <x v="0"/>
  </r>
  <r>
    <x v="23"/>
    <x v="8"/>
    <x v="3"/>
    <n v="76"/>
    <n v="65.099999999999994"/>
    <n v="10.9"/>
    <n v="0.16743471582181199"/>
    <x v="0"/>
  </r>
  <r>
    <x v="23"/>
    <x v="8"/>
    <x v="4"/>
    <n v="634"/>
    <n v="613.20000000000005"/>
    <n v="20.8"/>
    <n v="3.3920417482061198E-2"/>
    <x v="0"/>
  </r>
  <r>
    <x v="23"/>
    <x v="9"/>
    <x v="0"/>
    <n v="532"/>
    <n v="537.6"/>
    <n v="-5.6000000000000201"/>
    <n v="-1.0416666666666701E-2"/>
    <x v="0"/>
  </r>
  <r>
    <x v="23"/>
    <x v="9"/>
    <x v="1"/>
    <n v="479"/>
    <n v="623.70000000000005"/>
    <n v="-144.69999999999999"/>
    <n v="-0.232002565335899"/>
    <x v="0"/>
  </r>
  <r>
    <x v="23"/>
    <x v="9"/>
    <x v="2"/>
    <n v="316"/>
    <n v="261.45"/>
    <n v="54.55"/>
    <n v="0.208644100210365"/>
    <x v="0"/>
  </r>
  <r>
    <x v="23"/>
    <x v="9"/>
    <x v="4"/>
    <n v="640"/>
    <n v="626.85"/>
    <n v="13.15"/>
    <n v="2.09779054000159E-2"/>
    <x v="0"/>
  </r>
  <r>
    <x v="23"/>
    <x v="10"/>
    <x v="0"/>
    <n v="70"/>
    <n v="70.349999999999994"/>
    <n v="-0.35000000000000903"/>
    <n v="-4.9751243781095697E-3"/>
    <x v="0"/>
  </r>
  <r>
    <x v="23"/>
    <x v="10"/>
    <x v="1"/>
    <n v="183"/>
    <n v="168"/>
    <n v="15"/>
    <n v="8.9285714285714302E-2"/>
    <x v="0"/>
  </r>
  <r>
    <x v="23"/>
    <x v="10"/>
    <x v="2"/>
    <n v="143"/>
    <n v="122.85"/>
    <n v="20.149999999999999"/>
    <n v="0.16402116402116401"/>
    <x v="0"/>
  </r>
  <r>
    <x v="23"/>
    <x v="10"/>
    <x v="4"/>
    <n v="459"/>
    <n v="462"/>
    <n v="-3"/>
    <n v="-6.4935064935064896E-3"/>
    <x v="0"/>
  </r>
  <r>
    <x v="23"/>
    <x v="11"/>
    <x v="0"/>
    <n v="29"/>
    <n v="24.15"/>
    <n v="4.8499999999999996"/>
    <n v="0.20082815734989601"/>
    <x v="0"/>
  </r>
  <r>
    <x v="23"/>
    <x v="11"/>
    <x v="1"/>
    <n v="26"/>
    <n v="35.700000000000003"/>
    <n v="-9.6999999999999993"/>
    <n v="-0.271708683473389"/>
    <x v="0"/>
  </r>
  <r>
    <x v="23"/>
    <x v="11"/>
    <x v="2"/>
    <n v="22"/>
    <n v="24.15"/>
    <n v="-2.15"/>
    <n v="-8.9026915113871702E-2"/>
    <x v="0"/>
  </r>
  <r>
    <x v="23"/>
    <x v="11"/>
    <x v="4"/>
    <n v="57"/>
    <n v="55.65"/>
    <n v="1.3499999999999901"/>
    <n v="2.42587601078166E-2"/>
    <x v="0"/>
  </r>
  <r>
    <x v="23"/>
    <x v="12"/>
    <x v="0"/>
    <n v="178"/>
    <n v="172.2"/>
    <n v="5.7999999999999803"/>
    <n v="3.3681765389082401E-2"/>
    <x v="0"/>
  </r>
  <r>
    <x v="23"/>
    <x v="12"/>
    <x v="1"/>
    <n v="184"/>
    <n v="207.9"/>
    <n v="-23.9"/>
    <n v="-0.114959114959115"/>
    <x v="0"/>
  </r>
  <r>
    <x v="23"/>
    <x v="12"/>
    <x v="2"/>
    <n v="184"/>
    <n v="143.85"/>
    <n v="40.15"/>
    <n v="0.27911018421967299"/>
    <x v="0"/>
  </r>
  <r>
    <x v="23"/>
    <x v="12"/>
    <x v="4"/>
    <n v="234"/>
    <n v="221.55"/>
    <n v="12.45"/>
    <n v="5.6194989844278898E-2"/>
    <x v="0"/>
  </r>
  <r>
    <x v="23"/>
    <x v="13"/>
    <x v="0"/>
    <n v="55"/>
    <n v="49.35"/>
    <n v="5.65"/>
    <n v="0.11448834853090201"/>
    <x v="0"/>
  </r>
  <r>
    <x v="23"/>
    <x v="13"/>
    <x v="1"/>
    <n v="126"/>
    <n v="124.95"/>
    <n v="1.05"/>
    <n v="8.4033613445377905E-3"/>
    <x v="0"/>
  </r>
  <r>
    <x v="23"/>
    <x v="13"/>
    <x v="2"/>
    <n v="121"/>
    <n v="103.95"/>
    <n v="17.05"/>
    <n v="0.16402116402116401"/>
    <x v="0"/>
  </r>
  <r>
    <x v="23"/>
    <x v="13"/>
    <x v="4"/>
    <n v="373"/>
    <n v="379.05"/>
    <n v="-6.0500000000000096"/>
    <n v="-1.59609550191268E-2"/>
    <x v="0"/>
  </r>
  <r>
    <x v="23"/>
    <x v="14"/>
    <x v="0"/>
    <n v="190"/>
    <n v="173.25"/>
    <n v="16.75"/>
    <n v="9.6681096681096701E-2"/>
    <x v="0"/>
  </r>
  <r>
    <x v="23"/>
    <x v="14"/>
    <x v="1"/>
    <n v="82"/>
    <n v="91.35"/>
    <n v="-9.3500000000000103"/>
    <n v="-0.10235358511220601"/>
    <x v="0"/>
  </r>
  <r>
    <x v="23"/>
    <x v="14"/>
    <x v="2"/>
    <n v="90"/>
    <n v="79.8"/>
    <n v="10.199999999999999"/>
    <n v="0.12781954887218"/>
    <x v="0"/>
  </r>
  <r>
    <x v="23"/>
    <x v="14"/>
    <x v="4"/>
    <n v="80"/>
    <n v="76.650000000000006"/>
    <n v="3.3499999999999899"/>
    <n v="4.3705153294194297E-2"/>
    <x v="0"/>
  </r>
  <r>
    <x v="23"/>
    <x v="15"/>
    <x v="0"/>
    <n v="1112"/>
    <n v="971.25"/>
    <n v="140.75"/>
    <n v="0.144916344916345"/>
    <x v="0"/>
  </r>
  <r>
    <x v="23"/>
    <x v="15"/>
    <x v="1"/>
    <n v="618"/>
    <n v="683.55"/>
    <n v="-65.550000000000097"/>
    <n v="-9.5896423085363294E-2"/>
    <x v="0"/>
  </r>
  <r>
    <x v="23"/>
    <x v="15"/>
    <x v="2"/>
    <n v="715"/>
    <n v="626.85"/>
    <n v="88.15"/>
    <n v="0.14062375368908001"/>
    <x v="0"/>
  </r>
  <r>
    <x v="23"/>
    <x v="15"/>
    <x v="4"/>
    <n v="775"/>
    <n v="820.05"/>
    <n v="-45.050000000000097"/>
    <n v="-5.4935674653984599E-2"/>
    <x v="0"/>
  </r>
  <r>
    <x v="23"/>
    <x v="16"/>
    <x v="0"/>
    <n v="55"/>
    <n v="55.65"/>
    <n v="-0.65000000000000602"/>
    <n v="-1.16801437556156E-2"/>
    <x v="0"/>
  </r>
  <r>
    <x v="23"/>
    <x v="16"/>
    <x v="1"/>
    <n v="98"/>
    <n v="121.8"/>
    <n v="-23.8"/>
    <n v="-0.195402298850575"/>
    <x v="0"/>
  </r>
  <r>
    <x v="23"/>
    <x v="16"/>
    <x v="2"/>
    <n v="69"/>
    <n v="36.75"/>
    <n v="32.25"/>
    <n v="0.87755102040816302"/>
    <x v="0"/>
  </r>
  <r>
    <x v="23"/>
    <x v="16"/>
    <x v="4"/>
    <n v="86"/>
    <n v="90.3"/>
    <n v="-4.3"/>
    <n v="-4.7619047619047603E-2"/>
    <x v="0"/>
  </r>
  <r>
    <x v="23"/>
    <x v="17"/>
    <x v="0"/>
    <n v="27"/>
    <n v="26.25"/>
    <n v="0.75"/>
    <n v="2.8571428571428598E-2"/>
    <x v="0"/>
  </r>
  <r>
    <x v="23"/>
    <x v="17"/>
    <x v="1"/>
    <n v="303"/>
    <n v="418.95"/>
    <n v="-115.95"/>
    <n v="-0.27676333691371302"/>
    <x v="0"/>
  </r>
  <r>
    <x v="23"/>
    <x v="17"/>
    <x v="2"/>
    <n v="111"/>
    <n v="92.4"/>
    <n v="18.600000000000001"/>
    <n v="0.201298701298701"/>
    <x v="0"/>
  </r>
  <r>
    <x v="23"/>
    <x v="17"/>
    <x v="4"/>
    <n v="565"/>
    <n v="542.85"/>
    <n v="22.15"/>
    <n v="4.08031684627429E-2"/>
    <x v="0"/>
  </r>
  <r>
    <x v="23"/>
    <x v="18"/>
    <x v="0"/>
    <n v="108"/>
    <n v="101.85"/>
    <n v="6.1499999999999897"/>
    <n v="6.0382916053019098E-2"/>
    <x v="0"/>
  </r>
  <r>
    <x v="23"/>
    <x v="18"/>
    <x v="1"/>
    <n v="80"/>
    <n v="134.4"/>
    <n v="-54.4"/>
    <n v="-0.40476190476190499"/>
    <x v="0"/>
  </r>
  <r>
    <x v="23"/>
    <x v="18"/>
    <x v="2"/>
    <n v="40"/>
    <n v="44.1"/>
    <n v="-4.0999999999999996"/>
    <n v="-9.2970521541950096E-2"/>
    <x v="0"/>
  </r>
  <r>
    <x v="23"/>
    <x v="18"/>
    <x v="4"/>
    <n v="134"/>
    <n v="138.6"/>
    <n v="-4.5999999999999899"/>
    <n v="-3.3189033189033101E-2"/>
    <x v="0"/>
  </r>
  <r>
    <x v="23"/>
    <x v="19"/>
    <x v="0"/>
    <n v="118"/>
    <n v="109.2"/>
    <n v="8.8000000000000007"/>
    <n v="8.0586080586080605E-2"/>
    <x v="0"/>
  </r>
  <r>
    <x v="23"/>
    <x v="19"/>
    <x v="1"/>
    <n v="36"/>
    <n v="56.7"/>
    <n v="-20.7"/>
    <n v="-0.365079365079365"/>
    <x v="0"/>
  </r>
  <r>
    <x v="23"/>
    <x v="19"/>
    <x v="2"/>
    <n v="51"/>
    <n v="29.4"/>
    <n v="21.6"/>
    <n v="0.73469387755102"/>
    <x v="0"/>
  </r>
  <r>
    <x v="23"/>
    <x v="19"/>
    <x v="4"/>
    <n v="24"/>
    <n v="28.35"/>
    <n v="-4.3499999999999996"/>
    <n v="-0.15343915343915299"/>
    <x v="0"/>
  </r>
  <r>
    <x v="23"/>
    <x v="20"/>
    <x v="0"/>
    <n v="15"/>
    <n v="21"/>
    <n v="-6"/>
    <n v="-0.28571428571428598"/>
    <x v="0"/>
  </r>
  <r>
    <x v="23"/>
    <x v="20"/>
    <x v="1"/>
    <n v="57"/>
    <n v="43.05"/>
    <n v="13.95"/>
    <n v="0.32404181184669001"/>
    <x v="0"/>
  </r>
  <r>
    <x v="23"/>
    <x v="20"/>
    <x v="2"/>
    <n v="22"/>
    <n v="18.899999999999999"/>
    <n v="3.1"/>
    <n v="0.16402116402116401"/>
    <x v="0"/>
  </r>
  <r>
    <x v="23"/>
    <x v="20"/>
    <x v="4"/>
    <n v="86"/>
    <n v="82.95"/>
    <n v="3.05"/>
    <n v="3.6769138034960798E-2"/>
    <x v="0"/>
  </r>
  <r>
    <x v="23"/>
    <x v="21"/>
    <x v="0"/>
    <n v="197"/>
    <n v="208.95"/>
    <n v="-11.95"/>
    <n v="-5.7190715482172798E-2"/>
    <x v="0"/>
  </r>
  <r>
    <x v="23"/>
    <x v="21"/>
    <x v="1"/>
    <n v="186"/>
    <n v="205.8"/>
    <n v="-19.8"/>
    <n v="-9.6209912536443204E-2"/>
    <x v="0"/>
  </r>
  <r>
    <x v="23"/>
    <x v="21"/>
    <x v="2"/>
    <n v="106"/>
    <n v="98.7"/>
    <n v="7.3"/>
    <n v="7.3961499493414407E-2"/>
    <x v="0"/>
  </r>
  <r>
    <x v="23"/>
    <x v="21"/>
    <x v="4"/>
    <n v="310"/>
    <n v="283.5"/>
    <n v="26.5"/>
    <n v="9.3474426807760094E-2"/>
    <x v="0"/>
  </r>
  <r>
    <x v="23"/>
    <x v="22"/>
    <x v="0"/>
    <n v="129"/>
    <n v="123.9"/>
    <n v="5.0999999999999899"/>
    <n v="4.1162227602905499E-2"/>
    <x v="0"/>
  </r>
  <r>
    <x v="23"/>
    <x v="22"/>
    <x v="1"/>
    <n v="109"/>
    <n v="122.85"/>
    <n v="-13.85"/>
    <n v="-0.112739112739113"/>
    <x v="0"/>
  </r>
  <r>
    <x v="23"/>
    <x v="22"/>
    <x v="2"/>
    <n v="84"/>
    <n v="90.3"/>
    <n v="-6.3"/>
    <n v="-6.9767441860465101E-2"/>
    <x v="0"/>
  </r>
  <r>
    <x v="23"/>
    <x v="22"/>
    <x v="4"/>
    <n v="328"/>
    <n v="337.05"/>
    <n v="-9.0500000000000096"/>
    <n v="-2.6850615635662399E-2"/>
    <x v="0"/>
  </r>
  <r>
    <x v="23"/>
    <x v="23"/>
    <x v="0"/>
    <n v="236"/>
    <n v="232.05"/>
    <n v="3.94999999999999"/>
    <n v="1.7022193492781699E-2"/>
    <x v="0"/>
  </r>
  <r>
    <x v="23"/>
    <x v="23"/>
    <x v="1"/>
    <n v="163"/>
    <n v="197.4"/>
    <n v="-34.4"/>
    <n v="-0.17426545086119599"/>
    <x v="0"/>
  </r>
  <r>
    <x v="23"/>
    <x v="23"/>
    <x v="2"/>
    <n v="131"/>
    <n v="151.19999999999999"/>
    <n v="-20.2"/>
    <n v="-0.13359788359788399"/>
    <x v="0"/>
  </r>
  <r>
    <x v="23"/>
    <x v="23"/>
    <x v="4"/>
    <n v="437"/>
    <n v="437.85"/>
    <n v="-0.85000000000002296"/>
    <n v="-1.9413040995775301E-3"/>
    <x v="0"/>
  </r>
  <r>
    <x v="23"/>
    <x v="24"/>
    <x v="0"/>
    <n v="120"/>
    <n v="138.6"/>
    <n v="-18.600000000000001"/>
    <n v="-0.13419913419913401"/>
    <x v="0"/>
  </r>
  <r>
    <x v="23"/>
    <x v="24"/>
    <x v="1"/>
    <n v="102"/>
    <n v="119.7"/>
    <n v="-17.7"/>
    <n v="-0.14786967418546401"/>
    <x v="0"/>
  </r>
  <r>
    <x v="23"/>
    <x v="24"/>
    <x v="2"/>
    <n v="86"/>
    <n v="85.05"/>
    <n v="0.95000000000000295"/>
    <n v="1.1169900058789E-2"/>
    <x v="0"/>
  </r>
  <r>
    <x v="23"/>
    <x v="24"/>
    <x v="4"/>
    <n v="139"/>
    <n v="160.65"/>
    <n v="-21.65"/>
    <n v="-0.13476501711795799"/>
    <x v="0"/>
  </r>
  <r>
    <x v="23"/>
    <x v="25"/>
    <x v="0"/>
    <n v="315"/>
    <n v="300.3"/>
    <n v="14.7"/>
    <n v="4.8951048951048903E-2"/>
    <x v="0"/>
  </r>
  <r>
    <x v="23"/>
    <x v="25"/>
    <x v="1"/>
    <n v="111"/>
    <n v="101.85"/>
    <n v="9.1499999999999897"/>
    <n v="8.9837997054491803E-2"/>
    <x v="0"/>
  </r>
  <r>
    <x v="23"/>
    <x v="25"/>
    <x v="2"/>
    <n v="87"/>
    <n v="80.849999999999994"/>
    <n v="6.1499999999999897"/>
    <n v="7.6066790352504507E-2"/>
    <x v="0"/>
  </r>
  <r>
    <x v="23"/>
    <x v="25"/>
    <x v="4"/>
    <n v="170"/>
    <n v="158.55000000000001"/>
    <n v="11.45"/>
    <n v="7.2216966256701307E-2"/>
    <x v="0"/>
  </r>
  <r>
    <x v="23"/>
    <x v="26"/>
    <x v="0"/>
    <n v="214"/>
    <n v="211.05"/>
    <n v="2.94999999999999"/>
    <n v="1.39777303956408E-2"/>
    <x v="0"/>
  </r>
  <r>
    <x v="23"/>
    <x v="26"/>
    <x v="1"/>
    <n v="701"/>
    <n v="878.85"/>
    <n v="-177.85"/>
    <n v="-0.20236672924845001"/>
    <x v="0"/>
  </r>
  <r>
    <x v="23"/>
    <x v="26"/>
    <x v="2"/>
    <n v="295"/>
    <n v="289.8"/>
    <n v="5.1999999999999904"/>
    <n v="1.7943409247756999E-2"/>
    <x v="0"/>
  </r>
  <r>
    <x v="23"/>
    <x v="26"/>
    <x v="4"/>
    <n v="2072"/>
    <n v="2407.65"/>
    <n v="-335.65"/>
    <n v="-0.13940979793574701"/>
    <x v="0"/>
  </r>
  <r>
    <x v="23"/>
    <x v="27"/>
    <x v="0"/>
    <n v="107"/>
    <n v="108.15"/>
    <n v="-1.1500000000000099"/>
    <n v="-1.06333795654185E-2"/>
    <x v="0"/>
  </r>
  <r>
    <x v="23"/>
    <x v="27"/>
    <x v="1"/>
    <n v="54"/>
    <n v="74.55"/>
    <n v="-20.55"/>
    <n v="-0.27565392354124701"/>
    <x v="0"/>
  </r>
  <r>
    <x v="23"/>
    <x v="27"/>
    <x v="2"/>
    <n v="47"/>
    <n v="60.9"/>
    <n v="-13.9"/>
    <n v="-0.22824302134647001"/>
    <x v="0"/>
  </r>
  <r>
    <x v="23"/>
    <x v="27"/>
    <x v="4"/>
    <n v="109"/>
    <n v="100.8"/>
    <n v="8.1999999999999904"/>
    <n v="8.1349206349206199E-2"/>
    <x v="0"/>
  </r>
  <r>
    <x v="23"/>
    <x v="28"/>
    <x v="0"/>
    <n v="18"/>
    <n v="21"/>
    <n v="-3"/>
    <n v="-0.14285714285714299"/>
    <x v="0"/>
  </r>
  <r>
    <x v="23"/>
    <x v="28"/>
    <x v="1"/>
    <n v="24"/>
    <n v="31.5"/>
    <n v="-7.5"/>
    <n v="-0.238095238095238"/>
    <x v="0"/>
  </r>
  <r>
    <x v="23"/>
    <x v="28"/>
    <x v="2"/>
    <n v="33"/>
    <n v="19.95"/>
    <n v="13.05"/>
    <n v="0.65413533834586501"/>
    <x v="0"/>
  </r>
  <r>
    <x v="23"/>
    <x v="28"/>
    <x v="4"/>
    <n v="108"/>
    <n v="90.3"/>
    <n v="17.7"/>
    <n v="0.196013289036545"/>
    <x v="0"/>
  </r>
  <r>
    <x v="23"/>
    <x v="29"/>
    <x v="0"/>
    <n v="180"/>
    <n v="150.15"/>
    <n v="29.85"/>
    <n v="0.19880119880119901"/>
    <x v="0"/>
  </r>
  <r>
    <x v="23"/>
    <x v="29"/>
    <x v="1"/>
    <n v="95"/>
    <n v="109.2"/>
    <n v="-14.2"/>
    <n v="-0.13003663003662999"/>
    <x v="0"/>
  </r>
  <r>
    <x v="23"/>
    <x v="29"/>
    <x v="2"/>
    <n v="69"/>
    <n v="81.900000000000006"/>
    <n v="-12.9"/>
    <n v="-0.157509157509158"/>
    <x v="0"/>
  </r>
  <r>
    <x v="23"/>
    <x v="29"/>
    <x v="4"/>
    <n v="97"/>
    <n v="92.4"/>
    <n v="4.5999999999999899"/>
    <n v="4.9783549783549701E-2"/>
    <x v="0"/>
  </r>
  <r>
    <x v="23"/>
    <x v="30"/>
    <x v="0"/>
    <n v="657"/>
    <n v="622.65"/>
    <n v="34.35"/>
    <n v="5.5167429535051798E-2"/>
    <x v="0"/>
  </r>
  <r>
    <x v="23"/>
    <x v="30"/>
    <x v="1"/>
    <n v="244"/>
    <n v="253.05"/>
    <n v="-9.0500000000000096"/>
    <n v="-3.5763683066587698E-2"/>
    <x v="0"/>
  </r>
  <r>
    <x v="23"/>
    <x v="30"/>
    <x v="2"/>
    <n v="252"/>
    <n v="206.85"/>
    <n v="45.15"/>
    <n v="0.218274111675127"/>
    <x v="0"/>
  </r>
  <r>
    <x v="23"/>
    <x v="30"/>
    <x v="4"/>
    <n v="301"/>
    <n v="294"/>
    <n v="7"/>
    <n v="2.3809523809523801E-2"/>
    <x v="0"/>
  </r>
  <r>
    <x v="23"/>
    <x v="31"/>
    <x v="0"/>
    <n v="356"/>
    <n v="373.8"/>
    <n v="-17.8"/>
    <n v="-4.76190476190477E-2"/>
    <x v="0"/>
  </r>
  <r>
    <x v="23"/>
    <x v="31"/>
    <x v="1"/>
    <n v="456"/>
    <n v="528.15"/>
    <n v="-72.150000000000006"/>
    <n v="-0.13660891792104499"/>
    <x v="0"/>
  </r>
  <r>
    <x v="23"/>
    <x v="31"/>
    <x v="2"/>
    <n v="337"/>
    <n v="330.75"/>
    <n v="6.25"/>
    <n v="1.8896447467875999E-2"/>
    <x v="0"/>
  </r>
  <r>
    <x v="23"/>
    <x v="31"/>
    <x v="4"/>
    <n v="721"/>
    <n v="664.65"/>
    <n v="56.35"/>
    <n v="8.4781463928383399E-2"/>
    <x v="0"/>
  </r>
  <r>
    <x v="23"/>
    <x v="32"/>
    <x v="0"/>
    <n v="58"/>
    <n v="50.4"/>
    <n v="7.5999999999999899"/>
    <n v="0.15079365079365101"/>
    <x v="0"/>
  </r>
  <r>
    <x v="23"/>
    <x v="32"/>
    <x v="1"/>
    <n v="131"/>
    <n v="124.95"/>
    <n v="6.05"/>
    <n v="4.8419367747098797E-2"/>
    <x v="0"/>
  </r>
  <r>
    <x v="23"/>
    <x v="32"/>
    <x v="2"/>
    <n v="61"/>
    <n v="40.950000000000003"/>
    <n v="20.05"/>
    <n v="0.48962148962148899"/>
    <x v="0"/>
  </r>
  <r>
    <x v="23"/>
    <x v="32"/>
    <x v="4"/>
    <n v="390"/>
    <n v="368.55"/>
    <n v="21.45"/>
    <n v="5.8201058201058198E-2"/>
    <x v="0"/>
  </r>
  <r>
    <x v="24"/>
    <x v="0"/>
    <x v="0"/>
    <n v="4136"/>
    <n v="4447.2727272727298"/>
    <n v="-311.27272727272702"/>
    <n v="-6.9991823385118501E-2"/>
    <x v="0"/>
  </r>
  <r>
    <x v="24"/>
    <x v="0"/>
    <x v="1"/>
    <n v="3869"/>
    <n v="4870.9090909090901"/>
    <n v="-1001.90909090909"/>
    <n v="-0.20569242254572601"/>
    <x v="0"/>
  </r>
  <r>
    <x v="24"/>
    <x v="0"/>
    <x v="2"/>
    <n v="3090"/>
    <n v="2943.6363636363599"/>
    <n v="146.363636363636"/>
    <n v="4.9722050648548503E-2"/>
    <x v="0"/>
  </r>
  <r>
    <x v="24"/>
    <x v="0"/>
    <x v="3"/>
    <n v="1271"/>
    <n v="1174.54545454545"/>
    <n v="96.454545454545496"/>
    <n v="8.2120743034055796E-2"/>
    <x v="0"/>
  </r>
  <r>
    <x v="24"/>
    <x v="0"/>
    <x v="4"/>
    <n v="9379"/>
    <n v="9435.4545454545496"/>
    <n v="-56.454545454546"/>
    <n v="-5.9832353791309904E-3"/>
    <x v="0"/>
  </r>
  <r>
    <x v="24"/>
    <x v="1"/>
    <x v="0"/>
    <n v="108"/>
    <n v="116.363636363636"/>
    <n v="-8.3636363636363598"/>
    <n v="-7.1874999999999994E-2"/>
    <x v="0"/>
  </r>
  <r>
    <x v="24"/>
    <x v="1"/>
    <x v="1"/>
    <n v="166"/>
    <n v="255.45454545454501"/>
    <n v="-89.454545454545396"/>
    <n v="-0.35017793594306001"/>
    <x v="0"/>
  </r>
  <r>
    <x v="24"/>
    <x v="1"/>
    <x v="2"/>
    <n v="96"/>
    <n v="83.636363636363598"/>
    <n v="12.363636363636401"/>
    <n v="0.147826086956522"/>
    <x v="0"/>
  </r>
  <r>
    <x v="24"/>
    <x v="1"/>
    <x v="4"/>
    <n v="310"/>
    <n v="306.36363636363598"/>
    <n v="3.63636363636363"/>
    <n v="1.18694362017804E-2"/>
    <x v="0"/>
  </r>
  <r>
    <x v="24"/>
    <x v="2"/>
    <x v="0"/>
    <n v="26"/>
    <n v="37.272727272727302"/>
    <n v="-11.2727272727273"/>
    <n v="-0.302439024390244"/>
    <x v="0"/>
  </r>
  <r>
    <x v="24"/>
    <x v="2"/>
    <x v="1"/>
    <n v="52"/>
    <n v="67.272727272727295"/>
    <n v="-15.2727272727273"/>
    <n v="-0.22702702702702701"/>
    <x v="0"/>
  </r>
  <r>
    <x v="24"/>
    <x v="2"/>
    <x v="2"/>
    <n v="51"/>
    <n v="50.909090909090899"/>
    <n v="9.0909090909093507E-2"/>
    <n v="1.7857142857143401E-3"/>
    <x v="0"/>
  </r>
  <r>
    <x v="24"/>
    <x v="2"/>
    <x v="4"/>
    <n v="92"/>
    <n v="70.909090909090907"/>
    <n v="21.090909090909101"/>
    <n v="0.29743589743589699"/>
    <x v="0"/>
  </r>
  <r>
    <x v="24"/>
    <x v="3"/>
    <x v="0"/>
    <n v="205"/>
    <n v="188.18181818181799"/>
    <n v="16.818181818181799"/>
    <n v="8.9371980676328497E-2"/>
    <x v="0"/>
  </r>
  <r>
    <x v="24"/>
    <x v="3"/>
    <x v="1"/>
    <n v="63"/>
    <n v="77.272727272727295"/>
    <n v="-14.2727272727273"/>
    <n v="-0.184705882352941"/>
    <x v="0"/>
  </r>
  <r>
    <x v="24"/>
    <x v="3"/>
    <x v="2"/>
    <n v="139"/>
    <n v="138.18181818181799"/>
    <n v="0.81818181818181301"/>
    <n v="5.9210526315789103E-3"/>
    <x v="0"/>
  </r>
  <r>
    <x v="24"/>
    <x v="3"/>
    <x v="4"/>
    <n v="4"/>
    <n v="7.2727272727272698"/>
    <n v="-3.2727272727272698"/>
    <n v="-0.45"/>
    <x v="0"/>
  </r>
  <r>
    <x v="24"/>
    <x v="4"/>
    <x v="0"/>
    <n v="98"/>
    <n v="128.18181818181799"/>
    <n v="-30.181818181818201"/>
    <n v="-0.23546099290780101"/>
    <x v="0"/>
  </r>
  <r>
    <x v="24"/>
    <x v="4"/>
    <x v="1"/>
    <n v="195"/>
    <n v="185.45454545454501"/>
    <n v="9.5454545454545592"/>
    <n v="5.1470588235294198E-2"/>
    <x v="0"/>
  </r>
  <r>
    <x v="24"/>
    <x v="4"/>
    <x v="2"/>
    <n v="166"/>
    <n v="130.90909090909099"/>
    <n v="35.090909090909101"/>
    <n v="0.26805555555555599"/>
    <x v="0"/>
  </r>
  <r>
    <x v="24"/>
    <x v="4"/>
    <x v="3"/>
    <n v="769"/>
    <n v="883.63636363636397"/>
    <n v="-114.636363636364"/>
    <n v="-0.12973251028806601"/>
    <x v="0"/>
  </r>
  <r>
    <x v="24"/>
    <x v="4"/>
    <x v="4"/>
    <n v="1839"/>
    <n v="1817.27272727273"/>
    <n v="21.727272727272702"/>
    <n v="1.19559779889945E-2"/>
    <x v="0"/>
  </r>
  <r>
    <x v="24"/>
    <x v="5"/>
    <x v="0"/>
    <n v="24"/>
    <n v="30"/>
    <n v="-6"/>
    <n v="-0.2"/>
    <x v="0"/>
  </r>
  <r>
    <x v="24"/>
    <x v="5"/>
    <x v="1"/>
    <n v="25"/>
    <n v="34.545454545454497"/>
    <n v="-9.5454545454545503"/>
    <n v="-0.27631578947368401"/>
    <x v="0"/>
  </r>
  <r>
    <x v="24"/>
    <x v="5"/>
    <x v="2"/>
    <n v="22"/>
    <n v="16.363636363636399"/>
    <n v="5.6363636363636402"/>
    <n v="0.344444444444444"/>
    <x v="0"/>
  </r>
  <r>
    <x v="24"/>
    <x v="5"/>
    <x v="3"/>
    <n v="62"/>
    <n v="59.090909090909101"/>
    <n v="2.9090909090909101"/>
    <n v="4.92307692307693E-2"/>
    <x v="0"/>
  </r>
  <r>
    <x v="24"/>
    <x v="5"/>
    <x v="4"/>
    <n v="54"/>
    <n v="57.272727272727302"/>
    <n v="-3.2727272727272698"/>
    <n v="-5.7142857142857197E-2"/>
    <x v="0"/>
  </r>
  <r>
    <x v="24"/>
    <x v="6"/>
    <x v="0"/>
    <n v="565"/>
    <n v="631.81818181818198"/>
    <n v="-66.818181818181799"/>
    <n v="-0.105755395683453"/>
    <x v="0"/>
  </r>
  <r>
    <x v="24"/>
    <x v="6"/>
    <x v="1"/>
    <n v="393"/>
    <n v="495.45454545454498"/>
    <n v="-102.454545454545"/>
    <n v="-0.206788990825688"/>
    <x v="0"/>
  </r>
  <r>
    <x v="24"/>
    <x v="6"/>
    <x v="2"/>
    <n v="348"/>
    <n v="317.27272727272702"/>
    <n v="30.727272727272702"/>
    <n v="9.6848137535816697E-2"/>
    <x v="0"/>
  </r>
  <r>
    <x v="24"/>
    <x v="6"/>
    <x v="3"/>
    <n v="440"/>
    <n v="231.81818181818201"/>
    <n v="208.18181818181799"/>
    <n v="0.89803921568627498"/>
    <x v="0"/>
  </r>
  <r>
    <x v="24"/>
    <x v="6"/>
    <x v="4"/>
    <n v="1187"/>
    <n v="968.18181818181802"/>
    <n v="218.81818181818201"/>
    <n v="0.226009389671362"/>
    <x v="0"/>
  </r>
  <r>
    <x v="24"/>
    <x v="7"/>
    <x v="0"/>
    <n v="16"/>
    <n v="26.363636363636399"/>
    <n v="-10.363636363636401"/>
    <n v="-0.39310344827586202"/>
    <x v="0"/>
  </r>
  <r>
    <x v="24"/>
    <x v="7"/>
    <x v="1"/>
    <n v="81"/>
    <n v="110"/>
    <n v="-29"/>
    <n v="-0.263636363636364"/>
    <x v="0"/>
  </r>
  <r>
    <x v="24"/>
    <x v="7"/>
    <x v="2"/>
    <n v="56"/>
    <n v="43.636363636363598"/>
    <n v="12.363636363636401"/>
    <n v="0.28333333333333299"/>
    <x v="0"/>
  </r>
  <r>
    <x v="24"/>
    <x v="7"/>
    <x v="4"/>
    <n v="75"/>
    <n v="60"/>
    <n v="15"/>
    <n v="0.25"/>
    <x v="0"/>
  </r>
  <r>
    <x v="24"/>
    <x v="8"/>
    <x v="0"/>
    <n v="226"/>
    <n v="223.636363636364"/>
    <n v="2.36363636363637"/>
    <n v="1.0569105691057E-2"/>
    <x v="0"/>
  </r>
  <r>
    <x v="24"/>
    <x v="8"/>
    <x v="1"/>
    <n v="277"/>
    <n v="263.63636363636402"/>
    <n v="13.363636363636401"/>
    <n v="5.0689655172413799E-2"/>
    <x v="0"/>
  </r>
  <r>
    <x v="24"/>
    <x v="8"/>
    <x v="2"/>
    <n v="164"/>
    <n v="150"/>
    <n v="14"/>
    <n v="9.3333333333333296E-2"/>
    <x v="0"/>
  </r>
  <r>
    <x v="24"/>
    <x v="8"/>
    <x v="3"/>
    <n v="62"/>
    <n v="59.090909090909101"/>
    <n v="2.9090909090909101"/>
    <n v="4.92307692307693E-2"/>
    <x v="0"/>
  </r>
  <r>
    <x v="24"/>
    <x v="8"/>
    <x v="4"/>
    <n v="650"/>
    <n v="617.27272727272702"/>
    <n v="32.727272727272698"/>
    <n v="5.3019145802650998E-2"/>
    <x v="0"/>
  </r>
  <r>
    <x v="24"/>
    <x v="9"/>
    <x v="0"/>
    <n v="475"/>
    <n v="532.72727272727298"/>
    <n v="-57.727272727272698"/>
    <n v="-0.108361774744027"/>
    <x v="0"/>
  </r>
  <r>
    <x v="24"/>
    <x v="9"/>
    <x v="1"/>
    <n v="391"/>
    <n v="560.90909090909099"/>
    <n v="-169.90909090909099"/>
    <n v="-0.30291734197731002"/>
    <x v="0"/>
  </r>
  <r>
    <x v="24"/>
    <x v="9"/>
    <x v="2"/>
    <n v="309"/>
    <n v="316.36363636363598"/>
    <n v="-7.3636363636363704"/>
    <n v="-2.3275862068965501E-2"/>
    <x v="0"/>
  </r>
  <r>
    <x v="24"/>
    <x v="9"/>
    <x v="4"/>
    <n v="551"/>
    <n v="565.45454545454504"/>
    <n v="-14.4545454545454"/>
    <n v="-2.5562700964630099E-2"/>
    <x v="0"/>
  </r>
  <r>
    <x v="24"/>
    <x v="10"/>
    <x v="0"/>
    <n v="69"/>
    <n v="56.363636363636402"/>
    <n v="12.636363636363599"/>
    <n v="0.22419354838709701"/>
    <x v="0"/>
  </r>
  <r>
    <x v="24"/>
    <x v="10"/>
    <x v="1"/>
    <n v="132"/>
    <n v="148.18181818181799"/>
    <n v="-16.181818181818201"/>
    <n v="-0.10920245398773"/>
    <x v="0"/>
  </r>
  <r>
    <x v="24"/>
    <x v="10"/>
    <x v="2"/>
    <n v="122"/>
    <n v="144.54545454545499"/>
    <n v="-22.545454545454501"/>
    <n v="-0.15597484276729601"/>
    <x v="0"/>
  </r>
  <r>
    <x v="24"/>
    <x v="10"/>
    <x v="4"/>
    <n v="467"/>
    <n v="385.45454545454498"/>
    <n v="81.545454545454604"/>
    <n v="0.21155660377358501"/>
    <x v="0"/>
  </r>
  <r>
    <x v="24"/>
    <x v="11"/>
    <x v="0"/>
    <n v="20"/>
    <n v="24.545454545454501"/>
    <n v="-4.5454545454545396"/>
    <n v="-0.18518518518518501"/>
    <x v="0"/>
  </r>
  <r>
    <x v="24"/>
    <x v="11"/>
    <x v="1"/>
    <n v="24"/>
    <n v="32.727272727272698"/>
    <n v="-8.7272727272727302"/>
    <n v="-0.266666666666667"/>
    <x v="0"/>
  </r>
  <r>
    <x v="24"/>
    <x v="11"/>
    <x v="2"/>
    <n v="22"/>
    <n v="21.818181818181799"/>
    <n v="0.18181818181818299"/>
    <n v="8.3333333333334095E-3"/>
    <x v="0"/>
  </r>
  <r>
    <x v="24"/>
    <x v="11"/>
    <x v="4"/>
    <n v="64"/>
    <n v="59.090909090909101"/>
    <n v="4.9090909090909101"/>
    <n v="8.3076923076923201E-2"/>
    <x v="0"/>
  </r>
  <r>
    <x v="24"/>
    <x v="12"/>
    <x v="0"/>
    <n v="166"/>
    <n v="170.90909090909099"/>
    <n v="-4.9090909090909101"/>
    <n v="-2.87234042553191E-2"/>
    <x v="0"/>
  </r>
  <r>
    <x v="24"/>
    <x v="12"/>
    <x v="1"/>
    <n v="161"/>
    <n v="244.54545454545499"/>
    <n v="-83.545454545454504"/>
    <n v="-0.34163568773234199"/>
    <x v="0"/>
  </r>
  <r>
    <x v="24"/>
    <x v="12"/>
    <x v="2"/>
    <n v="162"/>
    <n v="130"/>
    <n v="32"/>
    <n v="0.246153846153846"/>
    <x v="0"/>
  </r>
  <r>
    <x v="24"/>
    <x v="12"/>
    <x v="4"/>
    <n v="195"/>
    <n v="205.45454545454501"/>
    <n v="-10.4545454545454"/>
    <n v="-5.0884955752212302E-2"/>
    <x v="0"/>
  </r>
  <r>
    <x v="24"/>
    <x v="13"/>
    <x v="0"/>
    <n v="48"/>
    <n v="43.636363636363598"/>
    <n v="4.3636363636363704"/>
    <n v="0.1"/>
    <x v="0"/>
  </r>
  <r>
    <x v="24"/>
    <x v="13"/>
    <x v="1"/>
    <n v="88"/>
    <n v="94.545454545454504"/>
    <n v="-6.5454545454545503"/>
    <n v="-6.9230769230769207E-2"/>
    <x v="0"/>
  </r>
  <r>
    <x v="24"/>
    <x v="13"/>
    <x v="2"/>
    <n v="94"/>
    <n v="123.636363636364"/>
    <n v="-29.636363636363601"/>
    <n v="-0.23970588235294099"/>
    <x v="0"/>
  </r>
  <r>
    <x v="24"/>
    <x v="13"/>
    <x v="4"/>
    <n v="393"/>
    <n v="310"/>
    <n v="83"/>
    <n v="0.26774193548387099"/>
    <x v="0"/>
  </r>
  <r>
    <x v="24"/>
    <x v="14"/>
    <x v="0"/>
    <n v="156"/>
    <n v="150"/>
    <n v="6"/>
    <n v="0.04"/>
    <x v="0"/>
  </r>
  <r>
    <x v="24"/>
    <x v="14"/>
    <x v="1"/>
    <n v="79"/>
    <n v="74.545454545454504"/>
    <n v="4.4545454545454497"/>
    <n v="5.97560975609756E-2"/>
    <x v="0"/>
  </r>
  <r>
    <x v="24"/>
    <x v="14"/>
    <x v="2"/>
    <n v="79"/>
    <n v="92.727272727272705"/>
    <n v="-13.7272727272727"/>
    <n v="-0.14803921568627401"/>
    <x v="0"/>
  </r>
  <r>
    <x v="24"/>
    <x v="14"/>
    <x v="4"/>
    <n v="101"/>
    <n v="76.363636363636402"/>
    <n v="24.636363636363601"/>
    <n v="0.32261904761904803"/>
    <x v="0"/>
  </r>
  <r>
    <x v="24"/>
    <x v="15"/>
    <x v="0"/>
    <n v="964"/>
    <n v="1030.9090909090901"/>
    <n v="-66.909090909090807"/>
    <n v="-6.4902998236331402E-2"/>
    <x v="0"/>
  </r>
  <r>
    <x v="24"/>
    <x v="15"/>
    <x v="1"/>
    <n v="569"/>
    <n v="689.09090909090901"/>
    <n v="-120.09090909090899"/>
    <n v="-0.174274406332454"/>
    <x v="0"/>
  </r>
  <r>
    <x v="24"/>
    <x v="15"/>
    <x v="2"/>
    <n v="654"/>
    <n v="576.36363636363603"/>
    <n v="77.636363636363598"/>
    <n v="0.13470031545741301"/>
    <x v="0"/>
  </r>
  <r>
    <x v="24"/>
    <x v="15"/>
    <x v="4"/>
    <n v="633"/>
    <n v="759.09090909090901"/>
    <n v="-126.09090909090899"/>
    <n v="-0.16610778443113799"/>
    <x v="0"/>
  </r>
  <r>
    <x v="24"/>
    <x v="16"/>
    <x v="0"/>
    <n v="55"/>
    <n v="61.818181818181799"/>
    <n v="-6.8181818181818103"/>
    <n v="-0.110294117647059"/>
    <x v="0"/>
  </r>
  <r>
    <x v="24"/>
    <x v="16"/>
    <x v="1"/>
    <n v="74"/>
    <n v="115.454545454545"/>
    <n v="-41.454545454545503"/>
    <n v="-0.35905511811023599"/>
    <x v="0"/>
  </r>
  <r>
    <x v="24"/>
    <x v="16"/>
    <x v="2"/>
    <n v="59"/>
    <n v="47.272727272727302"/>
    <n v="11.7272727272727"/>
    <n v="0.248076923076923"/>
    <x v="0"/>
  </r>
  <r>
    <x v="24"/>
    <x v="16"/>
    <x v="4"/>
    <n v="71"/>
    <n v="74.545454545454504"/>
    <n v="-3.5454545454545499"/>
    <n v="-4.7560975609756098E-2"/>
    <x v="0"/>
  </r>
  <r>
    <x v="24"/>
    <x v="17"/>
    <x v="0"/>
    <n v="24"/>
    <n v="28.181818181818201"/>
    <n v="-4.1818181818181799"/>
    <n v="-0.14838709677419301"/>
    <x v="0"/>
  </r>
  <r>
    <x v="24"/>
    <x v="17"/>
    <x v="1"/>
    <n v="309"/>
    <n v="360.90909090909099"/>
    <n v="-51.909090909090899"/>
    <n v="-0.143828715365239"/>
    <x v="0"/>
  </r>
  <r>
    <x v="24"/>
    <x v="17"/>
    <x v="2"/>
    <n v="98"/>
    <n v="80.909090909090907"/>
    <n v="17.090909090909101"/>
    <n v="0.21123595505618001"/>
    <x v="0"/>
  </r>
  <r>
    <x v="24"/>
    <x v="17"/>
    <x v="4"/>
    <n v="501"/>
    <n v="486.36363636363598"/>
    <n v="14.636363636363599"/>
    <n v="3.0093457943925199E-2"/>
    <x v="0"/>
  </r>
  <r>
    <x v="24"/>
    <x v="18"/>
    <x v="0"/>
    <n v="99"/>
    <n v="96.363636363636402"/>
    <n v="2.6363636363636398"/>
    <n v="2.7358490566037799E-2"/>
    <x v="0"/>
  </r>
  <r>
    <x v="24"/>
    <x v="18"/>
    <x v="1"/>
    <n v="65"/>
    <n v="94.545454545454504"/>
    <n v="-29.545454545454501"/>
    <n v="-0.3125"/>
    <x v="0"/>
  </r>
  <r>
    <x v="24"/>
    <x v="18"/>
    <x v="2"/>
    <n v="40"/>
    <n v="65.454545454545496"/>
    <n v="-25.454545454545499"/>
    <n v="-0.38888888888888901"/>
    <x v="0"/>
  </r>
  <r>
    <x v="24"/>
    <x v="18"/>
    <x v="4"/>
    <n v="100"/>
    <n v="123.636363636364"/>
    <n v="-23.636363636363601"/>
    <n v="-0.191176470588235"/>
    <x v="0"/>
  </r>
  <r>
    <x v="24"/>
    <x v="19"/>
    <x v="0"/>
    <n v="104"/>
    <n v="122.727272727273"/>
    <n v="-18.727272727272702"/>
    <n v="-0.152592592592593"/>
    <x v="0"/>
  </r>
  <r>
    <x v="24"/>
    <x v="19"/>
    <x v="1"/>
    <n v="46"/>
    <n v="61.818181818181799"/>
    <n v="-15.818181818181801"/>
    <n v="-0.25588235294117601"/>
    <x v="0"/>
  </r>
  <r>
    <x v="24"/>
    <x v="19"/>
    <x v="2"/>
    <n v="40"/>
    <n v="44.545454545454497"/>
    <n v="-4.5454545454545503"/>
    <n v="-0.102040816326531"/>
    <x v="0"/>
  </r>
  <r>
    <x v="24"/>
    <x v="19"/>
    <x v="4"/>
    <n v="21"/>
    <n v="17.272727272727298"/>
    <n v="3.7272727272727302"/>
    <n v="0.21578947368421"/>
    <x v="0"/>
  </r>
  <r>
    <x v="24"/>
    <x v="20"/>
    <x v="0"/>
    <n v="21"/>
    <n v="12.7272727272727"/>
    <n v="8.2727272727272698"/>
    <n v="0.65"/>
    <x v="0"/>
  </r>
  <r>
    <x v="24"/>
    <x v="20"/>
    <x v="1"/>
    <n v="44"/>
    <n v="53.636363636363598"/>
    <n v="-9.6363636363636296"/>
    <n v="-0.17966101694915201"/>
    <x v="0"/>
  </r>
  <r>
    <x v="24"/>
    <x v="20"/>
    <x v="2"/>
    <n v="28"/>
    <n v="20.909090909090899"/>
    <n v="7.0909090909090899"/>
    <n v="0.33913043478260901"/>
    <x v="0"/>
  </r>
  <r>
    <x v="24"/>
    <x v="20"/>
    <x v="4"/>
    <n v="74"/>
    <n v="75.454545454545496"/>
    <n v="-1.4545454545454499"/>
    <n v="-1.92771084337349E-2"/>
    <x v="0"/>
  </r>
  <r>
    <x v="24"/>
    <x v="21"/>
    <x v="0"/>
    <n v="169"/>
    <n v="185.45454545454501"/>
    <n v="-16.4545454545454"/>
    <n v="-8.8725490196078394E-2"/>
    <x v="0"/>
  </r>
  <r>
    <x v="24"/>
    <x v="21"/>
    <x v="1"/>
    <n v="132"/>
    <n v="180"/>
    <n v="-48"/>
    <n v="-0.266666666666667"/>
    <x v="0"/>
  </r>
  <r>
    <x v="24"/>
    <x v="21"/>
    <x v="2"/>
    <n v="114"/>
    <n v="107.272727272727"/>
    <n v="6.7272727272727302"/>
    <n v="6.2711864406779699E-2"/>
    <x v="0"/>
  </r>
  <r>
    <x v="24"/>
    <x v="21"/>
    <x v="4"/>
    <n v="265"/>
    <n v="248.18181818181799"/>
    <n v="16.818181818181799"/>
    <n v="6.7765567765567705E-2"/>
    <x v="0"/>
  </r>
  <r>
    <x v="24"/>
    <x v="22"/>
    <x v="0"/>
    <n v="132"/>
    <n v="144.54545454545499"/>
    <n v="-12.545454545454501"/>
    <n v="-8.6792452830188604E-2"/>
    <x v="0"/>
  </r>
  <r>
    <x v="24"/>
    <x v="22"/>
    <x v="1"/>
    <n v="73"/>
    <n v="107.272727272727"/>
    <n v="-34.272727272727302"/>
    <n v="-0.31949152542372899"/>
    <x v="0"/>
  </r>
  <r>
    <x v="24"/>
    <x v="22"/>
    <x v="2"/>
    <n v="81"/>
    <n v="108.181818181818"/>
    <n v="-27.181818181818201"/>
    <n v="-0.251260504201681"/>
    <x v="0"/>
  </r>
  <r>
    <x v="24"/>
    <x v="22"/>
    <x v="4"/>
    <n v="328"/>
    <n v="344.54545454545502"/>
    <n v="-16.5454545454546"/>
    <n v="-4.8021108179419597E-2"/>
    <x v="0"/>
  </r>
  <r>
    <x v="24"/>
    <x v="23"/>
    <x v="0"/>
    <n v="219"/>
    <n v="254.54545454545499"/>
    <n v="-35.545454545454497"/>
    <n v="-0.13964285714285701"/>
    <x v="0"/>
  </r>
  <r>
    <x v="24"/>
    <x v="23"/>
    <x v="1"/>
    <n v="120"/>
    <n v="175.45454545454501"/>
    <n v="-55.454545454545404"/>
    <n v="-0.31606217616580301"/>
    <x v="0"/>
  </r>
  <r>
    <x v="24"/>
    <x v="23"/>
    <x v="2"/>
    <n v="123"/>
    <n v="151.81818181818201"/>
    <n v="-28.818181818181799"/>
    <n v="-0.18982035928143701"/>
    <x v="0"/>
  </r>
  <r>
    <x v="24"/>
    <x v="23"/>
    <x v="4"/>
    <n v="428"/>
    <n v="454.54545454545502"/>
    <n v="-26.545454545454501"/>
    <n v="-5.8399999999999903E-2"/>
    <x v="0"/>
  </r>
  <r>
    <x v="24"/>
    <x v="24"/>
    <x v="0"/>
    <n v="136"/>
    <n v="123.636363636364"/>
    <n v="12.363636363636401"/>
    <n v="0.1"/>
    <x v="0"/>
  </r>
  <r>
    <x v="24"/>
    <x v="24"/>
    <x v="1"/>
    <n v="103"/>
    <n v="91.818181818181799"/>
    <n v="11.181818181818199"/>
    <n v="0.121782178217822"/>
    <x v="0"/>
  </r>
  <r>
    <x v="24"/>
    <x v="24"/>
    <x v="2"/>
    <n v="69"/>
    <n v="64.545454545454504"/>
    <n v="4.4545454545454497"/>
    <n v="6.9014084507042203E-2"/>
    <x v="0"/>
  </r>
  <r>
    <x v="24"/>
    <x v="24"/>
    <x v="4"/>
    <n v="151"/>
    <n v="148.18181818181799"/>
    <n v="2.8181818181818099"/>
    <n v="1.9018404907975399E-2"/>
    <x v="0"/>
  </r>
  <r>
    <x v="24"/>
    <x v="25"/>
    <x v="0"/>
    <n v="290"/>
    <n v="275.45454545454498"/>
    <n v="14.5454545454546"/>
    <n v="5.2805280528052903E-2"/>
    <x v="0"/>
  </r>
  <r>
    <x v="24"/>
    <x v="25"/>
    <x v="1"/>
    <n v="106"/>
    <n v="110"/>
    <n v="-4"/>
    <n v="-3.6363636363636397E-2"/>
    <x v="0"/>
  </r>
  <r>
    <x v="24"/>
    <x v="25"/>
    <x v="2"/>
    <n v="86"/>
    <n v="87.272727272727295"/>
    <n v="-1.27272727272727"/>
    <n v="-1.4583333333333301E-2"/>
    <x v="0"/>
  </r>
  <r>
    <x v="24"/>
    <x v="25"/>
    <x v="4"/>
    <n v="203"/>
    <n v="166.363636363636"/>
    <n v="36.636363636363697"/>
    <n v="0.22021857923497301"/>
    <x v="0"/>
  </r>
  <r>
    <x v="24"/>
    <x v="26"/>
    <x v="0"/>
    <n v="189"/>
    <n v="227.272727272727"/>
    <n v="-38.272727272727302"/>
    <n v="-0.16839999999999999"/>
    <x v="0"/>
  </r>
  <r>
    <x v="24"/>
    <x v="26"/>
    <x v="1"/>
    <n v="591"/>
    <n v="840.90909090909099"/>
    <n v="-249.90909090909099"/>
    <n v="-0.29718918918918902"/>
    <x v="0"/>
  </r>
  <r>
    <x v="24"/>
    <x v="26"/>
    <x v="2"/>
    <n v="269"/>
    <n v="281.81818181818198"/>
    <n v="-12.818181818181801"/>
    <n v="-4.5483870967741903E-2"/>
    <x v="0"/>
  </r>
  <r>
    <x v="24"/>
    <x v="26"/>
    <x v="4"/>
    <n v="1877"/>
    <n v="2230"/>
    <n v="-353"/>
    <n v="-0.15829596412556099"/>
    <x v="0"/>
  </r>
  <r>
    <x v="24"/>
    <x v="27"/>
    <x v="0"/>
    <n v="87"/>
    <n v="110"/>
    <n v="-23"/>
    <n v="-0.20909090909090899"/>
    <x v="0"/>
  </r>
  <r>
    <x v="24"/>
    <x v="27"/>
    <x v="1"/>
    <n v="47"/>
    <n v="68.181818181818201"/>
    <n v="-21.181818181818201"/>
    <n v="-0.31066666666666698"/>
    <x v="0"/>
  </r>
  <r>
    <x v="24"/>
    <x v="27"/>
    <x v="2"/>
    <n v="42"/>
    <n v="43.636363636363598"/>
    <n v="-1.63636363636363"/>
    <n v="-3.7499999999999901E-2"/>
    <x v="0"/>
  </r>
  <r>
    <x v="24"/>
    <x v="27"/>
    <x v="4"/>
    <n v="100"/>
    <n v="110"/>
    <n v="-10"/>
    <n v="-9.0909090909090898E-2"/>
    <x v="0"/>
  </r>
  <r>
    <x v="24"/>
    <x v="28"/>
    <x v="0"/>
    <n v="25"/>
    <n v="23.636363636363601"/>
    <n v="1.36363636363636"/>
    <n v="5.7692307692307702E-2"/>
    <x v="0"/>
  </r>
  <r>
    <x v="24"/>
    <x v="28"/>
    <x v="1"/>
    <n v="13"/>
    <n v="26.363636363636399"/>
    <n v="-13.363636363636401"/>
    <n v="-0.50689655172413794"/>
    <x v="0"/>
  </r>
  <r>
    <x v="24"/>
    <x v="28"/>
    <x v="2"/>
    <n v="16"/>
    <n v="23.636363636363601"/>
    <n v="-7.6363636363636402"/>
    <n v="-0.32307692307692298"/>
    <x v="0"/>
  </r>
  <r>
    <x v="24"/>
    <x v="28"/>
    <x v="4"/>
    <n v="68"/>
    <n v="77.272727272727295"/>
    <n v="-9.2727272727272698"/>
    <n v="-0.12"/>
    <x v="0"/>
  </r>
  <r>
    <x v="24"/>
    <x v="29"/>
    <x v="0"/>
    <n v="150"/>
    <n v="180"/>
    <n v="-30"/>
    <n v="-0.16666666666666699"/>
    <x v="0"/>
  </r>
  <r>
    <x v="24"/>
    <x v="29"/>
    <x v="1"/>
    <n v="86"/>
    <n v="95.454545454545496"/>
    <n v="-9.4545454545454497"/>
    <n v="-9.9047619047618995E-2"/>
    <x v="0"/>
  </r>
  <r>
    <x v="24"/>
    <x v="29"/>
    <x v="2"/>
    <n v="61"/>
    <n v="66.363636363636402"/>
    <n v="-5.3636363636363598"/>
    <n v="-8.0821917808219096E-2"/>
    <x v="0"/>
  </r>
  <r>
    <x v="24"/>
    <x v="29"/>
    <x v="4"/>
    <n v="82"/>
    <n v="78.181818181818201"/>
    <n v="3.8181818181818299"/>
    <n v="4.8837209302325699E-2"/>
    <x v="0"/>
  </r>
  <r>
    <x v="24"/>
    <x v="30"/>
    <x v="0"/>
    <n v="586"/>
    <n v="568.18181818181802"/>
    <n v="17.818181818181898"/>
    <n v="3.1360000000000103E-2"/>
    <x v="0"/>
  </r>
  <r>
    <x v="24"/>
    <x v="30"/>
    <x v="1"/>
    <n v="230"/>
    <n v="241.81818181818201"/>
    <n v="-11.818181818181801"/>
    <n v="-4.8872180451127803E-2"/>
    <x v="0"/>
  </r>
  <r>
    <x v="24"/>
    <x v="30"/>
    <x v="2"/>
    <n v="221"/>
    <n v="230.90909090909099"/>
    <n v="-9.9090909090909101"/>
    <n v="-4.2913385826771601E-2"/>
    <x v="0"/>
  </r>
  <r>
    <x v="24"/>
    <x v="30"/>
    <x v="4"/>
    <n v="370"/>
    <n v="302.72727272727298"/>
    <n v="67.272727272727295"/>
    <n v="0.22222222222222199"/>
    <x v="0"/>
  </r>
  <r>
    <x v="24"/>
    <x v="31"/>
    <x v="0"/>
    <n v="324"/>
    <n v="333.63636363636402"/>
    <n v="-9.6363636363636296"/>
    <n v="-2.8882833787465902E-2"/>
    <x v="0"/>
  </r>
  <r>
    <x v="24"/>
    <x v="31"/>
    <x v="1"/>
    <n v="380"/>
    <n v="559.09090909090901"/>
    <n v="-179.09090909090901"/>
    <n v="-0.32032520325203301"/>
    <x v="0"/>
  </r>
  <r>
    <x v="24"/>
    <x v="31"/>
    <x v="2"/>
    <n v="309"/>
    <n v="263.63636363636402"/>
    <n v="45.363636363636402"/>
    <n v="0.17206896551724099"/>
    <x v="0"/>
  </r>
  <r>
    <x v="24"/>
    <x v="31"/>
    <x v="4"/>
    <n v="623"/>
    <n v="632.72727272727298"/>
    <n v="-9.7272727272727497"/>
    <n v="-1.53735632183908E-2"/>
    <x v="0"/>
  </r>
  <r>
    <x v="24"/>
    <x v="32"/>
    <x v="0"/>
    <n v="54"/>
    <n v="62.727272727272698"/>
    <n v="-8.7272727272727302"/>
    <n v="-0.139130434782609"/>
    <x v="0"/>
  </r>
  <r>
    <x v="24"/>
    <x v="32"/>
    <x v="1"/>
    <n v="129"/>
    <n v="118.181818181818"/>
    <n v="10.818181818181801"/>
    <n v="9.1538461538461596E-2"/>
    <x v="0"/>
  </r>
  <r>
    <x v="24"/>
    <x v="32"/>
    <x v="2"/>
    <n v="56"/>
    <n v="56.363636363636402"/>
    <n v="-0.36363636363635998"/>
    <n v="-6.4516129032257397E-3"/>
    <x v="0"/>
  </r>
  <r>
    <x v="24"/>
    <x v="32"/>
    <x v="4"/>
    <n v="403"/>
    <n v="365.45454545454498"/>
    <n v="37.545454545454596"/>
    <n v="0.10273631840796001"/>
    <x v="0"/>
  </r>
  <r>
    <x v="25"/>
    <x v="0"/>
    <x v="0"/>
    <n v="4415"/>
    <n v="4233"/>
    <n v="182"/>
    <n v="4.2995511457595101E-2"/>
    <x v="0"/>
  </r>
  <r>
    <x v="25"/>
    <x v="0"/>
    <x v="1"/>
    <n v="3835"/>
    <n v="4810"/>
    <n v="-975"/>
    <n v="-0.20270270270270299"/>
    <x v="0"/>
  </r>
  <r>
    <x v="25"/>
    <x v="0"/>
    <x v="2"/>
    <n v="3044"/>
    <n v="2730"/>
    <n v="314"/>
    <n v="0.115018315018315"/>
    <x v="0"/>
  </r>
  <r>
    <x v="25"/>
    <x v="0"/>
    <x v="3"/>
    <n v="1402"/>
    <n v="1307"/>
    <n v="95"/>
    <n v="7.2685539403213498E-2"/>
    <x v="0"/>
  </r>
  <r>
    <x v="25"/>
    <x v="0"/>
    <x v="4"/>
    <n v="9023"/>
    <n v="9678"/>
    <n v="-655"/>
    <n v="-6.76792725769787E-2"/>
    <x v="0"/>
  </r>
  <r>
    <x v="25"/>
    <x v="1"/>
    <x v="0"/>
    <n v="129"/>
    <n v="126"/>
    <n v="3"/>
    <n v="2.3809523809523801E-2"/>
    <x v="0"/>
  </r>
  <r>
    <x v="25"/>
    <x v="1"/>
    <x v="1"/>
    <n v="161"/>
    <n v="211"/>
    <n v="-50"/>
    <n v="-0.23696682464454999"/>
    <x v="0"/>
  </r>
  <r>
    <x v="25"/>
    <x v="1"/>
    <x v="2"/>
    <n v="98"/>
    <n v="61"/>
    <n v="37"/>
    <n v="0.60655737704918"/>
    <x v="0"/>
  </r>
  <r>
    <x v="25"/>
    <x v="1"/>
    <x v="4"/>
    <n v="283"/>
    <n v="329"/>
    <n v="-46"/>
    <n v="-0.13981762917933099"/>
    <x v="0"/>
  </r>
  <r>
    <x v="25"/>
    <x v="2"/>
    <x v="0"/>
    <n v="41"/>
    <n v="22"/>
    <n v="19"/>
    <n v="0.86363636363636398"/>
    <x v="0"/>
  </r>
  <r>
    <x v="25"/>
    <x v="2"/>
    <x v="1"/>
    <n v="59"/>
    <n v="67"/>
    <n v="-8"/>
    <n v="-0.119402985074627"/>
    <x v="0"/>
  </r>
  <r>
    <x v="25"/>
    <x v="2"/>
    <x v="2"/>
    <n v="63"/>
    <n v="51"/>
    <n v="12"/>
    <n v="0.23529411764705899"/>
    <x v="0"/>
  </r>
  <r>
    <x v="25"/>
    <x v="2"/>
    <x v="4"/>
    <n v="71"/>
    <n v="72"/>
    <n v="-1"/>
    <n v="-1.38888888888889E-2"/>
    <x v="0"/>
  </r>
  <r>
    <x v="25"/>
    <x v="3"/>
    <x v="0"/>
    <n v="226"/>
    <n v="183"/>
    <n v="43"/>
    <n v="0.23497267759562801"/>
    <x v="0"/>
  </r>
  <r>
    <x v="25"/>
    <x v="3"/>
    <x v="1"/>
    <n v="53"/>
    <n v="81"/>
    <n v="-28"/>
    <n v="-0.34567901234567899"/>
    <x v="0"/>
  </r>
  <r>
    <x v="25"/>
    <x v="3"/>
    <x v="2"/>
    <n v="127"/>
    <n v="138"/>
    <n v="-11"/>
    <n v="-7.9710144927536197E-2"/>
    <x v="0"/>
  </r>
  <r>
    <x v="25"/>
    <x v="3"/>
    <x v="4"/>
    <n v="10"/>
    <n v="8"/>
    <n v="2"/>
    <n v="0.25"/>
    <x v="0"/>
  </r>
  <r>
    <x v="25"/>
    <x v="4"/>
    <x v="0"/>
    <n v="113"/>
    <n v="126"/>
    <n v="-13"/>
    <n v="-0.103174603174603"/>
    <x v="0"/>
  </r>
  <r>
    <x v="25"/>
    <x v="4"/>
    <x v="1"/>
    <n v="210"/>
    <n v="210"/>
    <n v="0"/>
    <n v="0"/>
    <x v="0"/>
  </r>
  <r>
    <x v="25"/>
    <x v="4"/>
    <x v="2"/>
    <n v="152"/>
    <n v="150"/>
    <n v="2"/>
    <n v="1.3333333333333299E-2"/>
    <x v="0"/>
  </r>
  <r>
    <x v="25"/>
    <x v="4"/>
    <x v="3"/>
    <n v="826"/>
    <n v="989"/>
    <n v="-163"/>
    <n v="-0.16481294236602601"/>
    <x v="0"/>
  </r>
  <r>
    <x v="25"/>
    <x v="4"/>
    <x v="4"/>
    <n v="1863"/>
    <n v="1784"/>
    <n v="79"/>
    <n v="4.42825112107623E-2"/>
    <x v="0"/>
  </r>
  <r>
    <x v="25"/>
    <x v="5"/>
    <x v="0"/>
    <n v="20"/>
    <n v="25"/>
    <n v="-5"/>
    <n v="-0.2"/>
    <x v="0"/>
  </r>
  <r>
    <x v="25"/>
    <x v="5"/>
    <x v="1"/>
    <n v="31"/>
    <n v="29"/>
    <n v="2"/>
    <n v="6.8965517241379296E-2"/>
    <x v="0"/>
  </r>
  <r>
    <x v="25"/>
    <x v="5"/>
    <x v="2"/>
    <n v="17"/>
    <n v="16"/>
    <n v="1"/>
    <n v="6.25E-2"/>
    <x v="0"/>
  </r>
  <r>
    <x v="25"/>
    <x v="5"/>
    <x v="3"/>
    <n v="87"/>
    <n v="64"/>
    <n v="23"/>
    <n v="0.359375"/>
    <x v="0"/>
  </r>
  <r>
    <x v="25"/>
    <x v="5"/>
    <x v="4"/>
    <n v="44"/>
    <n v="43"/>
    <n v="1"/>
    <n v="2.32558139534884E-2"/>
    <x v="0"/>
  </r>
  <r>
    <x v="25"/>
    <x v="6"/>
    <x v="0"/>
    <n v="633"/>
    <n v="554"/>
    <n v="79"/>
    <n v="0.14259927797833899"/>
    <x v="0"/>
  </r>
  <r>
    <x v="25"/>
    <x v="6"/>
    <x v="1"/>
    <n v="418"/>
    <n v="538"/>
    <n v="-120"/>
    <n v="-0.22304832713754599"/>
    <x v="0"/>
  </r>
  <r>
    <x v="25"/>
    <x v="6"/>
    <x v="2"/>
    <n v="331"/>
    <n v="303"/>
    <n v="28"/>
    <n v="9.2409240924092403E-2"/>
    <x v="0"/>
  </r>
  <r>
    <x v="25"/>
    <x v="6"/>
    <x v="3"/>
    <n v="489"/>
    <n v="254"/>
    <n v="235"/>
    <n v="0.92519685039370103"/>
    <x v="0"/>
  </r>
  <r>
    <x v="25"/>
    <x v="6"/>
    <x v="4"/>
    <n v="1060"/>
    <n v="1076"/>
    <n v="-16"/>
    <n v="-1.4869888475836399E-2"/>
    <x v="0"/>
  </r>
  <r>
    <x v="25"/>
    <x v="7"/>
    <x v="0"/>
    <n v="28"/>
    <n v="32"/>
    <n v="-4"/>
    <n v="-0.125"/>
    <x v="0"/>
  </r>
  <r>
    <x v="25"/>
    <x v="7"/>
    <x v="1"/>
    <n v="79"/>
    <n v="100"/>
    <n v="-21"/>
    <n v="-0.21"/>
    <x v="0"/>
  </r>
  <r>
    <x v="25"/>
    <x v="7"/>
    <x v="2"/>
    <n v="48"/>
    <n v="36"/>
    <n v="12"/>
    <n v="0.33333333333333298"/>
    <x v="0"/>
  </r>
  <r>
    <x v="25"/>
    <x v="7"/>
    <x v="4"/>
    <n v="73"/>
    <n v="60"/>
    <n v="13"/>
    <n v="0.21666666666666701"/>
    <x v="0"/>
  </r>
  <r>
    <x v="25"/>
    <x v="8"/>
    <x v="0"/>
    <n v="183"/>
    <n v="210"/>
    <n v="-27"/>
    <n v="-0.128571428571429"/>
    <x v="0"/>
  </r>
  <r>
    <x v="25"/>
    <x v="8"/>
    <x v="1"/>
    <n v="276"/>
    <n v="299"/>
    <n v="-23"/>
    <n v="-7.69230769230769E-2"/>
    <x v="0"/>
  </r>
  <r>
    <x v="25"/>
    <x v="8"/>
    <x v="2"/>
    <n v="178"/>
    <n v="128"/>
    <n v="50"/>
    <n v="0.390625"/>
    <x v="0"/>
  </r>
  <r>
    <x v="25"/>
    <x v="8"/>
    <x v="3"/>
    <n v="87"/>
    <n v="64"/>
    <n v="23"/>
    <n v="0.359375"/>
    <x v="0"/>
  </r>
  <r>
    <x v="25"/>
    <x v="8"/>
    <x v="4"/>
    <n v="614"/>
    <n v="648"/>
    <n v="-34"/>
    <n v="-5.2469135802469098E-2"/>
    <x v="0"/>
  </r>
  <r>
    <x v="25"/>
    <x v="9"/>
    <x v="0"/>
    <n v="535"/>
    <n v="528"/>
    <n v="7"/>
    <n v="1.32575757575758E-2"/>
    <x v="0"/>
  </r>
  <r>
    <x v="25"/>
    <x v="9"/>
    <x v="1"/>
    <n v="423"/>
    <n v="520"/>
    <n v="-97"/>
    <n v="-0.18653846153846201"/>
    <x v="0"/>
  </r>
  <r>
    <x v="25"/>
    <x v="9"/>
    <x v="2"/>
    <n v="323"/>
    <n v="276"/>
    <n v="47"/>
    <n v="0.170289855072464"/>
    <x v="0"/>
  </r>
  <r>
    <x v="25"/>
    <x v="9"/>
    <x v="4"/>
    <n v="543"/>
    <n v="557"/>
    <n v="-14"/>
    <n v="-2.5134649910233401E-2"/>
    <x v="0"/>
  </r>
  <r>
    <x v="25"/>
    <x v="10"/>
    <x v="0"/>
    <n v="57"/>
    <n v="64"/>
    <n v="-7"/>
    <n v="-0.109375"/>
    <x v="0"/>
  </r>
  <r>
    <x v="25"/>
    <x v="10"/>
    <x v="1"/>
    <n v="138"/>
    <n v="175"/>
    <n v="-37"/>
    <n v="-0.21142857142857099"/>
    <x v="0"/>
  </r>
  <r>
    <x v="25"/>
    <x v="10"/>
    <x v="2"/>
    <n v="115"/>
    <n v="109"/>
    <n v="6"/>
    <n v="5.5045871559633003E-2"/>
    <x v="0"/>
  </r>
  <r>
    <x v="25"/>
    <x v="10"/>
    <x v="4"/>
    <n v="436"/>
    <n v="390"/>
    <n v="46"/>
    <n v="0.117948717948718"/>
    <x v="0"/>
  </r>
  <r>
    <x v="25"/>
    <x v="11"/>
    <x v="0"/>
    <n v="29"/>
    <n v="27"/>
    <n v="2"/>
    <n v="7.4074074074074098E-2"/>
    <x v="0"/>
  </r>
  <r>
    <x v="25"/>
    <x v="11"/>
    <x v="1"/>
    <n v="29"/>
    <n v="30"/>
    <n v="-1"/>
    <n v="-3.3333333333333298E-2"/>
    <x v="0"/>
  </r>
  <r>
    <x v="25"/>
    <x v="11"/>
    <x v="2"/>
    <n v="21"/>
    <n v="21"/>
    <n v="0"/>
    <n v="0"/>
    <x v="0"/>
  </r>
  <r>
    <x v="25"/>
    <x v="11"/>
    <x v="4"/>
    <n v="84"/>
    <n v="70"/>
    <n v="14"/>
    <n v="0.2"/>
    <x v="0"/>
  </r>
  <r>
    <x v="25"/>
    <x v="12"/>
    <x v="0"/>
    <n v="164"/>
    <n v="160"/>
    <n v="4"/>
    <n v="2.5000000000000001E-2"/>
    <x v="0"/>
  </r>
  <r>
    <x v="25"/>
    <x v="12"/>
    <x v="1"/>
    <n v="156"/>
    <n v="210"/>
    <n v="-54"/>
    <n v="-0.25714285714285701"/>
    <x v="0"/>
  </r>
  <r>
    <x v="25"/>
    <x v="12"/>
    <x v="2"/>
    <n v="153"/>
    <n v="123"/>
    <n v="30"/>
    <n v="0.24390243902438999"/>
    <x v="0"/>
  </r>
  <r>
    <x v="25"/>
    <x v="12"/>
    <x v="4"/>
    <n v="202"/>
    <n v="238"/>
    <n v="-36"/>
    <n v="-0.151260504201681"/>
    <x v="0"/>
  </r>
  <r>
    <x v="25"/>
    <x v="13"/>
    <x v="0"/>
    <n v="44"/>
    <n v="41"/>
    <n v="3"/>
    <n v="7.3170731707317097E-2"/>
    <x v="0"/>
  </r>
  <r>
    <x v="25"/>
    <x v="13"/>
    <x v="1"/>
    <n v="101"/>
    <n v="120"/>
    <n v="-19"/>
    <n v="-0.15833333333333299"/>
    <x v="0"/>
  </r>
  <r>
    <x v="25"/>
    <x v="13"/>
    <x v="2"/>
    <n v="96"/>
    <n v="97"/>
    <n v="-1"/>
    <n v="-1.03092783505155E-2"/>
    <x v="0"/>
  </r>
  <r>
    <x v="25"/>
    <x v="13"/>
    <x v="4"/>
    <n v="344"/>
    <n v="322"/>
    <n v="22"/>
    <n v="6.8322981366459604E-2"/>
    <x v="0"/>
  </r>
  <r>
    <x v="25"/>
    <x v="14"/>
    <x v="0"/>
    <n v="159"/>
    <n v="164"/>
    <n v="-5"/>
    <n v="-3.0487804878048801E-2"/>
    <x v="0"/>
  </r>
  <r>
    <x v="25"/>
    <x v="14"/>
    <x v="1"/>
    <n v="90"/>
    <n v="104"/>
    <n v="-14"/>
    <n v="-0.134615384615385"/>
    <x v="0"/>
  </r>
  <r>
    <x v="25"/>
    <x v="14"/>
    <x v="2"/>
    <n v="90"/>
    <n v="63"/>
    <n v="27"/>
    <n v="0.42857142857142899"/>
    <x v="0"/>
  </r>
  <r>
    <x v="25"/>
    <x v="14"/>
    <x v="4"/>
    <n v="89"/>
    <n v="75"/>
    <n v="14"/>
    <n v="0.18666666666666701"/>
    <x v="0"/>
  </r>
  <r>
    <x v="25"/>
    <x v="15"/>
    <x v="0"/>
    <n v="1020"/>
    <n v="1024"/>
    <n v="-4"/>
    <n v="-3.90625E-3"/>
    <x v="0"/>
  </r>
  <r>
    <x v="25"/>
    <x v="15"/>
    <x v="1"/>
    <n v="538"/>
    <n v="642"/>
    <n v="-104"/>
    <n v="-0.161993769470405"/>
    <x v="0"/>
  </r>
  <r>
    <x v="25"/>
    <x v="15"/>
    <x v="2"/>
    <n v="619"/>
    <n v="541"/>
    <n v="78"/>
    <n v="0.14417744916820699"/>
    <x v="0"/>
  </r>
  <r>
    <x v="25"/>
    <x v="15"/>
    <x v="4"/>
    <n v="652"/>
    <n v="800"/>
    <n v="-148"/>
    <n v="-0.185"/>
    <x v="0"/>
  </r>
  <r>
    <x v="25"/>
    <x v="16"/>
    <x v="0"/>
    <n v="64"/>
    <n v="59"/>
    <n v="5"/>
    <n v="8.4745762711864403E-2"/>
    <x v="0"/>
  </r>
  <r>
    <x v="25"/>
    <x v="16"/>
    <x v="1"/>
    <n v="79"/>
    <n v="114"/>
    <n v="-35"/>
    <n v="-0.30701754385964902"/>
    <x v="0"/>
  </r>
  <r>
    <x v="25"/>
    <x v="16"/>
    <x v="2"/>
    <n v="56"/>
    <n v="38"/>
    <n v="18"/>
    <n v="0.47368421052631599"/>
    <x v="0"/>
  </r>
  <r>
    <x v="25"/>
    <x v="16"/>
    <x v="4"/>
    <n v="76"/>
    <n v="80"/>
    <n v="-4"/>
    <n v="-0.05"/>
    <x v="0"/>
  </r>
  <r>
    <x v="25"/>
    <x v="17"/>
    <x v="0"/>
    <n v="23"/>
    <n v="35"/>
    <n v="-12"/>
    <n v="-0.34285714285714303"/>
    <x v="0"/>
  </r>
  <r>
    <x v="25"/>
    <x v="17"/>
    <x v="1"/>
    <n v="227"/>
    <n v="285"/>
    <n v="-58"/>
    <n v="-0.203508771929825"/>
    <x v="0"/>
  </r>
  <r>
    <x v="25"/>
    <x v="17"/>
    <x v="2"/>
    <n v="95"/>
    <n v="79"/>
    <n v="16"/>
    <n v="0.20253164556962"/>
    <x v="0"/>
  </r>
  <r>
    <x v="25"/>
    <x v="17"/>
    <x v="4"/>
    <n v="500"/>
    <n v="536"/>
    <n v="-36"/>
    <n v="-6.7164179104477598E-2"/>
    <x v="0"/>
  </r>
  <r>
    <x v="25"/>
    <x v="18"/>
    <x v="0"/>
    <n v="104"/>
    <n v="114"/>
    <n v="-10"/>
    <n v="-8.7719298245614002E-2"/>
    <x v="0"/>
  </r>
  <r>
    <x v="25"/>
    <x v="18"/>
    <x v="1"/>
    <n v="73"/>
    <n v="92"/>
    <n v="-19"/>
    <n v="-0.20652173913043501"/>
    <x v="0"/>
  </r>
  <r>
    <x v="25"/>
    <x v="18"/>
    <x v="2"/>
    <n v="37"/>
    <n v="36"/>
    <n v="1"/>
    <n v="2.7777777777777801E-2"/>
    <x v="0"/>
  </r>
  <r>
    <x v="25"/>
    <x v="18"/>
    <x v="4"/>
    <n v="86"/>
    <n v="103"/>
    <n v="-17"/>
    <n v="-0.16504854368932001"/>
    <x v="0"/>
  </r>
  <r>
    <x v="25"/>
    <x v="19"/>
    <x v="0"/>
    <n v="107"/>
    <n v="114"/>
    <n v="-7"/>
    <n v="-6.14035087719298E-2"/>
    <x v="0"/>
  </r>
  <r>
    <x v="25"/>
    <x v="19"/>
    <x v="1"/>
    <n v="49"/>
    <n v="49"/>
    <n v="0"/>
    <n v="0"/>
    <x v="0"/>
  </r>
  <r>
    <x v="25"/>
    <x v="19"/>
    <x v="2"/>
    <n v="54"/>
    <n v="41"/>
    <n v="13"/>
    <n v="0.31707317073170699"/>
    <x v="0"/>
  </r>
  <r>
    <x v="25"/>
    <x v="19"/>
    <x v="4"/>
    <n v="28"/>
    <n v="25"/>
    <n v="3"/>
    <n v="0.12"/>
    <x v="0"/>
  </r>
  <r>
    <x v="25"/>
    <x v="20"/>
    <x v="0"/>
    <n v="13"/>
    <n v="23"/>
    <n v="-10"/>
    <n v="-0.434782608695652"/>
    <x v="0"/>
  </r>
  <r>
    <x v="25"/>
    <x v="20"/>
    <x v="1"/>
    <n v="37"/>
    <n v="55"/>
    <n v="-18"/>
    <n v="-0.32727272727272699"/>
    <x v="0"/>
  </r>
  <r>
    <x v="25"/>
    <x v="20"/>
    <x v="2"/>
    <n v="19"/>
    <n v="12"/>
    <n v="7"/>
    <n v="0.58333333333333304"/>
    <x v="0"/>
  </r>
  <r>
    <x v="25"/>
    <x v="20"/>
    <x v="4"/>
    <n v="92"/>
    <n v="68"/>
    <n v="24"/>
    <n v="0.35294117647058798"/>
    <x v="0"/>
  </r>
  <r>
    <x v="25"/>
    <x v="21"/>
    <x v="0"/>
    <n v="193"/>
    <n v="184"/>
    <n v="9"/>
    <n v="4.8913043478260899E-2"/>
    <x v="0"/>
  </r>
  <r>
    <x v="25"/>
    <x v="21"/>
    <x v="1"/>
    <n v="137"/>
    <n v="163"/>
    <n v="-26"/>
    <n v="-0.159509202453988"/>
    <x v="0"/>
  </r>
  <r>
    <x v="25"/>
    <x v="21"/>
    <x v="2"/>
    <n v="124"/>
    <n v="96"/>
    <n v="28"/>
    <n v="0.29166666666666702"/>
    <x v="0"/>
  </r>
  <r>
    <x v="25"/>
    <x v="21"/>
    <x v="4"/>
    <n v="236"/>
    <n v="254"/>
    <n v="-18"/>
    <n v="-7.0866141732283505E-2"/>
    <x v="0"/>
  </r>
  <r>
    <x v="25"/>
    <x v="22"/>
    <x v="0"/>
    <n v="124"/>
    <n v="103"/>
    <n v="21"/>
    <n v="0.20388349514563101"/>
    <x v="0"/>
  </r>
  <r>
    <x v="25"/>
    <x v="22"/>
    <x v="1"/>
    <n v="98"/>
    <n v="108"/>
    <n v="-10"/>
    <n v="-9.2592592592592601E-2"/>
    <x v="0"/>
  </r>
  <r>
    <x v="25"/>
    <x v="22"/>
    <x v="2"/>
    <n v="91"/>
    <n v="87"/>
    <n v="4"/>
    <n v="4.5977011494252901E-2"/>
    <x v="0"/>
  </r>
  <r>
    <x v="25"/>
    <x v="22"/>
    <x v="4"/>
    <n v="304"/>
    <n v="295"/>
    <n v="9"/>
    <n v="3.0508474576271202E-2"/>
    <x v="0"/>
  </r>
  <r>
    <x v="25"/>
    <x v="23"/>
    <x v="0"/>
    <n v="224"/>
    <n v="190"/>
    <n v="34"/>
    <n v="0.17894736842105299"/>
    <x v="0"/>
  </r>
  <r>
    <x v="25"/>
    <x v="23"/>
    <x v="1"/>
    <n v="164"/>
    <n v="167"/>
    <n v="-3"/>
    <n v="-1.79640718562874E-2"/>
    <x v="0"/>
  </r>
  <r>
    <x v="25"/>
    <x v="23"/>
    <x v="2"/>
    <n v="132"/>
    <n v="135"/>
    <n v="-3"/>
    <n v="-2.2222222222222199E-2"/>
    <x v="0"/>
  </r>
  <r>
    <x v="25"/>
    <x v="23"/>
    <x v="4"/>
    <n v="389"/>
    <n v="398"/>
    <n v="-9"/>
    <n v="-2.2613065326633201E-2"/>
    <x v="0"/>
  </r>
  <r>
    <x v="25"/>
    <x v="24"/>
    <x v="0"/>
    <n v="102"/>
    <n v="123"/>
    <n v="-21"/>
    <n v="-0.17073170731707299"/>
    <x v="0"/>
  </r>
  <r>
    <x v="25"/>
    <x v="24"/>
    <x v="1"/>
    <n v="90"/>
    <n v="91"/>
    <n v="-1"/>
    <n v="-1.0989010989011E-2"/>
    <x v="0"/>
  </r>
  <r>
    <x v="25"/>
    <x v="24"/>
    <x v="2"/>
    <n v="87"/>
    <n v="54"/>
    <n v="33"/>
    <n v="0.61111111111111105"/>
    <x v="0"/>
  </r>
  <r>
    <x v="25"/>
    <x v="24"/>
    <x v="4"/>
    <n v="150"/>
    <n v="153"/>
    <n v="-3"/>
    <n v="-1.9607843137254902E-2"/>
    <x v="0"/>
  </r>
  <r>
    <x v="25"/>
    <x v="25"/>
    <x v="0"/>
    <n v="319"/>
    <n v="279"/>
    <n v="40"/>
    <n v="0.14336917562724"/>
    <x v="0"/>
  </r>
  <r>
    <x v="25"/>
    <x v="25"/>
    <x v="1"/>
    <n v="88"/>
    <n v="120"/>
    <n v="-32"/>
    <n v="-0.266666666666667"/>
    <x v="0"/>
  </r>
  <r>
    <x v="25"/>
    <x v="25"/>
    <x v="2"/>
    <n v="81"/>
    <n v="70"/>
    <n v="11"/>
    <n v="0.157142857142857"/>
    <x v="0"/>
  </r>
  <r>
    <x v="25"/>
    <x v="25"/>
    <x v="4"/>
    <n v="167"/>
    <n v="151"/>
    <n v="16"/>
    <n v="0.105960264900662"/>
    <x v="0"/>
  </r>
  <r>
    <x v="25"/>
    <x v="26"/>
    <x v="0"/>
    <n v="210"/>
    <n v="221"/>
    <n v="-11"/>
    <n v="-4.9773755656108601E-2"/>
    <x v="0"/>
  </r>
  <r>
    <x v="25"/>
    <x v="26"/>
    <x v="1"/>
    <n v="569"/>
    <n v="877"/>
    <n v="-308"/>
    <n v="-0.35119726339794799"/>
    <x v="0"/>
  </r>
  <r>
    <x v="25"/>
    <x v="26"/>
    <x v="2"/>
    <n v="254"/>
    <n v="316"/>
    <n v="-62"/>
    <n v="-0.19620253164557"/>
    <x v="0"/>
  </r>
  <r>
    <x v="25"/>
    <x v="26"/>
    <x v="4"/>
    <n v="1760"/>
    <n v="2277"/>
    <n v="-517"/>
    <n v="-0.22705314009661801"/>
    <x v="0"/>
  </r>
  <r>
    <x v="25"/>
    <x v="27"/>
    <x v="0"/>
    <n v="100"/>
    <n v="87"/>
    <n v="13"/>
    <n v="0.14942528735632199"/>
    <x v="0"/>
  </r>
  <r>
    <x v="25"/>
    <x v="27"/>
    <x v="1"/>
    <n v="66"/>
    <n v="59"/>
    <n v="7"/>
    <n v="0.11864406779661001"/>
    <x v="0"/>
  </r>
  <r>
    <x v="25"/>
    <x v="27"/>
    <x v="2"/>
    <n v="41"/>
    <n v="48"/>
    <n v="-7"/>
    <n v="-0.14583333333333301"/>
    <x v="0"/>
  </r>
  <r>
    <x v="25"/>
    <x v="27"/>
    <x v="4"/>
    <n v="85"/>
    <n v="103"/>
    <n v="-18"/>
    <n v="-0.17475728155339801"/>
    <x v="0"/>
  </r>
  <r>
    <x v="25"/>
    <x v="28"/>
    <x v="0"/>
    <n v="18"/>
    <n v="17"/>
    <n v="1"/>
    <n v="5.8823529411764698E-2"/>
    <x v="0"/>
  </r>
  <r>
    <x v="25"/>
    <x v="28"/>
    <x v="1"/>
    <n v="20"/>
    <n v="25"/>
    <n v="-5"/>
    <n v="-0.2"/>
    <x v="0"/>
  </r>
  <r>
    <x v="25"/>
    <x v="28"/>
    <x v="2"/>
    <n v="24"/>
    <n v="27"/>
    <n v="-3"/>
    <n v="-0.11111111111111099"/>
    <x v="0"/>
  </r>
  <r>
    <x v="25"/>
    <x v="28"/>
    <x v="4"/>
    <n v="105"/>
    <n v="99"/>
    <n v="6"/>
    <n v="6.0606060606060601E-2"/>
    <x v="0"/>
  </r>
  <r>
    <x v="25"/>
    <x v="29"/>
    <x v="0"/>
    <n v="173"/>
    <n v="157"/>
    <n v="16"/>
    <n v="0.101910828025478"/>
    <x v="0"/>
  </r>
  <r>
    <x v="25"/>
    <x v="29"/>
    <x v="1"/>
    <n v="84"/>
    <n v="77"/>
    <n v="7"/>
    <n v="9.0909090909090898E-2"/>
    <x v="0"/>
  </r>
  <r>
    <x v="25"/>
    <x v="29"/>
    <x v="2"/>
    <n v="85"/>
    <n v="62"/>
    <n v="23"/>
    <n v="0.37096774193548399"/>
    <x v="0"/>
  </r>
  <r>
    <x v="25"/>
    <x v="29"/>
    <x v="4"/>
    <n v="97"/>
    <n v="86"/>
    <n v="11"/>
    <n v="0.127906976744186"/>
    <x v="0"/>
  </r>
  <r>
    <x v="25"/>
    <x v="30"/>
    <x v="0"/>
    <n v="614"/>
    <n v="568"/>
    <n v="46"/>
    <n v="8.0985915492957694E-2"/>
    <x v="0"/>
  </r>
  <r>
    <x v="25"/>
    <x v="30"/>
    <x v="1"/>
    <n v="222"/>
    <n v="289"/>
    <n v="-67"/>
    <n v="-0.23183391003460199"/>
    <x v="0"/>
  </r>
  <r>
    <x v="25"/>
    <x v="30"/>
    <x v="2"/>
    <n v="226"/>
    <n v="176"/>
    <n v="50"/>
    <n v="0.28409090909090901"/>
    <x v="0"/>
  </r>
  <r>
    <x v="25"/>
    <x v="30"/>
    <x v="4"/>
    <n v="307"/>
    <n v="282"/>
    <n v="25"/>
    <n v="8.8652482269503494E-2"/>
    <x v="0"/>
  </r>
  <r>
    <x v="25"/>
    <x v="31"/>
    <x v="0"/>
    <n v="335"/>
    <n v="319"/>
    <n v="16"/>
    <n v="5.0156739811912203E-2"/>
    <x v="0"/>
  </r>
  <r>
    <x v="25"/>
    <x v="31"/>
    <x v="1"/>
    <n v="375"/>
    <n v="483"/>
    <n v="-108"/>
    <n v="-0.22360248447205"/>
    <x v="0"/>
  </r>
  <r>
    <x v="25"/>
    <x v="31"/>
    <x v="2"/>
    <n v="296"/>
    <n v="230"/>
    <n v="66"/>
    <n v="0.28695652173913"/>
    <x v="0"/>
  </r>
  <r>
    <x v="25"/>
    <x v="31"/>
    <x v="4"/>
    <n v="648"/>
    <n v="704"/>
    <n v="-56"/>
    <n v="-7.9545454545454503E-2"/>
    <x v="0"/>
  </r>
  <r>
    <x v="25"/>
    <x v="32"/>
    <x v="0"/>
    <n v="45"/>
    <n v="57"/>
    <n v="-12"/>
    <n v="-0.21052631578947401"/>
    <x v="0"/>
  </r>
  <r>
    <x v="25"/>
    <x v="32"/>
    <x v="1"/>
    <n v="127"/>
    <n v="158"/>
    <n v="-31"/>
    <n v="-0.19620253164557"/>
    <x v="0"/>
  </r>
  <r>
    <x v="25"/>
    <x v="32"/>
    <x v="2"/>
    <n v="61"/>
    <n v="52"/>
    <n v="9"/>
    <n v="0.17307692307692299"/>
    <x v="0"/>
  </r>
  <r>
    <x v="25"/>
    <x v="32"/>
    <x v="4"/>
    <n v="369"/>
    <n v="405"/>
    <n v="-36"/>
    <n v="-8.8888888888888906E-2"/>
    <x v="0"/>
  </r>
  <r>
    <x v="26"/>
    <x v="0"/>
    <x v="0"/>
    <n v="5205"/>
    <n v="4922"/>
    <n v="282.99999999999898"/>
    <n v="5.7496952458350098E-2"/>
    <x v="0"/>
  </r>
  <r>
    <x v="26"/>
    <x v="0"/>
    <x v="1"/>
    <n v="4491"/>
    <n v="5626.2380952381"/>
    <n v="-1135.2380952381"/>
    <n v="-0.201775693815541"/>
    <x v="0"/>
  </r>
  <r>
    <x v="26"/>
    <x v="0"/>
    <x v="2"/>
    <n v="3695"/>
    <n v="3258.3333333333298"/>
    <n v="436.66666666666703"/>
    <n v="0.134015345268542"/>
    <x v="0"/>
  </r>
  <r>
    <x v="26"/>
    <x v="0"/>
    <x v="3"/>
    <n v="1814"/>
    <n v="1564"/>
    <n v="250"/>
    <n v="0.15984654731457801"/>
    <x v="0"/>
  </r>
  <r>
    <x v="26"/>
    <x v="0"/>
    <x v="4"/>
    <n v="10657"/>
    <n v="10915.142857142901"/>
    <n v="-258.14285714285899"/>
    <n v="-2.3649975132843101E-2"/>
    <x v="0"/>
  </r>
  <r>
    <x v="26"/>
    <x v="1"/>
    <x v="0"/>
    <n v="146"/>
    <n v="152.23809523809501"/>
    <n v="-6.2380952380952399"/>
    <n v="-4.0975914920237701E-2"/>
    <x v="0"/>
  </r>
  <r>
    <x v="26"/>
    <x v="1"/>
    <x v="1"/>
    <n v="189"/>
    <n v="295.71428571428601"/>
    <n v="-106.71428571428601"/>
    <n v="-0.360869565217391"/>
    <x v="0"/>
  </r>
  <r>
    <x v="26"/>
    <x v="1"/>
    <x v="2"/>
    <n v="105"/>
    <n v="107.333333333333"/>
    <n v="-2.3333333333333401"/>
    <n v="-2.1739130434782698E-2"/>
    <x v="0"/>
  </r>
  <r>
    <x v="26"/>
    <x v="1"/>
    <x v="4"/>
    <n v="356"/>
    <n v="350.47619047619003"/>
    <n v="5.5238095238095202"/>
    <n v="1.5760869565217401E-2"/>
    <x v="0"/>
  </r>
  <r>
    <x v="26"/>
    <x v="2"/>
    <x v="0"/>
    <n v="38"/>
    <n v="25.1904761904762"/>
    <n v="12.8095238095238"/>
    <n v="0.50850661625708904"/>
    <x v="0"/>
  </r>
  <r>
    <x v="26"/>
    <x v="2"/>
    <x v="1"/>
    <n v="55"/>
    <n v="84.3333333333333"/>
    <n v="-29.3333333333333"/>
    <n v="-0.34782608695652201"/>
    <x v="0"/>
  </r>
  <r>
    <x v="26"/>
    <x v="2"/>
    <x v="2"/>
    <n v="58"/>
    <n v="59.142857142857103"/>
    <n v="-1.1428571428571499"/>
    <n v="-1.9323671497584599E-2"/>
    <x v="0"/>
  </r>
  <r>
    <x v="26"/>
    <x v="2"/>
    <x v="4"/>
    <n v="73"/>
    <n v="86.523809523809504"/>
    <n v="-13.523809523809501"/>
    <n v="-0.156301596037424"/>
    <x v="0"/>
  </r>
  <r>
    <x v="26"/>
    <x v="3"/>
    <x v="0"/>
    <n v="218"/>
    <n v="162.09523809523799"/>
    <n v="55.904761904761898"/>
    <n v="0.344888366627497"/>
    <x v="0"/>
  </r>
  <r>
    <x v="26"/>
    <x v="3"/>
    <x v="1"/>
    <n v="69"/>
    <n v="83.238095238095198"/>
    <n v="-14.2380952380952"/>
    <n v="-0.17105263157894701"/>
    <x v="0"/>
  </r>
  <r>
    <x v="26"/>
    <x v="3"/>
    <x v="2"/>
    <n v="149"/>
    <n v="134.71428571428601"/>
    <n v="14.285714285714301"/>
    <n v="0.106044538706257"/>
    <x v="0"/>
  </r>
  <r>
    <x v="26"/>
    <x v="3"/>
    <x v="4"/>
    <n v="10"/>
    <n v="8.7619047619047592"/>
    <n v="1.2380952380952399"/>
    <n v="0.141304347826087"/>
    <x v="0"/>
  </r>
  <r>
    <x v="26"/>
    <x v="4"/>
    <x v="0"/>
    <n v="142"/>
    <n v="134.71428571428601"/>
    <n v="7.2857142857142803"/>
    <n v="5.4082714740190801E-2"/>
    <x v="0"/>
  </r>
  <r>
    <x v="26"/>
    <x v="4"/>
    <x v="1"/>
    <n v="239"/>
    <n v="231.09523809523799"/>
    <n v="7.9047619047618696"/>
    <n v="3.4205645992169603E-2"/>
    <x v="0"/>
  </r>
  <r>
    <x v="26"/>
    <x v="4"/>
    <x v="2"/>
    <n v="175"/>
    <n v="148.95238095238099"/>
    <n v="26.047619047619001"/>
    <n v="0.174872122762148"/>
    <x v="0"/>
  </r>
  <r>
    <x v="26"/>
    <x v="4"/>
    <x v="3"/>
    <n v="1149"/>
    <n v="1178.4761904761899"/>
    <n v="-29.476190476190599"/>
    <n v="-2.5012122191692399E-2"/>
    <x v="0"/>
  </r>
  <r>
    <x v="26"/>
    <x v="4"/>
    <x v="4"/>
    <n v="2170"/>
    <n v="2176.2380952381"/>
    <n v="-6.2380952380954096"/>
    <n v="-2.8664580643750401E-3"/>
    <x v="0"/>
  </r>
  <r>
    <x v="26"/>
    <x v="5"/>
    <x v="0"/>
    <n v="33"/>
    <n v="33.952380952380999"/>
    <n v="-0.95238095238095599"/>
    <n v="-2.8050490883590601E-2"/>
    <x v="0"/>
  </r>
  <r>
    <x v="26"/>
    <x v="5"/>
    <x v="1"/>
    <n v="32"/>
    <n v="52.571428571428598"/>
    <n v="-20.571428571428601"/>
    <n v="-0.39130434782608697"/>
    <x v="0"/>
  </r>
  <r>
    <x v="26"/>
    <x v="5"/>
    <x v="2"/>
    <n v="19"/>
    <n v="31.761904761904798"/>
    <n v="-12.7619047619048"/>
    <n v="-0.40179910044977502"/>
    <x v="0"/>
  </r>
  <r>
    <x v="26"/>
    <x v="5"/>
    <x v="3"/>
    <n v="83"/>
    <n v="76.6666666666667"/>
    <n v="6.3333333333333304"/>
    <n v="8.2608695652173894E-2"/>
    <x v="0"/>
  </r>
  <r>
    <x v="26"/>
    <x v="5"/>
    <x v="4"/>
    <n v="46"/>
    <n v="48.190476190476197"/>
    <n v="-2.1904761904762"/>
    <n v="-4.5454545454545602E-2"/>
    <x v="0"/>
  </r>
  <r>
    <x v="26"/>
    <x v="6"/>
    <x v="0"/>
    <n v="712"/>
    <n v="673.57142857142901"/>
    <n v="38.428571428571303"/>
    <n v="5.7051961823965901E-2"/>
    <x v="0"/>
  </r>
  <r>
    <x v="26"/>
    <x v="6"/>
    <x v="1"/>
    <n v="483"/>
    <n v="590.33333333333303"/>
    <n v="-107.333333333333"/>
    <n v="-0.18181818181818199"/>
    <x v="0"/>
  </r>
  <r>
    <x v="26"/>
    <x v="6"/>
    <x v="2"/>
    <n v="428"/>
    <n v="326.38095238095201"/>
    <n v="101.619047619048"/>
    <n v="0.31135103589145002"/>
    <x v="0"/>
  </r>
  <r>
    <x v="26"/>
    <x v="6"/>
    <x v="3"/>
    <n v="582"/>
    <n v="308.857142857143"/>
    <n v="273.142857142857"/>
    <n v="0.88436632747456001"/>
    <x v="0"/>
  </r>
  <r>
    <x v="26"/>
    <x v="6"/>
    <x v="4"/>
    <n v="1332"/>
    <n v="1225.57142857143"/>
    <n v="106.428571428571"/>
    <n v="8.6839958037067205E-2"/>
    <x v="0"/>
  </r>
  <r>
    <x v="26"/>
    <x v="7"/>
    <x v="0"/>
    <n v="23"/>
    <n v="29.571428571428601"/>
    <n v="-6.5714285714285703"/>
    <n v="-0.22222222222222199"/>
    <x v="0"/>
  </r>
  <r>
    <x v="26"/>
    <x v="7"/>
    <x v="1"/>
    <n v="101"/>
    <n v="120.47619047619"/>
    <n v="-19.476190476190499"/>
    <n v="-0.16166007905138299"/>
    <x v="0"/>
  </r>
  <r>
    <x v="26"/>
    <x v="7"/>
    <x v="2"/>
    <n v="71"/>
    <n v="37.238095238095198"/>
    <n v="33.761904761904802"/>
    <n v="0.906649616368286"/>
    <x v="0"/>
  </r>
  <r>
    <x v="26"/>
    <x v="7"/>
    <x v="4"/>
    <n v="97"/>
    <n v="58.047619047619101"/>
    <n v="38.952380952380899"/>
    <n v="0.67104183757178004"/>
    <x v="0"/>
  </r>
  <r>
    <x v="26"/>
    <x v="8"/>
    <x v="0"/>
    <n v="249"/>
    <n v="267.23809523809501"/>
    <n v="-18.238095238095202"/>
    <n v="-6.8246614397719202E-2"/>
    <x v="0"/>
  </r>
  <r>
    <x v="26"/>
    <x v="8"/>
    <x v="1"/>
    <n v="320"/>
    <n v="332.95238095238102"/>
    <n v="-12.952380952381001"/>
    <n v="-3.8901601830663601E-2"/>
    <x v="0"/>
  </r>
  <r>
    <x v="26"/>
    <x v="8"/>
    <x v="2"/>
    <n v="198"/>
    <n v="177.42857142857099"/>
    <n v="20.571428571428601"/>
    <n v="0.115942028985507"/>
    <x v="0"/>
  </r>
  <r>
    <x v="26"/>
    <x v="8"/>
    <x v="3"/>
    <n v="83"/>
    <n v="76.6666666666667"/>
    <n v="6.3333333333333304"/>
    <n v="8.2608695652173894E-2"/>
    <x v="0"/>
  </r>
  <r>
    <x v="26"/>
    <x v="8"/>
    <x v="4"/>
    <n v="702"/>
    <n v="710.80952380952397"/>
    <n v="-8.8095238095238493"/>
    <n v="-1.2393649092249E-2"/>
    <x v="0"/>
  </r>
  <r>
    <x v="26"/>
    <x v="9"/>
    <x v="0"/>
    <n v="586"/>
    <n v="591.42857142857099"/>
    <n v="-5.4285714285714404"/>
    <n v="-9.1787439613526794E-3"/>
    <x v="0"/>
  </r>
  <r>
    <x v="26"/>
    <x v="9"/>
    <x v="1"/>
    <n v="508"/>
    <n v="697.66666666666697"/>
    <n v="-189.666666666667"/>
    <n v="-0.27185857620640203"/>
    <x v="0"/>
  </r>
  <r>
    <x v="26"/>
    <x v="9"/>
    <x v="2"/>
    <n v="385"/>
    <n v="337.33333333333297"/>
    <n v="47.6666666666666"/>
    <n v="0.141304347826087"/>
    <x v="0"/>
  </r>
  <r>
    <x v="26"/>
    <x v="9"/>
    <x v="4"/>
    <n v="657"/>
    <n v="640.71428571428601"/>
    <n v="16.285714285714199"/>
    <n v="2.54180602006688E-2"/>
    <x v="0"/>
  </r>
  <r>
    <x v="26"/>
    <x v="10"/>
    <x v="0"/>
    <n v="78"/>
    <n v="74.476190476190496"/>
    <n v="3.5238095238095202"/>
    <n v="4.7314578005115002E-2"/>
    <x v="0"/>
  </r>
  <r>
    <x v="26"/>
    <x v="10"/>
    <x v="1"/>
    <n v="181"/>
    <n v="177.42857142857099"/>
    <n v="3.5714285714285601"/>
    <n v="2.01288244766505E-2"/>
    <x v="0"/>
  </r>
  <r>
    <x v="26"/>
    <x v="10"/>
    <x v="2"/>
    <n v="139"/>
    <n v="124.857142857143"/>
    <n v="14.1428571428571"/>
    <n v="0.113272311212814"/>
    <x v="0"/>
  </r>
  <r>
    <x v="26"/>
    <x v="10"/>
    <x v="4"/>
    <n v="534"/>
    <n v="493.95238095238102"/>
    <n v="40.047619047619001"/>
    <n v="8.1075870047237902E-2"/>
    <x v="0"/>
  </r>
  <r>
    <x v="26"/>
    <x v="11"/>
    <x v="0"/>
    <n v="38"/>
    <n v="29.571428571428601"/>
    <n v="8.4285714285714306"/>
    <n v="0.28502415458937203"/>
    <x v="0"/>
  </r>
  <r>
    <x v="26"/>
    <x v="11"/>
    <x v="1"/>
    <n v="28"/>
    <n v="38.3333333333333"/>
    <n v="-10.3333333333333"/>
    <n v="-0.26956521739130401"/>
    <x v="0"/>
  </r>
  <r>
    <x v="26"/>
    <x v="11"/>
    <x v="2"/>
    <n v="27"/>
    <n v="17.523809523809501"/>
    <n v="9.4761904761904692"/>
    <n v="0.54076086956521696"/>
    <x v="0"/>
  </r>
  <r>
    <x v="26"/>
    <x v="11"/>
    <x v="4"/>
    <n v="73"/>
    <n v="66.809523809523796"/>
    <n v="6.1904761904761898"/>
    <n v="9.2658588738417702E-2"/>
    <x v="0"/>
  </r>
  <r>
    <x v="26"/>
    <x v="12"/>
    <x v="0"/>
    <n v="208"/>
    <n v="173.04761904761901"/>
    <n v="34.952380952380899"/>
    <n v="0.20198128783709399"/>
    <x v="0"/>
  </r>
  <r>
    <x v="26"/>
    <x v="12"/>
    <x v="1"/>
    <n v="172"/>
    <n v="234.38095238095201"/>
    <n v="-62.380952380952401"/>
    <n v="-0.26615197074359997"/>
    <x v="0"/>
  </r>
  <r>
    <x v="26"/>
    <x v="12"/>
    <x v="2"/>
    <n v="182"/>
    <n v="138"/>
    <n v="44"/>
    <n v="0.31884057971014501"/>
    <x v="0"/>
  </r>
  <r>
    <x v="26"/>
    <x v="12"/>
    <x v="4"/>
    <n v="244"/>
    <n v="216.857142857143"/>
    <n v="27.1428571428571"/>
    <n v="0.125164690382082"/>
    <x v="0"/>
  </r>
  <r>
    <x v="26"/>
    <x v="13"/>
    <x v="0"/>
    <n v="49"/>
    <n v="55.857142857142897"/>
    <n v="-6.8571428571428603"/>
    <n v="-0.12276214833759599"/>
    <x v="0"/>
  </r>
  <r>
    <x v="26"/>
    <x v="13"/>
    <x v="1"/>
    <n v="126"/>
    <n v="120.47619047619"/>
    <n v="5.5238095238095202"/>
    <n v="4.5849802371541501E-2"/>
    <x v="0"/>
  </r>
  <r>
    <x v="26"/>
    <x v="13"/>
    <x v="2"/>
    <n v="110"/>
    <n v="97.476190476190496"/>
    <n v="12.523809523809501"/>
    <n v="0.12848070346849"/>
    <x v="0"/>
  </r>
  <r>
    <x v="26"/>
    <x v="13"/>
    <x v="4"/>
    <n v="438"/>
    <n v="392.09523809523802"/>
    <n v="45.904761904761898"/>
    <n v="0.117075540442069"/>
    <x v="0"/>
  </r>
  <r>
    <x v="26"/>
    <x v="14"/>
    <x v="0"/>
    <n v="215"/>
    <n v="202.61904761904799"/>
    <n v="12.380952380952399"/>
    <n v="6.1104582843713097E-2"/>
    <x v="0"/>
  </r>
  <r>
    <x v="26"/>
    <x v="14"/>
    <x v="1"/>
    <n v="89"/>
    <n v="129.23809523809501"/>
    <n v="-40.238095238095198"/>
    <n v="-0.311348563006632"/>
    <x v="0"/>
  </r>
  <r>
    <x v="26"/>
    <x v="14"/>
    <x v="2"/>
    <n v="105"/>
    <n v="86.523809523809504"/>
    <n v="18.476190476190499"/>
    <n v="0.21353880022014299"/>
    <x v="0"/>
  </r>
  <r>
    <x v="26"/>
    <x v="14"/>
    <x v="4"/>
    <n v="78"/>
    <n v="83.238095238095198"/>
    <n v="-5.2380952380952399"/>
    <n v="-6.29290617848971E-2"/>
    <x v="0"/>
  </r>
  <r>
    <x v="26"/>
    <x v="15"/>
    <x v="0"/>
    <n v="1220"/>
    <n v="1098.5238095238101"/>
    <n v="121.47619047619"/>
    <n v="0.11058129957952199"/>
    <x v="0"/>
  </r>
  <r>
    <x v="26"/>
    <x v="15"/>
    <x v="1"/>
    <n v="648"/>
    <n v="699.857142857143"/>
    <n v="-51.857142857142897"/>
    <n v="-7.4096754439681597E-2"/>
    <x v="0"/>
  </r>
  <r>
    <x v="26"/>
    <x v="15"/>
    <x v="2"/>
    <n v="778"/>
    <n v="675.76190476190504"/>
    <n v="102.238095238095"/>
    <n v="0.151293073074484"/>
    <x v="0"/>
  </r>
  <r>
    <x v="26"/>
    <x v="15"/>
    <x v="4"/>
    <n v="763"/>
    <n v="901.38095238095298"/>
    <n v="-138.380952380953"/>
    <n v="-0.153521052353532"/>
    <x v="0"/>
  </r>
  <r>
    <x v="26"/>
    <x v="16"/>
    <x v="0"/>
    <n v="76"/>
    <n v="69"/>
    <n v="7"/>
    <n v="0.101449275362319"/>
    <x v="0"/>
  </r>
  <r>
    <x v="26"/>
    <x v="16"/>
    <x v="1"/>
    <n v="110"/>
    <n v="146.76190476190499"/>
    <n v="-36.761904761904802"/>
    <n v="-0.25048669695003301"/>
    <x v="0"/>
  </r>
  <r>
    <x v="26"/>
    <x v="16"/>
    <x v="2"/>
    <n v="67"/>
    <n v="39.428571428571402"/>
    <n v="27.571428571428601"/>
    <n v="0.69927536231884002"/>
    <x v="0"/>
  </r>
  <r>
    <x v="26"/>
    <x v="16"/>
    <x v="4"/>
    <n v="71"/>
    <n v="65.714285714285694"/>
    <n v="5.2857142857142803"/>
    <n v="8.0434782608695493E-2"/>
    <x v="0"/>
  </r>
  <r>
    <x v="26"/>
    <x v="17"/>
    <x v="0"/>
    <n v="33"/>
    <n v="36.142857142857103"/>
    <n v="-3.1428571428571499"/>
    <n v="-8.6956521739130502E-2"/>
    <x v="0"/>
  </r>
  <r>
    <x v="26"/>
    <x v="17"/>
    <x v="1"/>
    <n v="277"/>
    <n v="335.142857142857"/>
    <n v="-58.142857142857203"/>
    <n v="-0.173486786018755"/>
    <x v="0"/>
  </r>
  <r>
    <x v="26"/>
    <x v="17"/>
    <x v="2"/>
    <n v="123"/>
    <n v="89.809523809523796"/>
    <n v="33.190476190476197"/>
    <n v="0.36956521739130399"/>
    <x v="0"/>
  </r>
  <r>
    <x v="26"/>
    <x v="17"/>
    <x v="4"/>
    <n v="678"/>
    <n v="670.28571428571399"/>
    <n v="7.71428571428567"/>
    <n v="1.15089514066495E-2"/>
    <x v="0"/>
  </r>
  <r>
    <x v="26"/>
    <x v="18"/>
    <x v="0"/>
    <n v="105"/>
    <n v="118.28571428571399"/>
    <n v="-13.285714285714301"/>
    <n v="-0.11231884057971001"/>
    <x v="0"/>
  </r>
  <r>
    <x v="26"/>
    <x v="18"/>
    <x v="1"/>
    <n v="77"/>
    <n v="122.666666666667"/>
    <n v="-45.6666666666667"/>
    <n v="-0.372282608695652"/>
    <x v="0"/>
  </r>
  <r>
    <x v="26"/>
    <x v="18"/>
    <x v="2"/>
    <n v="58"/>
    <n v="58.047619047619101"/>
    <n v="-4.7619047619051003E-2"/>
    <n v="-8.2034454470883596E-4"/>
    <x v="0"/>
  </r>
  <r>
    <x v="26"/>
    <x v="18"/>
    <x v="4"/>
    <n v="121"/>
    <n v="132.52380952381"/>
    <n v="-11.523809523809501"/>
    <n v="-8.6956521739130599E-2"/>
    <x v="0"/>
  </r>
  <r>
    <x v="26"/>
    <x v="19"/>
    <x v="0"/>
    <n v="109"/>
    <n v="124.857142857143"/>
    <n v="-15.8571428571429"/>
    <n v="-0.12700228832952001"/>
    <x v="0"/>
  </r>
  <r>
    <x v="26"/>
    <x v="19"/>
    <x v="1"/>
    <n v="57"/>
    <n v="61.3333333333333"/>
    <n v="-4.3333333333333401"/>
    <n v="-7.0652173913043598E-2"/>
    <x v="0"/>
  </r>
  <r>
    <x v="26"/>
    <x v="19"/>
    <x v="2"/>
    <n v="51"/>
    <n v="48.190476190476197"/>
    <n v="2.8095238095238"/>
    <n v="5.8300395256916902E-2"/>
    <x v="0"/>
  </r>
  <r>
    <x v="26"/>
    <x v="19"/>
    <x v="4"/>
    <n v="39"/>
    <n v="21.904761904761902"/>
    <n v="17.095238095238098"/>
    <n v="0.78043478260869603"/>
    <x v="0"/>
  </r>
  <r>
    <x v="26"/>
    <x v="20"/>
    <x v="0"/>
    <n v="29"/>
    <n v="18.619047619047599"/>
    <n v="10.380952380952399"/>
    <n v="0.55754475703324802"/>
    <x v="0"/>
  </r>
  <r>
    <x v="26"/>
    <x v="20"/>
    <x v="1"/>
    <n v="55"/>
    <n v="56.952380952380999"/>
    <n v="-1.9523809523809601"/>
    <n v="-3.42809364548496E-2"/>
    <x v="0"/>
  </r>
  <r>
    <x v="26"/>
    <x v="20"/>
    <x v="2"/>
    <n v="29"/>
    <n v="27.380952380952401"/>
    <n v="1.61904761904762"/>
    <n v="5.9130434782608599E-2"/>
    <x v="0"/>
  </r>
  <r>
    <x v="26"/>
    <x v="20"/>
    <x v="4"/>
    <n v="96"/>
    <n v="101.857142857143"/>
    <n v="-5.8571428571428603"/>
    <n v="-5.7503506311360503E-2"/>
    <x v="0"/>
  </r>
  <r>
    <x v="26"/>
    <x v="21"/>
    <x v="0"/>
    <n v="221"/>
    <n v="208.09523809523799"/>
    <n v="12.9047619047619"/>
    <n v="6.2013729977116697E-2"/>
    <x v="0"/>
  </r>
  <r>
    <x v="26"/>
    <x v="21"/>
    <x v="1"/>
    <n v="186"/>
    <n v="225.61904761904799"/>
    <n v="-39.619047619047599"/>
    <n v="-0.17560151962853501"/>
    <x v="0"/>
  </r>
  <r>
    <x v="26"/>
    <x v="21"/>
    <x v="2"/>
    <n v="134"/>
    <n v="142.38095238095201"/>
    <n v="-8.3809523809524098"/>
    <n v="-5.8862876254180803E-2"/>
    <x v="0"/>
  </r>
  <r>
    <x v="26"/>
    <x v="21"/>
    <x v="4"/>
    <n v="321"/>
    <n v="309.95238095238102"/>
    <n v="11.047619047618999"/>
    <n v="3.5642955907205398E-2"/>
    <x v="0"/>
  </r>
  <r>
    <x v="26"/>
    <x v="22"/>
    <x v="0"/>
    <n v="147"/>
    <n v="168.666666666667"/>
    <n v="-21.6666666666667"/>
    <n v="-0.12845849802371601"/>
    <x v="0"/>
  </r>
  <r>
    <x v="26"/>
    <x v="22"/>
    <x v="1"/>
    <n v="120"/>
    <n v="155.52380952381"/>
    <n v="-35.523809523809497"/>
    <n v="-0.22841396203306799"/>
    <x v="0"/>
  </r>
  <r>
    <x v="26"/>
    <x v="22"/>
    <x v="2"/>
    <n v="103"/>
    <n v="139.09523809523799"/>
    <n v="-36.095238095238102"/>
    <n v="-0.259500171174255"/>
    <x v="0"/>
  </r>
  <r>
    <x v="26"/>
    <x v="22"/>
    <x v="4"/>
    <n v="347"/>
    <n v="338.42857142857099"/>
    <n v="8.5714285714285605"/>
    <n v="2.53271422541156E-2"/>
    <x v="0"/>
  </r>
  <r>
    <x v="26"/>
    <x v="23"/>
    <x v="0"/>
    <n v="271"/>
    <n v="297.90476190476198"/>
    <n v="-26.904761904761902"/>
    <n v="-9.0313299232736594E-2"/>
    <x v="0"/>
  </r>
  <r>
    <x v="26"/>
    <x v="23"/>
    <x v="1"/>
    <n v="182"/>
    <n v="231.09523809523799"/>
    <n v="-49.095238095238102"/>
    <n v="-0.21244590974654901"/>
    <x v="0"/>
  </r>
  <r>
    <x v="26"/>
    <x v="23"/>
    <x v="2"/>
    <n v="156"/>
    <n v="205.90476190476201"/>
    <n v="-49.904761904761898"/>
    <n v="-0.242368177613321"/>
    <x v="0"/>
  </r>
  <r>
    <x v="26"/>
    <x v="23"/>
    <x v="4"/>
    <n v="456"/>
    <n v="456.71428571428601"/>
    <n v="-0.71428571428577903"/>
    <n v="-1.5639662183298301E-3"/>
    <x v="0"/>
  </r>
  <r>
    <x v="26"/>
    <x v="24"/>
    <x v="0"/>
    <n v="145"/>
    <n v="158.80952380952399"/>
    <n v="-13.8095238095238"/>
    <n v="-8.6956521739130502E-2"/>
    <x v="0"/>
  </r>
  <r>
    <x v="26"/>
    <x v="24"/>
    <x v="1"/>
    <n v="109"/>
    <n v="98.571428571428598"/>
    <n v="10.4285714285714"/>
    <n v="0.105797101449275"/>
    <x v="0"/>
  </r>
  <r>
    <x v="26"/>
    <x v="24"/>
    <x v="2"/>
    <n v="81"/>
    <n v="79.952380952381006"/>
    <n v="1.0476190476190399"/>
    <n v="1.3103037522334601E-2"/>
    <x v="0"/>
  </r>
  <r>
    <x v="26"/>
    <x v="24"/>
    <x v="4"/>
    <n v="145"/>
    <n v="186.19047619047601"/>
    <n v="-41.190476190476197"/>
    <n v="-0.22122762148337599"/>
    <x v="0"/>
  </r>
  <r>
    <x v="26"/>
    <x v="25"/>
    <x v="0"/>
    <n v="356"/>
    <n v="318.71428571428601"/>
    <n v="37.285714285714299"/>
    <n v="0.116987897803675"/>
    <x v="0"/>
  </r>
  <r>
    <x v="26"/>
    <x v="25"/>
    <x v="1"/>
    <n v="125"/>
    <n v="139.09523809523799"/>
    <n v="-14.0952380952381"/>
    <n v="-0.101335159192058"/>
    <x v="0"/>
  </r>
  <r>
    <x v="26"/>
    <x v="25"/>
    <x v="2"/>
    <n v="127"/>
    <n v="88.714285714285694"/>
    <n v="38.285714285714299"/>
    <n v="0.431561996779388"/>
    <x v="0"/>
  </r>
  <r>
    <x v="26"/>
    <x v="25"/>
    <x v="4"/>
    <n v="168"/>
    <n v="155.52380952381"/>
    <n v="12.476190476190499"/>
    <n v="8.0220453153704699E-2"/>
    <x v="0"/>
  </r>
  <r>
    <x v="26"/>
    <x v="26"/>
    <x v="0"/>
    <n v="271"/>
    <n v="283.66666666666703"/>
    <n v="-12.6666666666667"/>
    <n v="-4.4653349001175201E-2"/>
    <x v="0"/>
  </r>
  <r>
    <x v="26"/>
    <x v="26"/>
    <x v="1"/>
    <n v="637"/>
    <n v="969.28571428571399"/>
    <n v="-332.28571428571399"/>
    <n v="-0.34281503316138501"/>
    <x v="0"/>
  </r>
  <r>
    <x v="26"/>
    <x v="26"/>
    <x v="2"/>
    <n v="309"/>
    <n v="336.23809523809501"/>
    <n v="-27.238095238095301"/>
    <n v="-8.1008355756975098E-2"/>
    <x v="0"/>
  </r>
  <r>
    <x v="26"/>
    <x v="26"/>
    <x v="4"/>
    <n v="2028"/>
    <n v="2369"/>
    <n v="-341"/>
    <n v="-0.143942591810891"/>
    <x v="0"/>
  </r>
  <r>
    <x v="26"/>
    <x v="27"/>
    <x v="0"/>
    <n v="124"/>
    <n v="129.23809523809501"/>
    <n v="-5.2380952380952399"/>
    <n v="-4.0530582166543899E-2"/>
    <x v="0"/>
  </r>
  <r>
    <x v="26"/>
    <x v="27"/>
    <x v="1"/>
    <n v="62"/>
    <n v="75.571428571428598"/>
    <n v="-13.5714285714286"/>
    <n v="-0.17958412098298701"/>
    <x v="0"/>
  </r>
  <r>
    <x v="26"/>
    <x v="27"/>
    <x v="2"/>
    <n v="53"/>
    <n v="66.809523809523796"/>
    <n v="-13.8095238095238"/>
    <n v="-0.20669992872416301"/>
    <x v="0"/>
  </r>
  <r>
    <x v="26"/>
    <x v="27"/>
    <x v="4"/>
    <n v="109"/>
    <n v="118.28571428571399"/>
    <n v="-9.28571428571429"/>
    <n v="-7.85024154589372E-2"/>
    <x v="0"/>
  </r>
  <r>
    <x v="26"/>
    <x v="28"/>
    <x v="0"/>
    <n v="22"/>
    <n v="12.047619047618999"/>
    <n v="9.9523809523809508"/>
    <n v="0.82608695652173902"/>
    <x v="0"/>
  </r>
  <r>
    <x v="26"/>
    <x v="28"/>
    <x v="1"/>
    <n v="32"/>
    <n v="39.428571428571402"/>
    <n v="-7.4285714285714297"/>
    <n v="-0.188405797101449"/>
    <x v="0"/>
  </r>
  <r>
    <x v="26"/>
    <x v="28"/>
    <x v="2"/>
    <n v="25"/>
    <n v="18.619047619047599"/>
    <n v="6.3809523809523796"/>
    <n v="0.34271099744245498"/>
    <x v="0"/>
  </r>
  <r>
    <x v="26"/>
    <x v="28"/>
    <x v="4"/>
    <n v="97"/>
    <n v="117.19047619047601"/>
    <n v="-20.1904761904762"/>
    <n v="-0.17228768793173499"/>
    <x v="0"/>
  </r>
  <r>
    <x v="26"/>
    <x v="29"/>
    <x v="0"/>
    <n v="217"/>
    <n v="202.61904761904799"/>
    <n v="14.380952380952399"/>
    <n v="7.0975323149236005E-2"/>
    <x v="0"/>
  </r>
  <r>
    <x v="26"/>
    <x v="29"/>
    <x v="1"/>
    <n v="91"/>
    <n v="111.71428571428601"/>
    <n v="-20.714285714285701"/>
    <n v="-0.18542199488491101"/>
    <x v="0"/>
  </r>
  <r>
    <x v="26"/>
    <x v="29"/>
    <x v="2"/>
    <n v="73"/>
    <n v="86.523809523809504"/>
    <n v="-13.523809523809501"/>
    <n v="-0.156301596037424"/>
    <x v="0"/>
  </r>
  <r>
    <x v="26"/>
    <x v="29"/>
    <x v="4"/>
    <n v="113"/>
    <n v="85.428571428571402"/>
    <n v="27.571428571428601"/>
    <n v="0.32274247491638802"/>
    <x v="0"/>
  </r>
  <r>
    <x v="26"/>
    <x v="30"/>
    <x v="0"/>
    <n v="736"/>
    <n v="683.42857142857099"/>
    <n v="52.571428571428598"/>
    <n v="7.69230769230769E-2"/>
    <x v="0"/>
  </r>
  <r>
    <x v="26"/>
    <x v="30"/>
    <x v="1"/>
    <n v="260"/>
    <n v="341.71428571428601"/>
    <n v="-81.714285714285694"/>
    <n v="-0.23913043478260901"/>
    <x v="0"/>
  </r>
  <r>
    <x v="26"/>
    <x v="30"/>
    <x v="2"/>
    <n v="308"/>
    <n v="221.23809523809501"/>
    <n v="86.761904761904702"/>
    <n v="0.39216530348687001"/>
    <x v="0"/>
  </r>
  <r>
    <x v="26"/>
    <x v="30"/>
    <x v="4"/>
    <n v="301"/>
    <n v="293.52380952380997"/>
    <n v="7.4761904761904203"/>
    <n v="2.54704737183645E-2"/>
    <x v="0"/>
  </r>
  <r>
    <x v="26"/>
    <x v="31"/>
    <x v="0"/>
    <n v="411"/>
    <n v="361.42857142857099"/>
    <n v="49.571428571428598"/>
    <n v="0.137154150197628"/>
    <x v="0"/>
  </r>
  <r>
    <x v="26"/>
    <x v="31"/>
    <x v="1"/>
    <n v="440"/>
    <n v="619.90476190476204"/>
    <n v="-179.90476190476201"/>
    <n v="-0.29021355046858199"/>
    <x v="0"/>
  </r>
  <r>
    <x v="26"/>
    <x v="31"/>
    <x v="2"/>
    <n v="345"/>
    <n v="296.80952380952402"/>
    <n v="48.190476190476097"/>
    <n v="0.16236162361623599"/>
    <x v="0"/>
  </r>
  <r>
    <x v="26"/>
    <x v="31"/>
    <x v="4"/>
    <n v="743"/>
    <n v="738.19047619047603"/>
    <n v="4.80952380952374"/>
    <n v="6.5152883498902402E-3"/>
    <x v="0"/>
  </r>
  <r>
    <x v="26"/>
    <x v="32"/>
    <x v="0"/>
    <n v="61"/>
    <n v="66.809523809523796"/>
    <n v="-5.8095238095238102"/>
    <n v="-8.6956521739130405E-2"/>
    <x v="0"/>
  </r>
  <r>
    <x v="26"/>
    <x v="32"/>
    <x v="1"/>
    <n v="146"/>
    <n v="152.23809523809501"/>
    <n v="-6.2380952380952399"/>
    <n v="-4.0975914920237701E-2"/>
    <x v="0"/>
  </r>
  <r>
    <x v="26"/>
    <x v="32"/>
    <x v="2"/>
    <n v="79"/>
    <n v="55.857142857142897"/>
    <n v="23.1428571428571"/>
    <n v="0.41432225063938599"/>
    <x v="0"/>
  </r>
  <r>
    <x v="26"/>
    <x v="32"/>
    <x v="4"/>
    <n v="450"/>
    <n v="431.52380952380997"/>
    <n v="18.4761904761904"/>
    <n v="4.2816155374089497E-2"/>
    <x v="0"/>
  </r>
  <r>
    <x v="0"/>
    <x v="0"/>
    <x v="5"/>
    <n v="4819"/>
    <n v="4819"/>
    <n v="0"/>
    <n v="0"/>
    <x v="1"/>
  </r>
  <r>
    <x v="0"/>
    <x v="0"/>
    <x v="6"/>
    <n v="3285"/>
    <n v="3285"/>
    <n v="0"/>
    <n v="0"/>
    <x v="1"/>
  </r>
  <r>
    <x v="0"/>
    <x v="0"/>
    <x v="7"/>
    <n v="3291"/>
    <n v="3291"/>
    <n v="0"/>
    <n v="0"/>
    <x v="1"/>
  </r>
  <r>
    <x v="0"/>
    <x v="0"/>
    <x v="8"/>
    <n v="3442"/>
    <n v="3442"/>
    <n v="0"/>
    <n v="0"/>
    <x v="1"/>
  </r>
  <r>
    <x v="0"/>
    <x v="0"/>
    <x v="9"/>
    <n v="5185"/>
    <n v="5185"/>
    <n v="0"/>
    <n v="0"/>
    <x v="1"/>
  </r>
  <r>
    <x v="0"/>
    <x v="1"/>
    <x v="5"/>
    <n v="210"/>
    <n v="210"/>
    <n v="0"/>
    <n v="0"/>
    <x v="1"/>
  </r>
  <r>
    <x v="0"/>
    <x v="1"/>
    <x v="6"/>
    <n v="142"/>
    <n v="142"/>
    <n v="0"/>
    <n v="0"/>
    <x v="1"/>
  </r>
  <r>
    <x v="0"/>
    <x v="1"/>
    <x v="7"/>
    <n v="58"/>
    <n v="58"/>
    <n v="0"/>
    <n v="0"/>
    <x v="1"/>
  </r>
  <r>
    <x v="0"/>
    <x v="1"/>
    <x v="8"/>
    <n v="26"/>
    <n v="26"/>
    <n v="0"/>
    <n v="0"/>
    <x v="1"/>
  </r>
  <r>
    <x v="0"/>
    <x v="1"/>
    <x v="9"/>
    <n v="402"/>
    <n v="402"/>
    <n v="0"/>
    <n v="0"/>
    <x v="1"/>
  </r>
  <r>
    <x v="0"/>
    <x v="4"/>
    <x v="5"/>
    <n v="1109"/>
    <n v="1109"/>
    <n v="0"/>
    <n v="0"/>
    <x v="1"/>
  </r>
  <r>
    <x v="0"/>
    <x v="4"/>
    <x v="6"/>
    <n v="1195"/>
    <n v="1195"/>
    <n v="0"/>
    <n v="0"/>
    <x v="1"/>
  </r>
  <r>
    <x v="0"/>
    <x v="4"/>
    <x v="7"/>
    <n v="253"/>
    <n v="253"/>
    <n v="0"/>
    <n v="0"/>
    <x v="1"/>
  </r>
  <r>
    <x v="0"/>
    <x v="4"/>
    <x v="8"/>
    <n v="111"/>
    <n v="111"/>
    <n v="0"/>
    <n v="0"/>
    <x v="1"/>
  </r>
  <r>
    <x v="0"/>
    <x v="4"/>
    <x v="9"/>
    <n v="792"/>
    <n v="792"/>
    <n v="0"/>
    <n v="0"/>
    <x v="1"/>
  </r>
  <r>
    <x v="0"/>
    <x v="6"/>
    <x v="5"/>
    <n v="479"/>
    <n v="479"/>
    <n v="0"/>
    <n v="0"/>
    <x v="1"/>
  </r>
  <r>
    <x v="0"/>
    <x v="6"/>
    <x v="6"/>
    <n v="616"/>
    <n v="616"/>
    <n v="0"/>
    <n v="0"/>
    <x v="1"/>
  </r>
  <r>
    <x v="0"/>
    <x v="6"/>
    <x v="7"/>
    <n v="714"/>
    <n v="714"/>
    <n v="0"/>
    <n v="0"/>
    <x v="1"/>
  </r>
  <r>
    <x v="0"/>
    <x v="6"/>
    <x v="8"/>
    <n v="452"/>
    <n v="452"/>
    <n v="0"/>
    <n v="0"/>
    <x v="1"/>
  </r>
  <r>
    <x v="0"/>
    <x v="6"/>
    <x v="9"/>
    <n v="548"/>
    <n v="548"/>
    <n v="0"/>
    <n v="0"/>
    <x v="1"/>
  </r>
  <r>
    <x v="0"/>
    <x v="8"/>
    <x v="5"/>
    <n v="480"/>
    <n v="480"/>
    <n v="0"/>
    <n v="0"/>
    <x v="1"/>
  </r>
  <r>
    <x v="0"/>
    <x v="8"/>
    <x v="6"/>
    <n v="63"/>
    <n v="63"/>
    <n v="0"/>
    <n v="0"/>
    <x v="1"/>
  </r>
  <r>
    <x v="0"/>
    <x v="8"/>
    <x v="7"/>
    <n v="163"/>
    <n v="163"/>
    <n v="0"/>
    <n v="0"/>
    <x v="1"/>
  </r>
  <r>
    <x v="0"/>
    <x v="8"/>
    <x v="8"/>
    <n v="111"/>
    <n v="111"/>
    <n v="0"/>
    <n v="0"/>
    <x v="1"/>
  </r>
  <r>
    <x v="0"/>
    <x v="8"/>
    <x v="9"/>
    <n v="272"/>
    <n v="272"/>
    <n v="0"/>
    <n v="0"/>
    <x v="1"/>
  </r>
  <r>
    <x v="0"/>
    <x v="9"/>
    <x v="5"/>
    <n v="88"/>
    <n v="88"/>
    <n v="0"/>
    <n v="0"/>
    <x v="1"/>
  </r>
  <r>
    <x v="0"/>
    <x v="9"/>
    <x v="6"/>
    <n v="86"/>
    <n v="86"/>
    <n v="0"/>
    <n v="0"/>
    <x v="1"/>
  </r>
  <r>
    <x v="0"/>
    <x v="9"/>
    <x v="7"/>
    <n v="121"/>
    <n v="121"/>
    <n v="0"/>
    <n v="0"/>
    <x v="1"/>
  </r>
  <r>
    <x v="0"/>
    <x v="9"/>
    <x v="8"/>
    <n v="216"/>
    <n v="216"/>
    <n v="0"/>
    <n v="0"/>
    <x v="1"/>
  </r>
  <r>
    <x v="0"/>
    <x v="9"/>
    <x v="9"/>
    <n v="525"/>
    <n v="525"/>
    <n v="0"/>
    <n v="0"/>
    <x v="1"/>
  </r>
  <r>
    <x v="0"/>
    <x v="11"/>
    <x v="5"/>
    <n v="10"/>
    <n v="10"/>
    <n v="0"/>
    <n v="0"/>
    <x v="1"/>
  </r>
  <r>
    <x v="0"/>
    <x v="11"/>
    <x v="6"/>
    <n v="26"/>
    <n v="26"/>
    <n v="0"/>
    <n v="0"/>
    <x v="1"/>
  </r>
  <r>
    <x v="0"/>
    <x v="11"/>
    <x v="7"/>
    <n v="25"/>
    <n v="25"/>
    <n v="0"/>
    <n v="0"/>
    <x v="1"/>
  </r>
  <r>
    <x v="0"/>
    <x v="11"/>
    <x v="8"/>
    <n v="27"/>
    <n v="27"/>
    <n v="0"/>
    <n v="0"/>
    <x v="1"/>
  </r>
  <r>
    <x v="0"/>
    <x v="11"/>
    <x v="9"/>
    <n v="64"/>
    <n v="64"/>
    <n v="0"/>
    <n v="0"/>
    <x v="1"/>
  </r>
  <r>
    <x v="0"/>
    <x v="12"/>
    <x v="5"/>
    <n v="248"/>
    <n v="248"/>
    <n v="0"/>
    <n v="0"/>
    <x v="1"/>
  </r>
  <r>
    <x v="0"/>
    <x v="12"/>
    <x v="6"/>
    <n v="53"/>
    <n v="53"/>
    <n v="0"/>
    <n v="0"/>
    <x v="1"/>
  </r>
  <r>
    <x v="0"/>
    <x v="12"/>
    <x v="7"/>
    <n v="130"/>
    <n v="130"/>
    <n v="0"/>
    <n v="0"/>
    <x v="1"/>
  </r>
  <r>
    <x v="0"/>
    <x v="12"/>
    <x v="8"/>
    <n v="92"/>
    <n v="92"/>
    <n v="0"/>
    <n v="0"/>
    <x v="1"/>
  </r>
  <r>
    <x v="0"/>
    <x v="12"/>
    <x v="9"/>
    <n v="303"/>
    <n v="303"/>
    <n v="0"/>
    <n v="0"/>
    <x v="1"/>
  </r>
  <r>
    <x v="0"/>
    <x v="15"/>
    <x v="5"/>
    <n v="574"/>
    <n v="574"/>
    <n v="0"/>
    <n v="0"/>
    <x v="1"/>
  </r>
  <r>
    <x v="0"/>
    <x v="15"/>
    <x v="6"/>
    <n v="240"/>
    <n v="240"/>
    <n v="0"/>
    <n v="0"/>
    <x v="1"/>
  </r>
  <r>
    <x v="0"/>
    <x v="15"/>
    <x v="7"/>
    <n v="623"/>
    <n v="623"/>
    <n v="0"/>
    <n v="0"/>
    <x v="1"/>
  </r>
  <r>
    <x v="0"/>
    <x v="15"/>
    <x v="8"/>
    <n v="1349"/>
    <n v="1349"/>
    <n v="0"/>
    <n v="0"/>
    <x v="1"/>
  </r>
  <r>
    <x v="0"/>
    <x v="15"/>
    <x v="9"/>
    <n v="345"/>
    <n v="345"/>
    <n v="0"/>
    <n v="0"/>
    <x v="1"/>
  </r>
  <r>
    <x v="0"/>
    <x v="17"/>
    <x v="5"/>
    <n v="487"/>
    <n v="487"/>
    <n v="0"/>
    <n v="0"/>
    <x v="1"/>
  </r>
  <r>
    <x v="0"/>
    <x v="17"/>
    <x v="6"/>
    <n v="201"/>
    <n v="201"/>
    <n v="0"/>
    <n v="0"/>
    <x v="1"/>
  </r>
  <r>
    <x v="0"/>
    <x v="17"/>
    <x v="7"/>
    <n v="33"/>
    <n v="33"/>
    <n v="0"/>
    <n v="0"/>
    <x v="1"/>
  </r>
  <r>
    <x v="0"/>
    <x v="17"/>
    <x v="8"/>
    <n v="19"/>
    <n v="19"/>
    <n v="0"/>
    <n v="0"/>
    <x v="1"/>
  </r>
  <r>
    <x v="0"/>
    <x v="17"/>
    <x v="9"/>
    <n v="312"/>
    <n v="312"/>
    <n v="0"/>
    <n v="0"/>
    <x v="1"/>
  </r>
  <r>
    <x v="0"/>
    <x v="21"/>
    <x v="5"/>
    <n v="69"/>
    <n v="69"/>
    <n v="0"/>
    <n v="0"/>
    <x v="1"/>
  </r>
  <r>
    <x v="0"/>
    <x v="21"/>
    <x v="6"/>
    <n v="59"/>
    <n v="59"/>
    <n v="0"/>
    <n v="0"/>
    <x v="1"/>
  </r>
  <r>
    <x v="0"/>
    <x v="21"/>
    <x v="7"/>
    <n v="93"/>
    <n v="93"/>
    <n v="0"/>
    <n v="0"/>
    <x v="1"/>
  </r>
  <r>
    <x v="0"/>
    <x v="21"/>
    <x v="8"/>
    <n v="166"/>
    <n v="166"/>
    <n v="0"/>
    <n v="0"/>
    <x v="1"/>
  </r>
  <r>
    <x v="0"/>
    <x v="21"/>
    <x v="9"/>
    <n v="406"/>
    <n v="406"/>
    <n v="0"/>
    <n v="0"/>
    <x v="1"/>
  </r>
  <r>
    <x v="0"/>
    <x v="22"/>
    <x v="5"/>
    <n v="27"/>
    <n v="27"/>
    <n v="0"/>
    <n v="0"/>
    <x v="1"/>
  </r>
  <r>
    <x v="0"/>
    <x v="22"/>
    <x v="6"/>
    <n v="108"/>
    <n v="108"/>
    <n v="0"/>
    <n v="0"/>
    <x v="1"/>
  </r>
  <r>
    <x v="0"/>
    <x v="22"/>
    <x v="7"/>
    <n v="212"/>
    <n v="212"/>
    <n v="0"/>
    <n v="0"/>
    <x v="1"/>
  </r>
  <r>
    <x v="0"/>
    <x v="22"/>
    <x v="8"/>
    <n v="234"/>
    <n v="234"/>
    <n v="0"/>
    <n v="0"/>
    <x v="1"/>
  </r>
  <r>
    <x v="0"/>
    <x v="22"/>
    <x v="9"/>
    <n v="194"/>
    <n v="194"/>
    <n v="0"/>
    <n v="0"/>
    <x v="1"/>
  </r>
  <r>
    <x v="0"/>
    <x v="23"/>
    <x v="5"/>
    <n v="61"/>
    <n v="61"/>
    <n v="0"/>
    <n v="0"/>
    <x v="1"/>
  </r>
  <r>
    <x v="0"/>
    <x v="23"/>
    <x v="6"/>
    <n v="157"/>
    <n v="157"/>
    <n v="0"/>
    <n v="0"/>
    <x v="1"/>
  </r>
  <r>
    <x v="0"/>
    <x v="23"/>
    <x v="7"/>
    <n v="256"/>
    <n v="256"/>
    <n v="0"/>
    <n v="0"/>
    <x v="1"/>
  </r>
  <r>
    <x v="0"/>
    <x v="23"/>
    <x v="8"/>
    <n v="341"/>
    <n v="341"/>
    <n v="0"/>
    <n v="0"/>
    <x v="1"/>
  </r>
  <r>
    <x v="0"/>
    <x v="23"/>
    <x v="9"/>
    <n v="325"/>
    <n v="325"/>
    <n v="0"/>
    <n v="0"/>
    <x v="1"/>
  </r>
  <r>
    <x v="0"/>
    <x v="24"/>
    <x v="5"/>
    <n v="95"/>
    <n v="95"/>
    <n v="0"/>
    <n v="0"/>
    <x v="1"/>
  </r>
  <r>
    <x v="0"/>
    <x v="24"/>
    <x v="6"/>
    <n v="20"/>
    <n v="20"/>
    <n v="0"/>
    <n v="0"/>
    <x v="1"/>
  </r>
  <r>
    <x v="0"/>
    <x v="24"/>
    <x v="7"/>
    <n v="90"/>
    <n v="90"/>
    <n v="0"/>
    <n v="0"/>
    <x v="1"/>
  </r>
  <r>
    <x v="0"/>
    <x v="24"/>
    <x v="8"/>
    <n v="65"/>
    <n v="65"/>
    <n v="0"/>
    <n v="0"/>
    <x v="1"/>
  </r>
  <r>
    <x v="0"/>
    <x v="24"/>
    <x v="9"/>
    <n v="156"/>
    <n v="156"/>
    <n v="0"/>
    <n v="0"/>
    <x v="1"/>
  </r>
  <r>
    <x v="0"/>
    <x v="25"/>
    <x v="5"/>
    <n v="37"/>
    <n v="37"/>
    <n v="0"/>
    <n v="0"/>
    <x v="1"/>
  </r>
  <r>
    <x v="0"/>
    <x v="25"/>
    <x v="6"/>
    <n v="53"/>
    <n v="53"/>
    <n v="0"/>
    <n v="0"/>
    <x v="1"/>
  </r>
  <r>
    <x v="0"/>
    <x v="25"/>
    <x v="7"/>
    <n v="89"/>
    <n v="89"/>
    <n v="0"/>
    <n v="0"/>
    <x v="1"/>
  </r>
  <r>
    <x v="0"/>
    <x v="25"/>
    <x v="8"/>
    <n v="225"/>
    <n v="225"/>
    <n v="0"/>
    <n v="0"/>
    <x v="1"/>
  </r>
  <r>
    <x v="0"/>
    <x v="25"/>
    <x v="9"/>
    <n v="299"/>
    <n v="299"/>
    <n v="0"/>
    <n v="0"/>
    <x v="1"/>
  </r>
  <r>
    <x v="0"/>
    <x v="26"/>
    <x v="5"/>
    <n v="1046"/>
    <n v="1046"/>
    <n v="0"/>
    <n v="0"/>
    <x v="1"/>
  </r>
  <r>
    <x v="0"/>
    <x v="26"/>
    <x v="6"/>
    <n v="479"/>
    <n v="479"/>
    <n v="0"/>
    <n v="0"/>
    <x v="1"/>
  </r>
  <r>
    <x v="0"/>
    <x v="26"/>
    <x v="7"/>
    <n v="851"/>
    <n v="851"/>
    <n v="0"/>
    <n v="0"/>
    <x v="1"/>
  </r>
  <r>
    <x v="0"/>
    <x v="26"/>
    <x v="8"/>
    <n v="500"/>
    <n v="500"/>
    <n v="0"/>
    <n v="0"/>
    <x v="1"/>
  </r>
  <r>
    <x v="0"/>
    <x v="26"/>
    <x v="9"/>
    <n v="1062"/>
    <n v="1062"/>
    <n v="0"/>
    <n v="0"/>
    <x v="1"/>
  </r>
  <r>
    <x v="0"/>
    <x v="27"/>
    <x v="5"/>
    <n v="34"/>
    <n v="34"/>
    <n v="0"/>
    <n v="0"/>
    <x v="1"/>
  </r>
  <r>
    <x v="0"/>
    <x v="27"/>
    <x v="6"/>
    <n v="49"/>
    <n v="49"/>
    <n v="0"/>
    <n v="0"/>
    <x v="1"/>
  </r>
  <r>
    <x v="0"/>
    <x v="27"/>
    <x v="7"/>
    <n v="44"/>
    <n v="44"/>
    <n v="0"/>
    <n v="0"/>
    <x v="1"/>
  </r>
  <r>
    <x v="0"/>
    <x v="27"/>
    <x v="8"/>
    <n v="107"/>
    <n v="107"/>
    <n v="0"/>
    <n v="0"/>
    <x v="1"/>
  </r>
  <r>
    <x v="0"/>
    <x v="27"/>
    <x v="9"/>
    <n v="131"/>
    <n v="131"/>
    <n v="0"/>
    <n v="0"/>
    <x v="1"/>
  </r>
  <r>
    <x v="0"/>
    <x v="30"/>
    <x v="5"/>
    <n v="37"/>
    <n v="37"/>
    <n v="0"/>
    <n v="0"/>
    <x v="1"/>
  </r>
  <r>
    <x v="0"/>
    <x v="30"/>
    <x v="6"/>
    <n v="53"/>
    <n v="53"/>
    <n v="0"/>
    <n v="0"/>
    <x v="1"/>
  </r>
  <r>
    <x v="0"/>
    <x v="30"/>
    <x v="7"/>
    <n v="89"/>
    <n v="89"/>
    <n v="0"/>
    <n v="0"/>
    <x v="1"/>
  </r>
  <r>
    <x v="0"/>
    <x v="30"/>
    <x v="8"/>
    <n v="225"/>
    <n v="225"/>
    <n v="0"/>
    <n v="0"/>
    <x v="1"/>
  </r>
  <r>
    <x v="0"/>
    <x v="30"/>
    <x v="9"/>
    <n v="299"/>
    <n v="299"/>
    <n v="0"/>
    <n v="0"/>
    <x v="1"/>
  </r>
  <r>
    <x v="0"/>
    <x v="31"/>
    <x v="5"/>
    <n v="458"/>
    <n v="458"/>
    <n v="0"/>
    <n v="0"/>
    <x v="1"/>
  </r>
  <r>
    <x v="0"/>
    <x v="31"/>
    <x v="6"/>
    <n v="195"/>
    <n v="195"/>
    <n v="0"/>
    <n v="0"/>
    <x v="1"/>
  </r>
  <r>
    <x v="0"/>
    <x v="31"/>
    <x v="7"/>
    <n v="188"/>
    <n v="188"/>
    <n v="0"/>
    <n v="0"/>
    <x v="1"/>
  </r>
  <r>
    <x v="0"/>
    <x v="31"/>
    <x v="8"/>
    <n v="118"/>
    <n v="118"/>
    <n v="0"/>
    <n v="0"/>
    <x v="1"/>
  </r>
  <r>
    <x v="0"/>
    <x v="31"/>
    <x v="9"/>
    <n v="705"/>
    <n v="705"/>
    <n v="0"/>
    <n v="0"/>
    <x v="1"/>
  </r>
  <r>
    <x v="0"/>
    <x v="32"/>
    <x v="5"/>
    <n v="385"/>
    <n v="385"/>
    <n v="0"/>
    <n v="0"/>
    <x v="1"/>
  </r>
  <r>
    <x v="0"/>
    <x v="32"/>
    <x v="6"/>
    <n v="43"/>
    <n v="43"/>
    <n v="0"/>
    <n v="0"/>
    <x v="1"/>
  </r>
  <r>
    <x v="0"/>
    <x v="32"/>
    <x v="7"/>
    <n v="73"/>
    <n v="73"/>
    <n v="0"/>
    <n v="0"/>
    <x v="1"/>
  </r>
  <r>
    <x v="0"/>
    <x v="32"/>
    <x v="8"/>
    <n v="46"/>
    <n v="46"/>
    <n v="0"/>
    <n v="0"/>
    <x v="1"/>
  </r>
  <r>
    <x v="0"/>
    <x v="32"/>
    <x v="9"/>
    <n v="116"/>
    <n v="116"/>
    <n v="0"/>
    <n v="0"/>
    <x v="1"/>
  </r>
  <r>
    <x v="1"/>
    <x v="0"/>
    <x v="5"/>
    <n v="4442"/>
    <n v="4442"/>
    <n v="0"/>
    <n v="0"/>
    <x v="1"/>
  </r>
  <r>
    <x v="1"/>
    <x v="0"/>
    <x v="6"/>
    <n v="3008"/>
    <n v="3008"/>
    <n v="0"/>
    <n v="0"/>
    <x v="1"/>
  </r>
  <r>
    <x v="1"/>
    <x v="0"/>
    <x v="7"/>
    <n v="3081"/>
    <n v="3081"/>
    <n v="0"/>
    <n v="0"/>
    <x v="1"/>
  </r>
  <r>
    <x v="1"/>
    <x v="0"/>
    <x v="8"/>
    <n v="2961"/>
    <n v="2961"/>
    <n v="0"/>
    <n v="0"/>
    <x v="1"/>
  </r>
  <r>
    <x v="1"/>
    <x v="0"/>
    <x v="9"/>
    <n v="4714"/>
    <n v="4714"/>
    <n v="0"/>
    <n v="0"/>
    <x v="1"/>
  </r>
  <r>
    <x v="1"/>
    <x v="1"/>
    <x v="5"/>
    <n v="178"/>
    <n v="178"/>
    <n v="0"/>
    <n v="0"/>
    <x v="1"/>
  </r>
  <r>
    <x v="1"/>
    <x v="1"/>
    <x v="6"/>
    <n v="136"/>
    <n v="136"/>
    <n v="0"/>
    <n v="0"/>
    <x v="1"/>
  </r>
  <r>
    <x v="1"/>
    <x v="1"/>
    <x v="7"/>
    <n v="48"/>
    <n v="48"/>
    <n v="0"/>
    <n v="0"/>
    <x v="1"/>
  </r>
  <r>
    <x v="1"/>
    <x v="1"/>
    <x v="8"/>
    <n v="31"/>
    <n v="31"/>
    <n v="0"/>
    <n v="0"/>
    <x v="1"/>
  </r>
  <r>
    <x v="1"/>
    <x v="1"/>
    <x v="9"/>
    <n v="334"/>
    <n v="334"/>
    <n v="0"/>
    <n v="0"/>
    <x v="1"/>
  </r>
  <r>
    <x v="1"/>
    <x v="4"/>
    <x v="5"/>
    <n v="1057"/>
    <n v="1057"/>
    <n v="0"/>
    <n v="0"/>
    <x v="1"/>
  </r>
  <r>
    <x v="1"/>
    <x v="4"/>
    <x v="6"/>
    <n v="1071"/>
    <n v="1071"/>
    <n v="0"/>
    <n v="0"/>
    <x v="1"/>
  </r>
  <r>
    <x v="1"/>
    <x v="4"/>
    <x v="7"/>
    <n v="238"/>
    <n v="238"/>
    <n v="0"/>
    <n v="0"/>
    <x v="1"/>
  </r>
  <r>
    <x v="1"/>
    <x v="4"/>
    <x v="8"/>
    <n v="90"/>
    <n v="90"/>
    <n v="0"/>
    <n v="0"/>
    <x v="1"/>
  </r>
  <r>
    <x v="1"/>
    <x v="4"/>
    <x v="9"/>
    <n v="803"/>
    <n v="803"/>
    <n v="0"/>
    <n v="0"/>
    <x v="1"/>
  </r>
  <r>
    <x v="1"/>
    <x v="6"/>
    <x v="5"/>
    <n v="409"/>
    <n v="409"/>
    <n v="0"/>
    <n v="0"/>
    <x v="1"/>
  </r>
  <r>
    <x v="1"/>
    <x v="6"/>
    <x v="6"/>
    <n v="591"/>
    <n v="591"/>
    <n v="0"/>
    <n v="0"/>
    <x v="1"/>
  </r>
  <r>
    <x v="1"/>
    <x v="6"/>
    <x v="7"/>
    <n v="672"/>
    <n v="672"/>
    <n v="0"/>
    <n v="0"/>
    <x v="1"/>
  </r>
  <r>
    <x v="1"/>
    <x v="6"/>
    <x v="8"/>
    <n v="407"/>
    <n v="407"/>
    <n v="0"/>
    <n v="0"/>
    <x v="1"/>
  </r>
  <r>
    <x v="1"/>
    <x v="6"/>
    <x v="9"/>
    <n v="524"/>
    <n v="524"/>
    <n v="0"/>
    <n v="0"/>
    <x v="1"/>
  </r>
  <r>
    <x v="1"/>
    <x v="8"/>
    <x v="5"/>
    <n v="501"/>
    <n v="501"/>
    <n v="0"/>
    <n v="0"/>
    <x v="1"/>
  </r>
  <r>
    <x v="1"/>
    <x v="8"/>
    <x v="6"/>
    <n v="65"/>
    <n v="65"/>
    <n v="0"/>
    <n v="0"/>
    <x v="1"/>
  </r>
  <r>
    <x v="1"/>
    <x v="8"/>
    <x v="7"/>
    <n v="148"/>
    <n v="148"/>
    <n v="0"/>
    <n v="0"/>
    <x v="1"/>
  </r>
  <r>
    <x v="1"/>
    <x v="8"/>
    <x v="8"/>
    <n v="100"/>
    <n v="100"/>
    <n v="0"/>
    <n v="0"/>
    <x v="1"/>
  </r>
  <r>
    <x v="1"/>
    <x v="8"/>
    <x v="9"/>
    <n v="226"/>
    <n v="226"/>
    <n v="0"/>
    <n v="0"/>
    <x v="1"/>
  </r>
  <r>
    <x v="1"/>
    <x v="9"/>
    <x v="5"/>
    <n v="64"/>
    <n v="64"/>
    <n v="0"/>
    <n v="0"/>
    <x v="1"/>
  </r>
  <r>
    <x v="1"/>
    <x v="9"/>
    <x v="6"/>
    <n v="79"/>
    <n v="79"/>
    <n v="0"/>
    <n v="0"/>
    <x v="1"/>
  </r>
  <r>
    <x v="1"/>
    <x v="9"/>
    <x v="7"/>
    <n v="93"/>
    <n v="93"/>
    <n v="0"/>
    <n v="0"/>
    <x v="1"/>
  </r>
  <r>
    <x v="1"/>
    <x v="9"/>
    <x v="8"/>
    <n v="197"/>
    <n v="197"/>
    <n v="0"/>
    <n v="0"/>
    <x v="1"/>
  </r>
  <r>
    <x v="1"/>
    <x v="9"/>
    <x v="9"/>
    <n v="478"/>
    <n v="478"/>
    <n v="0"/>
    <n v="0"/>
    <x v="1"/>
  </r>
  <r>
    <x v="1"/>
    <x v="11"/>
    <x v="5"/>
    <n v="10"/>
    <n v="10"/>
    <n v="0"/>
    <n v="0"/>
    <x v="1"/>
  </r>
  <r>
    <x v="1"/>
    <x v="11"/>
    <x v="6"/>
    <n v="34"/>
    <n v="34"/>
    <n v="0"/>
    <n v="0"/>
    <x v="1"/>
  </r>
  <r>
    <x v="1"/>
    <x v="11"/>
    <x v="7"/>
    <n v="17"/>
    <n v="17"/>
    <n v="0"/>
    <n v="0"/>
    <x v="1"/>
  </r>
  <r>
    <x v="1"/>
    <x v="11"/>
    <x v="8"/>
    <n v="14"/>
    <n v="14"/>
    <n v="0"/>
    <n v="0"/>
    <x v="1"/>
  </r>
  <r>
    <x v="1"/>
    <x v="11"/>
    <x v="9"/>
    <n v="73"/>
    <n v="73"/>
    <n v="0"/>
    <n v="0"/>
    <x v="1"/>
  </r>
  <r>
    <x v="1"/>
    <x v="12"/>
    <x v="5"/>
    <n v="221"/>
    <n v="221"/>
    <n v="0"/>
    <n v="0"/>
    <x v="1"/>
  </r>
  <r>
    <x v="1"/>
    <x v="12"/>
    <x v="6"/>
    <n v="36"/>
    <n v="36"/>
    <n v="0"/>
    <n v="0"/>
    <x v="1"/>
  </r>
  <r>
    <x v="1"/>
    <x v="12"/>
    <x v="7"/>
    <n v="125"/>
    <n v="125"/>
    <n v="0"/>
    <n v="0"/>
    <x v="1"/>
  </r>
  <r>
    <x v="1"/>
    <x v="12"/>
    <x v="8"/>
    <n v="68"/>
    <n v="68"/>
    <n v="0"/>
    <n v="0"/>
    <x v="1"/>
  </r>
  <r>
    <x v="1"/>
    <x v="12"/>
    <x v="9"/>
    <n v="281"/>
    <n v="281"/>
    <n v="0"/>
    <n v="0"/>
    <x v="1"/>
  </r>
  <r>
    <x v="1"/>
    <x v="15"/>
    <x v="5"/>
    <n v="467"/>
    <n v="467"/>
    <n v="0"/>
    <n v="0"/>
    <x v="1"/>
  </r>
  <r>
    <x v="1"/>
    <x v="15"/>
    <x v="6"/>
    <n v="212"/>
    <n v="212"/>
    <n v="0"/>
    <n v="0"/>
    <x v="1"/>
  </r>
  <r>
    <x v="1"/>
    <x v="15"/>
    <x v="7"/>
    <n v="604"/>
    <n v="604"/>
    <n v="0"/>
    <n v="0"/>
    <x v="1"/>
  </r>
  <r>
    <x v="1"/>
    <x v="15"/>
    <x v="8"/>
    <n v="1178"/>
    <n v="1178"/>
    <n v="0"/>
    <n v="0"/>
    <x v="1"/>
  </r>
  <r>
    <x v="1"/>
    <x v="15"/>
    <x v="9"/>
    <n v="338"/>
    <n v="338"/>
    <n v="0"/>
    <n v="0"/>
    <x v="1"/>
  </r>
  <r>
    <x v="1"/>
    <x v="17"/>
    <x v="5"/>
    <n v="417"/>
    <n v="417"/>
    <n v="0"/>
    <n v="0"/>
    <x v="1"/>
  </r>
  <r>
    <x v="1"/>
    <x v="17"/>
    <x v="6"/>
    <n v="186"/>
    <n v="186"/>
    <n v="0"/>
    <n v="0"/>
    <x v="1"/>
  </r>
  <r>
    <x v="1"/>
    <x v="17"/>
    <x v="7"/>
    <n v="31"/>
    <n v="31"/>
    <n v="0"/>
    <n v="0"/>
    <x v="1"/>
  </r>
  <r>
    <x v="1"/>
    <x v="17"/>
    <x v="8"/>
    <n v="24"/>
    <n v="24"/>
    <n v="0"/>
    <n v="0"/>
    <x v="1"/>
  </r>
  <r>
    <x v="1"/>
    <x v="17"/>
    <x v="9"/>
    <n v="277"/>
    <n v="277"/>
    <n v="0"/>
    <n v="0"/>
    <x v="1"/>
  </r>
  <r>
    <x v="1"/>
    <x v="21"/>
    <x v="5"/>
    <n v="50"/>
    <n v="50"/>
    <n v="0"/>
    <n v="0"/>
    <x v="1"/>
  </r>
  <r>
    <x v="1"/>
    <x v="21"/>
    <x v="6"/>
    <n v="44"/>
    <n v="44"/>
    <n v="0"/>
    <n v="0"/>
    <x v="1"/>
  </r>
  <r>
    <x v="1"/>
    <x v="21"/>
    <x v="7"/>
    <n v="75"/>
    <n v="75"/>
    <n v="0"/>
    <n v="0"/>
    <x v="1"/>
  </r>
  <r>
    <x v="1"/>
    <x v="21"/>
    <x v="8"/>
    <n v="169"/>
    <n v="169"/>
    <n v="0"/>
    <n v="0"/>
    <x v="1"/>
  </r>
  <r>
    <x v="1"/>
    <x v="21"/>
    <x v="9"/>
    <n v="359"/>
    <n v="359"/>
    <n v="0"/>
    <n v="0"/>
    <x v="1"/>
  </r>
  <r>
    <x v="1"/>
    <x v="22"/>
    <x v="5"/>
    <n v="21"/>
    <n v="21"/>
    <n v="0"/>
    <n v="0"/>
    <x v="1"/>
  </r>
  <r>
    <x v="1"/>
    <x v="22"/>
    <x v="6"/>
    <n v="84"/>
    <n v="84"/>
    <n v="0"/>
    <n v="0"/>
    <x v="1"/>
  </r>
  <r>
    <x v="1"/>
    <x v="22"/>
    <x v="7"/>
    <n v="168"/>
    <n v="168"/>
    <n v="0"/>
    <n v="0"/>
    <x v="1"/>
  </r>
  <r>
    <x v="1"/>
    <x v="22"/>
    <x v="8"/>
    <n v="167"/>
    <n v="167"/>
    <n v="0"/>
    <n v="0"/>
    <x v="1"/>
  </r>
  <r>
    <x v="1"/>
    <x v="22"/>
    <x v="9"/>
    <n v="153"/>
    <n v="153"/>
    <n v="0"/>
    <n v="0"/>
    <x v="1"/>
  </r>
  <r>
    <x v="1"/>
    <x v="23"/>
    <x v="5"/>
    <n v="58"/>
    <n v="58"/>
    <n v="0"/>
    <n v="0"/>
    <x v="1"/>
  </r>
  <r>
    <x v="1"/>
    <x v="23"/>
    <x v="6"/>
    <n v="125"/>
    <n v="125"/>
    <n v="0"/>
    <n v="0"/>
    <x v="1"/>
  </r>
  <r>
    <x v="1"/>
    <x v="23"/>
    <x v="7"/>
    <n v="201"/>
    <n v="201"/>
    <n v="0"/>
    <n v="0"/>
    <x v="1"/>
  </r>
  <r>
    <x v="1"/>
    <x v="23"/>
    <x v="8"/>
    <n v="234"/>
    <n v="234"/>
    <n v="0"/>
    <n v="0"/>
    <x v="1"/>
  </r>
  <r>
    <x v="1"/>
    <x v="23"/>
    <x v="9"/>
    <n v="272"/>
    <n v="272"/>
    <n v="0"/>
    <n v="0"/>
    <x v="1"/>
  </r>
  <r>
    <x v="1"/>
    <x v="24"/>
    <x v="5"/>
    <n v="79"/>
    <n v="79"/>
    <n v="0"/>
    <n v="0"/>
    <x v="1"/>
  </r>
  <r>
    <x v="1"/>
    <x v="24"/>
    <x v="6"/>
    <n v="16"/>
    <n v="16"/>
    <n v="0"/>
    <n v="0"/>
    <x v="1"/>
  </r>
  <r>
    <x v="1"/>
    <x v="24"/>
    <x v="7"/>
    <n v="92"/>
    <n v="92"/>
    <n v="0"/>
    <n v="0"/>
    <x v="1"/>
  </r>
  <r>
    <x v="1"/>
    <x v="24"/>
    <x v="8"/>
    <n v="63"/>
    <n v="63"/>
    <n v="0"/>
    <n v="0"/>
    <x v="1"/>
  </r>
  <r>
    <x v="1"/>
    <x v="24"/>
    <x v="9"/>
    <n v="118"/>
    <n v="118"/>
    <n v="0"/>
    <n v="0"/>
    <x v="1"/>
  </r>
  <r>
    <x v="1"/>
    <x v="25"/>
    <x v="5"/>
    <n v="32"/>
    <n v="32"/>
    <n v="0"/>
    <n v="0"/>
    <x v="1"/>
  </r>
  <r>
    <x v="1"/>
    <x v="25"/>
    <x v="6"/>
    <n v="48"/>
    <n v="48"/>
    <n v="0"/>
    <n v="0"/>
    <x v="1"/>
  </r>
  <r>
    <x v="1"/>
    <x v="25"/>
    <x v="7"/>
    <n v="55"/>
    <n v="55"/>
    <n v="0"/>
    <n v="0"/>
    <x v="1"/>
  </r>
  <r>
    <x v="1"/>
    <x v="25"/>
    <x v="8"/>
    <n v="206"/>
    <n v="206"/>
    <n v="0"/>
    <n v="0"/>
    <x v="1"/>
  </r>
  <r>
    <x v="1"/>
    <x v="25"/>
    <x v="9"/>
    <n v="279"/>
    <n v="279"/>
    <n v="0"/>
    <n v="0"/>
    <x v="1"/>
  </r>
  <r>
    <x v="1"/>
    <x v="26"/>
    <x v="5"/>
    <n v="1038"/>
    <n v="1038"/>
    <n v="0"/>
    <n v="0"/>
    <x v="1"/>
  </r>
  <r>
    <x v="1"/>
    <x v="26"/>
    <x v="6"/>
    <n v="459"/>
    <n v="459"/>
    <n v="0"/>
    <n v="0"/>
    <x v="1"/>
  </r>
  <r>
    <x v="1"/>
    <x v="26"/>
    <x v="7"/>
    <n v="866"/>
    <n v="866"/>
    <n v="0"/>
    <n v="0"/>
    <x v="1"/>
  </r>
  <r>
    <x v="1"/>
    <x v="26"/>
    <x v="8"/>
    <n v="426"/>
    <n v="426"/>
    <n v="0"/>
    <n v="0"/>
    <x v="1"/>
  </r>
  <r>
    <x v="1"/>
    <x v="26"/>
    <x v="9"/>
    <n v="902"/>
    <n v="902"/>
    <n v="0"/>
    <n v="0"/>
    <x v="1"/>
  </r>
  <r>
    <x v="1"/>
    <x v="27"/>
    <x v="5"/>
    <n v="37"/>
    <n v="37"/>
    <n v="0"/>
    <n v="0"/>
    <x v="1"/>
  </r>
  <r>
    <x v="1"/>
    <x v="27"/>
    <x v="6"/>
    <n v="41"/>
    <n v="41"/>
    <n v="0"/>
    <n v="0"/>
    <x v="1"/>
  </r>
  <r>
    <x v="1"/>
    <x v="27"/>
    <x v="7"/>
    <n v="33"/>
    <n v="33"/>
    <n v="0"/>
    <n v="0"/>
    <x v="1"/>
  </r>
  <r>
    <x v="1"/>
    <x v="27"/>
    <x v="8"/>
    <n v="67"/>
    <n v="67"/>
    <n v="0"/>
    <n v="0"/>
    <x v="1"/>
  </r>
  <r>
    <x v="1"/>
    <x v="27"/>
    <x v="9"/>
    <n v="119"/>
    <n v="119"/>
    <n v="0"/>
    <n v="0"/>
    <x v="1"/>
  </r>
  <r>
    <x v="1"/>
    <x v="30"/>
    <x v="5"/>
    <n v="32"/>
    <n v="32"/>
    <n v="0"/>
    <n v="0"/>
    <x v="1"/>
  </r>
  <r>
    <x v="1"/>
    <x v="30"/>
    <x v="6"/>
    <n v="48"/>
    <n v="48"/>
    <n v="0"/>
    <n v="0"/>
    <x v="1"/>
  </r>
  <r>
    <x v="1"/>
    <x v="30"/>
    <x v="7"/>
    <n v="55"/>
    <n v="55"/>
    <n v="0"/>
    <n v="0"/>
    <x v="1"/>
  </r>
  <r>
    <x v="1"/>
    <x v="30"/>
    <x v="8"/>
    <n v="206"/>
    <n v="206"/>
    <n v="0"/>
    <n v="0"/>
    <x v="1"/>
  </r>
  <r>
    <x v="1"/>
    <x v="30"/>
    <x v="9"/>
    <n v="279"/>
    <n v="279"/>
    <n v="0"/>
    <n v="0"/>
    <x v="1"/>
  </r>
  <r>
    <x v="1"/>
    <x v="31"/>
    <x v="5"/>
    <n v="399"/>
    <n v="399"/>
    <n v="0"/>
    <n v="0"/>
    <x v="1"/>
  </r>
  <r>
    <x v="1"/>
    <x v="31"/>
    <x v="6"/>
    <n v="172"/>
    <n v="172"/>
    <n v="0"/>
    <n v="0"/>
    <x v="1"/>
  </r>
  <r>
    <x v="1"/>
    <x v="31"/>
    <x v="7"/>
    <n v="173"/>
    <n v="173"/>
    <n v="0"/>
    <n v="0"/>
    <x v="1"/>
  </r>
  <r>
    <x v="1"/>
    <x v="31"/>
    <x v="8"/>
    <n v="99"/>
    <n v="99"/>
    <n v="0"/>
    <n v="0"/>
    <x v="1"/>
  </r>
  <r>
    <x v="1"/>
    <x v="31"/>
    <x v="9"/>
    <n v="615"/>
    <n v="615"/>
    <n v="0"/>
    <n v="0"/>
    <x v="1"/>
  </r>
  <r>
    <x v="1"/>
    <x v="32"/>
    <x v="5"/>
    <n v="422"/>
    <n v="422"/>
    <n v="0"/>
    <n v="0"/>
    <x v="1"/>
  </r>
  <r>
    <x v="1"/>
    <x v="32"/>
    <x v="6"/>
    <n v="49"/>
    <n v="49"/>
    <n v="0"/>
    <n v="0"/>
    <x v="1"/>
  </r>
  <r>
    <x v="1"/>
    <x v="32"/>
    <x v="7"/>
    <n v="56"/>
    <n v="56"/>
    <n v="0"/>
    <n v="0"/>
    <x v="1"/>
  </r>
  <r>
    <x v="1"/>
    <x v="32"/>
    <x v="8"/>
    <n v="37"/>
    <n v="37"/>
    <n v="0"/>
    <n v="0"/>
    <x v="1"/>
  </r>
  <r>
    <x v="1"/>
    <x v="32"/>
    <x v="9"/>
    <n v="108"/>
    <n v="108"/>
    <n v="0"/>
    <n v="0"/>
    <x v="1"/>
  </r>
  <r>
    <x v="2"/>
    <x v="0"/>
    <x v="5"/>
    <n v="4737"/>
    <n v="4737"/>
    <n v="0"/>
    <n v="0"/>
    <x v="1"/>
  </r>
  <r>
    <x v="2"/>
    <x v="0"/>
    <x v="6"/>
    <n v="3166"/>
    <n v="3166"/>
    <n v="0"/>
    <n v="0"/>
    <x v="1"/>
  </r>
  <r>
    <x v="2"/>
    <x v="0"/>
    <x v="7"/>
    <n v="3173"/>
    <n v="3173"/>
    <n v="0"/>
    <n v="0"/>
    <x v="1"/>
  </r>
  <r>
    <x v="2"/>
    <x v="0"/>
    <x v="8"/>
    <n v="3084"/>
    <n v="3084"/>
    <n v="0"/>
    <n v="0"/>
    <x v="1"/>
  </r>
  <r>
    <x v="2"/>
    <x v="0"/>
    <x v="9"/>
    <n v="5010"/>
    <n v="5010"/>
    <n v="0"/>
    <n v="0"/>
    <x v="1"/>
  </r>
  <r>
    <x v="2"/>
    <x v="1"/>
    <x v="5"/>
    <n v="199"/>
    <n v="199"/>
    <n v="0"/>
    <n v="0"/>
    <x v="1"/>
  </r>
  <r>
    <x v="2"/>
    <x v="1"/>
    <x v="6"/>
    <n v="166"/>
    <n v="166"/>
    <n v="0"/>
    <n v="0"/>
    <x v="1"/>
  </r>
  <r>
    <x v="2"/>
    <x v="1"/>
    <x v="7"/>
    <n v="56"/>
    <n v="56"/>
    <n v="0"/>
    <n v="0"/>
    <x v="1"/>
  </r>
  <r>
    <x v="2"/>
    <x v="1"/>
    <x v="8"/>
    <n v="20"/>
    <n v="20"/>
    <n v="0"/>
    <n v="0"/>
    <x v="1"/>
  </r>
  <r>
    <x v="2"/>
    <x v="1"/>
    <x v="9"/>
    <n v="386"/>
    <n v="386"/>
    <n v="0"/>
    <n v="0"/>
    <x v="1"/>
  </r>
  <r>
    <x v="2"/>
    <x v="4"/>
    <x v="5"/>
    <n v="1199"/>
    <n v="1199"/>
    <n v="0"/>
    <n v="0"/>
    <x v="1"/>
  </r>
  <r>
    <x v="2"/>
    <x v="4"/>
    <x v="6"/>
    <n v="1145"/>
    <n v="1145"/>
    <n v="0"/>
    <n v="0"/>
    <x v="1"/>
  </r>
  <r>
    <x v="2"/>
    <x v="4"/>
    <x v="7"/>
    <n v="258"/>
    <n v="258"/>
    <n v="0"/>
    <n v="0"/>
    <x v="1"/>
  </r>
  <r>
    <x v="2"/>
    <x v="4"/>
    <x v="8"/>
    <n v="96"/>
    <n v="96"/>
    <n v="0"/>
    <n v="0"/>
    <x v="1"/>
  </r>
  <r>
    <x v="2"/>
    <x v="4"/>
    <x v="9"/>
    <n v="835"/>
    <n v="835"/>
    <n v="0"/>
    <n v="0"/>
    <x v="1"/>
  </r>
  <r>
    <x v="2"/>
    <x v="6"/>
    <x v="5"/>
    <n v="486"/>
    <n v="486"/>
    <n v="0"/>
    <n v="0"/>
    <x v="1"/>
  </r>
  <r>
    <x v="2"/>
    <x v="6"/>
    <x v="6"/>
    <n v="581"/>
    <n v="581"/>
    <n v="0"/>
    <n v="0"/>
    <x v="1"/>
  </r>
  <r>
    <x v="2"/>
    <x v="6"/>
    <x v="7"/>
    <n v="719"/>
    <n v="719"/>
    <n v="0"/>
    <n v="0"/>
    <x v="1"/>
  </r>
  <r>
    <x v="2"/>
    <x v="6"/>
    <x v="8"/>
    <n v="424"/>
    <n v="424"/>
    <n v="0"/>
    <n v="0"/>
    <x v="1"/>
  </r>
  <r>
    <x v="2"/>
    <x v="6"/>
    <x v="9"/>
    <n v="532"/>
    <n v="532"/>
    <n v="0"/>
    <n v="0"/>
    <x v="1"/>
  </r>
  <r>
    <x v="2"/>
    <x v="8"/>
    <x v="5"/>
    <n v="496"/>
    <n v="496"/>
    <n v="0"/>
    <n v="0"/>
    <x v="1"/>
  </r>
  <r>
    <x v="2"/>
    <x v="8"/>
    <x v="6"/>
    <n v="60"/>
    <n v="60"/>
    <n v="0"/>
    <n v="0"/>
    <x v="1"/>
  </r>
  <r>
    <x v="2"/>
    <x v="8"/>
    <x v="7"/>
    <n v="166"/>
    <n v="166"/>
    <n v="0"/>
    <n v="0"/>
    <x v="1"/>
  </r>
  <r>
    <x v="2"/>
    <x v="8"/>
    <x v="8"/>
    <n v="123"/>
    <n v="123"/>
    <n v="0"/>
    <n v="0"/>
    <x v="1"/>
  </r>
  <r>
    <x v="2"/>
    <x v="8"/>
    <x v="9"/>
    <n v="221"/>
    <n v="221"/>
    <n v="0"/>
    <n v="0"/>
    <x v="1"/>
  </r>
  <r>
    <x v="2"/>
    <x v="9"/>
    <x v="5"/>
    <n v="81"/>
    <n v="81"/>
    <n v="0"/>
    <n v="0"/>
    <x v="1"/>
  </r>
  <r>
    <x v="2"/>
    <x v="9"/>
    <x v="6"/>
    <n v="84"/>
    <n v="84"/>
    <n v="0"/>
    <n v="0"/>
    <x v="1"/>
  </r>
  <r>
    <x v="2"/>
    <x v="9"/>
    <x v="7"/>
    <n v="100"/>
    <n v="100"/>
    <n v="0"/>
    <n v="0"/>
    <x v="1"/>
  </r>
  <r>
    <x v="2"/>
    <x v="9"/>
    <x v="8"/>
    <n v="221"/>
    <n v="221"/>
    <n v="0"/>
    <n v="0"/>
    <x v="1"/>
  </r>
  <r>
    <x v="2"/>
    <x v="9"/>
    <x v="9"/>
    <n v="549"/>
    <n v="549"/>
    <n v="0"/>
    <n v="0"/>
    <x v="1"/>
  </r>
  <r>
    <x v="2"/>
    <x v="11"/>
    <x v="5"/>
    <n v="5"/>
    <n v="5"/>
    <n v="0"/>
    <n v="0"/>
    <x v="1"/>
  </r>
  <r>
    <x v="2"/>
    <x v="11"/>
    <x v="6"/>
    <n v="28"/>
    <n v="28"/>
    <n v="0"/>
    <n v="0"/>
    <x v="1"/>
  </r>
  <r>
    <x v="2"/>
    <x v="11"/>
    <x v="7"/>
    <n v="17"/>
    <n v="17"/>
    <n v="0"/>
    <n v="0"/>
    <x v="1"/>
  </r>
  <r>
    <x v="2"/>
    <x v="11"/>
    <x v="8"/>
    <n v="20"/>
    <n v="20"/>
    <n v="0"/>
    <n v="0"/>
    <x v="1"/>
  </r>
  <r>
    <x v="2"/>
    <x v="11"/>
    <x v="9"/>
    <n v="69"/>
    <n v="69"/>
    <n v="0"/>
    <n v="0"/>
    <x v="1"/>
  </r>
  <r>
    <x v="2"/>
    <x v="12"/>
    <x v="5"/>
    <n v="203"/>
    <n v="203"/>
    <n v="0"/>
    <n v="0"/>
    <x v="1"/>
  </r>
  <r>
    <x v="2"/>
    <x v="12"/>
    <x v="6"/>
    <n v="39"/>
    <n v="39"/>
    <n v="0"/>
    <n v="0"/>
    <x v="1"/>
  </r>
  <r>
    <x v="2"/>
    <x v="12"/>
    <x v="7"/>
    <n v="102"/>
    <n v="102"/>
    <n v="0"/>
    <n v="0"/>
    <x v="1"/>
  </r>
  <r>
    <x v="2"/>
    <x v="12"/>
    <x v="8"/>
    <n v="71"/>
    <n v="71"/>
    <n v="0"/>
    <n v="0"/>
    <x v="1"/>
  </r>
  <r>
    <x v="2"/>
    <x v="12"/>
    <x v="9"/>
    <n v="281"/>
    <n v="281"/>
    <n v="0"/>
    <n v="0"/>
    <x v="1"/>
  </r>
  <r>
    <x v="2"/>
    <x v="15"/>
    <x v="5"/>
    <n v="532"/>
    <n v="532"/>
    <n v="0"/>
    <n v="0"/>
    <x v="1"/>
  </r>
  <r>
    <x v="2"/>
    <x v="15"/>
    <x v="6"/>
    <n v="232"/>
    <n v="232"/>
    <n v="0"/>
    <n v="0"/>
    <x v="1"/>
  </r>
  <r>
    <x v="2"/>
    <x v="15"/>
    <x v="7"/>
    <n v="612"/>
    <n v="612"/>
    <n v="0"/>
    <n v="0"/>
    <x v="1"/>
  </r>
  <r>
    <x v="2"/>
    <x v="15"/>
    <x v="8"/>
    <n v="1151"/>
    <n v="1151"/>
    <n v="0"/>
    <n v="0"/>
    <x v="1"/>
  </r>
  <r>
    <x v="2"/>
    <x v="15"/>
    <x v="9"/>
    <n v="368"/>
    <n v="368"/>
    <n v="0"/>
    <n v="0"/>
    <x v="1"/>
  </r>
  <r>
    <x v="2"/>
    <x v="17"/>
    <x v="5"/>
    <n v="494"/>
    <n v="494"/>
    <n v="0"/>
    <n v="0"/>
    <x v="1"/>
  </r>
  <r>
    <x v="2"/>
    <x v="17"/>
    <x v="6"/>
    <n v="190"/>
    <n v="190"/>
    <n v="0"/>
    <n v="0"/>
    <x v="1"/>
  </r>
  <r>
    <x v="2"/>
    <x v="17"/>
    <x v="7"/>
    <n v="38"/>
    <n v="38"/>
    <n v="0"/>
    <n v="0"/>
    <x v="1"/>
  </r>
  <r>
    <x v="2"/>
    <x v="17"/>
    <x v="8"/>
    <n v="18"/>
    <n v="18"/>
    <n v="0"/>
    <n v="0"/>
    <x v="1"/>
  </r>
  <r>
    <x v="2"/>
    <x v="17"/>
    <x v="9"/>
    <n v="293"/>
    <n v="293"/>
    <n v="0"/>
    <n v="0"/>
    <x v="1"/>
  </r>
  <r>
    <x v="2"/>
    <x v="21"/>
    <x v="5"/>
    <n v="69"/>
    <n v="69"/>
    <n v="0"/>
    <n v="0"/>
    <x v="1"/>
  </r>
  <r>
    <x v="2"/>
    <x v="21"/>
    <x v="6"/>
    <n v="56"/>
    <n v="56"/>
    <n v="0"/>
    <n v="0"/>
    <x v="1"/>
  </r>
  <r>
    <x v="2"/>
    <x v="21"/>
    <x v="7"/>
    <n v="80"/>
    <n v="80"/>
    <n v="0"/>
    <n v="0"/>
    <x v="1"/>
  </r>
  <r>
    <x v="2"/>
    <x v="21"/>
    <x v="8"/>
    <n v="182"/>
    <n v="182"/>
    <n v="0"/>
    <n v="0"/>
    <x v="1"/>
  </r>
  <r>
    <x v="2"/>
    <x v="21"/>
    <x v="9"/>
    <n v="422"/>
    <n v="422"/>
    <n v="0"/>
    <n v="0"/>
    <x v="1"/>
  </r>
  <r>
    <x v="2"/>
    <x v="22"/>
    <x v="5"/>
    <n v="38"/>
    <n v="38"/>
    <n v="0"/>
    <n v="0"/>
    <x v="1"/>
  </r>
  <r>
    <x v="2"/>
    <x v="22"/>
    <x v="6"/>
    <n v="109"/>
    <n v="109"/>
    <n v="0"/>
    <n v="0"/>
    <x v="1"/>
  </r>
  <r>
    <x v="2"/>
    <x v="22"/>
    <x v="7"/>
    <n v="182"/>
    <n v="182"/>
    <n v="0"/>
    <n v="0"/>
    <x v="1"/>
  </r>
  <r>
    <x v="2"/>
    <x v="22"/>
    <x v="8"/>
    <n v="221"/>
    <n v="221"/>
    <n v="0"/>
    <n v="0"/>
    <x v="1"/>
  </r>
  <r>
    <x v="2"/>
    <x v="22"/>
    <x v="9"/>
    <n v="182"/>
    <n v="182"/>
    <n v="0"/>
    <n v="0"/>
    <x v="1"/>
  </r>
  <r>
    <x v="2"/>
    <x v="23"/>
    <x v="5"/>
    <n v="68"/>
    <n v="68"/>
    <n v="0"/>
    <n v="0"/>
    <x v="1"/>
  </r>
  <r>
    <x v="2"/>
    <x v="23"/>
    <x v="6"/>
    <n v="168"/>
    <n v="168"/>
    <n v="0"/>
    <n v="0"/>
    <x v="1"/>
  </r>
  <r>
    <x v="2"/>
    <x v="23"/>
    <x v="7"/>
    <n v="221"/>
    <n v="221"/>
    <n v="0"/>
    <n v="0"/>
    <x v="1"/>
  </r>
  <r>
    <x v="2"/>
    <x v="23"/>
    <x v="8"/>
    <n v="309"/>
    <n v="309"/>
    <n v="0"/>
    <n v="0"/>
    <x v="1"/>
  </r>
  <r>
    <x v="2"/>
    <x v="23"/>
    <x v="9"/>
    <n v="322"/>
    <n v="322"/>
    <n v="0"/>
    <n v="0"/>
    <x v="1"/>
  </r>
  <r>
    <x v="2"/>
    <x v="24"/>
    <x v="5"/>
    <n v="97"/>
    <n v="97"/>
    <n v="0"/>
    <n v="0"/>
    <x v="1"/>
  </r>
  <r>
    <x v="2"/>
    <x v="24"/>
    <x v="6"/>
    <n v="20"/>
    <n v="20"/>
    <n v="0"/>
    <n v="0"/>
    <x v="1"/>
  </r>
  <r>
    <x v="2"/>
    <x v="24"/>
    <x v="7"/>
    <n v="105"/>
    <n v="105"/>
    <n v="0"/>
    <n v="0"/>
    <x v="1"/>
  </r>
  <r>
    <x v="2"/>
    <x v="24"/>
    <x v="8"/>
    <n v="76"/>
    <n v="76"/>
    <n v="0"/>
    <n v="0"/>
    <x v="1"/>
  </r>
  <r>
    <x v="2"/>
    <x v="24"/>
    <x v="9"/>
    <n v="123"/>
    <n v="123"/>
    <n v="0"/>
    <n v="0"/>
    <x v="1"/>
  </r>
  <r>
    <x v="2"/>
    <x v="25"/>
    <x v="5"/>
    <n v="35"/>
    <n v="35"/>
    <n v="0"/>
    <n v="0"/>
    <x v="1"/>
  </r>
  <r>
    <x v="2"/>
    <x v="25"/>
    <x v="6"/>
    <n v="50"/>
    <n v="50"/>
    <n v="0"/>
    <n v="0"/>
    <x v="1"/>
  </r>
  <r>
    <x v="2"/>
    <x v="25"/>
    <x v="7"/>
    <n v="68"/>
    <n v="68"/>
    <n v="0"/>
    <n v="0"/>
    <x v="1"/>
  </r>
  <r>
    <x v="2"/>
    <x v="25"/>
    <x v="8"/>
    <n v="178"/>
    <n v="178"/>
    <n v="0"/>
    <n v="0"/>
    <x v="1"/>
  </r>
  <r>
    <x v="2"/>
    <x v="25"/>
    <x v="9"/>
    <n v="310"/>
    <n v="310"/>
    <n v="0"/>
    <n v="0"/>
    <x v="1"/>
  </r>
  <r>
    <x v="2"/>
    <x v="26"/>
    <x v="5"/>
    <n v="944"/>
    <n v="944"/>
    <n v="0"/>
    <n v="0"/>
    <x v="1"/>
  </r>
  <r>
    <x v="2"/>
    <x v="26"/>
    <x v="6"/>
    <n v="451"/>
    <n v="451"/>
    <n v="0"/>
    <n v="0"/>
    <x v="1"/>
  </r>
  <r>
    <x v="2"/>
    <x v="26"/>
    <x v="7"/>
    <n v="833"/>
    <n v="833"/>
    <n v="0"/>
    <n v="0"/>
    <x v="1"/>
  </r>
  <r>
    <x v="2"/>
    <x v="26"/>
    <x v="8"/>
    <n v="473"/>
    <n v="473"/>
    <n v="0"/>
    <n v="0"/>
    <x v="1"/>
  </r>
  <r>
    <x v="2"/>
    <x v="26"/>
    <x v="9"/>
    <n v="913"/>
    <n v="913"/>
    <n v="0"/>
    <n v="0"/>
    <x v="1"/>
  </r>
  <r>
    <x v="2"/>
    <x v="27"/>
    <x v="5"/>
    <n v="30"/>
    <n v="30"/>
    <n v="0"/>
    <n v="0"/>
    <x v="1"/>
  </r>
  <r>
    <x v="2"/>
    <x v="27"/>
    <x v="6"/>
    <n v="59"/>
    <n v="59"/>
    <n v="0"/>
    <n v="0"/>
    <x v="1"/>
  </r>
  <r>
    <x v="2"/>
    <x v="27"/>
    <x v="7"/>
    <n v="39"/>
    <n v="39"/>
    <n v="0"/>
    <n v="0"/>
    <x v="1"/>
  </r>
  <r>
    <x v="2"/>
    <x v="27"/>
    <x v="8"/>
    <n v="88"/>
    <n v="88"/>
    <n v="0"/>
    <n v="0"/>
    <x v="1"/>
  </r>
  <r>
    <x v="2"/>
    <x v="27"/>
    <x v="9"/>
    <n v="140"/>
    <n v="140"/>
    <n v="0"/>
    <n v="0"/>
    <x v="1"/>
  </r>
  <r>
    <x v="2"/>
    <x v="30"/>
    <x v="5"/>
    <n v="35"/>
    <n v="35"/>
    <n v="0"/>
    <n v="0"/>
    <x v="1"/>
  </r>
  <r>
    <x v="2"/>
    <x v="30"/>
    <x v="6"/>
    <n v="50"/>
    <n v="50"/>
    <n v="0"/>
    <n v="0"/>
    <x v="1"/>
  </r>
  <r>
    <x v="2"/>
    <x v="30"/>
    <x v="7"/>
    <n v="68"/>
    <n v="68"/>
    <n v="0"/>
    <n v="0"/>
    <x v="1"/>
  </r>
  <r>
    <x v="2"/>
    <x v="30"/>
    <x v="8"/>
    <n v="178"/>
    <n v="178"/>
    <n v="0"/>
    <n v="0"/>
    <x v="1"/>
  </r>
  <r>
    <x v="2"/>
    <x v="30"/>
    <x v="9"/>
    <n v="310"/>
    <n v="310"/>
    <n v="0"/>
    <n v="0"/>
    <x v="1"/>
  </r>
  <r>
    <x v="2"/>
    <x v="31"/>
    <x v="5"/>
    <n v="402"/>
    <n v="402"/>
    <n v="0"/>
    <n v="0"/>
    <x v="1"/>
  </r>
  <r>
    <x v="2"/>
    <x v="31"/>
    <x v="6"/>
    <n v="205"/>
    <n v="205"/>
    <n v="0"/>
    <n v="0"/>
    <x v="1"/>
  </r>
  <r>
    <x v="2"/>
    <x v="31"/>
    <x v="7"/>
    <n v="158"/>
    <n v="158"/>
    <n v="0"/>
    <n v="0"/>
    <x v="1"/>
  </r>
  <r>
    <x v="2"/>
    <x v="31"/>
    <x v="8"/>
    <n v="91"/>
    <n v="91"/>
    <n v="0"/>
    <n v="0"/>
    <x v="1"/>
  </r>
  <r>
    <x v="2"/>
    <x v="31"/>
    <x v="9"/>
    <n v="667"/>
    <n v="667"/>
    <n v="0"/>
    <n v="0"/>
    <x v="1"/>
  </r>
  <r>
    <x v="2"/>
    <x v="32"/>
    <x v="5"/>
    <n v="399"/>
    <n v="399"/>
    <n v="0"/>
    <n v="0"/>
    <x v="1"/>
  </r>
  <r>
    <x v="2"/>
    <x v="32"/>
    <x v="6"/>
    <n v="40"/>
    <n v="40"/>
    <n v="0"/>
    <n v="0"/>
    <x v="1"/>
  </r>
  <r>
    <x v="2"/>
    <x v="32"/>
    <x v="7"/>
    <n v="61"/>
    <n v="61"/>
    <n v="0"/>
    <n v="0"/>
    <x v="1"/>
  </r>
  <r>
    <x v="2"/>
    <x v="32"/>
    <x v="8"/>
    <n v="47"/>
    <n v="47"/>
    <n v="0"/>
    <n v="0"/>
    <x v="1"/>
  </r>
  <r>
    <x v="2"/>
    <x v="32"/>
    <x v="9"/>
    <n v="98"/>
    <n v="98"/>
    <n v="0"/>
    <n v="0"/>
    <x v="1"/>
  </r>
  <r>
    <x v="3"/>
    <x v="0"/>
    <x v="5"/>
    <n v="4702"/>
    <n v="4702"/>
    <n v="0"/>
    <n v="0"/>
    <x v="1"/>
  </r>
  <r>
    <x v="3"/>
    <x v="0"/>
    <x v="6"/>
    <n v="3198"/>
    <n v="3198"/>
    <n v="0"/>
    <n v="0"/>
    <x v="1"/>
  </r>
  <r>
    <x v="3"/>
    <x v="0"/>
    <x v="7"/>
    <n v="3126"/>
    <n v="3126"/>
    <n v="0"/>
    <n v="0"/>
    <x v="1"/>
  </r>
  <r>
    <x v="3"/>
    <x v="0"/>
    <x v="8"/>
    <n v="3203"/>
    <n v="3203"/>
    <n v="0"/>
    <n v="0"/>
    <x v="1"/>
  </r>
  <r>
    <x v="3"/>
    <x v="0"/>
    <x v="9"/>
    <n v="4940"/>
    <n v="4940"/>
    <n v="0"/>
    <n v="0"/>
    <x v="1"/>
  </r>
  <r>
    <x v="3"/>
    <x v="1"/>
    <x v="5"/>
    <n v="209"/>
    <n v="209"/>
    <n v="0"/>
    <n v="0"/>
    <x v="1"/>
  </r>
  <r>
    <x v="3"/>
    <x v="1"/>
    <x v="6"/>
    <n v="157"/>
    <n v="157"/>
    <n v="0"/>
    <n v="0"/>
    <x v="1"/>
  </r>
  <r>
    <x v="3"/>
    <x v="1"/>
    <x v="7"/>
    <n v="46"/>
    <n v="46"/>
    <n v="0"/>
    <n v="0"/>
    <x v="1"/>
  </r>
  <r>
    <x v="3"/>
    <x v="1"/>
    <x v="8"/>
    <n v="33"/>
    <n v="33"/>
    <n v="0"/>
    <n v="0"/>
    <x v="1"/>
  </r>
  <r>
    <x v="3"/>
    <x v="1"/>
    <x v="9"/>
    <n v="367"/>
    <n v="367"/>
    <n v="0"/>
    <n v="0"/>
    <x v="1"/>
  </r>
  <r>
    <x v="3"/>
    <x v="4"/>
    <x v="5"/>
    <n v="1184"/>
    <n v="1184"/>
    <n v="0"/>
    <n v="0"/>
    <x v="1"/>
  </r>
  <r>
    <x v="3"/>
    <x v="4"/>
    <x v="6"/>
    <n v="1115"/>
    <n v="1115"/>
    <n v="0"/>
    <n v="0"/>
    <x v="1"/>
  </r>
  <r>
    <x v="3"/>
    <x v="4"/>
    <x v="7"/>
    <n v="287"/>
    <n v="287"/>
    <n v="0"/>
    <n v="0"/>
    <x v="1"/>
  </r>
  <r>
    <x v="3"/>
    <x v="4"/>
    <x v="8"/>
    <n v="102"/>
    <n v="102"/>
    <n v="0"/>
    <n v="0"/>
    <x v="1"/>
  </r>
  <r>
    <x v="3"/>
    <x v="4"/>
    <x v="9"/>
    <n v="835"/>
    <n v="835"/>
    <n v="0"/>
    <n v="0"/>
    <x v="1"/>
  </r>
  <r>
    <x v="3"/>
    <x v="6"/>
    <x v="5"/>
    <n v="408"/>
    <n v="408"/>
    <n v="0"/>
    <n v="0"/>
    <x v="1"/>
  </r>
  <r>
    <x v="3"/>
    <x v="6"/>
    <x v="6"/>
    <n v="592"/>
    <n v="592"/>
    <n v="0"/>
    <n v="0"/>
    <x v="1"/>
  </r>
  <r>
    <x v="3"/>
    <x v="6"/>
    <x v="7"/>
    <n v="714"/>
    <n v="714"/>
    <n v="0"/>
    <n v="0"/>
    <x v="1"/>
  </r>
  <r>
    <x v="3"/>
    <x v="6"/>
    <x v="8"/>
    <n v="469"/>
    <n v="469"/>
    <n v="0"/>
    <n v="0"/>
    <x v="1"/>
  </r>
  <r>
    <x v="3"/>
    <x v="6"/>
    <x v="9"/>
    <n v="512"/>
    <n v="512"/>
    <n v="0"/>
    <n v="0"/>
    <x v="1"/>
  </r>
  <r>
    <x v="3"/>
    <x v="8"/>
    <x v="5"/>
    <n v="503"/>
    <n v="503"/>
    <n v="0"/>
    <n v="0"/>
    <x v="1"/>
  </r>
  <r>
    <x v="3"/>
    <x v="8"/>
    <x v="6"/>
    <n v="65"/>
    <n v="65"/>
    <n v="0"/>
    <n v="0"/>
    <x v="1"/>
  </r>
  <r>
    <x v="3"/>
    <x v="8"/>
    <x v="7"/>
    <n v="165"/>
    <n v="165"/>
    <n v="0"/>
    <n v="0"/>
    <x v="1"/>
  </r>
  <r>
    <x v="3"/>
    <x v="8"/>
    <x v="8"/>
    <n v="110"/>
    <n v="110"/>
    <n v="0"/>
    <n v="0"/>
    <x v="1"/>
  </r>
  <r>
    <x v="3"/>
    <x v="8"/>
    <x v="9"/>
    <n v="273"/>
    <n v="273"/>
    <n v="0"/>
    <n v="0"/>
    <x v="1"/>
  </r>
  <r>
    <x v="3"/>
    <x v="9"/>
    <x v="5"/>
    <n v="77"/>
    <n v="77"/>
    <n v="0"/>
    <n v="0"/>
    <x v="1"/>
  </r>
  <r>
    <x v="3"/>
    <x v="9"/>
    <x v="6"/>
    <n v="81"/>
    <n v="81"/>
    <n v="0"/>
    <n v="0"/>
    <x v="1"/>
  </r>
  <r>
    <x v="3"/>
    <x v="9"/>
    <x v="7"/>
    <n v="85"/>
    <n v="85"/>
    <n v="0"/>
    <n v="0"/>
    <x v="1"/>
  </r>
  <r>
    <x v="3"/>
    <x v="9"/>
    <x v="8"/>
    <n v="218"/>
    <n v="218"/>
    <n v="0"/>
    <n v="0"/>
    <x v="1"/>
  </r>
  <r>
    <x v="3"/>
    <x v="9"/>
    <x v="9"/>
    <n v="511"/>
    <n v="511"/>
    <n v="0"/>
    <n v="0"/>
    <x v="1"/>
  </r>
  <r>
    <x v="3"/>
    <x v="11"/>
    <x v="5"/>
    <n v="8"/>
    <n v="8"/>
    <n v="0"/>
    <n v="0"/>
    <x v="1"/>
  </r>
  <r>
    <x v="3"/>
    <x v="11"/>
    <x v="6"/>
    <n v="18"/>
    <n v="18"/>
    <n v="0"/>
    <n v="0"/>
    <x v="1"/>
  </r>
  <r>
    <x v="3"/>
    <x v="11"/>
    <x v="7"/>
    <n v="22"/>
    <n v="22"/>
    <n v="0"/>
    <n v="0"/>
    <x v="1"/>
  </r>
  <r>
    <x v="3"/>
    <x v="11"/>
    <x v="8"/>
    <n v="21"/>
    <n v="21"/>
    <n v="0"/>
    <n v="0"/>
    <x v="1"/>
  </r>
  <r>
    <x v="3"/>
    <x v="11"/>
    <x v="9"/>
    <n v="61"/>
    <n v="61"/>
    <n v="0"/>
    <n v="0"/>
    <x v="1"/>
  </r>
  <r>
    <x v="3"/>
    <x v="12"/>
    <x v="5"/>
    <n v="203"/>
    <n v="203"/>
    <n v="0"/>
    <n v="0"/>
    <x v="1"/>
  </r>
  <r>
    <x v="3"/>
    <x v="12"/>
    <x v="6"/>
    <n v="44"/>
    <n v="44"/>
    <n v="0"/>
    <n v="0"/>
    <x v="1"/>
  </r>
  <r>
    <x v="3"/>
    <x v="12"/>
    <x v="7"/>
    <n v="106"/>
    <n v="106"/>
    <n v="0"/>
    <n v="0"/>
    <x v="1"/>
  </r>
  <r>
    <x v="3"/>
    <x v="12"/>
    <x v="8"/>
    <n v="83"/>
    <n v="83"/>
    <n v="0"/>
    <n v="0"/>
    <x v="1"/>
  </r>
  <r>
    <x v="3"/>
    <x v="12"/>
    <x v="9"/>
    <n v="275"/>
    <n v="275"/>
    <n v="0"/>
    <n v="0"/>
    <x v="1"/>
  </r>
  <r>
    <x v="3"/>
    <x v="15"/>
    <x v="5"/>
    <n v="544"/>
    <n v="544"/>
    <n v="0"/>
    <n v="0"/>
    <x v="1"/>
  </r>
  <r>
    <x v="3"/>
    <x v="15"/>
    <x v="6"/>
    <n v="221"/>
    <n v="221"/>
    <n v="0"/>
    <n v="0"/>
    <x v="1"/>
  </r>
  <r>
    <x v="3"/>
    <x v="15"/>
    <x v="7"/>
    <n v="574"/>
    <n v="574"/>
    <n v="0"/>
    <n v="0"/>
    <x v="1"/>
  </r>
  <r>
    <x v="3"/>
    <x v="15"/>
    <x v="8"/>
    <n v="1229"/>
    <n v="1229"/>
    <n v="0"/>
    <n v="0"/>
    <x v="1"/>
  </r>
  <r>
    <x v="3"/>
    <x v="15"/>
    <x v="9"/>
    <n v="339"/>
    <n v="339"/>
    <n v="0"/>
    <n v="0"/>
    <x v="1"/>
  </r>
  <r>
    <x v="3"/>
    <x v="17"/>
    <x v="5"/>
    <n v="509"/>
    <n v="509"/>
    <n v="0"/>
    <n v="0"/>
    <x v="1"/>
  </r>
  <r>
    <x v="3"/>
    <x v="17"/>
    <x v="6"/>
    <n v="228"/>
    <n v="228"/>
    <n v="0"/>
    <n v="0"/>
    <x v="1"/>
  </r>
  <r>
    <x v="3"/>
    <x v="17"/>
    <x v="7"/>
    <n v="36"/>
    <n v="36"/>
    <n v="0"/>
    <n v="0"/>
    <x v="1"/>
  </r>
  <r>
    <x v="3"/>
    <x v="17"/>
    <x v="8"/>
    <n v="18"/>
    <n v="18"/>
    <n v="0"/>
    <n v="0"/>
    <x v="1"/>
  </r>
  <r>
    <x v="3"/>
    <x v="17"/>
    <x v="9"/>
    <n v="316"/>
    <n v="316"/>
    <n v="0"/>
    <n v="0"/>
    <x v="1"/>
  </r>
  <r>
    <x v="3"/>
    <x v="21"/>
    <x v="5"/>
    <n v="60"/>
    <n v="60"/>
    <n v="0"/>
    <n v="0"/>
    <x v="1"/>
  </r>
  <r>
    <x v="3"/>
    <x v="21"/>
    <x v="6"/>
    <n v="60"/>
    <n v="60"/>
    <n v="0"/>
    <n v="0"/>
    <x v="1"/>
  </r>
  <r>
    <x v="3"/>
    <x v="21"/>
    <x v="7"/>
    <n v="56"/>
    <n v="56"/>
    <n v="0"/>
    <n v="0"/>
    <x v="1"/>
  </r>
  <r>
    <x v="3"/>
    <x v="21"/>
    <x v="8"/>
    <n v="186"/>
    <n v="186"/>
    <n v="0"/>
    <n v="0"/>
    <x v="1"/>
  </r>
  <r>
    <x v="3"/>
    <x v="21"/>
    <x v="9"/>
    <n v="401"/>
    <n v="401"/>
    <n v="0"/>
    <n v="0"/>
    <x v="1"/>
  </r>
  <r>
    <x v="3"/>
    <x v="22"/>
    <x v="5"/>
    <n v="29"/>
    <n v="29"/>
    <n v="0"/>
    <n v="0"/>
    <x v="1"/>
  </r>
  <r>
    <x v="3"/>
    <x v="22"/>
    <x v="6"/>
    <n v="110"/>
    <n v="110"/>
    <n v="0"/>
    <n v="0"/>
    <x v="1"/>
  </r>
  <r>
    <x v="3"/>
    <x v="22"/>
    <x v="7"/>
    <n v="188"/>
    <n v="188"/>
    <n v="0"/>
    <n v="0"/>
    <x v="1"/>
  </r>
  <r>
    <x v="3"/>
    <x v="22"/>
    <x v="8"/>
    <n v="213"/>
    <n v="213"/>
    <n v="0"/>
    <n v="0"/>
    <x v="1"/>
  </r>
  <r>
    <x v="3"/>
    <x v="22"/>
    <x v="9"/>
    <n v="167"/>
    <n v="167"/>
    <n v="0"/>
    <n v="0"/>
    <x v="1"/>
  </r>
  <r>
    <x v="3"/>
    <x v="23"/>
    <x v="5"/>
    <n v="60"/>
    <n v="60"/>
    <n v="0"/>
    <n v="0"/>
    <x v="1"/>
  </r>
  <r>
    <x v="3"/>
    <x v="23"/>
    <x v="6"/>
    <n v="171"/>
    <n v="171"/>
    <n v="0"/>
    <n v="0"/>
    <x v="1"/>
  </r>
  <r>
    <x v="3"/>
    <x v="23"/>
    <x v="7"/>
    <n v="220"/>
    <n v="220"/>
    <n v="0"/>
    <n v="0"/>
    <x v="1"/>
  </r>
  <r>
    <x v="3"/>
    <x v="23"/>
    <x v="8"/>
    <n v="304"/>
    <n v="304"/>
    <n v="0"/>
    <n v="0"/>
    <x v="1"/>
  </r>
  <r>
    <x v="3"/>
    <x v="23"/>
    <x v="9"/>
    <n v="264"/>
    <n v="264"/>
    <n v="0"/>
    <n v="0"/>
    <x v="1"/>
  </r>
  <r>
    <x v="3"/>
    <x v="24"/>
    <x v="5"/>
    <n v="122"/>
    <n v="122"/>
    <n v="0"/>
    <n v="0"/>
    <x v="1"/>
  </r>
  <r>
    <x v="3"/>
    <x v="24"/>
    <x v="6"/>
    <n v="21"/>
    <n v="21"/>
    <n v="0"/>
    <n v="0"/>
    <x v="1"/>
  </r>
  <r>
    <x v="3"/>
    <x v="24"/>
    <x v="7"/>
    <n v="92"/>
    <n v="92"/>
    <n v="0"/>
    <n v="0"/>
    <x v="1"/>
  </r>
  <r>
    <x v="3"/>
    <x v="24"/>
    <x v="8"/>
    <n v="71"/>
    <n v="71"/>
    <n v="0"/>
    <n v="0"/>
    <x v="1"/>
  </r>
  <r>
    <x v="3"/>
    <x v="24"/>
    <x v="9"/>
    <n v="131"/>
    <n v="131"/>
    <n v="0"/>
    <n v="0"/>
    <x v="1"/>
  </r>
  <r>
    <x v="3"/>
    <x v="25"/>
    <x v="5"/>
    <n v="32"/>
    <n v="32"/>
    <n v="0"/>
    <n v="0"/>
    <x v="1"/>
  </r>
  <r>
    <x v="3"/>
    <x v="25"/>
    <x v="6"/>
    <n v="59"/>
    <n v="59"/>
    <n v="0"/>
    <n v="0"/>
    <x v="1"/>
  </r>
  <r>
    <x v="3"/>
    <x v="25"/>
    <x v="7"/>
    <n v="68"/>
    <n v="68"/>
    <n v="0"/>
    <n v="0"/>
    <x v="1"/>
  </r>
  <r>
    <x v="3"/>
    <x v="25"/>
    <x v="8"/>
    <n v="177"/>
    <n v="177"/>
    <n v="0"/>
    <n v="0"/>
    <x v="1"/>
  </r>
  <r>
    <x v="3"/>
    <x v="25"/>
    <x v="9"/>
    <n v="309"/>
    <n v="309"/>
    <n v="0"/>
    <n v="0"/>
    <x v="1"/>
  </r>
  <r>
    <x v="3"/>
    <x v="26"/>
    <x v="5"/>
    <n v="973"/>
    <n v="973"/>
    <n v="0"/>
    <n v="0"/>
    <x v="1"/>
  </r>
  <r>
    <x v="3"/>
    <x v="26"/>
    <x v="6"/>
    <n v="465"/>
    <n v="465"/>
    <n v="0"/>
    <n v="0"/>
    <x v="1"/>
  </r>
  <r>
    <x v="3"/>
    <x v="26"/>
    <x v="7"/>
    <n v="825"/>
    <n v="825"/>
    <n v="0"/>
    <n v="0"/>
    <x v="1"/>
  </r>
  <r>
    <x v="3"/>
    <x v="26"/>
    <x v="8"/>
    <n v="460"/>
    <n v="460"/>
    <n v="0"/>
    <n v="0"/>
    <x v="1"/>
  </r>
  <r>
    <x v="3"/>
    <x v="26"/>
    <x v="9"/>
    <n v="939"/>
    <n v="939"/>
    <n v="0"/>
    <n v="0"/>
    <x v="1"/>
  </r>
  <r>
    <x v="3"/>
    <x v="27"/>
    <x v="5"/>
    <n v="31"/>
    <n v="31"/>
    <n v="0"/>
    <n v="0"/>
    <x v="1"/>
  </r>
  <r>
    <x v="3"/>
    <x v="27"/>
    <x v="6"/>
    <n v="61"/>
    <n v="61"/>
    <n v="0"/>
    <n v="0"/>
    <x v="1"/>
  </r>
  <r>
    <x v="3"/>
    <x v="27"/>
    <x v="7"/>
    <n v="32"/>
    <n v="32"/>
    <n v="0"/>
    <n v="0"/>
    <x v="1"/>
  </r>
  <r>
    <x v="3"/>
    <x v="27"/>
    <x v="8"/>
    <n v="91"/>
    <n v="91"/>
    <n v="0"/>
    <n v="0"/>
    <x v="1"/>
  </r>
  <r>
    <x v="3"/>
    <x v="27"/>
    <x v="9"/>
    <n v="97"/>
    <n v="97"/>
    <n v="0"/>
    <n v="0"/>
    <x v="1"/>
  </r>
  <r>
    <x v="3"/>
    <x v="30"/>
    <x v="5"/>
    <n v="32"/>
    <n v="32"/>
    <n v="0"/>
    <n v="0"/>
    <x v="1"/>
  </r>
  <r>
    <x v="3"/>
    <x v="30"/>
    <x v="6"/>
    <n v="59"/>
    <n v="59"/>
    <n v="0"/>
    <n v="0"/>
    <x v="1"/>
  </r>
  <r>
    <x v="3"/>
    <x v="30"/>
    <x v="7"/>
    <n v="68"/>
    <n v="68"/>
    <n v="0"/>
    <n v="0"/>
    <x v="1"/>
  </r>
  <r>
    <x v="3"/>
    <x v="30"/>
    <x v="8"/>
    <n v="177"/>
    <n v="177"/>
    <n v="0"/>
    <n v="0"/>
    <x v="1"/>
  </r>
  <r>
    <x v="3"/>
    <x v="30"/>
    <x v="9"/>
    <n v="309"/>
    <n v="309"/>
    <n v="0"/>
    <n v="0"/>
    <x v="1"/>
  </r>
  <r>
    <x v="3"/>
    <x v="31"/>
    <x v="5"/>
    <n v="412"/>
    <n v="412"/>
    <n v="0"/>
    <n v="0"/>
    <x v="1"/>
  </r>
  <r>
    <x v="3"/>
    <x v="31"/>
    <x v="6"/>
    <n v="201"/>
    <n v="201"/>
    <n v="0"/>
    <n v="0"/>
    <x v="1"/>
  </r>
  <r>
    <x v="3"/>
    <x v="31"/>
    <x v="7"/>
    <n v="152"/>
    <n v="152"/>
    <n v="0"/>
    <n v="0"/>
    <x v="1"/>
  </r>
  <r>
    <x v="3"/>
    <x v="31"/>
    <x v="8"/>
    <n v="116"/>
    <n v="116"/>
    <n v="0"/>
    <n v="0"/>
    <x v="1"/>
  </r>
  <r>
    <x v="3"/>
    <x v="31"/>
    <x v="9"/>
    <n v="642"/>
    <n v="642"/>
    <n v="0"/>
    <n v="0"/>
    <x v="1"/>
  </r>
  <r>
    <x v="3"/>
    <x v="32"/>
    <x v="5"/>
    <n v="381"/>
    <n v="381"/>
    <n v="0"/>
    <n v="0"/>
    <x v="1"/>
  </r>
  <r>
    <x v="3"/>
    <x v="32"/>
    <x v="6"/>
    <n v="44"/>
    <n v="44"/>
    <n v="0"/>
    <n v="0"/>
    <x v="1"/>
  </r>
  <r>
    <x v="3"/>
    <x v="32"/>
    <x v="7"/>
    <n v="73"/>
    <n v="73"/>
    <n v="0"/>
    <n v="0"/>
    <x v="1"/>
  </r>
  <r>
    <x v="3"/>
    <x v="32"/>
    <x v="8"/>
    <n v="39"/>
    <n v="39"/>
    <n v="0"/>
    <n v="0"/>
    <x v="1"/>
  </r>
  <r>
    <x v="3"/>
    <x v="32"/>
    <x v="9"/>
    <n v="142"/>
    <n v="142"/>
    <n v="0"/>
    <n v="0"/>
    <x v="1"/>
  </r>
  <r>
    <x v="4"/>
    <x v="0"/>
    <x v="5"/>
    <n v="4948"/>
    <n v="4948"/>
    <n v="0"/>
    <n v="0"/>
    <x v="1"/>
  </r>
  <r>
    <x v="4"/>
    <x v="0"/>
    <x v="6"/>
    <n v="3367"/>
    <n v="3367"/>
    <n v="0"/>
    <n v="0"/>
    <x v="1"/>
  </r>
  <r>
    <x v="4"/>
    <x v="0"/>
    <x v="7"/>
    <n v="3332"/>
    <n v="3332"/>
    <n v="0"/>
    <n v="0"/>
    <x v="1"/>
  </r>
  <r>
    <x v="4"/>
    <x v="0"/>
    <x v="8"/>
    <n v="3402"/>
    <n v="3402"/>
    <n v="0"/>
    <n v="0"/>
    <x v="1"/>
  </r>
  <r>
    <x v="4"/>
    <x v="0"/>
    <x v="9"/>
    <n v="5296"/>
    <n v="5296"/>
    <n v="0"/>
    <n v="0"/>
    <x v="1"/>
  </r>
  <r>
    <x v="4"/>
    <x v="1"/>
    <x v="5"/>
    <n v="208"/>
    <n v="208"/>
    <n v="0"/>
    <n v="0"/>
    <x v="1"/>
  </r>
  <r>
    <x v="4"/>
    <x v="1"/>
    <x v="6"/>
    <n v="148"/>
    <n v="148"/>
    <n v="0"/>
    <n v="0"/>
    <x v="1"/>
  </r>
  <r>
    <x v="4"/>
    <x v="1"/>
    <x v="7"/>
    <n v="52"/>
    <n v="52"/>
    <n v="0"/>
    <n v="0"/>
    <x v="1"/>
  </r>
  <r>
    <x v="4"/>
    <x v="1"/>
    <x v="8"/>
    <n v="34"/>
    <n v="34"/>
    <n v="0"/>
    <n v="0"/>
    <x v="1"/>
  </r>
  <r>
    <x v="4"/>
    <x v="1"/>
    <x v="9"/>
    <n v="403"/>
    <n v="403"/>
    <n v="0"/>
    <n v="0"/>
    <x v="1"/>
  </r>
  <r>
    <x v="4"/>
    <x v="4"/>
    <x v="5"/>
    <n v="1264"/>
    <n v="1264"/>
    <n v="0"/>
    <n v="0"/>
    <x v="1"/>
  </r>
  <r>
    <x v="4"/>
    <x v="4"/>
    <x v="6"/>
    <n v="1217"/>
    <n v="1217"/>
    <n v="0"/>
    <n v="0"/>
    <x v="1"/>
  </r>
  <r>
    <x v="4"/>
    <x v="4"/>
    <x v="7"/>
    <n v="336"/>
    <n v="336"/>
    <n v="0"/>
    <n v="0"/>
    <x v="1"/>
  </r>
  <r>
    <x v="4"/>
    <x v="4"/>
    <x v="8"/>
    <n v="112"/>
    <n v="112"/>
    <n v="0"/>
    <n v="0"/>
    <x v="1"/>
  </r>
  <r>
    <x v="4"/>
    <x v="4"/>
    <x v="9"/>
    <n v="918"/>
    <n v="918"/>
    <n v="0"/>
    <n v="0"/>
    <x v="1"/>
  </r>
  <r>
    <x v="4"/>
    <x v="6"/>
    <x v="5"/>
    <n v="456"/>
    <n v="456"/>
    <n v="0"/>
    <n v="0"/>
    <x v="1"/>
  </r>
  <r>
    <x v="4"/>
    <x v="6"/>
    <x v="6"/>
    <n v="644"/>
    <n v="644"/>
    <n v="0"/>
    <n v="0"/>
    <x v="1"/>
  </r>
  <r>
    <x v="4"/>
    <x v="6"/>
    <x v="7"/>
    <n v="757"/>
    <n v="757"/>
    <n v="0"/>
    <n v="0"/>
    <x v="1"/>
  </r>
  <r>
    <x v="4"/>
    <x v="6"/>
    <x v="8"/>
    <n v="468"/>
    <n v="468"/>
    <n v="0"/>
    <n v="0"/>
    <x v="1"/>
  </r>
  <r>
    <x v="4"/>
    <x v="6"/>
    <x v="9"/>
    <n v="542"/>
    <n v="542"/>
    <n v="0"/>
    <n v="0"/>
    <x v="1"/>
  </r>
  <r>
    <x v="4"/>
    <x v="8"/>
    <x v="5"/>
    <n v="521"/>
    <n v="521"/>
    <n v="0"/>
    <n v="0"/>
    <x v="1"/>
  </r>
  <r>
    <x v="4"/>
    <x v="8"/>
    <x v="6"/>
    <n v="64"/>
    <n v="64"/>
    <n v="0"/>
    <n v="0"/>
    <x v="1"/>
  </r>
  <r>
    <x v="4"/>
    <x v="8"/>
    <x v="7"/>
    <n v="167"/>
    <n v="167"/>
    <n v="0"/>
    <n v="0"/>
    <x v="1"/>
  </r>
  <r>
    <x v="4"/>
    <x v="8"/>
    <x v="8"/>
    <n v="98"/>
    <n v="98"/>
    <n v="0"/>
    <n v="0"/>
    <x v="1"/>
  </r>
  <r>
    <x v="4"/>
    <x v="8"/>
    <x v="9"/>
    <n v="264"/>
    <n v="264"/>
    <n v="0"/>
    <n v="0"/>
    <x v="1"/>
  </r>
  <r>
    <x v="4"/>
    <x v="9"/>
    <x v="5"/>
    <n v="86"/>
    <n v="86"/>
    <n v="0"/>
    <n v="0"/>
    <x v="1"/>
  </r>
  <r>
    <x v="4"/>
    <x v="9"/>
    <x v="6"/>
    <n v="77"/>
    <n v="77"/>
    <n v="0"/>
    <n v="0"/>
    <x v="1"/>
  </r>
  <r>
    <x v="4"/>
    <x v="9"/>
    <x v="7"/>
    <n v="96"/>
    <n v="96"/>
    <n v="0"/>
    <n v="0"/>
    <x v="1"/>
  </r>
  <r>
    <x v="4"/>
    <x v="9"/>
    <x v="8"/>
    <n v="271"/>
    <n v="271"/>
    <n v="0"/>
    <n v="0"/>
    <x v="1"/>
  </r>
  <r>
    <x v="4"/>
    <x v="9"/>
    <x v="9"/>
    <n v="583"/>
    <n v="583"/>
    <n v="0"/>
    <n v="0"/>
    <x v="1"/>
  </r>
  <r>
    <x v="4"/>
    <x v="11"/>
    <x v="5"/>
    <n v="8"/>
    <n v="8"/>
    <n v="0"/>
    <n v="0"/>
    <x v="1"/>
  </r>
  <r>
    <x v="4"/>
    <x v="11"/>
    <x v="6"/>
    <n v="31"/>
    <n v="31"/>
    <n v="0"/>
    <n v="0"/>
    <x v="1"/>
  </r>
  <r>
    <x v="4"/>
    <x v="11"/>
    <x v="7"/>
    <n v="18"/>
    <n v="18"/>
    <n v="0"/>
    <n v="0"/>
    <x v="1"/>
  </r>
  <r>
    <x v="4"/>
    <x v="11"/>
    <x v="8"/>
    <n v="37"/>
    <n v="37"/>
    <n v="0"/>
    <n v="0"/>
    <x v="1"/>
  </r>
  <r>
    <x v="4"/>
    <x v="11"/>
    <x v="9"/>
    <n v="62"/>
    <n v="62"/>
    <n v="0"/>
    <n v="0"/>
    <x v="1"/>
  </r>
  <r>
    <x v="4"/>
    <x v="12"/>
    <x v="5"/>
    <n v="205"/>
    <n v="205"/>
    <n v="0"/>
    <n v="0"/>
    <x v="1"/>
  </r>
  <r>
    <x v="4"/>
    <x v="12"/>
    <x v="6"/>
    <n v="43"/>
    <n v="43"/>
    <n v="0"/>
    <n v="0"/>
    <x v="1"/>
  </r>
  <r>
    <x v="4"/>
    <x v="12"/>
    <x v="7"/>
    <n v="108"/>
    <n v="108"/>
    <n v="0"/>
    <n v="0"/>
    <x v="1"/>
  </r>
  <r>
    <x v="4"/>
    <x v="12"/>
    <x v="8"/>
    <n v="69"/>
    <n v="69"/>
    <n v="0"/>
    <n v="0"/>
    <x v="1"/>
  </r>
  <r>
    <x v="4"/>
    <x v="12"/>
    <x v="9"/>
    <n v="294"/>
    <n v="294"/>
    <n v="0"/>
    <n v="0"/>
    <x v="1"/>
  </r>
  <r>
    <x v="4"/>
    <x v="15"/>
    <x v="5"/>
    <n v="547"/>
    <n v="547"/>
    <n v="0"/>
    <n v="0"/>
    <x v="1"/>
  </r>
  <r>
    <x v="4"/>
    <x v="15"/>
    <x v="6"/>
    <n v="238"/>
    <n v="238"/>
    <n v="0"/>
    <n v="0"/>
    <x v="1"/>
  </r>
  <r>
    <x v="4"/>
    <x v="15"/>
    <x v="7"/>
    <n v="659"/>
    <n v="659"/>
    <n v="0"/>
    <n v="0"/>
    <x v="1"/>
  </r>
  <r>
    <x v="4"/>
    <x v="15"/>
    <x v="8"/>
    <n v="1353"/>
    <n v="1353"/>
    <n v="0"/>
    <n v="0"/>
    <x v="1"/>
  </r>
  <r>
    <x v="4"/>
    <x v="15"/>
    <x v="9"/>
    <n v="328"/>
    <n v="328"/>
    <n v="0"/>
    <n v="0"/>
    <x v="1"/>
  </r>
  <r>
    <x v="4"/>
    <x v="17"/>
    <x v="5"/>
    <n v="580"/>
    <n v="580"/>
    <n v="0"/>
    <n v="0"/>
    <x v="1"/>
  </r>
  <r>
    <x v="4"/>
    <x v="17"/>
    <x v="6"/>
    <n v="281"/>
    <n v="281"/>
    <n v="0"/>
    <n v="0"/>
    <x v="1"/>
  </r>
  <r>
    <x v="4"/>
    <x v="17"/>
    <x v="7"/>
    <n v="46"/>
    <n v="46"/>
    <n v="0"/>
    <n v="0"/>
    <x v="1"/>
  </r>
  <r>
    <x v="4"/>
    <x v="17"/>
    <x v="8"/>
    <n v="10"/>
    <n v="10"/>
    <n v="0"/>
    <n v="0"/>
    <x v="1"/>
  </r>
  <r>
    <x v="4"/>
    <x v="17"/>
    <x v="9"/>
    <n v="311"/>
    <n v="311"/>
    <n v="0"/>
    <n v="0"/>
    <x v="1"/>
  </r>
  <r>
    <x v="4"/>
    <x v="21"/>
    <x v="5"/>
    <n v="67"/>
    <n v="67"/>
    <n v="0"/>
    <n v="0"/>
    <x v="1"/>
  </r>
  <r>
    <x v="4"/>
    <x v="21"/>
    <x v="6"/>
    <n v="44"/>
    <n v="44"/>
    <n v="0"/>
    <n v="0"/>
    <x v="1"/>
  </r>
  <r>
    <x v="4"/>
    <x v="21"/>
    <x v="7"/>
    <n v="74"/>
    <n v="74"/>
    <n v="0"/>
    <n v="0"/>
    <x v="1"/>
  </r>
  <r>
    <x v="4"/>
    <x v="21"/>
    <x v="8"/>
    <n v="217"/>
    <n v="217"/>
    <n v="0"/>
    <n v="0"/>
    <x v="1"/>
  </r>
  <r>
    <x v="4"/>
    <x v="21"/>
    <x v="9"/>
    <n v="465"/>
    <n v="465"/>
    <n v="0"/>
    <n v="0"/>
    <x v="1"/>
  </r>
  <r>
    <x v="4"/>
    <x v="22"/>
    <x v="5"/>
    <n v="32"/>
    <n v="32"/>
    <n v="0"/>
    <n v="0"/>
    <x v="1"/>
  </r>
  <r>
    <x v="4"/>
    <x v="22"/>
    <x v="6"/>
    <n v="89"/>
    <n v="89"/>
    <n v="0"/>
    <n v="0"/>
    <x v="1"/>
  </r>
  <r>
    <x v="4"/>
    <x v="22"/>
    <x v="7"/>
    <n v="184"/>
    <n v="184"/>
    <n v="0"/>
    <n v="0"/>
    <x v="1"/>
  </r>
  <r>
    <x v="4"/>
    <x v="22"/>
    <x v="8"/>
    <n v="212"/>
    <n v="212"/>
    <n v="0"/>
    <n v="0"/>
    <x v="1"/>
  </r>
  <r>
    <x v="4"/>
    <x v="22"/>
    <x v="9"/>
    <n v="203"/>
    <n v="203"/>
    <n v="0"/>
    <n v="0"/>
    <x v="1"/>
  </r>
  <r>
    <x v="4"/>
    <x v="23"/>
    <x v="5"/>
    <n v="53"/>
    <n v="53"/>
    <n v="0"/>
    <n v="0"/>
    <x v="1"/>
  </r>
  <r>
    <x v="4"/>
    <x v="23"/>
    <x v="6"/>
    <n v="150"/>
    <n v="150"/>
    <n v="0"/>
    <n v="0"/>
    <x v="1"/>
  </r>
  <r>
    <x v="4"/>
    <x v="23"/>
    <x v="7"/>
    <n v="218"/>
    <n v="218"/>
    <n v="0"/>
    <n v="0"/>
    <x v="1"/>
  </r>
  <r>
    <x v="4"/>
    <x v="23"/>
    <x v="8"/>
    <n v="318"/>
    <n v="318"/>
    <n v="0"/>
    <n v="0"/>
    <x v="1"/>
  </r>
  <r>
    <x v="4"/>
    <x v="23"/>
    <x v="9"/>
    <n v="345"/>
    <n v="345"/>
    <n v="0"/>
    <n v="0"/>
    <x v="1"/>
  </r>
  <r>
    <x v="4"/>
    <x v="24"/>
    <x v="5"/>
    <n v="108"/>
    <n v="108"/>
    <n v="0"/>
    <n v="0"/>
    <x v="1"/>
  </r>
  <r>
    <x v="4"/>
    <x v="24"/>
    <x v="6"/>
    <n v="24"/>
    <n v="24"/>
    <n v="0"/>
    <n v="0"/>
    <x v="1"/>
  </r>
  <r>
    <x v="4"/>
    <x v="24"/>
    <x v="7"/>
    <n v="106"/>
    <n v="106"/>
    <n v="0"/>
    <n v="0"/>
    <x v="1"/>
  </r>
  <r>
    <x v="4"/>
    <x v="24"/>
    <x v="8"/>
    <n v="58"/>
    <n v="58"/>
    <n v="0"/>
    <n v="0"/>
    <x v="1"/>
  </r>
  <r>
    <x v="4"/>
    <x v="24"/>
    <x v="9"/>
    <n v="148"/>
    <n v="148"/>
    <n v="0"/>
    <n v="0"/>
    <x v="1"/>
  </r>
  <r>
    <x v="4"/>
    <x v="25"/>
    <x v="5"/>
    <n v="37"/>
    <n v="37"/>
    <n v="0"/>
    <n v="0"/>
    <x v="1"/>
  </r>
  <r>
    <x v="4"/>
    <x v="25"/>
    <x v="6"/>
    <n v="57"/>
    <n v="57"/>
    <n v="0"/>
    <n v="0"/>
    <x v="1"/>
  </r>
  <r>
    <x v="4"/>
    <x v="25"/>
    <x v="7"/>
    <n v="80"/>
    <n v="80"/>
    <n v="0"/>
    <n v="0"/>
    <x v="1"/>
  </r>
  <r>
    <x v="4"/>
    <x v="25"/>
    <x v="8"/>
    <n v="218"/>
    <n v="218"/>
    <n v="0"/>
    <n v="0"/>
    <x v="1"/>
  </r>
  <r>
    <x v="4"/>
    <x v="25"/>
    <x v="9"/>
    <n v="310"/>
    <n v="310"/>
    <n v="0"/>
    <n v="0"/>
    <x v="1"/>
  </r>
  <r>
    <x v="4"/>
    <x v="26"/>
    <x v="5"/>
    <n v="991"/>
    <n v="991"/>
    <n v="0"/>
    <n v="0"/>
    <x v="1"/>
  </r>
  <r>
    <x v="4"/>
    <x v="26"/>
    <x v="6"/>
    <n v="448"/>
    <n v="448"/>
    <n v="0"/>
    <n v="0"/>
    <x v="1"/>
  </r>
  <r>
    <x v="4"/>
    <x v="26"/>
    <x v="7"/>
    <n v="813"/>
    <n v="813"/>
    <n v="0"/>
    <n v="0"/>
    <x v="1"/>
  </r>
  <r>
    <x v="4"/>
    <x v="26"/>
    <x v="8"/>
    <n v="451"/>
    <n v="451"/>
    <n v="0"/>
    <n v="0"/>
    <x v="1"/>
  </r>
  <r>
    <x v="4"/>
    <x v="26"/>
    <x v="9"/>
    <n v="998"/>
    <n v="998"/>
    <n v="0"/>
    <n v="0"/>
    <x v="1"/>
  </r>
  <r>
    <x v="4"/>
    <x v="27"/>
    <x v="5"/>
    <n v="21"/>
    <n v="21"/>
    <n v="0"/>
    <n v="0"/>
    <x v="1"/>
  </r>
  <r>
    <x v="4"/>
    <x v="27"/>
    <x v="6"/>
    <n v="61"/>
    <n v="61"/>
    <n v="0"/>
    <n v="0"/>
    <x v="1"/>
  </r>
  <r>
    <x v="4"/>
    <x v="27"/>
    <x v="7"/>
    <n v="34"/>
    <n v="34"/>
    <n v="0"/>
    <n v="0"/>
    <x v="1"/>
  </r>
  <r>
    <x v="4"/>
    <x v="27"/>
    <x v="8"/>
    <n v="106"/>
    <n v="106"/>
    <n v="0"/>
    <n v="0"/>
    <x v="1"/>
  </r>
  <r>
    <x v="4"/>
    <x v="27"/>
    <x v="9"/>
    <n v="142"/>
    <n v="142"/>
    <n v="0"/>
    <n v="0"/>
    <x v="1"/>
  </r>
  <r>
    <x v="4"/>
    <x v="30"/>
    <x v="5"/>
    <n v="37"/>
    <n v="37"/>
    <n v="0"/>
    <n v="0"/>
    <x v="1"/>
  </r>
  <r>
    <x v="4"/>
    <x v="30"/>
    <x v="6"/>
    <n v="57"/>
    <n v="57"/>
    <n v="0"/>
    <n v="0"/>
    <x v="1"/>
  </r>
  <r>
    <x v="4"/>
    <x v="30"/>
    <x v="7"/>
    <n v="80"/>
    <n v="80"/>
    <n v="0"/>
    <n v="0"/>
    <x v="1"/>
  </r>
  <r>
    <x v="4"/>
    <x v="30"/>
    <x v="8"/>
    <n v="218"/>
    <n v="218"/>
    <n v="0"/>
    <n v="0"/>
    <x v="1"/>
  </r>
  <r>
    <x v="4"/>
    <x v="30"/>
    <x v="9"/>
    <n v="310"/>
    <n v="310"/>
    <n v="0"/>
    <n v="0"/>
    <x v="1"/>
  </r>
  <r>
    <x v="4"/>
    <x v="31"/>
    <x v="5"/>
    <n v="413"/>
    <n v="413"/>
    <n v="0"/>
    <n v="0"/>
    <x v="1"/>
  </r>
  <r>
    <x v="4"/>
    <x v="31"/>
    <x v="6"/>
    <n v="191"/>
    <n v="191"/>
    <n v="0"/>
    <n v="0"/>
    <x v="1"/>
  </r>
  <r>
    <x v="4"/>
    <x v="31"/>
    <x v="7"/>
    <n v="160"/>
    <n v="160"/>
    <n v="0"/>
    <n v="0"/>
    <x v="1"/>
  </r>
  <r>
    <x v="4"/>
    <x v="31"/>
    <x v="8"/>
    <n v="103"/>
    <n v="103"/>
    <n v="0"/>
    <n v="0"/>
    <x v="1"/>
  </r>
  <r>
    <x v="4"/>
    <x v="31"/>
    <x v="9"/>
    <n v="697"/>
    <n v="697"/>
    <n v="0"/>
    <n v="0"/>
    <x v="1"/>
  </r>
  <r>
    <x v="4"/>
    <x v="32"/>
    <x v="5"/>
    <n v="413"/>
    <n v="413"/>
    <n v="0"/>
    <n v="0"/>
    <x v="1"/>
  </r>
  <r>
    <x v="4"/>
    <x v="32"/>
    <x v="6"/>
    <n v="40"/>
    <n v="40"/>
    <n v="0"/>
    <n v="0"/>
    <x v="1"/>
  </r>
  <r>
    <x v="4"/>
    <x v="32"/>
    <x v="7"/>
    <n v="61"/>
    <n v="61"/>
    <n v="0"/>
    <n v="0"/>
    <x v="1"/>
  </r>
  <r>
    <x v="4"/>
    <x v="32"/>
    <x v="8"/>
    <n v="40"/>
    <n v="40"/>
    <n v="0"/>
    <n v="0"/>
    <x v="1"/>
  </r>
  <r>
    <x v="4"/>
    <x v="32"/>
    <x v="9"/>
    <n v="116"/>
    <n v="116"/>
    <n v="0"/>
    <n v="0"/>
    <x v="1"/>
  </r>
  <r>
    <x v="5"/>
    <x v="0"/>
    <x v="5"/>
    <n v="4534"/>
    <n v="4534"/>
    <n v="0"/>
    <n v="0"/>
    <x v="1"/>
  </r>
  <r>
    <x v="5"/>
    <x v="0"/>
    <x v="6"/>
    <n v="3122"/>
    <n v="3122"/>
    <n v="0"/>
    <n v="0"/>
    <x v="1"/>
  </r>
  <r>
    <x v="5"/>
    <x v="0"/>
    <x v="7"/>
    <n v="3070"/>
    <n v="3070"/>
    <n v="0"/>
    <n v="0"/>
    <x v="1"/>
  </r>
  <r>
    <x v="5"/>
    <x v="0"/>
    <x v="8"/>
    <n v="3060"/>
    <n v="3060"/>
    <n v="0"/>
    <n v="0"/>
    <x v="1"/>
  </r>
  <r>
    <x v="5"/>
    <x v="0"/>
    <x v="9"/>
    <n v="5130"/>
    <n v="5130"/>
    <n v="0"/>
    <n v="0"/>
    <x v="1"/>
  </r>
  <r>
    <x v="5"/>
    <x v="1"/>
    <x v="5"/>
    <n v="195"/>
    <n v="195"/>
    <n v="0"/>
    <n v="0"/>
    <x v="1"/>
  </r>
  <r>
    <x v="5"/>
    <x v="1"/>
    <x v="6"/>
    <n v="152"/>
    <n v="152"/>
    <n v="0"/>
    <n v="0"/>
    <x v="1"/>
  </r>
  <r>
    <x v="5"/>
    <x v="1"/>
    <x v="7"/>
    <n v="42"/>
    <n v="42"/>
    <n v="0"/>
    <n v="0"/>
    <x v="1"/>
  </r>
  <r>
    <x v="5"/>
    <x v="1"/>
    <x v="8"/>
    <n v="25"/>
    <n v="25"/>
    <n v="0"/>
    <n v="0"/>
    <x v="1"/>
  </r>
  <r>
    <x v="5"/>
    <x v="1"/>
    <x v="9"/>
    <n v="394"/>
    <n v="394"/>
    <n v="0"/>
    <n v="0"/>
    <x v="1"/>
  </r>
  <r>
    <x v="5"/>
    <x v="4"/>
    <x v="5"/>
    <n v="1090"/>
    <n v="1090"/>
    <n v="0"/>
    <n v="0"/>
    <x v="1"/>
  </r>
  <r>
    <x v="5"/>
    <x v="4"/>
    <x v="6"/>
    <n v="1095"/>
    <n v="1095"/>
    <n v="0"/>
    <n v="0"/>
    <x v="1"/>
  </r>
  <r>
    <x v="5"/>
    <x v="4"/>
    <x v="7"/>
    <n v="257"/>
    <n v="257"/>
    <n v="0"/>
    <n v="0"/>
    <x v="1"/>
  </r>
  <r>
    <x v="5"/>
    <x v="4"/>
    <x v="8"/>
    <n v="93"/>
    <n v="93"/>
    <n v="0"/>
    <n v="0"/>
    <x v="1"/>
  </r>
  <r>
    <x v="5"/>
    <x v="4"/>
    <x v="9"/>
    <n v="846"/>
    <n v="846"/>
    <n v="0"/>
    <n v="0"/>
    <x v="1"/>
  </r>
  <r>
    <x v="5"/>
    <x v="6"/>
    <x v="5"/>
    <n v="445"/>
    <n v="445"/>
    <n v="0"/>
    <n v="0"/>
    <x v="1"/>
  </r>
  <r>
    <x v="5"/>
    <x v="6"/>
    <x v="6"/>
    <n v="635"/>
    <n v="635"/>
    <n v="0"/>
    <n v="0"/>
    <x v="1"/>
  </r>
  <r>
    <x v="5"/>
    <x v="6"/>
    <x v="7"/>
    <n v="769"/>
    <n v="769"/>
    <n v="0"/>
    <n v="0"/>
    <x v="1"/>
  </r>
  <r>
    <x v="5"/>
    <x v="6"/>
    <x v="8"/>
    <n v="432"/>
    <n v="432"/>
    <n v="0"/>
    <n v="0"/>
    <x v="1"/>
  </r>
  <r>
    <x v="5"/>
    <x v="6"/>
    <x v="9"/>
    <n v="537"/>
    <n v="537"/>
    <n v="0"/>
    <n v="0"/>
    <x v="1"/>
  </r>
  <r>
    <x v="5"/>
    <x v="8"/>
    <x v="5"/>
    <n v="462"/>
    <n v="462"/>
    <n v="0"/>
    <n v="0"/>
    <x v="1"/>
  </r>
  <r>
    <x v="5"/>
    <x v="8"/>
    <x v="6"/>
    <n v="57"/>
    <n v="57"/>
    <n v="0"/>
    <n v="0"/>
    <x v="1"/>
  </r>
  <r>
    <x v="5"/>
    <x v="8"/>
    <x v="7"/>
    <n v="150"/>
    <n v="150"/>
    <n v="0"/>
    <n v="0"/>
    <x v="1"/>
  </r>
  <r>
    <x v="5"/>
    <x v="8"/>
    <x v="8"/>
    <n v="93"/>
    <n v="93"/>
    <n v="0"/>
    <n v="0"/>
    <x v="1"/>
  </r>
  <r>
    <x v="5"/>
    <x v="8"/>
    <x v="9"/>
    <n v="280"/>
    <n v="280"/>
    <n v="0"/>
    <n v="0"/>
    <x v="1"/>
  </r>
  <r>
    <x v="5"/>
    <x v="9"/>
    <x v="5"/>
    <n v="90"/>
    <n v="90"/>
    <n v="0"/>
    <n v="0"/>
    <x v="1"/>
  </r>
  <r>
    <x v="5"/>
    <x v="9"/>
    <x v="6"/>
    <n v="63"/>
    <n v="63"/>
    <n v="0"/>
    <n v="0"/>
    <x v="1"/>
  </r>
  <r>
    <x v="5"/>
    <x v="9"/>
    <x v="7"/>
    <n v="84"/>
    <n v="84"/>
    <n v="0"/>
    <n v="0"/>
    <x v="1"/>
  </r>
  <r>
    <x v="5"/>
    <x v="9"/>
    <x v="8"/>
    <n v="193"/>
    <n v="193"/>
    <n v="0"/>
    <n v="0"/>
    <x v="1"/>
  </r>
  <r>
    <x v="5"/>
    <x v="9"/>
    <x v="9"/>
    <n v="501"/>
    <n v="501"/>
    <n v="0"/>
    <n v="0"/>
    <x v="1"/>
  </r>
  <r>
    <x v="5"/>
    <x v="11"/>
    <x v="5"/>
    <n v="12"/>
    <n v="12"/>
    <n v="0"/>
    <n v="0"/>
    <x v="1"/>
  </r>
  <r>
    <x v="5"/>
    <x v="11"/>
    <x v="6"/>
    <n v="23"/>
    <n v="23"/>
    <n v="0"/>
    <n v="0"/>
    <x v="1"/>
  </r>
  <r>
    <x v="5"/>
    <x v="11"/>
    <x v="7"/>
    <n v="13"/>
    <n v="13"/>
    <n v="0"/>
    <n v="0"/>
    <x v="1"/>
  </r>
  <r>
    <x v="5"/>
    <x v="11"/>
    <x v="8"/>
    <n v="26"/>
    <n v="26"/>
    <n v="0"/>
    <n v="0"/>
    <x v="1"/>
  </r>
  <r>
    <x v="5"/>
    <x v="11"/>
    <x v="9"/>
    <n v="59"/>
    <n v="59"/>
    <n v="0"/>
    <n v="0"/>
    <x v="1"/>
  </r>
  <r>
    <x v="5"/>
    <x v="12"/>
    <x v="5"/>
    <n v="213"/>
    <n v="213"/>
    <n v="0"/>
    <n v="0"/>
    <x v="1"/>
  </r>
  <r>
    <x v="5"/>
    <x v="12"/>
    <x v="6"/>
    <n v="37"/>
    <n v="37"/>
    <n v="0"/>
    <n v="0"/>
    <x v="1"/>
  </r>
  <r>
    <x v="5"/>
    <x v="12"/>
    <x v="7"/>
    <n v="125"/>
    <n v="125"/>
    <n v="0"/>
    <n v="0"/>
    <x v="1"/>
  </r>
  <r>
    <x v="5"/>
    <x v="12"/>
    <x v="8"/>
    <n v="63"/>
    <n v="63"/>
    <n v="0"/>
    <n v="0"/>
    <x v="1"/>
  </r>
  <r>
    <x v="5"/>
    <x v="12"/>
    <x v="9"/>
    <n v="266"/>
    <n v="266"/>
    <n v="0"/>
    <n v="0"/>
    <x v="1"/>
  </r>
  <r>
    <x v="5"/>
    <x v="15"/>
    <x v="5"/>
    <n v="565"/>
    <n v="565"/>
    <n v="0"/>
    <n v="0"/>
    <x v="1"/>
  </r>
  <r>
    <x v="5"/>
    <x v="15"/>
    <x v="6"/>
    <n v="230"/>
    <n v="230"/>
    <n v="0"/>
    <n v="0"/>
    <x v="1"/>
  </r>
  <r>
    <x v="5"/>
    <x v="15"/>
    <x v="7"/>
    <n v="612"/>
    <n v="612"/>
    <n v="0"/>
    <n v="0"/>
    <x v="1"/>
  </r>
  <r>
    <x v="5"/>
    <x v="15"/>
    <x v="8"/>
    <n v="1239"/>
    <n v="1239"/>
    <n v="0"/>
    <n v="0"/>
    <x v="1"/>
  </r>
  <r>
    <x v="5"/>
    <x v="15"/>
    <x v="9"/>
    <n v="377"/>
    <n v="377"/>
    <n v="0"/>
    <n v="0"/>
    <x v="1"/>
  </r>
  <r>
    <x v="5"/>
    <x v="17"/>
    <x v="5"/>
    <n v="536"/>
    <n v="536"/>
    <n v="0"/>
    <n v="0"/>
    <x v="1"/>
  </r>
  <r>
    <x v="5"/>
    <x v="17"/>
    <x v="6"/>
    <n v="242"/>
    <n v="242"/>
    <n v="0"/>
    <n v="0"/>
    <x v="1"/>
  </r>
  <r>
    <x v="5"/>
    <x v="17"/>
    <x v="7"/>
    <n v="40"/>
    <n v="40"/>
    <n v="0"/>
    <n v="0"/>
    <x v="1"/>
  </r>
  <r>
    <x v="5"/>
    <x v="17"/>
    <x v="8"/>
    <n v="17"/>
    <n v="17"/>
    <n v="0"/>
    <n v="0"/>
    <x v="1"/>
  </r>
  <r>
    <x v="5"/>
    <x v="17"/>
    <x v="9"/>
    <n v="325"/>
    <n v="325"/>
    <n v="0"/>
    <n v="0"/>
    <x v="1"/>
  </r>
  <r>
    <x v="5"/>
    <x v="21"/>
    <x v="5"/>
    <n v="72"/>
    <n v="72"/>
    <n v="0"/>
    <n v="0"/>
    <x v="1"/>
  </r>
  <r>
    <x v="5"/>
    <x v="21"/>
    <x v="6"/>
    <n v="38"/>
    <n v="38"/>
    <n v="0"/>
    <n v="0"/>
    <x v="1"/>
  </r>
  <r>
    <x v="5"/>
    <x v="21"/>
    <x v="7"/>
    <n v="67"/>
    <n v="67"/>
    <n v="0"/>
    <n v="0"/>
    <x v="1"/>
  </r>
  <r>
    <x v="5"/>
    <x v="21"/>
    <x v="8"/>
    <n v="158"/>
    <n v="158"/>
    <n v="0"/>
    <n v="0"/>
    <x v="1"/>
  </r>
  <r>
    <x v="5"/>
    <x v="21"/>
    <x v="9"/>
    <n v="400"/>
    <n v="400"/>
    <n v="0"/>
    <n v="0"/>
    <x v="1"/>
  </r>
  <r>
    <x v="5"/>
    <x v="22"/>
    <x v="5"/>
    <n v="29"/>
    <n v="29"/>
    <n v="0"/>
    <n v="0"/>
    <x v="1"/>
  </r>
  <r>
    <x v="5"/>
    <x v="22"/>
    <x v="6"/>
    <n v="105"/>
    <n v="105"/>
    <n v="0"/>
    <n v="0"/>
    <x v="1"/>
  </r>
  <r>
    <x v="5"/>
    <x v="22"/>
    <x v="7"/>
    <n v="132"/>
    <n v="132"/>
    <n v="0"/>
    <n v="0"/>
    <x v="1"/>
  </r>
  <r>
    <x v="5"/>
    <x v="22"/>
    <x v="8"/>
    <n v="211"/>
    <n v="211"/>
    <n v="0"/>
    <n v="0"/>
    <x v="1"/>
  </r>
  <r>
    <x v="5"/>
    <x v="22"/>
    <x v="9"/>
    <n v="183"/>
    <n v="183"/>
    <n v="0"/>
    <n v="0"/>
    <x v="1"/>
  </r>
  <r>
    <x v="5"/>
    <x v="23"/>
    <x v="5"/>
    <n v="51"/>
    <n v="51"/>
    <n v="0"/>
    <n v="0"/>
    <x v="1"/>
  </r>
  <r>
    <x v="5"/>
    <x v="23"/>
    <x v="6"/>
    <n v="163"/>
    <n v="163"/>
    <n v="0"/>
    <n v="0"/>
    <x v="1"/>
  </r>
  <r>
    <x v="5"/>
    <x v="23"/>
    <x v="7"/>
    <n v="162"/>
    <n v="162"/>
    <n v="0"/>
    <n v="0"/>
    <x v="1"/>
  </r>
  <r>
    <x v="5"/>
    <x v="23"/>
    <x v="8"/>
    <n v="304"/>
    <n v="304"/>
    <n v="0"/>
    <n v="0"/>
    <x v="1"/>
  </r>
  <r>
    <x v="5"/>
    <x v="23"/>
    <x v="9"/>
    <n v="330"/>
    <n v="330"/>
    <n v="0"/>
    <n v="0"/>
    <x v="1"/>
  </r>
  <r>
    <x v="5"/>
    <x v="24"/>
    <x v="5"/>
    <n v="87"/>
    <n v="87"/>
    <n v="0"/>
    <n v="0"/>
    <x v="1"/>
  </r>
  <r>
    <x v="5"/>
    <x v="24"/>
    <x v="6"/>
    <n v="18"/>
    <n v="18"/>
    <n v="0"/>
    <n v="0"/>
    <x v="1"/>
  </r>
  <r>
    <x v="5"/>
    <x v="24"/>
    <x v="7"/>
    <n v="91"/>
    <n v="91"/>
    <n v="0"/>
    <n v="0"/>
    <x v="1"/>
  </r>
  <r>
    <x v="5"/>
    <x v="24"/>
    <x v="8"/>
    <n v="64"/>
    <n v="64"/>
    <n v="0"/>
    <n v="0"/>
    <x v="1"/>
  </r>
  <r>
    <x v="5"/>
    <x v="24"/>
    <x v="9"/>
    <n v="159"/>
    <n v="159"/>
    <n v="0"/>
    <n v="0"/>
    <x v="1"/>
  </r>
  <r>
    <x v="5"/>
    <x v="25"/>
    <x v="5"/>
    <n v="39"/>
    <n v="39"/>
    <n v="0"/>
    <n v="0"/>
    <x v="1"/>
  </r>
  <r>
    <x v="5"/>
    <x v="25"/>
    <x v="6"/>
    <n v="45"/>
    <n v="45"/>
    <n v="0"/>
    <n v="0"/>
    <x v="1"/>
  </r>
  <r>
    <x v="5"/>
    <x v="25"/>
    <x v="7"/>
    <n v="59"/>
    <n v="59"/>
    <n v="0"/>
    <n v="0"/>
    <x v="1"/>
  </r>
  <r>
    <x v="5"/>
    <x v="25"/>
    <x v="8"/>
    <n v="193"/>
    <n v="193"/>
    <n v="0"/>
    <n v="0"/>
    <x v="1"/>
  </r>
  <r>
    <x v="5"/>
    <x v="25"/>
    <x v="9"/>
    <n v="309"/>
    <n v="309"/>
    <n v="0"/>
    <n v="0"/>
    <x v="1"/>
  </r>
  <r>
    <x v="5"/>
    <x v="26"/>
    <x v="5"/>
    <n v="848"/>
    <n v="848"/>
    <n v="0"/>
    <n v="0"/>
    <x v="1"/>
  </r>
  <r>
    <x v="5"/>
    <x v="26"/>
    <x v="6"/>
    <n v="403"/>
    <n v="403"/>
    <n v="0"/>
    <n v="0"/>
    <x v="1"/>
  </r>
  <r>
    <x v="5"/>
    <x v="26"/>
    <x v="7"/>
    <n v="770"/>
    <n v="770"/>
    <n v="0"/>
    <n v="0"/>
    <x v="1"/>
  </r>
  <r>
    <x v="5"/>
    <x v="26"/>
    <x v="8"/>
    <n v="408"/>
    <n v="408"/>
    <n v="0"/>
    <n v="0"/>
    <x v="1"/>
  </r>
  <r>
    <x v="5"/>
    <x v="26"/>
    <x v="9"/>
    <n v="965"/>
    <n v="965"/>
    <n v="0"/>
    <n v="0"/>
    <x v="1"/>
  </r>
  <r>
    <x v="5"/>
    <x v="27"/>
    <x v="5"/>
    <n v="22"/>
    <n v="22"/>
    <n v="0"/>
    <n v="0"/>
    <x v="1"/>
  </r>
  <r>
    <x v="5"/>
    <x v="27"/>
    <x v="6"/>
    <n v="58"/>
    <n v="58"/>
    <n v="0"/>
    <n v="0"/>
    <x v="1"/>
  </r>
  <r>
    <x v="5"/>
    <x v="27"/>
    <x v="7"/>
    <n v="30"/>
    <n v="30"/>
    <n v="0"/>
    <n v="0"/>
    <x v="1"/>
  </r>
  <r>
    <x v="5"/>
    <x v="27"/>
    <x v="8"/>
    <n v="93"/>
    <n v="93"/>
    <n v="0"/>
    <n v="0"/>
    <x v="1"/>
  </r>
  <r>
    <x v="5"/>
    <x v="27"/>
    <x v="9"/>
    <n v="147"/>
    <n v="147"/>
    <n v="0"/>
    <n v="0"/>
    <x v="1"/>
  </r>
  <r>
    <x v="5"/>
    <x v="30"/>
    <x v="5"/>
    <n v="39"/>
    <n v="39"/>
    <n v="0"/>
    <n v="0"/>
    <x v="1"/>
  </r>
  <r>
    <x v="5"/>
    <x v="30"/>
    <x v="6"/>
    <n v="45"/>
    <n v="45"/>
    <n v="0"/>
    <n v="0"/>
    <x v="1"/>
  </r>
  <r>
    <x v="5"/>
    <x v="30"/>
    <x v="7"/>
    <n v="59"/>
    <n v="59"/>
    <n v="0"/>
    <n v="0"/>
    <x v="1"/>
  </r>
  <r>
    <x v="5"/>
    <x v="30"/>
    <x v="8"/>
    <n v="193"/>
    <n v="193"/>
    <n v="0"/>
    <n v="0"/>
    <x v="1"/>
  </r>
  <r>
    <x v="5"/>
    <x v="30"/>
    <x v="9"/>
    <n v="309"/>
    <n v="309"/>
    <n v="0"/>
    <n v="0"/>
    <x v="1"/>
  </r>
  <r>
    <x v="5"/>
    <x v="31"/>
    <x v="5"/>
    <n v="408"/>
    <n v="408"/>
    <n v="0"/>
    <n v="0"/>
    <x v="1"/>
  </r>
  <r>
    <x v="5"/>
    <x v="31"/>
    <x v="6"/>
    <n v="189"/>
    <n v="189"/>
    <n v="0"/>
    <n v="0"/>
    <x v="1"/>
  </r>
  <r>
    <x v="5"/>
    <x v="31"/>
    <x v="7"/>
    <n v="167"/>
    <n v="167"/>
    <n v="0"/>
    <n v="0"/>
    <x v="1"/>
  </r>
  <r>
    <x v="5"/>
    <x v="31"/>
    <x v="8"/>
    <n v="88"/>
    <n v="88"/>
    <n v="0"/>
    <n v="0"/>
    <x v="1"/>
  </r>
  <r>
    <x v="5"/>
    <x v="31"/>
    <x v="9"/>
    <n v="660"/>
    <n v="660"/>
    <n v="0"/>
    <n v="0"/>
    <x v="1"/>
  </r>
  <r>
    <x v="5"/>
    <x v="32"/>
    <x v="5"/>
    <n v="375"/>
    <n v="375"/>
    <n v="0"/>
    <n v="0"/>
    <x v="1"/>
  </r>
  <r>
    <x v="5"/>
    <x v="32"/>
    <x v="6"/>
    <n v="39"/>
    <n v="39"/>
    <n v="0"/>
    <n v="0"/>
    <x v="1"/>
  </r>
  <r>
    <x v="5"/>
    <x v="32"/>
    <x v="7"/>
    <n v="59"/>
    <n v="59"/>
    <n v="0"/>
    <n v="0"/>
    <x v="1"/>
  </r>
  <r>
    <x v="5"/>
    <x v="32"/>
    <x v="8"/>
    <n v="29"/>
    <n v="29"/>
    <n v="0"/>
    <n v="0"/>
    <x v="1"/>
  </r>
  <r>
    <x v="5"/>
    <x v="32"/>
    <x v="9"/>
    <n v="121"/>
    <n v="121"/>
    <n v="0"/>
    <n v="0"/>
    <x v="1"/>
  </r>
  <r>
    <x v="6"/>
    <x v="0"/>
    <x v="5"/>
    <n v="5061"/>
    <n v="5061"/>
    <n v="0"/>
    <n v="0"/>
    <x v="1"/>
  </r>
  <r>
    <x v="6"/>
    <x v="0"/>
    <x v="6"/>
    <n v="3493"/>
    <n v="3493"/>
    <n v="0"/>
    <n v="0"/>
    <x v="1"/>
  </r>
  <r>
    <x v="6"/>
    <x v="0"/>
    <x v="7"/>
    <n v="3324"/>
    <n v="3324"/>
    <n v="0"/>
    <n v="0"/>
    <x v="1"/>
  </r>
  <r>
    <x v="6"/>
    <x v="0"/>
    <x v="8"/>
    <n v="3383"/>
    <n v="3383"/>
    <n v="0"/>
    <n v="0"/>
    <x v="1"/>
  </r>
  <r>
    <x v="6"/>
    <x v="0"/>
    <x v="9"/>
    <n v="5895"/>
    <n v="5895"/>
    <n v="0"/>
    <n v="0"/>
    <x v="1"/>
  </r>
  <r>
    <x v="6"/>
    <x v="1"/>
    <x v="5"/>
    <n v="204"/>
    <n v="204"/>
    <n v="0"/>
    <n v="0"/>
    <x v="1"/>
  </r>
  <r>
    <x v="6"/>
    <x v="1"/>
    <x v="6"/>
    <n v="147"/>
    <n v="147"/>
    <n v="0"/>
    <n v="0"/>
    <x v="1"/>
  </r>
  <r>
    <x v="6"/>
    <x v="1"/>
    <x v="7"/>
    <n v="46"/>
    <n v="46"/>
    <n v="0"/>
    <n v="0"/>
    <x v="1"/>
  </r>
  <r>
    <x v="6"/>
    <x v="1"/>
    <x v="8"/>
    <n v="22"/>
    <n v="22"/>
    <n v="0"/>
    <n v="0"/>
    <x v="1"/>
  </r>
  <r>
    <x v="6"/>
    <x v="1"/>
    <x v="9"/>
    <n v="480"/>
    <n v="480"/>
    <n v="0"/>
    <n v="0"/>
    <x v="1"/>
  </r>
  <r>
    <x v="6"/>
    <x v="4"/>
    <x v="5"/>
    <n v="1290"/>
    <n v="1290"/>
    <n v="0"/>
    <n v="0"/>
    <x v="1"/>
  </r>
  <r>
    <x v="6"/>
    <x v="4"/>
    <x v="6"/>
    <n v="1279"/>
    <n v="1279"/>
    <n v="0"/>
    <n v="0"/>
    <x v="1"/>
  </r>
  <r>
    <x v="6"/>
    <x v="4"/>
    <x v="7"/>
    <n v="286"/>
    <n v="286"/>
    <n v="0"/>
    <n v="0"/>
    <x v="1"/>
  </r>
  <r>
    <x v="6"/>
    <x v="4"/>
    <x v="8"/>
    <n v="90"/>
    <n v="90"/>
    <n v="0"/>
    <n v="0"/>
    <x v="1"/>
  </r>
  <r>
    <x v="6"/>
    <x v="4"/>
    <x v="9"/>
    <n v="1000"/>
    <n v="1000"/>
    <n v="0"/>
    <n v="0"/>
    <x v="1"/>
  </r>
  <r>
    <x v="6"/>
    <x v="6"/>
    <x v="5"/>
    <n v="519"/>
    <n v="519"/>
    <n v="0"/>
    <n v="0"/>
    <x v="1"/>
  </r>
  <r>
    <x v="6"/>
    <x v="6"/>
    <x v="6"/>
    <n v="712"/>
    <n v="712"/>
    <n v="0"/>
    <n v="0"/>
    <x v="1"/>
  </r>
  <r>
    <x v="6"/>
    <x v="6"/>
    <x v="7"/>
    <n v="817"/>
    <n v="817"/>
    <n v="0"/>
    <n v="0"/>
    <x v="1"/>
  </r>
  <r>
    <x v="6"/>
    <x v="6"/>
    <x v="8"/>
    <n v="514"/>
    <n v="514"/>
    <n v="0"/>
    <n v="0"/>
    <x v="1"/>
  </r>
  <r>
    <x v="6"/>
    <x v="6"/>
    <x v="9"/>
    <n v="559"/>
    <n v="559"/>
    <n v="0"/>
    <n v="0"/>
    <x v="1"/>
  </r>
  <r>
    <x v="6"/>
    <x v="8"/>
    <x v="5"/>
    <n v="488"/>
    <n v="488"/>
    <n v="0"/>
    <n v="0"/>
    <x v="1"/>
  </r>
  <r>
    <x v="6"/>
    <x v="8"/>
    <x v="6"/>
    <n v="60"/>
    <n v="60"/>
    <n v="0"/>
    <n v="0"/>
    <x v="1"/>
  </r>
  <r>
    <x v="6"/>
    <x v="8"/>
    <x v="7"/>
    <n v="186"/>
    <n v="186"/>
    <n v="0"/>
    <n v="0"/>
    <x v="1"/>
  </r>
  <r>
    <x v="6"/>
    <x v="8"/>
    <x v="8"/>
    <n v="102"/>
    <n v="102"/>
    <n v="0"/>
    <n v="0"/>
    <x v="1"/>
  </r>
  <r>
    <x v="6"/>
    <x v="8"/>
    <x v="9"/>
    <n v="310"/>
    <n v="310"/>
    <n v="0"/>
    <n v="0"/>
    <x v="1"/>
  </r>
  <r>
    <x v="6"/>
    <x v="9"/>
    <x v="5"/>
    <n v="83"/>
    <n v="83"/>
    <n v="0"/>
    <n v="0"/>
    <x v="1"/>
  </r>
  <r>
    <x v="6"/>
    <x v="9"/>
    <x v="6"/>
    <n v="85"/>
    <n v="85"/>
    <n v="0"/>
    <n v="0"/>
    <x v="1"/>
  </r>
  <r>
    <x v="6"/>
    <x v="9"/>
    <x v="7"/>
    <n v="103"/>
    <n v="103"/>
    <n v="0"/>
    <n v="0"/>
    <x v="1"/>
  </r>
  <r>
    <x v="6"/>
    <x v="9"/>
    <x v="8"/>
    <n v="221"/>
    <n v="221"/>
    <n v="0"/>
    <n v="0"/>
    <x v="1"/>
  </r>
  <r>
    <x v="6"/>
    <x v="9"/>
    <x v="9"/>
    <n v="618"/>
    <n v="618"/>
    <n v="0"/>
    <n v="0"/>
    <x v="1"/>
  </r>
  <r>
    <x v="6"/>
    <x v="11"/>
    <x v="5"/>
    <n v="9"/>
    <n v="9"/>
    <n v="0"/>
    <n v="0"/>
    <x v="1"/>
  </r>
  <r>
    <x v="6"/>
    <x v="11"/>
    <x v="6"/>
    <n v="31"/>
    <n v="31"/>
    <n v="0"/>
    <n v="0"/>
    <x v="1"/>
  </r>
  <r>
    <x v="6"/>
    <x v="11"/>
    <x v="7"/>
    <n v="26"/>
    <n v="26"/>
    <n v="0"/>
    <n v="0"/>
    <x v="1"/>
  </r>
  <r>
    <x v="6"/>
    <x v="11"/>
    <x v="8"/>
    <n v="16"/>
    <n v="16"/>
    <n v="0"/>
    <n v="0"/>
    <x v="1"/>
  </r>
  <r>
    <x v="6"/>
    <x v="11"/>
    <x v="9"/>
    <n v="75"/>
    <n v="75"/>
    <n v="0"/>
    <n v="0"/>
    <x v="1"/>
  </r>
  <r>
    <x v="6"/>
    <x v="12"/>
    <x v="5"/>
    <n v="226"/>
    <n v="226"/>
    <n v="0"/>
    <n v="0"/>
    <x v="1"/>
  </r>
  <r>
    <x v="6"/>
    <x v="12"/>
    <x v="6"/>
    <n v="45"/>
    <n v="45"/>
    <n v="0"/>
    <n v="0"/>
    <x v="1"/>
  </r>
  <r>
    <x v="6"/>
    <x v="12"/>
    <x v="7"/>
    <n v="118"/>
    <n v="118"/>
    <n v="0"/>
    <n v="0"/>
    <x v="1"/>
  </r>
  <r>
    <x v="6"/>
    <x v="12"/>
    <x v="8"/>
    <n v="87"/>
    <n v="87"/>
    <n v="0"/>
    <n v="0"/>
    <x v="1"/>
  </r>
  <r>
    <x v="6"/>
    <x v="12"/>
    <x v="9"/>
    <n v="333"/>
    <n v="333"/>
    <n v="0"/>
    <n v="0"/>
    <x v="1"/>
  </r>
  <r>
    <x v="6"/>
    <x v="15"/>
    <x v="5"/>
    <n v="603"/>
    <n v="603"/>
    <n v="0"/>
    <n v="0"/>
    <x v="1"/>
  </r>
  <r>
    <x v="6"/>
    <x v="15"/>
    <x v="6"/>
    <n v="234"/>
    <n v="234"/>
    <n v="0"/>
    <n v="0"/>
    <x v="1"/>
  </r>
  <r>
    <x v="6"/>
    <x v="15"/>
    <x v="7"/>
    <n v="653"/>
    <n v="653"/>
    <n v="0"/>
    <n v="0"/>
    <x v="1"/>
  </r>
  <r>
    <x v="6"/>
    <x v="15"/>
    <x v="8"/>
    <n v="1329"/>
    <n v="1329"/>
    <n v="0"/>
    <n v="0"/>
    <x v="1"/>
  </r>
  <r>
    <x v="6"/>
    <x v="15"/>
    <x v="9"/>
    <n v="411"/>
    <n v="411"/>
    <n v="0"/>
    <n v="0"/>
    <x v="1"/>
  </r>
  <r>
    <x v="6"/>
    <x v="17"/>
    <x v="5"/>
    <n v="627"/>
    <n v="627"/>
    <n v="0"/>
    <n v="0"/>
    <x v="1"/>
  </r>
  <r>
    <x v="6"/>
    <x v="17"/>
    <x v="6"/>
    <n v="261"/>
    <n v="261"/>
    <n v="0"/>
    <n v="0"/>
    <x v="1"/>
  </r>
  <r>
    <x v="6"/>
    <x v="17"/>
    <x v="7"/>
    <n v="47"/>
    <n v="47"/>
    <n v="0"/>
    <n v="0"/>
    <x v="1"/>
  </r>
  <r>
    <x v="6"/>
    <x v="17"/>
    <x v="8"/>
    <n v="15"/>
    <n v="15"/>
    <n v="0"/>
    <n v="0"/>
    <x v="1"/>
  </r>
  <r>
    <x v="6"/>
    <x v="17"/>
    <x v="9"/>
    <n v="402"/>
    <n v="402"/>
    <n v="0"/>
    <n v="0"/>
    <x v="1"/>
  </r>
  <r>
    <x v="6"/>
    <x v="21"/>
    <x v="5"/>
    <n v="63"/>
    <n v="63"/>
    <n v="0"/>
    <n v="0"/>
    <x v="1"/>
  </r>
  <r>
    <x v="6"/>
    <x v="21"/>
    <x v="6"/>
    <n v="50"/>
    <n v="50"/>
    <n v="0"/>
    <n v="0"/>
    <x v="1"/>
  </r>
  <r>
    <x v="6"/>
    <x v="21"/>
    <x v="7"/>
    <n v="75"/>
    <n v="75"/>
    <n v="0"/>
    <n v="0"/>
    <x v="1"/>
  </r>
  <r>
    <x v="6"/>
    <x v="21"/>
    <x v="8"/>
    <n v="193"/>
    <n v="193"/>
    <n v="0"/>
    <n v="0"/>
    <x v="1"/>
  </r>
  <r>
    <x v="6"/>
    <x v="21"/>
    <x v="9"/>
    <n v="484"/>
    <n v="484"/>
    <n v="0"/>
    <n v="0"/>
    <x v="1"/>
  </r>
  <r>
    <x v="6"/>
    <x v="22"/>
    <x v="5"/>
    <n v="34"/>
    <n v="34"/>
    <n v="0"/>
    <n v="0"/>
    <x v="1"/>
  </r>
  <r>
    <x v="6"/>
    <x v="22"/>
    <x v="6"/>
    <n v="113"/>
    <n v="113"/>
    <n v="0"/>
    <n v="0"/>
    <x v="1"/>
  </r>
  <r>
    <x v="6"/>
    <x v="22"/>
    <x v="7"/>
    <n v="166"/>
    <n v="166"/>
    <n v="0"/>
    <n v="0"/>
    <x v="1"/>
  </r>
  <r>
    <x v="6"/>
    <x v="22"/>
    <x v="8"/>
    <n v="228"/>
    <n v="228"/>
    <n v="0"/>
    <n v="0"/>
    <x v="1"/>
  </r>
  <r>
    <x v="6"/>
    <x v="22"/>
    <x v="9"/>
    <n v="189"/>
    <n v="189"/>
    <n v="0"/>
    <n v="0"/>
    <x v="1"/>
  </r>
  <r>
    <x v="6"/>
    <x v="23"/>
    <x v="5"/>
    <n v="60"/>
    <n v="60"/>
    <n v="0"/>
    <n v="0"/>
    <x v="1"/>
  </r>
  <r>
    <x v="6"/>
    <x v="23"/>
    <x v="6"/>
    <n v="166"/>
    <n v="166"/>
    <n v="0"/>
    <n v="0"/>
    <x v="1"/>
  </r>
  <r>
    <x v="6"/>
    <x v="23"/>
    <x v="7"/>
    <n v="202"/>
    <n v="202"/>
    <n v="0"/>
    <n v="0"/>
    <x v="1"/>
  </r>
  <r>
    <x v="6"/>
    <x v="23"/>
    <x v="8"/>
    <n v="332"/>
    <n v="332"/>
    <n v="0"/>
    <n v="0"/>
    <x v="1"/>
  </r>
  <r>
    <x v="6"/>
    <x v="23"/>
    <x v="9"/>
    <n v="328"/>
    <n v="328"/>
    <n v="0"/>
    <n v="0"/>
    <x v="1"/>
  </r>
  <r>
    <x v="6"/>
    <x v="24"/>
    <x v="5"/>
    <n v="95"/>
    <n v="95"/>
    <n v="0"/>
    <n v="0"/>
    <x v="1"/>
  </r>
  <r>
    <x v="6"/>
    <x v="24"/>
    <x v="6"/>
    <n v="15"/>
    <n v="15"/>
    <n v="0"/>
    <n v="0"/>
    <x v="1"/>
  </r>
  <r>
    <x v="6"/>
    <x v="24"/>
    <x v="7"/>
    <n v="107"/>
    <n v="107"/>
    <n v="0"/>
    <n v="0"/>
    <x v="1"/>
  </r>
  <r>
    <x v="6"/>
    <x v="24"/>
    <x v="8"/>
    <n v="59"/>
    <n v="59"/>
    <n v="0"/>
    <n v="0"/>
    <x v="1"/>
  </r>
  <r>
    <x v="6"/>
    <x v="24"/>
    <x v="9"/>
    <n v="175"/>
    <n v="175"/>
    <n v="0"/>
    <n v="0"/>
    <x v="1"/>
  </r>
  <r>
    <x v="6"/>
    <x v="25"/>
    <x v="5"/>
    <n v="44"/>
    <n v="44"/>
    <n v="0"/>
    <n v="0"/>
    <x v="1"/>
  </r>
  <r>
    <x v="6"/>
    <x v="25"/>
    <x v="6"/>
    <n v="57"/>
    <n v="57"/>
    <n v="0"/>
    <n v="0"/>
    <x v="1"/>
  </r>
  <r>
    <x v="6"/>
    <x v="25"/>
    <x v="7"/>
    <n v="67"/>
    <n v="67"/>
    <n v="0"/>
    <n v="0"/>
    <x v="1"/>
  </r>
  <r>
    <x v="6"/>
    <x v="25"/>
    <x v="8"/>
    <n v="205"/>
    <n v="205"/>
    <n v="0"/>
    <n v="0"/>
    <x v="1"/>
  </r>
  <r>
    <x v="6"/>
    <x v="25"/>
    <x v="9"/>
    <n v="318"/>
    <n v="318"/>
    <n v="0"/>
    <n v="0"/>
    <x v="1"/>
  </r>
  <r>
    <x v="6"/>
    <x v="26"/>
    <x v="5"/>
    <n v="917"/>
    <n v="917"/>
    <n v="0"/>
    <n v="0"/>
    <x v="1"/>
  </r>
  <r>
    <x v="6"/>
    <x v="26"/>
    <x v="6"/>
    <n v="447"/>
    <n v="447"/>
    <n v="0"/>
    <n v="0"/>
    <x v="1"/>
  </r>
  <r>
    <x v="6"/>
    <x v="26"/>
    <x v="7"/>
    <n v="799"/>
    <n v="799"/>
    <n v="0"/>
    <n v="0"/>
    <x v="1"/>
  </r>
  <r>
    <x v="6"/>
    <x v="26"/>
    <x v="8"/>
    <n v="466"/>
    <n v="466"/>
    <n v="0"/>
    <n v="0"/>
    <x v="1"/>
  </r>
  <r>
    <x v="6"/>
    <x v="26"/>
    <x v="9"/>
    <n v="1136"/>
    <n v="1136"/>
    <n v="0"/>
    <n v="0"/>
    <x v="1"/>
  </r>
  <r>
    <x v="6"/>
    <x v="27"/>
    <x v="5"/>
    <n v="26"/>
    <n v="26"/>
    <n v="0"/>
    <n v="0"/>
    <x v="1"/>
  </r>
  <r>
    <x v="6"/>
    <x v="27"/>
    <x v="6"/>
    <n v="53"/>
    <n v="53"/>
    <n v="0"/>
    <n v="0"/>
    <x v="1"/>
  </r>
  <r>
    <x v="6"/>
    <x v="27"/>
    <x v="7"/>
    <n v="36"/>
    <n v="36"/>
    <n v="0"/>
    <n v="0"/>
    <x v="1"/>
  </r>
  <r>
    <x v="6"/>
    <x v="27"/>
    <x v="8"/>
    <n v="104"/>
    <n v="104"/>
    <n v="0"/>
    <n v="0"/>
    <x v="1"/>
  </r>
  <r>
    <x v="6"/>
    <x v="27"/>
    <x v="9"/>
    <n v="139"/>
    <n v="139"/>
    <n v="0"/>
    <n v="0"/>
    <x v="1"/>
  </r>
  <r>
    <x v="6"/>
    <x v="30"/>
    <x v="5"/>
    <n v="44"/>
    <n v="44"/>
    <n v="0"/>
    <n v="0"/>
    <x v="1"/>
  </r>
  <r>
    <x v="6"/>
    <x v="30"/>
    <x v="6"/>
    <n v="57"/>
    <n v="57"/>
    <n v="0"/>
    <n v="0"/>
    <x v="1"/>
  </r>
  <r>
    <x v="6"/>
    <x v="30"/>
    <x v="7"/>
    <n v="67"/>
    <n v="67"/>
    <n v="0"/>
    <n v="0"/>
    <x v="1"/>
  </r>
  <r>
    <x v="6"/>
    <x v="30"/>
    <x v="8"/>
    <n v="205"/>
    <n v="205"/>
    <n v="0"/>
    <n v="0"/>
    <x v="1"/>
  </r>
  <r>
    <x v="6"/>
    <x v="30"/>
    <x v="9"/>
    <n v="318"/>
    <n v="318"/>
    <n v="0"/>
    <n v="0"/>
    <x v="1"/>
  </r>
  <r>
    <x v="6"/>
    <x v="31"/>
    <x v="5"/>
    <n v="430"/>
    <n v="430"/>
    <n v="0"/>
    <n v="0"/>
    <x v="1"/>
  </r>
  <r>
    <x v="6"/>
    <x v="31"/>
    <x v="6"/>
    <n v="192"/>
    <n v="192"/>
    <n v="0"/>
    <n v="0"/>
    <x v="1"/>
  </r>
  <r>
    <x v="6"/>
    <x v="31"/>
    <x v="7"/>
    <n v="164"/>
    <n v="164"/>
    <n v="0"/>
    <n v="0"/>
    <x v="1"/>
  </r>
  <r>
    <x v="6"/>
    <x v="31"/>
    <x v="8"/>
    <n v="109"/>
    <n v="109"/>
    <n v="0"/>
    <n v="0"/>
    <x v="1"/>
  </r>
  <r>
    <x v="6"/>
    <x v="31"/>
    <x v="9"/>
    <n v="813"/>
    <n v="813"/>
    <n v="0"/>
    <n v="0"/>
    <x v="1"/>
  </r>
  <r>
    <x v="6"/>
    <x v="32"/>
    <x v="5"/>
    <n v="393"/>
    <n v="393"/>
    <n v="0"/>
    <n v="0"/>
    <x v="1"/>
  </r>
  <r>
    <x v="6"/>
    <x v="32"/>
    <x v="6"/>
    <n v="45"/>
    <n v="45"/>
    <n v="0"/>
    <n v="0"/>
    <x v="1"/>
  </r>
  <r>
    <x v="6"/>
    <x v="32"/>
    <x v="7"/>
    <n v="79"/>
    <n v="79"/>
    <n v="0"/>
    <n v="0"/>
    <x v="1"/>
  </r>
  <r>
    <x v="6"/>
    <x v="32"/>
    <x v="8"/>
    <n v="43"/>
    <n v="43"/>
    <n v="0"/>
    <n v="0"/>
    <x v="1"/>
  </r>
  <r>
    <x v="6"/>
    <x v="32"/>
    <x v="9"/>
    <n v="135"/>
    <n v="135"/>
    <n v="0"/>
    <n v="0"/>
    <x v="1"/>
  </r>
  <r>
    <x v="7"/>
    <x v="0"/>
    <x v="5"/>
    <n v="4691"/>
    <n v="4691"/>
    <n v="0"/>
    <n v="0"/>
    <x v="1"/>
  </r>
  <r>
    <x v="7"/>
    <x v="0"/>
    <x v="6"/>
    <n v="3151"/>
    <n v="3151"/>
    <n v="0"/>
    <n v="0"/>
    <x v="1"/>
  </r>
  <r>
    <x v="7"/>
    <x v="0"/>
    <x v="7"/>
    <n v="3039"/>
    <n v="3039"/>
    <n v="0"/>
    <n v="0"/>
    <x v="1"/>
  </r>
  <r>
    <x v="7"/>
    <x v="0"/>
    <x v="8"/>
    <n v="3049"/>
    <n v="3049"/>
    <n v="0"/>
    <n v="0"/>
    <x v="1"/>
  </r>
  <r>
    <x v="7"/>
    <x v="0"/>
    <x v="9"/>
    <n v="5337"/>
    <n v="5337"/>
    <n v="0"/>
    <n v="0"/>
    <x v="1"/>
  </r>
  <r>
    <x v="7"/>
    <x v="1"/>
    <x v="5"/>
    <n v="180"/>
    <n v="180"/>
    <n v="0"/>
    <n v="0"/>
    <x v="1"/>
  </r>
  <r>
    <x v="7"/>
    <x v="1"/>
    <x v="6"/>
    <n v="143"/>
    <n v="143"/>
    <n v="0"/>
    <n v="0"/>
    <x v="1"/>
  </r>
  <r>
    <x v="7"/>
    <x v="1"/>
    <x v="7"/>
    <n v="43"/>
    <n v="43"/>
    <n v="0"/>
    <n v="0"/>
    <x v="1"/>
  </r>
  <r>
    <x v="7"/>
    <x v="1"/>
    <x v="8"/>
    <n v="27"/>
    <n v="27"/>
    <n v="0"/>
    <n v="0"/>
    <x v="1"/>
  </r>
  <r>
    <x v="7"/>
    <x v="1"/>
    <x v="9"/>
    <n v="387"/>
    <n v="387"/>
    <n v="0"/>
    <n v="0"/>
    <x v="1"/>
  </r>
  <r>
    <x v="7"/>
    <x v="4"/>
    <x v="5"/>
    <n v="1169"/>
    <n v="1169"/>
    <n v="0"/>
    <n v="0"/>
    <x v="1"/>
  </r>
  <r>
    <x v="7"/>
    <x v="4"/>
    <x v="6"/>
    <n v="1109"/>
    <n v="1109"/>
    <n v="0"/>
    <n v="0"/>
    <x v="1"/>
  </r>
  <r>
    <x v="7"/>
    <x v="4"/>
    <x v="7"/>
    <n v="263"/>
    <n v="263"/>
    <n v="0"/>
    <n v="0"/>
    <x v="1"/>
  </r>
  <r>
    <x v="7"/>
    <x v="4"/>
    <x v="8"/>
    <n v="79"/>
    <n v="79"/>
    <n v="0"/>
    <n v="0"/>
    <x v="1"/>
  </r>
  <r>
    <x v="7"/>
    <x v="4"/>
    <x v="9"/>
    <n v="869"/>
    <n v="869"/>
    <n v="0"/>
    <n v="0"/>
    <x v="1"/>
  </r>
  <r>
    <x v="7"/>
    <x v="6"/>
    <x v="5"/>
    <n v="470"/>
    <n v="470"/>
    <n v="0"/>
    <n v="0"/>
    <x v="1"/>
  </r>
  <r>
    <x v="7"/>
    <x v="6"/>
    <x v="6"/>
    <n v="664"/>
    <n v="664"/>
    <n v="0"/>
    <n v="0"/>
    <x v="1"/>
  </r>
  <r>
    <x v="7"/>
    <x v="6"/>
    <x v="7"/>
    <n v="783"/>
    <n v="783"/>
    <n v="0"/>
    <n v="0"/>
    <x v="1"/>
  </r>
  <r>
    <x v="7"/>
    <x v="6"/>
    <x v="8"/>
    <n v="463"/>
    <n v="463"/>
    <n v="0"/>
    <n v="0"/>
    <x v="1"/>
  </r>
  <r>
    <x v="7"/>
    <x v="6"/>
    <x v="9"/>
    <n v="520"/>
    <n v="520"/>
    <n v="0"/>
    <n v="0"/>
    <x v="1"/>
  </r>
  <r>
    <x v="7"/>
    <x v="8"/>
    <x v="5"/>
    <n v="459"/>
    <n v="459"/>
    <n v="0"/>
    <n v="0"/>
    <x v="1"/>
  </r>
  <r>
    <x v="7"/>
    <x v="8"/>
    <x v="6"/>
    <n v="61"/>
    <n v="61"/>
    <n v="0"/>
    <n v="0"/>
    <x v="1"/>
  </r>
  <r>
    <x v="7"/>
    <x v="8"/>
    <x v="7"/>
    <n v="170"/>
    <n v="170"/>
    <n v="0"/>
    <n v="0"/>
    <x v="1"/>
  </r>
  <r>
    <x v="7"/>
    <x v="8"/>
    <x v="8"/>
    <n v="92"/>
    <n v="92"/>
    <n v="0"/>
    <n v="0"/>
    <x v="1"/>
  </r>
  <r>
    <x v="7"/>
    <x v="8"/>
    <x v="9"/>
    <n v="283"/>
    <n v="283"/>
    <n v="0"/>
    <n v="0"/>
    <x v="1"/>
  </r>
  <r>
    <x v="7"/>
    <x v="9"/>
    <x v="5"/>
    <n v="81"/>
    <n v="81"/>
    <n v="0"/>
    <n v="0"/>
    <x v="1"/>
  </r>
  <r>
    <x v="7"/>
    <x v="9"/>
    <x v="6"/>
    <n v="69"/>
    <n v="69"/>
    <n v="0"/>
    <n v="0"/>
    <x v="1"/>
  </r>
  <r>
    <x v="7"/>
    <x v="9"/>
    <x v="7"/>
    <n v="92"/>
    <n v="92"/>
    <n v="0"/>
    <n v="0"/>
    <x v="1"/>
  </r>
  <r>
    <x v="7"/>
    <x v="9"/>
    <x v="8"/>
    <n v="189"/>
    <n v="189"/>
    <n v="0"/>
    <n v="0"/>
    <x v="1"/>
  </r>
  <r>
    <x v="7"/>
    <x v="9"/>
    <x v="9"/>
    <n v="571"/>
    <n v="571"/>
    <n v="0"/>
    <n v="0"/>
    <x v="1"/>
  </r>
  <r>
    <x v="7"/>
    <x v="11"/>
    <x v="5"/>
    <n v="11"/>
    <n v="11"/>
    <n v="0"/>
    <n v="0"/>
    <x v="1"/>
  </r>
  <r>
    <x v="7"/>
    <x v="11"/>
    <x v="6"/>
    <n v="23"/>
    <n v="23"/>
    <n v="0"/>
    <n v="0"/>
    <x v="1"/>
  </r>
  <r>
    <x v="7"/>
    <x v="11"/>
    <x v="7"/>
    <n v="14"/>
    <n v="14"/>
    <n v="0"/>
    <n v="0"/>
    <x v="1"/>
  </r>
  <r>
    <x v="7"/>
    <x v="11"/>
    <x v="8"/>
    <n v="11"/>
    <n v="11"/>
    <n v="0"/>
    <n v="0"/>
    <x v="1"/>
  </r>
  <r>
    <x v="7"/>
    <x v="11"/>
    <x v="9"/>
    <n v="67"/>
    <n v="67"/>
    <n v="0"/>
    <n v="0"/>
    <x v="1"/>
  </r>
  <r>
    <x v="7"/>
    <x v="12"/>
    <x v="5"/>
    <n v="193"/>
    <n v="193"/>
    <n v="0"/>
    <n v="0"/>
    <x v="1"/>
  </r>
  <r>
    <x v="7"/>
    <x v="12"/>
    <x v="6"/>
    <n v="32"/>
    <n v="32"/>
    <n v="0"/>
    <n v="0"/>
    <x v="1"/>
  </r>
  <r>
    <x v="7"/>
    <x v="12"/>
    <x v="7"/>
    <n v="103"/>
    <n v="103"/>
    <n v="0"/>
    <n v="0"/>
    <x v="1"/>
  </r>
  <r>
    <x v="7"/>
    <x v="12"/>
    <x v="8"/>
    <n v="77"/>
    <n v="77"/>
    <n v="0"/>
    <n v="0"/>
    <x v="1"/>
  </r>
  <r>
    <x v="7"/>
    <x v="12"/>
    <x v="9"/>
    <n v="312"/>
    <n v="312"/>
    <n v="0"/>
    <n v="0"/>
    <x v="1"/>
  </r>
  <r>
    <x v="7"/>
    <x v="15"/>
    <x v="5"/>
    <n v="502"/>
    <n v="502"/>
    <n v="0"/>
    <n v="0"/>
    <x v="1"/>
  </r>
  <r>
    <x v="7"/>
    <x v="15"/>
    <x v="6"/>
    <n v="243"/>
    <n v="243"/>
    <n v="0"/>
    <n v="0"/>
    <x v="1"/>
  </r>
  <r>
    <x v="7"/>
    <x v="15"/>
    <x v="7"/>
    <n v="554"/>
    <n v="554"/>
    <n v="0"/>
    <n v="0"/>
    <x v="1"/>
  </r>
  <r>
    <x v="7"/>
    <x v="15"/>
    <x v="8"/>
    <n v="1191"/>
    <n v="1191"/>
    <n v="0"/>
    <n v="0"/>
    <x v="1"/>
  </r>
  <r>
    <x v="7"/>
    <x v="15"/>
    <x v="9"/>
    <n v="371"/>
    <n v="371"/>
    <n v="0"/>
    <n v="0"/>
    <x v="1"/>
  </r>
  <r>
    <x v="7"/>
    <x v="17"/>
    <x v="5"/>
    <n v="679"/>
    <n v="679"/>
    <n v="0"/>
    <n v="0"/>
    <x v="1"/>
  </r>
  <r>
    <x v="7"/>
    <x v="17"/>
    <x v="6"/>
    <n v="230"/>
    <n v="230"/>
    <n v="0"/>
    <n v="0"/>
    <x v="1"/>
  </r>
  <r>
    <x v="7"/>
    <x v="17"/>
    <x v="7"/>
    <n v="45"/>
    <n v="45"/>
    <n v="0"/>
    <n v="0"/>
    <x v="1"/>
  </r>
  <r>
    <x v="7"/>
    <x v="17"/>
    <x v="8"/>
    <n v="17"/>
    <n v="17"/>
    <n v="0"/>
    <n v="0"/>
    <x v="1"/>
  </r>
  <r>
    <x v="7"/>
    <x v="17"/>
    <x v="9"/>
    <n v="388"/>
    <n v="388"/>
    <n v="0"/>
    <n v="0"/>
    <x v="1"/>
  </r>
  <r>
    <x v="7"/>
    <x v="21"/>
    <x v="5"/>
    <n v="67"/>
    <n v="67"/>
    <n v="0"/>
    <n v="0"/>
    <x v="1"/>
  </r>
  <r>
    <x v="7"/>
    <x v="21"/>
    <x v="6"/>
    <n v="45"/>
    <n v="45"/>
    <n v="0"/>
    <n v="0"/>
    <x v="1"/>
  </r>
  <r>
    <x v="7"/>
    <x v="21"/>
    <x v="7"/>
    <n v="73"/>
    <n v="73"/>
    <n v="0"/>
    <n v="0"/>
    <x v="1"/>
  </r>
  <r>
    <x v="7"/>
    <x v="21"/>
    <x v="8"/>
    <n v="163"/>
    <n v="163"/>
    <n v="0"/>
    <n v="0"/>
    <x v="1"/>
  </r>
  <r>
    <x v="7"/>
    <x v="21"/>
    <x v="9"/>
    <n v="455"/>
    <n v="455"/>
    <n v="0"/>
    <n v="0"/>
    <x v="1"/>
  </r>
  <r>
    <x v="7"/>
    <x v="22"/>
    <x v="5"/>
    <n v="28"/>
    <n v="28"/>
    <n v="0"/>
    <n v="0"/>
    <x v="1"/>
  </r>
  <r>
    <x v="7"/>
    <x v="22"/>
    <x v="6"/>
    <n v="108"/>
    <n v="108"/>
    <n v="0"/>
    <n v="0"/>
    <x v="1"/>
  </r>
  <r>
    <x v="7"/>
    <x v="22"/>
    <x v="7"/>
    <n v="205"/>
    <n v="205"/>
    <n v="0"/>
    <n v="0"/>
    <x v="1"/>
  </r>
  <r>
    <x v="7"/>
    <x v="22"/>
    <x v="8"/>
    <n v="215"/>
    <n v="215"/>
    <n v="0"/>
    <n v="0"/>
    <x v="1"/>
  </r>
  <r>
    <x v="7"/>
    <x v="22"/>
    <x v="9"/>
    <n v="194"/>
    <n v="194"/>
    <n v="0"/>
    <n v="0"/>
    <x v="1"/>
  </r>
  <r>
    <x v="7"/>
    <x v="23"/>
    <x v="5"/>
    <n v="51"/>
    <n v="51"/>
    <n v="0"/>
    <n v="0"/>
    <x v="1"/>
  </r>
  <r>
    <x v="7"/>
    <x v="23"/>
    <x v="6"/>
    <n v="154"/>
    <n v="154"/>
    <n v="0"/>
    <n v="0"/>
    <x v="1"/>
  </r>
  <r>
    <x v="7"/>
    <x v="23"/>
    <x v="7"/>
    <n v="227"/>
    <n v="227"/>
    <n v="0"/>
    <n v="0"/>
    <x v="1"/>
  </r>
  <r>
    <x v="7"/>
    <x v="23"/>
    <x v="8"/>
    <n v="291"/>
    <n v="291"/>
    <n v="0"/>
    <n v="0"/>
    <x v="1"/>
  </r>
  <r>
    <x v="7"/>
    <x v="23"/>
    <x v="9"/>
    <n v="326"/>
    <n v="326"/>
    <n v="0"/>
    <n v="0"/>
    <x v="1"/>
  </r>
  <r>
    <x v="7"/>
    <x v="24"/>
    <x v="5"/>
    <n v="100"/>
    <n v="100"/>
    <n v="0"/>
    <n v="0"/>
    <x v="1"/>
  </r>
  <r>
    <x v="7"/>
    <x v="24"/>
    <x v="6"/>
    <n v="12"/>
    <n v="12"/>
    <n v="0"/>
    <n v="0"/>
    <x v="1"/>
  </r>
  <r>
    <x v="7"/>
    <x v="24"/>
    <x v="7"/>
    <n v="109"/>
    <n v="109"/>
    <n v="0"/>
    <n v="0"/>
    <x v="1"/>
  </r>
  <r>
    <x v="7"/>
    <x v="24"/>
    <x v="8"/>
    <n v="60"/>
    <n v="60"/>
    <n v="0"/>
    <n v="0"/>
    <x v="1"/>
  </r>
  <r>
    <x v="7"/>
    <x v="24"/>
    <x v="9"/>
    <n v="164"/>
    <n v="164"/>
    <n v="0"/>
    <n v="0"/>
    <x v="1"/>
  </r>
  <r>
    <x v="7"/>
    <x v="25"/>
    <x v="5"/>
    <n v="27"/>
    <n v="27"/>
    <n v="0"/>
    <n v="0"/>
    <x v="1"/>
  </r>
  <r>
    <x v="7"/>
    <x v="25"/>
    <x v="6"/>
    <n v="57"/>
    <n v="57"/>
    <n v="0"/>
    <n v="0"/>
    <x v="1"/>
  </r>
  <r>
    <x v="7"/>
    <x v="25"/>
    <x v="7"/>
    <n v="79"/>
    <n v="79"/>
    <n v="0"/>
    <n v="0"/>
    <x v="1"/>
  </r>
  <r>
    <x v="7"/>
    <x v="25"/>
    <x v="8"/>
    <n v="209"/>
    <n v="209"/>
    <n v="0"/>
    <n v="0"/>
    <x v="1"/>
  </r>
  <r>
    <x v="7"/>
    <x v="25"/>
    <x v="9"/>
    <n v="317"/>
    <n v="317"/>
    <n v="0"/>
    <n v="0"/>
    <x v="1"/>
  </r>
  <r>
    <x v="7"/>
    <x v="26"/>
    <x v="5"/>
    <n v="880"/>
    <n v="880"/>
    <n v="0"/>
    <n v="0"/>
    <x v="1"/>
  </r>
  <r>
    <x v="7"/>
    <x v="26"/>
    <x v="6"/>
    <n v="389"/>
    <n v="389"/>
    <n v="0"/>
    <n v="0"/>
    <x v="1"/>
  </r>
  <r>
    <x v="7"/>
    <x v="26"/>
    <x v="7"/>
    <n v="680"/>
    <n v="680"/>
    <n v="0"/>
    <n v="0"/>
    <x v="1"/>
  </r>
  <r>
    <x v="7"/>
    <x v="26"/>
    <x v="8"/>
    <n v="414"/>
    <n v="414"/>
    <n v="0"/>
    <n v="0"/>
    <x v="1"/>
  </r>
  <r>
    <x v="7"/>
    <x v="26"/>
    <x v="9"/>
    <n v="993"/>
    <n v="993"/>
    <n v="0"/>
    <n v="0"/>
    <x v="1"/>
  </r>
  <r>
    <x v="7"/>
    <x v="27"/>
    <x v="5"/>
    <n v="23"/>
    <n v="23"/>
    <n v="0"/>
    <n v="0"/>
    <x v="1"/>
  </r>
  <r>
    <x v="7"/>
    <x v="27"/>
    <x v="6"/>
    <n v="46"/>
    <n v="46"/>
    <n v="0"/>
    <n v="0"/>
    <x v="1"/>
  </r>
  <r>
    <x v="7"/>
    <x v="27"/>
    <x v="7"/>
    <n v="22"/>
    <n v="22"/>
    <n v="0"/>
    <n v="0"/>
    <x v="1"/>
  </r>
  <r>
    <x v="7"/>
    <x v="27"/>
    <x v="8"/>
    <n v="76"/>
    <n v="76"/>
    <n v="0"/>
    <n v="0"/>
    <x v="1"/>
  </r>
  <r>
    <x v="7"/>
    <x v="27"/>
    <x v="9"/>
    <n v="132"/>
    <n v="132"/>
    <n v="0"/>
    <n v="0"/>
    <x v="1"/>
  </r>
  <r>
    <x v="7"/>
    <x v="30"/>
    <x v="5"/>
    <n v="27"/>
    <n v="27"/>
    <n v="0"/>
    <n v="0"/>
    <x v="1"/>
  </r>
  <r>
    <x v="7"/>
    <x v="30"/>
    <x v="6"/>
    <n v="57"/>
    <n v="57"/>
    <n v="0"/>
    <n v="0"/>
    <x v="1"/>
  </r>
  <r>
    <x v="7"/>
    <x v="30"/>
    <x v="7"/>
    <n v="79"/>
    <n v="79"/>
    <n v="0"/>
    <n v="0"/>
    <x v="1"/>
  </r>
  <r>
    <x v="7"/>
    <x v="30"/>
    <x v="8"/>
    <n v="209"/>
    <n v="209"/>
    <n v="0"/>
    <n v="0"/>
    <x v="1"/>
  </r>
  <r>
    <x v="7"/>
    <x v="30"/>
    <x v="9"/>
    <n v="317"/>
    <n v="317"/>
    <n v="0"/>
    <n v="0"/>
    <x v="1"/>
  </r>
  <r>
    <x v="7"/>
    <x v="31"/>
    <x v="5"/>
    <n v="373"/>
    <n v="373"/>
    <n v="0"/>
    <n v="0"/>
    <x v="1"/>
  </r>
  <r>
    <x v="7"/>
    <x v="31"/>
    <x v="6"/>
    <n v="175"/>
    <n v="175"/>
    <n v="0"/>
    <n v="0"/>
    <x v="1"/>
  </r>
  <r>
    <x v="7"/>
    <x v="31"/>
    <x v="7"/>
    <n v="146"/>
    <n v="146"/>
    <n v="0"/>
    <n v="0"/>
    <x v="1"/>
  </r>
  <r>
    <x v="7"/>
    <x v="31"/>
    <x v="8"/>
    <n v="104"/>
    <n v="104"/>
    <n v="0"/>
    <n v="0"/>
    <x v="1"/>
  </r>
  <r>
    <x v="7"/>
    <x v="31"/>
    <x v="9"/>
    <n v="699"/>
    <n v="699"/>
    <n v="0"/>
    <n v="0"/>
    <x v="1"/>
  </r>
  <r>
    <x v="7"/>
    <x v="32"/>
    <x v="5"/>
    <n v="359"/>
    <n v="359"/>
    <n v="0"/>
    <n v="0"/>
    <x v="1"/>
  </r>
  <r>
    <x v="7"/>
    <x v="32"/>
    <x v="6"/>
    <n v="49"/>
    <n v="49"/>
    <n v="0"/>
    <n v="0"/>
    <x v="1"/>
  </r>
  <r>
    <x v="7"/>
    <x v="32"/>
    <x v="7"/>
    <n v="61"/>
    <n v="61"/>
    <n v="0"/>
    <n v="0"/>
    <x v="1"/>
  </r>
  <r>
    <x v="7"/>
    <x v="32"/>
    <x v="8"/>
    <n v="32"/>
    <n v="32"/>
    <n v="0"/>
    <n v="0"/>
    <x v="1"/>
  </r>
  <r>
    <x v="7"/>
    <x v="32"/>
    <x v="9"/>
    <n v="119"/>
    <n v="119"/>
    <n v="0"/>
    <n v="0"/>
    <x v="1"/>
  </r>
  <r>
    <x v="8"/>
    <x v="0"/>
    <x v="5"/>
    <n v="4588"/>
    <n v="4588"/>
    <n v="0"/>
    <n v="0"/>
    <x v="1"/>
  </r>
  <r>
    <x v="8"/>
    <x v="0"/>
    <x v="6"/>
    <n v="3086"/>
    <n v="3086"/>
    <n v="0"/>
    <n v="0"/>
    <x v="1"/>
  </r>
  <r>
    <x v="8"/>
    <x v="0"/>
    <x v="7"/>
    <n v="3082"/>
    <n v="3082"/>
    <n v="0"/>
    <n v="0"/>
    <x v="1"/>
  </r>
  <r>
    <x v="8"/>
    <x v="0"/>
    <x v="8"/>
    <n v="3012"/>
    <n v="3012"/>
    <n v="0"/>
    <n v="0"/>
    <x v="1"/>
  </r>
  <r>
    <x v="8"/>
    <x v="0"/>
    <x v="9"/>
    <n v="5188"/>
    <n v="5188"/>
    <n v="0"/>
    <n v="0"/>
    <x v="1"/>
  </r>
  <r>
    <x v="8"/>
    <x v="1"/>
    <x v="5"/>
    <n v="170"/>
    <n v="170"/>
    <n v="0"/>
    <n v="0"/>
    <x v="1"/>
  </r>
  <r>
    <x v="8"/>
    <x v="1"/>
    <x v="6"/>
    <n v="151"/>
    <n v="151"/>
    <n v="0"/>
    <n v="0"/>
    <x v="1"/>
  </r>
  <r>
    <x v="8"/>
    <x v="1"/>
    <x v="7"/>
    <n v="45"/>
    <n v="45"/>
    <n v="0"/>
    <n v="0"/>
    <x v="1"/>
  </r>
  <r>
    <x v="8"/>
    <x v="1"/>
    <x v="8"/>
    <n v="24"/>
    <n v="24"/>
    <n v="0"/>
    <n v="0"/>
    <x v="1"/>
  </r>
  <r>
    <x v="8"/>
    <x v="1"/>
    <x v="9"/>
    <n v="329"/>
    <n v="329"/>
    <n v="0"/>
    <n v="0"/>
    <x v="1"/>
  </r>
  <r>
    <x v="8"/>
    <x v="4"/>
    <x v="5"/>
    <n v="1061"/>
    <n v="1061"/>
    <n v="0"/>
    <n v="0"/>
    <x v="1"/>
  </r>
  <r>
    <x v="8"/>
    <x v="4"/>
    <x v="6"/>
    <n v="1053"/>
    <n v="1053"/>
    <n v="0"/>
    <n v="0"/>
    <x v="1"/>
  </r>
  <r>
    <x v="8"/>
    <x v="4"/>
    <x v="7"/>
    <n v="286"/>
    <n v="286"/>
    <n v="0"/>
    <n v="0"/>
    <x v="1"/>
  </r>
  <r>
    <x v="8"/>
    <x v="4"/>
    <x v="8"/>
    <n v="95"/>
    <n v="95"/>
    <n v="0"/>
    <n v="0"/>
    <x v="1"/>
  </r>
  <r>
    <x v="8"/>
    <x v="4"/>
    <x v="9"/>
    <n v="849"/>
    <n v="849"/>
    <n v="0"/>
    <n v="0"/>
    <x v="1"/>
  </r>
  <r>
    <x v="8"/>
    <x v="6"/>
    <x v="5"/>
    <n v="547"/>
    <n v="547"/>
    <n v="0"/>
    <n v="0"/>
    <x v="1"/>
  </r>
  <r>
    <x v="8"/>
    <x v="6"/>
    <x v="6"/>
    <n v="703"/>
    <n v="703"/>
    <n v="0"/>
    <n v="0"/>
    <x v="1"/>
  </r>
  <r>
    <x v="8"/>
    <x v="6"/>
    <x v="7"/>
    <n v="795"/>
    <n v="795"/>
    <n v="0"/>
    <n v="0"/>
    <x v="1"/>
  </r>
  <r>
    <x v="8"/>
    <x v="6"/>
    <x v="8"/>
    <n v="425"/>
    <n v="425"/>
    <n v="0"/>
    <n v="0"/>
    <x v="1"/>
  </r>
  <r>
    <x v="8"/>
    <x v="6"/>
    <x v="9"/>
    <n v="530"/>
    <n v="530"/>
    <n v="0"/>
    <n v="0"/>
    <x v="1"/>
  </r>
  <r>
    <x v="8"/>
    <x v="8"/>
    <x v="5"/>
    <n v="447"/>
    <n v="447"/>
    <n v="0"/>
    <n v="0"/>
    <x v="1"/>
  </r>
  <r>
    <x v="8"/>
    <x v="8"/>
    <x v="6"/>
    <n v="50"/>
    <n v="50"/>
    <n v="0"/>
    <n v="0"/>
    <x v="1"/>
  </r>
  <r>
    <x v="8"/>
    <x v="8"/>
    <x v="7"/>
    <n v="150"/>
    <n v="150"/>
    <n v="0"/>
    <n v="0"/>
    <x v="1"/>
  </r>
  <r>
    <x v="8"/>
    <x v="8"/>
    <x v="8"/>
    <n v="91"/>
    <n v="91"/>
    <n v="0"/>
    <n v="0"/>
    <x v="1"/>
  </r>
  <r>
    <x v="8"/>
    <x v="8"/>
    <x v="9"/>
    <n v="283"/>
    <n v="283"/>
    <n v="0"/>
    <n v="0"/>
    <x v="1"/>
  </r>
  <r>
    <x v="8"/>
    <x v="9"/>
    <x v="5"/>
    <n v="66"/>
    <n v="66"/>
    <n v="0"/>
    <n v="0"/>
    <x v="1"/>
  </r>
  <r>
    <x v="8"/>
    <x v="9"/>
    <x v="6"/>
    <n v="67"/>
    <n v="67"/>
    <n v="0"/>
    <n v="0"/>
    <x v="1"/>
  </r>
  <r>
    <x v="8"/>
    <x v="9"/>
    <x v="7"/>
    <n v="69"/>
    <n v="69"/>
    <n v="0"/>
    <n v="0"/>
    <x v="1"/>
  </r>
  <r>
    <x v="8"/>
    <x v="9"/>
    <x v="8"/>
    <n v="181"/>
    <n v="181"/>
    <n v="0"/>
    <n v="0"/>
    <x v="1"/>
  </r>
  <r>
    <x v="8"/>
    <x v="9"/>
    <x v="9"/>
    <n v="526"/>
    <n v="526"/>
    <n v="0"/>
    <n v="0"/>
    <x v="1"/>
  </r>
  <r>
    <x v="8"/>
    <x v="11"/>
    <x v="5"/>
    <n v="5"/>
    <n v="5"/>
    <n v="0"/>
    <n v="0"/>
    <x v="1"/>
  </r>
  <r>
    <x v="8"/>
    <x v="11"/>
    <x v="6"/>
    <n v="25"/>
    <n v="25"/>
    <n v="0"/>
    <n v="0"/>
    <x v="1"/>
  </r>
  <r>
    <x v="8"/>
    <x v="11"/>
    <x v="7"/>
    <n v="8"/>
    <n v="8"/>
    <n v="0"/>
    <n v="0"/>
    <x v="1"/>
  </r>
  <r>
    <x v="8"/>
    <x v="11"/>
    <x v="8"/>
    <n v="25"/>
    <n v="25"/>
    <n v="0"/>
    <n v="0"/>
    <x v="1"/>
  </r>
  <r>
    <x v="8"/>
    <x v="11"/>
    <x v="9"/>
    <n v="53"/>
    <n v="53"/>
    <n v="0"/>
    <n v="0"/>
    <x v="1"/>
  </r>
  <r>
    <x v="8"/>
    <x v="12"/>
    <x v="5"/>
    <n v="223"/>
    <n v="223"/>
    <n v="0"/>
    <n v="0"/>
    <x v="1"/>
  </r>
  <r>
    <x v="8"/>
    <x v="12"/>
    <x v="6"/>
    <n v="34"/>
    <n v="34"/>
    <n v="0"/>
    <n v="0"/>
    <x v="1"/>
  </r>
  <r>
    <x v="8"/>
    <x v="12"/>
    <x v="7"/>
    <n v="109"/>
    <n v="109"/>
    <n v="0"/>
    <n v="0"/>
    <x v="1"/>
  </r>
  <r>
    <x v="8"/>
    <x v="12"/>
    <x v="8"/>
    <n v="63"/>
    <n v="63"/>
    <n v="0"/>
    <n v="0"/>
    <x v="1"/>
  </r>
  <r>
    <x v="8"/>
    <x v="12"/>
    <x v="9"/>
    <n v="321"/>
    <n v="321"/>
    <n v="0"/>
    <n v="0"/>
    <x v="1"/>
  </r>
  <r>
    <x v="8"/>
    <x v="15"/>
    <x v="5"/>
    <n v="532"/>
    <n v="532"/>
    <n v="0"/>
    <n v="0"/>
    <x v="1"/>
  </r>
  <r>
    <x v="8"/>
    <x v="15"/>
    <x v="6"/>
    <n v="216"/>
    <n v="216"/>
    <n v="0"/>
    <n v="0"/>
    <x v="1"/>
  </r>
  <r>
    <x v="8"/>
    <x v="15"/>
    <x v="7"/>
    <n v="611"/>
    <n v="611"/>
    <n v="0"/>
    <n v="0"/>
    <x v="1"/>
  </r>
  <r>
    <x v="8"/>
    <x v="15"/>
    <x v="8"/>
    <n v="1176"/>
    <n v="1176"/>
    <n v="0"/>
    <n v="0"/>
    <x v="1"/>
  </r>
  <r>
    <x v="8"/>
    <x v="15"/>
    <x v="9"/>
    <n v="354"/>
    <n v="354"/>
    <n v="0"/>
    <n v="0"/>
    <x v="1"/>
  </r>
  <r>
    <x v="8"/>
    <x v="17"/>
    <x v="5"/>
    <n v="618"/>
    <n v="618"/>
    <n v="0"/>
    <n v="0"/>
    <x v="1"/>
  </r>
  <r>
    <x v="8"/>
    <x v="17"/>
    <x v="6"/>
    <n v="215"/>
    <n v="215"/>
    <n v="0"/>
    <n v="0"/>
    <x v="1"/>
  </r>
  <r>
    <x v="8"/>
    <x v="17"/>
    <x v="7"/>
    <n v="40"/>
    <n v="40"/>
    <n v="0"/>
    <n v="0"/>
    <x v="1"/>
  </r>
  <r>
    <x v="8"/>
    <x v="17"/>
    <x v="8"/>
    <n v="22"/>
    <n v="22"/>
    <n v="0"/>
    <n v="0"/>
    <x v="1"/>
  </r>
  <r>
    <x v="8"/>
    <x v="17"/>
    <x v="9"/>
    <n v="393"/>
    <n v="393"/>
    <n v="0"/>
    <n v="0"/>
    <x v="1"/>
  </r>
  <r>
    <x v="8"/>
    <x v="21"/>
    <x v="5"/>
    <n v="59"/>
    <n v="59"/>
    <n v="0"/>
    <n v="0"/>
    <x v="1"/>
  </r>
  <r>
    <x v="8"/>
    <x v="21"/>
    <x v="6"/>
    <n v="39"/>
    <n v="39"/>
    <n v="0"/>
    <n v="0"/>
    <x v="1"/>
  </r>
  <r>
    <x v="8"/>
    <x v="21"/>
    <x v="7"/>
    <n v="58"/>
    <n v="58"/>
    <n v="0"/>
    <n v="0"/>
    <x v="1"/>
  </r>
  <r>
    <x v="8"/>
    <x v="21"/>
    <x v="8"/>
    <n v="139"/>
    <n v="139"/>
    <n v="0"/>
    <n v="0"/>
    <x v="1"/>
  </r>
  <r>
    <x v="8"/>
    <x v="21"/>
    <x v="9"/>
    <n v="426"/>
    <n v="426"/>
    <n v="0"/>
    <n v="0"/>
    <x v="1"/>
  </r>
  <r>
    <x v="8"/>
    <x v="22"/>
    <x v="5"/>
    <n v="26"/>
    <n v="26"/>
    <n v="0"/>
    <n v="0"/>
    <x v="1"/>
  </r>
  <r>
    <x v="8"/>
    <x v="22"/>
    <x v="6"/>
    <n v="104"/>
    <n v="104"/>
    <n v="0"/>
    <n v="0"/>
    <x v="1"/>
  </r>
  <r>
    <x v="8"/>
    <x v="22"/>
    <x v="7"/>
    <n v="158"/>
    <n v="158"/>
    <n v="0"/>
    <n v="0"/>
    <x v="1"/>
  </r>
  <r>
    <x v="8"/>
    <x v="22"/>
    <x v="8"/>
    <n v="218"/>
    <n v="218"/>
    <n v="0"/>
    <n v="0"/>
    <x v="1"/>
  </r>
  <r>
    <x v="8"/>
    <x v="22"/>
    <x v="9"/>
    <n v="165"/>
    <n v="165"/>
    <n v="0"/>
    <n v="0"/>
    <x v="1"/>
  </r>
  <r>
    <x v="8"/>
    <x v="23"/>
    <x v="5"/>
    <n v="58"/>
    <n v="58"/>
    <n v="0"/>
    <n v="0"/>
    <x v="1"/>
  </r>
  <r>
    <x v="8"/>
    <x v="23"/>
    <x v="6"/>
    <n v="157"/>
    <n v="157"/>
    <n v="0"/>
    <n v="0"/>
    <x v="1"/>
  </r>
  <r>
    <x v="8"/>
    <x v="23"/>
    <x v="7"/>
    <n v="200"/>
    <n v="200"/>
    <n v="0"/>
    <n v="0"/>
    <x v="1"/>
  </r>
  <r>
    <x v="8"/>
    <x v="23"/>
    <x v="8"/>
    <n v="292"/>
    <n v="292"/>
    <n v="0"/>
    <n v="0"/>
    <x v="1"/>
  </r>
  <r>
    <x v="8"/>
    <x v="23"/>
    <x v="9"/>
    <n v="320"/>
    <n v="320"/>
    <n v="0"/>
    <n v="0"/>
    <x v="1"/>
  </r>
  <r>
    <x v="8"/>
    <x v="24"/>
    <x v="5"/>
    <n v="97"/>
    <n v="97"/>
    <n v="0"/>
    <n v="0"/>
    <x v="1"/>
  </r>
  <r>
    <x v="8"/>
    <x v="24"/>
    <x v="6"/>
    <n v="19"/>
    <n v="19"/>
    <n v="0"/>
    <n v="0"/>
    <x v="1"/>
  </r>
  <r>
    <x v="8"/>
    <x v="24"/>
    <x v="7"/>
    <n v="94"/>
    <n v="94"/>
    <n v="0"/>
    <n v="0"/>
    <x v="1"/>
  </r>
  <r>
    <x v="8"/>
    <x v="24"/>
    <x v="8"/>
    <n v="57"/>
    <n v="57"/>
    <n v="0"/>
    <n v="0"/>
    <x v="1"/>
  </r>
  <r>
    <x v="8"/>
    <x v="24"/>
    <x v="9"/>
    <n v="157"/>
    <n v="157"/>
    <n v="0"/>
    <n v="0"/>
    <x v="1"/>
  </r>
  <r>
    <x v="8"/>
    <x v="25"/>
    <x v="5"/>
    <n v="45"/>
    <n v="45"/>
    <n v="0"/>
    <n v="0"/>
    <x v="1"/>
  </r>
  <r>
    <x v="8"/>
    <x v="25"/>
    <x v="6"/>
    <n v="67"/>
    <n v="67"/>
    <n v="0"/>
    <n v="0"/>
    <x v="1"/>
  </r>
  <r>
    <x v="8"/>
    <x v="25"/>
    <x v="7"/>
    <n v="84"/>
    <n v="84"/>
    <n v="0"/>
    <n v="0"/>
    <x v="1"/>
  </r>
  <r>
    <x v="8"/>
    <x v="25"/>
    <x v="8"/>
    <n v="205"/>
    <n v="205"/>
    <n v="0"/>
    <n v="0"/>
    <x v="1"/>
  </r>
  <r>
    <x v="8"/>
    <x v="25"/>
    <x v="9"/>
    <n v="328"/>
    <n v="328"/>
    <n v="0"/>
    <n v="0"/>
    <x v="1"/>
  </r>
  <r>
    <x v="8"/>
    <x v="26"/>
    <x v="5"/>
    <n v="821"/>
    <n v="821"/>
    <n v="0"/>
    <n v="0"/>
    <x v="1"/>
  </r>
  <r>
    <x v="8"/>
    <x v="26"/>
    <x v="6"/>
    <n v="373"/>
    <n v="373"/>
    <n v="0"/>
    <n v="0"/>
    <x v="1"/>
  </r>
  <r>
    <x v="8"/>
    <x v="26"/>
    <x v="7"/>
    <n v="693"/>
    <n v="693"/>
    <n v="0"/>
    <n v="0"/>
    <x v="1"/>
  </r>
  <r>
    <x v="8"/>
    <x v="26"/>
    <x v="8"/>
    <n v="438"/>
    <n v="438"/>
    <n v="0"/>
    <n v="0"/>
    <x v="1"/>
  </r>
  <r>
    <x v="8"/>
    <x v="26"/>
    <x v="9"/>
    <n v="955"/>
    <n v="955"/>
    <n v="0"/>
    <n v="0"/>
    <x v="1"/>
  </r>
  <r>
    <x v="8"/>
    <x v="27"/>
    <x v="5"/>
    <n v="32"/>
    <n v="32"/>
    <n v="0"/>
    <n v="0"/>
    <x v="1"/>
  </r>
  <r>
    <x v="8"/>
    <x v="27"/>
    <x v="6"/>
    <n v="53"/>
    <n v="53"/>
    <n v="0"/>
    <n v="0"/>
    <x v="1"/>
  </r>
  <r>
    <x v="8"/>
    <x v="27"/>
    <x v="7"/>
    <n v="42"/>
    <n v="42"/>
    <n v="0"/>
    <n v="0"/>
    <x v="1"/>
  </r>
  <r>
    <x v="8"/>
    <x v="27"/>
    <x v="8"/>
    <n v="74"/>
    <n v="74"/>
    <n v="0"/>
    <n v="0"/>
    <x v="1"/>
  </r>
  <r>
    <x v="8"/>
    <x v="27"/>
    <x v="9"/>
    <n v="155"/>
    <n v="155"/>
    <n v="0"/>
    <n v="0"/>
    <x v="1"/>
  </r>
  <r>
    <x v="8"/>
    <x v="30"/>
    <x v="5"/>
    <n v="45"/>
    <n v="45"/>
    <n v="0"/>
    <n v="0"/>
    <x v="1"/>
  </r>
  <r>
    <x v="8"/>
    <x v="30"/>
    <x v="6"/>
    <n v="67"/>
    <n v="67"/>
    <n v="0"/>
    <n v="0"/>
    <x v="1"/>
  </r>
  <r>
    <x v="8"/>
    <x v="30"/>
    <x v="7"/>
    <n v="84"/>
    <n v="84"/>
    <n v="0"/>
    <n v="0"/>
    <x v="1"/>
  </r>
  <r>
    <x v="8"/>
    <x v="30"/>
    <x v="8"/>
    <n v="205"/>
    <n v="205"/>
    <n v="0"/>
    <n v="0"/>
    <x v="1"/>
  </r>
  <r>
    <x v="8"/>
    <x v="30"/>
    <x v="9"/>
    <n v="328"/>
    <n v="328"/>
    <n v="0"/>
    <n v="0"/>
    <x v="1"/>
  </r>
  <r>
    <x v="8"/>
    <x v="31"/>
    <x v="5"/>
    <n v="393"/>
    <n v="393"/>
    <n v="0"/>
    <n v="0"/>
    <x v="1"/>
  </r>
  <r>
    <x v="8"/>
    <x v="31"/>
    <x v="6"/>
    <n v="185"/>
    <n v="185"/>
    <n v="0"/>
    <n v="0"/>
    <x v="1"/>
  </r>
  <r>
    <x v="8"/>
    <x v="31"/>
    <x v="7"/>
    <n v="154"/>
    <n v="154"/>
    <n v="0"/>
    <n v="0"/>
    <x v="1"/>
  </r>
  <r>
    <x v="8"/>
    <x v="31"/>
    <x v="8"/>
    <n v="87"/>
    <n v="87"/>
    <n v="0"/>
    <n v="0"/>
    <x v="1"/>
  </r>
  <r>
    <x v="8"/>
    <x v="31"/>
    <x v="9"/>
    <n v="650"/>
    <n v="650"/>
    <n v="0"/>
    <n v="0"/>
    <x v="1"/>
  </r>
  <r>
    <x v="8"/>
    <x v="32"/>
    <x v="5"/>
    <n v="350"/>
    <n v="350"/>
    <n v="0"/>
    <n v="0"/>
    <x v="1"/>
  </r>
  <r>
    <x v="8"/>
    <x v="32"/>
    <x v="6"/>
    <n v="31"/>
    <n v="31"/>
    <n v="0"/>
    <n v="0"/>
    <x v="1"/>
  </r>
  <r>
    <x v="8"/>
    <x v="32"/>
    <x v="7"/>
    <n v="56"/>
    <n v="56"/>
    <n v="0"/>
    <n v="0"/>
    <x v="1"/>
  </r>
  <r>
    <x v="8"/>
    <x v="32"/>
    <x v="8"/>
    <n v="34"/>
    <n v="34"/>
    <n v="0"/>
    <n v="0"/>
    <x v="1"/>
  </r>
  <r>
    <x v="8"/>
    <x v="32"/>
    <x v="9"/>
    <n v="126"/>
    <n v="126"/>
    <n v="0"/>
    <n v="0"/>
    <x v="1"/>
  </r>
  <r>
    <x v="9"/>
    <x v="0"/>
    <x v="5"/>
    <n v="5239"/>
    <n v="5239"/>
    <n v="0"/>
    <n v="0"/>
    <x v="1"/>
  </r>
  <r>
    <x v="9"/>
    <x v="0"/>
    <x v="6"/>
    <n v="3582"/>
    <n v="3582"/>
    <n v="0"/>
    <n v="0"/>
    <x v="1"/>
  </r>
  <r>
    <x v="9"/>
    <x v="0"/>
    <x v="7"/>
    <n v="3474"/>
    <n v="3474"/>
    <n v="0"/>
    <n v="0"/>
    <x v="1"/>
  </r>
  <r>
    <x v="9"/>
    <x v="0"/>
    <x v="8"/>
    <n v="3342"/>
    <n v="3342"/>
    <n v="0"/>
    <n v="0"/>
    <x v="1"/>
  </r>
  <r>
    <x v="9"/>
    <x v="0"/>
    <x v="9"/>
    <n v="5676"/>
    <n v="5676"/>
    <n v="0"/>
    <n v="0"/>
    <x v="1"/>
  </r>
  <r>
    <x v="9"/>
    <x v="1"/>
    <x v="5"/>
    <n v="190"/>
    <n v="190"/>
    <n v="0"/>
    <n v="0"/>
    <x v="1"/>
  </r>
  <r>
    <x v="9"/>
    <x v="1"/>
    <x v="6"/>
    <n v="183"/>
    <n v="183"/>
    <n v="0"/>
    <n v="0"/>
    <x v="1"/>
  </r>
  <r>
    <x v="9"/>
    <x v="1"/>
    <x v="7"/>
    <n v="53"/>
    <n v="53"/>
    <n v="0"/>
    <n v="0"/>
    <x v="1"/>
  </r>
  <r>
    <x v="9"/>
    <x v="1"/>
    <x v="8"/>
    <n v="19"/>
    <n v="19"/>
    <n v="0"/>
    <n v="0"/>
    <x v="1"/>
  </r>
  <r>
    <x v="9"/>
    <x v="1"/>
    <x v="9"/>
    <n v="406"/>
    <n v="406"/>
    <n v="0"/>
    <n v="0"/>
    <x v="1"/>
  </r>
  <r>
    <x v="9"/>
    <x v="4"/>
    <x v="5"/>
    <n v="1272"/>
    <n v="1272"/>
    <n v="0"/>
    <n v="0"/>
    <x v="1"/>
  </r>
  <r>
    <x v="9"/>
    <x v="4"/>
    <x v="6"/>
    <n v="1275"/>
    <n v="1275"/>
    <n v="0"/>
    <n v="0"/>
    <x v="1"/>
  </r>
  <r>
    <x v="9"/>
    <x v="4"/>
    <x v="7"/>
    <n v="286"/>
    <n v="286"/>
    <n v="0"/>
    <n v="0"/>
    <x v="1"/>
  </r>
  <r>
    <x v="9"/>
    <x v="4"/>
    <x v="8"/>
    <n v="80"/>
    <n v="80"/>
    <n v="0"/>
    <n v="0"/>
    <x v="1"/>
  </r>
  <r>
    <x v="9"/>
    <x v="4"/>
    <x v="9"/>
    <n v="887"/>
    <n v="887"/>
    <n v="0"/>
    <n v="0"/>
    <x v="1"/>
  </r>
  <r>
    <x v="9"/>
    <x v="6"/>
    <x v="5"/>
    <n v="559"/>
    <n v="559"/>
    <n v="0"/>
    <n v="0"/>
    <x v="1"/>
  </r>
  <r>
    <x v="9"/>
    <x v="6"/>
    <x v="6"/>
    <n v="785"/>
    <n v="785"/>
    <n v="0"/>
    <n v="0"/>
    <x v="1"/>
  </r>
  <r>
    <x v="9"/>
    <x v="6"/>
    <x v="7"/>
    <n v="891"/>
    <n v="891"/>
    <n v="0"/>
    <n v="0"/>
    <x v="1"/>
  </r>
  <r>
    <x v="9"/>
    <x v="6"/>
    <x v="8"/>
    <n v="502"/>
    <n v="502"/>
    <n v="0"/>
    <n v="0"/>
    <x v="1"/>
  </r>
  <r>
    <x v="9"/>
    <x v="6"/>
    <x v="9"/>
    <n v="522"/>
    <n v="522"/>
    <n v="0"/>
    <n v="0"/>
    <x v="1"/>
  </r>
  <r>
    <x v="9"/>
    <x v="8"/>
    <x v="5"/>
    <n v="485"/>
    <n v="485"/>
    <n v="0"/>
    <n v="0"/>
    <x v="1"/>
  </r>
  <r>
    <x v="9"/>
    <x v="8"/>
    <x v="6"/>
    <n v="55"/>
    <n v="55"/>
    <n v="0"/>
    <n v="0"/>
    <x v="1"/>
  </r>
  <r>
    <x v="9"/>
    <x v="8"/>
    <x v="7"/>
    <n v="160"/>
    <n v="160"/>
    <n v="0"/>
    <n v="0"/>
    <x v="1"/>
  </r>
  <r>
    <x v="9"/>
    <x v="8"/>
    <x v="8"/>
    <n v="83"/>
    <n v="83"/>
    <n v="0"/>
    <n v="0"/>
    <x v="1"/>
  </r>
  <r>
    <x v="9"/>
    <x v="8"/>
    <x v="9"/>
    <n v="334"/>
    <n v="334"/>
    <n v="0"/>
    <n v="0"/>
    <x v="1"/>
  </r>
  <r>
    <x v="9"/>
    <x v="9"/>
    <x v="5"/>
    <n v="88"/>
    <n v="88"/>
    <n v="0"/>
    <n v="0"/>
    <x v="1"/>
  </r>
  <r>
    <x v="9"/>
    <x v="9"/>
    <x v="6"/>
    <n v="67"/>
    <n v="67"/>
    <n v="0"/>
    <n v="0"/>
    <x v="1"/>
  </r>
  <r>
    <x v="9"/>
    <x v="9"/>
    <x v="7"/>
    <n v="112"/>
    <n v="112"/>
    <n v="0"/>
    <n v="0"/>
    <x v="1"/>
  </r>
  <r>
    <x v="9"/>
    <x v="9"/>
    <x v="8"/>
    <n v="214"/>
    <n v="214"/>
    <n v="0"/>
    <n v="0"/>
    <x v="1"/>
  </r>
  <r>
    <x v="9"/>
    <x v="9"/>
    <x v="9"/>
    <n v="637"/>
    <n v="637"/>
    <n v="0"/>
    <n v="0"/>
    <x v="1"/>
  </r>
  <r>
    <x v="9"/>
    <x v="11"/>
    <x v="5"/>
    <n v="18"/>
    <n v="18"/>
    <n v="0"/>
    <n v="0"/>
    <x v="1"/>
  </r>
  <r>
    <x v="9"/>
    <x v="11"/>
    <x v="6"/>
    <n v="21"/>
    <n v="21"/>
    <n v="0"/>
    <n v="0"/>
    <x v="1"/>
  </r>
  <r>
    <x v="9"/>
    <x v="11"/>
    <x v="7"/>
    <n v="19"/>
    <n v="19"/>
    <n v="0"/>
    <n v="0"/>
    <x v="1"/>
  </r>
  <r>
    <x v="9"/>
    <x v="11"/>
    <x v="8"/>
    <n v="23"/>
    <n v="23"/>
    <n v="0"/>
    <n v="0"/>
    <x v="1"/>
  </r>
  <r>
    <x v="9"/>
    <x v="11"/>
    <x v="9"/>
    <n v="73"/>
    <n v="73"/>
    <n v="0"/>
    <n v="0"/>
    <x v="1"/>
  </r>
  <r>
    <x v="9"/>
    <x v="12"/>
    <x v="5"/>
    <n v="263"/>
    <n v="263"/>
    <n v="0"/>
    <n v="0"/>
    <x v="1"/>
  </r>
  <r>
    <x v="9"/>
    <x v="12"/>
    <x v="6"/>
    <n v="40"/>
    <n v="40"/>
    <n v="0"/>
    <n v="0"/>
    <x v="1"/>
  </r>
  <r>
    <x v="9"/>
    <x v="12"/>
    <x v="7"/>
    <n v="114"/>
    <n v="114"/>
    <n v="0"/>
    <n v="0"/>
    <x v="1"/>
  </r>
  <r>
    <x v="9"/>
    <x v="12"/>
    <x v="8"/>
    <n v="76"/>
    <n v="76"/>
    <n v="0"/>
    <n v="0"/>
    <x v="1"/>
  </r>
  <r>
    <x v="9"/>
    <x v="12"/>
    <x v="9"/>
    <n v="333"/>
    <n v="333"/>
    <n v="0"/>
    <n v="0"/>
    <x v="1"/>
  </r>
  <r>
    <x v="9"/>
    <x v="15"/>
    <x v="5"/>
    <n v="636"/>
    <n v="636"/>
    <n v="0"/>
    <n v="0"/>
    <x v="1"/>
  </r>
  <r>
    <x v="9"/>
    <x v="15"/>
    <x v="6"/>
    <n v="247"/>
    <n v="247"/>
    <n v="0"/>
    <n v="0"/>
    <x v="1"/>
  </r>
  <r>
    <x v="9"/>
    <x v="15"/>
    <x v="7"/>
    <n v="652"/>
    <n v="652"/>
    <n v="0"/>
    <n v="0"/>
    <x v="1"/>
  </r>
  <r>
    <x v="9"/>
    <x v="15"/>
    <x v="8"/>
    <n v="1376"/>
    <n v="1376"/>
    <n v="0"/>
    <n v="0"/>
    <x v="1"/>
  </r>
  <r>
    <x v="9"/>
    <x v="15"/>
    <x v="9"/>
    <n v="413"/>
    <n v="413"/>
    <n v="0"/>
    <n v="0"/>
    <x v="1"/>
  </r>
  <r>
    <x v="9"/>
    <x v="17"/>
    <x v="5"/>
    <n v="645"/>
    <n v="645"/>
    <n v="0"/>
    <n v="0"/>
    <x v="1"/>
  </r>
  <r>
    <x v="9"/>
    <x v="17"/>
    <x v="6"/>
    <n v="254"/>
    <n v="254"/>
    <n v="0"/>
    <n v="0"/>
    <x v="1"/>
  </r>
  <r>
    <x v="9"/>
    <x v="17"/>
    <x v="7"/>
    <n v="37"/>
    <n v="37"/>
    <n v="0"/>
    <n v="0"/>
    <x v="1"/>
  </r>
  <r>
    <x v="9"/>
    <x v="17"/>
    <x v="8"/>
    <n v="17"/>
    <n v="17"/>
    <n v="0"/>
    <n v="0"/>
    <x v="1"/>
  </r>
  <r>
    <x v="9"/>
    <x v="17"/>
    <x v="9"/>
    <n v="404"/>
    <n v="404"/>
    <n v="0"/>
    <n v="0"/>
    <x v="1"/>
  </r>
  <r>
    <x v="9"/>
    <x v="21"/>
    <x v="5"/>
    <n v="62"/>
    <n v="62"/>
    <n v="0"/>
    <n v="0"/>
    <x v="1"/>
  </r>
  <r>
    <x v="9"/>
    <x v="21"/>
    <x v="6"/>
    <n v="44"/>
    <n v="44"/>
    <n v="0"/>
    <n v="0"/>
    <x v="1"/>
  </r>
  <r>
    <x v="9"/>
    <x v="21"/>
    <x v="7"/>
    <n v="90"/>
    <n v="90"/>
    <n v="0"/>
    <n v="0"/>
    <x v="1"/>
  </r>
  <r>
    <x v="9"/>
    <x v="21"/>
    <x v="8"/>
    <n v="171"/>
    <n v="171"/>
    <n v="0"/>
    <n v="0"/>
    <x v="1"/>
  </r>
  <r>
    <x v="9"/>
    <x v="21"/>
    <x v="9"/>
    <n v="497"/>
    <n v="497"/>
    <n v="0"/>
    <n v="0"/>
    <x v="1"/>
  </r>
  <r>
    <x v="9"/>
    <x v="22"/>
    <x v="5"/>
    <n v="36"/>
    <n v="36"/>
    <n v="0"/>
    <n v="0"/>
    <x v="1"/>
  </r>
  <r>
    <x v="9"/>
    <x v="22"/>
    <x v="6"/>
    <n v="115"/>
    <n v="115"/>
    <n v="0"/>
    <n v="0"/>
    <x v="1"/>
  </r>
  <r>
    <x v="9"/>
    <x v="22"/>
    <x v="7"/>
    <n v="175"/>
    <n v="175"/>
    <n v="0"/>
    <n v="0"/>
    <x v="1"/>
  </r>
  <r>
    <x v="9"/>
    <x v="22"/>
    <x v="8"/>
    <n v="196"/>
    <n v="196"/>
    <n v="0"/>
    <n v="0"/>
    <x v="1"/>
  </r>
  <r>
    <x v="9"/>
    <x v="22"/>
    <x v="9"/>
    <n v="189"/>
    <n v="189"/>
    <n v="0"/>
    <n v="0"/>
    <x v="1"/>
  </r>
  <r>
    <x v="9"/>
    <x v="23"/>
    <x v="5"/>
    <n v="69"/>
    <n v="69"/>
    <n v="0"/>
    <n v="0"/>
    <x v="1"/>
  </r>
  <r>
    <x v="9"/>
    <x v="23"/>
    <x v="6"/>
    <n v="180"/>
    <n v="180"/>
    <n v="0"/>
    <n v="0"/>
    <x v="1"/>
  </r>
  <r>
    <x v="9"/>
    <x v="23"/>
    <x v="7"/>
    <n v="206"/>
    <n v="206"/>
    <n v="0"/>
    <n v="0"/>
    <x v="1"/>
  </r>
  <r>
    <x v="9"/>
    <x v="23"/>
    <x v="8"/>
    <n v="297"/>
    <n v="297"/>
    <n v="0"/>
    <n v="0"/>
    <x v="1"/>
  </r>
  <r>
    <x v="9"/>
    <x v="23"/>
    <x v="9"/>
    <n v="330"/>
    <n v="330"/>
    <n v="0"/>
    <n v="0"/>
    <x v="1"/>
  </r>
  <r>
    <x v="9"/>
    <x v="24"/>
    <x v="5"/>
    <n v="97"/>
    <n v="97"/>
    <n v="0"/>
    <n v="0"/>
    <x v="1"/>
  </r>
  <r>
    <x v="9"/>
    <x v="24"/>
    <x v="6"/>
    <n v="24"/>
    <n v="24"/>
    <n v="0"/>
    <n v="0"/>
    <x v="1"/>
  </r>
  <r>
    <x v="9"/>
    <x v="24"/>
    <x v="7"/>
    <n v="100"/>
    <n v="100"/>
    <n v="0"/>
    <n v="0"/>
    <x v="1"/>
  </r>
  <r>
    <x v="9"/>
    <x v="24"/>
    <x v="8"/>
    <n v="53"/>
    <n v="53"/>
    <n v="0"/>
    <n v="0"/>
    <x v="1"/>
  </r>
  <r>
    <x v="9"/>
    <x v="24"/>
    <x v="9"/>
    <n v="165"/>
    <n v="165"/>
    <n v="0"/>
    <n v="0"/>
    <x v="1"/>
  </r>
  <r>
    <x v="9"/>
    <x v="25"/>
    <x v="5"/>
    <n v="44"/>
    <n v="44"/>
    <n v="0"/>
    <n v="0"/>
    <x v="1"/>
  </r>
  <r>
    <x v="9"/>
    <x v="25"/>
    <x v="6"/>
    <n v="60"/>
    <n v="60"/>
    <n v="0"/>
    <n v="0"/>
    <x v="1"/>
  </r>
  <r>
    <x v="9"/>
    <x v="25"/>
    <x v="7"/>
    <n v="66"/>
    <n v="66"/>
    <n v="0"/>
    <n v="0"/>
    <x v="1"/>
  </r>
  <r>
    <x v="9"/>
    <x v="25"/>
    <x v="8"/>
    <n v="214"/>
    <n v="214"/>
    <n v="0"/>
    <n v="0"/>
    <x v="1"/>
  </r>
  <r>
    <x v="9"/>
    <x v="25"/>
    <x v="9"/>
    <n v="350"/>
    <n v="350"/>
    <n v="0"/>
    <n v="0"/>
    <x v="1"/>
  </r>
  <r>
    <x v="9"/>
    <x v="26"/>
    <x v="5"/>
    <n v="988"/>
    <n v="988"/>
    <n v="0"/>
    <n v="0"/>
    <x v="1"/>
  </r>
  <r>
    <x v="9"/>
    <x v="26"/>
    <x v="6"/>
    <n v="436"/>
    <n v="436"/>
    <n v="0"/>
    <n v="0"/>
    <x v="1"/>
  </r>
  <r>
    <x v="9"/>
    <x v="26"/>
    <x v="7"/>
    <n v="897"/>
    <n v="897"/>
    <n v="0"/>
    <n v="0"/>
    <x v="1"/>
  </r>
  <r>
    <x v="9"/>
    <x v="26"/>
    <x v="8"/>
    <n v="464"/>
    <n v="464"/>
    <n v="0"/>
    <n v="0"/>
    <x v="1"/>
  </r>
  <r>
    <x v="9"/>
    <x v="26"/>
    <x v="9"/>
    <n v="1060"/>
    <n v="1060"/>
    <n v="0"/>
    <n v="0"/>
    <x v="1"/>
  </r>
  <r>
    <x v="9"/>
    <x v="27"/>
    <x v="5"/>
    <n v="33"/>
    <n v="33"/>
    <n v="0"/>
    <n v="0"/>
    <x v="1"/>
  </r>
  <r>
    <x v="9"/>
    <x v="27"/>
    <x v="6"/>
    <n v="65"/>
    <n v="65"/>
    <n v="0"/>
    <n v="0"/>
    <x v="1"/>
  </r>
  <r>
    <x v="9"/>
    <x v="27"/>
    <x v="7"/>
    <n v="31"/>
    <n v="31"/>
    <n v="0"/>
    <n v="0"/>
    <x v="1"/>
  </r>
  <r>
    <x v="9"/>
    <x v="27"/>
    <x v="8"/>
    <n v="101"/>
    <n v="101"/>
    <n v="0"/>
    <n v="0"/>
    <x v="1"/>
  </r>
  <r>
    <x v="9"/>
    <x v="27"/>
    <x v="9"/>
    <n v="141"/>
    <n v="141"/>
    <n v="0"/>
    <n v="0"/>
    <x v="1"/>
  </r>
  <r>
    <x v="9"/>
    <x v="30"/>
    <x v="5"/>
    <n v="44"/>
    <n v="44"/>
    <n v="0"/>
    <n v="0"/>
    <x v="1"/>
  </r>
  <r>
    <x v="9"/>
    <x v="30"/>
    <x v="6"/>
    <n v="60"/>
    <n v="60"/>
    <n v="0"/>
    <n v="0"/>
    <x v="1"/>
  </r>
  <r>
    <x v="9"/>
    <x v="30"/>
    <x v="7"/>
    <n v="66"/>
    <n v="66"/>
    <n v="0"/>
    <n v="0"/>
    <x v="1"/>
  </r>
  <r>
    <x v="9"/>
    <x v="30"/>
    <x v="8"/>
    <n v="214"/>
    <n v="214"/>
    <n v="0"/>
    <n v="0"/>
    <x v="1"/>
  </r>
  <r>
    <x v="9"/>
    <x v="30"/>
    <x v="9"/>
    <n v="350"/>
    <n v="350"/>
    <n v="0"/>
    <n v="0"/>
    <x v="1"/>
  </r>
  <r>
    <x v="9"/>
    <x v="31"/>
    <x v="5"/>
    <n v="453"/>
    <n v="453"/>
    <n v="0"/>
    <n v="0"/>
    <x v="1"/>
  </r>
  <r>
    <x v="9"/>
    <x v="31"/>
    <x v="6"/>
    <n v="223"/>
    <n v="223"/>
    <n v="0"/>
    <n v="0"/>
    <x v="1"/>
  </r>
  <r>
    <x v="9"/>
    <x v="31"/>
    <x v="7"/>
    <n v="167"/>
    <n v="167"/>
    <n v="0"/>
    <n v="0"/>
    <x v="1"/>
  </r>
  <r>
    <x v="9"/>
    <x v="31"/>
    <x v="8"/>
    <n v="95"/>
    <n v="95"/>
    <n v="0"/>
    <n v="0"/>
    <x v="1"/>
  </r>
  <r>
    <x v="9"/>
    <x v="31"/>
    <x v="9"/>
    <n v="739"/>
    <n v="739"/>
    <n v="0"/>
    <n v="0"/>
    <x v="1"/>
  </r>
  <r>
    <x v="9"/>
    <x v="32"/>
    <x v="5"/>
    <n v="388"/>
    <n v="388"/>
    <n v="0"/>
    <n v="0"/>
    <x v="1"/>
  </r>
  <r>
    <x v="9"/>
    <x v="32"/>
    <x v="6"/>
    <n v="31"/>
    <n v="31"/>
    <n v="0"/>
    <n v="0"/>
    <x v="1"/>
  </r>
  <r>
    <x v="9"/>
    <x v="32"/>
    <x v="7"/>
    <n v="60"/>
    <n v="60"/>
    <n v="0"/>
    <n v="0"/>
    <x v="1"/>
  </r>
  <r>
    <x v="9"/>
    <x v="32"/>
    <x v="8"/>
    <n v="30"/>
    <n v="30"/>
    <n v="0"/>
    <n v="0"/>
    <x v="1"/>
  </r>
  <r>
    <x v="9"/>
    <x v="32"/>
    <x v="9"/>
    <n v="169"/>
    <n v="169"/>
    <n v="0"/>
    <n v="0"/>
    <x v="1"/>
  </r>
  <r>
    <x v="10"/>
    <x v="0"/>
    <x v="5"/>
    <n v="4938"/>
    <n v="4938"/>
    <n v="0"/>
    <n v="0"/>
    <x v="1"/>
  </r>
  <r>
    <x v="10"/>
    <x v="0"/>
    <x v="6"/>
    <n v="3000"/>
    <n v="3000"/>
    <n v="0"/>
    <n v="0"/>
    <x v="1"/>
  </r>
  <r>
    <x v="10"/>
    <x v="0"/>
    <x v="7"/>
    <n v="2979"/>
    <n v="2979"/>
    <n v="0"/>
    <n v="0"/>
    <x v="1"/>
  </r>
  <r>
    <x v="10"/>
    <x v="0"/>
    <x v="8"/>
    <n v="3082"/>
    <n v="3082"/>
    <n v="0"/>
    <n v="0"/>
    <x v="1"/>
  </r>
  <r>
    <x v="10"/>
    <x v="0"/>
    <x v="9"/>
    <n v="5093"/>
    <n v="5093"/>
    <n v="0"/>
    <n v="0"/>
    <x v="1"/>
  </r>
  <r>
    <x v="10"/>
    <x v="1"/>
    <x v="5"/>
    <n v="164"/>
    <n v="164"/>
    <n v="0"/>
    <n v="0"/>
    <x v="1"/>
  </r>
  <r>
    <x v="10"/>
    <x v="1"/>
    <x v="6"/>
    <n v="133"/>
    <n v="133"/>
    <n v="0"/>
    <n v="0"/>
    <x v="1"/>
  </r>
  <r>
    <x v="10"/>
    <x v="1"/>
    <x v="7"/>
    <n v="34"/>
    <n v="34"/>
    <n v="0"/>
    <n v="0"/>
    <x v="1"/>
  </r>
  <r>
    <x v="10"/>
    <x v="1"/>
    <x v="8"/>
    <n v="18"/>
    <n v="18"/>
    <n v="0"/>
    <n v="0"/>
    <x v="1"/>
  </r>
  <r>
    <x v="10"/>
    <x v="1"/>
    <x v="9"/>
    <n v="348"/>
    <n v="348"/>
    <n v="0"/>
    <n v="0"/>
    <x v="1"/>
  </r>
  <r>
    <x v="10"/>
    <x v="4"/>
    <x v="5"/>
    <n v="1174"/>
    <n v="1174"/>
    <n v="0"/>
    <n v="0"/>
    <x v="1"/>
  </r>
  <r>
    <x v="10"/>
    <x v="4"/>
    <x v="6"/>
    <n v="1062"/>
    <n v="1062"/>
    <n v="0"/>
    <n v="0"/>
    <x v="1"/>
  </r>
  <r>
    <x v="10"/>
    <x v="4"/>
    <x v="7"/>
    <n v="262"/>
    <n v="262"/>
    <n v="0"/>
    <n v="0"/>
    <x v="1"/>
  </r>
  <r>
    <x v="10"/>
    <x v="4"/>
    <x v="8"/>
    <n v="88"/>
    <n v="88"/>
    <n v="0"/>
    <n v="0"/>
    <x v="1"/>
  </r>
  <r>
    <x v="10"/>
    <x v="4"/>
    <x v="9"/>
    <n v="810"/>
    <n v="810"/>
    <n v="0"/>
    <n v="0"/>
    <x v="1"/>
  </r>
  <r>
    <x v="10"/>
    <x v="6"/>
    <x v="5"/>
    <n v="610"/>
    <n v="610"/>
    <n v="0"/>
    <n v="0"/>
    <x v="1"/>
  </r>
  <r>
    <x v="10"/>
    <x v="6"/>
    <x v="6"/>
    <n v="677"/>
    <n v="677"/>
    <n v="0"/>
    <n v="0"/>
    <x v="1"/>
  </r>
  <r>
    <x v="10"/>
    <x v="6"/>
    <x v="7"/>
    <n v="759"/>
    <n v="759"/>
    <n v="0"/>
    <n v="0"/>
    <x v="1"/>
  </r>
  <r>
    <x v="10"/>
    <x v="6"/>
    <x v="8"/>
    <n v="457"/>
    <n v="457"/>
    <n v="0"/>
    <n v="0"/>
    <x v="1"/>
  </r>
  <r>
    <x v="10"/>
    <x v="6"/>
    <x v="9"/>
    <n v="528"/>
    <n v="528"/>
    <n v="0"/>
    <n v="0"/>
    <x v="1"/>
  </r>
  <r>
    <x v="10"/>
    <x v="8"/>
    <x v="5"/>
    <n v="472"/>
    <n v="472"/>
    <n v="0"/>
    <n v="0"/>
    <x v="1"/>
  </r>
  <r>
    <x v="10"/>
    <x v="8"/>
    <x v="6"/>
    <n v="47"/>
    <n v="47"/>
    <n v="0"/>
    <n v="0"/>
    <x v="1"/>
  </r>
  <r>
    <x v="10"/>
    <x v="8"/>
    <x v="7"/>
    <n v="145"/>
    <n v="145"/>
    <n v="0"/>
    <n v="0"/>
    <x v="1"/>
  </r>
  <r>
    <x v="10"/>
    <x v="8"/>
    <x v="8"/>
    <n v="91"/>
    <n v="91"/>
    <n v="0"/>
    <n v="0"/>
    <x v="1"/>
  </r>
  <r>
    <x v="10"/>
    <x v="8"/>
    <x v="9"/>
    <n v="255"/>
    <n v="255"/>
    <n v="0"/>
    <n v="0"/>
    <x v="1"/>
  </r>
  <r>
    <x v="10"/>
    <x v="9"/>
    <x v="5"/>
    <n v="77"/>
    <n v="77"/>
    <n v="0"/>
    <n v="0"/>
    <x v="1"/>
  </r>
  <r>
    <x v="10"/>
    <x v="9"/>
    <x v="6"/>
    <n v="64"/>
    <n v="64"/>
    <n v="0"/>
    <n v="0"/>
    <x v="1"/>
  </r>
  <r>
    <x v="10"/>
    <x v="9"/>
    <x v="7"/>
    <n v="84"/>
    <n v="84"/>
    <n v="0"/>
    <n v="0"/>
    <x v="1"/>
  </r>
  <r>
    <x v="10"/>
    <x v="9"/>
    <x v="8"/>
    <n v="216"/>
    <n v="216"/>
    <n v="0"/>
    <n v="0"/>
    <x v="1"/>
  </r>
  <r>
    <x v="10"/>
    <x v="9"/>
    <x v="9"/>
    <n v="550"/>
    <n v="550"/>
    <n v="0"/>
    <n v="0"/>
    <x v="1"/>
  </r>
  <r>
    <x v="10"/>
    <x v="11"/>
    <x v="5"/>
    <n v="7"/>
    <n v="7"/>
    <n v="0"/>
    <n v="0"/>
    <x v="1"/>
  </r>
  <r>
    <x v="10"/>
    <x v="11"/>
    <x v="6"/>
    <n v="24"/>
    <n v="24"/>
    <n v="0"/>
    <n v="0"/>
    <x v="1"/>
  </r>
  <r>
    <x v="10"/>
    <x v="11"/>
    <x v="7"/>
    <n v="19"/>
    <n v="19"/>
    <n v="0"/>
    <n v="0"/>
    <x v="1"/>
  </r>
  <r>
    <x v="10"/>
    <x v="11"/>
    <x v="8"/>
    <n v="18"/>
    <n v="18"/>
    <n v="0"/>
    <n v="0"/>
    <x v="1"/>
  </r>
  <r>
    <x v="10"/>
    <x v="11"/>
    <x v="9"/>
    <n v="63"/>
    <n v="63"/>
    <n v="0"/>
    <n v="0"/>
    <x v="1"/>
  </r>
  <r>
    <x v="10"/>
    <x v="12"/>
    <x v="5"/>
    <n v="215"/>
    <n v="215"/>
    <n v="0"/>
    <n v="0"/>
    <x v="1"/>
  </r>
  <r>
    <x v="10"/>
    <x v="12"/>
    <x v="6"/>
    <n v="23"/>
    <n v="23"/>
    <n v="0"/>
    <n v="0"/>
    <x v="1"/>
  </r>
  <r>
    <x v="10"/>
    <x v="12"/>
    <x v="7"/>
    <n v="109"/>
    <n v="109"/>
    <n v="0"/>
    <n v="0"/>
    <x v="1"/>
  </r>
  <r>
    <x v="10"/>
    <x v="12"/>
    <x v="8"/>
    <n v="69"/>
    <n v="69"/>
    <n v="0"/>
    <n v="0"/>
    <x v="1"/>
  </r>
  <r>
    <x v="10"/>
    <x v="12"/>
    <x v="9"/>
    <n v="310"/>
    <n v="310"/>
    <n v="0"/>
    <n v="0"/>
    <x v="1"/>
  </r>
  <r>
    <x v="10"/>
    <x v="15"/>
    <x v="5"/>
    <n v="586"/>
    <n v="586"/>
    <n v="0"/>
    <n v="0"/>
    <x v="1"/>
  </r>
  <r>
    <x v="10"/>
    <x v="15"/>
    <x v="6"/>
    <n v="212"/>
    <n v="212"/>
    <n v="0"/>
    <n v="0"/>
    <x v="1"/>
  </r>
  <r>
    <x v="10"/>
    <x v="15"/>
    <x v="7"/>
    <n v="560"/>
    <n v="560"/>
    <n v="0"/>
    <n v="0"/>
    <x v="1"/>
  </r>
  <r>
    <x v="10"/>
    <x v="15"/>
    <x v="8"/>
    <n v="1176"/>
    <n v="1176"/>
    <n v="0"/>
    <n v="0"/>
    <x v="1"/>
  </r>
  <r>
    <x v="10"/>
    <x v="15"/>
    <x v="9"/>
    <n v="351"/>
    <n v="351"/>
    <n v="0"/>
    <n v="0"/>
    <x v="1"/>
  </r>
  <r>
    <x v="10"/>
    <x v="17"/>
    <x v="5"/>
    <n v="560"/>
    <n v="560"/>
    <n v="0"/>
    <n v="0"/>
    <x v="1"/>
  </r>
  <r>
    <x v="10"/>
    <x v="17"/>
    <x v="6"/>
    <n v="181"/>
    <n v="181"/>
    <n v="0"/>
    <n v="0"/>
    <x v="1"/>
  </r>
  <r>
    <x v="10"/>
    <x v="17"/>
    <x v="7"/>
    <n v="31"/>
    <n v="31"/>
    <n v="0"/>
    <n v="0"/>
    <x v="1"/>
  </r>
  <r>
    <x v="10"/>
    <x v="17"/>
    <x v="8"/>
    <n v="12"/>
    <n v="12"/>
    <n v="0"/>
    <n v="0"/>
    <x v="1"/>
  </r>
  <r>
    <x v="10"/>
    <x v="17"/>
    <x v="9"/>
    <n v="352"/>
    <n v="352"/>
    <n v="0"/>
    <n v="0"/>
    <x v="1"/>
  </r>
  <r>
    <x v="10"/>
    <x v="21"/>
    <x v="5"/>
    <n v="64"/>
    <n v="64"/>
    <n v="0"/>
    <n v="0"/>
    <x v="1"/>
  </r>
  <r>
    <x v="10"/>
    <x v="21"/>
    <x v="6"/>
    <n v="39"/>
    <n v="39"/>
    <n v="0"/>
    <n v="0"/>
    <x v="1"/>
  </r>
  <r>
    <x v="10"/>
    <x v="21"/>
    <x v="7"/>
    <n v="61"/>
    <n v="61"/>
    <n v="0"/>
    <n v="0"/>
    <x v="1"/>
  </r>
  <r>
    <x v="10"/>
    <x v="21"/>
    <x v="8"/>
    <n v="189"/>
    <n v="189"/>
    <n v="0"/>
    <n v="0"/>
    <x v="1"/>
  </r>
  <r>
    <x v="10"/>
    <x v="21"/>
    <x v="9"/>
    <n v="428"/>
    <n v="428"/>
    <n v="0"/>
    <n v="0"/>
    <x v="1"/>
  </r>
  <r>
    <x v="10"/>
    <x v="22"/>
    <x v="5"/>
    <n v="20"/>
    <n v="20"/>
    <n v="0"/>
    <n v="0"/>
    <x v="1"/>
  </r>
  <r>
    <x v="10"/>
    <x v="22"/>
    <x v="6"/>
    <n v="110"/>
    <n v="110"/>
    <n v="0"/>
    <n v="0"/>
    <x v="1"/>
  </r>
  <r>
    <x v="10"/>
    <x v="22"/>
    <x v="7"/>
    <n v="156"/>
    <n v="156"/>
    <n v="0"/>
    <n v="0"/>
    <x v="1"/>
  </r>
  <r>
    <x v="10"/>
    <x v="22"/>
    <x v="8"/>
    <n v="192"/>
    <n v="192"/>
    <n v="0"/>
    <n v="0"/>
    <x v="1"/>
  </r>
  <r>
    <x v="10"/>
    <x v="22"/>
    <x v="9"/>
    <n v="167"/>
    <n v="167"/>
    <n v="0"/>
    <n v="0"/>
    <x v="1"/>
  </r>
  <r>
    <x v="10"/>
    <x v="23"/>
    <x v="5"/>
    <n v="47"/>
    <n v="47"/>
    <n v="0"/>
    <n v="0"/>
    <x v="1"/>
  </r>
  <r>
    <x v="10"/>
    <x v="23"/>
    <x v="6"/>
    <n v="172"/>
    <n v="172"/>
    <n v="0"/>
    <n v="0"/>
    <x v="1"/>
  </r>
  <r>
    <x v="10"/>
    <x v="23"/>
    <x v="7"/>
    <n v="179"/>
    <n v="179"/>
    <n v="0"/>
    <n v="0"/>
    <x v="1"/>
  </r>
  <r>
    <x v="10"/>
    <x v="23"/>
    <x v="8"/>
    <n v="276"/>
    <n v="276"/>
    <n v="0"/>
    <n v="0"/>
    <x v="1"/>
  </r>
  <r>
    <x v="10"/>
    <x v="23"/>
    <x v="9"/>
    <n v="276"/>
    <n v="276"/>
    <n v="0"/>
    <n v="0"/>
    <x v="1"/>
  </r>
  <r>
    <x v="10"/>
    <x v="24"/>
    <x v="5"/>
    <n v="84"/>
    <n v="84"/>
    <n v="0"/>
    <n v="0"/>
    <x v="1"/>
  </r>
  <r>
    <x v="10"/>
    <x v="24"/>
    <x v="6"/>
    <n v="17"/>
    <n v="17"/>
    <n v="0"/>
    <n v="0"/>
    <x v="1"/>
  </r>
  <r>
    <x v="10"/>
    <x v="24"/>
    <x v="7"/>
    <n v="94"/>
    <n v="94"/>
    <n v="0"/>
    <n v="0"/>
    <x v="1"/>
  </r>
  <r>
    <x v="10"/>
    <x v="24"/>
    <x v="8"/>
    <n v="57"/>
    <n v="57"/>
    <n v="0"/>
    <n v="0"/>
    <x v="1"/>
  </r>
  <r>
    <x v="10"/>
    <x v="24"/>
    <x v="9"/>
    <n v="141"/>
    <n v="141"/>
    <n v="0"/>
    <n v="0"/>
    <x v="1"/>
  </r>
  <r>
    <x v="10"/>
    <x v="25"/>
    <x v="5"/>
    <n v="35"/>
    <n v="35"/>
    <n v="0"/>
    <n v="0"/>
    <x v="1"/>
  </r>
  <r>
    <x v="10"/>
    <x v="25"/>
    <x v="6"/>
    <n v="57"/>
    <n v="57"/>
    <n v="0"/>
    <n v="0"/>
    <x v="1"/>
  </r>
  <r>
    <x v="10"/>
    <x v="25"/>
    <x v="7"/>
    <n v="63"/>
    <n v="63"/>
    <n v="0"/>
    <n v="0"/>
    <x v="1"/>
  </r>
  <r>
    <x v="10"/>
    <x v="25"/>
    <x v="8"/>
    <n v="206"/>
    <n v="206"/>
    <n v="0"/>
    <n v="0"/>
    <x v="1"/>
  </r>
  <r>
    <x v="10"/>
    <x v="25"/>
    <x v="9"/>
    <n v="339"/>
    <n v="339"/>
    <n v="0"/>
    <n v="0"/>
    <x v="1"/>
  </r>
  <r>
    <x v="10"/>
    <x v="26"/>
    <x v="5"/>
    <n v="998"/>
    <n v="998"/>
    <n v="0"/>
    <n v="0"/>
    <x v="1"/>
  </r>
  <r>
    <x v="10"/>
    <x v="26"/>
    <x v="6"/>
    <n v="372"/>
    <n v="372"/>
    <n v="0"/>
    <n v="0"/>
    <x v="1"/>
  </r>
  <r>
    <x v="10"/>
    <x v="26"/>
    <x v="7"/>
    <n v="753"/>
    <n v="753"/>
    <n v="0"/>
    <n v="0"/>
    <x v="1"/>
  </r>
  <r>
    <x v="10"/>
    <x v="26"/>
    <x v="8"/>
    <n v="473"/>
    <n v="473"/>
    <n v="0"/>
    <n v="0"/>
    <x v="1"/>
  </r>
  <r>
    <x v="10"/>
    <x v="26"/>
    <x v="9"/>
    <n v="974"/>
    <n v="974"/>
    <n v="0"/>
    <n v="0"/>
    <x v="1"/>
  </r>
  <r>
    <x v="10"/>
    <x v="27"/>
    <x v="5"/>
    <n v="27"/>
    <n v="27"/>
    <n v="0"/>
    <n v="0"/>
    <x v="1"/>
  </r>
  <r>
    <x v="10"/>
    <x v="27"/>
    <x v="6"/>
    <n v="62"/>
    <n v="62"/>
    <n v="0"/>
    <n v="0"/>
    <x v="1"/>
  </r>
  <r>
    <x v="10"/>
    <x v="27"/>
    <x v="7"/>
    <n v="23"/>
    <n v="23"/>
    <n v="0"/>
    <n v="0"/>
    <x v="1"/>
  </r>
  <r>
    <x v="10"/>
    <x v="27"/>
    <x v="8"/>
    <n v="84"/>
    <n v="84"/>
    <n v="0"/>
    <n v="0"/>
    <x v="1"/>
  </r>
  <r>
    <x v="10"/>
    <x v="27"/>
    <x v="9"/>
    <n v="109"/>
    <n v="109"/>
    <n v="0"/>
    <n v="0"/>
    <x v="1"/>
  </r>
  <r>
    <x v="10"/>
    <x v="30"/>
    <x v="5"/>
    <n v="35"/>
    <n v="35"/>
    <n v="0"/>
    <n v="0"/>
    <x v="1"/>
  </r>
  <r>
    <x v="10"/>
    <x v="30"/>
    <x v="6"/>
    <n v="57"/>
    <n v="57"/>
    <n v="0"/>
    <n v="0"/>
    <x v="1"/>
  </r>
  <r>
    <x v="10"/>
    <x v="30"/>
    <x v="7"/>
    <n v="63"/>
    <n v="63"/>
    <n v="0"/>
    <n v="0"/>
    <x v="1"/>
  </r>
  <r>
    <x v="10"/>
    <x v="30"/>
    <x v="8"/>
    <n v="206"/>
    <n v="206"/>
    <n v="0"/>
    <n v="0"/>
    <x v="1"/>
  </r>
  <r>
    <x v="10"/>
    <x v="30"/>
    <x v="9"/>
    <n v="339"/>
    <n v="339"/>
    <n v="0"/>
    <n v="0"/>
    <x v="1"/>
  </r>
  <r>
    <x v="10"/>
    <x v="31"/>
    <x v="5"/>
    <n v="379"/>
    <n v="379"/>
    <n v="0"/>
    <n v="0"/>
    <x v="1"/>
  </r>
  <r>
    <x v="10"/>
    <x v="31"/>
    <x v="6"/>
    <n v="156"/>
    <n v="156"/>
    <n v="0"/>
    <n v="0"/>
    <x v="1"/>
  </r>
  <r>
    <x v="10"/>
    <x v="31"/>
    <x v="7"/>
    <n v="143"/>
    <n v="143"/>
    <n v="0"/>
    <n v="0"/>
    <x v="1"/>
  </r>
  <r>
    <x v="10"/>
    <x v="31"/>
    <x v="8"/>
    <n v="87"/>
    <n v="87"/>
    <n v="0"/>
    <n v="0"/>
    <x v="1"/>
  </r>
  <r>
    <x v="10"/>
    <x v="31"/>
    <x v="9"/>
    <n v="658"/>
    <n v="658"/>
    <n v="0"/>
    <n v="0"/>
    <x v="1"/>
  </r>
  <r>
    <x v="10"/>
    <x v="32"/>
    <x v="5"/>
    <n v="388"/>
    <n v="388"/>
    <n v="0"/>
    <n v="0"/>
    <x v="1"/>
  </r>
  <r>
    <x v="10"/>
    <x v="32"/>
    <x v="6"/>
    <n v="30"/>
    <n v="30"/>
    <n v="0"/>
    <n v="0"/>
    <x v="1"/>
  </r>
  <r>
    <x v="10"/>
    <x v="32"/>
    <x v="7"/>
    <n v="51"/>
    <n v="51"/>
    <n v="0"/>
    <n v="0"/>
    <x v="1"/>
  </r>
  <r>
    <x v="10"/>
    <x v="32"/>
    <x v="8"/>
    <n v="34"/>
    <n v="34"/>
    <n v="0"/>
    <n v="0"/>
    <x v="1"/>
  </r>
  <r>
    <x v="10"/>
    <x v="32"/>
    <x v="9"/>
    <n v="114"/>
    <n v="114"/>
    <n v="0"/>
    <n v="0"/>
    <x v="1"/>
  </r>
  <r>
    <x v="11"/>
    <x v="0"/>
    <x v="5"/>
    <n v="4566"/>
    <n v="4566"/>
    <n v="0"/>
    <n v="0"/>
    <x v="1"/>
  </r>
  <r>
    <x v="11"/>
    <x v="0"/>
    <x v="6"/>
    <n v="2952"/>
    <n v="2952"/>
    <n v="0"/>
    <n v="0"/>
    <x v="1"/>
  </r>
  <r>
    <x v="11"/>
    <x v="0"/>
    <x v="7"/>
    <n v="3074"/>
    <n v="3074"/>
    <n v="0"/>
    <n v="0"/>
    <x v="1"/>
  </r>
  <r>
    <x v="11"/>
    <x v="0"/>
    <x v="8"/>
    <n v="2879"/>
    <n v="2879"/>
    <n v="0"/>
    <n v="0"/>
    <x v="1"/>
  </r>
  <r>
    <x v="11"/>
    <x v="0"/>
    <x v="9"/>
    <n v="5037"/>
    <n v="5037"/>
    <n v="0"/>
    <n v="0"/>
    <x v="1"/>
  </r>
  <r>
    <x v="11"/>
    <x v="1"/>
    <x v="5"/>
    <n v="183"/>
    <n v="183"/>
    <n v="0"/>
    <n v="0"/>
    <x v="1"/>
  </r>
  <r>
    <x v="11"/>
    <x v="1"/>
    <x v="6"/>
    <n v="145"/>
    <n v="145"/>
    <n v="0"/>
    <n v="0"/>
    <x v="1"/>
  </r>
  <r>
    <x v="11"/>
    <x v="1"/>
    <x v="7"/>
    <n v="48"/>
    <n v="48"/>
    <n v="0"/>
    <n v="0"/>
    <x v="1"/>
  </r>
  <r>
    <x v="11"/>
    <x v="1"/>
    <x v="8"/>
    <n v="23"/>
    <n v="23"/>
    <n v="0"/>
    <n v="0"/>
    <x v="1"/>
  </r>
  <r>
    <x v="11"/>
    <x v="1"/>
    <x v="9"/>
    <n v="381"/>
    <n v="381"/>
    <n v="0"/>
    <n v="0"/>
    <x v="1"/>
  </r>
  <r>
    <x v="11"/>
    <x v="4"/>
    <x v="5"/>
    <n v="1127"/>
    <n v="1127"/>
    <n v="0"/>
    <n v="0"/>
    <x v="1"/>
  </r>
  <r>
    <x v="11"/>
    <x v="4"/>
    <x v="6"/>
    <n v="1065"/>
    <n v="1065"/>
    <n v="0"/>
    <n v="0"/>
    <x v="1"/>
  </r>
  <r>
    <x v="11"/>
    <x v="4"/>
    <x v="7"/>
    <n v="280"/>
    <n v="280"/>
    <n v="0"/>
    <n v="0"/>
    <x v="1"/>
  </r>
  <r>
    <x v="11"/>
    <x v="4"/>
    <x v="8"/>
    <n v="104"/>
    <n v="104"/>
    <n v="0"/>
    <n v="0"/>
    <x v="1"/>
  </r>
  <r>
    <x v="11"/>
    <x v="4"/>
    <x v="9"/>
    <n v="750"/>
    <n v="750"/>
    <n v="0"/>
    <n v="0"/>
    <x v="1"/>
  </r>
  <r>
    <x v="11"/>
    <x v="6"/>
    <x v="5"/>
    <n v="489"/>
    <n v="489"/>
    <n v="0"/>
    <n v="0"/>
    <x v="1"/>
  </r>
  <r>
    <x v="11"/>
    <x v="6"/>
    <x v="6"/>
    <n v="606"/>
    <n v="606"/>
    <n v="0"/>
    <n v="0"/>
    <x v="1"/>
  </r>
  <r>
    <x v="11"/>
    <x v="6"/>
    <x v="7"/>
    <n v="758"/>
    <n v="758"/>
    <n v="0"/>
    <n v="0"/>
    <x v="1"/>
  </r>
  <r>
    <x v="11"/>
    <x v="6"/>
    <x v="8"/>
    <n v="418"/>
    <n v="418"/>
    <n v="0"/>
    <n v="0"/>
    <x v="1"/>
  </r>
  <r>
    <x v="11"/>
    <x v="6"/>
    <x v="9"/>
    <n v="491"/>
    <n v="491"/>
    <n v="0"/>
    <n v="0"/>
    <x v="1"/>
  </r>
  <r>
    <x v="11"/>
    <x v="8"/>
    <x v="5"/>
    <n v="406"/>
    <n v="406"/>
    <n v="0"/>
    <n v="0"/>
    <x v="1"/>
  </r>
  <r>
    <x v="11"/>
    <x v="8"/>
    <x v="6"/>
    <n v="58"/>
    <n v="58"/>
    <n v="0"/>
    <n v="0"/>
    <x v="1"/>
  </r>
  <r>
    <x v="11"/>
    <x v="8"/>
    <x v="7"/>
    <n v="152"/>
    <n v="152"/>
    <n v="0"/>
    <n v="0"/>
    <x v="1"/>
  </r>
  <r>
    <x v="11"/>
    <x v="8"/>
    <x v="8"/>
    <n v="88"/>
    <n v="88"/>
    <n v="0"/>
    <n v="0"/>
    <x v="1"/>
  </r>
  <r>
    <x v="11"/>
    <x v="8"/>
    <x v="9"/>
    <n v="280"/>
    <n v="280"/>
    <n v="0"/>
    <n v="0"/>
    <x v="1"/>
  </r>
  <r>
    <x v="11"/>
    <x v="9"/>
    <x v="5"/>
    <n v="73"/>
    <n v="73"/>
    <n v="0"/>
    <n v="0"/>
    <x v="1"/>
  </r>
  <r>
    <x v="11"/>
    <x v="9"/>
    <x v="6"/>
    <n v="62"/>
    <n v="62"/>
    <n v="0"/>
    <n v="0"/>
    <x v="1"/>
  </r>
  <r>
    <x v="11"/>
    <x v="9"/>
    <x v="7"/>
    <n v="90"/>
    <n v="90"/>
    <n v="0"/>
    <n v="0"/>
    <x v="1"/>
  </r>
  <r>
    <x v="11"/>
    <x v="9"/>
    <x v="8"/>
    <n v="168"/>
    <n v="168"/>
    <n v="0"/>
    <n v="0"/>
    <x v="1"/>
  </r>
  <r>
    <x v="11"/>
    <x v="9"/>
    <x v="9"/>
    <n v="578"/>
    <n v="578"/>
    <n v="0"/>
    <n v="0"/>
    <x v="1"/>
  </r>
  <r>
    <x v="11"/>
    <x v="11"/>
    <x v="5"/>
    <n v="8"/>
    <n v="8"/>
    <n v="0"/>
    <n v="0"/>
    <x v="1"/>
  </r>
  <r>
    <x v="11"/>
    <x v="11"/>
    <x v="6"/>
    <n v="20"/>
    <n v="20"/>
    <n v="0"/>
    <n v="0"/>
    <x v="1"/>
  </r>
  <r>
    <x v="11"/>
    <x v="11"/>
    <x v="7"/>
    <n v="14"/>
    <n v="14"/>
    <n v="0"/>
    <n v="0"/>
    <x v="1"/>
  </r>
  <r>
    <x v="11"/>
    <x v="11"/>
    <x v="8"/>
    <n v="22"/>
    <n v="22"/>
    <n v="0"/>
    <n v="0"/>
    <x v="1"/>
  </r>
  <r>
    <x v="11"/>
    <x v="11"/>
    <x v="9"/>
    <n v="69"/>
    <n v="69"/>
    <n v="0"/>
    <n v="0"/>
    <x v="1"/>
  </r>
  <r>
    <x v="11"/>
    <x v="12"/>
    <x v="5"/>
    <n v="204"/>
    <n v="204"/>
    <n v="0"/>
    <n v="0"/>
    <x v="1"/>
  </r>
  <r>
    <x v="11"/>
    <x v="12"/>
    <x v="6"/>
    <n v="39"/>
    <n v="39"/>
    <n v="0"/>
    <n v="0"/>
    <x v="1"/>
  </r>
  <r>
    <x v="11"/>
    <x v="12"/>
    <x v="7"/>
    <n v="129"/>
    <n v="129"/>
    <n v="0"/>
    <n v="0"/>
    <x v="1"/>
  </r>
  <r>
    <x v="11"/>
    <x v="12"/>
    <x v="8"/>
    <n v="61"/>
    <n v="61"/>
    <n v="0"/>
    <n v="0"/>
    <x v="1"/>
  </r>
  <r>
    <x v="11"/>
    <x v="12"/>
    <x v="9"/>
    <n v="277"/>
    <n v="277"/>
    <n v="0"/>
    <n v="0"/>
    <x v="1"/>
  </r>
  <r>
    <x v="11"/>
    <x v="15"/>
    <x v="5"/>
    <n v="571"/>
    <n v="571"/>
    <n v="0"/>
    <n v="0"/>
    <x v="1"/>
  </r>
  <r>
    <x v="11"/>
    <x v="15"/>
    <x v="6"/>
    <n v="205"/>
    <n v="205"/>
    <n v="0"/>
    <n v="0"/>
    <x v="1"/>
  </r>
  <r>
    <x v="11"/>
    <x v="15"/>
    <x v="7"/>
    <n v="523"/>
    <n v="523"/>
    <n v="0"/>
    <n v="0"/>
    <x v="1"/>
  </r>
  <r>
    <x v="11"/>
    <x v="15"/>
    <x v="8"/>
    <n v="1076"/>
    <n v="1076"/>
    <n v="0"/>
    <n v="0"/>
    <x v="1"/>
  </r>
  <r>
    <x v="11"/>
    <x v="15"/>
    <x v="9"/>
    <n v="383"/>
    <n v="383"/>
    <n v="0"/>
    <n v="0"/>
    <x v="1"/>
  </r>
  <r>
    <x v="11"/>
    <x v="17"/>
    <x v="5"/>
    <n v="471"/>
    <n v="471"/>
    <n v="0"/>
    <n v="0"/>
    <x v="1"/>
  </r>
  <r>
    <x v="11"/>
    <x v="17"/>
    <x v="6"/>
    <n v="175"/>
    <n v="175"/>
    <n v="0"/>
    <n v="0"/>
    <x v="1"/>
  </r>
  <r>
    <x v="11"/>
    <x v="17"/>
    <x v="7"/>
    <n v="26"/>
    <n v="26"/>
    <n v="0"/>
    <n v="0"/>
    <x v="1"/>
  </r>
  <r>
    <x v="11"/>
    <x v="17"/>
    <x v="8"/>
    <n v="17"/>
    <n v="17"/>
    <n v="0"/>
    <n v="0"/>
    <x v="1"/>
  </r>
  <r>
    <x v="11"/>
    <x v="17"/>
    <x v="9"/>
    <n v="340"/>
    <n v="340"/>
    <n v="0"/>
    <n v="0"/>
    <x v="1"/>
  </r>
  <r>
    <x v="11"/>
    <x v="21"/>
    <x v="5"/>
    <n v="59"/>
    <n v="59"/>
    <n v="0"/>
    <n v="0"/>
    <x v="1"/>
  </r>
  <r>
    <x v="11"/>
    <x v="21"/>
    <x v="6"/>
    <n v="42"/>
    <n v="42"/>
    <n v="0"/>
    <n v="0"/>
    <x v="1"/>
  </r>
  <r>
    <x v="11"/>
    <x v="21"/>
    <x v="7"/>
    <n v="74"/>
    <n v="74"/>
    <n v="0"/>
    <n v="0"/>
    <x v="1"/>
  </r>
  <r>
    <x v="11"/>
    <x v="21"/>
    <x v="8"/>
    <n v="134"/>
    <n v="134"/>
    <n v="0"/>
    <n v="0"/>
    <x v="1"/>
  </r>
  <r>
    <x v="11"/>
    <x v="21"/>
    <x v="9"/>
    <n v="450"/>
    <n v="450"/>
    <n v="0"/>
    <n v="0"/>
    <x v="1"/>
  </r>
  <r>
    <x v="11"/>
    <x v="22"/>
    <x v="5"/>
    <n v="32"/>
    <n v="32"/>
    <n v="0"/>
    <n v="0"/>
    <x v="1"/>
  </r>
  <r>
    <x v="11"/>
    <x v="22"/>
    <x v="6"/>
    <n v="102"/>
    <n v="102"/>
    <n v="0"/>
    <n v="0"/>
    <x v="1"/>
  </r>
  <r>
    <x v="11"/>
    <x v="22"/>
    <x v="7"/>
    <n v="154"/>
    <n v="154"/>
    <n v="0"/>
    <n v="0"/>
    <x v="1"/>
  </r>
  <r>
    <x v="11"/>
    <x v="22"/>
    <x v="8"/>
    <n v="196"/>
    <n v="196"/>
    <n v="0"/>
    <n v="0"/>
    <x v="1"/>
  </r>
  <r>
    <x v="11"/>
    <x v="22"/>
    <x v="9"/>
    <n v="158"/>
    <n v="158"/>
    <n v="0"/>
    <n v="0"/>
    <x v="1"/>
  </r>
  <r>
    <x v="11"/>
    <x v="23"/>
    <x v="5"/>
    <n v="62"/>
    <n v="62"/>
    <n v="0"/>
    <n v="0"/>
    <x v="1"/>
  </r>
  <r>
    <x v="11"/>
    <x v="23"/>
    <x v="6"/>
    <n v="150"/>
    <n v="150"/>
    <n v="0"/>
    <n v="0"/>
    <x v="1"/>
  </r>
  <r>
    <x v="11"/>
    <x v="23"/>
    <x v="7"/>
    <n v="176"/>
    <n v="176"/>
    <n v="0"/>
    <n v="0"/>
    <x v="1"/>
  </r>
  <r>
    <x v="11"/>
    <x v="23"/>
    <x v="8"/>
    <n v="292"/>
    <n v="292"/>
    <n v="0"/>
    <n v="0"/>
    <x v="1"/>
  </r>
  <r>
    <x v="11"/>
    <x v="23"/>
    <x v="9"/>
    <n v="290"/>
    <n v="290"/>
    <n v="0"/>
    <n v="0"/>
    <x v="1"/>
  </r>
  <r>
    <x v="11"/>
    <x v="24"/>
    <x v="5"/>
    <n v="94"/>
    <n v="94"/>
    <n v="0"/>
    <n v="0"/>
    <x v="1"/>
  </r>
  <r>
    <x v="11"/>
    <x v="24"/>
    <x v="6"/>
    <n v="20"/>
    <n v="20"/>
    <n v="0"/>
    <n v="0"/>
    <x v="1"/>
  </r>
  <r>
    <x v="11"/>
    <x v="24"/>
    <x v="7"/>
    <n v="94"/>
    <n v="94"/>
    <n v="0"/>
    <n v="0"/>
    <x v="1"/>
  </r>
  <r>
    <x v="11"/>
    <x v="24"/>
    <x v="8"/>
    <n v="60"/>
    <n v="60"/>
    <n v="0"/>
    <n v="0"/>
    <x v="1"/>
  </r>
  <r>
    <x v="11"/>
    <x v="24"/>
    <x v="9"/>
    <n v="159"/>
    <n v="159"/>
    <n v="0"/>
    <n v="0"/>
    <x v="1"/>
  </r>
  <r>
    <x v="11"/>
    <x v="25"/>
    <x v="5"/>
    <n v="30"/>
    <n v="30"/>
    <n v="0"/>
    <n v="0"/>
    <x v="1"/>
  </r>
  <r>
    <x v="11"/>
    <x v="25"/>
    <x v="6"/>
    <n v="44"/>
    <n v="44"/>
    <n v="0"/>
    <n v="0"/>
    <x v="1"/>
  </r>
  <r>
    <x v="11"/>
    <x v="25"/>
    <x v="7"/>
    <n v="68"/>
    <n v="68"/>
    <n v="0"/>
    <n v="0"/>
    <x v="1"/>
  </r>
  <r>
    <x v="11"/>
    <x v="25"/>
    <x v="8"/>
    <n v="157"/>
    <n v="157"/>
    <n v="0"/>
    <n v="0"/>
    <x v="1"/>
  </r>
  <r>
    <x v="11"/>
    <x v="25"/>
    <x v="9"/>
    <n v="312"/>
    <n v="312"/>
    <n v="0"/>
    <n v="0"/>
    <x v="1"/>
  </r>
  <r>
    <x v="11"/>
    <x v="26"/>
    <x v="5"/>
    <n v="950"/>
    <n v="950"/>
    <n v="0"/>
    <n v="0"/>
    <x v="1"/>
  </r>
  <r>
    <x v="11"/>
    <x v="26"/>
    <x v="6"/>
    <n v="403"/>
    <n v="403"/>
    <n v="0"/>
    <n v="0"/>
    <x v="1"/>
  </r>
  <r>
    <x v="11"/>
    <x v="26"/>
    <x v="7"/>
    <n v="824"/>
    <n v="824"/>
    <n v="0"/>
    <n v="0"/>
    <x v="1"/>
  </r>
  <r>
    <x v="11"/>
    <x v="26"/>
    <x v="8"/>
    <n v="475"/>
    <n v="475"/>
    <n v="0"/>
    <n v="0"/>
    <x v="1"/>
  </r>
  <r>
    <x v="11"/>
    <x v="26"/>
    <x v="9"/>
    <n v="955"/>
    <n v="955"/>
    <n v="0"/>
    <n v="0"/>
    <x v="1"/>
  </r>
  <r>
    <x v="11"/>
    <x v="27"/>
    <x v="5"/>
    <n v="30"/>
    <n v="30"/>
    <n v="0"/>
    <n v="0"/>
    <x v="1"/>
  </r>
  <r>
    <x v="11"/>
    <x v="27"/>
    <x v="6"/>
    <n v="48"/>
    <n v="48"/>
    <n v="0"/>
    <n v="0"/>
    <x v="1"/>
  </r>
  <r>
    <x v="11"/>
    <x v="27"/>
    <x v="7"/>
    <n v="22"/>
    <n v="22"/>
    <n v="0"/>
    <n v="0"/>
    <x v="1"/>
  </r>
  <r>
    <x v="11"/>
    <x v="27"/>
    <x v="8"/>
    <n v="96"/>
    <n v="96"/>
    <n v="0"/>
    <n v="0"/>
    <x v="1"/>
  </r>
  <r>
    <x v="11"/>
    <x v="27"/>
    <x v="9"/>
    <n v="132"/>
    <n v="132"/>
    <n v="0"/>
    <n v="0"/>
    <x v="1"/>
  </r>
  <r>
    <x v="11"/>
    <x v="30"/>
    <x v="5"/>
    <n v="30"/>
    <n v="30"/>
    <n v="0"/>
    <n v="0"/>
    <x v="1"/>
  </r>
  <r>
    <x v="11"/>
    <x v="30"/>
    <x v="6"/>
    <n v="44"/>
    <n v="44"/>
    <n v="0"/>
    <n v="0"/>
    <x v="1"/>
  </r>
  <r>
    <x v="11"/>
    <x v="30"/>
    <x v="7"/>
    <n v="68"/>
    <n v="68"/>
    <n v="0"/>
    <n v="0"/>
    <x v="1"/>
  </r>
  <r>
    <x v="11"/>
    <x v="30"/>
    <x v="8"/>
    <n v="157"/>
    <n v="157"/>
    <n v="0"/>
    <n v="0"/>
    <x v="1"/>
  </r>
  <r>
    <x v="11"/>
    <x v="30"/>
    <x v="9"/>
    <n v="312"/>
    <n v="312"/>
    <n v="0"/>
    <n v="0"/>
    <x v="1"/>
  </r>
  <r>
    <x v="11"/>
    <x v="31"/>
    <x v="5"/>
    <n v="387"/>
    <n v="387"/>
    <n v="0"/>
    <n v="0"/>
    <x v="1"/>
  </r>
  <r>
    <x v="11"/>
    <x v="31"/>
    <x v="6"/>
    <n v="184"/>
    <n v="184"/>
    <n v="0"/>
    <n v="0"/>
    <x v="1"/>
  </r>
  <r>
    <x v="11"/>
    <x v="31"/>
    <x v="7"/>
    <n v="177"/>
    <n v="177"/>
    <n v="0"/>
    <n v="0"/>
    <x v="1"/>
  </r>
  <r>
    <x v="11"/>
    <x v="31"/>
    <x v="8"/>
    <n v="84"/>
    <n v="84"/>
    <n v="0"/>
    <n v="0"/>
    <x v="1"/>
  </r>
  <r>
    <x v="11"/>
    <x v="31"/>
    <x v="9"/>
    <n v="658"/>
    <n v="658"/>
    <n v="0"/>
    <n v="0"/>
    <x v="1"/>
  </r>
  <r>
    <x v="11"/>
    <x v="32"/>
    <x v="5"/>
    <n v="312"/>
    <n v="312"/>
    <n v="0"/>
    <n v="0"/>
    <x v="1"/>
  </r>
  <r>
    <x v="11"/>
    <x v="32"/>
    <x v="6"/>
    <n v="38"/>
    <n v="38"/>
    <n v="0"/>
    <n v="0"/>
    <x v="1"/>
  </r>
  <r>
    <x v="11"/>
    <x v="32"/>
    <x v="7"/>
    <n v="58"/>
    <n v="58"/>
    <n v="0"/>
    <n v="0"/>
    <x v="1"/>
  </r>
  <r>
    <x v="11"/>
    <x v="32"/>
    <x v="8"/>
    <n v="28"/>
    <n v="28"/>
    <n v="0"/>
    <n v="0"/>
    <x v="1"/>
  </r>
  <r>
    <x v="11"/>
    <x v="32"/>
    <x v="9"/>
    <n v="121"/>
    <n v="121"/>
    <n v="0"/>
    <n v="0"/>
    <x v="1"/>
  </r>
  <r>
    <x v="12"/>
    <x v="0"/>
    <x v="5"/>
    <n v="5049"/>
    <n v="4819"/>
    <n v="230"/>
    <n v="4.7727744345299902E-2"/>
    <x v="1"/>
  </r>
  <r>
    <x v="12"/>
    <x v="0"/>
    <x v="6"/>
    <n v="3265"/>
    <n v="3285"/>
    <n v="-20"/>
    <n v="-6.0882800608828003E-3"/>
    <x v="1"/>
  </r>
  <r>
    <x v="12"/>
    <x v="0"/>
    <x v="7"/>
    <n v="3414"/>
    <n v="3291"/>
    <n v="123"/>
    <n v="3.7374658158614397E-2"/>
    <x v="1"/>
  </r>
  <r>
    <x v="12"/>
    <x v="0"/>
    <x v="8"/>
    <n v="3300"/>
    <n v="3442"/>
    <n v="-142"/>
    <n v="-4.1255084253341102E-2"/>
    <x v="1"/>
  </r>
  <r>
    <x v="12"/>
    <x v="0"/>
    <x v="9"/>
    <n v="5102"/>
    <n v="5185"/>
    <n v="-83"/>
    <n v="-1.6007714561234301E-2"/>
    <x v="1"/>
  </r>
  <r>
    <x v="12"/>
    <x v="1"/>
    <x v="5"/>
    <n v="202"/>
    <n v="210"/>
    <n v="-8"/>
    <n v="-3.8095238095238099E-2"/>
    <x v="1"/>
  </r>
  <r>
    <x v="12"/>
    <x v="1"/>
    <x v="6"/>
    <n v="163"/>
    <n v="142"/>
    <n v="21"/>
    <n v="0.147887323943662"/>
    <x v="1"/>
  </r>
  <r>
    <x v="12"/>
    <x v="1"/>
    <x v="7"/>
    <n v="55"/>
    <n v="58"/>
    <n v="-3"/>
    <n v="-5.1724137931034503E-2"/>
    <x v="1"/>
  </r>
  <r>
    <x v="12"/>
    <x v="1"/>
    <x v="8"/>
    <n v="35"/>
    <n v="26"/>
    <n v="9"/>
    <n v="0.34615384615384598"/>
    <x v="1"/>
  </r>
  <r>
    <x v="12"/>
    <x v="1"/>
    <x v="9"/>
    <n v="382"/>
    <n v="402"/>
    <n v="-20"/>
    <n v="-4.9751243781094502E-2"/>
    <x v="1"/>
  </r>
  <r>
    <x v="12"/>
    <x v="4"/>
    <x v="5"/>
    <n v="1118"/>
    <n v="1109"/>
    <n v="9"/>
    <n v="8.1154192966636594E-3"/>
    <x v="1"/>
  </r>
  <r>
    <x v="12"/>
    <x v="4"/>
    <x v="6"/>
    <n v="1080"/>
    <n v="1195"/>
    <n v="-115"/>
    <n v="-9.6234309623431005E-2"/>
    <x v="1"/>
  </r>
  <r>
    <x v="12"/>
    <x v="4"/>
    <x v="7"/>
    <n v="285"/>
    <n v="253"/>
    <n v="32"/>
    <n v="0.126482213438735"/>
    <x v="1"/>
  </r>
  <r>
    <x v="12"/>
    <x v="4"/>
    <x v="8"/>
    <n v="108"/>
    <n v="111"/>
    <n v="-3"/>
    <n v="-2.7027027027027001E-2"/>
    <x v="1"/>
  </r>
  <r>
    <x v="12"/>
    <x v="4"/>
    <x v="9"/>
    <n v="721"/>
    <n v="792"/>
    <n v="-71"/>
    <n v="-8.9646464646464599E-2"/>
    <x v="1"/>
  </r>
  <r>
    <x v="12"/>
    <x v="6"/>
    <x v="5"/>
    <n v="530"/>
    <n v="479"/>
    <n v="51"/>
    <n v="0.10647181628392501"/>
    <x v="1"/>
  </r>
  <r>
    <x v="12"/>
    <x v="6"/>
    <x v="6"/>
    <n v="699"/>
    <n v="616"/>
    <n v="83"/>
    <n v="0.13474025974025999"/>
    <x v="1"/>
  </r>
  <r>
    <x v="12"/>
    <x v="6"/>
    <x v="7"/>
    <n v="843"/>
    <n v="714"/>
    <n v="129"/>
    <n v="0.18067226890756299"/>
    <x v="1"/>
  </r>
  <r>
    <x v="12"/>
    <x v="6"/>
    <x v="8"/>
    <n v="479"/>
    <n v="452"/>
    <n v="27"/>
    <n v="5.97345132743363E-2"/>
    <x v="1"/>
  </r>
  <r>
    <x v="12"/>
    <x v="6"/>
    <x v="9"/>
    <n v="524"/>
    <n v="548"/>
    <n v="-24"/>
    <n v="-4.3795620437956199E-2"/>
    <x v="1"/>
  </r>
  <r>
    <x v="12"/>
    <x v="8"/>
    <x v="5"/>
    <n v="455"/>
    <n v="480"/>
    <n v="-25"/>
    <n v="-5.2083333333333301E-2"/>
    <x v="1"/>
  </r>
  <r>
    <x v="12"/>
    <x v="8"/>
    <x v="6"/>
    <n v="61"/>
    <n v="63"/>
    <n v="-2"/>
    <n v="-3.1746031746031703E-2"/>
    <x v="1"/>
  </r>
  <r>
    <x v="12"/>
    <x v="8"/>
    <x v="7"/>
    <n v="158"/>
    <n v="163"/>
    <n v="-5"/>
    <n v="-3.0674846625766899E-2"/>
    <x v="1"/>
  </r>
  <r>
    <x v="12"/>
    <x v="8"/>
    <x v="8"/>
    <n v="99"/>
    <n v="111"/>
    <n v="-12"/>
    <n v="-0.108108108108108"/>
    <x v="1"/>
  </r>
  <r>
    <x v="12"/>
    <x v="8"/>
    <x v="9"/>
    <n v="315"/>
    <n v="272"/>
    <n v="43"/>
    <n v="0.158088235294118"/>
    <x v="1"/>
  </r>
  <r>
    <x v="12"/>
    <x v="9"/>
    <x v="5"/>
    <n v="76"/>
    <n v="88"/>
    <n v="-12"/>
    <n v="-0.13636363636363599"/>
    <x v="1"/>
  </r>
  <r>
    <x v="12"/>
    <x v="9"/>
    <x v="6"/>
    <n v="64"/>
    <n v="86"/>
    <n v="-22"/>
    <n v="-0.25581395348837199"/>
    <x v="1"/>
  </r>
  <r>
    <x v="12"/>
    <x v="9"/>
    <x v="7"/>
    <n v="93"/>
    <n v="121"/>
    <n v="-28"/>
    <n v="-0.23140495867768601"/>
    <x v="1"/>
  </r>
  <r>
    <x v="12"/>
    <x v="9"/>
    <x v="8"/>
    <n v="180"/>
    <n v="216"/>
    <n v="-36"/>
    <n v="-0.16666666666666699"/>
    <x v="1"/>
  </r>
  <r>
    <x v="12"/>
    <x v="9"/>
    <x v="9"/>
    <n v="553"/>
    <n v="525"/>
    <n v="28"/>
    <n v="5.3333333333333302E-2"/>
    <x v="1"/>
  </r>
  <r>
    <x v="12"/>
    <x v="11"/>
    <x v="5"/>
    <n v="9"/>
    <n v="10"/>
    <n v="-1"/>
    <n v="-0.1"/>
    <x v="1"/>
  </r>
  <r>
    <x v="12"/>
    <x v="11"/>
    <x v="6"/>
    <n v="23"/>
    <n v="26"/>
    <n v="-3"/>
    <n v="-0.115384615384615"/>
    <x v="1"/>
  </r>
  <r>
    <x v="12"/>
    <x v="11"/>
    <x v="7"/>
    <n v="9"/>
    <n v="25"/>
    <n v="-16"/>
    <n v="-0.64"/>
    <x v="1"/>
  </r>
  <r>
    <x v="12"/>
    <x v="11"/>
    <x v="8"/>
    <n v="25"/>
    <n v="27"/>
    <n v="-2"/>
    <n v="-7.4074074074074098E-2"/>
    <x v="1"/>
  </r>
  <r>
    <x v="12"/>
    <x v="11"/>
    <x v="9"/>
    <n v="62"/>
    <n v="64"/>
    <n v="-2"/>
    <n v="-3.125E-2"/>
    <x v="1"/>
  </r>
  <r>
    <x v="12"/>
    <x v="12"/>
    <x v="5"/>
    <n v="234"/>
    <n v="248"/>
    <n v="-14"/>
    <n v="-5.6451612903225798E-2"/>
    <x v="1"/>
  </r>
  <r>
    <x v="12"/>
    <x v="12"/>
    <x v="6"/>
    <n v="37"/>
    <n v="53"/>
    <n v="-16"/>
    <n v="-0.30188679245283001"/>
    <x v="1"/>
  </r>
  <r>
    <x v="12"/>
    <x v="12"/>
    <x v="7"/>
    <n v="121"/>
    <n v="130"/>
    <n v="-9"/>
    <n v="-6.9230769230769207E-2"/>
    <x v="1"/>
  </r>
  <r>
    <x v="12"/>
    <x v="12"/>
    <x v="8"/>
    <n v="79"/>
    <n v="92"/>
    <n v="-13"/>
    <n v="-0.141304347826087"/>
    <x v="1"/>
  </r>
  <r>
    <x v="12"/>
    <x v="12"/>
    <x v="9"/>
    <n v="292"/>
    <n v="303"/>
    <n v="-11"/>
    <n v="-3.6303630363036299E-2"/>
    <x v="1"/>
  </r>
  <r>
    <x v="12"/>
    <x v="15"/>
    <x v="5"/>
    <n v="638"/>
    <n v="574"/>
    <n v="64"/>
    <n v="0.111498257839721"/>
    <x v="1"/>
  </r>
  <r>
    <x v="12"/>
    <x v="15"/>
    <x v="6"/>
    <n v="244"/>
    <n v="240"/>
    <n v="4"/>
    <n v="1.6666666666666701E-2"/>
    <x v="1"/>
  </r>
  <r>
    <x v="12"/>
    <x v="15"/>
    <x v="7"/>
    <n v="586"/>
    <n v="623"/>
    <n v="-37"/>
    <n v="-5.93900481540931E-2"/>
    <x v="1"/>
  </r>
  <r>
    <x v="12"/>
    <x v="15"/>
    <x v="8"/>
    <n v="1274"/>
    <n v="1349"/>
    <n v="-75"/>
    <n v="-5.5596738324685001E-2"/>
    <x v="1"/>
  </r>
  <r>
    <x v="12"/>
    <x v="15"/>
    <x v="9"/>
    <n v="374"/>
    <n v="345"/>
    <n v="29"/>
    <n v="8.4057971014492694E-2"/>
    <x v="1"/>
  </r>
  <r>
    <x v="12"/>
    <x v="17"/>
    <x v="5"/>
    <n v="488"/>
    <n v="487"/>
    <n v="1"/>
    <n v="2.05338809034908E-3"/>
    <x v="1"/>
  </r>
  <r>
    <x v="12"/>
    <x v="17"/>
    <x v="6"/>
    <n v="206"/>
    <n v="201"/>
    <n v="5"/>
    <n v="2.48756218905473E-2"/>
    <x v="1"/>
  </r>
  <r>
    <x v="12"/>
    <x v="17"/>
    <x v="7"/>
    <n v="37"/>
    <n v="33"/>
    <n v="4"/>
    <n v="0.12121212121212099"/>
    <x v="1"/>
  </r>
  <r>
    <x v="12"/>
    <x v="17"/>
    <x v="8"/>
    <n v="12"/>
    <n v="19"/>
    <n v="-7"/>
    <n v="-0.36842105263157898"/>
    <x v="1"/>
  </r>
  <r>
    <x v="12"/>
    <x v="17"/>
    <x v="9"/>
    <n v="319"/>
    <n v="312"/>
    <n v="7"/>
    <n v="2.2435897435897401E-2"/>
    <x v="1"/>
  </r>
  <r>
    <x v="12"/>
    <x v="21"/>
    <x v="5"/>
    <n v="64"/>
    <n v="69"/>
    <n v="-5"/>
    <n v="-7.2463768115942004E-2"/>
    <x v="1"/>
  </r>
  <r>
    <x v="12"/>
    <x v="21"/>
    <x v="6"/>
    <n v="40"/>
    <n v="59"/>
    <n v="-19"/>
    <n v="-0.322033898305085"/>
    <x v="1"/>
  </r>
  <r>
    <x v="12"/>
    <x v="21"/>
    <x v="7"/>
    <n v="82"/>
    <n v="93"/>
    <n v="-11"/>
    <n v="-0.118279569892473"/>
    <x v="1"/>
  </r>
  <r>
    <x v="12"/>
    <x v="21"/>
    <x v="8"/>
    <n v="148"/>
    <n v="166"/>
    <n v="-18"/>
    <n v="-0.108433734939759"/>
    <x v="1"/>
  </r>
  <r>
    <x v="12"/>
    <x v="21"/>
    <x v="9"/>
    <n v="432"/>
    <n v="406"/>
    <n v="26"/>
    <n v="6.4039408866995107E-2"/>
    <x v="1"/>
  </r>
  <r>
    <x v="12"/>
    <x v="22"/>
    <x v="5"/>
    <n v="26"/>
    <n v="27"/>
    <n v="-1"/>
    <n v="-3.7037037037037E-2"/>
    <x v="1"/>
  </r>
  <r>
    <x v="12"/>
    <x v="22"/>
    <x v="6"/>
    <n v="126"/>
    <n v="108"/>
    <n v="18"/>
    <n v="0.16666666666666699"/>
    <x v="1"/>
  </r>
  <r>
    <x v="12"/>
    <x v="22"/>
    <x v="7"/>
    <n v="173"/>
    <n v="212"/>
    <n v="-39"/>
    <n v="-0.18396226415094299"/>
    <x v="1"/>
  </r>
  <r>
    <x v="12"/>
    <x v="22"/>
    <x v="8"/>
    <n v="222"/>
    <n v="234"/>
    <n v="-12"/>
    <n v="-5.1282051282051301E-2"/>
    <x v="1"/>
  </r>
  <r>
    <x v="12"/>
    <x v="22"/>
    <x v="9"/>
    <n v="167"/>
    <n v="194"/>
    <n v="-27"/>
    <n v="-0.13917525773195899"/>
    <x v="1"/>
  </r>
  <r>
    <x v="12"/>
    <x v="23"/>
    <x v="5"/>
    <n v="52"/>
    <n v="61"/>
    <n v="-9"/>
    <n v="-0.14754098360655701"/>
    <x v="1"/>
  </r>
  <r>
    <x v="12"/>
    <x v="23"/>
    <x v="6"/>
    <n v="170"/>
    <n v="157"/>
    <n v="13"/>
    <n v="8.2802547770700605E-2"/>
    <x v="1"/>
  </r>
  <r>
    <x v="12"/>
    <x v="23"/>
    <x v="7"/>
    <n v="208"/>
    <n v="256"/>
    <n v="-48"/>
    <n v="-0.1875"/>
    <x v="1"/>
  </r>
  <r>
    <x v="12"/>
    <x v="23"/>
    <x v="8"/>
    <n v="306"/>
    <n v="341"/>
    <n v="-35"/>
    <n v="-0.102639296187683"/>
    <x v="1"/>
  </r>
  <r>
    <x v="12"/>
    <x v="23"/>
    <x v="9"/>
    <n v="291"/>
    <n v="325"/>
    <n v="-34"/>
    <n v="-0.104615384615385"/>
    <x v="1"/>
  </r>
  <r>
    <x v="12"/>
    <x v="24"/>
    <x v="5"/>
    <n v="103"/>
    <n v="95"/>
    <n v="8"/>
    <n v="8.42105263157895E-2"/>
    <x v="1"/>
  </r>
  <r>
    <x v="12"/>
    <x v="24"/>
    <x v="6"/>
    <n v="25"/>
    <n v="20"/>
    <n v="5"/>
    <n v="0.25"/>
    <x v="1"/>
  </r>
  <r>
    <x v="12"/>
    <x v="24"/>
    <x v="7"/>
    <n v="98"/>
    <n v="90"/>
    <n v="8"/>
    <n v="8.8888888888888906E-2"/>
    <x v="1"/>
  </r>
  <r>
    <x v="12"/>
    <x v="24"/>
    <x v="8"/>
    <n v="55"/>
    <n v="65"/>
    <n v="-10"/>
    <n v="-0.15384615384615399"/>
    <x v="1"/>
  </r>
  <r>
    <x v="12"/>
    <x v="24"/>
    <x v="9"/>
    <n v="168"/>
    <n v="156"/>
    <n v="12"/>
    <n v="7.69230769230769E-2"/>
    <x v="1"/>
  </r>
  <r>
    <x v="12"/>
    <x v="25"/>
    <x v="5"/>
    <n v="41"/>
    <n v="37"/>
    <n v="4"/>
    <n v="0.108108108108108"/>
    <x v="1"/>
  </r>
  <r>
    <x v="12"/>
    <x v="25"/>
    <x v="6"/>
    <n v="72"/>
    <n v="53"/>
    <n v="19"/>
    <n v="0.35849056603773599"/>
    <x v="1"/>
  </r>
  <r>
    <x v="12"/>
    <x v="25"/>
    <x v="7"/>
    <n v="71"/>
    <n v="89"/>
    <n v="-18"/>
    <n v="-0.202247191011236"/>
    <x v="1"/>
  </r>
  <r>
    <x v="12"/>
    <x v="25"/>
    <x v="8"/>
    <n v="215"/>
    <n v="225"/>
    <n v="-10"/>
    <n v="-4.4444444444444398E-2"/>
    <x v="1"/>
  </r>
  <r>
    <x v="12"/>
    <x v="25"/>
    <x v="9"/>
    <n v="345"/>
    <n v="299"/>
    <n v="46"/>
    <n v="0.15384615384615399"/>
    <x v="1"/>
  </r>
  <r>
    <x v="12"/>
    <x v="26"/>
    <x v="5"/>
    <n v="1215"/>
    <n v="1046"/>
    <n v="169"/>
    <n v="0.16156787762906299"/>
    <x v="1"/>
  </r>
  <r>
    <x v="12"/>
    <x v="26"/>
    <x v="6"/>
    <n v="469"/>
    <n v="479"/>
    <n v="-10"/>
    <n v="-2.0876826722338201E-2"/>
    <x v="1"/>
  </r>
  <r>
    <x v="12"/>
    <x v="26"/>
    <x v="7"/>
    <n v="957"/>
    <n v="851"/>
    <n v="106"/>
    <n v="0.124559341950646"/>
    <x v="1"/>
  </r>
  <r>
    <x v="12"/>
    <x v="26"/>
    <x v="8"/>
    <n v="513"/>
    <n v="500"/>
    <n v="13"/>
    <n v="2.5999999999999999E-2"/>
    <x v="1"/>
  </r>
  <r>
    <x v="12"/>
    <x v="26"/>
    <x v="9"/>
    <n v="986"/>
    <n v="1062"/>
    <n v="-76"/>
    <n v="-7.1563088512241094E-2"/>
    <x v="1"/>
  </r>
  <r>
    <x v="12"/>
    <x v="27"/>
    <x v="5"/>
    <n v="26"/>
    <n v="34"/>
    <n v="-8"/>
    <n v="-0.23529411764705899"/>
    <x v="1"/>
  </r>
  <r>
    <x v="12"/>
    <x v="27"/>
    <x v="6"/>
    <n v="44"/>
    <n v="49"/>
    <n v="-5"/>
    <n v="-0.102040816326531"/>
    <x v="1"/>
  </r>
  <r>
    <x v="12"/>
    <x v="27"/>
    <x v="7"/>
    <n v="35"/>
    <n v="44"/>
    <n v="-9"/>
    <n v="-0.204545454545455"/>
    <x v="1"/>
  </r>
  <r>
    <x v="12"/>
    <x v="27"/>
    <x v="8"/>
    <n v="84"/>
    <n v="107"/>
    <n v="-23"/>
    <n v="-0.21495327102803699"/>
    <x v="1"/>
  </r>
  <r>
    <x v="12"/>
    <x v="27"/>
    <x v="9"/>
    <n v="124"/>
    <n v="131"/>
    <n v="-7"/>
    <n v="-5.34351145038168E-2"/>
    <x v="1"/>
  </r>
  <r>
    <x v="12"/>
    <x v="30"/>
    <x v="5"/>
    <n v="41"/>
    <n v="37"/>
    <n v="4"/>
    <n v="0.108108108108108"/>
    <x v="1"/>
  </r>
  <r>
    <x v="12"/>
    <x v="30"/>
    <x v="6"/>
    <n v="72"/>
    <n v="53"/>
    <n v="19"/>
    <n v="0.35849056603773599"/>
    <x v="1"/>
  </r>
  <r>
    <x v="12"/>
    <x v="30"/>
    <x v="7"/>
    <n v="71"/>
    <n v="89"/>
    <n v="-18"/>
    <n v="-0.202247191011236"/>
    <x v="1"/>
  </r>
  <r>
    <x v="12"/>
    <x v="30"/>
    <x v="8"/>
    <n v="215"/>
    <n v="225"/>
    <n v="-10"/>
    <n v="-4.4444444444444398E-2"/>
    <x v="1"/>
  </r>
  <r>
    <x v="12"/>
    <x v="30"/>
    <x v="9"/>
    <n v="345"/>
    <n v="299"/>
    <n v="46"/>
    <n v="0.15384615384615399"/>
    <x v="1"/>
  </r>
  <r>
    <x v="12"/>
    <x v="31"/>
    <x v="5"/>
    <n v="436"/>
    <n v="458"/>
    <n v="-22"/>
    <n v="-4.8034934497816602E-2"/>
    <x v="1"/>
  </r>
  <r>
    <x v="12"/>
    <x v="31"/>
    <x v="6"/>
    <n v="200"/>
    <n v="195"/>
    <n v="5"/>
    <n v="2.5641025641025599E-2"/>
    <x v="1"/>
  </r>
  <r>
    <x v="12"/>
    <x v="31"/>
    <x v="7"/>
    <n v="176"/>
    <n v="188"/>
    <n v="-12"/>
    <n v="-6.3829787234042507E-2"/>
    <x v="1"/>
  </r>
  <r>
    <x v="12"/>
    <x v="31"/>
    <x v="8"/>
    <n v="114"/>
    <n v="118"/>
    <n v="-4"/>
    <n v="-3.3898305084745797E-2"/>
    <x v="1"/>
  </r>
  <r>
    <x v="12"/>
    <x v="31"/>
    <x v="9"/>
    <n v="674"/>
    <n v="705"/>
    <n v="-31"/>
    <n v="-4.3971631205673802E-2"/>
    <x v="1"/>
  </r>
  <r>
    <x v="12"/>
    <x v="32"/>
    <x v="5"/>
    <n v="352"/>
    <n v="385"/>
    <n v="-33"/>
    <n v="-8.5714285714285701E-2"/>
    <x v="1"/>
  </r>
  <r>
    <x v="12"/>
    <x v="32"/>
    <x v="6"/>
    <n v="36"/>
    <n v="43"/>
    <n v="-7"/>
    <n v="-0.162790697674419"/>
    <x v="1"/>
  </r>
  <r>
    <x v="12"/>
    <x v="32"/>
    <x v="7"/>
    <n v="60"/>
    <n v="73"/>
    <n v="-13"/>
    <n v="-0.17808219178082199"/>
    <x v="1"/>
  </r>
  <r>
    <x v="12"/>
    <x v="32"/>
    <x v="8"/>
    <n v="44"/>
    <n v="46"/>
    <n v="-2"/>
    <n v="-4.3478260869565202E-2"/>
    <x v="1"/>
  </r>
  <r>
    <x v="12"/>
    <x v="32"/>
    <x v="9"/>
    <n v="147"/>
    <n v="116"/>
    <n v="31"/>
    <n v="0.26724137931034497"/>
    <x v="1"/>
  </r>
  <r>
    <x v="13"/>
    <x v="0"/>
    <x v="5"/>
    <n v="4597"/>
    <n v="4442"/>
    <n v="155"/>
    <n v="3.4894191805492997E-2"/>
    <x v="1"/>
  </r>
  <r>
    <x v="13"/>
    <x v="0"/>
    <x v="6"/>
    <n v="3037"/>
    <n v="3008"/>
    <n v="29"/>
    <n v="9.6409574468085107E-3"/>
    <x v="1"/>
  </r>
  <r>
    <x v="13"/>
    <x v="0"/>
    <x v="7"/>
    <n v="3180"/>
    <n v="3081"/>
    <n v="99"/>
    <n v="3.2132424537487797E-2"/>
    <x v="1"/>
  </r>
  <r>
    <x v="13"/>
    <x v="0"/>
    <x v="8"/>
    <n v="2972"/>
    <n v="2961"/>
    <n v="11"/>
    <n v="3.7149611617696698E-3"/>
    <x v="1"/>
  </r>
  <r>
    <x v="13"/>
    <x v="0"/>
    <x v="9"/>
    <n v="4910"/>
    <n v="4714"/>
    <n v="196"/>
    <n v="4.1578277471361898E-2"/>
    <x v="1"/>
  </r>
  <r>
    <x v="13"/>
    <x v="1"/>
    <x v="5"/>
    <n v="169"/>
    <n v="178"/>
    <n v="-9"/>
    <n v="-5.0561797752809001E-2"/>
    <x v="1"/>
  </r>
  <r>
    <x v="13"/>
    <x v="1"/>
    <x v="6"/>
    <n v="162"/>
    <n v="136"/>
    <n v="26"/>
    <n v="0.191176470588235"/>
    <x v="1"/>
  </r>
  <r>
    <x v="13"/>
    <x v="1"/>
    <x v="7"/>
    <n v="54"/>
    <n v="48"/>
    <n v="6"/>
    <n v="0.125"/>
    <x v="1"/>
  </r>
  <r>
    <x v="13"/>
    <x v="1"/>
    <x v="8"/>
    <n v="21"/>
    <n v="31"/>
    <n v="-10"/>
    <n v="-0.32258064516128998"/>
    <x v="1"/>
  </r>
  <r>
    <x v="13"/>
    <x v="1"/>
    <x v="9"/>
    <n v="371"/>
    <n v="334"/>
    <n v="37"/>
    <n v="0.110778443113772"/>
    <x v="1"/>
  </r>
  <r>
    <x v="13"/>
    <x v="4"/>
    <x v="5"/>
    <n v="1090"/>
    <n v="1057"/>
    <n v="33"/>
    <n v="3.1220435193945101E-2"/>
    <x v="1"/>
  </r>
  <r>
    <x v="13"/>
    <x v="4"/>
    <x v="6"/>
    <n v="992"/>
    <n v="1071"/>
    <n v="-79"/>
    <n v="-7.3762838468720796E-2"/>
    <x v="1"/>
  </r>
  <r>
    <x v="13"/>
    <x v="4"/>
    <x v="7"/>
    <n v="274"/>
    <n v="238"/>
    <n v="36"/>
    <n v="0.151260504201681"/>
    <x v="1"/>
  </r>
  <r>
    <x v="13"/>
    <x v="4"/>
    <x v="8"/>
    <n v="102"/>
    <n v="90"/>
    <n v="12"/>
    <n v="0.133333333333333"/>
    <x v="1"/>
  </r>
  <r>
    <x v="13"/>
    <x v="4"/>
    <x v="9"/>
    <n v="785"/>
    <n v="803"/>
    <n v="-18"/>
    <n v="-2.2415940224159402E-2"/>
    <x v="1"/>
  </r>
  <r>
    <x v="13"/>
    <x v="6"/>
    <x v="5"/>
    <n v="472"/>
    <n v="409"/>
    <n v="63"/>
    <n v="0.15403422982885101"/>
    <x v="1"/>
  </r>
  <r>
    <x v="13"/>
    <x v="6"/>
    <x v="6"/>
    <n v="645"/>
    <n v="591"/>
    <n v="54"/>
    <n v="9.13705583756345E-2"/>
    <x v="1"/>
  </r>
  <r>
    <x v="13"/>
    <x v="6"/>
    <x v="7"/>
    <n v="814"/>
    <n v="672"/>
    <n v="142"/>
    <n v="0.211309523809524"/>
    <x v="1"/>
  </r>
  <r>
    <x v="13"/>
    <x v="6"/>
    <x v="8"/>
    <n v="442"/>
    <n v="407"/>
    <n v="35"/>
    <n v="8.5995085995085999E-2"/>
    <x v="1"/>
  </r>
  <r>
    <x v="13"/>
    <x v="6"/>
    <x v="9"/>
    <n v="487"/>
    <n v="524"/>
    <n v="-37"/>
    <n v="-7.0610687022900798E-2"/>
    <x v="1"/>
  </r>
  <r>
    <x v="13"/>
    <x v="8"/>
    <x v="5"/>
    <n v="431"/>
    <n v="501"/>
    <n v="-70"/>
    <n v="-0.139720558882236"/>
    <x v="1"/>
  </r>
  <r>
    <x v="13"/>
    <x v="8"/>
    <x v="6"/>
    <n v="59"/>
    <n v="65"/>
    <n v="-6"/>
    <n v="-9.2307692307692299E-2"/>
    <x v="1"/>
  </r>
  <r>
    <x v="13"/>
    <x v="8"/>
    <x v="7"/>
    <n v="133"/>
    <n v="148"/>
    <n v="-15"/>
    <n v="-0.101351351351351"/>
    <x v="1"/>
  </r>
  <r>
    <x v="13"/>
    <x v="8"/>
    <x v="8"/>
    <n v="99"/>
    <n v="100"/>
    <n v="-1"/>
    <n v="-0.01"/>
    <x v="1"/>
  </r>
  <r>
    <x v="13"/>
    <x v="8"/>
    <x v="9"/>
    <n v="311"/>
    <n v="226"/>
    <n v="85"/>
    <n v="0.37610619469026502"/>
    <x v="1"/>
  </r>
  <r>
    <x v="13"/>
    <x v="9"/>
    <x v="5"/>
    <n v="75"/>
    <n v="64"/>
    <n v="11"/>
    <n v="0.171875"/>
    <x v="1"/>
  </r>
  <r>
    <x v="13"/>
    <x v="9"/>
    <x v="6"/>
    <n v="80"/>
    <n v="79"/>
    <n v="1"/>
    <n v="1.26582278481013E-2"/>
    <x v="1"/>
  </r>
  <r>
    <x v="13"/>
    <x v="9"/>
    <x v="7"/>
    <n v="79"/>
    <n v="93"/>
    <n v="-14"/>
    <n v="-0.15053763440860199"/>
    <x v="1"/>
  </r>
  <r>
    <x v="13"/>
    <x v="9"/>
    <x v="8"/>
    <n v="186"/>
    <n v="197"/>
    <n v="-11"/>
    <n v="-5.5837563451776699E-2"/>
    <x v="1"/>
  </r>
  <r>
    <x v="13"/>
    <x v="9"/>
    <x v="9"/>
    <n v="545"/>
    <n v="478"/>
    <n v="67"/>
    <n v="0.14016736401673599"/>
    <x v="1"/>
  </r>
  <r>
    <x v="13"/>
    <x v="11"/>
    <x v="5"/>
    <n v="6"/>
    <n v="10"/>
    <n v="-4"/>
    <n v="-0.4"/>
    <x v="1"/>
  </r>
  <r>
    <x v="13"/>
    <x v="11"/>
    <x v="6"/>
    <n v="34"/>
    <n v="34"/>
    <n v="0"/>
    <n v="0"/>
    <x v="1"/>
  </r>
  <r>
    <x v="13"/>
    <x v="11"/>
    <x v="7"/>
    <n v="15"/>
    <n v="17"/>
    <n v="-2"/>
    <n v="-0.11764705882352899"/>
    <x v="1"/>
  </r>
  <r>
    <x v="13"/>
    <x v="11"/>
    <x v="8"/>
    <n v="30"/>
    <n v="14"/>
    <n v="16"/>
    <n v="1.1428571428571399"/>
    <x v="1"/>
  </r>
  <r>
    <x v="13"/>
    <x v="11"/>
    <x v="9"/>
    <n v="56"/>
    <n v="73"/>
    <n v="-17"/>
    <n v="-0.232876712328767"/>
    <x v="1"/>
  </r>
  <r>
    <x v="13"/>
    <x v="12"/>
    <x v="5"/>
    <n v="201"/>
    <n v="221"/>
    <n v="-20"/>
    <n v="-9.0497737556561098E-2"/>
    <x v="1"/>
  </r>
  <r>
    <x v="13"/>
    <x v="12"/>
    <x v="6"/>
    <n v="38"/>
    <n v="36"/>
    <n v="2"/>
    <n v="5.5555555555555601E-2"/>
    <x v="1"/>
  </r>
  <r>
    <x v="13"/>
    <x v="12"/>
    <x v="7"/>
    <n v="114"/>
    <n v="125"/>
    <n v="-11"/>
    <n v="-8.7999999999999995E-2"/>
    <x v="1"/>
  </r>
  <r>
    <x v="13"/>
    <x v="12"/>
    <x v="8"/>
    <n v="65"/>
    <n v="68"/>
    <n v="-3"/>
    <n v="-4.4117647058823498E-2"/>
    <x v="1"/>
  </r>
  <r>
    <x v="13"/>
    <x v="12"/>
    <x v="9"/>
    <n v="259"/>
    <n v="281"/>
    <n v="-22"/>
    <n v="-7.8291814946619201E-2"/>
    <x v="1"/>
  </r>
  <r>
    <x v="13"/>
    <x v="15"/>
    <x v="5"/>
    <n v="543"/>
    <n v="467"/>
    <n v="76"/>
    <n v="0.162740899357602"/>
    <x v="1"/>
  </r>
  <r>
    <x v="13"/>
    <x v="15"/>
    <x v="6"/>
    <n v="207"/>
    <n v="212"/>
    <n v="-5"/>
    <n v="-2.3584905660377398E-2"/>
    <x v="1"/>
  </r>
  <r>
    <x v="13"/>
    <x v="15"/>
    <x v="7"/>
    <n v="547"/>
    <n v="604"/>
    <n v="-57"/>
    <n v="-9.43708609271523E-2"/>
    <x v="1"/>
  </r>
  <r>
    <x v="13"/>
    <x v="15"/>
    <x v="8"/>
    <n v="1093"/>
    <n v="1178"/>
    <n v="-85"/>
    <n v="-7.2156196943972795E-2"/>
    <x v="1"/>
  </r>
  <r>
    <x v="13"/>
    <x v="15"/>
    <x v="9"/>
    <n v="370"/>
    <n v="338"/>
    <n v="32"/>
    <n v="9.4674556213017694E-2"/>
    <x v="1"/>
  </r>
  <r>
    <x v="13"/>
    <x v="17"/>
    <x v="5"/>
    <n v="466"/>
    <n v="417"/>
    <n v="49"/>
    <n v="0.117505995203837"/>
    <x v="1"/>
  </r>
  <r>
    <x v="13"/>
    <x v="17"/>
    <x v="6"/>
    <n v="206"/>
    <n v="186"/>
    <n v="20"/>
    <n v="0.10752688172043"/>
    <x v="1"/>
  </r>
  <r>
    <x v="13"/>
    <x v="17"/>
    <x v="7"/>
    <n v="44"/>
    <n v="31"/>
    <n v="13"/>
    <n v="0.41935483870967699"/>
    <x v="1"/>
  </r>
  <r>
    <x v="13"/>
    <x v="17"/>
    <x v="8"/>
    <n v="11"/>
    <n v="24"/>
    <n v="-13"/>
    <n v="-0.54166666666666696"/>
    <x v="1"/>
  </r>
  <r>
    <x v="13"/>
    <x v="17"/>
    <x v="9"/>
    <n v="265"/>
    <n v="277"/>
    <n v="-12"/>
    <n v="-4.3321299638989202E-2"/>
    <x v="1"/>
  </r>
  <r>
    <x v="13"/>
    <x v="21"/>
    <x v="5"/>
    <n v="65"/>
    <n v="50"/>
    <n v="15"/>
    <n v="0.3"/>
    <x v="1"/>
  </r>
  <r>
    <x v="13"/>
    <x v="21"/>
    <x v="6"/>
    <n v="44"/>
    <n v="44"/>
    <n v="0"/>
    <n v="0"/>
    <x v="1"/>
  </r>
  <r>
    <x v="13"/>
    <x v="21"/>
    <x v="7"/>
    <n v="62"/>
    <n v="75"/>
    <n v="-13"/>
    <n v="-0.17333333333333301"/>
    <x v="1"/>
  </r>
  <r>
    <x v="13"/>
    <x v="21"/>
    <x v="8"/>
    <n v="145"/>
    <n v="169"/>
    <n v="-24"/>
    <n v="-0.14201183431952699"/>
    <x v="1"/>
  </r>
  <r>
    <x v="13"/>
    <x v="21"/>
    <x v="9"/>
    <n v="429"/>
    <n v="359"/>
    <n v="70"/>
    <n v="0.19498607242339799"/>
    <x v="1"/>
  </r>
  <r>
    <x v="13"/>
    <x v="22"/>
    <x v="5"/>
    <n v="30"/>
    <n v="21"/>
    <n v="9"/>
    <n v="0.42857142857142899"/>
    <x v="1"/>
  </r>
  <r>
    <x v="13"/>
    <x v="22"/>
    <x v="6"/>
    <n v="104"/>
    <n v="84"/>
    <n v="20"/>
    <n v="0.238095238095238"/>
    <x v="1"/>
  </r>
  <r>
    <x v="13"/>
    <x v="22"/>
    <x v="7"/>
    <n v="189"/>
    <n v="168"/>
    <n v="21"/>
    <n v="0.125"/>
    <x v="1"/>
  </r>
  <r>
    <x v="13"/>
    <x v="22"/>
    <x v="8"/>
    <n v="216"/>
    <n v="167"/>
    <n v="49"/>
    <n v="0.29341317365269498"/>
    <x v="1"/>
  </r>
  <r>
    <x v="13"/>
    <x v="22"/>
    <x v="9"/>
    <n v="167"/>
    <n v="153"/>
    <n v="14"/>
    <n v="9.1503267973856203E-2"/>
    <x v="1"/>
  </r>
  <r>
    <x v="13"/>
    <x v="23"/>
    <x v="5"/>
    <n v="48"/>
    <n v="58"/>
    <n v="-10"/>
    <n v="-0.17241379310344801"/>
    <x v="1"/>
  </r>
  <r>
    <x v="13"/>
    <x v="23"/>
    <x v="6"/>
    <n v="153"/>
    <n v="125"/>
    <n v="28"/>
    <n v="0.224"/>
    <x v="1"/>
  </r>
  <r>
    <x v="13"/>
    <x v="23"/>
    <x v="7"/>
    <n v="218"/>
    <n v="201"/>
    <n v="17"/>
    <n v="8.45771144278607E-2"/>
    <x v="1"/>
  </r>
  <r>
    <x v="13"/>
    <x v="23"/>
    <x v="8"/>
    <n v="301"/>
    <n v="234"/>
    <n v="67"/>
    <n v="0.28632478632478597"/>
    <x v="1"/>
  </r>
  <r>
    <x v="13"/>
    <x v="23"/>
    <x v="9"/>
    <n v="287"/>
    <n v="272"/>
    <n v="15"/>
    <n v="5.5147058823529403E-2"/>
    <x v="1"/>
  </r>
  <r>
    <x v="13"/>
    <x v="24"/>
    <x v="5"/>
    <n v="91"/>
    <n v="79"/>
    <n v="12"/>
    <n v="0.151898734177215"/>
    <x v="1"/>
  </r>
  <r>
    <x v="13"/>
    <x v="24"/>
    <x v="6"/>
    <n v="18"/>
    <n v="16"/>
    <n v="2"/>
    <n v="0.125"/>
    <x v="1"/>
  </r>
  <r>
    <x v="13"/>
    <x v="24"/>
    <x v="7"/>
    <n v="83"/>
    <n v="92"/>
    <n v="-9"/>
    <n v="-9.7826086956521702E-2"/>
    <x v="1"/>
  </r>
  <r>
    <x v="13"/>
    <x v="24"/>
    <x v="8"/>
    <n v="61"/>
    <n v="63"/>
    <n v="-2"/>
    <n v="-3.1746031746031703E-2"/>
    <x v="1"/>
  </r>
  <r>
    <x v="13"/>
    <x v="24"/>
    <x v="9"/>
    <n v="154"/>
    <n v="118"/>
    <n v="36"/>
    <n v="0.305084745762712"/>
    <x v="1"/>
  </r>
  <r>
    <x v="13"/>
    <x v="25"/>
    <x v="5"/>
    <n v="33"/>
    <n v="32"/>
    <n v="1"/>
    <n v="3.125E-2"/>
    <x v="1"/>
  </r>
  <r>
    <x v="13"/>
    <x v="25"/>
    <x v="6"/>
    <n v="53"/>
    <n v="48"/>
    <n v="5"/>
    <n v="0.104166666666667"/>
    <x v="1"/>
  </r>
  <r>
    <x v="13"/>
    <x v="25"/>
    <x v="7"/>
    <n v="65"/>
    <n v="55"/>
    <n v="10"/>
    <n v="0.18181818181818199"/>
    <x v="1"/>
  </r>
  <r>
    <x v="13"/>
    <x v="25"/>
    <x v="8"/>
    <n v="203"/>
    <n v="206"/>
    <n v="-3"/>
    <n v="-1.45631067961165E-2"/>
    <x v="1"/>
  </r>
  <r>
    <x v="13"/>
    <x v="25"/>
    <x v="9"/>
    <n v="283"/>
    <n v="279"/>
    <n v="4"/>
    <n v="1.4336917562724E-2"/>
    <x v="1"/>
  </r>
  <r>
    <x v="13"/>
    <x v="26"/>
    <x v="5"/>
    <n v="1069"/>
    <n v="1038"/>
    <n v="31"/>
    <n v="2.9865125240847799E-2"/>
    <x v="1"/>
  </r>
  <r>
    <x v="13"/>
    <x v="26"/>
    <x v="6"/>
    <n v="442"/>
    <n v="459"/>
    <n v="-17"/>
    <n v="-3.7037037037037E-2"/>
    <x v="1"/>
  </r>
  <r>
    <x v="13"/>
    <x v="26"/>
    <x v="7"/>
    <n v="838"/>
    <n v="866"/>
    <n v="-28"/>
    <n v="-3.2332563510392598E-2"/>
    <x v="1"/>
  </r>
  <r>
    <x v="13"/>
    <x v="26"/>
    <x v="8"/>
    <n v="449"/>
    <n v="426"/>
    <n v="23"/>
    <n v="5.39906103286385E-2"/>
    <x v="1"/>
  </r>
  <r>
    <x v="13"/>
    <x v="26"/>
    <x v="9"/>
    <n v="947"/>
    <n v="902"/>
    <n v="45"/>
    <n v="4.9889135254988899E-2"/>
    <x v="1"/>
  </r>
  <r>
    <x v="13"/>
    <x v="27"/>
    <x v="5"/>
    <n v="18"/>
    <n v="37"/>
    <n v="-19"/>
    <n v="-0.51351351351351304"/>
    <x v="1"/>
  </r>
  <r>
    <x v="13"/>
    <x v="27"/>
    <x v="6"/>
    <n v="49"/>
    <n v="41"/>
    <n v="8"/>
    <n v="0.19512195121951201"/>
    <x v="1"/>
  </r>
  <r>
    <x v="13"/>
    <x v="27"/>
    <x v="7"/>
    <n v="29"/>
    <n v="33"/>
    <n v="-4"/>
    <n v="-0.12121212121212099"/>
    <x v="1"/>
  </r>
  <r>
    <x v="13"/>
    <x v="27"/>
    <x v="8"/>
    <n v="85"/>
    <n v="67"/>
    <n v="18"/>
    <n v="0.26865671641791"/>
    <x v="1"/>
  </r>
  <r>
    <x v="13"/>
    <x v="27"/>
    <x v="9"/>
    <n v="120"/>
    <n v="119"/>
    <n v="1"/>
    <n v="8.4033613445378096E-3"/>
    <x v="1"/>
  </r>
  <r>
    <x v="13"/>
    <x v="30"/>
    <x v="5"/>
    <n v="33"/>
    <n v="32"/>
    <n v="1"/>
    <n v="3.125E-2"/>
    <x v="1"/>
  </r>
  <r>
    <x v="13"/>
    <x v="30"/>
    <x v="6"/>
    <n v="53"/>
    <n v="48"/>
    <n v="5"/>
    <n v="0.104166666666667"/>
    <x v="1"/>
  </r>
  <r>
    <x v="13"/>
    <x v="30"/>
    <x v="7"/>
    <n v="65"/>
    <n v="55"/>
    <n v="10"/>
    <n v="0.18181818181818199"/>
    <x v="1"/>
  </r>
  <r>
    <x v="13"/>
    <x v="30"/>
    <x v="8"/>
    <n v="203"/>
    <n v="206"/>
    <n v="-3"/>
    <n v="-1.45631067961165E-2"/>
    <x v="1"/>
  </r>
  <r>
    <x v="13"/>
    <x v="30"/>
    <x v="9"/>
    <n v="283"/>
    <n v="279"/>
    <n v="4"/>
    <n v="1.4336917562724E-2"/>
    <x v="1"/>
  </r>
  <r>
    <x v="13"/>
    <x v="31"/>
    <x v="5"/>
    <n v="370"/>
    <n v="399"/>
    <n v="-29"/>
    <n v="-7.2681704260651597E-2"/>
    <x v="1"/>
  </r>
  <r>
    <x v="13"/>
    <x v="31"/>
    <x v="6"/>
    <n v="200"/>
    <n v="172"/>
    <n v="28"/>
    <n v="0.162790697674419"/>
    <x v="1"/>
  </r>
  <r>
    <x v="13"/>
    <x v="31"/>
    <x v="7"/>
    <n v="168"/>
    <n v="173"/>
    <n v="-5"/>
    <n v="-2.8901734104046201E-2"/>
    <x v="1"/>
  </r>
  <r>
    <x v="13"/>
    <x v="31"/>
    <x v="8"/>
    <n v="86"/>
    <n v="99"/>
    <n v="-13"/>
    <n v="-0.13131313131313099"/>
    <x v="1"/>
  </r>
  <r>
    <x v="13"/>
    <x v="31"/>
    <x v="9"/>
    <n v="630"/>
    <n v="615"/>
    <n v="15"/>
    <n v="2.4390243902439001E-2"/>
    <x v="1"/>
  </r>
  <r>
    <x v="13"/>
    <x v="32"/>
    <x v="5"/>
    <n v="340"/>
    <n v="422"/>
    <n v="-82"/>
    <n v="-0.19431279620853101"/>
    <x v="1"/>
  </r>
  <r>
    <x v="13"/>
    <x v="32"/>
    <x v="6"/>
    <n v="41"/>
    <n v="49"/>
    <n v="-8"/>
    <n v="-0.16326530612244899"/>
    <x v="1"/>
  </r>
  <r>
    <x v="13"/>
    <x v="32"/>
    <x v="7"/>
    <n v="50"/>
    <n v="56"/>
    <n v="-6"/>
    <n v="-0.107142857142857"/>
    <x v="1"/>
  </r>
  <r>
    <x v="13"/>
    <x v="32"/>
    <x v="8"/>
    <n v="38"/>
    <n v="37"/>
    <n v="1"/>
    <n v="2.7027027027027001E-2"/>
    <x v="1"/>
  </r>
  <r>
    <x v="13"/>
    <x v="32"/>
    <x v="9"/>
    <n v="157"/>
    <n v="108"/>
    <n v="49"/>
    <n v="0.453703703703704"/>
    <x v="1"/>
  </r>
  <r>
    <x v="14"/>
    <x v="0"/>
    <x v="5"/>
    <n v="5232"/>
    <n v="4962.5714285714303"/>
    <n v="269.42857142857201"/>
    <n v="5.4292129656284202E-2"/>
    <x v="1"/>
  </r>
  <r>
    <x v="14"/>
    <x v="0"/>
    <x v="6"/>
    <n v="3186"/>
    <n v="3316.76190476191"/>
    <n v="-130.76190476190499"/>
    <n v="-3.9424567851605197E-2"/>
    <x v="1"/>
  </r>
  <r>
    <x v="14"/>
    <x v="0"/>
    <x v="7"/>
    <n v="3325"/>
    <n v="3324.0952380952399"/>
    <n v="0.90476190476192597"/>
    <n v="2.7218290691345199E-4"/>
    <x v="1"/>
  </r>
  <r>
    <x v="14"/>
    <x v="0"/>
    <x v="8"/>
    <n v="3191"/>
    <n v="3230.8571428571399"/>
    <n v="-39.857142857143103"/>
    <n v="-1.2336399009550801E-2"/>
    <x v="1"/>
  </r>
  <r>
    <x v="14"/>
    <x v="0"/>
    <x v="9"/>
    <n v="5205"/>
    <n v="5248.5714285714303"/>
    <n v="-43.571428571428399"/>
    <n v="-8.3015786608600702E-3"/>
    <x v="1"/>
  </r>
  <r>
    <x v="14"/>
    <x v="1"/>
    <x v="5"/>
    <n v="218"/>
    <n v="208.47619047619"/>
    <n v="9.5238095238095202"/>
    <n v="4.5682960255824599E-2"/>
    <x v="1"/>
  </r>
  <r>
    <x v="14"/>
    <x v="1"/>
    <x v="6"/>
    <n v="148"/>
    <n v="173.90476190476201"/>
    <n v="-25.904761904761902"/>
    <n v="-0.14895947426067899"/>
    <x v="1"/>
  </r>
  <r>
    <x v="14"/>
    <x v="1"/>
    <x v="7"/>
    <n v="53"/>
    <n v="58.6666666666667"/>
    <n v="-5.6666666666666696"/>
    <n v="-9.6590909090909199E-2"/>
    <x v="1"/>
  </r>
  <r>
    <x v="14"/>
    <x v="1"/>
    <x v="8"/>
    <n v="27"/>
    <n v="20.952380952380999"/>
    <n v="6.0476190476190501"/>
    <n v="0.28863636363636402"/>
    <x v="1"/>
  </r>
  <r>
    <x v="14"/>
    <x v="1"/>
    <x v="9"/>
    <n v="383"/>
    <n v="404.38095238095201"/>
    <n v="-21.380952380952401"/>
    <n v="-5.2873292510598302E-2"/>
    <x v="1"/>
  </r>
  <r>
    <x v="14"/>
    <x v="4"/>
    <x v="5"/>
    <n v="1219"/>
    <n v="1256.0952380952399"/>
    <n v="-37.095238095238102"/>
    <n v="-2.9532185912502801E-2"/>
    <x v="1"/>
  </r>
  <r>
    <x v="14"/>
    <x v="4"/>
    <x v="6"/>
    <n v="1066"/>
    <n v="1199.5238095238101"/>
    <n v="-133.52380952381"/>
    <n v="-0.11131401349742"/>
    <x v="1"/>
  </r>
  <r>
    <x v="14"/>
    <x v="4"/>
    <x v="7"/>
    <n v="294"/>
    <n v="270.28571428571399"/>
    <n v="23.714285714285701"/>
    <n v="8.7737843551797104E-2"/>
    <x v="1"/>
  </r>
  <r>
    <x v="14"/>
    <x v="4"/>
    <x v="8"/>
    <n v="89"/>
    <n v="100.571428571429"/>
    <n v="-11.5714285714286"/>
    <n v="-0.115056818181818"/>
    <x v="1"/>
  </r>
  <r>
    <x v="14"/>
    <x v="4"/>
    <x v="9"/>
    <n v="918"/>
    <n v="874.76190476190504"/>
    <n v="43.238095238095198"/>
    <n v="4.9428415895481699E-2"/>
    <x v="1"/>
  </r>
  <r>
    <x v="14"/>
    <x v="6"/>
    <x v="5"/>
    <n v="547"/>
    <n v="509.142857142857"/>
    <n v="37.857142857142797"/>
    <n v="7.4354657687991002E-2"/>
    <x v="1"/>
  </r>
  <r>
    <x v="14"/>
    <x v="6"/>
    <x v="6"/>
    <n v="654"/>
    <n v="608.66666666666697"/>
    <n v="45.3333333333333"/>
    <n v="7.4479737130339396E-2"/>
    <x v="1"/>
  </r>
  <r>
    <x v="14"/>
    <x v="6"/>
    <x v="7"/>
    <n v="807"/>
    <n v="753.23809523809496"/>
    <n v="53.761904761904702"/>
    <n v="7.1374383613604694E-2"/>
    <x v="1"/>
  </r>
  <r>
    <x v="14"/>
    <x v="6"/>
    <x v="8"/>
    <n v="471"/>
    <n v="444.19047619047598"/>
    <n v="26.8095238095238"/>
    <n v="6.0355917667238398E-2"/>
    <x v="1"/>
  </r>
  <r>
    <x v="14"/>
    <x v="6"/>
    <x v="9"/>
    <n v="508"/>
    <n v="557.33333333333303"/>
    <n v="-49.3333333333334"/>
    <n v="-8.8516746411483299E-2"/>
    <x v="1"/>
  </r>
  <r>
    <x v="14"/>
    <x v="8"/>
    <x v="5"/>
    <n v="485"/>
    <n v="519.61904761904805"/>
    <n v="-34.619047619047599"/>
    <n v="-6.6623900293255101E-2"/>
    <x v="1"/>
  </r>
  <r>
    <x v="14"/>
    <x v="8"/>
    <x v="6"/>
    <n v="61"/>
    <n v="62.857142857142897"/>
    <n v="-1.8571428571428601"/>
    <n v="-2.95454545454546E-2"/>
    <x v="1"/>
  </r>
  <r>
    <x v="14"/>
    <x v="8"/>
    <x v="7"/>
    <n v="151"/>
    <n v="173.90476190476201"/>
    <n v="-22.904761904761902"/>
    <n v="-0.13170865279298999"/>
    <x v="1"/>
  </r>
  <r>
    <x v="14"/>
    <x v="8"/>
    <x v="8"/>
    <n v="104"/>
    <n v="128.857142857143"/>
    <n v="-24.8571428571429"/>
    <n v="-0.19290465631928999"/>
    <x v="1"/>
  </r>
  <r>
    <x v="14"/>
    <x v="8"/>
    <x v="9"/>
    <n v="282"/>
    <n v="231.52380952381"/>
    <n v="50.476190476190503"/>
    <n v="0.21801727684080599"/>
    <x v="1"/>
  </r>
  <r>
    <x v="14"/>
    <x v="9"/>
    <x v="5"/>
    <n v="81"/>
    <n v="84.857142857142904"/>
    <n v="-3.8571428571428599"/>
    <n v="-4.5454545454545497E-2"/>
    <x v="1"/>
  </r>
  <r>
    <x v="14"/>
    <x v="9"/>
    <x v="6"/>
    <n v="83"/>
    <n v="88"/>
    <n v="-5"/>
    <n v="-5.6818181818181802E-2"/>
    <x v="1"/>
  </r>
  <r>
    <x v="14"/>
    <x v="9"/>
    <x v="7"/>
    <n v="82"/>
    <n v="104.761904761905"/>
    <n v="-22.761904761904798"/>
    <n v="-0.21727272727272701"/>
    <x v="1"/>
  </r>
  <r>
    <x v="14"/>
    <x v="9"/>
    <x v="8"/>
    <n v="198"/>
    <n v="231.52380952381"/>
    <n v="-33.523809523809497"/>
    <n v="-0.144796380090498"/>
    <x v="1"/>
  </r>
  <r>
    <x v="14"/>
    <x v="9"/>
    <x v="9"/>
    <n v="567"/>
    <n v="575.142857142857"/>
    <n v="-8.1428571428572205"/>
    <n v="-1.41579731743668E-2"/>
    <x v="1"/>
  </r>
  <r>
    <x v="14"/>
    <x v="11"/>
    <x v="5"/>
    <n v="11"/>
    <n v="5.2380952380952399"/>
    <n v="5.7619047619047601"/>
    <n v="1.1000000000000001"/>
    <x v="1"/>
  </r>
  <r>
    <x v="14"/>
    <x v="11"/>
    <x v="6"/>
    <n v="27"/>
    <n v="29.3333333333333"/>
    <n v="-2.3333333333333401"/>
    <n v="-7.95454545454546E-2"/>
    <x v="1"/>
  </r>
  <r>
    <x v="14"/>
    <x v="11"/>
    <x v="7"/>
    <n v="16"/>
    <n v="17.8095238095238"/>
    <n v="-1.80952380952381"/>
    <n v="-0.10160427807486599"/>
    <x v="1"/>
  </r>
  <r>
    <x v="14"/>
    <x v="11"/>
    <x v="8"/>
    <n v="28"/>
    <n v="20.952380952380999"/>
    <n v="7.0476190476190501"/>
    <n v="0.33636363636363598"/>
    <x v="1"/>
  </r>
  <r>
    <x v="14"/>
    <x v="11"/>
    <x v="9"/>
    <n v="73"/>
    <n v="72.285714285714306"/>
    <n v="0.71428571428570797"/>
    <n v="9.8814229249010992E-3"/>
    <x v="1"/>
  </r>
  <r>
    <x v="14"/>
    <x v="12"/>
    <x v="5"/>
    <n v="262"/>
    <n v="212.666666666667"/>
    <n v="49.3333333333333"/>
    <n v="0.23197492163009401"/>
    <x v="1"/>
  </r>
  <r>
    <x v="14"/>
    <x v="12"/>
    <x v="6"/>
    <n v="45"/>
    <n v="40.857142857142897"/>
    <n v="4.1428571428571397"/>
    <n v="0.101398601398601"/>
    <x v="1"/>
  </r>
  <r>
    <x v="14"/>
    <x v="12"/>
    <x v="7"/>
    <n v="126"/>
    <n v="106.857142857143"/>
    <n v="19.1428571428571"/>
    <n v="0.17914438502673799"/>
    <x v="1"/>
  </r>
  <r>
    <x v="14"/>
    <x v="12"/>
    <x v="8"/>
    <n v="76"/>
    <n v="74.380952380952394"/>
    <n v="1.61904761904762"/>
    <n v="2.1766965428937302E-2"/>
    <x v="1"/>
  </r>
  <r>
    <x v="14"/>
    <x v="12"/>
    <x v="9"/>
    <n v="292"/>
    <n v="294.38095238095201"/>
    <n v="-2.3809523809524098"/>
    <n v="-8.0879974118409203E-3"/>
    <x v="1"/>
  </r>
  <r>
    <x v="14"/>
    <x v="15"/>
    <x v="5"/>
    <n v="662"/>
    <n v="557.33333333333303"/>
    <n v="104.666666666667"/>
    <n v="0.18779904306220099"/>
    <x v="1"/>
  </r>
  <r>
    <x v="14"/>
    <x v="15"/>
    <x v="6"/>
    <n v="249"/>
    <n v="243.04761904761901"/>
    <n v="5.9523809523809303"/>
    <n v="2.44905956112852E-2"/>
    <x v="1"/>
  </r>
  <r>
    <x v="14"/>
    <x v="15"/>
    <x v="7"/>
    <n v="629"/>
    <n v="641.142857142857"/>
    <n v="-12.142857142857199"/>
    <n v="-1.89393939393941E-2"/>
    <x v="1"/>
  </r>
  <r>
    <x v="14"/>
    <x v="15"/>
    <x v="8"/>
    <n v="1250"/>
    <n v="1205.80952380952"/>
    <n v="44.190476190476097"/>
    <n v="3.6647974093673499E-2"/>
    <x v="1"/>
  </r>
  <r>
    <x v="14"/>
    <x v="15"/>
    <x v="9"/>
    <n v="352"/>
    <n v="385.52380952380997"/>
    <n v="-33.523809523809497"/>
    <n v="-8.6956521739130405E-2"/>
    <x v="1"/>
  </r>
  <r>
    <x v="14"/>
    <x v="17"/>
    <x v="5"/>
    <n v="542"/>
    <n v="517.52380952380997"/>
    <n v="24.476190476190499"/>
    <n v="4.7294810452705199E-2"/>
    <x v="1"/>
  </r>
  <r>
    <x v="14"/>
    <x v="17"/>
    <x v="6"/>
    <n v="235"/>
    <n v="199.04761904761901"/>
    <n v="35.952380952380899"/>
    <n v="0.18062200956937799"/>
    <x v="1"/>
  </r>
  <r>
    <x v="14"/>
    <x v="17"/>
    <x v="7"/>
    <n v="43"/>
    <n v="39.809523809523803"/>
    <n v="3.1904761904761898"/>
    <n v="8.0143540669856406E-2"/>
    <x v="1"/>
  </r>
  <r>
    <x v="14"/>
    <x v="17"/>
    <x v="8"/>
    <n v="14"/>
    <n v="18.8571428571429"/>
    <n v="-4.8571428571428603"/>
    <n v="-0.25757575757575801"/>
    <x v="1"/>
  </r>
  <r>
    <x v="14"/>
    <x v="17"/>
    <x v="9"/>
    <n v="283"/>
    <n v="306.95238095238102"/>
    <n v="-23.952380952380999"/>
    <n v="-7.8032888613093404E-2"/>
    <x v="1"/>
  </r>
  <r>
    <x v="14"/>
    <x v="21"/>
    <x v="5"/>
    <n v="67"/>
    <n v="72.285714285714306"/>
    <n v="-5.28571428571429"/>
    <n v="-7.3122529644268894E-2"/>
    <x v="1"/>
  </r>
  <r>
    <x v="14"/>
    <x v="21"/>
    <x v="6"/>
    <n v="55"/>
    <n v="58.6666666666667"/>
    <n v="-3.6666666666666701"/>
    <n v="-6.2500000000000097E-2"/>
    <x v="1"/>
  </r>
  <r>
    <x v="14"/>
    <x v="21"/>
    <x v="7"/>
    <n v="66"/>
    <n v="83.809523809523796"/>
    <n v="-17.8095238095238"/>
    <n v="-0.21249999999999999"/>
    <x v="1"/>
  </r>
  <r>
    <x v="14"/>
    <x v="21"/>
    <x v="8"/>
    <n v="157"/>
    <n v="190.666666666667"/>
    <n v="-33.6666666666667"/>
    <n v="-0.17657342657342701"/>
    <x v="1"/>
  </r>
  <r>
    <x v="14"/>
    <x v="21"/>
    <x v="9"/>
    <n v="433"/>
    <n v="442.09523809523802"/>
    <n v="-9.0952380952381304"/>
    <n v="-2.05730288668678E-2"/>
    <x v="1"/>
  </r>
  <r>
    <x v="14"/>
    <x v="22"/>
    <x v="5"/>
    <n v="26"/>
    <n v="39.809523809523803"/>
    <n v="-13.8095238095238"/>
    <n v="-0.34688995215311003"/>
    <x v="1"/>
  </r>
  <r>
    <x v="14"/>
    <x v="22"/>
    <x v="6"/>
    <n v="83"/>
    <n v="114.19047619047601"/>
    <n v="-31.1904761904762"/>
    <n v="-0.27314428690575498"/>
    <x v="1"/>
  </r>
  <r>
    <x v="14"/>
    <x v="22"/>
    <x v="7"/>
    <n v="166"/>
    <n v="190.666666666667"/>
    <n v="-24.6666666666667"/>
    <n v="-0.12937062937062899"/>
    <x v="1"/>
  </r>
  <r>
    <x v="14"/>
    <x v="22"/>
    <x v="8"/>
    <n v="205"/>
    <n v="231.52380952381"/>
    <n v="-26.523809523809501"/>
    <n v="-0.114561908679556"/>
    <x v="1"/>
  </r>
  <r>
    <x v="14"/>
    <x v="22"/>
    <x v="9"/>
    <n v="177"/>
    <n v="190.666666666667"/>
    <n v="-13.6666666666667"/>
    <n v="-7.1678321678321805E-2"/>
    <x v="1"/>
  </r>
  <r>
    <x v="14"/>
    <x v="23"/>
    <x v="5"/>
    <n v="63"/>
    <n v="71.238095238095198"/>
    <n v="-8.2380952380952408"/>
    <n v="-0.115641711229947"/>
    <x v="1"/>
  </r>
  <r>
    <x v="14"/>
    <x v="23"/>
    <x v="6"/>
    <n v="134"/>
    <n v="176"/>
    <n v="-42"/>
    <n v="-0.23863636363636401"/>
    <x v="1"/>
  </r>
  <r>
    <x v="14"/>
    <x v="23"/>
    <x v="7"/>
    <n v="203"/>
    <n v="231.52380952381"/>
    <n v="-28.523809523809501"/>
    <n v="-0.123200329082682"/>
    <x v="1"/>
  </r>
  <r>
    <x v="14"/>
    <x v="23"/>
    <x v="8"/>
    <n v="291"/>
    <n v="323.71428571428601"/>
    <n v="-32.714285714285701"/>
    <n v="-0.101059135039718"/>
    <x v="1"/>
  </r>
  <r>
    <x v="14"/>
    <x v="23"/>
    <x v="9"/>
    <n v="302"/>
    <n v="337.33333333333297"/>
    <n v="-35.3333333333334"/>
    <n v="-0.10474308300395301"/>
    <x v="1"/>
  </r>
  <r>
    <x v="14"/>
    <x v="24"/>
    <x v="5"/>
    <n v="88"/>
    <n v="101.619047619048"/>
    <n v="-13.619047619047601"/>
    <n v="-0.134020618556701"/>
    <x v="1"/>
  </r>
  <r>
    <x v="14"/>
    <x v="24"/>
    <x v="6"/>
    <n v="28"/>
    <n v="20.952380952380999"/>
    <n v="7.0476190476190501"/>
    <n v="0.33636363636363598"/>
    <x v="1"/>
  </r>
  <r>
    <x v="14"/>
    <x v="24"/>
    <x v="7"/>
    <n v="99"/>
    <n v="110"/>
    <n v="-11"/>
    <n v="-0.1"/>
    <x v="1"/>
  </r>
  <r>
    <x v="14"/>
    <x v="24"/>
    <x v="8"/>
    <n v="63"/>
    <n v="79.619047619047606"/>
    <n v="-16.619047619047599"/>
    <n v="-0.20873205741626799"/>
    <x v="1"/>
  </r>
  <r>
    <x v="14"/>
    <x v="24"/>
    <x v="9"/>
    <n v="141"/>
    <n v="128.857142857143"/>
    <n v="12.1428571428571"/>
    <n v="9.4235033259423506E-2"/>
    <x v="1"/>
  </r>
  <r>
    <x v="14"/>
    <x v="25"/>
    <x v="5"/>
    <n v="39"/>
    <n v="36.6666666666667"/>
    <n v="2.3333333333333299"/>
    <n v="6.3636363636363505E-2"/>
    <x v="1"/>
  </r>
  <r>
    <x v="14"/>
    <x v="25"/>
    <x v="6"/>
    <n v="58"/>
    <n v="52.380952380952401"/>
    <n v="5.6190476190476097"/>
    <n v="0.10727272727272701"/>
    <x v="1"/>
  </r>
  <r>
    <x v="14"/>
    <x v="25"/>
    <x v="7"/>
    <n v="79"/>
    <n v="71.238095238095198"/>
    <n v="7.7619047619047601"/>
    <n v="0.108957219251337"/>
    <x v="1"/>
  </r>
  <r>
    <x v="14"/>
    <x v="25"/>
    <x v="8"/>
    <n v="192"/>
    <n v="186.47619047619"/>
    <n v="5.5238095238095202"/>
    <n v="2.9622063329928498E-2"/>
    <x v="1"/>
  </r>
  <r>
    <x v="14"/>
    <x v="25"/>
    <x v="9"/>
    <n v="345"/>
    <n v="324.76190476190499"/>
    <n v="20.238095238095202"/>
    <n v="6.2316715542522001E-2"/>
    <x v="1"/>
  </r>
  <r>
    <x v="14"/>
    <x v="26"/>
    <x v="5"/>
    <n v="1114"/>
    <n v="988.95238095238096"/>
    <n v="125.04761904761899"/>
    <n v="0.126444530046225"/>
    <x v="1"/>
  </r>
  <r>
    <x v="14"/>
    <x v="26"/>
    <x v="6"/>
    <n v="453"/>
    <n v="472.47619047619003"/>
    <n v="-19.476190476190499"/>
    <n v="-4.1221527917758502E-2"/>
    <x v="1"/>
  </r>
  <r>
    <x v="14"/>
    <x v="26"/>
    <x v="7"/>
    <n v="858"/>
    <n v="872.66666666666697"/>
    <n v="-14.6666666666667"/>
    <n v="-1.6806722689075699E-2"/>
    <x v="1"/>
  </r>
  <r>
    <x v="14"/>
    <x v="26"/>
    <x v="8"/>
    <n v="479"/>
    <n v="495.52380952380997"/>
    <n v="-16.5238095238096"/>
    <n v="-3.3346146453969001E-2"/>
    <x v="1"/>
  </r>
  <r>
    <x v="14"/>
    <x v="26"/>
    <x v="9"/>
    <n v="973"/>
    <n v="956.47619047619003"/>
    <n v="16.523809523809501"/>
    <n v="1.7275714427959801E-2"/>
    <x v="1"/>
  </r>
  <r>
    <x v="14"/>
    <x v="27"/>
    <x v="5"/>
    <n v="37"/>
    <n v="31.428571428571399"/>
    <n v="5.5714285714285703"/>
    <n v="0.177272727272727"/>
    <x v="1"/>
  </r>
  <r>
    <x v="14"/>
    <x v="27"/>
    <x v="6"/>
    <n v="51"/>
    <n v="61.809523809523803"/>
    <n v="-10.8095238095238"/>
    <n v="-0.17488443759630201"/>
    <x v="1"/>
  </r>
  <r>
    <x v="14"/>
    <x v="27"/>
    <x v="7"/>
    <n v="37"/>
    <n v="40.857142857142897"/>
    <n v="-3.8571428571428599"/>
    <n v="-9.4405594405594498E-2"/>
    <x v="1"/>
  </r>
  <r>
    <x v="14"/>
    <x v="27"/>
    <x v="8"/>
    <n v="86"/>
    <n v="92.190476190476204"/>
    <n v="-6.1904761904761898"/>
    <n v="-6.7148760330578497E-2"/>
    <x v="1"/>
  </r>
  <r>
    <x v="14"/>
    <x v="27"/>
    <x v="9"/>
    <n v="125"/>
    <n v="146.666666666667"/>
    <n v="-21.6666666666667"/>
    <n v="-0.14772727272727301"/>
    <x v="1"/>
  </r>
  <r>
    <x v="14"/>
    <x v="30"/>
    <x v="5"/>
    <n v="39"/>
    <n v="36.6666666666667"/>
    <n v="2.3333333333333299"/>
    <n v="6.3636363636363505E-2"/>
    <x v="1"/>
  </r>
  <r>
    <x v="14"/>
    <x v="30"/>
    <x v="6"/>
    <n v="58"/>
    <n v="52.380952380952401"/>
    <n v="5.6190476190476097"/>
    <n v="0.10727272727272701"/>
    <x v="1"/>
  </r>
  <r>
    <x v="14"/>
    <x v="30"/>
    <x v="7"/>
    <n v="79"/>
    <n v="71.238095238095198"/>
    <n v="7.7619047619047601"/>
    <n v="0.108957219251337"/>
    <x v="1"/>
  </r>
  <r>
    <x v="14"/>
    <x v="30"/>
    <x v="8"/>
    <n v="192"/>
    <n v="186.47619047619"/>
    <n v="5.5238095238095202"/>
    <n v="2.9622063329928498E-2"/>
    <x v="1"/>
  </r>
  <r>
    <x v="14"/>
    <x v="30"/>
    <x v="9"/>
    <n v="345"/>
    <n v="324.76190476190499"/>
    <n v="20.238095238095202"/>
    <n v="6.2316715542522001E-2"/>
    <x v="1"/>
  </r>
  <r>
    <x v="14"/>
    <x v="31"/>
    <x v="5"/>
    <n v="480"/>
    <n v="421.142857142857"/>
    <n v="58.857142857142797"/>
    <n v="0.13975576662143799"/>
    <x v="1"/>
  </r>
  <r>
    <x v="14"/>
    <x v="31"/>
    <x v="6"/>
    <n v="193"/>
    <n v="214.76190476190499"/>
    <n v="-21.761904761904798"/>
    <n v="-0.101330376940133"/>
    <x v="1"/>
  </r>
  <r>
    <x v="14"/>
    <x v="31"/>
    <x v="7"/>
    <n v="179"/>
    <n v="165.52380952381"/>
    <n v="13.476190476190499"/>
    <n v="8.1415420023014995E-2"/>
    <x v="1"/>
  </r>
  <r>
    <x v="14"/>
    <x v="31"/>
    <x v="8"/>
    <n v="103"/>
    <n v="95.3333333333333"/>
    <n v="7.6666666666666599"/>
    <n v="8.0419580419580305E-2"/>
    <x v="1"/>
  </r>
  <r>
    <x v="14"/>
    <x v="31"/>
    <x v="9"/>
    <n v="675"/>
    <n v="698.76190476190504"/>
    <n v="-23.761904761904798"/>
    <n v="-3.4005724410522097E-2"/>
    <x v="1"/>
  </r>
  <r>
    <x v="14"/>
    <x v="32"/>
    <x v="5"/>
    <n v="397"/>
    <n v="418"/>
    <n v="-21"/>
    <n v="-5.0239234449760799E-2"/>
    <x v="1"/>
  </r>
  <r>
    <x v="14"/>
    <x v="32"/>
    <x v="6"/>
    <n v="33"/>
    <n v="41.904761904761898"/>
    <n v="-8.9047619047619104"/>
    <n v="-0.21249999999999999"/>
    <x v="1"/>
  </r>
  <r>
    <x v="14"/>
    <x v="32"/>
    <x v="7"/>
    <n v="52"/>
    <n v="63.904761904761898"/>
    <n v="-11.9047619047619"/>
    <n v="-0.18628912071535"/>
    <x v="1"/>
  </r>
  <r>
    <x v="14"/>
    <x v="32"/>
    <x v="8"/>
    <n v="41"/>
    <n v="49.238095238095198"/>
    <n v="-8.2380952380952408"/>
    <n v="-0.16731141199226299"/>
    <x v="1"/>
  </r>
  <r>
    <x v="14"/>
    <x v="32"/>
    <x v="9"/>
    <n v="141"/>
    <n v="102.666666666667"/>
    <n v="38.3333333333333"/>
    <n v="0.37337662337662297"/>
    <x v="1"/>
  </r>
  <r>
    <x v="15"/>
    <x v="0"/>
    <x v="5"/>
    <n v="2618"/>
    <n v="4702"/>
    <n v="-2084"/>
    <n v="-0.443215652913654"/>
    <x v="1"/>
  </r>
  <r>
    <x v="15"/>
    <x v="0"/>
    <x v="6"/>
    <n v="1789"/>
    <n v="3198"/>
    <n v="-1409"/>
    <n v="-0.44058786741713601"/>
    <x v="1"/>
  </r>
  <r>
    <x v="15"/>
    <x v="0"/>
    <x v="7"/>
    <n v="1861"/>
    <n v="3126"/>
    <n v="-1265"/>
    <n v="-0.40467050543826"/>
    <x v="1"/>
  </r>
  <r>
    <x v="15"/>
    <x v="0"/>
    <x v="8"/>
    <n v="2268"/>
    <n v="3203"/>
    <n v="-935"/>
    <n v="-0.29191383078364003"/>
    <x v="1"/>
  </r>
  <r>
    <x v="15"/>
    <x v="0"/>
    <x v="9"/>
    <n v="3217"/>
    <n v="4940"/>
    <n v="-1723"/>
    <n v="-0.34878542510121502"/>
    <x v="1"/>
  </r>
  <r>
    <x v="15"/>
    <x v="1"/>
    <x v="5"/>
    <n v="150"/>
    <n v="209"/>
    <n v="-59"/>
    <n v="-0.28229665071770299"/>
    <x v="1"/>
  </r>
  <r>
    <x v="15"/>
    <x v="1"/>
    <x v="6"/>
    <n v="106"/>
    <n v="157"/>
    <n v="-51"/>
    <n v="-0.32484076433121001"/>
    <x v="1"/>
  </r>
  <r>
    <x v="15"/>
    <x v="1"/>
    <x v="7"/>
    <n v="48"/>
    <n v="46"/>
    <n v="2"/>
    <n v="4.3478260869565202E-2"/>
    <x v="1"/>
  </r>
  <r>
    <x v="15"/>
    <x v="1"/>
    <x v="8"/>
    <n v="22"/>
    <n v="33"/>
    <n v="-11"/>
    <n v="-0.33333333333333298"/>
    <x v="1"/>
  </r>
  <r>
    <x v="15"/>
    <x v="1"/>
    <x v="9"/>
    <n v="239"/>
    <n v="367"/>
    <n v="-128"/>
    <n v="-0.34877384196185302"/>
    <x v="1"/>
  </r>
  <r>
    <x v="15"/>
    <x v="4"/>
    <x v="5"/>
    <n v="490"/>
    <n v="1184"/>
    <n v="-694"/>
    <n v="-0.58614864864864902"/>
    <x v="1"/>
  </r>
  <r>
    <x v="15"/>
    <x v="4"/>
    <x v="6"/>
    <n v="615"/>
    <n v="1115"/>
    <n v="-500"/>
    <n v="-0.44843049327354301"/>
    <x v="1"/>
  </r>
  <r>
    <x v="15"/>
    <x v="4"/>
    <x v="7"/>
    <n v="210"/>
    <n v="287"/>
    <n v="-77"/>
    <n v="-0.26829268292682901"/>
    <x v="1"/>
  </r>
  <r>
    <x v="15"/>
    <x v="4"/>
    <x v="8"/>
    <n v="55"/>
    <n v="102"/>
    <n v="-47"/>
    <n v="-0.46078431372549"/>
    <x v="1"/>
  </r>
  <r>
    <x v="15"/>
    <x v="4"/>
    <x v="9"/>
    <n v="446"/>
    <n v="835"/>
    <n v="-389"/>
    <n v="-0.46586826347305399"/>
    <x v="1"/>
  </r>
  <r>
    <x v="15"/>
    <x v="6"/>
    <x v="5"/>
    <n v="142"/>
    <n v="408"/>
    <n v="-266"/>
    <n v="-0.65196078431372595"/>
    <x v="1"/>
  </r>
  <r>
    <x v="15"/>
    <x v="6"/>
    <x v="6"/>
    <n v="266"/>
    <n v="592"/>
    <n v="-326"/>
    <n v="-0.55067567567567599"/>
    <x v="1"/>
  </r>
  <r>
    <x v="15"/>
    <x v="6"/>
    <x v="7"/>
    <n v="315"/>
    <n v="714"/>
    <n v="-399"/>
    <n v="-0.55882352941176505"/>
    <x v="1"/>
  </r>
  <r>
    <x v="15"/>
    <x v="6"/>
    <x v="8"/>
    <n v="313"/>
    <n v="469"/>
    <n v="-156"/>
    <n v="-0.33262260127931798"/>
    <x v="1"/>
  </r>
  <r>
    <x v="15"/>
    <x v="6"/>
    <x v="9"/>
    <n v="330"/>
    <n v="512"/>
    <n v="-182"/>
    <n v="-0.35546875"/>
    <x v="1"/>
  </r>
  <r>
    <x v="15"/>
    <x v="8"/>
    <x v="5"/>
    <n v="352"/>
    <n v="503"/>
    <n v="-151"/>
    <n v="-0.30019880715705799"/>
    <x v="1"/>
  </r>
  <r>
    <x v="15"/>
    <x v="8"/>
    <x v="6"/>
    <n v="60"/>
    <n v="65"/>
    <n v="-5"/>
    <n v="-7.69230769230769E-2"/>
    <x v="1"/>
  </r>
  <r>
    <x v="15"/>
    <x v="8"/>
    <x v="7"/>
    <n v="125"/>
    <n v="165"/>
    <n v="-40"/>
    <n v="-0.24242424242424199"/>
    <x v="1"/>
  </r>
  <r>
    <x v="15"/>
    <x v="8"/>
    <x v="8"/>
    <n v="83"/>
    <n v="110"/>
    <n v="-27"/>
    <n v="-0.24545454545454501"/>
    <x v="1"/>
  </r>
  <r>
    <x v="15"/>
    <x v="8"/>
    <x v="9"/>
    <n v="230"/>
    <n v="273"/>
    <n v="-43"/>
    <n v="-0.157509157509158"/>
    <x v="1"/>
  </r>
  <r>
    <x v="15"/>
    <x v="9"/>
    <x v="5"/>
    <n v="75"/>
    <n v="77"/>
    <n v="-2"/>
    <n v="-2.5974025974026E-2"/>
    <x v="1"/>
  </r>
  <r>
    <x v="15"/>
    <x v="9"/>
    <x v="6"/>
    <n v="67"/>
    <n v="81"/>
    <n v="-14"/>
    <n v="-0.172839506172839"/>
    <x v="1"/>
  </r>
  <r>
    <x v="15"/>
    <x v="9"/>
    <x v="7"/>
    <n v="79"/>
    <n v="85"/>
    <n v="-6"/>
    <n v="-7.0588235294117604E-2"/>
    <x v="1"/>
  </r>
  <r>
    <x v="15"/>
    <x v="9"/>
    <x v="8"/>
    <n v="146"/>
    <n v="218"/>
    <n v="-72"/>
    <n v="-0.33027522935779802"/>
    <x v="1"/>
  </r>
  <r>
    <x v="15"/>
    <x v="9"/>
    <x v="9"/>
    <n v="488"/>
    <n v="511"/>
    <n v="-23"/>
    <n v="-4.5009784735812103E-2"/>
    <x v="1"/>
  </r>
  <r>
    <x v="15"/>
    <x v="11"/>
    <x v="5"/>
    <n v="8"/>
    <n v="8"/>
    <n v="0"/>
    <n v="0"/>
    <x v="1"/>
  </r>
  <r>
    <x v="15"/>
    <x v="11"/>
    <x v="6"/>
    <n v="23"/>
    <n v="18"/>
    <n v="5"/>
    <n v="0.27777777777777801"/>
    <x v="1"/>
  </r>
  <r>
    <x v="15"/>
    <x v="11"/>
    <x v="7"/>
    <n v="19"/>
    <n v="22"/>
    <n v="-3"/>
    <n v="-0.13636363636363599"/>
    <x v="1"/>
  </r>
  <r>
    <x v="15"/>
    <x v="11"/>
    <x v="8"/>
    <n v="12"/>
    <n v="21"/>
    <n v="-9"/>
    <n v="-0.42857142857142899"/>
    <x v="1"/>
  </r>
  <r>
    <x v="15"/>
    <x v="11"/>
    <x v="9"/>
    <n v="60"/>
    <n v="61"/>
    <n v="-1"/>
    <n v="-1.63934426229508E-2"/>
    <x v="1"/>
  </r>
  <r>
    <x v="15"/>
    <x v="12"/>
    <x v="5"/>
    <n v="155"/>
    <n v="203"/>
    <n v="-48"/>
    <n v="-0.23645320197044301"/>
    <x v="1"/>
  </r>
  <r>
    <x v="15"/>
    <x v="12"/>
    <x v="6"/>
    <n v="34"/>
    <n v="44"/>
    <n v="-10"/>
    <n v="-0.22727272727272699"/>
    <x v="1"/>
  </r>
  <r>
    <x v="15"/>
    <x v="12"/>
    <x v="7"/>
    <n v="103"/>
    <n v="106"/>
    <n v="-3"/>
    <n v="-2.83018867924528E-2"/>
    <x v="1"/>
  </r>
  <r>
    <x v="15"/>
    <x v="12"/>
    <x v="8"/>
    <n v="53"/>
    <n v="83"/>
    <n v="-30"/>
    <n v="-0.36144578313253001"/>
    <x v="1"/>
  </r>
  <r>
    <x v="15"/>
    <x v="12"/>
    <x v="9"/>
    <n v="195"/>
    <n v="275"/>
    <n v="-80"/>
    <n v="-0.29090909090909101"/>
    <x v="1"/>
  </r>
  <r>
    <x v="15"/>
    <x v="15"/>
    <x v="5"/>
    <n v="418"/>
    <n v="544"/>
    <n v="-126"/>
    <n v="-0.23161764705882401"/>
    <x v="1"/>
  </r>
  <r>
    <x v="15"/>
    <x v="15"/>
    <x v="6"/>
    <n v="169"/>
    <n v="221"/>
    <n v="-52"/>
    <n v="-0.23529411764705899"/>
    <x v="1"/>
  </r>
  <r>
    <x v="15"/>
    <x v="15"/>
    <x v="7"/>
    <n v="404"/>
    <n v="574"/>
    <n v="-170"/>
    <n v="-0.29616724738675998"/>
    <x v="1"/>
  </r>
  <r>
    <x v="15"/>
    <x v="15"/>
    <x v="8"/>
    <n v="988"/>
    <n v="1229"/>
    <n v="-241"/>
    <n v="-0.19609438567941401"/>
    <x v="1"/>
  </r>
  <r>
    <x v="15"/>
    <x v="15"/>
    <x v="9"/>
    <n v="265"/>
    <n v="339"/>
    <n v="-74"/>
    <n v="-0.21828908554572299"/>
    <x v="1"/>
  </r>
  <r>
    <x v="15"/>
    <x v="17"/>
    <x v="5"/>
    <n v="369"/>
    <n v="509"/>
    <n v="-140"/>
    <n v="-0.27504911591355602"/>
    <x v="1"/>
  </r>
  <r>
    <x v="15"/>
    <x v="17"/>
    <x v="6"/>
    <n v="166"/>
    <n v="228"/>
    <n v="-62"/>
    <n v="-0.27192982456140402"/>
    <x v="1"/>
  </r>
  <r>
    <x v="15"/>
    <x v="17"/>
    <x v="7"/>
    <n v="33"/>
    <n v="36"/>
    <n v="-3"/>
    <n v="-8.3333333333333301E-2"/>
    <x v="1"/>
  </r>
  <r>
    <x v="15"/>
    <x v="17"/>
    <x v="8"/>
    <n v="12"/>
    <n v="18"/>
    <n v="-6"/>
    <n v="-0.33333333333333298"/>
    <x v="1"/>
  </r>
  <r>
    <x v="15"/>
    <x v="17"/>
    <x v="9"/>
    <n v="198"/>
    <n v="316"/>
    <n v="-118"/>
    <n v="-0.373417721518987"/>
    <x v="1"/>
  </r>
  <r>
    <x v="15"/>
    <x v="21"/>
    <x v="5"/>
    <n v="60"/>
    <n v="60"/>
    <n v="0"/>
    <n v="0"/>
    <x v="1"/>
  </r>
  <r>
    <x v="15"/>
    <x v="21"/>
    <x v="6"/>
    <n v="44"/>
    <n v="60"/>
    <n v="-16"/>
    <n v="-0.266666666666667"/>
    <x v="1"/>
  </r>
  <r>
    <x v="15"/>
    <x v="21"/>
    <x v="7"/>
    <n v="57"/>
    <n v="56"/>
    <n v="1"/>
    <n v="1.7857142857142901E-2"/>
    <x v="1"/>
  </r>
  <r>
    <x v="15"/>
    <x v="21"/>
    <x v="8"/>
    <n v="124"/>
    <n v="186"/>
    <n v="-62"/>
    <n v="-0.33333333333333298"/>
    <x v="1"/>
  </r>
  <r>
    <x v="15"/>
    <x v="21"/>
    <x v="9"/>
    <n v="389"/>
    <n v="401"/>
    <n v="-12"/>
    <n v="-2.9925187032419E-2"/>
    <x v="1"/>
  </r>
  <r>
    <x v="15"/>
    <x v="22"/>
    <x v="5"/>
    <n v="11"/>
    <n v="29"/>
    <n v="-18"/>
    <n v="-0.62068965517241403"/>
    <x v="1"/>
  </r>
  <r>
    <x v="15"/>
    <x v="22"/>
    <x v="6"/>
    <n v="45"/>
    <n v="110"/>
    <n v="-65"/>
    <n v="-0.59090909090909105"/>
    <x v="1"/>
  </r>
  <r>
    <x v="15"/>
    <x v="22"/>
    <x v="7"/>
    <n v="56"/>
    <n v="188"/>
    <n v="-132"/>
    <n v="-0.70212765957446799"/>
    <x v="1"/>
  </r>
  <r>
    <x v="15"/>
    <x v="22"/>
    <x v="8"/>
    <n v="96"/>
    <n v="213"/>
    <n v="-117"/>
    <n v="-0.54929577464788704"/>
    <x v="1"/>
  </r>
  <r>
    <x v="15"/>
    <x v="22"/>
    <x v="9"/>
    <n v="106"/>
    <n v="167"/>
    <n v="-61"/>
    <n v="-0.36526946107784403"/>
    <x v="1"/>
  </r>
  <r>
    <x v="15"/>
    <x v="23"/>
    <x v="5"/>
    <n v="19"/>
    <n v="60"/>
    <n v="-41"/>
    <n v="-0.68333333333333302"/>
    <x v="1"/>
  </r>
  <r>
    <x v="15"/>
    <x v="23"/>
    <x v="6"/>
    <n v="57"/>
    <n v="171"/>
    <n v="-114"/>
    <n v="-0.66666666666666696"/>
    <x v="1"/>
  </r>
  <r>
    <x v="15"/>
    <x v="23"/>
    <x v="7"/>
    <n v="74"/>
    <n v="220"/>
    <n v="-146"/>
    <n v="-0.66363636363636402"/>
    <x v="1"/>
  </r>
  <r>
    <x v="15"/>
    <x v="23"/>
    <x v="8"/>
    <n v="151"/>
    <n v="304"/>
    <n v="-153"/>
    <n v="-0.50328947368421095"/>
    <x v="1"/>
  </r>
  <r>
    <x v="15"/>
    <x v="23"/>
    <x v="9"/>
    <n v="179"/>
    <n v="264"/>
    <n v="-85"/>
    <n v="-0.32196969696969702"/>
    <x v="1"/>
  </r>
  <r>
    <x v="15"/>
    <x v="24"/>
    <x v="5"/>
    <n v="77"/>
    <n v="122"/>
    <n v="-45"/>
    <n v="-0.36885245901639302"/>
    <x v="1"/>
  </r>
  <r>
    <x v="15"/>
    <x v="24"/>
    <x v="6"/>
    <n v="27"/>
    <n v="21"/>
    <n v="6"/>
    <n v="0.28571428571428598"/>
    <x v="1"/>
  </r>
  <r>
    <x v="15"/>
    <x v="24"/>
    <x v="7"/>
    <n v="81"/>
    <n v="92"/>
    <n v="-11"/>
    <n v="-0.119565217391304"/>
    <x v="1"/>
  </r>
  <r>
    <x v="15"/>
    <x v="24"/>
    <x v="8"/>
    <n v="55"/>
    <n v="71"/>
    <n v="-16"/>
    <n v="-0.22535211267605601"/>
    <x v="1"/>
  </r>
  <r>
    <x v="15"/>
    <x v="24"/>
    <x v="9"/>
    <n v="123"/>
    <n v="131"/>
    <n v="-8"/>
    <n v="-6.1068702290076299E-2"/>
    <x v="1"/>
  </r>
  <r>
    <x v="15"/>
    <x v="25"/>
    <x v="5"/>
    <n v="40"/>
    <n v="32"/>
    <n v="8"/>
    <n v="0.25"/>
    <x v="1"/>
  </r>
  <r>
    <x v="15"/>
    <x v="25"/>
    <x v="6"/>
    <n v="53"/>
    <n v="59"/>
    <n v="-6"/>
    <n v="-0.101694915254237"/>
    <x v="1"/>
  </r>
  <r>
    <x v="15"/>
    <x v="25"/>
    <x v="7"/>
    <n v="74"/>
    <n v="68"/>
    <n v="6"/>
    <n v="8.8235294117647106E-2"/>
    <x v="1"/>
  </r>
  <r>
    <x v="15"/>
    <x v="25"/>
    <x v="8"/>
    <n v="179"/>
    <n v="177"/>
    <n v="2"/>
    <n v="1.12994350282486E-2"/>
    <x v="1"/>
  </r>
  <r>
    <x v="15"/>
    <x v="25"/>
    <x v="9"/>
    <n v="261"/>
    <n v="309"/>
    <n v="-48"/>
    <n v="-0.15533980582524301"/>
    <x v="1"/>
  </r>
  <r>
    <x v="15"/>
    <x v="26"/>
    <x v="5"/>
    <n v="408"/>
    <n v="973"/>
    <n v="-565"/>
    <n v="-0.58067831449126395"/>
    <x v="1"/>
  </r>
  <r>
    <x v="15"/>
    <x v="26"/>
    <x v="6"/>
    <n v="196"/>
    <n v="465"/>
    <n v="-269"/>
    <n v="-0.57849462365591398"/>
    <x v="1"/>
  </r>
  <r>
    <x v="15"/>
    <x v="26"/>
    <x v="7"/>
    <n v="396"/>
    <n v="825"/>
    <n v="-429"/>
    <n v="-0.52"/>
    <x v="1"/>
  </r>
  <r>
    <x v="15"/>
    <x v="26"/>
    <x v="8"/>
    <n v="266"/>
    <n v="460"/>
    <n v="-194"/>
    <n v="-0.421739130434783"/>
    <x v="1"/>
  </r>
  <r>
    <x v="15"/>
    <x v="26"/>
    <x v="9"/>
    <n v="386"/>
    <n v="939"/>
    <n v="-553"/>
    <n v="-0.58892438764643196"/>
    <x v="1"/>
  </r>
  <r>
    <x v="15"/>
    <x v="27"/>
    <x v="5"/>
    <n v="8"/>
    <n v="31"/>
    <n v="-23"/>
    <n v="-0.74193548387096797"/>
    <x v="1"/>
  </r>
  <r>
    <x v="15"/>
    <x v="27"/>
    <x v="6"/>
    <n v="12"/>
    <n v="61"/>
    <n v="-49"/>
    <n v="-0.80327868852458995"/>
    <x v="1"/>
  </r>
  <r>
    <x v="15"/>
    <x v="27"/>
    <x v="7"/>
    <n v="18"/>
    <n v="32"/>
    <n v="-14"/>
    <n v="-0.4375"/>
    <x v="1"/>
  </r>
  <r>
    <x v="15"/>
    <x v="27"/>
    <x v="8"/>
    <n v="55"/>
    <n v="91"/>
    <n v="-36"/>
    <n v="-0.39560439560439598"/>
    <x v="1"/>
  </r>
  <r>
    <x v="15"/>
    <x v="27"/>
    <x v="9"/>
    <n v="73"/>
    <n v="97"/>
    <n v="-24"/>
    <n v="-0.247422680412371"/>
    <x v="1"/>
  </r>
  <r>
    <x v="15"/>
    <x v="30"/>
    <x v="5"/>
    <n v="40"/>
    <n v="32"/>
    <n v="8"/>
    <n v="0.25"/>
    <x v="1"/>
  </r>
  <r>
    <x v="15"/>
    <x v="30"/>
    <x v="6"/>
    <n v="53"/>
    <n v="59"/>
    <n v="-6"/>
    <n v="-0.101694915254237"/>
    <x v="1"/>
  </r>
  <r>
    <x v="15"/>
    <x v="30"/>
    <x v="7"/>
    <n v="74"/>
    <n v="68"/>
    <n v="6"/>
    <n v="8.8235294117647106E-2"/>
    <x v="1"/>
  </r>
  <r>
    <x v="15"/>
    <x v="30"/>
    <x v="8"/>
    <n v="179"/>
    <n v="177"/>
    <n v="2"/>
    <n v="1.12994350282486E-2"/>
    <x v="1"/>
  </r>
  <r>
    <x v="15"/>
    <x v="30"/>
    <x v="9"/>
    <n v="261"/>
    <n v="309"/>
    <n v="-48"/>
    <n v="-0.15533980582524301"/>
    <x v="1"/>
  </r>
  <r>
    <x v="15"/>
    <x v="31"/>
    <x v="5"/>
    <n v="305"/>
    <n v="412"/>
    <n v="-107"/>
    <n v="-0.259708737864078"/>
    <x v="1"/>
  </r>
  <r>
    <x v="15"/>
    <x v="31"/>
    <x v="6"/>
    <n v="140"/>
    <n v="201"/>
    <n v="-61"/>
    <n v="-0.30348258706467701"/>
    <x v="1"/>
  </r>
  <r>
    <x v="15"/>
    <x v="31"/>
    <x v="7"/>
    <n v="151"/>
    <n v="152"/>
    <n v="-1"/>
    <n v="-6.5789473684210497E-3"/>
    <x v="1"/>
  </r>
  <r>
    <x v="15"/>
    <x v="31"/>
    <x v="8"/>
    <n v="75"/>
    <n v="116"/>
    <n v="-41"/>
    <n v="-0.35344827586206901"/>
    <x v="1"/>
  </r>
  <r>
    <x v="15"/>
    <x v="31"/>
    <x v="9"/>
    <n v="434"/>
    <n v="642"/>
    <n v="-208"/>
    <n v="-0.32398753894081"/>
    <x v="1"/>
  </r>
  <r>
    <x v="15"/>
    <x v="32"/>
    <x v="5"/>
    <n v="275"/>
    <n v="381"/>
    <n v="-106"/>
    <n v="-0.278215223097113"/>
    <x v="1"/>
  </r>
  <r>
    <x v="15"/>
    <x v="32"/>
    <x v="6"/>
    <n v="33"/>
    <n v="44"/>
    <n v="-11"/>
    <n v="-0.25"/>
    <x v="1"/>
  </r>
  <r>
    <x v="15"/>
    <x v="32"/>
    <x v="7"/>
    <n v="44"/>
    <n v="73"/>
    <n v="-29"/>
    <n v="-0.397260273972603"/>
    <x v="1"/>
  </r>
  <r>
    <x v="15"/>
    <x v="32"/>
    <x v="8"/>
    <n v="28"/>
    <n v="39"/>
    <n v="-11"/>
    <n v="-0.28205128205128199"/>
    <x v="1"/>
  </r>
  <r>
    <x v="15"/>
    <x v="32"/>
    <x v="9"/>
    <n v="107"/>
    <n v="142"/>
    <n v="-35"/>
    <n v="-0.24647887323943701"/>
    <x v="1"/>
  </r>
  <r>
    <x v="16"/>
    <x v="0"/>
    <x v="5"/>
    <n v="2091"/>
    <n v="4476.7619047619"/>
    <n v="-2385.7619047619"/>
    <n v="-0.53292132919201796"/>
    <x v="1"/>
  </r>
  <r>
    <x v="16"/>
    <x v="0"/>
    <x v="6"/>
    <n v="1793"/>
    <n v="3046.3333333333298"/>
    <n v="-1253.3333333333301"/>
    <n v="-0.41142356931830598"/>
    <x v="1"/>
  </r>
  <r>
    <x v="16"/>
    <x v="0"/>
    <x v="7"/>
    <n v="1751"/>
    <n v="3014.6666666666702"/>
    <n v="-1263.6666666666699"/>
    <n v="-0.41917293233082698"/>
    <x v="1"/>
  </r>
  <r>
    <x v="16"/>
    <x v="0"/>
    <x v="8"/>
    <n v="2479"/>
    <n v="3078"/>
    <n v="-599"/>
    <n v="-0.194606887589344"/>
    <x v="1"/>
  </r>
  <r>
    <x v="16"/>
    <x v="0"/>
    <x v="9"/>
    <n v="3254"/>
    <n v="4791.6190476190504"/>
    <n v="-1537.61904761905"/>
    <n v="-0.32089759898234999"/>
    <x v="1"/>
  </r>
  <r>
    <x v="16"/>
    <x v="1"/>
    <x v="5"/>
    <n v="128"/>
    <n v="188.19047619047601"/>
    <n v="-60.190476190476197"/>
    <n v="-0.31983805668016202"/>
    <x v="1"/>
  </r>
  <r>
    <x v="16"/>
    <x v="1"/>
    <x v="6"/>
    <n v="97"/>
    <n v="133.90476190476201"/>
    <n v="-36.904761904761898"/>
    <n v="-0.275604551920341"/>
    <x v="1"/>
  </r>
  <r>
    <x v="16"/>
    <x v="1"/>
    <x v="7"/>
    <n v="38"/>
    <n v="47.047619047619101"/>
    <n v="-9.0476190476190492"/>
    <n v="-0.19230769230769201"/>
    <x v="1"/>
  </r>
  <r>
    <x v="16"/>
    <x v="1"/>
    <x v="8"/>
    <n v="20"/>
    <n v="30.761904761904798"/>
    <n v="-10.7619047619048"/>
    <n v="-0.34984520123839002"/>
    <x v="1"/>
  </r>
  <r>
    <x v="16"/>
    <x v="1"/>
    <x v="9"/>
    <n v="244"/>
    <n v="364.61904761904799"/>
    <n v="-120.619047619048"/>
    <n v="-0.33080841060467597"/>
    <x v="1"/>
  </r>
  <r>
    <x v="16"/>
    <x v="4"/>
    <x v="5"/>
    <n v="386"/>
    <n v="1143.61904761905"/>
    <n v="-757.61904761904805"/>
    <n v="-0.66247501665556296"/>
    <x v="1"/>
  </r>
  <r>
    <x v="16"/>
    <x v="4"/>
    <x v="6"/>
    <n v="697"/>
    <n v="1101.0952380952399"/>
    <n v="-404.09523809523802"/>
    <n v="-0.36699390217532302"/>
    <x v="1"/>
  </r>
  <r>
    <x v="16"/>
    <x v="4"/>
    <x v="7"/>
    <n v="180"/>
    <n v="304"/>
    <n v="-124"/>
    <n v="-0.40789473684210498"/>
    <x v="1"/>
  </r>
  <r>
    <x v="16"/>
    <x v="4"/>
    <x v="8"/>
    <n v="71"/>
    <n v="101.333333333333"/>
    <n v="-30.3333333333333"/>
    <n v="-0.29934210526315802"/>
    <x v="1"/>
  </r>
  <r>
    <x v="16"/>
    <x v="4"/>
    <x v="9"/>
    <n v="408"/>
    <n v="830.57142857142901"/>
    <n v="-422.57142857142901"/>
    <n v="-0.50877192982456099"/>
    <x v="1"/>
  </r>
  <r>
    <x v="16"/>
    <x v="6"/>
    <x v="5"/>
    <n v="142"/>
    <n v="412.57142857142901"/>
    <n v="-270.57142857142901"/>
    <n v="-0.65581717451523502"/>
    <x v="1"/>
  </r>
  <r>
    <x v="16"/>
    <x v="6"/>
    <x v="6"/>
    <n v="351"/>
    <n v="582.66666666666697"/>
    <n v="-231.666666666667"/>
    <n v="-0.39759725400457702"/>
    <x v="1"/>
  </r>
  <r>
    <x v="16"/>
    <x v="6"/>
    <x v="7"/>
    <n v="405"/>
    <n v="684.90476190476204"/>
    <n v="-279.90476190476198"/>
    <n v="-0.40867691024125702"/>
    <x v="1"/>
  </r>
  <r>
    <x v="16"/>
    <x v="6"/>
    <x v="8"/>
    <n v="325"/>
    <n v="423.42857142857099"/>
    <n v="-98.428571428571402"/>
    <n v="-0.232456140350877"/>
    <x v="1"/>
  </r>
  <r>
    <x v="16"/>
    <x v="6"/>
    <x v="9"/>
    <n v="351"/>
    <n v="490.38095238095201"/>
    <n v="-139.38095238095201"/>
    <n v="-0.28422994756263398"/>
    <x v="1"/>
  </r>
  <r>
    <x v="16"/>
    <x v="8"/>
    <x v="5"/>
    <n v="310"/>
    <n v="471.38095238095201"/>
    <n v="-161.38095238095201"/>
    <n v="-0.342357813920598"/>
    <x v="1"/>
  </r>
  <r>
    <x v="16"/>
    <x v="8"/>
    <x v="6"/>
    <n v="37"/>
    <n v="57.904761904761898"/>
    <n v="-20.904761904761902"/>
    <n v="-0.36101973684210498"/>
    <x v="1"/>
  </r>
  <r>
    <x v="16"/>
    <x v="8"/>
    <x v="7"/>
    <n v="120"/>
    <n v="151.09523809523799"/>
    <n v="-31.095238095238098"/>
    <n v="-0.20579892845887199"/>
    <x v="1"/>
  </r>
  <r>
    <x v="16"/>
    <x v="8"/>
    <x v="8"/>
    <n v="78"/>
    <n v="88.6666666666667"/>
    <n v="-10.6666666666667"/>
    <n v="-0.12030075187969901"/>
    <x v="1"/>
  </r>
  <r>
    <x v="16"/>
    <x v="8"/>
    <x v="9"/>
    <n v="226"/>
    <n v="238.857142857143"/>
    <n v="-12.8571428571429"/>
    <n v="-5.3827751196172301E-2"/>
    <x v="1"/>
  </r>
  <r>
    <x v="16"/>
    <x v="9"/>
    <x v="5"/>
    <n v="49"/>
    <n v="77.809523809523796"/>
    <n v="-28.8095238095238"/>
    <n v="-0.37025703794369602"/>
    <x v="1"/>
  </r>
  <r>
    <x v="16"/>
    <x v="9"/>
    <x v="6"/>
    <n v="50"/>
    <n v="69.6666666666667"/>
    <n v="-19.6666666666667"/>
    <n v="-0.28229665071770299"/>
    <x v="1"/>
  </r>
  <r>
    <x v="16"/>
    <x v="9"/>
    <x v="7"/>
    <n v="60"/>
    <n v="86.857142857142904"/>
    <n v="-26.8571428571429"/>
    <n v="-0.30921052631578899"/>
    <x v="1"/>
  </r>
  <r>
    <x v="16"/>
    <x v="9"/>
    <x v="8"/>
    <n v="159"/>
    <n v="245.19047619047601"/>
    <n v="-86.190476190476204"/>
    <n v="-0.351524567877258"/>
    <x v="1"/>
  </r>
  <r>
    <x v="16"/>
    <x v="9"/>
    <x v="9"/>
    <n v="459"/>
    <n v="527.47619047619003"/>
    <n v="-68.476190476190496"/>
    <n v="-0.12981854292678499"/>
    <x v="1"/>
  </r>
  <r>
    <x v="16"/>
    <x v="11"/>
    <x v="5"/>
    <n v="3"/>
    <n v="7.2380952380952399"/>
    <n v="-4.2380952380952399"/>
    <n v="-0.58552631578947401"/>
    <x v="1"/>
  </r>
  <r>
    <x v="16"/>
    <x v="11"/>
    <x v="6"/>
    <n v="21"/>
    <n v="28.047619047619001"/>
    <n v="-7.0476190476190501"/>
    <n v="-0.251273344651952"/>
    <x v="1"/>
  </r>
  <r>
    <x v="16"/>
    <x v="11"/>
    <x v="7"/>
    <n v="6"/>
    <n v="16.285714285714299"/>
    <n v="-10.285714285714301"/>
    <n v="-0.63157894736842102"/>
    <x v="1"/>
  </r>
  <r>
    <x v="16"/>
    <x v="11"/>
    <x v="8"/>
    <n v="16"/>
    <n v="33.476190476190503"/>
    <n v="-17.476190476190499"/>
    <n v="-0.52204836415362699"/>
    <x v="1"/>
  </r>
  <r>
    <x v="16"/>
    <x v="11"/>
    <x v="9"/>
    <n v="56"/>
    <n v="56.095238095238102"/>
    <n v="-9.52380952380949E-2"/>
    <n v="-1.6977928692699399E-3"/>
    <x v="1"/>
  </r>
  <r>
    <x v="16"/>
    <x v="12"/>
    <x v="5"/>
    <n v="121"/>
    <n v="185.47619047619"/>
    <n v="-64.476190476190496"/>
    <n v="-0.34762516046213099"/>
    <x v="1"/>
  </r>
  <r>
    <x v="16"/>
    <x v="12"/>
    <x v="6"/>
    <n v="19"/>
    <n v="38.904761904761898"/>
    <n v="-19.904761904761902"/>
    <n v="-0.51162790697674398"/>
    <x v="1"/>
  </r>
  <r>
    <x v="16"/>
    <x v="12"/>
    <x v="7"/>
    <n v="84"/>
    <n v="97.714285714285694"/>
    <n v="-13.714285714285699"/>
    <n v="-0.140350877192982"/>
    <x v="1"/>
  </r>
  <r>
    <x v="16"/>
    <x v="12"/>
    <x v="8"/>
    <n v="59"/>
    <n v="62.428571428571402"/>
    <n v="-3.4285714285714302"/>
    <n v="-5.4919908466819302E-2"/>
    <x v="1"/>
  </r>
  <r>
    <x v="16"/>
    <x v="12"/>
    <x v="9"/>
    <n v="176"/>
    <n v="266"/>
    <n v="-90"/>
    <n v="-0.33834586466165401"/>
    <x v="1"/>
  </r>
  <r>
    <x v="16"/>
    <x v="15"/>
    <x v="5"/>
    <n v="312"/>
    <n v="494.90476190476198"/>
    <n v="-182.90476190476201"/>
    <n v="-0.36957567593572599"/>
    <x v="1"/>
  </r>
  <r>
    <x v="16"/>
    <x v="15"/>
    <x v="6"/>
    <n v="128"/>
    <n v="215.333333333333"/>
    <n v="-87.3333333333333"/>
    <n v="-0.40557275541795701"/>
    <x v="1"/>
  </r>
  <r>
    <x v="16"/>
    <x v="15"/>
    <x v="7"/>
    <n v="374"/>
    <n v="596.23809523809496"/>
    <n v="-222.23809523809501"/>
    <n v="-0.37273380720389798"/>
    <x v="1"/>
  </r>
  <r>
    <x v="16"/>
    <x v="15"/>
    <x v="8"/>
    <n v="1043"/>
    <n v="1224.1428571428601"/>
    <n v="-181.142857142857"/>
    <n v="-0.147975259656903"/>
    <x v="1"/>
  </r>
  <r>
    <x v="16"/>
    <x v="15"/>
    <x v="9"/>
    <n v="252"/>
    <n v="296.76190476190499"/>
    <n v="-44.761904761904802"/>
    <n v="-0.15083440308087301"/>
    <x v="1"/>
  </r>
  <r>
    <x v="16"/>
    <x v="17"/>
    <x v="5"/>
    <n v="256"/>
    <n v="524.76190476190504"/>
    <n v="-268.76190476190499"/>
    <n v="-0.51215970961887503"/>
    <x v="1"/>
  </r>
  <r>
    <x v="16"/>
    <x v="17"/>
    <x v="6"/>
    <n v="154"/>
    <n v="254.23809523809501"/>
    <n v="-100.238095238095"/>
    <n v="-0.39426858962352501"/>
    <x v="1"/>
  </r>
  <r>
    <x v="16"/>
    <x v="17"/>
    <x v="7"/>
    <n v="28"/>
    <n v="41.619047619047599"/>
    <n v="-13.619047619047601"/>
    <n v="-0.32723112128146498"/>
    <x v="1"/>
  </r>
  <r>
    <x v="16"/>
    <x v="17"/>
    <x v="8"/>
    <n v="8"/>
    <n v="9.0476190476190492"/>
    <n v="-1.0476190476190499"/>
    <n v="-0.115789473684211"/>
    <x v="1"/>
  </r>
  <r>
    <x v="16"/>
    <x v="17"/>
    <x v="9"/>
    <n v="170"/>
    <n v="281.38095238095201"/>
    <n v="-111.380952380952"/>
    <n v="-0.3958368590286"/>
    <x v="1"/>
  </r>
  <r>
    <x v="16"/>
    <x v="21"/>
    <x v="5"/>
    <n v="42"/>
    <n v="60.619047619047599"/>
    <n v="-18.619047619047599"/>
    <n v="-0.30714846818538899"/>
    <x v="1"/>
  </r>
  <r>
    <x v="16"/>
    <x v="21"/>
    <x v="6"/>
    <n v="27"/>
    <n v="39.809523809523803"/>
    <n v="-12.8095238095238"/>
    <n v="-0.32177033492822998"/>
    <x v="1"/>
  </r>
  <r>
    <x v="16"/>
    <x v="21"/>
    <x v="7"/>
    <n v="52"/>
    <n v="66.952380952380906"/>
    <n v="-14.952380952380899"/>
    <n v="-0.22332859174964401"/>
    <x v="1"/>
  </r>
  <r>
    <x v="16"/>
    <x v="21"/>
    <x v="8"/>
    <n v="134"/>
    <n v="196.333333333333"/>
    <n v="-62.3333333333333"/>
    <n v="-0.31748726655348097"/>
    <x v="1"/>
  </r>
  <r>
    <x v="16"/>
    <x v="21"/>
    <x v="9"/>
    <n v="365"/>
    <n v="420.71428571428601"/>
    <n v="-55.714285714285701"/>
    <n v="-0.132427843803056"/>
    <x v="1"/>
  </r>
  <r>
    <x v="16"/>
    <x v="22"/>
    <x v="5"/>
    <n v="15"/>
    <n v="28.952380952380999"/>
    <n v="-13.952380952381001"/>
    <n v="-0.48190789473684198"/>
    <x v="1"/>
  </r>
  <r>
    <x v="16"/>
    <x v="22"/>
    <x v="6"/>
    <n v="57"/>
    <n v="80.523809523809504"/>
    <n v="-23.523809523809501"/>
    <n v="-0.29213483146067398"/>
    <x v="1"/>
  </r>
  <r>
    <x v="16"/>
    <x v="22"/>
    <x v="7"/>
    <n v="98"/>
    <n v="166.47619047619"/>
    <n v="-68.476190476190496"/>
    <n v="-0.411327231121282"/>
    <x v="1"/>
  </r>
  <r>
    <x v="16"/>
    <x v="22"/>
    <x v="8"/>
    <n v="173"/>
    <n v="191.80952380952399"/>
    <n v="-18.8095238095238"/>
    <n v="-9.8063555114200701E-2"/>
    <x v="1"/>
  </r>
  <r>
    <x v="16"/>
    <x v="22"/>
    <x v="9"/>
    <n v="161"/>
    <n v="183.666666666667"/>
    <n v="-22.6666666666667"/>
    <n v="-0.123411978221416"/>
    <x v="1"/>
  </r>
  <r>
    <x v="16"/>
    <x v="23"/>
    <x v="5"/>
    <n v="33"/>
    <n v="47.952380952380999"/>
    <n v="-14.952380952381001"/>
    <n v="-0.311817279046673"/>
    <x v="1"/>
  </r>
  <r>
    <x v="16"/>
    <x v="23"/>
    <x v="6"/>
    <n v="78"/>
    <n v="135.71428571428601"/>
    <n v="-57.714285714285701"/>
    <n v="-0.42526315789473701"/>
    <x v="1"/>
  </r>
  <r>
    <x v="16"/>
    <x v="23"/>
    <x v="7"/>
    <n v="116"/>
    <n v="197.23809523809501"/>
    <n v="-81.238095238095198"/>
    <n v="-0.41187831965234201"/>
    <x v="1"/>
  </r>
  <r>
    <x v="16"/>
    <x v="23"/>
    <x v="8"/>
    <n v="253"/>
    <n v="287.71428571428601"/>
    <n v="-34.714285714285701"/>
    <n v="-0.120655412115194"/>
    <x v="1"/>
  </r>
  <r>
    <x v="16"/>
    <x v="23"/>
    <x v="9"/>
    <n v="254"/>
    <n v="312.142857142857"/>
    <n v="-58.142857142857203"/>
    <n v="-0.186270022883295"/>
    <x v="1"/>
  </r>
  <r>
    <x v="16"/>
    <x v="24"/>
    <x v="5"/>
    <n v="68"/>
    <n v="97.714285714285694"/>
    <n v="-29.714285714285701"/>
    <n v="-0.30409356725146203"/>
    <x v="1"/>
  </r>
  <r>
    <x v="16"/>
    <x v="24"/>
    <x v="6"/>
    <n v="12"/>
    <n v="21.714285714285701"/>
    <n v="-9.7142857142857206"/>
    <n v="-0.44736842105263203"/>
    <x v="1"/>
  </r>
  <r>
    <x v="16"/>
    <x v="24"/>
    <x v="7"/>
    <n v="76"/>
    <n v="95.904761904761898"/>
    <n v="-19.904761904761902"/>
    <n v="-0.20754716981132099"/>
    <x v="1"/>
  </r>
  <r>
    <x v="16"/>
    <x v="24"/>
    <x v="8"/>
    <n v="48"/>
    <n v="52.476190476190503"/>
    <n v="-4.4761904761904701"/>
    <n v="-8.5299455535390201E-2"/>
    <x v="1"/>
  </r>
  <r>
    <x v="16"/>
    <x v="24"/>
    <x v="9"/>
    <n v="128"/>
    <n v="133.90476190476201"/>
    <n v="-5.9047619047618998"/>
    <n v="-4.4096728307254598E-2"/>
    <x v="1"/>
  </r>
  <r>
    <x v="16"/>
    <x v="25"/>
    <x v="5"/>
    <n v="34"/>
    <n v="33.476190476190503"/>
    <n v="0.52380952380952595"/>
    <n v="1.5647226173542E-2"/>
    <x v="1"/>
  </r>
  <r>
    <x v="16"/>
    <x v="25"/>
    <x v="6"/>
    <n v="56"/>
    <n v="51.571428571428598"/>
    <n v="4.4285714285714297"/>
    <n v="8.5872576177285401E-2"/>
    <x v="1"/>
  </r>
  <r>
    <x v="16"/>
    <x v="25"/>
    <x v="7"/>
    <n v="67"/>
    <n v="72.380952380952394"/>
    <n v="-5.3809523809523796"/>
    <n v="-7.4342105263157904E-2"/>
    <x v="1"/>
  </r>
  <r>
    <x v="16"/>
    <x v="25"/>
    <x v="8"/>
    <n v="209"/>
    <n v="197.23809523809501"/>
    <n v="11.7619047619048"/>
    <n v="5.9633027522935797E-2"/>
    <x v="1"/>
  </r>
  <r>
    <x v="16"/>
    <x v="25"/>
    <x v="9"/>
    <n v="281"/>
    <n v="280.47619047619003"/>
    <n v="0.52380952380951795"/>
    <n v="1.8675721561969201E-3"/>
    <x v="1"/>
  </r>
  <r>
    <x v="16"/>
    <x v="26"/>
    <x v="5"/>
    <n v="320"/>
    <n v="896.61904761904805"/>
    <n v="-576.61904761904805"/>
    <n v="-0.643103722980509"/>
    <x v="1"/>
  </r>
  <r>
    <x v="16"/>
    <x v="26"/>
    <x v="6"/>
    <n v="126"/>
    <n v="405.33333333333297"/>
    <n v="-279.33333333333297"/>
    <n v="-0.68914473684210498"/>
    <x v="1"/>
  </r>
  <r>
    <x v="16"/>
    <x v="26"/>
    <x v="7"/>
    <n v="279"/>
    <n v="735.57142857142901"/>
    <n v="-456.57142857142901"/>
    <n v="-0.62070304913575403"/>
    <x v="1"/>
  </r>
  <r>
    <x v="16"/>
    <x v="26"/>
    <x v="8"/>
    <n v="254"/>
    <n v="408.04761904761898"/>
    <n v="-154.04761904761901"/>
    <n v="-0.37752363169564701"/>
    <x v="1"/>
  </r>
  <r>
    <x v="16"/>
    <x v="26"/>
    <x v="9"/>
    <n v="433"/>
    <n v="902.95238095238096"/>
    <n v="-469.95238095238102"/>
    <n v="-0.52046197658474802"/>
    <x v="1"/>
  </r>
  <r>
    <x v="16"/>
    <x v="27"/>
    <x v="5"/>
    <n v="18"/>
    <n v="19"/>
    <n v="-1"/>
    <n v="-5.2631578947368397E-2"/>
    <x v="1"/>
  </r>
  <r>
    <x v="16"/>
    <x v="27"/>
    <x v="6"/>
    <n v="21"/>
    <n v="55.190476190476197"/>
    <n v="-34.190476190476197"/>
    <n v="-0.61949956859361499"/>
    <x v="1"/>
  </r>
  <r>
    <x v="16"/>
    <x v="27"/>
    <x v="7"/>
    <n v="18"/>
    <n v="30.761904761904798"/>
    <n v="-12.7619047619048"/>
    <n v="-0.41486068111455099"/>
    <x v="1"/>
  </r>
  <r>
    <x v="16"/>
    <x v="27"/>
    <x v="8"/>
    <n v="80"/>
    <n v="95.904761904761898"/>
    <n v="-15.9047619047619"/>
    <n v="-0.16583912611717999"/>
    <x v="1"/>
  </r>
  <r>
    <x v="16"/>
    <x v="27"/>
    <x v="9"/>
    <n v="93"/>
    <n v="128.47619047619"/>
    <n v="-35.476190476190503"/>
    <n v="-0.27613046701260202"/>
    <x v="1"/>
  </r>
  <r>
    <x v="16"/>
    <x v="30"/>
    <x v="5"/>
    <n v="34"/>
    <n v="33.476190476190503"/>
    <n v="0.52380952380952595"/>
    <n v="1.5647226173542E-2"/>
    <x v="1"/>
  </r>
  <r>
    <x v="16"/>
    <x v="30"/>
    <x v="6"/>
    <n v="56"/>
    <n v="51.571428571428598"/>
    <n v="4.4285714285714297"/>
    <n v="8.5872576177285401E-2"/>
    <x v="1"/>
  </r>
  <r>
    <x v="16"/>
    <x v="30"/>
    <x v="7"/>
    <n v="67"/>
    <n v="72.380952380952394"/>
    <n v="-5.3809523809523796"/>
    <n v="-7.4342105263157904E-2"/>
    <x v="1"/>
  </r>
  <r>
    <x v="16"/>
    <x v="30"/>
    <x v="8"/>
    <n v="209"/>
    <n v="197.23809523809501"/>
    <n v="11.7619047619048"/>
    <n v="5.9633027522935797E-2"/>
    <x v="1"/>
  </r>
  <r>
    <x v="16"/>
    <x v="30"/>
    <x v="9"/>
    <n v="281"/>
    <n v="280.47619047619003"/>
    <n v="0.52380952380951795"/>
    <n v="1.8675721561969201E-3"/>
    <x v="1"/>
  </r>
  <r>
    <x v="16"/>
    <x v="31"/>
    <x v="5"/>
    <n v="249"/>
    <n v="373.66666666666703"/>
    <n v="-124.666666666667"/>
    <n v="-0.33363068688670799"/>
    <x v="1"/>
  </r>
  <r>
    <x v="16"/>
    <x v="31"/>
    <x v="6"/>
    <n v="116"/>
    <n v="172.80952380952399"/>
    <n v="-56.809523809523803"/>
    <n v="-0.32874069991733301"/>
    <x v="1"/>
  </r>
  <r>
    <x v="16"/>
    <x v="31"/>
    <x v="7"/>
    <n v="122"/>
    <n v="144.76190476190499"/>
    <n v="-22.761904761904798"/>
    <n v="-0.15723684210526301"/>
    <x v="1"/>
  </r>
  <r>
    <x v="16"/>
    <x v="31"/>
    <x v="8"/>
    <n v="79"/>
    <n v="93.190476190476204"/>
    <n v="-14.1904761904762"/>
    <n v="-0.15227388860500801"/>
    <x v="1"/>
  </r>
  <r>
    <x v="16"/>
    <x v="31"/>
    <x v="9"/>
    <n v="420"/>
    <n v="630.61904761904805"/>
    <n v="-210.61904761904799"/>
    <n v="-0.33398776712225298"/>
    <x v="1"/>
  </r>
  <r>
    <x v="16"/>
    <x v="32"/>
    <x v="5"/>
    <n v="242"/>
    <n v="373.66666666666703"/>
    <n v="-131.666666666667"/>
    <n v="-0.35236396074933102"/>
    <x v="1"/>
  </r>
  <r>
    <x v="16"/>
    <x v="32"/>
    <x v="6"/>
    <n v="25"/>
    <n v="36.190476190476197"/>
    <n v="-11.1904761904762"/>
    <n v="-0.30921052631578899"/>
    <x v="1"/>
  </r>
  <r>
    <x v="16"/>
    <x v="32"/>
    <x v="7"/>
    <n v="44"/>
    <n v="55.190476190476197"/>
    <n v="-11.1904761904762"/>
    <n v="-0.20276100086281301"/>
    <x v="1"/>
  </r>
  <r>
    <x v="16"/>
    <x v="32"/>
    <x v="8"/>
    <n v="30"/>
    <n v="36.190476190476197"/>
    <n v="-6.1904761904761898"/>
    <n v="-0.17105263157894701"/>
    <x v="1"/>
  </r>
  <r>
    <x v="16"/>
    <x v="32"/>
    <x v="9"/>
    <n v="98"/>
    <n v="104.95238095238101"/>
    <n v="-6.9523809523809499"/>
    <n v="-6.6243194192377494E-2"/>
    <x v="1"/>
  </r>
  <r>
    <x v="17"/>
    <x v="0"/>
    <x v="5"/>
    <n v="2810"/>
    <n v="4987.3999999999996"/>
    <n v="-2177.4"/>
    <n v="-0.43658018205878801"/>
    <x v="1"/>
  </r>
  <r>
    <x v="17"/>
    <x v="0"/>
    <x v="6"/>
    <n v="2321"/>
    <n v="3434.2"/>
    <n v="-1113.2"/>
    <n v="-0.324151185137732"/>
    <x v="1"/>
  </r>
  <r>
    <x v="17"/>
    <x v="0"/>
    <x v="7"/>
    <n v="2282"/>
    <n v="3377"/>
    <n v="-1095"/>
    <n v="-0.32425229493633401"/>
    <x v="1"/>
  </r>
  <r>
    <x v="17"/>
    <x v="0"/>
    <x v="8"/>
    <n v="2990"/>
    <n v="3366"/>
    <n v="-376"/>
    <n v="-0.11170528817587699"/>
    <x v="1"/>
  </r>
  <r>
    <x v="17"/>
    <x v="0"/>
    <x v="9"/>
    <n v="4073"/>
    <n v="5643"/>
    <n v="-1570"/>
    <n v="-0.27822080453659398"/>
    <x v="1"/>
  </r>
  <r>
    <x v="17"/>
    <x v="1"/>
    <x v="5"/>
    <n v="145"/>
    <n v="214.5"/>
    <n v="-69.5"/>
    <n v="-0.32400932400932397"/>
    <x v="1"/>
  </r>
  <r>
    <x v="17"/>
    <x v="1"/>
    <x v="6"/>
    <n v="128"/>
    <n v="167.2"/>
    <n v="-39.200000000000003"/>
    <n v="-0.23444976076554999"/>
    <x v="1"/>
  </r>
  <r>
    <x v="17"/>
    <x v="1"/>
    <x v="7"/>
    <n v="46"/>
    <n v="46.2"/>
    <n v="-0.20000000000000301"/>
    <n v="-4.3290043290043897E-3"/>
    <x v="1"/>
  </r>
  <r>
    <x v="17"/>
    <x v="1"/>
    <x v="8"/>
    <n v="16"/>
    <n v="27.5"/>
    <n v="-11.5"/>
    <n v="-0.41818181818181799"/>
    <x v="1"/>
  </r>
  <r>
    <x v="17"/>
    <x v="1"/>
    <x v="9"/>
    <n v="253"/>
    <n v="433.4"/>
    <n v="-180.4"/>
    <n v="-0.416243654822335"/>
    <x v="1"/>
  </r>
  <r>
    <x v="17"/>
    <x v="4"/>
    <x v="5"/>
    <n v="517"/>
    <n v="1199"/>
    <n v="-682"/>
    <n v="-0.56880733944954098"/>
    <x v="1"/>
  </r>
  <r>
    <x v="17"/>
    <x v="4"/>
    <x v="6"/>
    <n v="875"/>
    <n v="1204.5"/>
    <n v="-329.5"/>
    <n v="-0.273557492735575"/>
    <x v="1"/>
  </r>
  <r>
    <x v="17"/>
    <x v="4"/>
    <x v="7"/>
    <n v="235"/>
    <n v="282.7"/>
    <n v="-47.7"/>
    <n v="-0.168730102582243"/>
    <x v="1"/>
  </r>
  <r>
    <x v="17"/>
    <x v="4"/>
    <x v="8"/>
    <n v="102"/>
    <n v="102.3"/>
    <n v="-0.30000000000001098"/>
    <n v="-2.9325513196482001E-3"/>
    <x v="1"/>
  </r>
  <r>
    <x v="17"/>
    <x v="4"/>
    <x v="9"/>
    <n v="617"/>
    <n v="930.6"/>
    <n v="-313.60000000000002"/>
    <n v="-0.33698689017838002"/>
    <x v="1"/>
  </r>
  <r>
    <x v="17"/>
    <x v="6"/>
    <x v="5"/>
    <n v="337"/>
    <n v="489.5"/>
    <n v="-152.5"/>
    <n v="-0.31154239019407598"/>
    <x v="1"/>
  </r>
  <r>
    <x v="17"/>
    <x v="6"/>
    <x v="6"/>
    <n v="484"/>
    <n v="698.5"/>
    <n v="-214.5"/>
    <n v="-0.30708661417322802"/>
    <x v="1"/>
  </r>
  <r>
    <x v="17"/>
    <x v="6"/>
    <x v="7"/>
    <n v="627"/>
    <n v="845.9"/>
    <n v="-218.9"/>
    <n v="-0.25877763328998699"/>
    <x v="1"/>
  </r>
  <r>
    <x v="17"/>
    <x v="6"/>
    <x v="8"/>
    <n v="433"/>
    <n v="475.2"/>
    <n v="-42.2"/>
    <n v="-8.88047138047139E-2"/>
    <x v="1"/>
  </r>
  <r>
    <x v="17"/>
    <x v="6"/>
    <x v="9"/>
    <n v="480"/>
    <n v="590.70000000000005"/>
    <n v="-110.7"/>
    <n v="-0.18740477399695299"/>
    <x v="1"/>
  </r>
  <r>
    <x v="17"/>
    <x v="8"/>
    <x v="5"/>
    <n v="352"/>
    <n v="508.2"/>
    <n v="-156.19999999999999"/>
    <n v="-0.307359307359307"/>
    <x v="1"/>
  </r>
  <r>
    <x v="17"/>
    <x v="8"/>
    <x v="6"/>
    <n v="39"/>
    <n v="62.7"/>
    <n v="-23.7"/>
    <n v="-0.37799043062200999"/>
    <x v="1"/>
  </r>
  <r>
    <x v="17"/>
    <x v="8"/>
    <x v="7"/>
    <n v="115"/>
    <n v="165"/>
    <n v="-50"/>
    <n v="-0.30303030303030298"/>
    <x v="1"/>
  </r>
  <r>
    <x v="17"/>
    <x v="8"/>
    <x v="8"/>
    <n v="82"/>
    <n v="102.3"/>
    <n v="-20.3"/>
    <n v="-0.19843597262952101"/>
    <x v="1"/>
  </r>
  <r>
    <x v="17"/>
    <x v="8"/>
    <x v="9"/>
    <n v="300"/>
    <n v="308"/>
    <n v="-8"/>
    <n v="-2.5974025974026E-2"/>
    <x v="1"/>
  </r>
  <r>
    <x v="17"/>
    <x v="9"/>
    <x v="5"/>
    <n v="58"/>
    <n v="99"/>
    <n v="-41"/>
    <n v="-0.41414141414141398"/>
    <x v="1"/>
  </r>
  <r>
    <x v="17"/>
    <x v="9"/>
    <x v="6"/>
    <n v="70"/>
    <n v="69.3"/>
    <n v="0.69999999999998896"/>
    <n v="1.0101010101009901E-2"/>
    <x v="1"/>
  </r>
  <r>
    <x v="17"/>
    <x v="9"/>
    <x v="7"/>
    <n v="95"/>
    <n v="92.4"/>
    <n v="2.5999999999999899"/>
    <n v="2.8138528138528102E-2"/>
    <x v="1"/>
  </r>
  <r>
    <x v="17"/>
    <x v="9"/>
    <x v="8"/>
    <n v="166"/>
    <n v="212.3"/>
    <n v="-46.3"/>
    <n v="-0.21808761186999501"/>
    <x v="1"/>
  </r>
  <r>
    <x v="17"/>
    <x v="9"/>
    <x v="9"/>
    <n v="540"/>
    <n v="551.1"/>
    <n v="-11.1"/>
    <n v="-2.0141535111594999E-2"/>
    <x v="1"/>
  </r>
  <r>
    <x v="17"/>
    <x v="11"/>
    <x v="5"/>
    <n v="9"/>
    <n v="13.2"/>
    <n v="-4.2"/>
    <n v="-0.31818181818181801"/>
    <x v="1"/>
  </r>
  <r>
    <x v="17"/>
    <x v="11"/>
    <x v="6"/>
    <n v="16"/>
    <n v="25.3"/>
    <n v="-9.3000000000000007"/>
    <n v="-0.36758893280632399"/>
    <x v="1"/>
  </r>
  <r>
    <x v="17"/>
    <x v="11"/>
    <x v="7"/>
    <n v="15"/>
    <n v="14.3"/>
    <n v="0.69999999999999896"/>
    <n v="4.8951048951048903E-2"/>
    <x v="1"/>
  </r>
  <r>
    <x v="17"/>
    <x v="11"/>
    <x v="8"/>
    <n v="21"/>
    <n v="28.6"/>
    <n v="-7.6"/>
    <n v="-0.26573426573426601"/>
    <x v="1"/>
  </r>
  <r>
    <x v="17"/>
    <x v="11"/>
    <x v="9"/>
    <n v="74"/>
    <n v="64.900000000000006"/>
    <n v="9.0999999999999908"/>
    <n v="0.14021571648690301"/>
    <x v="1"/>
  </r>
  <r>
    <x v="17"/>
    <x v="12"/>
    <x v="5"/>
    <n v="137"/>
    <n v="234.3"/>
    <n v="-97.3"/>
    <n v="-0.41527955612462703"/>
    <x v="1"/>
  </r>
  <r>
    <x v="17"/>
    <x v="12"/>
    <x v="6"/>
    <n v="25"/>
    <n v="40.700000000000003"/>
    <n v="-15.7"/>
    <n v="-0.385749385749386"/>
    <x v="1"/>
  </r>
  <r>
    <x v="17"/>
    <x v="12"/>
    <x v="7"/>
    <n v="86"/>
    <n v="137.5"/>
    <n v="-51.5"/>
    <n v="-0.37454545454545501"/>
    <x v="1"/>
  </r>
  <r>
    <x v="17"/>
    <x v="12"/>
    <x v="8"/>
    <n v="64"/>
    <n v="69.3"/>
    <n v="-5.3000000000000096"/>
    <n v="-7.6479076479076605E-2"/>
    <x v="1"/>
  </r>
  <r>
    <x v="17"/>
    <x v="12"/>
    <x v="9"/>
    <n v="238"/>
    <n v="292.60000000000002"/>
    <n v="-54.6"/>
    <n v="-0.18660287081339699"/>
    <x v="1"/>
  </r>
  <r>
    <x v="17"/>
    <x v="15"/>
    <x v="5"/>
    <n v="417"/>
    <n v="621.5"/>
    <n v="-204.5"/>
    <n v="-0.32904263877715201"/>
    <x v="1"/>
  </r>
  <r>
    <x v="17"/>
    <x v="15"/>
    <x v="6"/>
    <n v="163"/>
    <n v="253"/>
    <n v="-90"/>
    <n v="-0.35573122529644302"/>
    <x v="1"/>
  </r>
  <r>
    <x v="17"/>
    <x v="15"/>
    <x v="7"/>
    <n v="466"/>
    <n v="673.2"/>
    <n v="-207.2"/>
    <n v="-0.30778371954842498"/>
    <x v="1"/>
  </r>
  <r>
    <x v="17"/>
    <x v="15"/>
    <x v="8"/>
    <n v="1286"/>
    <n v="1362.9"/>
    <n v="-76.900000000000105"/>
    <n v="-5.6423802186514098E-2"/>
    <x v="1"/>
  </r>
  <r>
    <x v="17"/>
    <x v="15"/>
    <x v="9"/>
    <n v="340"/>
    <n v="414.7"/>
    <n v="-74.7"/>
    <n v="-0.18013021461297299"/>
    <x v="1"/>
  </r>
  <r>
    <x v="17"/>
    <x v="17"/>
    <x v="5"/>
    <n v="361"/>
    <n v="589.6"/>
    <n v="-228.6"/>
    <n v="-0.387720488466757"/>
    <x v="1"/>
  </r>
  <r>
    <x v="17"/>
    <x v="17"/>
    <x v="6"/>
    <n v="202"/>
    <n v="266.2"/>
    <n v="-64.2"/>
    <n v="-0.24117205108940701"/>
    <x v="1"/>
  </r>
  <r>
    <x v="17"/>
    <x v="17"/>
    <x v="7"/>
    <n v="40"/>
    <n v="44"/>
    <n v="-4"/>
    <n v="-9.0909090909090898E-2"/>
    <x v="1"/>
  </r>
  <r>
    <x v="17"/>
    <x v="17"/>
    <x v="8"/>
    <n v="15"/>
    <n v="18.7"/>
    <n v="-3.7"/>
    <n v="-0.19786096256684499"/>
    <x v="1"/>
  </r>
  <r>
    <x v="17"/>
    <x v="17"/>
    <x v="9"/>
    <n v="187"/>
    <n v="357.5"/>
    <n v="-170.5"/>
    <n v="-0.47692307692307701"/>
    <x v="1"/>
  </r>
  <r>
    <x v="17"/>
    <x v="21"/>
    <x v="5"/>
    <n v="45"/>
    <n v="79.2"/>
    <n v="-34.200000000000003"/>
    <n v="-0.43181818181818199"/>
    <x v="1"/>
  </r>
  <r>
    <x v="17"/>
    <x v="21"/>
    <x v="6"/>
    <n v="54"/>
    <n v="41.8"/>
    <n v="12.2"/>
    <n v="0.291866028708134"/>
    <x v="1"/>
  </r>
  <r>
    <x v="17"/>
    <x v="21"/>
    <x v="7"/>
    <n v="76"/>
    <n v="73.7"/>
    <n v="2.2999999999999998"/>
    <n v="3.12075983717774E-2"/>
    <x v="1"/>
  </r>
  <r>
    <x v="17"/>
    <x v="21"/>
    <x v="8"/>
    <n v="139"/>
    <n v="173.8"/>
    <n v="-34.799999999999997"/>
    <n v="-0.20023014959723801"/>
    <x v="1"/>
  </r>
  <r>
    <x v="17"/>
    <x v="21"/>
    <x v="9"/>
    <n v="427"/>
    <n v="440"/>
    <n v="-13.000000000000099"/>
    <n v="-2.9545454545454701E-2"/>
    <x v="1"/>
  </r>
  <r>
    <x v="17"/>
    <x v="22"/>
    <x v="5"/>
    <n v="15"/>
    <n v="31.9"/>
    <n v="-16.899999999999999"/>
    <n v="-0.52978056426332298"/>
    <x v="1"/>
  </r>
  <r>
    <x v="17"/>
    <x v="22"/>
    <x v="6"/>
    <n v="82"/>
    <n v="115.5"/>
    <n v="-33.5"/>
    <n v="-0.29004329004328999"/>
    <x v="1"/>
  </r>
  <r>
    <x v="17"/>
    <x v="22"/>
    <x v="7"/>
    <n v="151"/>
    <n v="145.19999999999999"/>
    <n v="5.7999999999999803"/>
    <n v="3.9944903581267101E-2"/>
    <x v="1"/>
  </r>
  <r>
    <x v="17"/>
    <x v="22"/>
    <x v="8"/>
    <n v="205"/>
    <n v="232.1"/>
    <n v="-27.1"/>
    <n v="-0.11676001723395101"/>
    <x v="1"/>
  </r>
  <r>
    <x v="17"/>
    <x v="22"/>
    <x v="9"/>
    <n v="202"/>
    <n v="201.3"/>
    <n v="0.69999999999998896"/>
    <n v="3.4773969200198101E-3"/>
    <x v="1"/>
  </r>
  <r>
    <x v="17"/>
    <x v="23"/>
    <x v="5"/>
    <n v="34"/>
    <n v="56.1"/>
    <n v="-22.1"/>
    <n v="-0.39393939393939398"/>
    <x v="1"/>
  </r>
  <r>
    <x v="17"/>
    <x v="23"/>
    <x v="6"/>
    <n v="124"/>
    <n v="179.3"/>
    <n v="-55.3"/>
    <n v="-0.30842163970998299"/>
    <x v="1"/>
  </r>
  <r>
    <x v="17"/>
    <x v="23"/>
    <x v="7"/>
    <n v="186"/>
    <n v="178.2"/>
    <n v="7.7999999999999803"/>
    <n v="4.3771043771043697E-2"/>
    <x v="1"/>
  </r>
  <r>
    <x v="17"/>
    <x v="23"/>
    <x v="8"/>
    <n v="296"/>
    <n v="334.4"/>
    <n v="-38.4"/>
    <n v="-0.11483253588516799"/>
    <x v="1"/>
  </r>
  <r>
    <x v="17"/>
    <x v="23"/>
    <x v="9"/>
    <n v="323"/>
    <n v="363"/>
    <n v="-40.000000000000099"/>
    <n v="-0.11019283746556501"/>
    <x v="1"/>
  </r>
  <r>
    <x v="17"/>
    <x v="24"/>
    <x v="5"/>
    <n v="70"/>
    <n v="95.7"/>
    <n v="-25.7"/>
    <n v="-0.26854754440961298"/>
    <x v="1"/>
  </r>
  <r>
    <x v="17"/>
    <x v="24"/>
    <x v="6"/>
    <n v="14"/>
    <n v="19.8"/>
    <n v="-5.8"/>
    <n v="-0.29292929292929298"/>
    <x v="1"/>
  </r>
  <r>
    <x v="17"/>
    <x v="24"/>
    <x v="7"/>
    <n v="64"/>
    <n v="100.1"/>
    <n v="-36.1"/>
    <n v="-0.36063936063936097"/>
    <x v="1"/>
  </r>
  <r>
    <x v="17"/>
    <x v="24"/>
    <x v="8"/>
    <n v="52"/>
    <n v="70.400000000000006"/>
    <n v="-18.399999999999999"/>
    <n v="-0.26136363636363602"/>
    <x v="1"/>
  </r>
  <r>
    <x v="17"/>
    <x v="24"/>
    <x v="9"/>
    <n v="157"/>
    <n v="174.9"/>
    <n v="-17.899999999999999"/>
    <n v="-0.102344196683819"/>
    <x v="1"/>
  </r>
  <r>
    <x v="17"/>
    <x v="25"/>
    <x v="5"/>
    <n v="44"/>
    <n v="42.9"/>
    <n v="1.0999999999999901"/>
    <n v="2.5641025641025501E-2"/>
    <x v="1"/>
  </r>
  <r>
    <x v="17"/>
    <x v="25"/>
    <x v="6"/>
    <n v="61"/>
    <n v="49.5"/>
    <n v="11.5"/>
    <n v="0.23232323232323199"/>
    <x v="1"/>
  </r>
  <r>
    <x v="17"/>
    <x v="25"/>
    <x v="7"/>
    <n v="54"/>
    <n v="64.900000000000006"/>
    <n v="-10.9"/>
    <n v="-0.16795069337442201"/>
    <x v="1"/>
  </r>
  <r>
    <x v="17"/>
    <x v="25"/>
    <x v="8"/>
    <n v="214"/>
    <n v="212.3"/>
    <n v="1.69999999999999"/>
    <n v="8.0075365049457805E-3"/>
    <x v="1"/>
  </r>
  <r>
    <x v="17"/>
    <x v="25"/>
    <x v="9"/>
    <n v="303"/>
    <n v="339.9"/>
    <n v="-36.9"/>
    <n v="-0.10856134157105"/>
    <x v="1"/>
  </r>
  <r>
    <x v="17"/>
    <x v="26"/>
    <x v="5"/>
    <n v="408"/>
    <n v="932.8"/>
    <n v="-524.79999999999995"/>
    <n v="-0.562607204116638"/>
    <x v="1"/>
  </r>
  <r>
    <x v="17"/>
    <x v="26"/>
    <x v="6"/>
    <n v="150"/>
    <n v="443.3"/>
    <n v="-293.3"/>
    <n v="-0.66162869388675805"/>
    <x v="1"/>
  </r>
  <r>
    <x v="17"/>
    <x v="26"/>
    <x v="7"/>
    <n v="332"/>
    <n v="847"/>
    <n v="-515"/>
    <n v="-0.60802833530106304"/>
    <x v="1"/>
  </r>
  <r>
    <x v="17"/>
    <x v="26"/>
    <x v="8"/>
    <n v="316"/>
    <n v="448.8"/>
    <n v="-132.80000000000001"/>
    <n v="-0.29590017825311898"/>
    <x v="1"/>
  </r>
  <r>
    <x v="17"/>
    <x v="26"/>
    <x v="9"/>
    <n v="492"/>
    <n v="1061.5"/>
    <n v="-569.5"/>
    <n v="-0.53650494583137098"/>
    <x v="1"/>
  </r>
  <r>
    <x v="17"/>
    <x v="27"/>
    <x v="5"/>
    <n v="19"/>
    <n v="24.2"/>
    <n v="-5.2"/>
    <n v="-0.214876033057851"/>
    <x v="1"/>
  </r>
  <r>
    <x v="17"/>
    <x v="27"/>
    <x v="6"/>
    <n v="42"/>
    <n v="63.8"/>
    <n v="-21.8"/>
    <n v="-0.34169278996865199"/>
    <x v="1"/>
  </r>
  <r>
    <x v="17"/>
    <x v="27"/>
    <x v="7"/>
    <n v="35"/>
    <n v="33"/>
    <n v="2"/>
    <n v="6.0606060606060601E-2"/>
    <x v="1"/>
  </r>
  <r>
    <x v="17"/>
    <x v="27"/>
    <x v="8"/>
    <n v="91"/>
    <n v="102.3"/>
    <n v="-11.3"/>
    <n v="-0.11045943304007801"/>
    <x v="1"/>
  </r>
  <r>
    <x v="17"/>
    <x v="27"/>
    <x v="9"/>
    <n v="121"/>
    <n v="161.69999999999999"/>
    <n v="-40.700000000000003"/>
    <n v="-0.25170068027210901"/>
    <x v="1"/>
  </r>
  <r>
    <x v="17"/>
    <x v="30"/>
    <x v="5"/>
    <n v="44"/>
    <n v="42.9"/>
    <n v="1.0999999999999901"/>
    <n v="2.5641025641025501E-2"/>
    <x v="1"/>
  </r>
  <r>
    <x v="17"/>
    <x v="30"/>
    <x v="6"/>
    <n v="61"/>
    <n v="49.5"/>
    <n v="11.5"/>
    <n v="0.23232323232323199"/>
    <x v="1"/>
  </r>
  <r>
    <x v="17"/>
    <x v="30"/>
    <x v="7"/>
    <n v="54"/>
    <n v="64.900000000000006"/>
    <n v="-10.9"/>
    <n v="-0.16795069337442201"/>
    <x v="1"/>
  </r>
  <r>
    <x v="17"/>
    <x v="30"/>
    <x v="8"/>
    <n v="214"/>
    <n v="212.3"/>
    <n v="1.69999999999999"/>
    <n v="8.0075365049457805E-3"/>
    <x v="1"/>
  </r>
  <r>
    <x v="17"/>
    <x v="30"/>
    <x v="9"/>
    <n v="303"/>
    <n v="339.9"/>
    <n v="-36.9"/>
    <n v="-0.10856134157105"/>
    <x v="1"/>
  </r>
  <r>
    <x v="17"/>
    <x v="31"/>
    <x v="5"/>
    <n v="282"/>
    <n v="448.8"/>
    <n v="-166.8"/>
    <n v="-0.37165775401069501"/>
    <x v="1"/>
  </r>
  <r>
    <x v="17"/>
    <x v="31"/>
    <x v="6"/>
    <n v="153"/>
    <n v="207.9"/>
    <n v="-54.9"/>
    <n v="-0.26406926406926401"/>
    <x v="1"/>
  </r>
  <r>
    <x v="17"/>
    <x v="31"/>
    <x v="7"/>
    <n v="132"/>
    <n v="183.7"/>
    <n v="-51.7"/>
    <n v="-0.28143712574850299"/>
    <x v="1"/>
  </r>
  <r>
    <x v="17"/>
    <x v="31"/>
    <x v="8"/>
    <n v="80"/>
    <n v="96.8"/>
    <n v="-16.8"/>
    <n v="-0.17355371900826499"/>
    <x v="1"/>
  </r>
  <r>
    <x v="17"/>
    <x v="31"/>
    <x v="9"/>
    <n v="491"/>
    <n v="726"/>
    <n v="-235"/>
    <n v="-0.32369146005509702"/>
    <x v="1"/>
  </r>
  <r>
    <x v="17"/>
    <x v="32"/>
    <x v="5"/>
    <n v="282"/>
    <n v="412.5"/>
    <n v="-130.5"/>
    <n v="-0.31636363636363601"/>
    <x v="1"/>
  </r>
  <r>
    <x v="17"/>
    <x v="32"/>
    <x v="6"/>
    <n v="25"/>
    <n v="42.9"/>
    <n v="-17.899999999999999"/>
    <n v="-0.417249417249417"/>
    <x v="1"/>
  </r>
  <r>
    <x v="17"/>
    <x v="32"/>
    <x v="7"/>
    <n v="51"/>
    <n v="64.900000000000006"/>
    <n v="-13.9"/>
    <n v="-0.214175654853621"/>
    <x v="1"/>
  </r>
  <r>
    <x v="17"/>
    <x v="32"/>
    <x v="8"/>
    <n v="30"/>
    <n v="31.9"/>
    <n v="-1.9"/>
    <n v="-5.9561128526645801E-2"/>
    <x v="1"/>
  </r>
  <r>
    <x v="17"/>
    <x v="32"/>
    <x v="9"/>
    <n v="143"/>
    <n v="133.1"/>
    <n v="9.8999999999999808"/>
    <n v="7.4380165289256006E-2"/>
    <x v="1"/>
  </r>
  <r>
    <x v="18"/>
    <x v="0"/>
    <x v="5"/>
    <n v="3255"/>
    <n v="5061"/>
    <n v="-1806"/>
    <n v="-0.35684647302904599"/>
    <x v="1"/>
  </r>
  <r>
    <x v="18"/>
    <x v="0"/>
    <x v="6"/>
    <n v="2637"/>
    <n v="3493"/>
    <n v="-856"/>
    <n v="-0.245061551674778"/>
    <x v="1"/>
  </r>
  <r>
    <x v="18"/>
    <x v="0"/>
    <x v="7"/>
    <n v="2545"/>
    <n v="3324"/>
    <n v="-779"/>
    <n v="-0.234356197352587"/>
    <x v="1"/>
  </r>
  <r>
    <x v="18"/>
    <x v="0"/>
    <x v="8"/>
    <n v="3193"/>
    <n v="3383"/>
    <n v="-190"/>
    <n v="-5.6163168785101997E-2"/>
    <x v="1"/>
  </r>
  <r>
    <x v="18"/>
    <x v="0"/>
    <x v="9"/>
    <n v="4909"/>
    <n v="5895"/>
    <n v="-986"/>
    <n v="-0.16726039016115399"/>
    <x v="1"/>
  </r>
  <r>
    <x v="18"/>
    <x v="1"/>
    <x v="5"/>
    <n v="173"/>
    <n v="204"/>
    <n v="-31"/>
    <n v="-0.15196078431372501"/>
    <x v="1"/>
  </r>
  <r>
    <x v="18"/>
    <x v="1"/>
    <x v="6"/>
    <n v="138"/>
    <n v="147"/>
    <n v="-9"/>
    <n v="-6.1224489795918401E-2"/>
    <x v="1"/>
  </r>
  <r>
    <x v="18"/>
    <x v="1"/>
    <x v="7"/>
    <n v="45"/>
    <n v="46"/>
    <n v="-1"/>
    <n v="-2.1739130434782601E-2"/>
    <x v="1"/>
  </r>
  <r>
    <x v="18"/>
    <x v="1"/>
    <x v="8"/>
    <n v="25"/>
    <n v="22"/>
    <n v="3"/>
    <n v="0.13636363636363599"/>
    <x v="1"/>
  </r>
  <r>
    <x v="18"/>
    <x v="1"/>
    <x v="9"/>
    <n v="319"/>
    <n v="480"/>
    <n v="-161"/>
    <n v="-0.33541666666666697"/>
    <x v="1"/>
  </r>
  <r>
    <x v="18"/>
    <x v="4"/>
    <x v="5"/>
    <n v="594"/>
    <n v="1290"/>
    <n v="-696"/>
    <n v="-0.53953488372092995"/>
    <x v="1"/>
  </r>
  <r>
    <x v="18"/>
    <x v="4"/>
    <x v="6"/>
    <n v="961"/>
    <n v="1279"/>
    <n v="-318"/>
    <n v="-0.24863174354964801"/>
    <x v="1"/>
  </r>
  <r>
    <x v="18"/>
    <x v="4"/>
    <x v="7"/>
    <n v="270"/>
    <n v="286"/>
    <n v="-16"/>
    <n v="-5.5944055944055902E-2"/>
    <x v="1"/>
  </r>
  <r>
    <x v="18"/>
    <x v="4"/>
    <x v="8"/>
    <n v="106"/>
    <n v="90"/>
    <n v="16"/>
    <n v="0.17777777777777801"/>
    <x v="1"/>
  </r>
  <r>
    <x v="18"/>
    <x v="4"/>
    <x v="9"/>
    <n v="776"/>
    <n v="1000"/>
    <n v="-224"/>
    <n v="-0.224"/>
    <x v="1"/>
  </r>
  <r>
    <x v="18"/>
    <x v="6"/>
    <x v="5"/>
    <n v="336"/>
    <n v="519"/>
    <n v="-183"/>
    <n v="-0.35260115606936399"/>
    <x v="1"/>
  </r>
  <r>
    <x v="18"/>
    <x v="6"/>
    <x v="6"/>
    <n v="552"/>
    <n v="712"/>
    <n v="-160"/>
    <n v="-0.224719101123595"/>
    <x v="1"/>
  </r>
  <r>
    <x v="18"/>
    <x v="6"/>
    <x v="7"/>
    <n v="662"/>
    <n v="817"/>
    <n v="-155"/>
    <n v="-0.189718482252142"/>
    <x v="1"/>
  </r>
  <r>
    <x v="18"/>
    <x v="6"/>
    <x v="8"/>
    <n v="456"/>
    <n v="514"/>
    <n v="-58"/>
    <n v="-0.11284046692607"/>
    <x v="1"/>
  </r>
  <r>
    <x v="18"/>
    <x v="6"/>
    <x v="9"/>
    <n v="607"/>
    <n v="559"/>
    <n v="48"/>
    <n v="8.5867620751341703E-2"/>
    <x v="1"/>
  </r>
  <r>
    <x v="18"/>
    <x v="8"/>
    <x v="5"/>
    <n v="362"/>
    <n v="488"/>
    <n v="-126"/>
    <n v="-0.25819672131147497"/>
    <x v="1"/>
  </r>
  <r>
    <x v="18"/>
    <x v="8"/>
    <x v="6"/>
    <n v="43"/>
    <n v="60"/>
    <n v="-17"/>
    <n v="-0.28333333333333299"/>
    <x v="1"/>
  </r>
  <r>
    <x v="18"/>
    <x v="8"/>
    <x v="7"/>
    <n v="126"/>
    <n v="186"/>
    <n v="-60"/>
    <n v="-0.32258064516128998"/>
    <x v="1"/>
  </r>
  <r>
    <x v="18"/>
    <x v="8"/>
    <x v="8"/>
    <n v="89"/>
    <n v="102"/>
    <n v="-13"/>
    <n v="-0.12745098039215699"/>
    <x v="1"/>
  </r>
  <r>
    <x v="18"/>
    <x v="8"/>
    <x v="9"/>
    <n v="420"/>
    <n v="310"/>
    <n v="110"/>
    <n v="0.35483870967741898"/>
    <x v="1"/>
  </r>
  <r>
    <x v="18"/>
    <x v="9"/>
    <x v="5"/>
    <n v="60"/>
    <n v="83"/>
    <n v="-23"/>
    <n v="-0.27710843373493999"/>
    <x v="1"/>
  </r>
  <r>
    <x v="18"/>
    <x v="9"/>
    <x v="6"/>
    <n v="56"/>
    <n v="85"/>
    <n v="-29"/>
    <n v="-0.34117647058823503"/>
    <x v="1"/>
  </r>
  <r>
    <x v="18"/>
    <x v="9"/>
    <x v="7"/>
    <n v="78"/>
    <n v="103"/>
    <n v="-25"/>
    <n v="-0.242718446601942"/>
    <x v="1"/>
  </r>
  <r>
    <x v="18"/>
    <x v="9"/>
    <x v="8"/>
    <n v="155"/>
    <n v="221"/>
    <n v="-66"/>
    <n v="-0.29864253393665202"/>
    <x v="1"/>
  </r>
  <r>
    <x v="18"/>
    <x v="9"/>
    <x v="9"/>
    <n v="555"/>
    <n v="618"/>
    <n v="-63"/>
    <n v="-0.101941747572816"/>
    <x v="1"/>
  </r>
  <r>
    <x v="18"/>
    <x v="11"/>
    <x v="5"/>
    <n v="5"/>
    <n v="9"/>
    <n v="-4"/>
    <n v="-0.44444444444444398"/>
    <x v="1"/>
  </r>
  <r>
    <x v="18"/>
    <x v="11"/>
    <x v="6"/>
    <n v="12"/>
    <n v="31"/>
    <n v="-19"/>
    <n v="-0.61290322580645196"/>
    <x v="1"/>
  </r>
  <r>
    <x v="18"/>
    <x v="11"/>
    <x v="7"/>
    <n v="16"/>
    <n v="26"/>
    <n v="-10"/>
    <n v="-0.38461538461538503"/>
    <x v="1"/>
  </r>
  <r>
    <x v="18"/>
    <x v="11"/>
    <x v="8"/>
    <n v="24"/>
    <n v="16"/>
    <n v="8"/>
    <n v="0.5"/>
    <x v="1"/>
  </r>
  <r>
    <x v="18"/>
    <x v="11"/>
    <x v="9"/>
    <n v="59"/>
    <n v="75"/>
    <n v="-16"/>
    <n v="-0.21333333333333299"/>
    <x v="1"/>
  </r>
  <r>
    <x v="18"/>
    <x v="12"/>
    <x v="5"/>
    <n v="195"/>
    <n v="226"/>
    <n v="-31"/>
    <n v="-0.13716814159292001"/>
    <x v="1"/>
  </r>
  <r>
    <x v="18"/>
    <x v="12"/>
    <x v="6"/>
    <n v="38"/>
    <n v="45"/>
    <n v="-7"/>
    <n v="-0.155555555555556"/>
    <x v="1"/>
  </r>
  <r>
    <x v="18"/>
    <x v="12"/>
    <x v="7"/>
    <n v="92"/>
    <n v="118"/>
    <n v="-26"/>
    <n v="-0.22033898305084701"/>
    <x v="1"/>
  </r>
  <r>
    <x v="18"/>
    <x v="12"/>
    <x v="8"/>
    <n v="90"/>
    <n v="87"/>
    <n v="3"/>
    <n v="3.4482758620689703E-2"/>
    <x v="1"/>
  </r>
  <r>
    <x v="18"/>
    <x v="12"/>
    <x v="9"/>
    <n v="266"/>
    <n v="333"/>
    <n v="-67"/>
    <n v="-0.201201201201201"/>
    <x v="1"/>
  </r>
  <r>
    <x v="18"/>
    <x v="15"/>
    <x v="5"/>
    <n v="523"/>
    <n v="603"/>
    <n v="-80"/>
    <n v="-0.132669983416252"/>
    <x v="1"/>
  </r>
  <r>
    <x v="18"/>
    <x v="15"/>
    <x v="6"/>
    <n v="168"/>
    <n v="234"/>
    <n v="-66"/>
    <n v="-0.28205128205128199"/>
    <x v="1"/>
  </r>
  <r>
    <x v="18"/>
    <x v="15"/>
    <x v="7"/>
    <n v="506"/>
    <n v="653"/>
    <n v="-147"/>
    <n v="-0.22511485451761101"/>
    <x v="1"/>
  </r>
  <r>
    <x v="18"/>
    <x v="15"/>
    <x v="8"/>
    <n v="1337"/>
    <n v="1329"/>
    <n v="8"/>
    <n v="6.01956358164033E-3"/>
    <x v="1"/>
  </r>
  <r>
    <x v="18"/>
    <x v="15"/>
    <x v="9"/>
    <n v="361"/>
    <n v="411"/>
    <n v="-50"/>
    <n v="-0.121654501216545"/>
    <x v="1"/>
  </r>
  <r>
    <x v="18"/>
    <x v="17"/>
    <x v="5"/>
    <n v="417"/>
    <n v="627"/>
    <n v="-210"/>
    <n v="-0.33492822966507202"/>
    <x v="1"/>
  </r>
  <r>
    <x v="18"/>
    <x v="17"/>
    <x v="6"/>
    <n v="249"/>
    <n v="261"/>
    <n v="-12"/>
    <n v="-4.5977011494252901E-2"/>
    <x v="1"/>
  </r>
  <r>
    <x v="18"/>
    <x v="17"/>
    <x v="7"/>
    <n v="33"/>
    <n v="47"/>
    <n v="-14"/>
    <n v="-0.29787234042553201"/>
    <x v="1"/>
  </r>
  <r>
    <x v="18"/>
    <x v="17"/>
    <x v="8"/>
    <n v="24"/>
    <n v="15"/>
    <n v="9"/>
    <n v="0.6"/>
    <x v="1"/>
  </r>
  <r>
    <x v="18"/>
    <x v="17"/>
    <x v="9"/>
    <n v="280"/>
    <n v="402"/>
    <n v="-122"/>
    <n v="-0.30348258706467701"/>
    <x v="1"/>
  </r>
  <r>
    <x v="18"/>
    <x v="21"/>
    <x v="5"/>
    <n v="51"/>
    <n v="63"/>
    <n v="-12"/>
    <n v="-0.19047619047618999"/>
    <x v="1"/>
  </r>
  <r>
    <x v="18"/>
    <x v="21"/>
    <x v="6"/>
    <n v="43"/>
    <n v="50"/>
    <n v="-7"/>
    <n v="-0.14000000000000001"/>
    <x v="1"/>
  </r>
  <r>
    <x v="18"/>
    <x v="21"/>
    <x v="7"/>
    <n v="61"/>
    <n v="75"/>
    <n v="-14"/>
    <n v="-0.18666666666666701"/>
    <x v="1"/>
  </r>
  <r>
    <x v="18"/>
    <x v="21"/>
    <x v="8"/>
    <n v="128"/>
    <n v="193"/>
    <n v="-65"/>
    <n v="-0.33678756476683902"/>
    <x v="1"/>
  </r>
  <r>
    <x v="18"/>
    <x v="21"/>
    <x v="9"/>
    <n v="449"/>
    <n v="484"/>
    <n v="-35"/>
    <n v="-7.2314049586776896E-2"/>
    <x v="1"/>
  </r>
  <r>
    <x v="18"/>
    <x v="22"/>
    <x v="5"/>
    <n v="22"/>
    <n v="34"/>
    <n v="-12"/>
    <n v="-0.35294117647058798"/>
    <x v="1"/>
  </r>
  <r>
    <x v="18"/>
    <x v="22"/>
    <x v="6"/>
    <n v="97"/>
    <n v="113"/>
    <n v="-16"/>
    <n v="-0.14159292035398199"/>
    <x v="1"/>
  </r>
  <r>
    <x v="18"/>
    <x v="22"/>
    <x v="7"/>
    <n v="179"/>
    <n v="166"/>
    <n v="13"/>
    <n v="7.8313253012048195E-2"/>
    <x v="1"/>
  </r>
  <r>
    <x v="18"/>
    <x v="22"/>
    <x v="8"/>
    <n v="218"/>
    <n v="228"/>
    <n v="-10"/>
    <n v="-4.3859649122807001E-2"/>
    <x v="1"/>
  </r>
  <r>
    <x v="18"/>
    <x v="22"/>
    <x v="9"/>
    <n v="211"/>
    <n v="189"/>
    <n v="22"/>
    <n v="0.11640211640211599"/>
    <x v="1"/>
  </r>
  <r>
    <x v="18"/>
    <x v="23"/>
    <x v="5"/>
    <n v="39"/>
    <n v="60"/>
    <n v="-21"/>
    <n v="-0.35"/>
    <x v="1"/>
  </r>
  <r>
    <x v="18"/>
    <x v="23"/>
    <x v="6"/>
    <n v="133"/>
    <n v="166"/>
    <n v="-33"/>
    <n v="-0.19879518072289201"/>
    <x v="1"/>
  </r>
  <r>
    <x v="18"/>
    <x v="23"/>
    <x v="7"/>
    <n v="212"/>
    <n v="202"/>
    <n v="10"/>
    <n v="4.95049504950495E-2"/>
    <x v="1"/>
  </r>
  <r>
    <x v="18"/>
    <x v="23"/>
    <x v="8"/>
    <n v="302"/>
    <n v="332"/>
    <n v="-30"/>
    <n v="-9.0361445783132502E-2"/>
    <x v="1"/>
  </r>
  <r>
    <x v="18"/>
    <x v="23"/>
    <x v="9"/>
    <n v="338"/>
    <n v="328"/>
    <n v="10"/>
    <n v="3.0487804878048801E-2"/>
    <x v="1"/>
  </r>
  <r>
    <x v="18"/>
    <x v="24"/>
    <x v="5"/>
    <n v="70"/>
    <n v="95"/>
    <n v="-25"/>
    <n v="-0.26315789473684198"/>
    <x v="1"/>
  </r>
  <r>
    <x v="18"/>
    <x v="24"/>
    <x v="6"/>
    <n v="11"/>
    <n v="15"/>
    <n v="-4"/>
    <n v="-0.266666666666667"/>
    <x v="1"/>
  </r>
  <r>
    <x v="18"/>
    <x v="24"/>
    <x v="7"/>
    <n v="68"/>
    <n v="107"/>
    <n v="-39"/>
    <n v="-0.36448598130841098"/>
    <x v="1"/>
  </r>
  <r>
    <x v="18"/>
    <x v="24"/>
    <x v="8"/>
    <n v="58"/>
    <n v="59"/>
    <n v="-1"/>
    <n v="-1.6949152542372899E-2"/>
    <x v="1"/>
  </r>
  <r>
    <x v="18"/>
    <x v="24"/>
    <x v="9"/>
    <n v="208"/>
    <n v="175"/>
    <n v="33"/>
    <n v="0.188571428571429"/>
    <x v="1"/>
  </r>
  <r>
    <x v="18"/>
    <x v="25"/>
    <x v="5"/>
    <n v="31"/>
    <n v="44"/>
    <n v="-13"/>
    <n v="-0.29545454545454503"/>
    <x v="1"/>
  </r>
  <r>
    <x v="18"/>
    <x v="25"/>
    <x v="6"/>
    <n v="40"/>
    <n v="57"/>
    <n v="-17"/>
    <n v="-0.29824561403508798"/>
    <x v="1"/>
  </r>
  <r>
    <x v="18"/>
    <x v="25"/>
    <x v="7"/>
    <n v="71"/>
    <n v="67"/>
    <n v="4"/>
    <n v="5.9701492537313397E-2"/>
    <x v="1"/>
  </r>
  <r>
    <x v="18"/>
    <x v="25"/>
    <x v="8"/>
    <n v="227"/>
    <n v="205"/>
    <n v="22"/>
    <n v="0.107317073170732"/>
    <x v="1"/>
  </r>
  <r>
    <x v="18"/>
    <x v="25"/>
    <x v="9"/>
    <n v="322"/>
    <n v="318"/>
    <n v="4"/>
    <n v="1.25786163522013E-2"/>
    <x v="1"/>
  </r>
  <r>
    <x v="18"/>
    <x v="26"/>
    <x v="5"/>
    <n v="525"/>
    <n v="917"/>
    <n v="-392"/>
    <n v="-0.42748091603053401"/>
    <x v="1"/>
  </r>
  <r>
    <x v="18"/>
    <x v="26"/>
    <x v="6"/>
    <n v="259"/>
    <n v="447"/>
    <n v="-188"/>
    <n v="-0.42058165548098397"/>
    <x v="1"/>
  </r>
  <r>
    <x v="18"/>
    <x v="26"/>
    <x v="7"/>
    <n v="450"/>
    <n v="799"/>
    <n v="-349"/>
    <n v="-0.436795994993742"/>
    <x v="1"/>
  </r>
  <r>
    <x v="18"/>
    <x v="26"/>
    <x v="8"/>
    <n v="382"/>
    <n v="466"/>
    <n v="-84"/>
    <n v="-0.18025751072961399"/>
    <x v="1"/>
  </r>
  <r>
    <x v="18"/>
    <x v="26"/>
    <x v="9"/>
    <n v="665"/>
    <n v="1136"/>
    <n v="-471"/>
    <n v="-0.414612676056338"/>
    <x v="1"/>
  </r>
  <r>
    <x v="18"/>
    <x v="27"/>
    <x v="5"/>
    <n v="17"/>
    <n v="26"/>
    <n v="-9"/>
    <n v="-0.34615384615384598"/>
    <x v="1"/>
  </r>
  <r>
    <x v="18"/>
    <x v="27"/>
    <x v="6"/>
    <n v="36"/>
    <n v="53"/>
    <n v="-17"/>
    <n v="-0.320754716981132"/>
    <x v="1"/>
  </r>
  <r>
    <x v="18"/>
    <x v="27"/>
    <x v="7"/>
    <n v="33"/>
    <n v="36"/>
    <n v="-3"/>
    <n v="-8.3333333333333301E-2"/>
    <x v="1"/>
  </r>
  <r>
    <x v="18"/>
    <x v="27"/>
    <x v="8"/>
    <n v="84"/>
    <n v="104"/>
    <n v="-20"/>
    <n v="-0.19230769230769201"/>
    <x v="1"/>
  </r>
  <r>
    <x v="18"/>
    <x v="27"/>
    <x v="9"/>
    <n v="127"/>
    <n v="139"/>
    <n v="-12"/>
    <n v="-8.6330935251798593E-2"/>
    <x v="1"/>
  </r>
  <r>
    <x v="18"/>
    <x v="30"/>
    <x v="5"/>
    <n v="31"/>
    <n v="44"/>
    <n v="-13"/>
    <n v="-0.29545454545454503"/>
    <x v="1"/>
  </r>
  <r>
    <x v="18"/>
    <x v="30"/>
    <x v="6"/>
    <n v="40"/>
    <n v="57"/>
    <n v="-17"/>
    <n v="-0.29824561403508798"/>
    <x v="1"/>
  </r>
  <r>
    <x v="18"/>
    <x v="30"/>
    <x v="7"/>
    <n v="71"/>
    <n v="67"/>
    <n v="4"/>
    <n v="5.9701492537313397E-2"/>
    <x v="1"/>
  </r>
  <r>
    <x v="18"/>
    <x v="30"/>
    <x v="8"/>
    <n v="227"/>
    <n v="205"/>
    <n v="22"/>
    <n v="0.107317073170732"/>
    <x v="1"/>
  </r>
  <r>
    <x v="18"/>
    <x v="30"/>
    <x v="9"/>
    <n v="322"/>
    <n v="318"/>
    <n v="4"/>
    <n v="1.25786163522013E-2"/>
    <x v="1"/>
  </r>
  <r>
    <x v="18"/>
    <x v="31"/>
    <x v="5"/>
    <n v="368"/>
    <n v="430"/>
    <n v="-62"/>
    <n v="-0.144186046511628"/>
    <x v="1"/>
  </r>
  <r>
    <x v="18"/>
    <x v="31"/>
    <x v="6"/>
    <n v="176"/>
    <n v="192"/>
    <n v="-16"/>
    <n v="-8.3333333333333301E-2"/>
    <x v="1"/>
  </r>
  <r>
    <x v="18"/>
    <x v="31"/>
    <x v="7"/>
    <n v="137"/>
    <n v="164"/>
    <n v="-27"/>
    <n v="-0.16463414634146301"/>
    <x v="1"/>
  </r>
  <r>
    <x v="18"/>
    <x v="31"/>
    <x v="8"/>
    <n v="115"/>
    <n v="109"/>
    <n v="6"/>
    <n v="5.5045871559633003E-2"/>
    <x v="1"/>
  </r>
  <r>
    <x v="18"/>
    <x v="31"/>
    <x v="9"/>
    <n v="585"/>
    <n v="813"/>
    <n v="-228"/>
    <n v="-0.28044280442804398"/>
    <x v="1"/>
  </r>
  <r>
    <x v="18"/>
    <x v="32"/>
    <x v="5"/>
    <n v="292"/>
    <n v="393"/>
    <n v="-101"/>
    <n v="-0.25699745547073799"/>
    <x v="1"/>
  </r>
  <r>
    <x v="18"/>
    <x v="32"/>
    <x v="6"/>
    <n v="32"/>
    <n v="45"/>
    <n v="-13"/>
    <n v="-0.28888888888888897"/>
    <x v="1"/>
  </r>
  <r>
    <x v="18"/>
    <x v="32"/>
    <x v="7"/>
    <n v="58"/>
    <n v="79"/>
    <n v="-21"/>
    <n v="-0.265822784810127"/>
    <x v="1"/>
  </r>
  <r>
    <x v="18"/>
    <x v="32"/>
    <x v="8"/>
    <n v="31"/>
    <n v="43"/>
    <n v="-12"/>
    <n v="-0.27906976744186002"/>
    <x v="1"/>
  </r>
  <r>
    <x v="18"/>
    <x v="32"/>
    <x v="9"/>
    <n v="212"/>
    <n v="135"/>
    <n v="77"/>
    <n v="0.57037037037036997"/>
    <x v="1"/>
  </r>
  <r>
    <x v="19"/>
    <x v="0"/>
    <x v="5"/>
    <n v="3130"/>
    <n v="4467.6190476190504"/>
    <n v="-1337.61904761905"/>
    <n v="-0.29940311234278399"/>
    <x v="1"/>
  </r>
  <r>
    <x v="19"/>
    <x v="0"/>
    <x v="6"/>
    <n v="2496"/>
    <n v="3000.9523809523798"/>
    <n v="-504.95238095238102"/>
    <n v="-0.16826404316090099"/>
    <x v="1"/>
  </r>
  <r>
    <x v="19"/>
    <x v="0"/>
    <x v="7"/>
    <n v="2476"/>
    <n v="2894.2857142857101"/>
    <n v="-418.28571428571399"/>
    <n v="-0.14452122408687099"/>
    <x v="1"/>
  </r>
  <r>
    <x v="19"/>
    <x v="0"/>
    <x v="8"/>
    <n v="2892"/>
    <n v="2903.8095238095202"/>
    <n v="-11.809523809523901"/>
    <n v="-4.06690718268286E-3"/>
    <x v="1"/>
  </r>
  <r>
    <x v="19"/>
    <x v="0"/>
    <x v="9"/>
    <n v="4925"/>
    <n v="5082.8571428571404"/>
    <n v="-157.85714285714201"/>
    <n v="-3.1056773468240501E-2"/>
    <x v="1"/>
  </r>
  <r>
    <x v="19"/>
    <x v="1"/>
    <x v="5"/>
    <n v="158"/>
    <n v="171.42857142857099"/>
    <n v="-13.4285714285714"/>
    <n v="-7.8333333333333297E-2"/>
    <x v="1"/>
  </r>
  <r>
    <x v="19"/>
    <x v="1"/>
    <x v="6"/>
    <n v="145"/>
    <n v="136.19047619047601"/>
    <n v="8.8095238095238209"/>
    <n v="6.4685314685314799E-2"/>
    <x v="1"/>
  </r>
  <r>
    <x v="19"/>
    <x v="1"/>
    <x v="7"/>
    <n v="49"/>
    <n v="40.952380952380899"/>
    <n v="8.0476190476190492"/>
    <n v="0.19651162790697699"/>
    <x v="1"/>
  </r>
  <r>
    <x v="19"/>
    <x v="1"/>
    <x v="8"/>
    <n v="25"/>
    <n v="25.714285714285701"/>
    <n v="-0.71428571428571197"/>
    <n v="-2.77777777777777E-2"/>
    <x v="1"/>
  </r>
  <r>
    <x v="19"/>
    <x v="1"/>
    <x v="9"/>
    <n v="338"/>
    <n v="368.57142857142901"/>
    <n v="-30.571428571428601"/>
    <n v="-8.2945736434108505E-2"/>
    <x v="1"/>
  </r>
  <r>
    <x v="19"/>
    <x v="4"/>
    <x v="5"/>
    <n v="684"/>
    <n v="1113.3333333333301"/>
    <n v="-429.33333333333297"/>
    <n v="-0.38562874251496998"/>
    <x v="1"/>
  </r>
  <r>
    <x v="19"/>
    <x v="4"/>
    <x v="6"/>
    <n v="949"/>
    <n v="1056.19047619048"/>
    <n v="-107.19047619047601"/>
    <n v="-0.101487826871055"/>
    <x v="1"/>
  </r>
  <r>
    <x v="19"/>
    <x v="4"/>
    <x v="7"/>
    <n v="241"/>
    <n v="250.47619047619"/>
    <n v="-9.4761904761904496"/>
    <n v="-3.7832699619771801E-2"/>
    <x v="1"/>
  </r>
  <r>
    <x v="19"/>
    <x v="4"/>
    <x v="8"/>
    <n v="99"/>
    <n v="75.238095238095198"/>
    <n v="23.761904761904798"/>
    <n v="0.31582278481012699"/>
    <x v="1"/>
  </r>
  <r>
    <x v="19"/>
    <x v="4"/>
    <x v="9"/>
    <n v="691"/>
    <n v="827.61904761904805"/>
    <n v="-136.61904761904799"/>
    <n v="-0.16507479861910199"/>
    <x v="1"/>
  </r>
  <r>
    <x v="19"/>
    <x v="6"/>
    <x v="5"/>
    <n v="308"/>
    <n v="447.61904761904799"/>
    <n v="-139.61904761904799"/>
    <n v="-0.31191489361702102"/>
    <x v="1"/>
  </r>
  <r>
    <x v="19"/>
    <x v="6"/>
    <x v="6"/>
    <n v="509"/>
    <n v="632.38095238095195"/>
    <n v="-123.380952380952"/>
    <n v="-0.19510542168674699"/>
    <x v="1"/>
  </r>
  <r>
    <x v="19"/>
    <x v="6"/>
    <x v="7"/>
    <n v="693"/>
    <n v="745.71428571428601"/>
    <n v="-52.714285714285701"/>
    <n v="-7.0689655172413698E-2"/>
    <x v="1"/>
  </r>
  <r>
    <x v="19"/>
    <x v="6"/>
    <x v="8"/>
    <n v="422"/>
    <n v="440.95238095238102"/>
    <n v="-18.952380952380899"/>
    <n v="-4.29805615550755E-2"/>
    <x v="1"/>
  </r>
  <r>
    <x v="19"/>
    <x v="6"/>
    <x v="9"/>
    <n v="653"/>
    <n v="495.23809523809501"/>
    <n v="157.76190476190499"/>
    <n v="0.31855769230769199"/>
    <x v="1"/>
  </r>
  <r>
    <x v="19"/>
    <x v="8"/>
    <x v="5"/>
    <n v="324"/>
    <n v="437.142857142857"/>
    <n v="-113.142857142857"/>
    <n v="-0.25882352941176501"/>
    <x v="1"/>
  </r>
  <r>
    <x v="19"/>
    <x v="8"/>
    <x v="6"/>
    <n v="46"/>
    <n v="58.095238095238102"/>
    <n v="-12.0952380952381"/>
    <n v="-0.20819672131147501"/>
    <x v="1"/>
  </r>
  <r>
    <x v="19"/>
    <x v="8"/>
    <x v="7"/>
    <n v="104"/>
    <n v="161.90476190476201"/>
    <n v="-57.904761904761898"/>
    <n v="-0.35764705882352898"/>
    <x v="1"/>
  </r>
  <r>
    <x v="19"/>
    <x v="8"/>
    <x v="8"/>
    <n v="85"/>
    <n v="87.619047619047606"/>
    <n v="-2.61904761904762"/>
    <n v="-2.9891304347826098E-2"/>
    <x v="1"/>
  </r>
  <r>
    <x v="19"/>
    <x v="8"/>
    <x v="9"/>
    <n v="369"/>
    <n v="269.52380952380997"/>
    <n v="99.476190476190496"/>
    <n v="0.36908127208480601"/>
    <x v="1"/>
  </r>
  <r>
    <x v="19"/>
    <x v="9"/>
    <x v="5"/>
    <n v="44"/>
    <n v="77.142857142857096"/>
    <n v="-33.142857142857103"/>
    <n v="-0.42962962962963003"/>
    <x v="1"/>
  </r>
  <r>
    <x v="19"/>
    <x v="9"/>
    <x v="6"/>
    <n v="48"/>
    <n v="65.714285714285694"/>
    <n v="-17.714285714285701"/>
    <n v="-0.26956521739130401"/>
    <x v="1"/>
  </r>
  <r>
    <x v="19"/>
    <x v="9"/>
    <x v="7"/>
    <n v="63"/>
    <n v="87.619047619047606"/>
    <n v="-24.619047619047599"/>
    <n v="-0.28097826086956501"/>
    <x v="1"/>
  </r>
  <r>
    <x v="19"/>
    <x v="9"/>
    <x v="8"/>
    <n v="148"/>
    <n v="180"/>
    <n v="-32"/>
    <n v="-0.17777777777777801"/>
    <x v="1"/>
  </r>
  <r>
    <x v="19"/>
    <x v="9"/>
    <x v="9"/>
    <n v="563"/>
    <n v="543.80952380952397"/>
    <n v="19.1904761904763"/>
    <n v="3.5288966725043898E-2"/>
    <x v="1"/>
  </r>
  <r>
    <x v="19"/>
    <x v="11"/>
    <x v="5"/>
    <n v="11"/>
    <n v="10.476190476190499"/>
    <n v="0.52380952380952395"/>
    <n v="0.05"/>
    <x v="1"/>
  </r>
  <r>
    <x v="19"/>
    <x v="11"/>
    <x v="6"/>
    <n v="16"/>
    <n v="21.904761904761902"/>
    <n v="-5.9047619047619104"/>
    <n v="-0.26956521739130401"/>
    <x v="1"/>
  </r>
  <r>
    <x v="19"/>
    <x v="11"/>
    <x v="7"/>
    <n v="12"/>
    <n v="13.3333333333333"/>
    <n v="-1.3333333333333299"/>
    <n v="-9.9999999999999895E-2"/>
    <x v="1"/>
  </r>
  <r>
    <x v="19"/>
    <x v="11"/>
    <x v="8"/>
    <n v="14"/>
    <n v="10.476190476190499"/>
    <n v="3.5238095238095202"/>
    <n v="0.33636363636363598"/>
    <x v="1"/>
  </r>
  <r>
    <x v="19"/>
    <x v="11"/>
    <x v="9"/>
    <n v="64"/>
    <n v="63.809523809523803"/>
    <n v="0.19047619047619699"/>
    <n v="2.9850746268657701E-3"/>
    <x v="1"/>
  </r>
  <r>
    <x v="19"/>
    <x v="12"/>
    <x v="5"/>
    <n v="161"/>
    <n v="183.80952380952399"/>
    <n v="-22.8095238095238"/>
    <n v="-0.124093264248705"/>
    <x v="1"/>
  </r>
  <r>
    <x v="19"/>
    <x v="12"/>
    <x v="6"/>
    <n v="23"/>
    <n v="30.476190476190499"/>
    <n v="-7.4761904761904701"/>
    <n v="-0.24531249999999999"/>
    <x v="1"/>
  </r>
  <r>
    <x v="19"/>
    <x v="12"/>
    <x v="7"/>
    <n v="91"/>
    <n v="98.095238095238102"/>
    <n v="-7.0952380952380896"/>
    <n v="-7.23300970873786E-2"/>
    <x v="1"/>
  </r>
  <r>
    <x v="19"/>
    <x v="12"/>
    <x v="8"/>
    <n v="69"/>
    <n v="73.3333333333333"/>
    <n v="-4.3333333333333304"/>
    <n v="-5.9090909090909E-2"/>
    <x v="1"/>
  </r>
  <r>
    <x v="19"/>
    <x v="12"/>
    <x v="9"/>
    <n v="238"/>
    <n v="297.142857142857"/>
    <n v="-59.142857142857103"/>
    <n v="-0.199038461538461"/>
    <x v="1"/>
  </r>
  <r>
    <x v="19"/>
    <x v="15"/>
    <x v="5"/>
    <n v="464"/>
    <n v="478.09523809523802"/>
    <n v="-14.0952380952381"/>
    <n v="-2.9482071713147401E-2"/>
    <x v="1"/>
  </r>
  <r>
    <x v="19"/>
    <x v="15"/>
    <x v="6"/>
    <n v="155"/>
    <n v="231.42857142857099"/>
    <n v="-76.428571428571402"/>
    <n v="-0.33024691358024699"/>
    <x v="1"/>
  </r>
  <r>
    <x v="19"/>
    <x v="15"/>
    <x v="7"/>
    <n v="503"/>
    <n v="527.61904761904805"/>
    <n v="-24.619047619047599"/>
    <n v="-4.6660649819494499E-2"/>
    <x v="1"/>
  </r>
  <r>
    <x v="19"/>
    <x v="15"/>
    <x v="8"/>
    <n v="1137"/>
    <n v="1134.2857142857099"/>
    <n v="2.7142857142857801"/>
    <n v="2.3929471032746201E-3"/>
    <x v="1"/>
  </r>
  <r>
    <x v="19"/>
    <x v="15"/>
    <x v="9"/>
    <n v="436"/>
    <n v="353.33333333333297"/>
    <n v="82.6666666666667"/>
    <n v="0.23396226415094301"/>
    <x v="1"/>
  </r>
  <r>
    <x v="19"/>
    <x v="17"/>
    <x v="5"/>
    <n v="369"/>
    <n v="646.66666666666697"/>
    <n v="-277.66666666666703"/>
    <n v="-0.42938144329896899"/>
    <x v="1"/>
  </r>
  <r>
    <x v="19"/>
    <x v="17"/>
    <x v="6"/>
    <n v="195"/>
    <n v="219.04761904761901"/>
    <n v="-24.047619047619001"/>
    <n v="-0.109782608695652"/>
    <x v="1"/>
  </r>
  <r>
    <x v="19"/>
    <x v="17"/>
    <x v="7"/>
    <n v="36"/>
    <n v="42.857142857142897"/>
    <n v="-6.8571428571428497"/>
    <n v="-0.16"/>
    <x v="1"/>
  </r>
  <r>
    <x v="19"/>
    <x v="17"/>
    <x v="8"/>
    <n v="28"/>
    <n v="16.1904761904762"/>
    <n v="11.8095238095238"/>
    <n v="0.72941176470588198"/>
    <x v="1"/>
  </r>
  <r>
    <x v="19"/>
    <x v="17"/>
    <x v="9"/>
    <n v="283"/>
    <n v="369.52380952380997"/>
    <n v="-86.523809523809504"/>
    <n v="-0.234149484536082"/>
    <x v="1"/>
  </r>
  <r>
    <x v="19"/>
    <x v="21"/>
    <x v="5"/>
    <n v="32"/>
    <n v="63.809523809523803"/>
    <n v="-31.8095238095238"/>
    <n v="-0.49850746268656698"/>
    <x v="1"/>
  </r>
  <r>
    <x v="19"/>
    <x v="21"/>
    <x v="6"/>
    <n v="32"/>
    <n v="42.857142857142897"/>
    <n v="-10.8571428571429"/>
    <n v="-0.25333333333333302"/>
    <x v="1"/>
  </r>
  <r>
    <x v="19"/>
    <x v="21"/>
    <x v="7"/>
    <n v="49"/>
    <n v="69.523809523809504"/>
    <n v="-20.523809523809501"/>
    <n v="-0.295205479452055"/>
    <x v="1"/>
  </r>
  <r>
    <x v="19"/>
    <x v="21"/>
    <x v="8"/>
    <n v="126"/>
    <n v="155.23809523809501"/>
    <n v="-29.238095238095202"/>
    <n v="-0.188343558282209"/>
    <x v="1"/>
  </r>
  <r>
    <x v="19"/>
    <x v="21"/>
    <x v="9"/>
    <n v="451"/>
    <n v="433.33333333333297"/>
    <n v="17.6666666666667"/>
    <n v="4.0769230769230801E-2"/>
    <x v="1"/>
  </r>
  <r>
    <x v="19"/>
    <x v="22"/>
    <x v="5"/>
    <n v="7"/>
    <n v="26.6666666666667"/>
    <n v="-19.6666666666667"/>
    <n v="-0.73750000000000004"/>
    <x v="1"/>
  </r>
  <r>
    <x v="19"/>
    <x v="22"/>
    <x v="6"/>
    <n v="93"/>
    <n v="102.857142857143"/>
    <n v="-9.8571428571428505"/>
    <n v="-9.5833333333333201E-2"/>
    <x v="1"/>
  </r>
  <r>
    <x v="19"/>
    <x v="22"/>
    <x v="7"/>
    <n v="142"/>
    <n v="195.23809523809501"/>
    <n v="-53.238095238095198"/>
    <n v="-0.27268292682926798"/>
    <x v="1"/>
  </r>
  <r>
    <x v="19"/>
    <x v="22"/>
    <x v="8"/>
    <n v="214"/>
    <n v="204.76190476190499"/>
    <n v="9.2380952380952408"/>
    <n v="4.51162790697675E-2"/>
    <x v="1"/>
  </r>
  <r>
    <x v="19"/>
    <x v="22"/>
    <x v="9"/>
    <n v="211"/>
    <n v="184.76190476190499"/>
    <n v="26.238095238095202"/>
    <n v="0.14201030927835101"/>
    <x v="1"/>
  </r>
  <r>
    <x v="19"/>
    <x v="23"/>
    <x v="5"/>
    <n v="35"/>
    <n v="48.571428571428598"/>
    <n v="-13.5714285714286"/>
    <n v="-0.27941176470588203"/>
    <x v="1"/>
  </r>
  <r>
    <x v="19"/>
    <x v="23"/>
    <x v="6"/>
    <n v="125"/>
    <n v="146.666666666667"/>
    <n v="-21.6666666666667"/>
    <n v="-0.14772727272727301"/>
    <x v="1"/>
  </r>
  <r>
    <x v="19"/>
    <x v="23"/>
    <x v="7"/>
    <n v="170"/>
    <n v="216.19047619047601"/>
    <n v="-46.190476190476197"/>
    <n v="-0.21365638766519801"/>
    <x v="1"/>
  </r>
  <r>
    <x v="19"/>
    <x v="23"/>
    <x v="8"/>
    <n v="311"/>
    <n v="277.142857142857"/>
    <n v="33.857142857142897"/>
    <n v="0.12216494845360799"/>
    <x v="1"/>
  </r>
  <r>
    <x v="19"/>
    <x v="23"/>
    <x v="9"/>
    <n v="352"/>
    <n v="310.47619047619003"/>
    <n v="41.523809523809497"/>
    <n v="0.13374233128834401"/>
    <x v="1"/>
  </r>
  <r>
    <x v="19"/>
    <x v="24"/>
    <x v="5"/>
    <n v="72"/>
    <n v="95.238095238095198"/>
    <n v="-23.238095238095202"/>
    <n v="-0.24399999999999999"/>
    <x v="1"/>
  </r>
  <r>
    <x v="19"/>
    <x v="24"/>
    <x v="6"/>
    <n v="11"/>
    <n v="11.4285714285714"/>
    <n v="-0.42857142857142699"/>
    <n v="-3.7499999999999901E-2"/>
    <x v="1"/>
  </r>
  <r>
    <x v="19"/>
    <x v="24"/>
    <x v="7"/>
    <n v="60"/>
    <n v="103.80952380952399"/>
    <n v="-43.809523809523803"/>
    <n v="-0.42201834862385301"/>
    <x v="1"/>
  </r>
  <r>
    <x v="19"/>
    <x v="24"/>
    <x v="8"/>
    <n v="53"/>
    <n v="57.142857142857103"/>
    <n v="-4.1428571428571397"/>
    <n v="-7.2499999999999898E-2"/>
    <x v="1"/>
  </r>
  <r>
    <x v="19"/>
    <x v="24"/>
    <x v="9"/>
    <n v="178"/>
    <n v="156.19047619047601"/>
    <n v="21.8095238095238"/>
    <n v="0.13963414634146401"/>
    <x v="1"/>
  </r>
  <r>
    <x v="19"/>
    <x v="25"/>
    <x v="5"/>
    <n v="38"/>
    <n v="25.714285714285701"/>
    <n v="12.285714285714301"/>
    <n v="0.47777777777777802"/>
    <x v="1"/>
  </r>
  <r>
    <x v="19"/>
    <x v="25"/>
    <x v="6"/>
    <n v="57"/>
    <n v="54.285714285714299"/>
    <n v="2.7142857142857202"/>
    <n v="0.05"/>
    <x v="1"/>
  </r>
  <r>
    <x v="19"/>
    <x v="25"/>
    <x v="7"/>
    <n v="71"/>
    <n v="75.238095238095198"/>
    <n v="-4.2380952380952399"/>
    <n v="-5.6329113924050697E-2"/>
    <x v="1"/>
  </r>
  <r>
    <x v="19"/>
    <x v="25"/>
    <x v="8"/>
    <n v="208"/>
    <n v="199.04761904761901"/>
    <n v="8.9523809523809597"/>
    <n v="4.4976076555024003E-2"/>
    <x v="1"/>
  </r>
  <r>
    <x v="19"/>
    <x v="25"/>
    <x v="9"/>
    <n v="343"/>
    <n v="301.90476190476198"/>
    <n v="41.095238095238102"/>
    <n v="0.136119873817035"/>
    <x v="1"/>
  </r>
  <r>
    <x v="19"/>
    <x v="26"/>
    <x v="5"/>
    <n v="545"/>
    <n v="838.09523809523796"/>
    <n v="-293.09523809523802"/>
    <n v="-0.34971590909090899"/>
    <x v="1"/>
  </r>
  <r>
    <x v="19"/>
    <x v="26"/>
    <x v="6"/>
    <n v="244"/>
    <n v="370.47619047619003"/>
    <n v="-126.47619047619"/>
    <n v="-0.34138817480719802"/>
    <x v="1"/>
  </r>
  <r>
    <x v="19"/>
    <x v="26"/>
    <x v="7"/>
    <n v="455"/>
    <n v="647.61904761904805"/>
    <n v="-192.61904761904799"/>
    <n v="-0.29742647058823501"/>
    <x v="1"/>
  </r>
  <r>
    <x v="19"/>
    <x v="26"/>
    <x v="8"/>
    <n v="360"/>
    <n v="394.28571428571399"/>
    <n v="-34.285714285714299"/>
    <n v="-8.6956521739130405E-2"/>
    <x v="1"/>
  </r>
  <r>
    <x v="19"/>
    <x v="26"/>
    <x v="9"/>
    <n v="659"/>
    <n v="945.71428571428601"/>
    <n v="-286.71428571428601"/>
    <n v="-0.303172205438066"/>
    <x v="1"/>
  </r>
  <r>
    <x v="19"/>
    <x v="27"/>
    <x v="5"/>
    <n v="28"/>
    <n v="21.904761904761902"/>
    <n v="6.0952380952380896"/>
    <n v="0.27826086956521701"/>
    <x v="1"/>
  </r>
  <r>
    <x v="19"/>
    <x v="27"/>
    <x v="6"/>
    <n v="32"/>
    <n v="43.809523809523803"/>
    <n v="-11.8095238095238"/>
    <n v="-0.26956521739130401"/>
    <x v="1"/>
  </r>
  <r>
    <x v="19"/>
    <x v="27"/>
    <x v="7"/>
    <n v="28"/>
    <n v="20.952380952380999"/>
    <n v="7.0476190476190501"/>
    <n v="0.33636363636363598"/>
    <x v="1"/>
  </r>
  <r>
    <x v="19"/>
    <x v="27"/>
    <x v="8"/>
    <n v="97"/>
    <n v="72.380952380952394"/>
    <n v="24.619047619047599"/>
    <n v="0.34013157894736801"/>
    <x v="1"/>
  </r>
  <r>
    <x v="19"/>
    <x v="27"/>
    <x v="9"/>
    <n v="141"/>
    <n v="125.71428571428601"/>
    <n v="15.285714285714301"/>
    <n v="0.121590909090909"/>
    <x v="1"/>
  </r>
  <r>
    <x v="19"/>
    <x v="30"/>
    <x v="5"/>
    <n v="38"/>
    <n v="25.714285714285701"/>
    <n v="12.285714285714301"/>
    <n v="0.47777777777777802"/>
    <x v="1"/>
  </r>
  <r>
    <x v="19"/>
    <x v="30"/>
    <x v="6"/>
    <n v="57"/>
    <n v="54.285714285714299"/>
    <n v="2.7142857142857202"/>
    <n v="0.05"/>
    <x v="1"/>
  </r>
  <r>
    <x v="19"/>
    <x v="30"/>
    <x v="7"/>
    <n v="71"/>
    <n v="75.238095238095198"/>
    <n v="-4.2380952380952399"/>
    <n v="-5.6329113924050697E-2"/>
    <x v="1"/>
  </r>
  <r>
    <x v="19"/>
    <x v="30"/>
    <x v="8"/>
    <n v="208"/>
    <n v="199.04761904761901"/>
    <n v="8.9523809523809597"/>
    <n v="4.4976076555024003E-2"/>
    <x v="1"/>
  </r>
  <r>
    <x v="19"/>
    <x v="30"/>
    <x v="9"/>
    <n v="343"/>
    <n v="301.90476190476198"/>
    <n v="41.095238095238102"/>
    <n v="0.136119873817035"/>
    <x v="1"/>
  </r>
  <r>
    <x v="19"/>
    <x v="31"/>
    <x v="5"/>
    <n v="319"/>
    <n v="355.23809523809501"/>
    <n v="-36.238095238095198"/>
    <n v="-0.10201072386059"/>
    <x v="1"/>
  </r>
  <r>
    <x v="19"/>
    <x v="31"/>
    <x v="6"/>
    <n v="168"/>
    <n v="166.666666666667"/>
    <n v="1.3333333333333399"/>
    <n v="8.0000000000000591E-3"/>
    <x v="1"/>
  </r>
  <r>
    <x v="19"/>
    <x v="31"/>
    <x v="7"/>
    <n v="140"/>
    <n v="139.04761904761901"/>
    <n v="0.95238095238096299"/>
    <n v="6.8493150684932301E-3"/>
    <x v="1"/>
  </r>
  <r>
    <x v="19"/>
    <x v="31"/>
    <x v="8"/>
    <n v="94"/>
    <n v="99.047619047618994"/>
    <n v="-5.0476190476190403"/>
    <n v="-5.0961538461538398E-2"/>
    <x v="1"/>
  </r>
  <r>
    <x v="19"/>
    <x v="31"/>
    <x v="9"/>
    <n v="576"/>
    <n v="665.71428571428601"/>
    <n v="-89.714285714285694"/>
    <n v="-0.134763948497854"/>
    <x v="1"/>
  </r>
  <r>
    <x v="19"/>
    <x v="32"/>
    <x v="5"/>
    <n v="252"/>
    <n v="341.90476190476198"/>
    <n v="-89.904761904761898"/>
    <n v="-0.262952646239554"/>
    <x v="1"/>
  </r>
  <r>
    <x v="19"/>
    <x v="32"/>
    <x v="6"/>
    <n v="35"/>
    <n v="46.6666666666667"/>
    <n v="-11.6666666666667"/>
    <n v="-0.25"/>
    <x v="1"/>
  </r>
  <r>
    <x v="19"/>
    <x v="32"/>
    <x v="7"/>
    <n v="44"/>
    <n v="58.095238095238102"/>
    <n v="-14.0952380952381"/>
    <n v="-0.242622950819672"/>
    <x v="1"/>
  </r>
  <r>
    <x v="19"/>
    <x v="32"/>
    <x v="8"/>
    <n v="32"/>
    <n v="30.476190476190499"/>
    <n v="1.5238095238095299"/>
    <n v="5.00000000000001E-2"/>
    <x v="1"/>
  </r>
  <r>
    <x v="19"/>
    <x v="32"/>
    <x v="9"/>
    <n v="191"/>
    <n v="113.333333333333"/>
    <n v="77.6666666666667"/>
    <n v="0.68529411764705905"/>
    <x v="1"/>
  </r>
  <r>
    <x v="20"/>
    <x v="0"/>
    <x v="5"/>
    <n v="3986"/>
    <n v="4806.4761904761899"/>
    <n v="-820.47619047619105"/>
    <n v="-0.17070222715384001"/>
    <x v="1"/>
  </r>
  <r>
    <x v="20"/>
    <x v="0"/>
    <x v="6"/>
    <n v="2983"/>
    <n v="3232.9523809523798"/>
    <n v="-249.95238095238099"/>
    <n v="-7.7313969245271993E-2"/>
    <x v="1"/>
  </r>
  <r>
    <x v="20"/>
    <x v="0"/>
    <x v="7"/>
    <n v="2756"/>
    <n v="3228.76190476191"/>
    <n v="-472.76190476190499"/>
    <n v="-0.14642203999764"/>
    <x v="1"/>
  </r>
  <r>
    <x v="20"/>
    <x v="0"/>
    <x v="8"/>
    <n v="3266"/>
    <n v="3155.4285714285702"/>
    <n v="110.571428571428"/>
    <n v="3.50416515755161E-2"/>
    <x v="1"/>
  </r>
  <r>
    <x v="20"/>
    <x v="0"/>
    <x v="9"/>
    <n v="5792"/>
    <n v="5435.0476190476202"/>
    <n v="356.95238095238102"/>
    <n v="6.56760356066447E-2"/>
    <x v="1"/>
  </r>
  <r>
    <x v="20"/>
    <x v="1"/>
    <x v="5"/>
    <n v="187"/>
    <n v="178.09523809523799"/>
    <n v="8.9047619047618998"/>
    <n v="0.05"/>
    <x v="1"/>
  </r>
  <r>
    <x v="20"/>
    <x v="1"/>
    <x v="6"/>
    <n v="162"/>
    <n v="158.19047619047601"/>
    <n v="3.8095238095238"/>
    <n v="2.40818783865141E-2"/>
    <x v="1"/>
  </r>
  <r>
    <x v="20"/>
    <x v="1"/>
    <x v="7"/>
    <n v="67"/>
    <n v="47.142857142857103"/>
    <n v="19.8571428571429"/>
    <n v="0.42121212121212098"/>
    <x v="1"/>
  </r>
  <r>
    <x v="20"/>
    <x v="1"/>
    <x v="8"/>
    <n v="34"/>
    <n v="25.1428571428571"/>
    <n v="8.8571428571428505"/>
    <n v="0.35227272727272702"/>
    <x v="1"/>
  </r>
  <r>
    <x v="20"/>
    <x v="1"/>
    <x v="9"/>
    <n v="389"/>
    <n v="344.66666666666703"/>
    <n v="44.3333333333333"/>
    <n v="0.12862669245648001"/>
    <x v="1"/>
  </r>
  <r>
    <x v="20"/>
    <x v="4"/>
    <x v="5"/>
    <n v="879"/>
    <n v="1111.5238095238101"/>
    <n v="-232.52380952381"/>
    <n v="-0.20919372804386899"/>
    <x v="1"/>
  </r>
  <r>
    <x v="20"/>
    <x v="4"/>
    <x v="6"/>
    <n v="1083"/>
    <n v="1103.1428571428601"/>
    <n v="-20.1428571428571"/>
    <n v="-1.8259518259518201E-2"/>
    <x v="1"/>
  </r>
  <r>
    <x v="20"/>
    <x v="4"/>
    <x v="7"/>
    <n v="250"/>
    <n v="299.61904761904799"/>
    <n v="-49.619047619047599"/>
    <n v="-0.165607120152575"/>
    <x v="1"/>
  </r>
  <r>
    <x v="20"/>
    <x v="4"/>
    <x v="8"/>
    <n v="111"/>
    <n v="99.523809523809504"/>
    <n v="11.476190476190499"/>
    <n v="0.115311004784689"/>
    <x v="1"/>
  </r>
  <r>
    <x v="20"/>
    <x v="4"/>
    <x v="9"/>
    <n v="883"/>
    <n v="889.42857142857099"/>
    <n v="-6.4285714285714404"/>
    <n v="-7.2277545775779198E-3"/>
    <x v="1"/>
  </r>
  <r>
    <x v="20"/>
    <x v="6"/>
    <x v="5"/>
    <n v="425"/>
    <n v="573.04761904761904"/>
    <n v="-148.04761904761901"/>
    <n v="-0.25835133787601799"/>
    <x v="1"/>
  </r>
  <r>
    <x v="20"/>
    <x v="6"/>
    <x v="6"/>
    <n v="644"/>
    <n v="736.47619047619003"/>
    <n v="-92.476190476190496"/>
    <n v="-0.125565757144705"/>
    <x v="1"/>
  </r>
  <r>
    <x v="20"/>
    <x v="6"/>
    <x v="7"/>
    <n v="755"/>
    <n v="832.857142857143"/>
    <n v="-77.857142857142904"/>
    <n v="-9.3481989708404795E-2"/>
    <x v="1"/>
  </r>
  <r>
    <x v="20"/>
    <x v="6"/>
    <x v="8"/>
    <n v="458"/>
    <n v="445.23809523809501"/>
    <n v="12.7619047619048"/>
    <n v="2.86631016042781E-2"/>
    <x v="1"/>
  </r>
  <r>
    <x v="20"/>
    <x v="6"/>
    <x v="9"/>
    <n v="691"/>
    <n v="555.23809523809496"/>
    <n v="135.76190476190499"/>
    <n v="0.24451114922813"/>
    <x v="1"/>
  </r>
  <r>
    <x v="20"/>
    <x v="8"/>
    <x v="5"/>
    <n v="357"/>
    <n v="468.28571428571399"/>
    <n v="-111.28571428571399"/>
    <n v="-0.23764490543014"/>
    <x v="1"/>
  </r>
  <r>
    <x v="20"/>
    <x v="8"/>
    <x v="6"/>
    <n v="43"/>
    <n v="52.380952380952401"/>
    <n v="-9.3809523809523903"/>
    <n v="-0.179090909090909"/>
    <x v="1"/>
  </r>
  <r>
    <x v="20"/>
    <x v="8"/>
    <x v="7"/>
    <n v="114"/>
    <n v="157.142857142857"/>
    <n v="-43.142857142857103"/>
    <n v="-0.27454545454545498"/>
    <x v="1"/>
  </r>
  <r>
    <x v="20"/>
    <x v="8"/>
    <x v="8"/>
    <n v="105"/>
    <n v="95.3333333333333"/>
    <n v="9.6666666666666607"/>
    <n v="0.101398601398601"/>
    <x v="1"/>
  </r>
  <r>
    <x v="20"/>
    <x v="8"/>
    <x v="9"/>
    <n v="435"/>
    <n v="296.47619047619003"/>
    <n v="138.52380952381"/>
    <n v="0.46723417924831401"/>
    <x v="1"/>
  </r>
  <r>
    <x v="20"/>
    <x v="9"/>
    <x v="5"/>
    <n v="48"/>
    <n v="69.142857142857196"/>
    <n v="-21.142857142857199"/>
    <n v="-0.30578512396694202"/>
    <x v="1"/>
  </r>
  <r>
    <x v="20"/>
    <x v="9"/>
    <x v="6"/>
    <n v="64"/>
    <n v="70.190476190476204"/>
    <n v="-6.1904761904761898"/>
    <n v="-8.8195386702849404E-2"/>
    <x v="1"/>
  </r>
  <r>
    <x v="20"/>
    <x v="9"/>
    <x v="7"/>
    <n v="67"/>
    <n v="72.285714285714306"/>
    <n v="-5.28571428571429"/>
    <n v="-7.3122529644268894E-2"/>
    <x v="1"/>
  </r>
  <r>
    <x v="20"/>
    <x v="9"/>
    <x v="8"/>
    <n v="155"/>
    <n v="189.61904761904799"/>
    <n v="-34.619047619047599"/>
    <n v="-0.182571572074334"/>
    <x v="1"/>
  </r>
  <r>
    <x v="20"/>
    <x v="9"/>
    <x v="9"/>
    <n v="648"/>
    <n v="551.04761904761904"/>
    <n v="96.952380952381006"/>
    <n v="0.17594192879364001"/>
    <x v="1"/>
  </r>
  <r>
    <x v="20"/>
    <x v="11"/>
    <x v="5"/>
    <n v="5"/>
    <n v="5.2380952380952399"/>
    <n v="-0.238095238095238"/>
    <n v="-4.5454545454545497E-2"/>
    <x v="1"/>
  </r>
  <r>
    <x v="20"/>
    <x v="11"/>
    <x v="6"/>
    <n v="25"/>
    <n v="26.1904761904762"/>
    <n v="-1.19047619047619"/>
    <n v="-4.5454545454545602E-2"/>
    <x v="1"/>
  </r>
  <r>
    <x v="20"/>
    <x v="11"/>
    <x v="7"/>
    <n v="8"/>
    <n v="8.3809523809523796"/>
    <n v="-0.38095238095238099"/>
    <n v="-4.5454545454545497E-2"/>
    <x v="1"/>
  </r>
  <r>
    <x v="20"/>
    <x v="11"/>
    <x v="8"/>
    <n v="19"/>
    <n v="26.1904761904762"/>
    <n v="-7.1904761904761898"/>
    <n v="-0.27454545454545498"/>
    <x v="1"/>
  </r>
  <r>
    <x v="20"/>
    <x v="11"/>
    <x v="9"/>
    <n v="94"/>
    <n v="55.523809523809497"/>
    <n v="38.476190476190503"/>
    <n v="0.692967409948542"/>
    <x v="1"/>
  </r>
  <r>
    <x v="20"/>
    <x v="12"/>
    <x v="5"/>
    <n v="206"/>
    <n v="233.61904761904799"/>
    <n v="-27.619047619047599"/>
    <n v="-0.118222584590298"/>
    <x v="1"/>
  </r>
  <r>
    <x v="20"/>
    <x v="12"/>
    <x v="6"/>
    <n v="26"/>
    <n v="35.619047619047599"/>
    <n v="-9.6190476190476204"/>
    <n v="-0.27005347593582901"/>
    <x v="1"/>
  </r>
  <r>
    <x v="20"/>
    <x v="12"/>
    <x v="7"/>
    <n v="115"/>
    <n v="114.19047619047601"/>
    <n v="0.80952380952380998"/>
    <n v="7.0892410341951697E-3"/>
    <x v="1"/>
  </r>
  <r>
    <x v="20"/>
    <x v="12"/>
    <x v="8"/>
    <n v="63"/>
    <n v="66"/>
    <n v="-3"/>
    <n v="-4.5454545454545497E-2"/>
    <x v="1"/>
  </r>
  <r>
    <x v="20"/>
    <x v="12"/>
    <x v="9"/>
    <n v="302"/>
    <n v="336.28571428571399"/>
    <n v="-34.285714285714299"/>
    <n v="-0.101954120645709"/>
    <x v="1"/>
  </r>
  <r>
    <x v="20"/>
    <x v="15"/>
    <x v="5"/>
    <n v="603"/>
    <n v="557.33333333333303"/>
    <n v="45.6666666666666"/>
    <n v="8.1937799043062101E-2"/>
    <x v="1"/>
  </r>
  <r>
    <x v="20"/>
    <x v="15"/>
    <x v="6"/>
    <n v="190"/>
    <n v="226.28571428571399"/>
    <n v="-36.285714285714299"/>
    <n v="-0.160353535353535"/>
    <x v="1"/>
  </r>
  <r>
    <x v="20"/>
    <x v="15"/>
    <x v="7"/>
    <n v="528"/>
    <n v="640.09523809523796"/>
    <n v="-112.095238095238"/>
    <n v="-0.17512274959083499"/>
    <x v="1"/>
  </r>
  <r>
    <x v="20"/>
    <x v="15"/>
    <x v="8"/>
    <n v="1320"/>
    <n v="1232"/>
    <n v="88"/>
    <n v="7.1428571428571397E-2"/>
    <x v="1"/>
  </r>
  <r>
    <x v="20"/>
    <x v="15"/>
    <x v="9"/>
    <n v="450"/>
    <n v="370.857142857143"/>
    <n v="79.142857142857096"/>
    <n v="0.213405238828968"/>
    <x v="1"/>
  </r>
  <r>
    <x v="20"/>
    <x v="17"/>
    <x v="5"/>
    <n v="475"/>
    <n v="647.42857142857099"/>
    <n v="-172.42857142857099"/>
    <n v="-0.26632833186231197"/>
    <x v="1"/>
  </r>
  <r>
    <x v="20"/>
    <x v="17"/>
    <x v="6"/>
    <n v="260"/>
    <n v="225.23809523809501"/>
    <n v="34.761904761904802"/>
    <n v="0.15433403805496801"/>
    <x v="1"/>
  </r>
  <r>
    <x v="20"/>
    <x v="17"/>
    <x v="7"/>
    <n v="40"/>
    <n v="41.904761904761898"/>
    <n v="-1.90476190476191"/>
    <n v="-4.5454545454545497E-2"/>
    <x v="1"/>
  </r>
  <r>
    <x v="20"/>
    <x v="17"/>
    <x v="8"/>
    <n v="14"/>
    <n v="23.047619047619001"/>
    <n v="-9.0476190476190492"/>
    <n v="-0.39256198347107402"/>
    <x v="1"/>
  </r>
  <r>
    <x v="20"/>
    <x v="17"/>
    <x v="9"/>
    <n v="356"/>
    <n v="411.71428571428601"/>
    <n v="-55.714285714285701"/>
    <n v="-0.135322692574601"/>
    <x v="1"/>
  </r>
  <r>
    <x v="20"/>
    <x v="21"/>
    <x v="5"/>
    <n v="37"/>
    <n v="61.809523809523803"/>
    <n v="-24.8095238095238"/>
    <n v="-0.40138674884437597"/>
    <x v="1"/>
  </r>
  <r>
    <x v="20"/>
    <x v="21"/>
    <x v="6"/>
    <n v="38"/>
    <n v="40.857142857142897"/>
    <n v="-2.8571428571428599"/>
    <n v="-6.9930069930070005E-2"/>
    <x v="1"/>
  </r>
  <r>
    <x v="20"/>
    <x v="21"/>
    <x v="7"/>
    <n v="58"/>
    <n v="60.761904761904802"/>
    <n v="-2.7619047619047699"/>
    <n v="-4.5454545454545497E-2"/>
    <x v="1"/>
  </r>
  <r>
    <x v="20"/>
    <x v="21"/>
    <x v="8"/>
    <n v="131"/>
    <n v="145.61904761904799"/>
    <n v="-14.619047619047601"/>
    <n v="-0.100392413342054"/>
    <x v="1"/>
  </r>
  <r>
    <x v="20"/>
    <x v="21"/>
    <x v="9"/>
    <n v="502"/>
    <n v="446.28571428571399"/>
    <n v="55.714285714285701"/>
    <n v="0.124839948783611"/>
    <x v="1"/>
  </r>
  <r>
    <x v="20"/>
    <x v="22"/>
    <x v="5"/>
    <n v="15"/>
    <n v="27.238095238095202"/>
    <n v="-12.2380952380952"/>
    <n v="-0.44930069930069899"/>
    <x v="1"/>
  </r>
  <r>
    <x v="20"/>
    <x v="22"/>
    <x v="6"/>
    <n v="98"/>
    <n v="108.95238095238101"/>
    <n v="-10.952380952381001"/>
    <n v="-0.10052447552447601"/>
    <x v="1"/>
  </r>
  <r>
    <x v="20"/>
    <x v="22"/>
    <x v="7"/>
    <n v="159"/>
    <n v="165.52380952381"/>
    <n v="-6.5238095238095202"/>
    <n v="-3.9413118527042497E-2"/>
    <x v="1"/>
  </r>
  <r>
    <x v="20"/>
    <x v="22"/>
    <x v="8"/>
    <n v="227"/>
    <n v="228.38095238095201"/>
    <n v="-1.38095238095238"/>
    <n v="-6.0467055879899903E-3"/>
    <x v="1"/>
  </r>
  <r>
    <x v="20"/>
    <x v="22"/>
    <x v="9"/>
    <n v="228"/>
    <n v="172.857142857143"/>
    <n v="55.142857142857103"/>
    <n v="0.31900826446281"/>
    <x v="1"/>
  </r>
  <r>
    <x v="20"/>
    <x v="23"/>
    <x v="5"/>
    <n v="43"/>
    <n v="60.761904761904802"/>
    <n v="-17.761904761904798"/>
    <n v="-0.29231974921630099"/>
    <x v="1"/>
  </r>
  <r>
    <x v="20"/>
    <x v="23"/>
    <x v="6"/>
    <n v="150"/>
    <n v="164.47619047619"/>
    <n v="-14.476190476190499"/>
    <n v="-8.8013896931094404E-2"/>
    <x v="1"/>
  </r>
  <r>
    <x v="20"/>
    <x v="23"/>
    <x v="7"/>
    <n v="188"/>
    <n v="209.52380952381"/>
    <n v="-21.523809523809501"/>
    <n v="-0.102727272727273"/>
    <x v="1"/>
  </r>
  <r>
    <x v="20"/>
    <x v="23"/>
    <x v="8"/>
    <n v="338"/>
    <n v="305.90476190476198"/>
    <n v="32.095238095238102"/>
    <n v="0.10491905354919"/>
    <x v="1"/>
  </r>
  <r>
    <x v="20"/>
    <x v="23"/>
    <x v="9"/>
    <n v="378"/>
    <n v="335.23809523809501"/>
    <n v="42.761904761904802"/>
    <n v="0.12755681818181799"/>
    <x v="1"/>
  </r>
  <r>
    <x v="20"/>
    <x v="24"/>
    <x v="5"/>
    <n v="56"/>
    <n v="101.619047619048"/>
    <n v="-45.619047619047599"/>
    <n v="-0.44892221180880998"/>
    <x v="1"/>
  </r>
  <r>
    <x v="20"/>
    <x v="24"/>
    <x v="6"/>
    <n v="16"/>
    <n v="19.904761904761902"/>
    <n v="-3.90476190476191"/>
    <n v="-0.196172248803828"/>
    <x v="1"/>
  </r>
  <r>
    <x v="20"/>
    <x v="24"/>
    <x v="7"/>
    <n v="53"/>
    <n v="98.476190476190496"/>
    <n v="-45.476190476190503"/>
    <n v="-0.46179883945841399"/>
    <x v="1"/>
  </r>
  <r>
    <x v="20"/>
    <x v="24"/>
    <x v="8"/>
    <n v="67"/>
    <n v="59.714285714285701"/>
    <n v="7.2857142857142803"/>
    <n v="0.12200956937799"/>
    <x v="1"/>
  </r>
  <r>
    <x v="20"/>
    <x v="24"/>
    <x v="9"/>
    <n v="200"/>
    <n v="164.47619047619"/>
    <n v="35.523809523809497"/>
    <n v="0.21598147075854099"/>
    <x v="1"/>
  </r>
  <r>
    <x v="20"/>
    <x v="25"/>
    <x v="5"/>
    <n v="42"/>
    <n v="47.142857142857103"/>
    <n v="-5.1428571428571503"/>
    <n v="-0.109090909090909"/>
    <x v="1"/>
  </r>
  <r>
    <x v="20"/>
    <x v="25"/>
    <x v="6"/>
    <n v="72"/>
    <n v="70.190476190476204"/>
    <n v="1.80952380952381"/>
    <n v="2.5780189959294399E-2"/>
    <x v="1"/>
  </r>
  <r>
    <x v="20"/>
    <x v="25"/>
    <x v="7"/>
    <n v="67"/>
    <n v="88"/>
    <n v="-21"/>
    <n v="-0.23863636363636401"/>
    <x v="1"/>
  </r>
  <r>
    <x v="20"/>
    <x v="25"/>
    <x v="8"/>
    <n v="193"/>
    <n v="214.76190476190499"/>
    <n v="-21.761904761904798"/>
    <n v="-0.101330376940133"/>
    <x v="1"/>
  </r>
  <r>
    <x v="20"/>
    <x v="25"/>
    <x v="9"/>
    <n v="371"/>
    <n v="343.61904761904799"/>
    <n v="27.380952380952401"/>
    <n v="7.9684035476718304E-2"/>
    <x v="1"/>
  </r>
  <r>
    <x v="20"/>
    <x v="26"/>
    <x v="5"/>
    <n v="721"/>
    <n v="860.09523809523796"/>
    <n v="-139.09523809523799"/>
    <n v="-0.16172073967445499"/>
    <x v="1"/>
  </r>
  <r>
    <x v="20"/>
    <x v="26"/>
    <x v="6"/>
    <n v="289"/>
    <n v="390.76190476190499"/>
    <n v="-101.761904761905"/>
    <n v="-0.26041920545941999"/>
    <x v="1"/>
  </r>
  <r>
    <x v="20"/>
    <x v="26"/>
    <x v="7"/>
    <n v="565"/>
    <n v="726"/>
    <n v="-161"/>
    <n v="-0.221763085399449"/>
    <x v="1"/>
  </r>
  <r>
    <x v="20"/>
    <x v="26"/>
    <x v="8"/>
    <n v="475"/>
    <n v="458.857142857143"/>
    <n v="16.1428571428571"/>
    <n v="3.5180572851805703E-2"/>
    <x v="1"/>
  </r>
  <r>
    <x v="20"/>
    <x v="26"/>
    <x v="9"/>
    <n v="889"/>
    <n v="1000.47619047619"/>
    <n v="-111.47619047619"/>
    <n v="-0.11142313184197999"/>
    <x v="1"/>
  </r>
  <r>
    <x v="20"/>
    <x v="27"/>
    <x v="5"/>
    <n v="28"/>
    <n v="33.523809523809497"/>
    <n v="-5.5238095238095299"/>
    <n v="-0.16477272727272699"/>
    <x v="1"/>
  </r>
  <r>
    <x v="20"/>
    <x v="27"/>
    <x v="6"/>
    <n v="52"/>
    <n v="55.523809523809497"/>
    <n v="-3.5238095238095299"/>
    <n v="-6.3464837049742706E-2"/>
    <x v="1"/>
  </r>
  <r>
    <x v="20"/>
    <x v="27"/>
    <x v="7"/>
    <n v="29"/>
    <n v="44"/>
    <n v="-15"/>
    <n v="-0.34090909090909099"/>
    <x v="1"/>
  </r>
  <r>
    <x v="20"/>
    <x v="27"/>
    <x v="8"/>
    <n v="111"/>
    <n v="77.523809523809504"/>
    <n v="33.476190476190503"/>
    <n v="0.43181818181818199"/>
    <x v="1"/>
  </r>
  <r>
    <x v="20"/>
    <x v="27"/>
    <x v="9"/>
    <n v="150"/>
    <n v="162.38095238095201"/>
    <n v="-12.380952380952399"/>
    <n v="-7.62463343108504E-2"/>
    <x v="1"/>
  </r>
  <r>
    <x v="20"/>
    <x v="30"/>
    <x v="5"/>
    <n v="42"/>
    <n v="47.142857142857103"/>
    <n v="-5.1428571428571503"/>
    <n v="-0.109090909090909"/>
    <x v="1"/>
  </r>
  <r>
    <x v="20"/>
    <x v="30"/>
    <x v="6"/>
    <n v="72"/>
    <n v="70.190476190476204"/>
    <n v="1.80952380952381"/>
    <n v="2.5780189959294399E-2"/>
    <x v="1"/>
  </r>
  <r>
    <x v="20"/>
    <x v="30"/>
    <x v="7"/>
    <n v="67"/>
    <n v="88"/>
    <n v="-21"/>
    <n v="-0.23863636363636401"/>
    <x v="1"/>
  </r>
  <r>
    <x v="20"/>
    <x v="30"/>
    <x v="8"/>
    <n v="193"/>
    <n v="214.76190476190499"/>
    <n v="-21.761904761904798"/>
    <n v="-0.101330376940133"/>
    <x v="1"/>
  </r>
  <r>
    <x v="20"/>
    <x v="30"/>
    <x v="9"/>
    <n v="371"/>
    <n v="343.61904761904799"/>
    <n v="27.380952380952401"/>
    <n v="7.9684035476718304E-2"/>
    <x v="1"/>
  </r>
  <r>
    <x v="20"/>
    <x v="31"/>
    <x v="5"/>
    <n v="393"/>
    <n v="411.71428571428601"/>
    <n v="-18.714285714285701"/>
    <n v="-4.5454545454545497E-2"/>
    <x v="1"/>
  </r>
  <r>
    <x v="20"/>
    <x v="31"/>
    <x v="6"/>
    <n v="188"/>
    <n v="193.80952380952399"/>
    <n v="-5.80952380952382"/>
    <n v="-2.9975429975430099E-2"/>
    <x v="1"/>
  </r>
  <r>
    <x v="20"/>
    <x v="31"/>
    <x v="7"/>
    <n v="182"/>
    <n v="161.333333333333"/>
    <n v="20.6666666666667"/>
    <n v="0.128099173553719"/>
    <x v="1"/>
  </r>
  <r>
    <x v="20"/>
    <x v="31"/>
    <x v="8"/>
    <n v="97"/>
    <n v="91.142857142857196"/>
    <n v="5.8571428571428497"/>
    <n v="6.4263322884012403E-2"/>
    <x v="1"/>
  </r>
  <r>
    <x v="20"/>
    <x v="31"/>
    <x v="9"/>
    <n v="691"/>
    <n v="680.95238095238096"/>
    <n v="10.047619047618999"/>
    <n v="1.4755244755244701E-2"/>
    <x v="1"/>
  </r>
  <r>
    <x v="20"/>
    <x v="32"/>
    <x v="5"/>
    <n v="301"/>
    <n v="366.66666666666703"/>
    <n v="-65.6666666666667"/>
    <n v="-0.179090909090909"/>
    <x v="1"/>
  </r>
  <r>
    <x v="20"/>
    <x v="32"/>
    <x v="6"/>
    <n v="27"/>
    <n v="32.476190476190503"/>
    <n v="-5.4761904761904701"/>
    <n v="-0.168621700879765"/>
    <x v="1"/>
  </r>
  <r>
    <x v="20"/>
    <x v="32"/>
    <x v="7"/>
    <n v="61"/>
    <n v="58.6666666666667"/>
    <n v="2.3333333333333299"/>
    <n v="3.9772727272727203E-2"/>
    <x v="1"/>
  </r>
  <r>
    <x v="20"/>
    <x v="32"/>
    <x v="8"/>
    <n v="38"/>
    <n v="35.619047619047599"/>
    <n v="2.38095238095238"/>
    <n v="6.6844919786096205E-2"/>
    <x v="1"/>
  </r>
  <r>
    <x v="20"/>
    <x v="32"/>
    <x v="9"/>
    <n v="235"/>
    <n v="132"/>
    <n v="103"/>
    <n v="0.78030303030303005"/>
    <x v="1"/>
  </r>
  <r>
    <x v="21"/>
    <x v="0"/>
    <x v="5"/>
    <n v="4337"/>
    <n v="5011.2173913043498"/>
    <n v="-674.21739130434798"/>
    <n v="-0.13454163702302699"/>
    <x v="1"/>
  </r>
  <r>
    <x v="21"/>
    <x v="0"/>
    <x v="6"/>
    <n v="3014"/>
    <n v="3426.2608695652202"/>
    <n v="-412.26086956521698"/>
    <n v="-0.120323841429369"/>
    <x v="1"/>
  </r>
  <r>
    <x v="21"/>
    <x v="0"/>
    <x v="7"/>
    <n v="2858"/>
    <n v="3322.95652173913"/>
    <n v="-464.95652173912998"/>
    <n v="-0.13992254147694599"/>
    <x v="1"/>
  </r>
  <r>
    <x v="21"/>
    <x v="0"/>
    <x v="8"/>
    <n v="3034"/>
    <n v="3196.6956521739098"/>
    <n v="-162.695652173913"/>
    <n v="-5.0894945868015899E-2"/>
    <x v="1"/>
  </r>
  <r>
    <x v="21"/>
    <x v="0"/>
    <x v="9"/>
    <n v="6065"/>
    <n v="5429.2173913043498"/>
    <n v="635.78260869565202"/>
    <n v="0.11710391440835401"/>
    <x v="1"/>
  </r>
  <r>
    <x v="21"/>
    <x v="1"/>
    <x v="5"/>
    <n v="196"/>
    <n v="181.73913043478299"/>
    <n v="14.2608695652174"/>
    <n v="7.8468899521530994E-2"/>
    <x v="1"/>
  </r>
  <r>
    <x v="21"/>
    <x v="1"/>
    <x v="6"/>
    <n v="155"/>
    <n v="175.04347826086999"/>
    <n v="-20.043478260869598"/>
    <n v="-0.114505712866369"/>
    <x v="1"/>
  </r>
  <r>
    <x v="21"/>
    <x v="1"/>
    <x v="7"/>
    <n v="51"/>
    <n v="50.695652173912997"/>
    <n v="0.30434782608695299"/>
    <n v="6.0034305317323601E-3"/>
    <x v="1"/>
  </r>
  <r>
    <x v="21"/>
    <x v="1"/>
    <x v="8"/>
    <n v="29"/>
    <n v="18.173913043478301"/>
    <n v="10.826086956521699"/>
    <n v="0.59569377990430605"/>
    <x v="1"/>
  </r>
  <r>
    <x v="21"/>
    <x v="1"/>
    <x v="9"/>
    <n v="353"/>
    <n v="388.34782608695701"/>
    <n v="-35.347826086956601"/>
    <n v="-9.1021047917599698E-2"/>
    <x v="1"/>
  </r>
  <r>
    <x v="21"/>
    <x v="4"/>
    <x v="5"/>
    <n v="1005"/>
    <n v="1216.69565217391"/>
    <n v="-211.695652173913"/>
    <n v="-0.173992281303602"/>
    <x v="1"/>
  </r>
  <r>
    <x v="21"/>
    <x v="4"/>
    <x v="6"/>
    <n v="1118"/>
    <n v="1219.5652173912999"/>
    <n v="-101.565217391304"/>
    <n v="-8.3279857397504597E-2"/>
    <x v="1"/>
  </r>
  <r>
    <x v="21"/>
    <x v="4"/>
    <x v="7"/>
    <n v="279"/>
    <n v="273.56521739130397"/>
    <n v="5.4347826086956301"/>
    <n v="1.9866497139224299E-2"/>
    <x v="1"/>
  </r>
  <r>
    <x v="21"/>
    <x v="4"/>
    <x v="8"/>
    <n v="102"/>
    <n v="76.521739130434796"/>
    <n v="25.478260869565201"/>
    <n v="0.332954545454546"/>
    <x v="1"/>
  </r>
  <r>
    <x v="21"/>
    <x v="4"/>
    <x v="9"/>
    <n v="938"/>
    <n v="848.43478260869597"/>
    <n v="89.565217391304401"/>
    <n v="0.105565235215743"/>
    <x v="1"/>
  </r>
  <r>
    <x v="21"/>
    <x v="6"/>
    <x v="5"/>
    <n v="437"/>
    <n v="534.695652173913"/>
    <n v="-97.695652173913004"/>
    <n v="-0.182712636201008"/>
    <x v="1"/>
  </r>
  <r>
    <x v="21"/>
    <x v="6"/>
    <x v="6"/>
    <n v="653"/>
    <n v="750.86956521739103"/>
    <n v="-97.869565217391397"/>
    <n v="-0.13034163288940401"/>
    <x v="1"/>
  </r>
  <r>
    <x v="21"/>
    <x v="6"/>
    <x v="7"/>
    <n v="807"/>
    <n v="852.26086956521704"/>
    <n v="-45.260869565217398"/>
    <n v="-5.3106825834098502E-2"/>
    <x v="1"/>
  </r>
  <r>
    <x v="21"/>
    <x v="6"/>
    <x v="8"/>
    <n v="449"/>
    <n v="480.17391304347802"/>
    <n v="-31.173913043478301"/>
    <n v="-6.4922129663165504E-2"/>
    <x v="1"/>
  </r>
  <r>
    <x v="21"/>
    <x v="6"/>
    <x v="9"/>
    <n v="778"/>
    <n v="499.304347826087"/>
    <n v="278.695652173913"/>
    <n v="0.55816788575409204"/>
    <x v="1"/>
  </r>
  <r>
    <x v="21"/>
    <x v="8"/>
    <x v="5"/>
    <n v="459"/>
    <n v="463.91304347826099"/>
    <n v="-4.9130434782608701"/>
    <n v="-1.05904404873477E-2"/>
    <x v="1"/>
  </r>
  <r>
    <x v="21"/>
    <x v="8"/>
    <x v="6"/>
    <n v="54"/>
    <n v="52.6086956521739"/>
    <n v="1.39130434782609"/>
    <n v="2.6446280991735498E-2"/>
    <x v="1"/>
  </r>
  <r>
    <x v="21"/>
    <x v="8"/>
    <x v="7"/>
    <n v="147"/>
    <n v="153.04347826086999"/>
    <n v="-6.0434782608695601"/>
    <n v="-3.9488636363636399E-2"/>
    <x v="1"/>
  </r>
  <r>
    <x v="21"/>
    <x v="8"/>
    <x v="8"/>
    <n v="103"/>
    <n v="79.391304347826093"/>
    <n v="23.6086956521739"/>
    <n v="0.29737130339540002"/>
    <x v="1"/>
  </r>
  <r>
    <x v="21"/>
    <x v="8"/>
    <x v="9"/>
    <n v="477"/>
    <n v="319.47826086956502"/>
    <n v="157.52173913043501"/>
    <n v="0.49305933587370698"/>
    <x v="1"/>
  </r>
  <r>
    <x v="21"/>
    <x v="9"/>
    <x v="5"/>
    <n v="53"/>
    <n v="84.173913043478294"/>
    <n v="-31.173913043478301"/>
    <n v="-0.37035123966942202"/>
    <x v="1"/>
  </r>
  <r>
    <x v="21"/>
    <x v="9"/>
    <x v="6"/>
    <n v="50"/>
    <n v="64.086956521739097"/>
    <n v="-14.086956521739101"/>
    <n v="-0.21981004070556301"/>
    <x v="1"/>
  </r>
  <r>
    <x v="21"/>
    <x v="9"/>
    <x v="7"/>
    <n v="65"/>
    <n v="107.130434782609"/>
    <n v="-42.130434782608702"/>
    <n v="-0.39326298701298701"/>
    <x v="1"/>
  </r>
  <r>
    <x v="21"/>
    <x v="9"/>
    <x v="8"/>
    <n v="143"/>
    <n v="204.695652173913"/>
    <n v="-61.695652173913103"/>
    <n v="-0.30140186915887901"/>
    <x v="1"/>
  </r>
  <r>
    <x v="21"/>
    <x v="9"/>
    <x v="9"/>
    <n v="654"/>
    <n v="609.304347826087"/>
    <n v="44.695652173912997"/>
    <n v="7.3355216212359006E-2"/>
    <x v="1"/>
  </r>
  <r>
    <x v="21"/>
    <x v="11"/>
    <x v="5"/>
    <n v="6"/>
    <n v="17.2173913043478"/>
    <n v="-11.2173913043478"/>
    <n v="-0.65151515151515205"/>
    <x v="1"/>
  </r>
  <r>
    <x v="21"/>
    <x v="11"/>
    <x v="6"/>
    <n v="15"/>
    <n v="20.086956521739101"/>
    <n v="-5.0869565217391299"/>
    <n v="-0.253246753246753"/>
    <x v="1"/>
  </r>
  <r>
    <x v="21"/>
    <x v="11"/>
    <x v="7"/>
    <n v="9"/>
    <n v="18.173913043478301"/>
    <n v="-9.1739130434782599"/>
    <n v="-0.504784688995215"/>
    <x v="1"/>
  </r>
  <r>
    <x v="21"/>
    <x v="11"/>
    <x v="8"/>
    <n v="18"/>
    <n v="22"/>
    <n v="-4"/>
    <n v="-0.18181818181818199"/>
    <x v="1"/>
  </r>
  <r>
    <x v="21"/>
    <x v="11"/>
    <x v="9"/>
    <n v="72"/>
    <n v="69.826086956521706"/>
    <n v="2.1739130434782701"/>
    <n v="3.11332503113326E-2"/>
    <x v="1"/>
  </r>
  <r>
    <x v="21"/>
    <x v="12"/>
    <x v="5"/>
    <n v="233"/>
    <n v="251.565217391304"/>
    <n v="-18.565217391304301"/>
    <n v="-7.3798824749395101E-2"/>
    <x v="1"/>
  </r>
  <r>
    <x v="21"/>
    <x v="12"/>
    <x v="6"/>
    <n v="34"/>
    <n v="38.260869565217398"/>
    <n v="-4.2608695652173898"/>
    <n v="-0.111363636363636"/>
    <x v="1"/>
  </r>
  <r>
    <x v="21"/>
    <x v="12"/>
    <x v="7"/>
    <n v="93"/>
    <n v="109.04347826087"/>
    <n v="-16.043478260869598"/>
    <n v="-0.147129186602871"/>
    <x v="1"/>
  </r>
  <r>
    <x v="21"/>
    <x v="12"/>
    <x v="8"/>
    <n v="68"/>
    <n v="72.695652173913004"/>
    <n v="-4.6956521739130501"/>
    <n v="-6.4593301435406703E-2"/>
    <x v="1"/>
  </r>
  <r>
    <x v="21"/>
    <x v="12"/>
    <x v="9"/>
    <n v="330"/>
    <n v="318.52173913043498"/>
    <n v="11.478260869565201"/>
    <n v="3.6036036036035897E-2"/>
    <x v="1"/>
  </r>
  <r>
    <x v="21"/>
    <x v="15"/>
    <x v="5"/>
    <n v="612"/>
    <n v="608.34782608695696"/>
    <n v="3.6521739130434998"/>
    <n v="6.0034305317324503E-3"/>
    <x v="1"/>
  </r>
  <r>
    <x v="21"/>
    <x v="15"/>
    <x v="6"/>
    <n v="201"/>
    <n v="236.26086956521701"/>
    <n v="-35.260869565217398"/>
    <n v="-0.14924549135075499"/>
    <x v="1"/>
  </r>
  <r>
    <x v="21"/>
    <x v="15"/>
    <x v="7"/>
    <n v="529"/>
    <n v="623.65217391304304"/>
    <n v="-94.652173913043498"/>
    <n v="-0.151770775237033"/>
    <x v="1"/>
  </r>
  <r>
    <x v="21"/>
    <x v="15"/>
    <x v="8"/>
    <n v="1205"/>
    <n v="1316.1739130434801"/>
    <n v="-111.173913043478"/>
    <n v="-8.4467494714587699E-2"/>
    <x v="1"/>
  </r>
  <r>
    <x v="21"/>
    <x v="15"/>
    <x v="9"/>
    <n v="426"/>
    <n v="395.04347826087002"/>
    <n v="30.956521739130402"/>
    <n v="7.8362315650451306E-2"/>
    <x v="1"/>
  </r>
  <r>
    <x v="21"/>
    <x v="17"/>
    <x v="5"/>
    <n v="493"/>
    <n v="616.95652173913004"/>
    <n v="-123.95652173913"/>
    <n v="-0.20091613812544101"/>
    <x v="1"/>
  </r>
  <r>
    <x v="21"/>
    <x v="17"/>
    <x v="6"/>
    <n v="251"/>
    <n v="242.95652173913001"/>
    <n v="8.0434782608695592"/>
    <n v="3.3106657122405098E-2"/>
    <x v="1"/>
  </r>
  <r>
    <x v="21"/>
    <x v="17"/>
    <x v="7"/>
    <n v="35"/>
    <n v="35.3913043478261"/>
    <n v="-0.39130434782608597"/>
    <n v="-1.1056511056511001E-2"/>
    <x v="1"/>
  </r>
  <r>
    <x v="21"/>
    <x v="17"/>
    <x v="8"/>
    <n v="18"/>
    <n v="16.260869565217401"/>
    <n v="1.73913043478261"/>
    <n v="0.10695187165775399"/>
    <x v="1"/>
  </r>
  <r>
    <x v="21"/>
    <x v="17"/>
    <x v="9"/>
    <n v="339"/>
    <n v="386.43478260869603"/>
    <n v="-47.434782608695699"/>
    <n v="-0.12274977497749801"/>
    <x v="1"/>
  </r>
  <r>
    <x v="21"/>
    <x v="21"/>
    <x v="5"/>
    <n v="40"/>
    <n v="59.304347826087003"/>
    <n v="-19.304347826087"/>
    <n v="-0.32551319648093802"/>
    <x v="1"/>
  </r>
  <r>
    <x v="21"/>
    <x v="21"/>
    <x v="6"/>
    <n v="30"/>
    <n v="42.086956521739097"/>
    <n v="-12.086956521739101"/>
    <n v="-0.28719008264462798"/>
    <x v="1"/>
  </r>
  <r>
    <x v="21"/>
    <x v="21"/>
    <x v="7"/>
    <n v="55"/>
    <n v="86.086956521739097"/>
    <n v="-31.086956521739101"/>
    <n v="-0.36111111111111099"/>
    <x v="1"/>
  </r>
  <r>
    <x v="21"/>
    <x v="21"/>
    <x v="8"/>
    <n v="117"/>
    <n v="163.565217391304"/>
    <n v="-46.565217391304301"/>
    <n v="-0.28468899521531099"/>
    <x v="1"/>
  </r>
  <r>
    <x v="21"/>
    <x v="21"/>
    <x v="9"/>
    <n v="532"/>
    <n v="475.39130434782601"/>
    <n v="56.6086956521739"/>
    <n v="0.119078104993598"/>
    <x v="1"/>
  </r>
  <r>
    <x v="21"/>
    <x v="22"/>
    <x v="5"/>
    <n v="18"/>
    <n v="34.434782608695699"/>
    <n v="-16.434782608695699"/>
    <n v="-0.47727272727272702"/>
    <x v="1"/>
  </r>
  <r>
    <x v="21"/>
    <x v="22"/>
    <x v="6"/>
    <n v="80"/>
    <n v="110"/>
    <n v="-30"/>
    <n v="-0.27272727272727298"/>
    <x v="1"/>
  </r>
  <r>
    <x v="21"/>
    <x v="22"/>
    <x v="7"/>
    <n v="183"/>
    <n v="167.39130434782601"/>
    <n v="15.6086956521739"/>
    <n v="9.3246753246753203E-2"/>
    <x v="1"/>
  </r>
  <r>
    <x v="21"/>
    <x v="22"/>
    <x v="8"/>
    <n v="180"/>
    <n v="187.47826086956499"/>
    <n v="-7.4782608695652204"/>
    <n v="-3.9888682745825597E-2"/>
    <x v="1"/>
  </r>
  <r>
    <x v="21"/>
    <x v="22"/>
    <x v="9"/>
    <n v="263"/>
    <n v="180.78260869565199"/>
    <n v="82.2173913043478"/>
    <n v="0.45478595478595502"/>
    <x v="1"/>
  </r>
  <r>
    <x v="21"/>
    <x v="23"/>
    <x v="5"/>
    <n v="47"/>
    <n v="66"/>
    <n v="-19"/>
    <n v="-0.28787878787878801"/>
    <x v="1"/>
  </r>
  <r>
    <x v="21"/>
    <x v="23"/>
    <x v="6"/>
    <n v="135"/>
    <n v="172.173913043478"/>
    <n v="-37.173913043478301"/>
    <n v="-0.21590909090909099"/>
    <x v="1"/>
  </r>
  <r>
    <x v="21"/>
    <x v="23"/>
    <x v="7"/>
    <n v="207"/>
    <n v="197.04347826086999"/>
    <n v="9.9565217391304408"/>
    <n v="5.0529567519858799E-2"/>
    <x v="1"/>
  </r>
  <r>
    <x v="21"/>
    <x v="23"/>
    <x v="8"/>
    <n v="251"/>
    <n v="284.08695652173901"/>
    <n v="-33.086956521739097"/>
    <n v="-0.116467707376798"/>
    <x v="1"/>
  </r>
  <r>
    <x v="21"/>
    <x v="23"/>
    <x v="9"/>
    <n v="411"/>
    <n v="315.65217391304299"/>
    <n v="95.347826086956502"/>
    <n v="0.30206611570247899"/>
    <x v="1"/>
  </r>
  <r>
    <x v="21"/>
    <x v="24"/>
    <x v="5"/>
    <n v="88"/>
    <n v="92.7826086956522"/>
    <n v="-4.7826086956521703"/>
    <n v="-5.1546391752577303E-2"/>
    <x v="1"/>
  </r>
  <r>
    <x v="21"/>
    <x v="24"/>
    <x v="6"/>
    <n v="21"/>
    <n v="22.956521739130402"/>
    <n v="-1.9565217391304399"/>
    <n v="-8.5227272727272804E-2"/>
    <x v="1"/>
  </r>
  <r>
    <x v="21"/>
    <x v="24"/>
    <x v="7"/>
    <n v="75"/>
    <n v="95.652173913043498"/>
    <n v="-20.652173913043502"/>
    <n v="-0.21590909090909099"/>
    <x v="1"/>
  </r>
  <r>
    <x v="21"/>
    <x v="24"/>
    <x v="8"/>
    <n v="60"/>
    <n v="50.695652173912997"/>
    <n v="9.3043478260869499"/>
    <n v="0.183533447684391"/>
    <x v="1"/>
  </r>
  <r>
    <x v="21"/>
    <x v="24"/>
    <x v="9"/>
    <n v="237"/>
    <n v="157.826086956522"/>
    <n v="79.173913043478294"/>
    <n v="0.50165289256198298"/>
    <x v="1"/>
  </r>
  <r>
    <x v="21"/>
    <x v="25"/>
    <x v="5"/>
    <n v="48"/>
    <n v="42.086956521739097"/>
    <n v="5.9130434782608701"/>
    <n v="0.14049586776859499"/>
    <x v="1"/>
  </r>
  <r>
    <x v="21"/>
    <x v="25"/>
    <x v="6"/>
    <n v="71"/>
    <n v="57.3913043478261"/>
    <n v="13.6086956521739"/>
    <n v="0.23712121212121201"/>
    <x v="1"/>
  </r>
  <r>
    <x v="21"/>
    <x v="25"/>
    <x v="7"/>
    <n v="61"/>
    <n v="63.130434782608702"/>
    <n v="-2.1304347826086998"/>
    <n v="-3.3746556473829202E-2"/>
    <x v="1"/>
  </r>
  <r>
    <x v="21"/>
    <x v="25"/>
    <x v="8"/>
    <n v="201"/>
    <n v="204.695652173913"/>
    <n v="-3.6956521739130599"/>
    <n v="-1.8054375531011101E-2"/>
    <x v="1"/>
  </r>
  <r>
    <x v="21"/>
    <x v="25"/>
    <x v="9"/>
    <n v="401"/>
    <n v="334.78260869565202"/>
    <n v="66.2173913043478"/>
    <n v="0.19779220779220799"/>
    <x v="1"/>
  </r>
  <r>
    <x v="21"/>
    <x v="26"/>
    <x v="5"/>
    <n v="754"/>
    <n v="945.04347826086996"/>
    <n v="-191.04347826086999"/>
    <n v="-0.202153110047847"/>
    <x v="1"/>
  </r>
  <r>
    <x v="21"/>
    <x v="26"/>
    <x v="6"/>
    <n v="292"/>
    <n v="417.04347826087002"/>
    <n v="-125.04347826087"/>
    <n v="-0.299833194328607"/>
    <x v="1"/>
  </r>
  <r>
    <x v="21"/>
    <x v="26"/>
    <x v="7"/>
    <n v="584"/>
    <n v="858"/>
    <n v="-274"/>
    <n v="-0.31934731934731903"/>
    <x v="1"/>
  </r>
  <r>
    <x v="21"/>
    <x v="26"/>
    <x v="8"/>
    <n v="465"/>
    <n v="443.82608695652198"/>
    <n v="21.173913043478301"/>
    <n v="4.7707680250783702E-2"/>
    <x v="1"/>
  </r>
  <r>
    <x v="21"/>
    <x v="26"/>
    <x v="9"/>
    <n v="958"/>
    <n v="1013.91304347826"/>
    <n v="-55.913043478260903"/>
    <n v="-5.5145797598627803E-2"/>
    <x v="1"/>
  </r>
  <r>
    <x v="21"/>
    <x v="27"/>
    <x v="5"/>
    <n v="29"/>
    <n v="31.565217391304301"/>
    <n v="-2.5652173913043499"/>
    <n v="-8.1267217630853997E-2"/>
    <x v="1"/>
  </r>
  <r>
    <x v="21"/>
    <x v="27"/>
    <x v="6"/>
    <n v="55"/>
    <n v="62.173913043478301"/>
    <n v="-7.1739130434782696"/>
    <n v="-0.115384615384615"/>
    <x v="1"/>
  </r>
  <r>
    <x v="21"/>
    <x v="27"/>
    <x v="7"/>
    <n v="24"/>
    <n v="29.652173913043502"/>
    <n v="-5.6521739130434803"/>
    <n v="-0.19061583577712601"/>
    <x v="1"/>
  </r>
  <r>
    <x v="21"/>
    <x v="27"/>
    <x v="8"/>
    <n v="71"/>
    <n v="96.608695652173907"/>
    <n v="-25.6086956521739"/>
    <n v="-0.26507650765076501"/>
    <x v="1"/>
  </r>
  <r>
    <x v="21"/>
    <x v="27"/>
    <x v="9"/>
    <n v="148"/>
    <n v="134.869565217391"/>
    <n v="13.130434782608701"/>
    <n v="9.7356544165054695E-2"/>
    <x v="1"/>
  </r>
  <r>
    <x v="21"/>
    <x v="30"/>
    <x v="5"/>
    <n v="48"/>
    <n v="42.086956521739097"/>
    <n v="5.9130434782608701"/>
    <n v="0.14049586776859499"/>
    <x v="1"/>
  </r>
  <r>
    <x v="21"/>
    <x v="30"/>
    <x v="6"/>
    <n v="71"/>
    <n v="57.3913043478261"/>
    <n v="13.6086956521739"/>
    <n v="0.23712121212121201"/>
    <x v="1"/>
  </r>
  <r>
    <x v="21"/>
    <x v="30"/>
    <x v="7"/>
    <n v="61"/>
    <n v="63.130434782608702"/>
    <n v="-2.1304347826086998"/>
    <n v="-3.3746556473829202E-2"/>
    <x v="1"/>
  </r>
  <r>
    <x v="21"/>
    <x v="30"/>
    <x v="8"/>
    <n v="201"/>
    <n v="204.695652173913"/>
    <n v="-3.6956521739130599"/>
    <n v="-1.8054375531011101E-2"/>
    <x v="1"/>
  </r>
  <r>
    <x v="21"/>
    <x v="30"/>
    <x v="9"/>
    <n v="401"/>
    <n v="334.78260869565202"/>
    <n v="66.2173913043478"/>
    <n v="0.19779220779220799"/>
    <x v="1"/>
  </r>
  <r>
    <x v="21"/>
    <x v="31"/>
    <x v="5"/>
    <n v="429"/>
    <n v="433.304347826087"/>
    <n v="-4.3043478260869996"/>
    <n v="-9.9337748344371802E-3"/>
    <x v="1"/>
  </r>
  <r>
    <x v="21"/>
    <x v="31"/>
    <x v="6"/>
    <n v="189"/>
    <n v="213.304347826087"/>
    <n v="-24.304347826087"/>
    <n v="-0.11394211169995901"/>
    <x v="1"/>
  </r>
  <r>
    <x v="21"/>
    <x v="31"/>
    <x v="7"/>
    <n v="144"/>
    <n v="159.73913043478299"/>
    <n v="-15.7391304347826"/>
    <n v="-9.8530212302667494E-2"/>
    <x v="1"/>
  </r>
  <r>
    <x v="21"/>
    <x v="31"/>
    <x v="8"/>
    <n v="97"/>
    <n v="90.869565217391298"/>
    <n v="6.13043478260869"/>
    <n v="6.7464114832535796E-2"/>
    <x v="1"/>
  </r>
  <r>
    <x v="21"/>
    <x v="31"/>
    <x v="9"/>
    <n v="683"/>
    <n v="706.86956521739103"/>
    <n v="-23.869565217391401"/>
    <n v="-3.3767991142822099E-2"/>
    <x v="1"/>
  </r>
  <r>
    <x v="21"/>
    <x v="32"/>
    <x v="5"/>
    <n v="371"/>
    <n v="371.13043478260897"/>
    <n v="-0.13043478260868799"/>
    <n v="-3.5145267104028002E-4"/>
    <x v="1"/>
  </r>
  <r>
    <x v="21"/>
    <x v="32"/>
    <x v="6"/>
    <n v="33"/>
    <n v="29.652173913043502"/>
    <n v="3.3478260869565202"/>
    <n v="0.112903225806452"/>
    <x v="1"/>
  </r>
  <r>
    <x v="21"/>
    <x v="32"/>
    <x v="7"/>
    <n v="72"/>
    <n v="57.3913043478261"/>
    <n v="14.6086956521739"/>
    <n v="0.25454545454545502"/>
    <x v="1"/>
  </r>
  <r>
    <x v="21"/>
    <x v="32"/>
    <x v="8"/>
    <n v="43"/>
    <n v="28.695652173913"/>
    <n v="14.304347826087"/>
    <n v="0.49848484848484897"/>
    <x v="1"/>
  </r>
  <r>
    <x v="21"/>
    <x v="32"/>
    <x v="9"/>
    <n v="240"/>
    <n v="161.65217391304299"/>
    <n v="78.347826086956502"/>
    <n v="0.48466917697686901"/>
    <x v="1"/>
  </r>
  <r>
    <x v="22"/>
    <x v="0"/>
    <x v="5"/>
    <n v="4106"/>
    <n v="4938"/>
    <n v="-832"/>
    <n v="-0.16848926690968"/>
    <x v="1"/>
  </r>
  <r>
    <x v="22"/>
    <x v="0"/>
    <x v="6"/>
    <n v="2863"/>
    <n v="3000"/>
    <n v="-137"/>
    <n v="-4.5666666666666703E-2"/>
    <x v="1"/>
  </r>
  <r>
    <x v="22"/>
    <x v="0"/>
    <x v="7"/>
    <n v="2864"/>
    <n v="2979"/>
    <n v="-115"/>
    <n v="-3.8603558241020498E-2"/>
    <x v="1"/>
  </r>
  <r>
    <x v="22"/>
    <x v="0"/>
    <x v="8"/>
    <n v="2947"/>
    <n v="3082"/>
    <n v="-135"/>
    <n v="-4.3802725502920199E-2"/>
    <x v="1"/>
  </r>
  <r>
    <x v="22"/>
    <x v="0"/>
    <x v="9"/>
    <n v="5982"/>
    <n v="5093"/>
    <n v="889"/>
    <n v="0.17455330846259601"/>
    <x v="1"/>
  </r>
  <r>
    <x v="22"/>
    <x v="1"/>
    <x v="5"/>
    <n v="172"/>
    <n v="164"/>
    <n v="8"/>
    <n v="4.8780487804878099E-2"/>
    <x v="1"/>
  </r>
  <r>
    <x v="22"/>
    <x v="1"/>
    <x v="6"/>
    <n v="127"/>
    <n v="133"/>
    <n v="-6"/>
    <n v="-4.5112781954887202E-2"/>
    <x v="1"/>
  </r>
  <r>
    <x v="22"/>
    <x v="1"/>
    <x v="7"/>
    <n v="44"/>
    <n v="34"/>
    <n v="10"/>
    <n v="0.29411764705882398"/>
    <x v="1"/>
  </r>
  <r>
    <x v="22"/>
    <x v="1"/>
    <x v="8"/>
    <n v="25"/>
    <n v="18"/>
    <n v="7"/>
    <n v="0.38888888888888901"/>
    <x v="1"/>
  </r>
  <r>
    <x v="22"/>
    <x v="1"/>
    <x v="9"/>
    <n v="402"/>
    <n v="348"/>
    <n v="54"/>
    <n v="0.15517241379310301"/>
    <x v="1"/>
  </r>
  <r>
    <x v="22"/>
    <x v="4"/>
    <x v="5"/>
    <n v="985"/>
    <n v="1174"/>
    <n v="-189"/>
    <n v="-0.16098807495741099"/>
    <x v="1"/>
  </r>
  <r>
    <x v="22"/>
    <x v="4"/>
    <x v="6"/>
    <n v="1090"/>
    <n v="1062"/>
    <n v="28"/>
    <n v="2.6365348399246698E-2"/>
    <x v="1"/>
  </r>
  <r>
    <x v="22"/>
    <x v="4"/>
    <x v="7"/>
    <n v="253"/>
    <n v="262"/>
    <n v="-9"/>
    <n v="-3.4351145038167899E-2"/>
    <x v="1"/>
  </r>
  <r>
    <x v="22"/>
    <x v="4"/>
    <x v="8"/>
    <n v="104"/>
    <n v="88"/>
    <n v="16"/>
    <n v="0.18181818181818199"/>
    <x v="1"/>
  </r>
  <r>
    <x v="22"/>
    <x v="4"/>
    <x v="9"/>
    <n v="1023"/>
    <n v="810"/>
    <n v="213"/>
    <n v="0.26296296296296301"/>
    <x v="1"/>
  </r>
  <r>
    <x v="22"/>
    <x v="6"/>
    <x v="5"/>
    <n v="470"/>
    <n v="610"/>
    <n v="-140"/>
    <n v="-0.22950819672131101"/>
    <x v="1"/>
  </r>
  <r>
    <x v="22"/>
    <x v="6"/>
    <x v="6"/>
    <n v="564"/>
    <n v="677"/>
    <n v="-113"/>
    <n v="-0.166912850812408"/>
    <x v="1"/>
  </r>
  <r>
    <x v="22"/>
    <x v="6"/>
    <x v="7"/>
    <n v="781"/>
    <n v="759"/>
    <n v="22"/>
    <n v="2.8985507246376802E-2"/>
    <x v="1"/>
  </r>
  <r>
    <x v="22"/>
    <x v="6"/>
    <x v="8"/>
    <n v="453"/>
    <n v="457"/>
    <n v="-4"/>
    <n v="-8.7527352297592995E-3"/>
    <x v="1"/>
  </r>
  <r>
    <x v="22"/>
    <x v="6"/>
    <x v="9"/>
    <n v="760"/>
    <n v="528"/>
    <n v="232"/>
    <n v="0.439393939393939"/>
    <x v="1"/>
  </r>
  <r>
    <x v="22"/>
    <x v="8"/>
    <x v="5"/>
    <n v="351"/>
    <n v="472"/>
    <n v="-121"/>
    <n v="-0.25635593220338998"/>
    <x v="1"/>
  </r>
  <r>
    <x v="22"/>
    <x v="8"/>
    <x v="6"/>
    <n v="49"/>
    <n v="47"/>
    <n v="2"/>
    <n v="4.2553191489361701E-2"/>
    <x v="1"/>
  </r>
  <r>
    <x v="22"/>
    <x v="8"/>
    <x v="7"/>
    <n v="123"/>
    <n v="145"/>
    <n v="-22"/>
    <n v="-0.15172413793103401"/>
    <x v="1"/>
  </r>
  <r>
    <x v="22"/>
    <x v="8"/>
    <x v="8"/>
    <n v="92"/>
    <n v="91"/>
    <n v="1"/>
    <n v="1.0989010989011E-2"/>
    <x v="1"/>
  </r>
  <r>
    <x v="22"/>
    <x v="8"/>
    <x v="9"/>
    <n v="430"/>
    <n v="255"/>
    <n v="175"/>
    <n v="0.68627450980392202"/>
    <x v="1"/>
  </r>
  <r>
    <x v="22"/>
    <x v="9"/>
    <x v="5"/>
    <n v="50"/>
    <n v="77"/>
    <n v="-27"/>
    <n v="-0.35064935064935099"/>
    <x v="1"/>
  </r>
  <r>
    <x v="22"/>
    <x v="9"/>
    <x v="6"/>
    <n v="53"/>
    <n v="64"/>
    <n v="-11"/>
    <n v="-0.171875"/>
    <x v="1"/>
  </r>
  <r>
    <x v="22"/>
    <x v="9"/>
    <x v="7"/>
    <n v="81"/>
    <n v="84"/>
    <n v="-3"/>
    <n v="-3.5714285714285698E-2"/>
    <x v="1"/>
  </r>
  <r>
    <x v="22"/>
    <x v="9"/>
    <x v="8"/>
    <n v="143"/>
    <n v="216"/>
    <n v="-73"/>
    <n v="-0.33796296296296302"/>
    <x v="1"/>
  </r>
  <r>
    <x v="22"/>
    <x v="9"/>
    <x v="9"/>
    <n v="572"/>
    <n v="550"/>
    <n v="22"/>
    <n v="0.04"/>
    <x v="1"/>
  </r>
  <r>
    <x v="22"/>
    <x v="11"/>
    <x v="5"/>
    <n v="5"/>
    <n v="7"/>
    <n v="-2"/>
    <n v="-0.28571428571428598"/>
    <x v="1"/>
  </r>
  <r>
    <x v="22"/>
    <x v="11"/>
    <x v="6"/>
    <n v="18"/>
    <n v="24"/>
    <n v="-6"/>
    <n v="-0.25"/>
    <x v="1"/>
  </r>
  <r>
    <x v="22"/>
    <x v="11"/>
    <x v="7"/>
    <n v="12"/>
    <n v="19"/>
    <n v="-7"/>
    <n v="-0.36842105263157898"/>
    <x v="1"/>
  </r>
  <r>
    <x v="22"/>
    <x v="11"/>
    <x v="8"/>
    <n v="19"/>
    <n v="18"/>
    <n v="1"/>
    <n v="5.5555555555555601E-2"/>
    <x v="1"/>
  </r>
  <r>
    <x v="22"/>
    <x v="11"/>
    <x v="9"/>
    <n v="63"/>
    <n v="63"/>
    <n v="0"/>
    <n v="0"/>
    <x v="1"/>
  </r>
  <r>
    <x v="22"/>
    <x v="12"/>
    <x v="5"/>
    <n v="225"/>
    <n v="215"/>
    <n v="10"/>
    <n v="4.6511627906976702E-2"/>
    <x v="1"/>
  </r>
  <r>
    <x v="22"/>
    <x v="12"/>
    <x v="6"/>
    <n v="39"/>
    <n v="23"/>
    <n v="16"/>
    <n v="0.69565217391304301"/>
    <x v="1"/>
  </r>
  <r>
    <x v="22"/>
    <x v="12"/>
    <x v="7"/>
    <n v="90"/>
    <n v="109"/>
    <n v="-19"/>
    <n v="-0.17431192660550501"/>
    <x v="1"/>
  </r>
  <r>
    <x v="22"/>
    <x v="12"/>
    <x v="8"/>
    <n v="55"/>
    <n v="69"/>
    <n v="-14"/>
    <n v="-0.202898550724638"/>
    <x v="1"/>
  </r>
  <r>
    <x v="22"/>
    <x v="12"/>
    <x v="9"/>
    <n v="323"/>
    <n v="310"/>
    <n v="13"/>
    <n v="4.1935483870967703E-2"/>
    <x v="1"/>
  </r>
  <r>
    <x v="22"/>
    <x v="15"/>
    <x v="5"/>
    <n v="552"/>
    <n v="586"/>
    <n v="-34"/>
    <n v="-5.8020477815699703E-2"/>
    <x v="1"/>
  </r>
  <r>
    <x v="22"/>
    <x v="15"/>
    <x v="6"/>
    <n v="181"/>
    <n v="212"/>
    <n v="-31"/>
    <n v="-0.14622641509434001"/>
    <x v="1"/>
  </r>
  <r>
    <x v="22"/>
    <x v="15"/>
    <x v="7"/>
    <n v="577"/>
    <n v="560"/>
    <n v="17"/>
    <n v="3.0357142857142898E-2"/>
    <x v="1"/>
  </r>
  <r>
    <x v="22"/>
    <x v="15"/>
    <x v="8"/>
    <n v="1190"/>
    <n v="1176"/>
    <n v="14"/>
    <n v="1.1904761904761901E-2"/>
    <x v="1"/>
  </r>
  <r>
    <x v="22"/>
    <x v="15"/>
    <x v="9"/>
    <n v="428"/>
    <n v="351"/>
    <n v="77"/>
    <n v="0.21937321937321899"/>
    <x v="1"/>
  </r>
  <r>
    <x v="22"/>
    <x v="17"/>
    <x v="5"/>
    <n v="467"/>
    <n v="560"/>
    <n v="-93"/>
    <n v="-0.16607142857142901"/>
    <x v="1"/>
  </r>
  <r>
    <x v="22"/>
    <x v="17"/>
    <x v="6"/>
    <n v="227"/>
    <n v="181"/>
    <n v="46"/>
    <n v="0.25414364640884002"/>
    <x v="1"/>
  </r>
  <r>
    <x v="22"/>
    <x v="17"/>
    <x v="7"/>
    <n v="32"/>
    <n v="31"/>
    <n v="1"/>
    <n v="3.2258064516128997E-2"/>
    <x v="1"/>
  </r>
  <r>
    <x v="22"/>
    <x v="17"/>
    <x v="8"/>
    <n v="17"/>
    <n v="12"/>
    <n v="5"/>
    <n v="0.41666666666666702"/>
    <x v="1"/>
  </r>
  <r>
    <x v="22"/>
    <x v="17"/>
    <x v="9"/>
    <n v="288"/>
    <n v="352"/>
    <n v="-64"/>
    <n v="-0.18181818181818199"/>
    <x v="1"/>
  </r>
  <r>
    <x v="22"/>
    <x v="21"/>
    <x v="5"/>
    <n v="42"/>
    <n v="64"/>
    <n v="-22"/>
    <n v="-0.34375"/>
    <x v="1"/>
  </r>
  <r>
    <x v="22"/>
    <x v="21"/>
    <x v="6"/>
    <n v="34"/>
    <n v="39"/>
    <n v="-5"/>
    <n v="-0.128205128205128"/>
    <x v="1"/>
  </r>
  <r>
    <x v="22"/>
    <x v="21"/>
    <x v="7"/>
    <n v="64"/>
    <n v="61"/>
    <n v="3"/>
    <n v="4.91803278688525E-2"/>
    <x v="1"/>
  </r>
  <r>
    <x v="22"/>
    <x v="21"/>
    <x v="8"/>
    <n v="113"/>
    <n v="189"/>
    <n v="-76"/>
    <n v="-0.40211640211640198"/>
    <x v="1"/>
  </r>
  <r>
    <x v="22"/>
    <x v="21"/>
    <x v="9"/>
    <n v="461"/>
    <n v="428"/>
    <n v="33"/>
    <n v="7.7102803738317793E-2"/>
    <x v="1"/>
  </r>
  <r>
    <x v="22"/>
    <x v="22"/>
    <x v="5"/>
    <n v="16"/>
    <n v="20"/>
    <n v="-4"/>
    <n v="-0.2"/>
    <x v="1"/>
  </r>
  <r>
    <x v="22"/>
    <x v="22"/>
    <x v="6"/>
    <n v="82"/>
    <n v="110"/>
    <n v="-28"/>
    <n v="-0.25454545454545502"/>
    <x v="1"/>
  </r>
  <r>
    <x v="22"/>
    <x v="22"/>
    <x v="7"/>
    <n v="165"/>
    <n v="156"/>
    <n v="9"/>
    <n v="5.7692307692307702E-2"/>
    <x v="1"/>
  </r>
  <r>
    <x v="22"/>
    <x v="22"/>
    <x v="8"/>
    <n v="175"/>
    <n v="192"/>
    <n v="-17"/>
    <n v="-8.8541666666666699E-2"/>
    <x v="1"/>
  </r>
  <r>
    <x v="22"/>
    <x v="22"/>
    <x v="9"/>
    <n v="227"/>
    <n v="167"/>
    <n v="60"/>
    <n v="0.359281437125749"/>
    <x v="1"/>
  </r>
  <r>
    <x v="22"/>
    <x v="23"/>
    <x v="5"/>
    <n v="34"/>
    <n v="47"/>
    <n v="-13"/>
    <n v="-0.27659574468085102"/>
    <x v="1"/>
  </r>
  <r>
    <x v="22"/>
    <x v="23"/>
    <x v="6"/>
    <n v="130"/>
    <n v="172"/>
    <n v="-42"/>
    <n v="-0.24418604651162801"/>
    <x v="1"/>
  </r>
  <r>
    <x v="22"/>
    <x v="23"/>
    <x v="7"/>
    <n v="191"/>
    <n v="179"/>
    <n v="12"/>
    <n v="6.7039106145251395E-2"/>
    <x v="1"/>
  </r>
  <r>
    <x v="22"/>
    <x v="23"/>
    <x v="8"/>
    <n v="257"/>
    <n v="276"/>
    <n v="-19"/>
    <n v="-6.88405797101449E-2"/>
    <x v="1"/>
  </r>
  <r>
    <x v="22"/>
    <x v="23"/>
    <x v="9"/>
    <n v="375"/>
    <n v="276"/>
    <n v="99"/>
    <n v="0.35869565217391303"/>
    <x v="1"/>
  </r>
  <r>
    <x v="22"/>
    <x v="24"/>
    <x v="5"/>
    <n v="77"/>
    <n v="84"/>
    <n v="-7"/>
    <n v="-8.3333333333333301E-2"/>
    <x v="1"/>
  </r>
  <r>
    <x v="22"/>
    <x v="24"/>
    <x v="6"/>
    <n v="17"/>
    <n v="17"/>
    <n v="0"/>
    <n v="0"/>
    <x v="1"/>
  </r>
  <r>
    <x v="22"/>
    <x v="24"/>
    <x v="7"/>
    <n v="66"/>
    <n v="94"/>
    <n v="-28"/>
    <n v="-0.29787234042553201"/>
    <x v="1"/>
  </r>
  <r>
    <x v="22"/>
    <x v="24"/>
    <x v="8"/>
    <n v="67"/>
    <n v="57"/>
    <n v="10"/>
    <n v="0.175438596491228"/>
    <x v="1"/>
  </r>
  <r>
    <x v="22"/>
    <x v="24"/>
    <x v="9"/>
    <n v="205"/>
    <n v="141"/>
    <n v="64"/>
    <n v="0.45390070921985798"/>
    <x v="1"/>
  </r>
  <r>
    <x v="22"/>
    <x v="25"/>
    <x v="5"/>
    <n v="47"/>
    <n v="35"/>
    <n v="12"/>
    <n v="0.34285714285714303"/>
    <x v="1"/>
  </r>
  <r>
    <x v="22"/>
    <x v="25"/>
    <x v="6"/>
    <n v="52"/>
    <n v="57"/>
    <n v="-5"/>
    <n v="-8.7719298245614002E-2"/>
    <x v="1"/>
  </r>
  <r>
    <x v="22"/>
    <x v="25"/>
    <x v="7"/>
    <n v="58"/>
    <n v="63"/>
    <n v="-5"/>
    <n v="-7.9365079365079402E-2"/>
    <x v="1"/>
  </r>
  <r>
    <x v="22"/>
    <x v="25"/>
    <x v="8"/>
    <n v="193"/>
    <n v="206"/>
    <n v="-13"/>
    <n v="-6.3106796116504896E-2"/>
    <x v="1"/>
  </r>
  <r>
    <x v="22"/>
    <x v="25"/>
    <x v="9"/>
    <n v="355"/>
    <n v="339"/>
    <n v="16"/>
    <n v="4.71976401179941E-2"/>
    <x v="1"/>
  </r>
  <r>
    <x v="22"/>
    <x v="26"/>
    <x v="5"/>
    <n v="753"/>
    <n v="998"/>
    <n v="-245"/>
    <n v="-0.24549098196392799"/>
    <x v="1"/>
  </r>
  <r>
    <x v="22"/>
    <x v="26"/>
    <x v="6"/>
    <n v="351"/>
    <n v="372"/>
    <n v="-21"/>
    <n v="-5.6451612903225798E-2"/>
    <x v="1"/>
  </r>
  <r>
    <x v="22"/>
    <x v="26"/>
    <x v="7"/>
    <n v="634"/>
    <n v="753"/>
    <n v="-119"/>
    <n v="-0.158034528552457"/>
    <x v="1"/>
  </r>
  <r>
    <x v="22"/>
    <x v="26"/>
    <x v="8"/>
    <n v="418"/>
    <n v="473"/>
    <n v="-55"/>
    <n v="-0.116279069767442"/>
    <x v="1"/>
  </r>
  <r>
    <x v="22"/>
    <x v="26"/>
    <x v="9"/>
    <n v="1026"/>
    <n v="974"/>
    <n v="52"/>
    <n v="5.3388090349076003E-2"/>
    <x v="1"/>
  </r>
  <r>
    <x v="22"/>
    <x v="27"/>
    <x v="5"/>
    <n v="18"/>
    <n v="27"/>
    <n v="-9"/>
    <n v="-0.33333333333333298"/>
    <x v="1"/>
  </r>
  <r>
    <x v="22"/>
    <x v="27"/>
    <x v="6"/>
    <n v="48"/>
    <n v="62"/>
    <n v="-14"/>
    <n v="-0.225806451612903"/>
    <x v="1"/>
  </r>
  <r>
    <x v="22"/>
    <x v="27"/>
    <x v="7"/>
    <n v="26"/>
    <n v="23"/>
    <n v="3"/>
    <n v="0.13043478260869601"/>
    <x v="1"/>
  </r>
  <r>
    <x v="22"/>
    <x v="27"/>
    <x v="8"/>
    <n v="82"/>
    <n v="84"/>
    <n v="-2"/>
    <n v="-2.3809523809523801E-2"/>
    <x v="1"/>
  </r>
  <r>
    <x v="22"/>
    <x v="27"/>
    <x v="9"/>
    <n v="148"/>
    <n v="109"/>
    <n v="39"/>
    <n v="0.35779816513761498"/>
    <x v="1"/>
  </r>
  <r>
    <x v="22"/>
    <x v="30"/>
    <x v="5"/>
    <n v="47"/>
    <n v="35"/>
    <n v="12"/>
    <n v="0.34285714285714303"/>
    <x v="1"/>
  </r>
  <r>
    <x v="22"/>
    <x v="30"/>
    <x v="6"/>
    <n v="52"/>
    <n v="57"/>
    <n v="-5"/>
    <n v="-8.7719298245614002E-2"/>
    <x v="1"/>
  </r>
  <r>
    <x v="22"/>
    <x v="30"/>
    <x v="7"/>
    <n v="58"/>
    <n v="63"/>
    <n v="-5"/>
    <n v="-7.9365079365079402E-2"/>
    <x v="1"/>
  </r>
  <r>
    <x v="22"/>
    <x v="30"/>
    <x v="8"/>
    <n v="193"/>
    <n v="206"/>
    <n v="-13"/>
    <n v="-6.3106796116504896E-2"/>
    <x v="1"/>
  </r>
  <r>
    <x v="22"/>
    <x v="30"/>
    <x v="9"/>
    <n v="355"/>
    <n v="339"/>
    <n v="16"/>
    <n v="4.71976401179941E-2"/>
    <x v="1"/>
  </r>
  <r>
    <x v="22"/>
    <x v="31"/>
    <x v="5"/>
    <n v="397"/>
    <n v="379"/>
    <n v="18"/>
    <n v="4.7493403693931402E-2"/>
    <x v="1"/>
  </r>
  <r>
    <x v="22"/>
    <x v="31"/>
    <x v="6"/>
    <n v="166"/>
    <n v="156"/>
    <n v="10"/>
    <n v="6.4102564102564097E-2"/>
    <x v="1"/>
  </r>
  <r>
    <x v="22"/>
    <x v="31"/>
    <x v="7"/>
    <n v="134"/>
    <n v="143"/>
    <n v="-9"/>
    <n v="-6.2937062937062901E-2"/>
    <x v="1"/>
  </r>
  <r>
    <x v="22"/>
    <x v="31"/>
    <x v="8"/>
    <n v="80"/>
    <n v="87"/>
    <n v="-7"/>
    <n v="-8.04597701149425E-2"/>
    <x v="1"/>
  </r>
  <r>
    <x v="22"/>
    <x v="31"/>
    <x v="9"/>
    <n v="725"/>
    <n v="658"/>
    <n v="67"/>
    <n v="0.101823708206687"/>
    <x v="1"/>
  </r>
  <r>
    <x v="22"/>
    <x v="32"/>
    <x v="5"/>
    <n v="274"/>
    <n v="388"/>
    <n v="-114"/>
    <n v="-0.29381443298969101"/>
    <x v="1"/>
  </r>
  <r>
    <x v="22"/>
    <x v="32"/>
    <x v="6"/>
    <n v="32"/>
    <n v="30"/>
    <n v="2"/>
    <n v="6.6666666666666693E-2"/>
    <x v="1"/>
  </r>
  <r>
    <x v="22"/>
    <x v="32"/>
    <x v="7"/>
    <n v="57"/>
    <n v="51"/>
    <n v="6"/>
    <n v="0.11764705882352899"/>
    <x v="1"/>
  </r>
  <r>
    <x v="22"/>
    <x v="32"/>
    <x v="8"/>
    <n v="25"/>
    <n v="34"/>
    <n v="-9"/>
    <n v="-0.26470588235294101"/>
    <x v="1"/>
  </r>
  <r>
    <x v="22"/>
    <x v="32"/>
    <x v="9"/>
    <n v="225"/>
    <n v="114"/>
    <n v="111"/>
    <n v="0.97368421052631604"/>
    <x v="1"/>
  </r>
  <r>
    <x v="23"/>
    <x v="0"/>
    <x v="5"/>
    <n v="4300"/>
    <n v="4794.3"/>
    <n v="-494.3"/>
    <n v="-0.10310159981644899"/>
    <x v="1"/>
  </r>
  <r>
    <x v="23"/>
    <x v="0"/>
    <x v="6"/>
    <n v="2890"/>
    <n v="3099.6"/>
    <n v="-209.6"/>
    <n v="-6.7621628597238304E-2"/>
    <x v="1"/>
  </r>
  <r>
    <x v="23"/>
    <x v="0"/>
    <x v="7"/>
    <n v="2788"/>
    <n v="3227.7"/>
    <n v="-439.7"/>
    <n v="-0.13622703473061301"/>
    <x v="1"/>
  </r>
  <r>
    <x v="23"/>
    <x v="0"/>
    <x v="8"/>
    <n v="3000"/>
    <n v="3022.95"/>
    <n v="-22.950000000000301"/>
    <n v="-7.59192179824353E-3"/>
    <x v="1"/>
  </r>
  <r>
    <x v="23"/>
    <x v="0"/>
    <x v="9"/>
    <n v="5912"/>
    <n v="5288.85"/>
    <n v="623.15"/>
    <n v="0.11782334533972399"/>
    <x v="1"/>
  </r>
  <r>
    <x v="23"/>
    <x v="1"/>
    <x v="5"/>
    <n v="172"/>
    <n v="192.15"/>
    <n v="-20.149999999999999"/>
    <n v="-0.104865990111892"/>
    <x v="1"/>
  </r>
  <r>
    <x v="23"/>
    <x v="1"/>
    <x v="6"/>
    <n v="159"/>
    <n v="152.25"/>
    <n v="6.75"/>
    <n v="4.4334975369458102E-2"/>
    <x v="1"/>
  </r>
  <r>
    <x v="23"/>
    <x v="1"/>
    <x v="7"/>
    <n v="50"/>
    <n v="50.4"/>
    <n v="-0.40000000000000602"/>
    <n v="-7.9365079365080506E-3"/>
    <x v="1"/>
  </r>
  <r>
    <x v="23"/>
    <x v="1"/>
    <x v="8"/>
    <n v="29"/>
    <n v="24.15"/>
    <n v="4.8499999999999996"/>
    <n v="0.20082815734989601"/>
    <x v="1"/>
  </r>
  <r>
    <x v="23"/>
    <x v="1"/>
    <x v="9"/>
    <n v="357"/>
    <n v="400.05"/>
    <n v="-43.05"/>
    <n v="-0.10761154855643"/>
    <x v="1"/>
  </r>
  <r>
    <x v="23"/>
    <x v="4"/>
    <x v="5"/>
    <n v="1010"/>
    <n v="1183.3499999999999"/>
    <n v="-173.35"/>
    <n v="-0.146490894494444"/>
    <x v="1"/>
  </r>
  <r>
    <x v="23"/>
    <x v="4"/>
    <x v="6"/>
    <n v="1037"/>
    <n v="1118.25"/>
    <n v="-81.25"/>
    <n v="-7.2658171249720502E-2"/>
    <x v="1"/>
  </r>
  <r>
    <x v="23"/>
    <x v="4"/>
    <x v="7"/>
    <n v="236"/>
    <n v="294"/>
    <n v="-58"/>
    <n v="-0.19727891156462601"/>
    <x v="1"/>
  </r>
  <r>
    <x v="23"/>
    <x v="4"/>
    <x v="8"/>
    <n v="123"/>
    <n v="109.2"/>
    <n v="13.8"/>
    <n v="0.12637362637362601"/>
    <x v="1"/>
  </r>
  <r>
    <x v="23"/>
    <x v="4"/>
    <x v="9"/>
    <n v="1006"/>
    <n v="787.5"/>
    <n v="218.5"/>
    <n v="0.27746031746031702"/>
    <x v="1"/>
  </r>
  <r>
    <x v="23"/>
    <x v="6"/>
    <x v="5"/>
    <n v="520"/>
    <n v="513.45000000000005"/>
    <n v="6.5499999999999501"/>
    <n v="1.27568409776998E-2"/>
    <x v="1"/>
  </r>
  <r>
    <x v="23"/>
    <x v="6"/>
    <x v="6"/>
    <n v="578"/>
    <n v="636.29999999999995"/>
    <n v="-58.300000000000097"/>
    <n v="-9.16234480590917E-2"/>
    <x v="1"/>
  </r>
  <r>
    <x v="23"/>
    <x v="6"/>
    <x v="7"/>
    <n v="747"/>
    <n v="795.9"/>
    <n v="-48.9"/>
    <n v="-6.1439879381831902E-2"/>
    <x v="1"/>
  </r>
  <r>
    <x v="23"/>
    <x v="6"/>
    <x v="8"/>
    <n v="372"/>
    <n v="438.9"/>
    <n v="-66.900000000000006"/>
    <n v="-0.15242652084757399"/>
    <x v="1"/>
  </r>
  <r>
    <x v="23"/>
    <x v="6"/>
    <x v="9"/>
    <n v="727"/>
    <n v="515.54999999999995"/>
    <n v="211.45"/>
    <n v="0.41014450586751999"/>
    <x v="1"/>
  </r>
  <r>
    <x v="23"/>
    <x v="8"/>
    <x v="5"/>
    <n v="366"/>
    <n v="426.3"/>
    <n v="-60.3"/>
    <n v="-0.14144968332160501"/>
    <x v="1"/>
  </r>
  <r>
    <x v="23"/>
    <x v="8"/>
    <x v="6"/>
    <n v="51"/>
    <n v="60.9"/>
    <n v="-9.9000000000000092"/>
    <n v="-0.16256157635467999"/>
    <x v="1"/>
  </r>
  <r>
    <x v="23"/>
    <x v="8"/>
    <x v="7"/>
    <n v="110"/>
    <n v="159.6"/>
    <n v="-49.6"/>
    <n v="-0.31077694235588998"/>
    <x v="1"/>
  </r>
  <r>
    <x v="23"/>
    <x v="8"/>
    <x v="8"/>
    <n v="91"/>
    <n v="92.4"/>
    <n v="-1.4000000000000099"/>
    <n v="-1.5151515151515201E-2"/>
    <x v="1"/>
  </r>
  <r>
    <x v="23"/>
    <x v="8"/>
    <x v="9"/>
    <n v="425"/>
    <n v="294"/>
    <n v="131"/>
    <n v="0.445578231292517"/>
    <x v="1"/>
  </r>
  <r>
    <x v="23"/>
    <x v="9"/>
    <x v="5"/>
    <n v="78"/>
    <n v="76.650000000000006"/>
    <n v="1.3499999999999901"/>
    <n v="1.7612524461839502E-2"/>
    <x v="1"/>
  </r>
  <r>
    <x v="23"/>
    <x v="9"/>
    <x v="6"/>
    <n v="63"/>
    <n v="65.099999999999994"/>
    <n v="-2.1000000000000099"/>
    <n v="-3.2258064516129198E-2"/>
    <x v="1"/>
  </r>
  <r>
    <x v="23"/>
    <x v="9"/>
    <x v="7"/>
    <n v="70"/>
    <n v="94.5"/>
    <n v="-24.5"/>
    <n v="-0.25925925925925902"/>
    <x v="1"/>
  </r>
  <r>
    <x v="23"/>
    <x v="9"/>
    <x v="8"/>
    <n v="140"/>
    <n v="176.4"/>
    <n v="-36.4"/>
    <n v="-0.206349206349206"/>
    <x v="1"/>
  </r>
  <r>
    <x v="23"/>
    <x v="9"/>
    <x v="9"/>
    <n v="642"/>
    <n v="606.9"/>
    <n v="35.1"/>
    <n v="5.7834898665348501E-2"/>
    <x v="1"/>
  </r>
  <r>
    <x v="23"/>
    <x v="11"/>
    <x v="5"/>
    <n v="5"/>
    <n v="8.4"/>
    <n v="-3.4"/>
    <n v="-0.40476190476190499"/>
    <x v="1"/>
  </r>
  <r>
    <x v="23"/>
    <x v="11"/>
    <x v="6"/>
    <n v="16"/>
    <n v="21"/>
    <n v="-5"/>
    <n v="-0.238095238095238"/>
    <x v="1"/>
  </r>
  <r>
    <x v="23"/>
    <x v="11"/>
    <x v="7"/>
    <n v="19"/>
    <n v="14.7"/>
    <n v="4.3"/>
    <n v="0.29251700680272102"/>
    <x v="1"/>
  </r>
  <r>
    <x v="23"/>
    <x v="11"/>
    <x v="8"/>
    <n v="20"/>
    <n v="23.1"/>
    <n v="-3.1"/>
    <n v="-0.13419913419913401"/>
    <x v="1"/>
  </r>
  <r>
    <x v="23"/>
    <x v="11"/>
    <x v="9"/>
    <n v="74"/>
    <n v="72.45"/>
    <n v="1.55"/>
    <n v="2.1394064872325699E-2"/>
    <x v="1"/>
  </r>
  <r>
    <x v="23"/>
    <x v="12"/>
    <x v="5"/>
    <n v="221"/>
    <n v="214.2"/>
    <n v="6.7999999999999803"/>
    <n v="3.1746031746031703E-2"/>
    <x v="1"/>
  </r>
  <r>
    <x v="23"/>
    <x v="12"/>
    <x v="6"/>
    <n v="30"/>
    <n v="40.950000000000003"/>
    <n v="-10.95"/>
    <n v="-0.267399267399267"/>
    <x v="1"/>
  </r>
  <r>
    <x v="23"/>
    <x v="12"/>
    <x v="7"/>
    <n v="121"/>
    <n v="135.44999999999999"/>
    <n v="-14.45"/>
    <n v="-0.106681432262828"/>
    <x v="1"/>
  </r>
  <r>
    <x v="23"/>
    <x v="12"/>
    <x v="8"/>
    <n v="67"/>
    <n v="64.05"/>
    <n v="2.95"/>
    <n v="4.6057767369242802E-2"/>
    <x v="1"/>
  </r>
  <r>
    <x v="23"/>
    <x v="12"/>
    <x v="9"/>
    <n v="341"/>
    <n v="290.85000000000002"/>
    <n v="50.15"/>
    <n v="0.172425648959945"/>
    <x v="1"/>
  </r>
  <r>
    <x v="23"/>
    <x v="15"/>
    <x v="5"/>
    <n v="584"/>
    <n v="599.54999999999995"/>
    <n v="-15.5500000000001"/>
    <n v="-2.5936118755733598E-2"/>
    <x v="1"/>
  </r>
  <r>
    <x v="23"/>
    <x v="15"/>
    <x v="6"/>
    <n v="182"/>
    <n v="215.25"/>
    <n v="-33.25"/>
    <n v="-0.154471544715447"/>
    <x v="1"/>
  </r>
  <r>
    <x v="23"/>
    <x v="15"/>
    <x v="7"/>
    <n v="518"/>
    <n v="549.15"/>
    <n v="-31.15"/>
    <n v="-5.6724028043339703E-2"/>
    <x v="1"/>
  </r>
  <r>
    <x v="23"/>
    <x v="15"/>
    <x v="8"/>
    <n v="1291"/>
    <n v="1129.8"/>
    <n v="161.19999999999999"/>
    <n v="0.14268012037528799"/>
    <x v="1"/>
  </r>
  <r>
    <x v="23"/>
    <x v="15"/>
    <x v="9"/>
    <n v="438"/>
    <n v="402.15"/>
    <n v="35.85"/>
    <n v="8.9145841104065607E-2"/>
    <x v="1"/>
  </r>
  <r>
    <x v="23"/>
    <x v="17"/>
    <x v="5"/>
    <n v="445"/>
    <n v="494.55"/>
    <n v="-49.55"/>
    <n v="-0.100192093822667"/>
    <x v="1"/>
  </r>
  <r>
    <x v="23"/>
    <x v="17"/>
    <x v="6"/>
    <n v="219"/>
    <n v="183.75"/>
    <n v="35.25"/>
    <n v="0.19183673469387799"/>
    <x v="1"/>
  </r>
  <r>
    <x v="23"/>
    <x v="17"/>
    <x v="7"/>
    <n v="37"/>
    <n v="27.3"/>
    <n v="9.6999999999999993"/>
    <n v="0.35531135531135499"/>
    <x v="1"/>
  </r>
  <r>
    <x v="23"/>
    <x v="17"/>
    <x v="8"/>
    <n v="10"/>
    <n v="17.850000000000001"/>
    <n v="-7.85"/>
    <n v="-0.43977591036414598"/>
    <x v="1"/>
  </r>
  <r>
    <x v="23"/>
    <x v="17"/>
    <x v="9"/>
    <n v="295"/>
    <n v="357"/>
    <n v="-62"/>
    <n v="-0.17366946778711501"/>
    <x v="1"/>
  </r>
  <r>
    <x v="23"/>
    <x v="21"/>
    <x v="5"/>
    <n v="66"/>
    <n v="61.95"/>
    <n v="4.05"/>
    <n v="6.5375302663438203E-2"/>
    <x v="1"/>
  </r>
  <r>
    <x v="23"/>
    <x v="21"/>
    <x v="6"/>
    <n v="47"/>
    <n v="44.1"/>
    <n v="2.9"/>
    <n v="6.5759637188208597E-2"/>
    <x v="1"/>
  </r>
  <r>
    <x v="23"/>
    <x v="21"/>
    <x v="7"/>
    <n v="48"/>
    <n v="77.7"/>
    <n v="-29.7"/>
    <n v="-0.38223938223938198"/>
    <x v="1"/>
  </r>
  <r>
    <x v="23"/>
    <x v="21"/>
    <x v="8"/>
    <n v="115"/>
    <n v="140.69999999999999"/>
    <n v="-25.7"/>
    <n v="-0.18265813788201901"/>
    <x v="1"/>
  </r>
  <r>
    <x v="23"/>
    <x v="21"/>
    <x v="9"/>
    <n v="523"/>
    <n v="472.5"/>
    <n v="50.5"/>
    <n v="0.106878306878307"/>
    <x v="1"/>
  </r>
  <r>
    <x v="23"/>
    <x v="22"/>
    <x v="5"/>
    <n v="33"/>
    <n v="33.6"/>
    <n v="-0.60000000000000098"/>
    <n v="-1.7857142857142901E-2"/>
    <x v="1"/>
  </r>
  <r>
    <x v="23"/>
    <x v="22"/>
    <x v="6"/>
    <n v="99"/>
    <n v="107.1"/>
    <n v="-8.1000000000000103"/>
    <n v="-7.5630252100840401E-2"/>
    <x v="1"/>
  </r>
  <r>
    <x v="23"/>
    <x v="22"/>
    <x v="7"/>
    <n v="147"/>
    <n v="161.69999999999999"/>
    <n v="-14.7"/>
    <n v="-9.0909090909090995E-2"/>
    <x v="1"/>
  </r>
  <r>
    <x v="23"/>
    <x v="22"/>
    <x v="8"/>
    <n v="164"/>
    <n v="205.8"/>
    <n v="-41.8"/>
    <n v="-0.20310981535471301"/>
    <x v="1"/>
  </r>
  <r>
    <x v="23"/>
    <x v="22"/>
    <x v="9"/>
    <n v="207"/>
    <n v="165.9"/>
    <n v="41.1"/>
    <n v="0.247739602169982"/>
    <x v="1"/>
  </r>
  <r>
    <x v="23"/>
    <x v="23"/>
    <x v="5"/>
    <n v="55"/>
    <n v="65.099999999999994"/>
    <n v="-10.1"/>
    <n v="-0.15514592933947799"/>
    <x v="1"/>
  </r>
  <r>
    <x v="23"/>
    <x v="23"/>
    <x v="6"/>
    <n v="139"/>
    <n v="157.5"/>
    <n v="-18.5"/>
    <n v="-0.117460317460317"/>
    <x v="1"/>
  </r>
  <r>
    <x v="23"/>
    <x v="23"/>
    <x v="7"/>
    <n v="173"/>
    <n v="184.8"/>
    <n v="-11.8"/>
    <n v="-6.3852813852813897E-2"/>
    <x v="1"/>
  </r>
  <r>
    <x v="23"/>
    <x v="23"/>
    <x v="8"/>
    <n v="237"/>
    <n v="306.60000000000002"/>
    <n v="-69.599999999999994"/>
    <n v="-0.22700587084148699"/>
    <x v="1"/>
  </r>
  <r>
    <x v="23"/>
    <x v="23"/>
    <x v="9"/>
    <n v="363"/>
    <n v="304.5"/>
    <n v="58.5"/>
    <n v="0.19211822660098499"/>
    <x v="1"/>
  </r>
  <r>
    <x v="23"/>
    <x v="24"/>
    <x v="5"/>
    <n v="65"/>
    <n v="98.7"/>
    <n v="-33.700000000000003"/>
    <n v="-0.34143870314083102"/>
    <x v="1"/>
  </r>
  <r>
    <x v="23"/>
    <x v="24"/>
    <x v="6"/>
    <n v="12"/>
    <n v="21"/>
    <n v="-9"/>
    <n v="-0.42857142857142899"/>
    <x v="1"/>
  </r>
  <r>
    <x v="23"/>
    <x v="24"/>
    <x v="7"/>
    <n v="64"/>
    <n v="98.7"/>
    <n v="-34.700000000000003"/>
    <n v="-0.35157041540020301"/>
    <x v="1"/>
  </r>
  <r>
    <x v="23"/>
    <x v="24"/>
    <x v="8"/>
    <n v="55"/>
    <n v="63"/>
    <n v="-8"/>
    <n v="-0.126984126984127"/>
    <x v="1"/>
  </r>
  <r>
    <x v="23"/>
    <x v="24"/>
    <x v="9"/>
    <n v="207"/>
    <n v="166.95"/>
    <n v="40.049999999999997"/>
    <n v="0.23989218328841"/>
    <x v="1"/>
  </r>
  <r>
    <x v="23"/>
    <x v="25"/>
    <x v="5"/>
    <n v="50"/>
    <n v="31.5"/>
    <n v="18.5"/>
    <n v="0.58730158730158699"/>
    <x v="1"/>
  </r>
  <r>
    <x v="23"/>
    <x v="25"/>
    <x v="6"/>
    <n v="46"/>
    <n v="46.2"/>
    <n v="-0.20000000000000301"/>
    <n v="-4.3290043290043897E-3"/>
    <x v="1"/>
  </r>
  <r>
    <x v="23"/>
    <x v="25"/>
    <x v="7"/>
    <n v="61"/>
    <n v="71.400000000000006"/>
    <n v="-10.4"/>
    <n v="-0.145658263305322"/>
    <x v="1"/>
  </r>
  <r>
    <x v="23"/>
    <x v="25"/>
    <x v="8"/>
    <n v="204"/>
    <n v="164.85"/>
    <n v="39.15"/>
    <n v="0.237488626023658"/>
    <x v="1"/>
  </r>
  <r>
    <x v="23"/>
    <x v="25"/>
    <x v="9"/>
    <n v="322"/>
    <n v="327.60000000000002"/>
    <n v="-5.6000000000000201"/>
    <n v="-1.70940170940172E-2"/>
    <x v="1"/>
  </r>
  <r>
    <x v="23"/>
    <x v="26"/>
    <x v="5"/>
    <n v="799"/>
    <n v="997.5"/>
    <n v="-198.5"/>
    <n v="-0.19899749373433601"/>
    <x v="1"/>
  </r>
  <r>
    <x v="23"/>
    <x v="26"/>
    <x v="6"/>
    <n v="386"/>
    <n v="423.15"/>
    <n v="-37.15"/>
    <n v="-8.7793926503604E-2"/>
    <x v="1"/>
  </r>
  <r>
    <x v="23"/>
    <x v="26"/>
    <x v="7"/>
    <n v="665"/>
    <n v="865.2"/>
    <n v="-200.2"/>
    <n v="-0.23139158576051799"/>
    <x v="1"/>
  </r>
  <r>
    <x v="23"/>
    <x v="26"/>
    <x v="8"/>
    <n v="436"/>
    <n v="498.75"/>
    <n v="-62.75"/>
    <n v="-0.12581453634085199"/>
    <x v="1"/>
  </r>
  <r>
    <x v="23"/>
    <x v="26"/>
    <x v="9"/>
    <n v="996"/>
    <n v="1002.75"/>
    <n v="-6.75"/>
    <n v="-6.7314884068810799E-3"/>
    <x v="1"/>
  </r>
  <r>
    <x v="23"/>
    <x v="27"/>
    <x v="5"/>
    <n v="22"/>
    <n v="31.5"/>
    <n v="-9.5"/>
    <n v="-0.30158730158730201"/>
    <x v="1"/>
  </r>
  <r>
    <x v="23"/>
    <x v="27"/>
    <x v="6"/>
    <n v="40"/>
    <n v="50.4"/>
    <n v="-10.4"/>
    <n v="-0.206349206349206"/>
    <x v="1"/>
  </r>
  <r>
    <x v="23"/>
    <x v="27"/>
    <x v="7"/>
    <n v="26"/>
    <n v="23.1"/>
    <n v="2.9"/>
    <n v="0.12554112554112501"/>
    <x v="1"/>
  </r>
  <r>
    <x v="23"/>
    <x v="27"/>
    <x v="8"/>
    <n v="73"/>
    <n v="100.8"/>
    <n v="-27.8"/>
    <n v="-0.27579365079365098"/>
    <x v="1"/>
  </r>
  <r>
    <x v="23"/>
    <x v="27"/>
    <x v="9"/>
    <n v="156"/>
    <n v="138.6"/>
    <n v="17.399999999999999"/>
    <n v="0.12554112554112601"/>
    <x v="1"/>
  </r>
  <r>
    <x v="23"/>
    <x v="30"/>
    <x v="5"/>
    <n v="50"/>
    <n v="31.5"/>
    <n v="18.5"/>
    <n v="0.58730158730158699"/>
    <x v="1"/>
  </r>
  <r>
    <x v="23"/>
    <x v="30"/>
    <x v="6"/>
    <n v="46"/>
    <n v="46.2"/>
    <n v="-0.20000000000000301"/>
    <n v="-4.3290043290043897E-3"/>
    <x v="1"/>
  </r>
  <r>
    <x v="23"/>
    <x v="30"/>
    <x v="7"/>
    <n v="61"/>
    <n v="71.400000000000006"/>
    <n v="-10.4"/>
    <n v="-0.145658263305322"/>
    <x v="1"/>
  </r>
  <r>
    <x v="23"/>
    <x v="30"/>
    <x v="8"/>
    <n v="204"/>
    <n v="164.85"/>
    <n v="39.15"/>
    <n v="0.237488626023658"/>
    <x v="1"/>
  </r>
  <r>
    <x v="23"/>
    <x v="30"/>
    <x v="9"/>
    <n v="322"/>
    <n v="327.60000000000002"/>
    <n v="-5.6000000000000201"/>
    <n v="-1.70940170940172E-2"/>
    <x v="1"/>
  </r>
  <r>
    <x v="23"/>
    <x v="31"/>
    <x v="5"/>
    <n v="393"/>
    <n v="406.35"/>
    <n v="-13.35"/>
    <n v="-3.28534514581027E-2"/>
    <x v="1"/>
  </r>
  <r>
    <x v="23"/>
    <x v="31"/>
    <x v="6"/>
    <n v="189"/>
    <n v="193.2"/>
    <n v="-4.2000000000000197"/>
    <n v="-2.1739130434782698E-2"/>
    <x v="1"/>
  </r>
  <r>
    <x v="23"/>
    <x v="31"/>
    <x v="7"/>
    <n v="171"/>
    <n v="185.85"/>
    <n v="-14.85"/>
    <n v="-7.9903147699757801E-2"/>
    <x v="1"/>
  </r>
  <r>
    <x v="23"/>
    <x v="31"/>
    <x v="8"/>
    <n v="96"/>
    <n v="88.2"/>
    <n v="7.8"/>
    <n v="8.8435374149659796E-2"/>
    <x v="1"/>
  </r>
  <r>
    <x v="23"/>
    <x v="31"/>
    <x v="9"/>
    <n v="698"/>
    <n v="690.9"/>
    <n v="7.1000000000000201"/>
    <n v="1.0276451005934301E-2"/>
    <x v="1"/>
  </r>
  <r>
    <x v="23"/>
    <x v="32"/>
    <x v="5"/>
    <n v="301"/>
    <n v="327.60000000000002"/>
    <n v="-26.6"/>
    <n v="-8.1196581196581297E-2"/>
    <x v="1"/>
  </r>
  <r>
    <x v="23"/>
    <x v="32"/>
    <x v="6"/>
    <n v="39"/>
    <n v="39.9"/>
    <n v="-0.89999999999999902"/>
    <n v="-2.2556390977443601E-2"/>
    <x v="1"/>
  </r>
  <r>
    <x v="23"/>
    <x v="32"/>
    <x v="7"/>
    <n v="46"/>
    <n v="60.9"/>
    <n v="-14.9"/>
    <n v="-0.244663382594417"/>
    <x v="1"/>
  </r>
  <r>
    <x v="23"/>
    <x v="32"/>
    <x v="8"/>
    <n v="36"/>
    <n v="29.4"/>
    <n v="6.6"/>
    <n v="0.22448979591836701"/>
    <x v="1"/>
  </r>
  <r>
    <x v="23"/>
    <x v="32"/>
    <x v="9"/>
    <n v="218"/>
    <n v="127.05"/>
    <n v="90.95"/>
    <n v="0.715859897678079"/>
    <x v="1"/>
  </r>
  <r>
    <x v="24"/>
    <x v="0"/>
    <x v="5"/>
    <n v="3936"/>
    <n v="4380.9090909090901"/>
    <n v="-444.90909090909099"/>
    <n v="-0.101556339489521"/>
    <x v="1"/>
  </r>
  <r>
    <x v="24"/>
    <x v="0"/>
    <x v="6"/>
    <n v="2682"/>
    <n v="2986.3636363636401"/>
    <n v="-304.36363636363598"/>
    <n v="-0.10191780821917799"/>
    <x v="1"/>
  </r>
  <r>
    <x v="24"/>
    <x v="0"/>
    <x v="7"/>
    <n v="2718"/>
    <n v="2991.8181818181802"/>
    <n v="-273.81818181818198"/>
    <n v="-9.1522333637192296E-2"/>
    <x v="1"/>
  </r>
  <r>
    <x v="24"/>
    <x v="0"/>
    <x v="8"/>
    <n v="2767"/>
    <n v="3129.0909090909099"/>
    <n v="-362.09090909090901"/>
    <n v="-0.11571760604299799"/>
    <x v="1"/>
  </r>
  <r>
    <x v="24"/>
    <x v="0"/>
    <x v="9"/>
    <n v="5146"/>
    <n v="4713.6363636363603"/>
    <n v="432.363636363637"/>
    <n v="9.1726133076181396E-2"/>
    <x v="1"/>
  </r>
  <r>
    <x v="24"/>
    <x v="1"/>
    <x v="5"/>
    <n v="171"/>
    <n v="190.90909090909099"/>
    <n v="-19.909090909090899"/>
    <n v="-0.104285714285714"/>
    <x v="1"/>
  </r>
  <r>
    <x v="24"/>
    <x v="1"/>
    <x v="6"/>
    <n v="135"/>
    <n v="129.09090909090901"/>
    <n v="5.9090909090909101"/>
    <n v="4.5774647887323897E-2"/>
    <x v="1"/>
  </r>
  <r>
    <x v="24"/>
    <x v="1"/>
    <x v="7"/>
    <n v="47"/>
    <n v="52.727272727272698"/>
    <n v="-5.7272727272727302"/>
    <n v="-0.10862068965517201"/>
    <x v="1"/>
  </r>
  <r>
    <x v="24"/>
    <x v="1"/>
    <x v="8"/>
    <n v="19"/>
    <n v="23.636363636363601"/>
    <n v="-4.6363636363636402"/>
    <n v="-0.19615384615384601"/>
    <x v="1"/>
  </r>
  <r>
    <x v="24"/>
    <x v="1"/>
    <x v="9"/>
    <n v="308"/>
    <n v="365.45454545454498"/>
    <n v="-57.454545454545404"/>
    <n v="-0.15721393034825901"/>
    <x v="1"/>
  </r>
  <r>
    <x v="24"/>
    <x v="4"/>
    <x v="5"/>
    <n v="912"/>
    <n v="1008.1818181818199"/>
    <n v="-96.181818181818102"/>
    <n v="-9.5401262398557202E-2"/>
    <x v="1"/>
  </r>
  <r>
    <x v="24"/>
    <x v="4"/>
    <x v="6"/>
    <n v="942"/>
    <n v="1086.3636363636399"/>
    <n v="-144.363636363636"/>
    <n v="-0.132887029288703"/>
    <x v="1"/>
  </r>
  <r>
    <x v="24"/>
    <x v="4"/>
    <x v="7"/>
    <n v="231"/>
    <n v="230"/>
    <n v="1"/>
    <n v="4.3478260869565201E-3"/>
    <x v="1"/>
  </r>
  <r>
    <x v="24"/>
    <x v="4"/>
    <x v="8"/>
    <n v="112"/>
    <n v="100.90909090909101"/>
    <n v="11.090909090909101"/>
    <n v="0.10990990990990999"/>
    <x v="1"/>
  </r>
  <r>
    <x v="24"/>
    <x v="4"/>
    <x v="9"/>
    <n v="870"/>
    <n v="720"/>
    <n v="150"/>
    <n v="0.20833333333333301"/>
    <x v="1"/>
  </r>
  <r>
    <x v="24"/>
    <x v="6"/>
    <x v="5"/>
    <n v="485"/>
    <n v="435.45454545454498"/>
    <n v="49.545454545454596"/>
    <n v="0.113778705636743"/>
    <x v="1"/>
  </r>
  <r>
    <x v="24"/>
    <x v="6"/>
    <x v="6"/>
    <n v="567"/>
    <n v="560"/>
    <n v="7"/>
    <n v="1.2500000000000001E-2"/>
    <x v="1"/>
  </r>
  <r>
    <x v="24"/>
    <x v="6"/>
    <x v="7"/>
    <n v="750"/>
    <n v="649.09090909090901"/>
    <n v="100.90909090909101"/>
    <n v="0.15546218487395"/>
    <x v="1"/>
  </r>
  <r>
    <x v="24"/>
    <x v="6"/>
    <x v="8"/>
    <n v="408"/>
    <n v="410.90909090909099"/>
    <n v="-2.9090909090908799"/>
    <n v="-7.0796460176990404E-3"/>
    <x v="1"/>
  </r>
  <r>
    <x v="24"/>
    <x v="6"/>
    <x v="9"/>
    <n v="630"/>
    <n v="498.18181818181802"/>
    <n v="131.81818181818201"/>
    <n v="0.264598540145985"/>
    <x v="1"/>
  </r>
  <r>
    <x v="24"/>
    <x v="8"/>
    <x v="5"/>
    <n v="394"/>
    <n v="436.36363636363598"/>
    <n v="-42.363636363636402"/>
    <n v="-9.7083333333333396E-2"/>
    <x v="1"/>
  </r>
  <r>
    <x v="24"/>
    <x v="8"/>
    <x v="6"/>
    <n v="52"/>
    <n v="57.272727272727302"/>
    <n v="-5.2727272727272698"/>
    <n v="-9.2063492063492097E-2"/>
    <x v="1"/>
  </r>
  <r>
    <x v="24"/>
    <x v="8"/>
    <x v="7"/>
    <n v="113"/>
    <n v="148.18181818181799"/>
    <n v="-35.181818181818201"/>
    <n v="-0.23742331288343599"/>
    <x v="1"/>
  </r>
  <r>
    <x v="24"/>
    <x v="8"/>
    <x v="8"/>
    <n v="67"/>
    <n v="100.90909090909101"/>
    <n v="-33.909090909090899"/>
    <n v="-0.33603603603603599"/>
    <x v="1"/>
  </r>
  <r>
    <x v="24"/>
    <x v="8"/>
    <x v="9"/>
    <n v="415"/>
    <n v="247.272727272727"/>
    <n v="167.727272727273"/>
    <n v="0.67830882352941202"/>
    <x v="1"/>
  </r>
  <r>
    <x v="24"/>
    <x v="9"/>
    <x v="5"/>
    <n v="61"/>
    <n v="80"/>
    <n v="-19"/>
    <n v="-0.23749999999999999"/>
    <x v="1"/>
  </r>
  <r>
    <x v="24"/>
    <x v="9"/>
    <x v="6"/>
    <n v="58"/>
    <n v="78.181818181818201"/>
    <n v="-20.181818181818201"/>
    <n v="-0.25813953488372099"/>
    <x v="1"/>
  </r>
  <r>
    <x v="24"/>
    <x v="9"/>
    <x v="7"/>
    <n v="63"/>
    <n v="110"/>
    <n v="-47"/>
    <n v="-0.42727272727272703"/>
    <x v="1"/>
  </r>
  <r>
    <x v="24"/>
    <x v="9"/>
    <x v="8"/>
    <n v="118"/>
    <n v="196.363636363636"/>
    <n v="-78.363636363636303"/>
    <n v="-0.39907407407407403"/>
    <x v="1"/>
  </r>
  <r>
    <x v="24"/>
    <x v="9"/>
    <x v="9"/>
    <n v="579"/>
    <n v="477.27272727272702"/>
    <n v="101.727272727273"/>
    <n v="0.213142857142857"/>
    <x v="1"/>
  </r>
  <r>
    <x v="24"/>
    <x v="11"/>
    <x v="5"/>
    <n v="7"/>
    <n v="9.0909090909090899"/>
    <n v="-2.0909090909090899"/>
    <n v="-0.23"/>
    <x v="1"/>
  </r>
  <r>
    <x v="24"/>
    <x v="11"/>
    <x v="6"/>
    <n v="28"/>
    <n v="23.636363636363601"/>
    <n v="4.3636363636363598"/>
    <n v="0.18461538461538499"/>
    <x v="1"/>
  </r>
  <r>
    <x v="24"/>
    <x v="11"/>
    <x v="7"/>
    <n v="14"/>
    <n v="22.727272727272702"/>
    <n v="-8.7272727272727302"/>
    <n v="-0.38400000000000001"/>
    <x v="1"/>
  </r>
  <r>
    <x v="24"/>
    <x v="11"/>
    <x v="8"/>
    <n v="16"/>
    <n v="24.545454545454501"/>
    <n v="-8.5454545454545396"/>
    <n v="-0.34814814814814798"/>
    <x v="1"/>
  </r>
  <r>
    <x v="24"/>
    <x v="11"/>
    <x v="9"/>
    <n v="65"/>
    <n v="58.181818181818201"/>
    <n v="6.8181818181818201"/>
    <n v="0.1171875"/>
    <x v="1"/>
  </r>
  <r>
    <x v="24"/>
    <x v="12"/>
    <x v="5"/>
    <n v="187"/>
    <n v="225.45454545454501"/>
    <n v="-38.454545454545404"/>
    <n v="-0.17056451612903201"/>
    <x v="1"/>
  </r>
  <r>
    <x v="24"/>
    <x v="12"/>
    <x v="6"/>
    <n v="26"/>
    <n v="48.181818181818201"/>
    <n v="-22.181818181818201"/>
    <n v="-0.46037735849056599"/>
    <x v="1"/>
  </r>
  <r>
    <x v="24"/>
    <x v="12"/>
    <x v="7"/>
    <n v="105"/>
    <n v="118.181818181818"/>
    <n v="-13.181818181818199"/>
    <n v="-0.111538461538461"/>
    <x v="1"/>
  </r>
  <r>
    <x v="24"/>
    <x v="12"/>
    <x v="8"/>
    <n v="61"/>
    <n v="83.636363636363598"/>
    <n v="-22.636363636363601"/>
    <n v="-0.27065217391304403"/>
    <x v="1"/>
  </r>
  <r>
    <x v="24"/>
    <x v="12"/>
    <x v="9"/>
    <n v="305"/>
    <n v="275.45454545454498"/>
    <n v="29.5454545454546"/>
    <n v="0.107260726072607"/>
    <x v="1"/>
  </r>
  <r>
    <x v="24"/>
    <x v="15"/>
    <x v="5"/>
    <n v="498"/>
    <n v="521.81818181818198"/>
    <n v="-23.818181818181799"/>
    <n v="-4.5644599303135802E-2"/>
    <x v="1"/>
  </r>
  <r>
    <x v="24"/>
    <x v="15"/>
    <x v="6"/>
    <n v="180"/>
    <n v="218.18181818181799"/>
    <n v="-38.181818181818201"/>
    <n v="-0.17499999999999999"/>
    <x v="1"/>
  </r>
  <r>
    <x v="24"/>
    <x v="15"/>
    <x v="7"/>
    <n v="486"/>
    <n v="566.36363636363603"/>
    <n v="-80.363636363636402"/>
    <n v="-0.14189406099518501"/>
    <x v="1"/>
  </r>
  <r>
    <x v="24"/>
    <x v="15"/>
    <x v="8"/>
    <n v="1112"/>
    <n v="1226.3636363636399"/>
    <n v="-114.363636363636"/>
    <n v="-9.3254262416604797E-2"/>
    <x v="1"/>
  </r>
  <r>
    <x v="24"/>
    <x v="15"/>
    <x v="9"/>
    <n v="349"/>
    <n v="313.63636363636402"/>
    <n v="35.363636363636402"/>
    <n v="0.112753623188406"/>
    <x v="1"/>
  </r>
  <r>
    <x v="24"/>
    <x v="17"/>
    <x v="5"/>
    <n v="422"/>
    <n v="442.72727272727298"/>
    <n v="-20.727272727272702"/>
    <n v="-4.6817248459958903E-2"/>
    <x v="1"/>
  </r>
  <r>
    <x v="24"/>
    <x v="17"/>
    <x v="6"/>
    <n v="213"/>
    <n v="182.727272727273"/>
    <n v="30.272727272727298"/>
    <n v="0.16567164179104499"/>
    <x v="1"/>
  </r>
  <r>
    <x v="24"/>
    <x v="17"/>
    <x v="7"/>
    <n v="28"/>
    <n v="30"/>
    <n v="-2"/>
    <n v="-6.6666666666666693E-2"/>
    <x v="1"/>
  </r>
  <r>
    <x v="24"/>
    <x v="17"/>
    <x v="8"/>
    <n v="11"/>
    <n v="17.272727272727298"/>
    <n v="-6.2727272727272698"/>
    <n v="-0.36315789473684201"/>
    <x v="1"/>
  </r>
  <r>
    <x v="24"/>
    <x v="17"/>
    <x v="9"/>
    <n v="258"/>
    <n v="283.63636363636402"/>
    <n v="-25.636363636363601"/>
    <n v="-9.0384615384615397E-2"/>
    <x v="1"/>
  </r>
  <r>
    <x v="24"/>
    <x v="21"/>
    <x v="5"/>
    <n v="48"/>
    <n v="62.727272727272698"/>
    <n v="-14.7272727272727"/>
    <n v="-0.23478260869565201"/>
    <x v="1"/>
  </r>
  <r>
    <x v="24"/>
    <x v="21"/>
    <x v="6"/>
    <n v="30"/>
    <n v="53.636363636363598"/>
    <n v="-23.636363636363601"/>
    <n v="-0.44067796610169502"/>
    <x v="1"/>
  </r>
  <r>
    <x v="24"/>
    <x v="21"/>
    <x v="7"/>
    <n v="46"/>
    <n v="84.545454545454504"/>
    <n v="-38.545454545454497"/>
    <n v="-0.45591397849462401"/>
    <x v="1"/>
  </r>
  <r>
    <x v="24"/>
    <x v="21"/>
    <x v="8"/>
    <n v="98"/>
    <n v="150.90909090909099"/>
    <n v="-52.909090909090899"/>
    <n v="-0.35060240963855399"/>
    <x v="1"/>
  </r>
  <r>
    <x v="24"/>
    <x v="21"/>
    <x v="9"/>
    <n v="458"/>
    <n v="369.09090909090901"/>
    <n v="88.909090909090907"/>
    <n v="0.240886699507389"/>
    <x v="1"/>
  </r>
  <r>
    <x v="24"/>
    <x v="22"/>
    <x v="5"/>
    <n v="21"/>
    <n v="24.545454545454501"/>
    <n v="-3.5454545454545401"/>
    <n v="-0.14444444444444399"/>
    <x v="1"/>
  </r>
  <r>
    <x v="24"/>
    <x v="22"/>
    <x v="6"/>
    <n v="73"/>
    <n v="98.181818181818201"/>
    <n v="-25.181818181818201"/>
    <n v="-0.25648148148148098"/>
    <x v="1"/>
  </r>
  <r>
    <x v="24"/>
    <x v="22"/>
    <x v="7"/>
    <n v="157"/>
    <n v="192.727272727273"/>
    <n v="-35.727272727272698"/>
    <n v="-0.185377358490566"/>
    <x v="1"/>
  </r>
  <r>
    <x v="24"/>
    <x v="22"/>
    <x v="8"/>
    <n v="210"/>
    <n v="212.727272727273"/>
    <n v="-2.72727272727272"/>
    <n v="-1.2820512820512799E-2"/>
    <x v="1"/>
  </r>
  <r>
    <x v="24"/>
    <x v="22"/>
    <x v="9"/>
    <n v="153"/>
    <n v="176.363636363636"/>
    <n v="-23.363636363636299"/>
    <n v="-0.13247422680412399"/>
    <x v="1"/>
  </r>
  <r>
    <x v="24"/>
    <x v="23"/>
    <x v="5"/>
    <n v="40"/>
    <n v="55.454545454545503"/>
    <n v="-15.454545454545499"/>
    <n v="-0.27868852459016402"/>
    <x v="1"/>
  </r>
  <r>
    <x v="24"/>
    <x v="23"/>
    <x v="6"/>
    <n v="121"/>
    <n v="142.727272727273"/>
    <n v="-21.727272727272702"/>
    <n v="-0.15222929936305701"/>
    <x v="1"/>
  </r>
  <r>
    <x v="24"/>
    <x v="23"/>
    <x v="7"/>
    <n v="184"/>
    <n v="232.727272727273"/>
    <n v="-48.727272727272698"/>
    <n v="-0.20937500000000001"/>
    <x v="1"/>
  </r>
  <r>
    <x v="24"/>
    <x v="23"/>
    <x v="8"/>
    <n v="291"/>
    <n v="310"/>
    <n v="-19"/>
    <n v="-6.12903225806452E-2"/>
    <x v="1"/>
  </r>
  <r>
    <x v="24"/>
    <x v="23"/>
    <x v="9"/>
    <n v="254"/>
    <n v="295.45454545454498"/>
    <n v="-41.454545454545404"/>
    <n v="-0.14030769230769199"/>
    <x v="1"/>
  </r>
  <r>
    <x v="24"/>
    <x v="24"/>
    <x v="5"/>
    <n v="75"/>
    <n v="86.363636363636402"/>
    <n v="-11.363636363636401"/>
    <n v="-0.13157894736842099"/>
    <x v="1"/>
  </r>
  <r>
    <x v="24"/>
    <x v="24"/>
    <x v="6"/>
    <n v="17"/>
    <n v="18.181818181818201"/>
    <n v="-1.1818181818181801"/>
    <n v="-6.4999999999999905E-2"/>
    <x v="1"/>
  </r>
  <r>
    <x v="24"/>
    <x v="24"/>
    <x v="7"/>
    <n v="55"/>
    <n v="81.818181818181799"/>
    <n v="-26.818181818181799"/>
    <n v="-0.327777777777778"/>
    <x v="1"/>
  </r>
  <r>
    <x v="24"/>
    <x v="24"/>
    <x v="8"/>
    <n v="38"/>
    <n v="59.090909090909101"/>
    <n v="-21.090909090909101"/>
    <n v="-0.35692307692307701"/>
    <x v="1"/>
  </r>
  <r>
    <x v="24"/>
    <x v="24"/>
    <x v="9"/>
    <n v="214"/>
    <n v="141.81818181818201"/>
    <n v="72.181818181818201"/>
    <n v="0.50897435897435905"/>
    <x v="1"/>
  </r>
  <r>
    <x v="24"/>
    <x v="25"/>
    <x v="5"/>
    <n v="40"/>
    <n v="33.636363636363598"/>
    <n v="6.3636363636363704"/>
    <n v="0.18918918918918901"/>
    <x v="1"/>
  </r>
  <r>
    <x v="24"/>
    <x v="25"/>
    <x v="6"/>
    <n v="49"/>
    <n v="48.181818181818201"/>
    <n v="0.81818181818182001"/>
    <n v="1.6981132075471701E-2"/>
    <x v="1"/>
  </r>
  <r>
    <x v="24"/>
    <x v="25"/>
    <x v="7"/>
    <n v="54"/>
    <n v="80.909090909090907"/>
    <n v="-26.909090909090899"/>
    <n v="-0.33258426966292098"/>
    <x v="1"/>
  </r>
  <r>
    <x v="24"/>
    <x v="25"/>
    <x v="8"/>
    <n v="206"/>
    <n v="204.54545454545499"/>
    <n v="1.4545454545454699"/>
    <n v="7.1111111111111704E-3"/>
    <x v="1"/>
  </r>
  <r>
    <x v="24"/>
    <x v="25"/>
    <x v="9"/>
    <n v="336"/>
    <n v="271.81818181818198"/>
    <n v="64.181818181818201"/>
    <n v="0.236120401337793"/>
    <x v="1"/>
  </r>
  <r>
    <x v="24"/>
    <x v="26"/>
    <x v="5"/>
    <n v="726"/>
    <n v="950.90909090909099"/>
    <n v="-224.90909090909099"/>
    <n v="-0.23652007648183601"/>
    <x v="1"/>
  </r>
  <r>
    <x v="24"/>
    <x v="26"/>
    <x v="6"/>
    <n v="339"/>
    <n v="435.45454545454498"/>
    <n v="-96.454545454545396"/>
    <n v="-0.221503131524008"/>
    <x v="1"/>
  </r>
  <r>
    <x v="24"/>
    <x v="26"/>
    <x v="7"/>
    <n v="657"/>
    <n v="773.63636363636397"/>
    <n v="-116.636363636364"/>
    <n v="-0.150763807285546"/>
    <x v="1"/>
  </r>
  <r>
    <x v="24"/>
    <x v="26"/>
    <x v="8"/>
    <n v="362"/>
    <n v="454.54545454545502"/>
    <n v="-92.545454545454504"/>
    <n v="-0.2036"/>
    <x v="1"/>
  </r>
  <r>
    <x v="24"/>
    <x v="26"/>
    <x v="9"/>
    <n v="842"/>
    <n v="965.45454545454504"/>
    <n v="-123.454545454545"/>
    <n v="-0.127871939736346"/>
    <x v="1"/>
  </r>
  <r>
    <x v="24"/>
    <x v="27"/>
    <x v="5"/>
    <n v="19"/>
    <n v="30.909090909090899"/>
    <n v="-11.909090909090899"/>
    <n v="-0.38529411764705901"/>
    <x v="1"/>
  </r>
  <r>
    <x v="24"/>
    <x v="27"/>
    <x v="6"/>
    <n v="48"/>
    <n v="44.545454545454497"/>
    <n v="3.4545454545454501"/>
    <n v="7.7551020408163196E-2"/>
    <x v="1"/>
  </r>
  <r>
    <x v="24"/>
    <x v="27"/>
    <x v="7"/>
    <n v="27"/>
    <n v="40"/>
    <n v="-13"/>
    <n v="-0.32500000000000001"/>
    <x v="1"/>
  </r>
  <r>
    <x v="24"/>
    <x v="27"/>
    <x v="8"/>
    <n v="81"/>
    <n v="97.272727272727295"/>
    <n v="-16.272727272727298"/>
    <n v="-0.16728971962616801"/>
    <x v="1"/>
  </r>
  <r>
    <x v="24"/>
    <x v="27"/>
    <x v="9"/>
    <n v="101"/>
    <n v="119.09090909090899"/>
    <n v="-18.090909090909101"/>
    <n v="-0.15190839694656499"/>
    <x v="1"/>
  </r>
  <r>
    <x v="24"/>
    <x v="30"/>
    <x v="5"/>
    <n v="40"/>
    <n v="33.636363636363598"/>
    <n v="6.3636363636363704"/>
    <n v="0.18918918918918901"/>
    <x v="1"/>
  </r>
  <r>
    <x v="24"/>
    <x v="30"/>
    <x v="6"/>
    <n v="49"/>
    <n v="48.181818181818201"/>
    <n v="0.81818181818182001"/>
    <n v="1.6981132075471701E-2"/>
    <x v="1"/>
  </r>
  <r>
    <x v="24"/>
    <x v="30"/>
    <x v="7"/>
    <n v="54"/>
    <n v="80.909090909090907"/>
    <n v="-26.909090909090899"/>
    <n v="-0.33258426966292098"/>
    <x v="1"/>
  </r>
  <r>
    <x v="24"/>
    <x v="30"/>
    <x v="8"/>
    <n v="206"/>
    <n v="204.54545454545499"/>
    <n v="1.4545454545454699"/>
    <n v="7.1111111111111704E-3"/>
    <x v="1"/>
  </r>
  <r>
    <x v="24"/>
    <x v="30"/>
    <x v="9"/>
    <n v="336"/>
    <n v="271.81818181818198"/>
    <n v="64.181818181818201"/>
    <n v="0.236120401337793"/>
    <x v="1"/>
  </r>
  <r>
    <x v="24"/>
    <x v="31"/>
    <x v="5"/>
    <n v="358"/>
    <n v="416.36363636363598"/>
    <n v="-58.363636363636402"/>
    <n v="-0.140174672489083"/>
    <x v="1"/>
  </r>
  <r>
    <x v="24"/>
    <x v="31"/>
    <x v="6"/>
    <n v="161"/>
    <n v="177.272727272727"/>
    <n v="-16.272727272727298"/>
    <n v="-9.1794871794871793E-2"/>
    <x v="1"/>
  </r>
  <r>
    <x v="24"/>
    <x v="31"/>
    <x v="7"/>
    <n v="152"/>
    <n v="170.90909090909099"/>
    <n v="-18.909090909090899"/>
    <n v="-0.11063829787234"/>
    <x v="1"/>
  </r>
  <r>
    <x v="24"/>
    <x v="31"/>
    <x v="8"/>
    <n v="80"/>
    <n v="107.272727272727"/>
    <n v="-27.272727272727298"/>
    <n v="-0.25423728813559299"/>
    <x v="1"/>
  </r>
  <r>
    <x v="24"/>
    <x v="31"/>
    <x v="9"/>
    <n v="613"/>
    <n v="640.90909090909099"/>
    <n v="-27.909090909090899"/>
    <n v="-4.3546099290780099E-2"/>
    <x v="1"/>
  </r>
  <r>
    <x v="24"/>
    <x v="32"/>
    <x v="5"/>
    <n v="319"/>
    <n v="350"/>
    <n v="-31"/>
    <n v="-8.8571428571428606E-2"/>
    <x v="1"/>
  </r>
  <r>
    <x v="24"/>
    <x v="32"/>
    <x v="6"/>
    <n v="35"/>
    <n v="39.090909090909101"/>
    <n v="-4.0909090909090899"/>
    <n v="-0.104651162790698"/>
    <x v="1"/>
  </r>
  <r>
    <x v="24"/>
    <x v="32"/>
    <x v="7"/>
    <n v="58"/>
    <n v="66.363636363636402"/>
    <n v="-8.3636363636363598"/>
    <n v="-0.12602739726027401"/>
    <x v="1"/>
  </r>
  <r>
    <x v="24"/>
    <x v="32"/>
    <x v="8"/>
    <n v="29"/>
    <n v="41.818181818181799"/>
    <n v="-12.818181818181801"/>
    <n v="-0.30652173913043501"/>
    <x v="1"/>
  </r>
  <r>
    <x v="24"/>
    <x v="32"/>
    <x v="9"/>
    <n v="201"/>
    <n v="105.454545454545"/>
    <n v="95.545454545454504"/>
    <n v="0.90603448275862097"/>
    <x v="1"/>
  </r>
  <r>
    <x v="25"/>
    <x v="0"/>
    <x v="5"/>
    <n v="3738"/>
    <n v="4442"/>
    <n v="-704"/>
    <n v="-0.158487167942368"/>
    <x v="1"/>
  </r>
  <r>
    <x v="25"/>
    <x v="0"/>
    <x v="6"/>
    <n v="2556"/>
    <n v="3008"/>
    <n v="-452"/>
    <n v="-0.15026595744680901"/>
    <x v="1"/>
  </r>
  <r>
    <x v="25"/>
    <x v="0"/>
    <x v="7"/>
    <n v="2637"/>
    <n v="3081"/>
    <n v="-444"/>
    <n v="-0.144109055501461"/>
    <x v="1"/>
  </r>
  <r>
    <x v="25"/>
    <x v="0"/>
    <x v="8"/>
    <n v="2781"/>
    <n v="2961"/>
    <n v="-180"/>
    <n v="-6.0790273556230998E-2"/>
    <x v="1"/>
  </r>
  <r>
    <x v="25"/>
    <x v="0"/>
    <x v="9"/>
    <n v="5392"/>
    <n v="4714"/>
    <n v="678"/>
    <n v="0.14382689859991499"/>
    <x v="1"/>
  </r>
  <r>
    <x v="25"/>
    <x v="1"/>
    <x v="5"/>
    <n v="161"/>
    <n v="178"/>
    <n v="-17"/>
    <n v="-9.5505617977528101E-2"/>
    <x v="1"/>
  </r>
  <r>
    <x v="25"/>
    <x v="1"/>
    <x v="6"/>
    <n v="127"/>
    <n v="136"/>
    <n v="-9"/>
    <n v="-6.6176470588235295E-2"/>
    <x v="1"/>
  </r>
  <r>
    <x v="25"/>
    <x v="1"/>
    <x v="7"/>
    <n v="44"/>
    <n v="48"/>
    <n v="-4"/>
    <n v="-8.3333333333333301E-2"/>
    <x v="1"/>
  </r>
  <r>
    <x v="25"/>
    <x v="1"/>
    <x v="8"/>
    <n v="26"/>
    <n v="31"/>
    <n v="-5"/>
    <n v="-0.16129032258064499"/>
    <x v="1"/>
  </r>
  <r>
    <x v="25"/>
    <x v="1"/>
    <x v="9"/>
    <n v="313"/>
    <n v="334"/>
    <n v="-21"/>
    <n v="-6.2874251497005998E-2"/>
    <x v="1"/>
  </r>
  <r>
    <x v="25"/>
    <x v="4"/>
    <x v="5"/>
    <n v="866"/>
    <n v="1057"/>
    <n v="-191"/>
    <n v="-0.18070009460737901"/>
    <x v="1"/>
  </r>
  <r>
    <x v="25"/>
    <x v="4"/>
    <x v="6"/>
    <n v="944"/>
    <n v="1071"/>
    <n v="-127"/>
    <n v="-0.118580765639589"/>
    <x v="1"/>
  </r>
  <r>
    <x v="25"/>
    <x v="4"/>
    <x v="7"/>
    <n v="214"/>
    <n v="238"/>
    <n v="-24"/>
    <n v="-0.10084033613445401"/>
    <x v="1"/>
  </r>
  <r>
    <x v="25"/>
    <x v="4"/>
    <x v="8"/>
    <n v="133"/>
    <n v="90"/>
    <n v="43"/>
    <n v="0.47777777777777802"/>
    <x v="1"/>
  </r>
  <r>
    <x v="25"/>
    <x v="4"/>
    <x v="9"/>
    <n v="1007"/>
    <n v="803"/>
    <n v="204"/>
    <n v="0.25404732254047302"/>
    <x v="1"/>
  </r>
  <r>
    <x v="25"/>
    <x v="6"/>
    <x v="5"/>
    <n v="482"/>
    <n v="409"/>
    <n v="73"/>
    <n v="0.17848410757946201"/>
    <x v="1"/>
  </r>
  <r>
    <x v="25"/>
    <x v="6"/>
    <x v="6"/>
    <n v="551"/>
    <n v="591"/>
    <n v="-40"/>
    <n v="-6.7681895093062605E-2"/>
    <x v="1"/>
  </r>
  <r>
    <x v="25"/>
    <x v="6"/>
    <x v="7"/>
    <n v="747"/>
    <n v="672"/>
    <n v="75"/>
    <n v="0.111607142857143"/>
    <x v="1"/>
  </r>
  <r>
    <x v="25"/>
    <x v="6"/>
    <x v="8"/>
    <n v="398"/>
    <n v="407"/>
    <n v="-9"/>
    <n v="-2.2113022113022102E-2"/>
    <x v="1"/>
  </r>
  <r>
    <x v="25"/>
    <x v="6"/>
    <x v="9"/>
    <n v="668"/>
    <n v="524"/>
    <n v="144"/>
    <n v="0.27480916030534402"/>
    <x v="1"/>
  </r>
  <r>
    <x v="25"/>
    <x v="8"/>
    <x v="5"/>
    <n v="350"/>
    <n v="501"/>
    <n v="-151"/>
    <n v="-0.30139720558882199"/>
    <x v="1"/>
  </r>
  <r>
    <x v="25"/>
    <x v="8"/>
    <x v="6"/>
    <n v="40"/>
    <n v="65"/>
    <n v="-25"/>
    <n v="-0.38461538461538503"/>
    <x v="1"/>
  </r>
  <r>
    <x v="25"/>
    <x v="8"/>
    <x v="7"/>
    <n v="130"/>
    <n v="148"/>
    <n v="-18"/>
    <n v="-0.121621621621622"/>
    <x v="1"/>
  </r>
  <r>
    <x v="25"/>
    <x v="8"/>
    <x v="8"/>
    <n v="88"/>
    <n v="100"/>
    <n v="-12"/>
    <n v="-0.12"/>
    <x v="1"/>
  </r>
  <r>
    <x v="25"/>
    <x v="8"/>
    <x v="9"/>
    <n v="385"/>
    <n v="226"/>
    <n v="159"/>
    <n v="0.70353982300884998"/>
    <x v="1"/>
  </r>
  <r>
    <x v="25"/>
    <x v="9"/>
    <x v="5"/>
    <n v="53"/>
    <n v="64"/>
    <n v="-11"/>
    <n v="-0.171875"/>
    <x v="1"/>
  </r>
  <r>
    <x v="25"/>
    <x v="9"/>
    <x v="6"/>
    <n v="59"/>
    <n v="79"/>
    <n v="-20"/>
    <n v="-0.253164556962025"/>
    <x v="1"/>
  </r>
  <r>
    <x v="25"/>
    <x v="9"/>
    <x v="7"/>
    <n v="72"/>
    <n v="93"/>
    <n v="-21"/>
    <n v="-0.225806451612903"/>
    <x v="1"/>
  </r>
  <r>
    <x v="25"/>
    <x v="9"/>
    <x v="8"/>
    <n v="156"/>
    <n v="197"/>
    <n v="-41"/>
    <n v="-0.208121827411168"/>
    <x v="1"/>
  </r>
  <r>
    <x v="25"/>
    <x v="9"/>
    <x v="9"/>
    <n v="581"/>
    <n v="478"/>
    <n v="103"/>
    <n v="0.215481171548117"/>
    <x v="1"/>
  </r>
  <r>
    <x v="25"/>
    <x v="11"/>
    <x v="5"/>
    <n v="12"/>
    <n v="10"/>
    <n v="2"/>
    <n v="0.2"/>
    <x v="1"/>
  </r>
  <r>
    <x v="25"/>
    <x v="11"/>
    <x v="6"/>
    <n v="31"/>
    <n v="34"/>
    <n v="-3"/>
    <n v="-8.8235294117647106E-2"/>
    <x v="1"/>
  </r>
  <r>
    <x v="25"/>
    <x v="11"/>
    <x v="7"/>
    <n v="16"/>
    <n v="17"/>
    <n v="-1"/>
    <n v="-5.8823529411764698E-2"/>
    <x v="1"/>
  </r>
  <r>
    <x v="25"/>
    <x v="11"/>
    <x v="8"/>
    <n v="22"/>
    <n v="14"/>
    <n v="8"/>
    <n v="0.57142857142857095"/>
    <x v="1"/>
  </r>
  <r>
    <x v="25"/>
    <x v="11"/>
    <x v="9"/>
    <n v="82"/>
    <n v="73"/>
    <n v="9"/>
    <n v="0.123287671232877"/>
    <x v="1"/>
  </r>
  <r>
    <x v="25"/>
    <x v="12"/>
    <x v="5"/>
    <n v="182"/>
    <n v="221"/>
    <n v="-39"/>
    <n v="-0.17647058823529399"/>
    <x v="1"/>
  </r>
  <r>
    <x v="25"/>
    <x v="12"/>
    <x v="6"/>
    <n v="30"/>
    <n v="36"/>
    <n v="-6"/>
    <n v="-0.16666666666666699"/>
    <x v="1"/>
  </r>
  <r>
    <x v="25"/>
    <x v="12"/>
    <x v="7"/>
    <n v="100"/>
    <n v="125"/>
    <n v="-25"/>
    <n v="-0.2"/>
    <x v="1"/>
  </r>
  <r>
    <x v="25"/>
    <x v="12"/>
    <x v="8"/>
    <n v="60"/>
    <n v="68"/>
    <n v="-8"/>
    <n v="-0.11764705882352899"/>
    <x v="1"/>
  </r>
  <r>
    <x v="25"/>
    <x v="12"/>
    <x v="9"/>
    <n v="303"/>
    <n v="281"/>
    <n v="22"/>
    <n v="7.8291814946619201E-2"/>
    <x v="1"/>
  </r>
  <r>
    <x v="25"/>
    <x v="15"/>
    <x v="5"/>
    <n v="449"/>
    <n v="467"/>
    <n v="-18"/>
    <n v="-3.8543897216274103E-2"/>
    <x v="1"/>
  </r>
  <r>
    <x v="25"/>
    <x v="15"/>
    <x v="6"/>
    <n v="175"/>
    <n v="212"/>
    <n v="-37"/>
    <n v="-0.174528301886792"/>
    <x v="1"/>
  </r>
  <r>
    <x v="25"/>
    <x v="15"/>
    <x v="7"/>
    <n v="466"/>
    <n v="604"/>
    <n v="-138"/>
    <n v="-0.22847682119205301"/>
    <x v="1"/>
  </r>
  <r>
    <x v="25"/>
    <x v="15"/>
    <x v="8"/>
    <n v="1101"/>
    <n v="1178"/>
    <n v="-77"/>
    <n v="-6.5365025466893004E-2"/>
    <x v="1"/>
  </r>
  <r>
    <x v="25"/>
    <x v="15"/>
    <x v="9"/>
    <n v="441"/>
    <n v="338"/>
    <n v="103"/>
    <n v="0.304733727810651"/>
    <x v="1"/>
  </r>
  <r>
    <x v="25"/>
    <x v="17"/>
    <x v="5"/>
    <n v="383"/>
    <n v="417"/>
    <n v="-34"/>
    <n v="-8.1534772182254203E-2"/>
    <x v="1"/>
  </r>
  <r>
    <x v="25"/>
    <x v="17"/>
    <x v="6"/>
    <n v="187"/>
    <n v="186"/>
    <n v="1"/>
    <n v="5.3763440860215101E-3"/>
    <x v="1"/>
  </r>
  <r>
    <x v="25"/>
    <x v="17"/>
    <x v="7"/>
    <n v="30"/>
    <n v="31"/>
    <n v="-1"/>
    <n v="-3.2258064516128997E-2"/>
    <x v="1"/>
  </r>
  <r>
    <x v="25"/>
    <x v="17"/>
    <x v="8"/>
    <n v="18"/>
    <n v="24"/>
    <n v="-6"/>
    <n v="-0.25"/>
    <x v="1"/>
  </r>
  <r>
    <x v="25"/>
    <x v="17"/>
    <x v="9"/>
    <n v="227"/>
    <n v="277"/>
    <n v="-50"/>
    <n v="-0.180505415162455"/>
    <x v="1"/>
  </r>
  <r>
    <x v="25"/>
    <x v="21"/>
    <x v="5"/>
    <n v="40"/>
    <n v="50"/>
    <n v="-10"/>
    <n v="-0.2"/>
    <x v="1"/>
  </r>
  <r>
    <x v="25"/>
    <x v="21"/>
    <x v="6"/>
    <n v="28"/>
    <n v="44"/>
    <n v="-16"/>
    <n v="-0.36363636363636398"/>
    <x v="1"/>
  </r>
  <r>
    <x v="25"/>
    <x v="21"/>
    <x v="7"/>
    <n v="52"/>
    <n v="75"/>
    <n v="-23"/>
    <n v="-0.30666666666666698"/>
    <x v="1"/>
  </r>
  <r>
    <x v="25"/>
    <x v="21"/>
    <x v="8"/>
    <n v="126"/>
    <n v="169"/>
    <n v="-43"/>
    <n v="-0.25443786982248501"/>
    <x v="1"/>
  </r>
  <r>
    <x v="25"/>
    <x v="21"/>
    <x v="9"/>
    <n v="444"/>
    <n v="359"/>
    <n v="85"/>
    <n v="0.23676880222841201"/>
    <x v="1"/>
  </r>
  <r>
    <x v="25"/>
    <x v="22"/>
    <x v="5"/>
    <n v="23"/>
    <n v="21"/>
    <n v="2"/>
    <n v="9.5238095238095205E-2"/>
    <x v="1"/>
  </r>
  <r>
    <x v="25"/>
    <x v="22"/>
    <x v="6"/>
    <n v="81"/>
    <n v="84"/>
    <n v="-3"/>
    <n v="-3.5714285714285698E-2"/>
    <x v="1"/>
  </r>
  <r>
    <x v="25"/>
    <x v="22"/>
    <x v="7"/>
    <n v="141"/>
    <n v="168"/>
    <n v="-27"/>
    <n v="-0.160714285714286"/>
    <x v="1"/>
  </r>
  <r>
    <x v="25"/>
    <x v="22"/>
    <x v="8"/>
    <n v="175"/>
    <n v="167"/>
    <n v="8"/>
    <n v="4.7904191616766498E-2"/>
    <x v="1"/>
  </r>
  <r>
    <x v="25"/>
    <x v="22"/>
    <x v="9"/>
    <n v="197"/>
    <n v="153"/>
    <n v="44"/>
    <n v="0.28758169934640498"/>
    <x v="1"/>
  </r>
  <r>
    <x v="25"/>
    <x v="23"/>
    <x v="5"/>
    <n v="36"/>
    <n v="58"/>
    <n v="-22"/>
    <n v="-0.37931034482758602"/>
    <x v="1"/>
  </r>
  <r>
    <x v="25"/>
    <x v="23"/>
    <x v="6"/>
    <n v="117"/>
    <n v="125"/>
    <n v="-8"/>
    <n v="-6.4000000000000001E-2"/>
    <x v="1"/>
  </r>
  <r>
    <x v="25"/>
    <x v="23"/>
    <x v="7"/>
    <n v="170"/>
    <n v="201"/>
    <n v="-31"/>
    <n v="-0.154228855721393"/>
    <x v="1"/>
  </r>
  <r>
    <x v="25"/>
    <x v="23"/>
    <x v="8"/>
    <n v="246"/>
    <n v="234"/>
    <n v="12"/>
    <n v="5.1282051282051301E-2"/>
    <x v="1"/>
  </r>
  <r>
    <x v="25"/>
    <x v="23"/>
    <x v="9"/>
    <n v="340"/>
    <n v="272"/>
    <n v="68"/>
    <n v="0.25"/>
    <x v="1"/>
  </r>
  <r>
    <x v="25"/>
    <x v="24"/>
    <x v="5"/>
    <n v="73"/>
    <n v="79"/>
    <n v="-6"/>
    <n v="-7.5949367088607597E-2"/>
    <x v="1"/>
  </r>
  <r>
    <x v="25"/>
    <x v="24"/>
    <x v="6"/>
    <n v="15"/>
    <n v="16"/>
    <n v="-1"/>
    <n v="-6.25E-2"/>
    <x v="1"/>
  </r>
  <r>
    <x v="25"/>
    <x v="24"/>
    <x v="7"/>
    <n v="69"/>
    <n v="92"/>
    <n v="-23"/>
    <n v="-0.25"/>
    <x v="1"/>
  </r>
  <r>
    <x v="25"/>
    <x v="24"/>
    <x v="8"/>
    <n v="46"/>
    <n v="63"/>
    <n v="-17"/>
    <n v="-0.26984126984126999"/>
    <x v="1"/>
  </r>
  <r>
    <x v="25"/>
    <x v="24"/>
    <x v="9"/>
    <n v="188"/>
    <n v="118"/>
    <n v="70"/>
    <n v="0.59322033898305104"/>
    <x v="1"/>
  </r>
  <r>
    <x v="25"/>
    <x v="25"/>
    <x v="5"/>
    <n v="42"/>
    <n v="32"/>
    <n v="10"/>
    <n v="0.3125"/>
    <x v="1"/>
  </r>
  <r>
    <x v="25"/>
    <x v="25"/>
    <x v="6"/>
    <n v="38"/>
    <n v="48"/>
    <n v="-10"/>
    <n v="-0.20833333333333301"/>
    <x v="1"/>
  </r>
  <r>
    <x v="25"/>
    <x v="25"/>
    <x v="7"/>
    <n v="66"/>
    <n v="55"/>
    <n v="11"/>
    <n v="0.2"/>
    <x v="1"/>
  </r>
  <r>
    <x v="25"/>
    <x v="25"/>
    <x v="8"/>
    <n v="177"/>
    <n v="206"/>
    <n v="-29"/>
    <n v="-0.14077669902912601"/>
    <x v="1"/>
  </r>
  <r>
    <x v="25"/>
    <x v="25"/>
    <x v="9"/>
    <n v="332"/>
    <n v="279"/>
    <n v="53"/>
    <n v="0.18996415770609301"/>
    <x v="1"/>
  </r>
  <r>
    <x v="25"/>
    <x v="26"/>
    <x v="5"/>
    <n v="734"/>
    <n v="1038"/>
    <n v="-304"/>
    <n v="-0.29287090558766898"/>
    <x v="1"/>
  </r>
  <r>
    <x v="25"/>
    <x v="26"/>
    <x v="6"/>
    <n v="288"/>
    <n v="459"/>
    <n v="-171"/>
    <n v="-0.37254901960784298"/>
    <x v="1"/>
  </r>
  <r>
    <x v="25"/>
    <x v="26"/>
    <x v="7"/>
    <n v="598"/>
    <n v="866"/>
    <n v="-268"/>
    <n v="-0.30946882217090099"/>
    <x v="1"/>
  </r>
  <r>
    <x v="25"/>
    <x v="26"/>
    <x v="8"/>
    <n v="378"/>
    <n v="426"/>
    <n v="-48"/>
    <n v="-0.11267605633802801"/>
    <x v="1"/>
  </r>
  <r>
    <x v="25"/>
    <x v="26"/>
    <x v="9"/>
    <n v="795"/>
    <n v="902"/>
    <n v="-107"/>
    <n v="-0.118625277161863"/>
    <x v="1"/>
  </r>
  <r>
    <x v="25"/>
    <x v="27"/>
    <x v="5"/>
    <n v="13"/>
    <n v="37"/>
    <n v="-24"/>
    <n v="-0.64864864864864902"/>
    <x v="1"/>
  </r>
  <r>
    <x v="25"/>
    <x v="27"/>
    <x v="6"/>
    <n v="36"/>
    <n v="41"/>
    <n v="-5"/>
    <n v="-0.12195121951219499"/>
    <x v="1"/>
  </r>
  <r>
    <x v="25"/>
    <x v="27"/>
    <x v="7"/>
    <n v="29"/>
    <n v="33"/>
    <n v="-4"/>
    <n v="-0.12121212121212099"/>
    <x v="1"/>
  </r>
  <r>
    <x v="25"/>
    <x v="27"/>
    <x v="8"/>
    <n v="71"/>
    <n v="67"/>
    <n v="4"/>
    <n v="5.9701492537313397E-2"/>
    <x v="1"/>
  </r>
  <r>
    <x v="25"/>
    <x v="27"/>
    <x v="9"/>
    <n v="143"/>
    <n v="119"/>
    <n v="24"/>
    <n v="0.20168067226890801"/>
    <x v="1"/>
  </r>
  <r>
    <x v="25"/>
    <x v="30"/>
    <x v="5"/>
    <n v="42"/>
    <n v="32"/>
    <n v="10"/>
    <n v="0.3125"/>
    <x v="1"/>
  </r>
  <r>
    <x v="25"/>
    <x v="30"/>
    <x v="6"/>
    <n v="38"/>
    <n v="48"/>
    <n v="-10"/>
    <n v="-0.20833333333333301"/>
    <x v="1"/>
  </r>
  <r>
    <x v="25"/>
    <x v="30"/>
    <x v="7"/>
    <n v="66"/>
    <n v="55"/>
    <n v="11"/>
    <n v="0.2"/>
    <x v="1"/>
  </r>
  <r>
    <x v="25"/>
    <x v="30"/>
    <x v="8"/>
    <n v="177"/>
    <n v="206"/>
    <n v="-29"/>
    <n v="-0.14077669902912601"/>
    <x v="1"/>
  </r>
  <r>
    <x v="25"/>
    <x v="30"/>
    <x v="9"/>
    <n v="332"/>
    <n v="279"/>
    <n v="53"/>
    <n v="0.18996415770609301"/>
    <x v="1"/>
  </r>
  <r>
    <x v="25"/>
    <x v="31"/>
    <x v="5"/>
    <n v="343"/>
    <n v="399"/>
    <n v="-56"/>
    <n v="-0.140350877192982"/>
    <x v="1"/>
  </r>
  <r>
    <x v="25"/>
    <x v="31"/>
    <x v="6"/>
    <n v="157"/>
    <n v="172"/>
    <n v="-15"/>
    <n v="-8.7209302325581398E-2"/>
    <x v="1"/>
  </r>
  <r>
    <x v="25"/>
    <x v="31"/>
    <x v="7"/>
    <n v="144"/>
    <n v="173"/>
    <n v="-29"/>
    <n v="-0.16763005780346801"/>
    <x v="1"/>
  </r>
  <r>
    <x v="25"/>
    <x v="31"/>
    <x v="8"/>
    <n v="86"/>
    <n v="99"/>
    <n v="-13"/>
    <n v="-0.13131313131313099"/>
    <x v="1"/>
  </r>
  <r>
    <x v="25"/>
    <x v="31"/>
    <x v="9"/>
    <n v="616"/>
    <n v="615"/>
    <n v="1"/>
    <n v="1.6260162601626001E-3"/>
    <x v="1"/>
  </r>
  <r>
    <x v="25"/>
    <x v="32"/>
    <x v="5"/>
    <n v="277"/>
    <n v="422"/>
    <n v="-145"/>
    <n v="-0.34360189573459698"/>
    <x v="1"/>
  </r>
  <r>
    <x v="25"/>
    <x v="32"/>
    <x v="6"/>
    <n v="25"/>
    <n v="49"/>
    <n v="-24"/>
    <n v="-0.48979591836734698"/>
    <x v="1"/>
  </r>
  <r>
    <x v="25"/>
    <x v="32"/>
    <x v="7"/>
    <n v="61"/>
    <n v="56"/>
    <n v="5"/>
    <n v="8.9285714285714302E-2"/>
    <x v="1"/>
  </r>
  <r>
    <x v="25"/>
    <x v="32"/>
    <x v="8"/>
    <n v="42"/>
    <n v="37"/>
    <n v="5"/>
    <n v="0.135135135135135"/>
    <x v="1"/>
  </r>
  <r>
    <x v="25"/>
    <x v="32"/>
    <x v="9"/>
    <n v="197"/>
    <n v="108"/>
    <n v="89"/>
    <n v="0.82407407407407396"/>
    <x v="1"/>
  </r>
  <r>
    <x v="26"/>
    <x v="0"/>
    <x v="5"/>
    <n v="4676"/>
    <n v="5188.1428571428596"/>
    <n v="-512.14285714285802"/>
    <n v="-9.8714100834320098E-2"/>
    <x v="1"/>
  </r>
  <r>
    <x v="26"/>
    <x v="0"/>
    <x v="6"/>
    <n v="3157"/>
    <n v="3467.5238095238101"/>
    <n v="-310.52380952380997"/>
    <n v="-8.9552033837787398E-2"/>
    <x v="1"/>
  </r>
  <r>
    <x v="26"/>
    <x v="0"/>
    <x v="7"/>
    <n v="3062"/>
    <n v="3475.1904761904798"/>
    <n v="-413.190476190477"/>
    <n v="-0.11889721700763201"/>
    <x v="1"/>
  </r>
  <r>
    <x v="26"/>
    <x v="0"/>
    <x v="8"/>
    <n v="3153"/>
    <n v="3377.7142857142899"/>
    <n v="-224.71428571428601"/>
    <n v="-6.6528506174928198E-2"/>
    <x v="1"/>
  </r>
  <r>
    <x v="26"/>
    <x v="0"/>
    <x v="9"/>
    <n v="6482"/>
    <n v="5487.1428571428596"/>
    <n v="994.85714285714198"/>
    <n v="0.18130695131476199"/>
    <x v="1"/>
  </r>
  <r>
    <x v="26"/>
    <x v="1"/>
    <x v="5"/>
    <n v="208"/>
    <n v="217.95238095238099"/>
    <n v="-9.9523809523809597"/>
    <n v="-4.5663098099191703E-2"/>
    <x v="1"/>
  </r>
  <r>
    <x v="26"/>
    <x v="1"/>
    <x v="6"/>
    <n v="154"/>
    <n v="181.80952380952399"/>
    <n v="-27.8095238095238"/>
    <n v="-0.15295966474594"/>
    <x v="1"/>
  </r>
  <r>
    <x v="26"/>
    <x v="1"/>
    <x v="7"/>
    <n v="42"/>
    <n v="61.3333333333333"/>
    <n v="-19.3333333333333"/>
    <n v="-0.315217391304348"/>
    <x v="1"/>
  </r>
  <r>
    <x v="26"/>
    <x v="1"/>
    <x v="8"/>
    <n v="27"/>
    <n v="21.904761904761902"/>
    <n v="5.0952380952380896"/>
    <n v="0.23260869565217401"/>
    <x v="1"/>
  </r>
  <r>
    <x v="26"/>
    <x v="1"/>
    <x v="9"/>
    <n v="365"/>
    <n v="422.76190476190499"/>
    <n v="-57.761904761904802"/>
    <n v="-0.13662987159270101"/>
    <x v="1"/>
  </r>
  <r>
    <x v="26"/>
    <x v="4"/>
    <x v="5"/>
    <n v="1169"/>
    <n v="1313.19047619048"/>
    <n v="-144.19047619047601"/>
    <n v="-0.10980164629945301"/>
    <x v="1"/>
  </r>
  <r>
    <x v="26"/>
    <x v="4"/>
    <x v="6"/>
    <n v="1155"/>
    <n v="1254.0476190476199"/>
    <n v="-99.047619047619307"/>
    <n v="-7.8982342889690693E-2"/>
    <x v="1"/>
  </r>
  <r>
    <x v="26"/>
    <x v="4"/>
    <x v="7"/>
    <n v="258"/>
    <n v="282.57142857142901"/>
    <n v="-24.571428571428601"/>
    <n v="-8.6956521739130599E-2"/>
    <x v="1"/>
  </r>
  <r>
    <x v="26"/>
    <x v="4"/>
    <x v="8"/>
    <n v="133"/>
    <n v="105.142857142857"/>
    <n v="27.857142857142801"/>
    <n v="0.26494565217391303"/>
    <x v="1"/>
  </r>
  <r>
    <x v="26"/>
    <x v="4"/>
    <x v="9"/>
    <n v="1160"/>
    <n v="914.52380952380997"/>
    <n v="245.47619047619"/>
    <n v="0.26841968237438202"/>
    <x v="1"/>
  </r>
  <r>
    <x v="26"/>
    <x v="6"/>
    <x v="5"/>
    <n v="531"/>
    <n v="532.28571428571399"/>
    <n v="-1.28571428571433"/>
    <n v="-2.4154589371981599E-3"/>
    <x v="1"/>
  </r>
  <r>
    <x v="26"/>
    <x v="6"/>
    <x v="6"/>
    <n v="650"/>
    <n v="636.33333333333303"/>
    <n v="13.6666666666666"/>
    <n v="2.1477213200628498E-2"/>
    <x v="1"/>
  </r>
  <r>
    <x v="26"/>
    <x v="6"/>
    <x v="7"/>
    <n v="923"/>
    <n v="787.47619047619105"/>
    <n v="135.52380952380901"/>
    <n v="0.17209892967285501"/>
    <x v="1"/>
  </r>
  <r>
    <x v="26"/>
    <x v="6"/>
    <x v="8"/>
    <n v="443"/>
    <n v="464.38095238095201"/>
    <n v="-21.380952380952401"/>
    <n v="-4.6041837571780202E-2"/>
    <x v="1"/>
  </r>
  <r>
    <x v="26"/>
    <x v="6"/>
    <x v="9"/>
    <n v="863"/>
    <n v="582.66666666666697"/>
    <n v="280.33333333333297"/>
    <n v="0.48112128146453098"/>
    <x v="1"/>
  </r>
  <r>
    <x v="26"/>
    <x v="8"/>
    <x v="5"/>
    <n v="392"/>
    <n v="543.23809523809496"/>
    <n v="-151.23809523809501"/>
    <n v="-0.27840112201963502"/>
    <x v="1"/>
  </r>
  <r>
    <x v="26"/>
    <x v="8"/>
    <x v="6"/>
    <n v="44"/>
    <n v="65.714285714285694"/>
    <n v="-21.714285714285701"/>
    <n v="-0.33043478260869602"/>
    <x v="1"/>
  </r>
  <r>
    <x v="26"/>
    <x v="8"/>
    <x v="7"/>
    <n v="132"/>
    <n v="181.80952380952399"/>
    <n v="-49.809523809523803"/>
    <n v="-0.27396542692509201"/>
    <x v="1"/>
  </r>
  <r>
    <x v="26"/>
    <x v="8"/>
    <x v="8"/>
    <n v="108"/>
    <n v="134.71428571428601"/>
    <n v="-26.714285714285701"/>
    <n v="-0.19830328738069999"/>
    <x v="1"/>
  </r>
  <r>
    <x v="26"/>
    <x v="8"/>
    <x v="9"/>
    <n v="496"/>
    <n v="242.04761904761901"/>
    <n v="253.95238095238099"/>
    <n v="1.0491835530198701"/>
    <x v="1"/>
  </r>
  <r>
    <x v="26"/>
    <x v="9"/>
    <x v="5"/>
    <n v="62"/>
    <n v="88.714285714285694"/>
    <n v="-26.714285714285701"/>
    <n v="-0.30112721417069199"/>
    <x v="1"/>
  </r>
  <r>
    <x v="26"/>
    <x v="9"/>
    <x v="6"/>
    <n v="60"/>
    <n v="92"/>
    <n v="-32"/>
    <n v="-0.34782608695652201"/>
    <x v="1"/>
  </r>
  <r>
    <x v="26"/>
    <x v="9"/>
    <x v="7"/>
    <n v="86"/>
    <n v="109.52380952381"/>
    <n v="-23.523809523809501"/>
    <n v="-0.21478260869565199"/>
    <x v="1"/>
  </r>
  <r>
    <x v="26"/>
    <x v="9"/>
    <x v="8"/>
    <n v="148"/>
    <n v="242.04761904761901"/>
    <n v="-94.047619047619094"/>
    <n v="-0.38855006885697402"/>
    <x v="1"/>
  </r>
  <r>
    <x v="26"/>
    <x v="9"/>
    <x v="9"/>
    <n v="749"/>
    <n v="601.28571428571399"/>
    <n v="147.71428571428601"/>
    <n v="0.24566405321929199"/>
    <x v="1"/>
  </r>
  <r>
    <x v="26"/>
    <x v="11"/>
    <x v="5"/>
    <n v="7"/>
    <n v="5.4761904761904798"/>
    <n v="1.52380952380952"/>
    <n v="0.27826086956521701"/>
    <x v="1"/>
  </r>
  <r>
    <x v="26"/>
    <x v="11"/>
    <x v="6"/>
    <n v="17"/>
    <n v="30.6666666666667"/>
    <n v="-13.6666666666667"/>
    <n v="-0.44565217391304401"/>
    <x v="1"/>
  </r>
  <r>
    <x v="26"/>
    <x v="11"/>
    <x v="7"/>
    <n v="17"/>
    <n v="18.619047619047599"/>
    <n v="-1.61904761904762"/>
    <n v="-8.6956521739130502E-2"/>
    <x v="1"/>
  </r>
  <r>
    <x v="26"/>
    <x v="11"/>
    <x v="8"/>
    <n v="24"/>
    <n v="21.904761904761902"/>
    <n v="2.09523809523809"/>
    <n v="9.5652173913043495E-2"/>
    <x v="1"/>
  </r>
  <r>
    <x v="26"/>
    <x v="11"/>
    <x v="9"/>
    <n v="101"/>
    <n v="75.571428571428598"/>
    <n v="25.428571428571399"/>
    <n v="0.33648393194706999"/>
    <x v="1"/>
  </r>
  <r>
    <x v="26"/>
    <x v="12"/>
    <x v="5"/>
    <n v="226"/>
    <n v="222.333333333333"/>
    <n v="3.6666666666666599"/>
    <n v="1.64917541229385E-2"/>
    <x v="1"/>
  </r>
  <r>
    <x v="26"/>
    <x v="12"/>
    <x v="6"/>
    <n v="32"/>
    <n v="42.714285714285701"/>
    <n v="-10.714285714285699"/>
    <n v="-0.25083612040133801"/>
    <x v="1"/>
  </r>
  <r>
    <x v="26"/>
    <x v="12"/>
    <x v="7"/>
    <n v="122"/>
    <n v="111.71428571428601"/>
    <n v="10.285714285714301"/>
    <n v="9.2071611253196906E-2"/>
    <x v="1"/>
  </r>
  <r>
    <x v="26"/>
    <x v="12"/>
    <x v="8"/>
    <n v="61"/>
    <n v="77.761904761904802"/>
    <n v="-16.761904761904798"/>
    <n v="-0.215554194733619"/>
    <x v="1"/>
  </r>
  <r>
    <x v="26"/>
    <x v="12"/>
    <x v="9"/>
    <n v="365"/>
    <n v="307.76190476190499"/>
    <n v="57.238095238095198"/>
    <n v="0.18598174222497299"/>
    <x v="1"/>
  </r>
  <r>
    <x v="26"/>
    <x v="15"/>
    <x v="5"/>
    <n v="639"/>
    <n v="582.66666666666697"/>
    <n v="56.3333333333333"/>
    <n v="9.6681922196796194E-2"/>
    <x v="1"/>
  </r>
  <r>
    <x v="26"/>
    <x v="15"/>
    <x v="6"/>
    <n v="217"/>
    <n v="254.09523809523799"/>
    <n v="-37.095238095238102"/>
    <n v="-0.145989505247376"/>
    <x v="1"/>
  </r>
  <r>
    <x v="26"/>
    <x v="15"/>
    <x v="7"/>
    <n v="560"/>
    <n v="670.28571428571399"/>
    <n v="-110.28571428571399"/>
    <n v="-0.16453537936913901"/>
    <x v="1"/>
  </r>
  <r>
    <x v="26"/>
    <x v="15"/>
    <x v="8"/>
    <n v="1289"/>
    <n v="1260.61904761905"/>
    <n v="28.380952380952301"/>
    <n v="2.2513504325161401E-2"/>
    <x v="1"/>
  </r>
  <r>
    <x v="26"/>
    <x v="15"/>
    <x v="9"/>
    <n v="464"/>
    <n v="403.04761904761898"/>
    <n v="60.952380952380899"/>
    <n v="0.151228733459357"/>
    <x v="1"/>
  </r>
  <r>
    <x v="26"/>
    <x v="17"/>
    <x v="5"/>
    <n v="507"/>
    <n v="541.04761904761904"/>
    <n v="-34.0476190476192"/>
    <n v="-6.2929061784897197E-2"/>
    <x v="1"/>
  </r>
  <r>
    <x v="26"/>
    <x v="17"/>
    <x v="6"/>
    <n v="260"/>
    <n v="208.09523809523799"/>
    <n v="51.904761904761898"/>
    <n v="0.249427917620137"/>
    <x v="1"/>
  </r>
  <r>
    <x v="26"/>
    <x v="17"/>
    <x v="7"/>
    <n v="47"/>
    <n v="41.619047619047599"/>
    <n v="5.3809523809523796"/>
    <n v="0.12929061784897"/>
    <x v="1"/>
  </r>
  <r>
    <x v="26"/>
    <x v="17"/>
    <x v="8"/>
    <n v="18"/>
    <n v="19.714285714285701"/>
    <n v="-1.71428571428572"/>
    <n v="-8.6956521739130502E-2"/>
    <x v="1"/>
  </r>
  <r>
    <x v="26"/>
    <x v="17"/>
    <x v="9"/>
    <n v="279"/>
    <n v="320.90476190476198"/>
    <n v="-41.904761904761898"/>
    <n v="-0.13058317257753399"/>
    <x v="1"/>
  </r>
  <r>
    <x v="26"/>
    <x v="21"/>
    <x v="5"/>
    <n v="48"/>
    <n v="75.571428571428598"/>
    <n v="-27.571428571428601"/>
    <n v="-0.36483931947069997"/>
    <x v="1"/>
  </r>
  <r>
    <x v="26"/>
    <x v="21"/>
    <x v="6"/>
    <n v="43"/>
    <n v="61.3333333333333"/>
    <n v="-18.3333333333333"/>
    <n v="-0.29891304347826098"/>
    <x v="1"/>
  </r>
  <r>
    <x v="26"/>
    <x v="21"/>
    <x v="7"/>
    <n v="65"/>
    <n v="87.619047619047606"/>
    <n v="-22.619047619047599"/>
    <n v="-0.25815217391304401"/>
    <x v="1"/>
  </r>
  <r>
    <x v="26"/>
    <x v="21"/>
    <x v="8"/>
    <n v="119"/>
    <n v="199.333333333333"/>
    <n v="-80.3333333333333"/>
    <n v="-0.40301003344481601"/>
    <x v="1"/>
  </r>
  <r>
    <x v="26"/>
    <x v="21"/>
    <x v="9"/>
    <n v="587"/>
    <n v="462.19047619047598"/>
    <n v="124.80952380952399"/>
    <n v="0.27003915104059301"/>
    <x v="1"/>
  </r>
  <r>
    <x v="26"/>
    <x v="22"/>
    <x v="5"/>
    <n v="25"/>
    <n v="41.619047619047599"/>
    <n v="-16.619047619047599"/>
    <n v="-0.39931350114416497"/>
    <x v="1"/>
  </r>
  <r>
    <x v="26"/>
    <x v="22"/>
    <x v="6"/>
    <n v="109"/>
    <n v="119.380952380952"/>
    <n v="-10.380952380952399"/>
    <n v="-8.6956521739130502E-2"/>
    <x v="1"/>
  </r>
  <r>
    <x v="26"/>
    <x v="22"/>
    <x v="7"/>
    <n v="155"/>
    <n v="199.333333333333"/>
    <n v="-44.3333333333333"/>
    <n v="-0.222408026755853"/>
    <x v="1"/>
  </r>
  <r>
    <x v="26"/>
    <x v="22"/>
    <x v="8"/>
    <n v="190"/>
    <n v="242.04761904761901"/>
    <n v="-52.047619047619101"/>
    <n v="-0.21503049380287201"/>
    <x v="1"/>
  </r>
  <r>
    <x v="26"/>
    <x v="22"/>
    <x v="9"/>
    <n v="238"/>
    <n v="199.333333333333"/>
    <n v="38.6666666666667"/>
    <n v="0.19397993311036801"/>
    <x v="1"/>
  </r>
  <r>
    <x v="26"/>
    <x v="23"/>
    <x v="5"/>
    <n v="49"/>
    <n v="74.476190476190496"/>
    <n v="-25.476190476190499"/>
    <n v="-0.34207161125319702"/>
    <x v="1"/>
  </r>
  <r>
    <x v="26"/>
    <x v="23"/>
    <x v="6"/>
    <n v="155"/>
    <n v="184"/>
    <n v="-29"/>
    <n v="-0.157608695652174"/>
    <x v="1"/>
  </r>
  <r>
    <x v="26"/>
    <x v="23"/>
    <x v="7"/>
    <n v="187"/>
    <n v="242.04761904761901"/>
    <n v="-55.047619047619101"/>
    <n v="-0.22742474916388"/>
    <x v="1"/>
  </r>
  <r>
    <x v="26"/>
    <x v="23"/>
    <x v="8"/>
    <n v="267"/>
    <n v="338.42857142857099"/>
    <n v="-71.428571428571402"/>
    <n v="-0.21105951878429699"/>
    <x v="1"/>
  </r>
  <r>
    <x v="26"/>
    <x v="23"/>
    <x v="9"/>
    <n v="407"/>
    <n v="352.66666666666703"/>
    <n v="54.3333333333333"/>
    <n v="0.15406427221172"/>
    <x v="1"/>
  </r>
  <r>
    <x v="26"/>
    <x v="24"/>
    <x v="5"/>
    <n v="72"/>
    <n v="106.238095238095"/>
    <n v="-34.238095238095298"/>
    <n v="-0.32227700582698399"/>
    <x v="1"/>
  </r>
  <r>
    <x v="26"/>
    <x v="24"/>
    <x v="6"/>
    <n v="10"/>
    <n v="21.904761904761902"/>
    <n v="-11.9047619047619"/>
    <n v="-0.54347826086956497"/>
    <x v="1"/>
  </r>
  <r>
    <x v="26"/>
    <x v="24"/>
    <x v="7"/>
    <n v="79"/>
    <n v="115"/>
    <n v="-36"/>
    <n v="-0.31304347826086998"/>
    <x v="1"/>
  </r>
  <r>
    <x v="26"/>
    <x v="24"/>
    <x v="8"/>
    <n v="52"/>
    <n v="83.238095238095198"/>
    <n v="-31.238095238095202"/>
    <n v="-0.37528604118993097"/>
    <x v="1"/>
  </r>
  <r>
    <x v="26"/>
    <x v="24"/>
    <x v="9"/>
    <n v="223"/>
    <n v="134.71428571428601"/>
    <n v="88.285714285714306"/>
    <n v="0.65535524920466603"/>
    <x v="1"/>
  </r>
  <r>
    <x v="26"/>
    <x v="25"/>
    <x v="5"/>
    <n v="39"/>
    <n v="38.3333333333333"/>
    <n v="0.66666666666666397"/>
    <n v="1.7391304347826E-2"/>
    <x v="1"/>
  </r>
  <r>
    <x v="26"/>
    <x v="25"/>
    <x v="6"/>
    <n v="73"/>
    <n v="54.761904761904802"/>
    <n v="18.238095238095202"/>
    <n v="0.333043478260869"/>
    <x v="1"/>
  </r>
  <r>
    <x v="26"/>
    <x v="25"/>
    <x v="7"/>
    <n v="75"/>
    <n v="74.476190476190496"/>
    <n v="0.52380952380951795"/>
    <n v="7.0332480818413598E-3"/>
    <x v="1"/>
  </r>
  <r>
    <x v="26"/>
    <x v="25"/>
    <x v="8"/>
    <n v="239"/>
    <n v="194.95238095238099"/>
    <n v="44.047619047619001"/>
    <n v="0.225940400586224"/>
    <x v="1"/>
  </r>
  <r>
    <x v="26"/>
    <x v="25"/>
    <x v="9"/>
    <n v="350"/>
    <n v="339.52380952380997"/>
    <n v="10.4761904761904"/>
    <n v="3.0855539971949401E-2"/>
    <x v="1"/>
  </r>
  <r>
    <x v="26"/>
    <x v="26"/>
    <x v="5"/>
    <n v="854"/>
    <n v="1033.9047619047601"/>
    <n v="-179.90476190476201"/>
    <n v="-0.17400515843773001"/>
    <x v="1"/>
  </r>
  <r>
    <x v="26"/>
    <x v="26"/>
    <x v="6"/>
    <n v="357"/>
    <n v="493.95238095238102"/>
    <n v="-136.95238095238099"/>
    <n v="-0.27725826665381298"/>
    <x v="1"/>
  </r>
  <r>
    <x v="26"/>
    <x v="26"/>
    <x v="7"/>
    <n v="630"/>
    <n v="912.33333333333303"/>
    <n v="-282.33333333333297"/>
    <n v="-0.30946291560102301"/>
    <x v="1"/>
  </r>
  <r>
    <x v="26"/>
    <x v="26"/>
    <x v="8"/>
    <n v="420"/>
    <n v="518.04761904761904"/>
    <n v="-98.047619047619193"/>
    <n v="-0.18926371909182799"/>
    <x v="1"/>
  </r>
  <r>
    <x v="26"/>
    <x v="26"/>
    <x v="9"/>
    <n v="984"/>
    <n v="999.95238095238096"/>
    <n v="-15.9523809523811"/>
    <n v="-1.5953140625744201E-2"/>
    <x v="1"/>
  </r>
  <r>
    <x v="26"/>
    <x v="27"/>
    <x v="5"/>
    <n v="24"/>
    <n v="32.857142857142897"/>
    <n v="-8.8571428571428594"/>
    <n v="-0.26956521739130401"/>
    <x v="1"/>
  </r>
  <r>
    <x v="26"/>
    <x v="27"/>
    <x v="6"/>
    <n v="46"/>
    <n v="64.619047619047606"/>
    <n v="-18.619047619047599"/>
    <n v="-0.28813559322033899"/>
    <x v="1"/>
  </r>
  <r>
    <x v="26"/>
    <x v="27"/>
    <x v="7"/>
    <n v="32"/>
    <n v="42.714285714285701"/>
    <n v="-10.714285714285699"/>
    <n v="-0.25083612040133801"/>
    <x v="1"/>
  </r>
  <r>
    <x v="26"/>
    <x v="27"/>
    <x v="8"/>
    <n v="77"/>
    <n v="96.380952380952394"/>
    <n v="-19.380952380952401"/>
    <n v="-0.201086956521739"/>
    <x v="1"/>
  </r>
  <r>
    <x v="26"/>
    <x v="27"/>
    <x v="9"/>
    <n v="169"/>
    <n v="153.333333333333"/>
    <n v="15.6666666666667"/>
    <n v="0.102173913043478"/>
    <x v="1"/>
  </r>
  <r>
    <x v="26"/>
    <x v="30"/>
    <x v="5"/>
    <n v="39"/>
    <n v="38.3333333333333"/>
    <n v="0.66666666666666397"/>
    <n v="1.7391304347826E-2"/>
    <x v="1"/>
  </r>
  <r>
    <x v="26"/>
    <x v="30"/>
    <x v="6"/>
    <n v="73"/>
    <n v="54.761904761904802"/>
    <n v="18.238095238095202"/>
    <n v="0.333043478260869"/>
    <x v="1"/>
  </r>
  <r>
    <x v="26"/>
    <x v="30"/>
    <x v="7"/>
    <n v="75"/>
    <n v="74.476190476190496"/>
    <n v="0.52380952380951795"/>
    <n v="7.0332480818413598E-3"/>
    <x v="1"/>
  </r>
  <r>
    <x v="26"/>
    <x v="30"/>
    <x v="8"/>
    <n v="239"/>
    <n v="194.95238095238099"/>
    <n v="44.047619047619001"/>
    <n v="0.225940400586224"/>
    <x v="1"/>
  </r>
  <r>
    <x v="26"/>
    <x v="30"/>
    <x v="9"/>
    <n v="350"/>
    <n v="339.52380952380997"/>
    <n v="10.4761904761904"/>
    <n v="3.0855539971949401E-2"/>
    <x v="1"/>
  </r>
  <r>
    <x v="26"/>
    <x v="31"/>
    <x v="5"/>
    <n v="434"/>
    <n v="440.28571428571399"/>
    <n v="-6.28571428571433"/>
    <n v="-1.4276443867618499E-2"/>
    <x v="1"/>
  </r>
  <r>
    <x v="26"/>
    <x v="31"/>
    <x v="6"/>
    <n v="186"/>
    <n v="224.52380952381"/>
    <n v="-38.523809523809497"/>
    <n v="-0.17158006362672301"/>
    <x v="1"/>
  </r>
  <r>
    <x v="26"/>
    <x v="31"/>
    <x v="7"/>
    <n v="164"/>
    <n v="173.04761904761901"/>
    <n v="-9.0476190476190705"/>
    <n v="-5.2283984589983602E-2"/>
    <x v="1"/>
  </r>
  <r>
    <x v="26"/>
    <x v="31"/>
    <x v="8"/>
    <n v="88"/>
    <n v="99.6666666666667"/>
    <n v="-11.6666666666667"/>
    <n v="-0.117056856187291"/>
    <x v="1"/>
  </r>
  <r>
    <x v="26"/>
    <x v="31"/>
    <x v="9"/>
    <n v="730"/>
    <n v="730.52380952380997"/>
    <n v="-0.52380952380963197"/>
    <n v="-7.1703278795399701E-4"/>
    <x v="1"/>
  </r>
  <r>
    <x v="26"/>
    <x v="32"/>
    <x v="5"/>
    <n v="320"/>
    <n v="437"/>
    <n v="-117"/>
    <n v="-0.26773455377574401"/>
    <x v="1"/>
  </r>
  <r>
    <x v="26"/>
    <x v="32"/>
    <x v="6"/>
    <n v="34"/>
    <n v="43.809523809523803"/>
    <n v="-9.8095238095238102"/>
    <n v="-0.22391304347826099"/>
    <x v="1"/>
  </r>
  <r>
    <x v="26"/>
    <x v="32"/>
    <x v="7"/>
    <n v="53"/>
    <n v="66.809523809523796"/>
    <n v="-13.8095238095238"/>
    <n v="-0.20669992872416301"/>
    <x v="1"/>
  </r>
  <r>
    <x v="26"/>
    <x v="32"/>
    <x v="8"/>
    <n v="56"/>
    <n v="51.476190476190503"/>
    <n v="4.5238095238095202"/>
    <n v="8.7881591119333802E-2"/>
    <x v="1"/>
  </r>
  <r>
    <x v="26"/>
    <x v="32"/>
    <x v="9"/>
    <n v="273"/>
    <n v="107.333333333333"/>
    <n v="165.666666666667"/>
    <n v="1.5434782608695601"/>
    <x v="1"/>
  </r>
  <r>
    <x v="27"/>
    <x v="0"/>
    <x v="5"/>
    <n v="4271"/>
    <n v="4702"/>
    <n v="-431"/>
    <n v="-9.1663122075712505E-2"/>
    <x v="1"/>
  </r>
  <r>
    <x v="27"/>
    <x v="0"/>
    <x v="6"/>
    <n v="2976"/>
    <n v="3198"/>
    <n v="-222"/>
    <n v="-6.9418386491557196E-2"/>
    <x v="1"/>
  </r>
  <r>
    <x v="27"/>
    <x v="0"/>
    <x v="7"/>
    <n v="2812"/>
    <n v="3126"/>
    <n v="-314"/>
    <n v="-0.100447856685861"/>
    <x v="1"/>
  </r>
  <r>
    <x v="27"/>
    <x v="0"/>
    <x v="8"/>
    <n v="3155"/>
    <n v="3203"/>
    <n v="-48"/>
    <n v="-1.4985950671245699E-2"/>
    <x v="1"/>
  </r>
  <r>
    <x v="27"/>
    <x v="0"/>
    <x v="9"/>
    <n v="5796"/>
    <n v="4940"/>
    <n v="856"/>
    <n v="0.173279352226721"/>
    <x v="1"/>
  </r>
  <r>
    <x v="27"/>
    <x v="1"/>
    <x v="5"/>
    <n v="200"/>
    <n v="209"/>
    <n v="-9"/>
    <n v="-4.3062200956937802E-2"/>
    <x v="1"/>
  </r>
  <r>
    <x v="27"/>
    <x v="1"/>
    <x v="6"/>
    <n v="169"/>
    <n v="157"/>
    <n v="12"/>
    <n v="7.6433121019108305E-2"/>
    <x v="1"/>
  </r>
  <r>
    <x v="27"/>
    <x v="1"/>
    <x v="7"/>
    <n v="41"/>
    <n v="46"/>
    <n v="-5"/>
    <n v="-0.108695652173913"/>
    <x v="1"/>
  </r>
  <r>
    <x v="27"/>
    <x v="1"/>
    <x v="8"/>
    <n v="28"/>
    <n v="33"/>
    <n v="-5"/>
    <n v="-0.15151515151515199"/>
    <x v="1"/>
  </r>
  <r>
    <x v="27"/>
    <x v="1"/>
    <x v="9"/>
    <n v="347"/>
    <n v="367"/>
    <n v="-20"/>
    <n v="-5.4495912806539502E-2"/>
    <x v="1"/>
  </r>
  <r>
    <x v="27"/>
    <x v="4"/>
    <x v="5"/>
    <n v="942"/>
    <n v="1184"/>
    <n v="-242"/>
    <n v="-0.204391891891892"/>
    <x v="1"/>
  </r>
  <r>
    <x v="27"/>
    <x v="4"/>
    <x v="6"/>
    <n v="1096"/>
    <n v="1115"/>
    <n v="-19"/>
    <n v="-1.70403587443946E-2"/>
    <x v="1"/>
  </r>
  <r>
    <x v="27"/>
    <x v="4"/>
    <x v="7"/>
    <n v="227"/>
    <n v="287"/>
    <n v="-60"/>
    <n v="-0.20905923344947699"/>
    <x v="1"/>
  </r>
  <r>
    <x v="27"/>
    <x v="4"/>
    <x v="8"/>
    <n v="128"/>
    <n v="102"/>
    <n v="26"/>
    <n v="0.25490196078431399"/>
    <x v="1"/>
  </r>
  <r>
    <x v="27"/>
    <x v="4"/>
    <x v="9"/>
    <n v="1183"/>
    <n v="835"/>
    <n v="348"/>
    <n v="0.41676646706586801"/>
    <x v="1"/>
  </r>
  <r>
    <x v="27"/>
    <x v="6"/>
    <x v="5"/>
    <n v="548"/>
    <n v="408"/>
    <n v="140"/>
    <n v="0.34313725490196101"/>
    <x v="1"/>
  </r>
  <r>
    <x v="27"/>
    <x v="6"/>
    <x v="6"/>
    <n v="582"/>
    <n v="592"/>
    <n v="-10"/>
    <n v="-1.68918918918919E-2"/>
    <x v="1"/>
  </r>
  <r>
    <x v="27"/>
    <x v="6"/>
    <x v="7"/>
    <n v="817"/>
    <n v="714"/>
    <n v="103"/>
    <n v="0.14425770308123201"/>
    <x v="1"/>
  </r>
  <r>
    <x v="27"/>
    <x v="6"/>
    <x v="8"/>
    <n v="463"/>
    <n v="469"/>
    <n v="-6"/>
    <n v="-1.2793176972281399E-2"/>
    <x v="1"/>
  </r>
  <r>
    <x v="27"/>
    <x v="6"/>
    <x v="9"/>
    <n v="766"/>
    <n v="512"/>
    <n v="254"/>
    <n v="0.49609375"/>
    <x v="1"/>
  </r>
  <r>
    <x v="27"/>
    <x v="8"/>
    <x v="5"/>
    <n v="390"/>
    <n v="503"/>
    <n v="-113"/>
    <n v="-0.224652087475149"/>
    <x v="1"/>
  </r>
  <r>
    <x v="27"/>
    <x v="8"/>
    <x v="6"/>
    <n v="42"/>
    <n v="65"/>
    <n v="-23"/>
    <n v="-0.35384615384615398"/>
    <x v="1"/>
  </r>
  <r>
    <x v="27"/>
    <x v="8"/>
    <x v="7"/>
    <n v="134"/>
    <n v="165"/>
    <n v="-31"/>
    <n v="-0.18787878787878801"/>
    <x v="1"/>
  </r>
  <r>
    <x v="27"/>
    <x v="8"/>
    <x v="8"/>
    <n v="85"/>
    <n v="110"/>
    <n v="-25"/>
    <n v="-0.22727272727272699"/>
    <x v="1"/>
  </r>
  <r>
    <x v="27"/>
    <x v="8"/>
    <x v="9"/>
    <n v="453"/>
    <n v="273"/>
    <n v="180"/>
    <n v="0.659340659340659"/>
    <x v="1"/>
  </r>
  <r>
    <x v="27"/>
    <x v="9"/>
    <x v="5"/>
    <n v="40"/>
    <n v="77"/>
    <n v="-37"/>
    <n v="-0.48051948051948101"/>
    <x v="1"/>
  </r>
  <r>
    <x v="27"/>
    <x v="9"/>
    <x v="6"/>
    <n v="47"/>
    <n v="81"/>
    <n v="-34"/>
    <n v="-0.41975308641975301"/>
    <x v="1"/>
  </r>
  <r>
    <x v="27"/>
    <x v="9"/>
    <x v="7"/>
    <n v="68"/>
    <n v="85"/>
    <n v="-17"/>
    <n v="-0.2"/>
    <x v="1"/>
  </r>
  <r>
    <x v="27"/>
    <x v="9"/>
    <x v="8"/>
    <n v="154"/>
    <n v="218"/>
    <n v="-64"/>
    <n v="-0.293577981651376"/>
    <x v="1"/>
  </r>
  <r>
    <x v="27"/>
    <x v="9"/>
    <x v="9"/>
    <n v="638"/>
    <n v="511"/>
    <n v="127"/>
    <n v="0.24853228962818"/>
    <x v="1"/>
  </r>
  <r>
    <x v="27"/>
    <x v="11"/>
    <x v="5"/>
    <n v="6"/>
    <n v="8"/>
    <n v="-2"/>
    <n v="-0.25"/>
    <x v="1"/>
  </r>
  <r>
    <x v="27"/>
    <x v="11"/>
    <x v="6"/>
    <n v="16"/>
    <n v="18"/>
    <n v="-2"/>
    <n v="-0.11111111111111099"/>
    <x v="1"/>
  </r>
  <r>
    <x v="27"/>
    <x v="11"/>
    <x v="7"/>
    <n v="13"/>
    <n v="22"/>
    <n v="-9"/>
    <n v="-0.40909090909090901"/>
    <x v="1"/>
  </r>
  <r>
    <x v="27"/>
    <x v="11"/>
    <x v="8"/>
    <n v="27"/>
    <n v="21"/>
    <n v="6"/>
    <n v="0.28571428571428598"/>
    <x v="1"/>
  </r>
  <r>
    <x v="27"/>
    <x v="11"/>
    <x v="9"/>
    <n v="84"/>
    <n v="61"/>
    <n v="23"/>
    <n v="0.37704918032786899"/>
    <x v="1"/>
  </r>
  <r>
    <x v="27"/>
    <x v="12"/>
    <x v="5"/>
    <n v="206"/>
    <n v="203"/>
    <n v="3"/>
    <n v="1.47783251231527E-2"/>
    <x v="1"/>
  </r>
  <r>
    <x v="27"/>
    <x v="12"/>
    <x v="6"/>
    <n v="34"/>
    <n v="44"/>
    <n v="-10"/>
    <n v="-0.22727272727272699"/>
    <x v="1"/>
  </r>
  <r>
    <x v="27"/>
    <x v="12"/>
    <x v="7"/>
    <n v="106"/>
    <n v="106"/>
    <n v="0"/>
    <n v="0"/>
    <x v="1"/>
  </r>
  <r>
    <x v="27"/>
    <x v="12"/>
    <x v="8"/>
    <n v="60"/>
    <n v="83"/>
    <n v="-23"/>
    <n v="-0.27710843373493999"/>
    <x v="1"/>
  </r>
  <r>
    <x v="27"/>
    <x v="12"/>
    <x v="9"/>
    <n v="270"/>
    <n v="275"/>
    <n v="-5"/>
    <n v="-1.8181818181818198E-2"/>
    <x v="1"/>
  </r>
  <r>
    <x v="27"/>
    <x v="15"/>
    <x v="5"/>
    <n v="547"/>
    <n v="544"/>
    <n v="3"/>
    <n v="5.5147058823529398E-3"/>
    <x v="1"/>
  </r>
  <r>
    <x v="27"/>
    <x v="15"/>
    <x v="6"/>
    <n v="196"/>
    <n v="221"/>
    <n v="-25"/>
    <n v="-0.113122171945701"/>
    <x v="1"/>
  </r>
  <r>
    <x v="27"/>
    <x v="15"/>
    <x v="7"/>
    <n v="530"/>
    <n v="574"/>
    <n v="-44"/>
    <n v="-7.6655052264808399E-2"/>
    <x v="1"/>
  </r>
  <r>
    <x v="27"/>
    <x v="15"/>
    <x v="8"/>
    <n v="1276"/>
    <n v="1229"/>
    <n v="47"/>
    <n v="3.82424735557364E-2"/>
    <x v="1"/>
  </r>
  <r>
    <x v="27"/>
    <x v="15"/>
    <x v="9"/>
    <n v="349"/>
    <n v="339"/>
    <n v="10"/>
    <n v="2.9498525073746298E-2"/>
    <x v="1"/>
  </r>
  <r>
    <x v="27"/>
    <x v="17"/>
    <x v="5"/>
    <n v="498"/>
    <n v="509"/>
    <n v="-11"/>
    <n v="-2.16110019646365E-2"/>
    <x v="1"/>
  </r>
  <r>
    <x v="27"/>
    <x v="17"/>
    <x v="6"/>
    <n v="297"/>
    <n v="228"/>
    <n v="69"/>
    <n v="0.30263157894736797"/>
    <x v="1"/>
  </r>
  <r>
    <x v="27"/>
    <x v="17"/>
    <x v="7"/>
    <n v="35"/>
    <n v="36"/>
    <n v="-1"/>
    <n v="-2.7777777777777801E-2"/>
    <x v="1"/>
  </r>
  <r>
    <x v="27"/>
    <x v="17"/>
    <x v="8"/>
    <n v="20"/>
    <n v="18"/>
    <n v="2"/>
    <n v="0.11111111111111099"/>
    <x v="1"/>
  </r>
  <r>
    <x v="27"/>
    <x v="17"/>
    <x v="9"/>
    <n v="281"/>
    <n v="316"/>
    <n v="-35"/>
    <n v="-0.110759493670886"/>
    <x v="1"/>
  </r>
  <r>
    <x v="27"/>
    <x v="21"/>
    <x v="5"/>
    <n v="31"/>
    <n v="60"/>
    <n v="-29"/>
    <n v="-0.483333333333333"/>
    <x v="1"/>
  </r>
  <r>
    <x v="27"/>
    <x v="21"/>
    <x v="6"/>
    <n v="31"/>
    <n v="60"/>
    <n v="-29"/>
    <n v="-0.483333333333333"/>
    <x v="1"/>
  </r>
  <r>
    <x v="27"/>
    <x v="21"/>
    <x v="7"/>
    <n v="54"/>
    <n v="56"/>
    <n v="-2"/>
    <n v="-3.5714285714285698E-2"/>
    <x v="1"/>
  </r>
  <r>
    <x v="27"/>
    <x v="21"/>
    <x v="8"/>
    <n v="115"/>
    <n v="186"/>
    <n v="-71"/>
    <n v="-0.38172043010752699"/>
    <x v="1"/>
  </r>
  <r>
    <x v="27"/>
    <x v="21"/>
    <x v="9"/>
    <n v="495"/>
    <n v="401"/>
    <n v="94"/>
    <n v="0.23441396508728199"/>
    <x v="1"/>
  </r>
  <r>
    <x v="27"/>
    <x v="22"/>
    <x v="5"/>
    <n v="20"/>
    <n v="29"/>
    <n v="-9"/>
    <n v="-0.31034482758620702"/>
    <x v="1"/>
  </r>
  <r>
    <x v="27"/>
    <x v="22"/>
    <x v="6"/>
    <n v="84"/>
    <n v="110"/>
    <n v="-26"/>
    <n v="-0.236363636363636"/>
    <x v="1"/>
  </r>
  <r>
    <x v="27"/>
    <x v="22"/>
    <x v="7"/>
    <n v="159"/>
    <n v="188"/>
    <n v="-29"/>
    <n v="-0.154255319148936"/>
    <x v="1"/>
  </r>
  <r>
    <x v="27"/>
    <x v="22"/>
    <x v="8"/>
    <n v="183"/>
    <n v="213"/>
    <n v="-30"/>
    <n v="-0.140845070422535"/>
    <x v="1"/>
  </r>
  <r>
    <x v="27"/>
    <x v="22"/>
    <x v="9"/>
    <n v="211"/>
    <n v="167"/>
    <n v="44"/>
    <n v="0.26347305389221598"/>
    <x v="1"/>
  </r>
  <r>
    <x v="27"/>
    <x v="23"/>
    <x v="5"/>
    <n v="42"/>
    <n v="60"/>
    <n v="-18"/>
    <n v="-0.3"/>
    <x v="1"/>
  </r>
  <r>
    <x v="27"/>
    <x v="23"/>
    <x v="6"/>
    <n v="115"/>
    <n v="171"/>
    <n v="-56"/>
    <n v="-0.32748538011695899"/>
    <x v="1"/>
  </r>
  <r>
    <x v="27"/>
    <x v="23"/>
    <x v="7"/>
    <n v="192"/>
    <n v="220"/>
    <n v="-28"/>
    <n v="-0.12727272727272701"/>
    <x v="1"/>
  </r>
  <r>
    <x v="27"/>
    <x v="23"/>
    <x v="8"/>
    <n v="268"/>
    <n v="304"/>
    <n v="-36"/>
    <n v="-0.118421052631579"/>
    <x v="1"/>
  </r>
  <r>
    <x v="27"/>
    <x v="23"/>
    <x v="9"/>
    <n v="337"/>
    <n v="264"/>
    <n v="73"/>
    <n v="0.27651515151515099"/>
    <x v="1"/>
  </r>
  <r>
    <x v="27"/>
    <x v="24"/>
    <x v="5"/>
    <n v="73"/>
    <n v="122"/>
    <n v="-49"/>
    <n v="-0.40163934426229497"/>
    <x v="1"/>
  </r>
  <r>
    <x v="27"/>
    <x v="24"/>
    <x v="6"/>
    <n v="14"/>
    <n v="21"/>
    <n v="-7"/>
    <n v="-0.33333333333333298"/>
    <x v="1"/>
  </r>
  <r>
    <x v="27"/>
    <x v="24"/>
    <x v="7"/>
    <n v="66"/>
    <n v="92"/>
    <n v="-26"/>
    <n v="-0.282608695652174"/>
    <x v="1"/>
  </r>
  <r>
    <x v="27"/>
    <x v="24"/>
    <x v="8"/>
    <n v="50"/>
    <n v="71"/>
    <n v="-21"/>
    <n v="-0.29577464788732399"/>
    <x v="1"/>
  </r>
  <r>
    <x v="27"/>
    <x v="24"/>
    <x v="9"/>
    <n v="224"/>
    <n v="131"/>
    <n v="93"/>
    <n v="0.70992366412213703"/>
    <x v="1"/>
  </r>
  <r>
    <x v="27"/>
    <x v="25"/>
    <x v="5"/>
    <n v="40"/>
    <n v="32"/>
    <n v="8"/>
    <n v="0.25"/>
    <x v="1"/>
  </r>
  <r>
    <x v="27"/>
    <x v="25"/>
    <x v="6"/>
    <n v="58"/>
    <n v="59"/>
    <n v="-1"/>
    <n v="-1.6949152542372899E-2"/>
    <x v="1"/>
  </r>
  <r>
    <x v="27"/>
    <x v="25"/>
    <x v="7"/>
    <n v="64"/>
    <n v="68"/>
    <n v="-4"/>
    <n v="-5.8823529411764698E-2"/>
    <x v="1"/>
  </r>
  <r>
    <x v="27"/>
    <x v="25"/>
    <x v="8"/>
    <n v="201"/>
    <n v="177"/>
    <n v="24"/>
    <n v="0.13559322033898299"/>
    <x v="1"/>
  </r>
  <r>
    <x v="27"/>
    <x v="25"/>
    <x v="9"/>
    <n v="276"/>
    <n v="309"/>
    <n v="-33"/>
    <n v="-0.106796116504854"/>
    <x v="1"/>
  </r>
  <r>
    <x v="27"/>
    <x v="26"/>
    <x v="5"/>
    <n v="818"/>
    <n v="973"/>
    <n v="-155"/>
    <n v="-0.15930113052415201"/>
    <x v="1"/>
  </r>
  <r>
    <x v="27"/>
    <x v="26"/>
    <x v="6"/>
    <n v="340"/>
    <n v="465"/>
    <n v="-125"/>
    <n v="-0.26881720430107497"/>
    <x v="1"/>
  </r>
  <r>
    <x v="27"/>
    <x v="26"/>
    <x v="7"/>
    <n v="598"/>
    <n v="825"/>
    <n v="-227"/>
    <n v="-0.27515151515151498"/>
    <x v="1"/>
  </r>
  <r>
    <x v="27"/>
    <x v="26"/>
    <x v="8"/>
    <n v="472"/>
    <n v="460"/>
    <n v="12"/>
    <n v="2.6086956521739101E-2"/>
    <x v="1"/>
  </r>
  <r>
    <x v="27"/>
    <x v="26"/>
    <x v="9"/>
    <n v="896"/>
    <n v="939"/>
    <n v="-43"/>
    <n v="-4.5793397231096898E-2"/>
    <x v="1"/>
  </r>
  <r>
    <x v="27"/>
    <x v="27"/>
    <x v="5"/>
    <n v="22"/>
    <n v="31"/>
    <n v="-9"/>
    <n v="-0.29032258064516098"/>
    <x v="1"/>
  </r>
  <r>
    <x v="27"/>
    <x v="27"/>
    <x v="6"/>
    <n v="31"/>
    <n v="61"/>
    <n v="-30"/>
    <n v="-0.49180327868852503"/>
    <x v="1"/>
  </r>
  <r>
    <x v="27"/>
    <x v="27"/>
    <x v="7"/>
    <n v="33"/>
    <n v="32"/>
    <n v="1"/>
    <n v="3.125E-2"/>
    <x v="1"/>
  </r>
  <r>
    <x v="27"/>
    <x v="27"/>
    <x v="8"/>
    <n v="85"/>
    <n v="91"/>
    <n v="-6"/>
    <n v="-6.5934065934065894E-2"/>
    <x v="1"/>
  </r>
  <r>
    <x v="27"/>
    <x v="27"/>
    <x v="9"/>
    <n v="126"/>
    <n v="97"/>
    <n v="29"/>
    <n v="0.298969072164948"/>
    <x v="1"/>
  </r>
  <r>
    <x v="27"/>
    <x v="30"/>
    <x v="5"/>
    <n v="40"/>
    <n v="32"/>
    <n v="8"/>
    <n v="0.25"/>
    <x v="1"/>
  </r>
  <r>
    <x v="27"/>
    <x v="30"/>
    <x v="6"/>
    <n v="58"/>
    <n v="59"/>
    <n v="-1"/>
    <n v="-1.6949152542372899E-2"/>
    <x v="1"/>
  </r>
  <r>
    <x v="27"/>
    <x v="30"/>
    <x v="7"/>
    <n v="64"/>
    <n v="68"/>
    <n v="-4"/>
    <n v="-5.8823529411764698E-2"/>
    <x v="1"/>
  </r>
  <r>
    <x v="27"/>
    <x v="30"/>
    <x v="8"/>
    <n v="201"/>
    <n v="177"/>
    <n v="24"/>
    <n v="0.13559322033898299"/>
    <x v="1"/>
  </r>
  <r>
    <x v="27"/>
    <x v="30"/>
    <x v="9"/>
    <n v="276"/>
    <n v="309"/>
    <n v="-33"/>
    <n v="-0.106796116504854"/>
    <x v="1"/>
  </r>
  <r>
    <x v="27"/>
    <x v="31"/>
    <x v="5"/>
    <n v="406"/>
    <n v="412"/>
    <n v="-6"/>
    <n v="-1.45631067961165E-2"/>
    <x v="1"/>
  </r>
  <r>
    <x v="27"/>
    <x v="31"/>
    <x v="6"/>
    <n v="203"/>
    <n v="201"/>
    <n v="2"/>
    <n v="9.9502487562189105E-3"/>
    <x v="1"/>
  </r>
  <r>
    <x v="27"/>
    <x v="31"/>
    <x v="7"/>
    <n v="147"/>
    <n v="152"/>
    <n v="-5"/>
    <n v="-3.2894736842105303E-2"/>
    <x v="1"/>
  </r>
  <r>
    <x v="27"/>
    <x v="31"/>
    <x v="8"/>
    <n v="88"/>
    <n v="116"/>
    <n v="-28"/>
    <n v="-0.24137931034482801"/>
    <x v="1"/>
  </r>
  <r>
    <x v="27"/>
    <x v="31"/>
    <x v="9"/>
    <n v="617"/>
    <n v="642"/>
    <n v="-25"/>
    <n v="-3.8940809968847301E-2"/>
    <x v="1"/>
  </r>
  <r>
    <x v="27"/>
    <x v="32"/>
    <x v="5"/>
    <n v="317"/>
    <n v="381"/>
    <n v="-64"/>
    <n v="-0.167979002624672"/>
    <x v="1"/>
  </r>
  <r>
    <x v="27"/>
    <x v="32"/>
    <x v="6"/>
    <n v="28"/>
    <n v="44"/>
    <n v="-16"/>
    <n v="-0.36363636363636398"/>
    <x v="1"/>
  </r>
  <r>
    <x v="27"/>
    <x v="32"/>
    <x v="7"/>
    <n v="68"/>
    <n v="73"/>
    <n v="-5"/>
    <n v="-6.8493150684931503E-2"/>
    <x v="1"/>
  </r>
  <r>
    <x v="27"/>
    <x v="32"/>
    <x v="8"/>
    <n v="35"/>
    <n v="39"/>
    <n v="-4"/>
    <n v="-0.102564102564103"/>
    <x v="1"/>
  </r>
  <r>
    <x v="27"/>
    <x v="32"/>
    <x v="9"/>
    <n v="229"/>
    <n v="142"/>
    <n v="87"/>
    <n v="0.61267605633802802"/>
    <x v="1"/>
  </r>
  <r>
    <x v="28"/>
    <x v="0"/>
    <x v="5"/>
    <n v="4206"/>
    <n v="4476.7619047619"/>
    <n v="-270.76190476190499"/>
    <n v="-6.0481640641620198E-2"/>
    <x v="1"/>
  </r>
  <r>
    <x v="28"/>
    <x v="0"/>
    <x v="6"/>
    <n v="2867"/>
    <n v="3046.3333333333298"/>
    <n v="-179.333333333333"/>
    <n v="-5.8868585184374697E-2"/>
    <x v="1"/>
  </r>
  <r>
    <x v="28"/>
    <x v="0"/>
    <x v="7"/>
    <n v="2724"/>
    <n v="3014.6666666666702"/>
    <n v="-290.66666666666703"/>
    <n v="-9.6417514374170704E-2"/>
    <x v="1"/>
  </r>
  <r>
    <x v="28"/>
    <x v="0"/>
    <x v="8"/>
    <n v="2951"/>
    <n v="3078"/>
    <n v="-127"/>
    <n v="-4.12605588044185E-2"/>
    <x v="1"/>
  </r>
  <r>
    <x v="28"/>
    <x v="0"/>
    <x v="9"/>
    <n v="6069"/>
    <n v="4791.6190476190504"/>
    <n v="1277.38095238095"/>
    <n v="0.26658650023851199"/>
    <x v="1"/>
  </r>
  <r>
    <x v="28"/>
    <x v="1"/>
    <x v="5"/>
    <n v="168"/>
    <n v="188.19047619047601"/>
    <n v="-20.1904761904762"/>
    <n v="-0.10728744939271299"/>
    <x v="1"/>
  </r>
  <r>
    <x v="28"/>
    <x v="1"/>
    <x v="6"/>
    <n v="145"/>
    <n v="133.90476190476201"/>
    <n v="11.0952380952381"/>
    <n v="8.2859174964438204E-2"/>
    <x v="1"/>
  </r>
  <r>
    <x v="28"/>
    <x v="1"/>
    <x v="7"/>
    <n v="48"/>
    <n v="47.047619047619101"/>
    <n v="0.952380952380949"/>
    <n v="2.0242914979756998E-2"/>
    <x v="1"/>
  </r>
  <r>
    <x v="28"/>
    <x v="1"/>
    <x v="8"/>
    <n v="17"/>
    <n v="30.761904761904798"/>
    <n v="-13.7619047619048"/>
    <n v="-0.44736842105263203"/>
    <x v="1"/>
  </r>
  <r>
    <x v="28"/>
    <x v="1"/>
    <x v="9"/>
    <n v="383"/>
    <n v="364.61904761904799"/>
    <n v="18.380952380952401"/>
    <n v="5.0411388272169198E-2"/>
    <x v="1"/>
  </r>
  <r>
    <x v="28"/>
    <x v="4"/>
    <x v="5"/>
    <n v="1013"/>
    <n v="1143.61904761905"/>
    <n v="-130.61904761904799"/>
    <n v="-0.11421552298467701"/>
    <x v="1"/>
  </r>
  <r>
    <x v="28"/>
    <x v="4"/>
    <x v="6"/>
    <n v="1013"/>
    <n v="1101.0952380952399"/>
    <n v="-88.095238095238102"/>
    <n v="-8.0006919517363606E-2"/>
    <x v="1"/>
  </r>
  <r>
    <x v="28"/>
    <x v="4"/>
    <x v="7"/>
    <n v="218"/>
    <n v="304"/>
    <n v="-86"/>
    <n v="-0.28289473684210498"/>
    <x v="1"/>
  </r>
  <r>
    <x v="28"/>
    <x v="4"/>
    <x v="8"/>
    <n v="104"/>
    <n v="101.333333333333"/>
    <n v="2.6666666666666701"/>
    <n v="2.6315789473684299E-2"/>
    <x v="1"/>
  </r>
  <r>
    <x v="28"/>
    <x v="4"/>
    <x v="9"/>
    <n v="1214"/>
    <n v="830.57142857142901"/>
    <n v="383.42857142857099"/>
    <n v="0.46164430684554503"/>
    <x v="1"/>
  </r>
  <r>
    <x v="28"/>
    <x v="6"/>
    <x v="5"/>
    <n v="509"/>
    <n v="412.57142857142901"/>
    <n v="96.428571428571402"/>
    <n v="0.23372576177285301"/>
    <x v="1"/>
  </r>
  <r>
    <x v="28"/>
    <x v="6"/>
    <x v="6"/>
    <n v="590"/>
    <n v="582.66666666666697"/>
    <n v="7.3333333333333703"/>
    <n v="1.25858123569795E-2"/>
    <x v="1"/>
  </r>
  <r>
    <x v="28"/>
    <x v="6"/>
    <x v="7"/>
    <n v="774"/>
    <n v="684.90476190476204"/>
    <n v="89.095238095238102"/>
    <n v="0.130084127094487"/>
    <x v="1"/>
  </r>
  <r>
    <x v="28"/>
    <x v="6"/>
    <x v="8"/>
    <n v="406"/>
    <n v="423.42857142857099"/>
    <n v="-17.428571428571399"/>
    <n v="-4.1160593792172802E-2"/>
    <x v="1"/>
  </r>
  <r>
    <x v="28"/>
    <x v="6"/>
    <x v="9"/>
    <n v="870"/>
    <n v="490.38095238095201"/>
    <n v="379.61904761904799"/>
    <n v="0.77413089920372902"/>
    <x v="1"/>
  </r>
  <r>
    <x v="28"/>
    <x v="8"/>
    <x v="5"/>
    <n v="354"/>
    <n v="471.38095238095201"/>
    <n v="-117.380952380952"/>
    <n v="-0.24901505202545701"/>
    <x v="1"/>
  </r>
  <r>
    <x v="28"/>
    <x v="8"/>
    <x v="6"/>
    <n v="43"/>
    <n v="57.904761904761898"/>
    <n v="-14.9047619047619"/>
    <n v="-0.25740131578947401"/>
    <x v="1"/>
  </r>
  <r>
    <x v="28"/>
    <x v="8"/>
    <x v="7"/>
    <n v="109"/>
    <n v="151.09523809523799"/>
    <n v="-42.095238095238102"/>
    <n v="-0.27860069335014198"/>
    <x v="1"/>
  </r>
  <r>
    <x v="28"/>
    <x v="8"/>
    <x v="8"/>
    <n v="72"/>
    <n v="88.6666666666667"/>
    <n v="-16.6666666666667"/>
    <n v="-0.18796992481203001"/>
    <x v="1"/>
  </r>
  <r>
    <x v="28"/>
    <x v="8"/>
    <x v="9"/>
    <n v="487"/>
    <n v="238.857142857143"/>
    <n v="248.142857142857"/>
    <n v="1.03887559808612"/>
    <x v="1"/>
  </r>
  <r>
    <x v="28"/>
    <x v="9"/>
    <x v="5"/>
    <n v="54"/>
    <n v="77.809523809523796"/>
    <n v="-23.8095238095238"/>
    <n v="-0.30599755201958401"/>
    <x v="1"/>
  </r>
  <r>
    <x v="28"/>
    <x v="9"/>
    <x v="6"/>
    <n v="63"/>
    <n v="69.6666666666667"/>
    <n v="-6.6666666666666696"/>
    <n v="-9.5693779904306303E-2"/>
    <x v="1"/>
  </r>
  <r>
    <x v="28"/>
    <x v="9"/>
    <x v="7"/>
    <n v="67"/>
    <n v="86.857142857142904"/>
    <n v="-19.8571428571429"/>
    <n v="-0.228618421052632"/>
    <x v="1"/>
  </r>
  <r>
    <x v="28"/>
    <x v="9"/>
    <x v="8"/>
    <n v="150"/>
    <n v="245.19047619047601"/>
    <n v="-95.190476190476204"/>
    <n v="-0.388230724412507"/>
    <x v="1"/>
  </r>
  <r>
    <x v="28"/>
    <x v="9"/>
    <x v="9"/>
    <n v="650"/>
    <n v="527.47619047619003"/>
    <n v="122.52380952381"/>
    <n v="0.232283109145075"/>
    <x v="1"/>
  </r>
  <r>
    <x v="28"/>
    <x v="11"/>
    <x v="5"/>
    <n v="3"/>
    <n v="7.2380952380952399"/>
    <n v="-4.2380952380952399"/>
    <n v="-0.58552631578947401"/>
    <x v="1"/>
  </r>
  <r>
    <x v="28"/>
    <x v="11"/>
    <x v="6"/>
    <n v="17"/>
    <n v="28.047619047619001"/>
    <n v="-11.047619047618999"/>
    <n v="-0.39388794567062801"/>
    <x v="1"/>
  </r>
  <r>
    <x v="28"/>
    <x v="11"/>
    <x v="7"/>
    <n v="11"/>
    <n v="16.285714285714299"/>
    <n v="-5.2857142857142803"/>
    <n v="-0.324561403508772"/>
    <x v="1"/>
  </r>
  <r>
    <x v="28"/>
    <x v="11"/>
    <x v="8"/>
    <n v="18"/>
    <n v="33.476190476190503"/>
    <n v="-15.476190476190499"/>
    <n v="-0.46230440967283098"/>
    <x v="1"/>
  </r>
  <r>
    <x v="28"/>
    <x v="11"/>
    <x v="9"/>
    <n v="90"/>
    <n v="56.095238095238102"/>
    <n v="33.904761904761898"/>
    <n v="0.60441426146010202"/>
    <x v="1"/>
  </r>
  <r>
    <x v="28"/>
    <x v="12"/>
    <x v="5"/>
    <n v="211"/>
    <n v="185.47619047619"/>
    <n v="25.523809523809501"/>
    <n v="0.137612323491656"/>
    <x v="1"/>
  </r>
  <r>
    <x v="28"/>
    <x v="12"/>
    <x v="6"/>
    <n v="29"/>
    <n v="38.904761904761898"/>
    <n v="-9.9047619047619104"/>
    <n v="-0.25458996328029398"/>
    <x v="1"/>
  </r>
  <r>
    <x v="28"/>
    <x v="12"/>
    <x v="7"/>
    <n v="104"/>
    <n v="97.714285714285694"/>
    <n v="6.28571428571429"/>
    <n v="6.4327485380116997E-2"/>
    <x v="1"/>
  </r>
  <r>
    <x v="28"/>
    <x v="12"/>
    <x v="8"/>
    <n v="66"/>
    <n v="62.428571428571402"/>
    <n v="3.5714285714285698"/>
    <n v="5.7208237986269998E-2"/>
    <x v="1"/>
  </r>
  <r>
    <x v="28"/>
    <x v="12"/>
    <x v="9"/>
    <n v="340"/>
    <n v="266"/>
    <n v="74"/>
    <n v="0.278195488721804"/>
    <x v="1"/>
  </r>
  <r>
    <x v="28"/>
    <x v="15"/>
    <x v="5"/>
    <n v="563"/>
    <n v="494.90476190476198"/>
    <n v="68.095238095238102"/>
    <n v="0.13759261041085299"/>
    <x v="1"/>
  </r>
  <r>
    <x v="28"/>
    <x v="15"/>
    <x v="6"/>
    <n v="185"/>
    <n v="215.333333333333"/>
    <n v="-30.3333333333333"/>
    <n v="-0.140866873065016"/>
    <x v="1"/>
  </r>
  <r>
    <x v="28"/>
    <x v="15"/>
    <x v="7"/>
    <n v="556"/>
    <n v="596.23809523809496"/>
    <n v="-40.238095238095298"/>
    <n v="-6.7486622474243405E-2"/>
    <x v="1"/>
  </r>
  <r>
    <x v="28"/>
    <x v="15"/>
    <x v="8"/>
    <n v="1190"/>
    <n v="1224.1428571428601"/>
    <n v="-34.142857142857103"/>
    <n v="-2.78912358501575E-2"/>
    <x v="1"/>
  </r>
  <r>
    <x v="28"/>
    <x v="15"/>
    <x v="9"/>
    <n v="318"/>
    <n v="296.76190476190499"/>
    <n v="21.238095238095202"/>
    <n v="7.1566110397946095E-2"/>
    <x v="1"/>
  </r>
  <r>
    <x v="28"/>
    <x v="17"/>
    <x v="5"/>
    <n v="511"/>
    <n v="524.76190476190504"/>
    <n v="-13.7619047619048"/>
    <n v="-2.6225045372050899E-2"/>
    <x v="1"/>
  </r>
  <r>
    <x v="28"/>
    <x v="17"/>
    <x v="6"/>
    <n v="273"/>
    <n v="254.23809523809501"/>
    <n v="18.761904761904798"/>
    <n v="7.3796591121932903E-2"/>
    <x v="1"/>
  </r>
  <r>
    <x v="28"/>
    <x v="17"/>
    <x v="7"/>
    <n v="24"/>
    <n v="41.619047619047599"/>
    <n v="-17.619047619047599"/>
    <n v="-0.42334096109839803"/>
    <x v="1"/>
  </r>
  <r>
    <x v="28"/>
    <x v="17"/>
    <x v="8"/>
    <n v="16"/>
    <n v="9.0476190476190492"/>
    <n v="6.9523809523809499"/>
    <n v="0.768421052631579"/>
    <x v="1"/>
  </r>
  <r>
    <x v="28"/>
    <x v="17"/>
    <x v="9"/>
    <n v="293"/>
    <n v="281.38095238095201"/>
    <n v="11.619047619047601"/>
    <n v="4.1292942968353299E-2"/>
    <x v="1"/>
  </r>
  <r>
    <x v="28"/>
    <x v="21"/>
    <x v="5"/>
    <n v="43"/>
    <n v="60.619047619047599"/>
    <n v="-17.619047619047599"/>
    <n v="-0.29065200314218398"/>
    <x v="1"/>
  </r>
  <r>
    <x v="28"/>
    <x v="21"/>
    <x v="6"/>
    <n v="46"/>
    <n v="39.809523809523803"/>
    <n v="6.1904761904761898"/>
    <n v="0.155502392344498"/>
    <x v="1"/>
  </r>
  <r>
    <x v="28"/>
    <x v="21"/>
    <x v="7"/>
    <n v="55"/>
    <n v="66.952380952380906"/>
    <n v="-11.952380952380899"/>
    <n v="-0.17852062588904699"/>
    <x v="1"/>
  </r>
  <r>
    <x v="28"/>
    <x v="21"/>
    <x v="8"/>
    <n v="128"/>
    <n v="196.333333333333"/>
    <n v="-68.3333333333333"/>
    <n v="-0.34804753820034001"/>
    <x v="1"/>
  </r>
  <r>
    <x v="28"/>
    <x v="21"/>
    <x v="9"/>
    <n v="502"/>
    <n v="420.71428571428601"/>
    <n v="81.285714285714306"/>
    <n v="0.19320882852292001"/>
    <x v="1"/>
  </r>
  <r>
    <x v="28"/>
    <x v="22"/>
    <x v="5"/>
    <n v="15"/>
    <n v="28.952380952380999"/>
    <n v="-13.952380952381001"/>
    <n v="-0.48190789473684198"/>
    <x v="1"/>
  </r>
  <r>
    <x v="28"/>
    <x v="22"/>
    <x v="6"/>
    <n v="90"/>
    <n v="80.523809523809504"/>
    <n v="9.4761904761904798"/>
    <n v="0.117681845062094"/>
    <x v="1"/>
  </r>
  <r>
    <x v="28"/>
    <x v="22"/>
    <x v="7"/>
    <n v="148"/>
    <n v="166.47619047619"/>
    <n v="-18.476190476190499"/>
    <n v="-0.110983981693364"/>
    <x v="1"/>
  </r>
  <r>
    <x v="28"/>
    <x v="22"/>
    <x v="8"/>
    <n v="197"/>
    <n v="191.80952380952399"/>
    <n v="5.19047619047618"/>
    <n v="2.7060575968222401E-2"/>
    <x v="1"/>
  </r>
  <r>
    <x v="28"/>
    <x v="22"/>
    <x v="9"/>
    <n v="245"/>
    <n v="183.666666666667"/>
    <n v="61.3333333333333"/>
    <n v="0.33393829401088898"/>
    <x v="1"/>
  </r>
  <r>
    <x v="28"/>
    <x v="23"/>
    <x v="5"/>
    <n v="33"/>
    <n v="47.952380952380999"/>
    <n v="-14.952380952381001"/>
    <n v="-0.311817279046673"/>
    <x v="1"/>
  </r>
  <r>
    <x v="28"/>
    <x v="23"/>
    <x v="6"/>
    <n v="137"/>
    <n v="135.71428571428601"/>
    <n v="1.28571428571428"/>
    <n v="9.4736842105262592E-3"/>
    <x v="1"/>
  </r>
  <r>
    <x v="28"/>
    <x v="23"/>
    <x v="7"/>
    <n v="176"/>
    <n v="197.23809523809501"/>
    <n v="-21.238095238095202"/>
    <n v="-0.107677450507001"/>
    <x v="1"/>
  </r>
  <r>
    <x v="28"/>
    <x v="23"/>
    <x v="8"/>
    <n v="272"/>
    <n v="287.71428571428601"/>
    <n v="-15.714285714285699"/>
    <n v="-5.4617676266137102E-2"/>
    <x v="1"/>
  </r>
  <r>
    <x v="28"/>
    <x v="23"/>
    <x v="9"/>
    <n v="367"/>
    <n v="312.142857142857"/>
    <n v="54.857142857142797"/>
    <n v="0.17574370709382101"/>
    <x v="1"/>
  </r>
  <r>
    <x v="28"/>
    <x v="24"/>
    <x v="5"/>
    <n v="72"/>
    <n v="97.714285714285694"/>
    <n v="-25.714285714285701"/>
    <n v="-0.26315789473684198"/>
    <x v="1"/>
  </r>
  <r>
    <x v="28"/>
    <x v="24"/>
    <x v="6"/>
    <n v="17"/>
    <n v="21.714285714285701"/>
    <n v="-4.7142857142857197"/>
    <n v="-0.217105263157895"/>
    <x v="1"/>
  </r>
  <r>
    <x v="28"/>
    <x v="24"/>
    <x v="7"/>
    <n v="58"/>
    <n v="95.904761904761898"/>
    <n v="-37.904761904761898"/>
    <n v="-0.39523336643495499"/>
    <x v="1"/>
  </r>
  <r>
    <x v="28"/>
    <x v="24"/>
    <x v="8"/>
    <n v="39"/>
    <n v="52.476190476190503"/>
    <n v="-13.476190476190499"/>
    <n v="-0.25680580762250399"/>
    <x v="1"/>
  </r>
  <r>
    <x v="28"/>
    <x v="24"/>
    <x v="9"/>
    <n v="237"/>
    <n v="133.90476190476201"/>
    <n v="103.095238095238"/>
    <n v="0.76991465149359894"/>
    <x v="1"/>
  </r>
  <r>
    <x v="28"/>
    <x v="25"/>
    <x v="5"/>
    <n v="43"/>
    <n v="33.476190476190503"/>
    <n v="9.5238095238095308"/>
    <n v="0.28449502133712701"/>
    <x v="1"/>
  </r>
  <r>
    <x v="28"/>
    <x v="25"/>
    <x v="6"/>
    <n v="46"/>
    <n v="51.571428571428598"/>
    <n v="-5.5714285714285703"/>
    <n v="-0.10803324099723"/>
    <x v="1"/>
  </r>
  <r>
    <x v="28"/>
    <x v="25"/>
    <x v="7"/>
    <n v="47"/>
    <n v="72.380952380952394"/>
    <n v="-25.380952380952401"/>
    <n v="-0.350657894736842"/>
    <x v="1"/>
  </r>
  <r>
    <x v="28"/>
    <x v="25"/>
    <x v="8"/>
    <n v="201"/>
    <n v="197.23809523809501"/>
    <n v="3.7619047619047601"/>
    <n v="1.9072911636890399E-2"/>
    <x v="1"/>
  </r>
  <r>
    <x v="28"/>
    <x v="25"/>
    <x v="9"/>
    <n v="266"/>
    <n v="280.47619047619003"/>
    <n v="-14.476190476190499"/>
    <n v="-5.16129032258065E-2"/>
    <x v="1"/>
  </r>
  <r>
    <x v="28"/>
    <x v="26"/>
    <x v="5"/>
    <n v="747"/>
    <n v="896.61904761904805"/>
    <n v="-149.61904761904799"/>
    <n v="-0.16687025333262501"/>
    <x v="1"/>
  </r>
  <r>
    <x v="28"/>
    <x v="26"/>
    <x v="6"/>
    <n v="343"/>
    <n v="405.33333333333297"/>
    <n v="-62.3333333333333"/>
    <n v="-0.15378289473684201"/>
    <x v="1"/>
  </r>
  <r>
    <x v="28"/>
    <x v="26"/>
    <x v="7"/>
    <n v="601"/>
    <n v="735.57142857142901"/>
    <n v="-134.57142857142901"/>
    <n v="-0.18294814527092601"/>
    <x v="1"/>
  </r>
  <r>
    <x v="28"/>
    <x v="26"/>
    <x v="8"/>
    <n v="457"/>
    <n v="408.04761904761898"/>
    <n v="48.952380952380999"/>
    <n v="0.11996732407515499"/>
    <x v="1"/>
  </r>
  <r>
    <x v="28"/>
    <x v="26"/>
    <x v="9"/>
    <n v="881"/>
    <n v="902.95238095238096"/>
    <n v="-21.952380952380999"/>
    <n v="-2.4311781457652198E-2"/>
    <x v="1"/>
  </r>
  <r>
    <x v="28"/>
    <x v="27"/>
    <x v="5"/>
    <n v="18"/>
    <n v="19"/>
    <n v="-1"/>
    <n v="-5.2631578947368397E-2"/>
    <x v="1"/>
  </r>
  <r>
    <x v="28"/>
    <x v="27"/>
    <x v="6"/>
    <n v="47"/>
    <n v="55.190476190476197"/>
    <n v="-8.1904761904761898"/>
    <n v="-0.148403796376186"/>
    <x v="1"/>
  </r>
  <r>
    <x v="28"/>
    <x v="27"/>
    <x v="7"/>
    <n v="28"/>
    <n v="30.761904761904798"/>
    <n v="-2.7619047619047601"/>
    <n v="-8.9783281733746195E-2"/>
    <x v="1"/>
  </r>
  <r>
    <x v="28"/>
    <x v="27"/>
    <x v="8"/>
    <n v="75"/>
    <n v="95.904761904761898"/>
    <n v="-20.904761904761902"/>
    <n v="-0.217974180734856"/>
    <x v="1"/>
  </r>
  <r>
    <x v="28"/>
    <x v="27"/>
    <x v="9"/>
    <n v="122"/>
    <n v="128.47619047619"/>
    <n v="-6.4761904761904798"/>
    <n v="-5.0407709414381101E-2"/>
    <x v="1"/>
  </r>
  <r>
    <x v="28"/>
    <x v="30"/>
    <x v="5"/>
    <n v="43"/>
    <n v="33.476190476190503"/>
    <n v="9.5238095238095308"/>
    <n v="0.28449502133712701"/>
    <x v="1"/>
  </r>
  <r>
    <x v="28"/>
    <x v="30"/>
    <x v="6"/>
    <n v="46"/>
    <n v="51.571428571428598"/>
    <n v="-5.5714285714285703"/>
    <n v="-0.10803324099723"/>
    <x v="1"/>
  </r>
  <r>
    <x v="28"/>
    <x v="30"/>
    <x v="7"/>
    <n v="47"/>
    <n v="72.380952380952394"/>
    <n v="-25.380952380952401"/>
    <n v="-0.350657894736842"/>
    <x v="1"/>
  </r>
  <r>
    <x v="28"/>
    <x v="30"/>
    <x v="8"/>
    <n v="201"/>
    <n v="197.23809523809501"/>
    <n v="3.7619047619047601"/>
    <n v="1.9072911636890399E-2"/>
    <x v="1"/>
  </r>
  <r>
    <x v="28"/>
    <x v="30"/>
    <x v="9"/>
    <n v="266"/>
    <n v="280.47619047619003"/>
    <n v="-14.476190476190499"/>
    <n v="-5.16129032258065E-2"/>
    <x v="1"/>
  </r>
  <r>
    <x v="28"/>
    <x v="31"/>
    <x v="5"/>
    <n v="379"/>
    <n v="373.66666666666703"/>
    <n v="5.3333333333333099"/>
    <n v="1.4272970561998201E-2"/>
    <x v="1"/>
  </r>
  <r>
    <x v="28"/>
    <x v="31"/>
    <x v="6"/>
    <n v="174"/>
    <n v="172.80952380952399"/>
    <n v="1.19047619047618"/>
    <n v="6.88895012400102E-3"/>
    <x v="1"/>
  </r>
  <r>
    <x v="28"/>
    <x v="31"/>
    <x v="7"/>
    <n v="152"/>
    <n v="144.76190476190499"/>
    <n v="7.2380952380952399"/>
    <n v="0.05"/>
    <x v="1"/>
  </r>
  <r>
    <x v="28"/>
    <x v="31"/>
    <x v="8"/>
    <n v="83"/>
    <n v="93.190476190476204"/>
    <n v="-10.1904761904762"/>
    <n v="-0.109351047521717"/>
    <x v="1"/>
  </r>
  <r>
    <x v="28"/>
    <x v="31"/>
    <x v="9"/>
    <n v="723"/>
    <n v="630.61904761904805"/>
    <n v="92.380952380952394"/>
    <n v="0.14649248659669301"/>
    <x v="1"/>
  </r>
  <r>
    <x v="28"/>
    <x v="32"/>
    <x v="5"/>
    <n v="282"/>
    <n v="373.66666666666703"/>
    <n v="-91.6666666666667"/>
    <n v="-0.24531668153434399"/>
    <x v="1"/>
  </r>
  <r>
    <x v="28"/>
    <x v="32"/>
    <x v="6"/>
    <n v="26"/>
    <n v="36.190476190476197"/>
    <n v="-10.1904761904762"/>
    <n v="-0.28157894736842098"/>
    <x v="1"/>
  </r>
  <r>
    <x v="28"/>
    <x v="32"/>
    <x v="7"/>
    <n v="51"/>
    <n v="55.190476190476197"/>
    <n v="-4.1904761904761898"/>
    <n v="-7.5927523727351107E-2"/>
    <x v="1"/>
  </r>
  <r>
    <x v="28"/>
    <x v="32"/>
    <x v="8"/>
    <n v="33"/>
    <n v="36.190476190476197"/>
    <n v="-3.1904761904761898"/>
    <n v="-8.8157894736842102E-2"/>
    <x v="1"/>
  </r>
  <r>
    <x v="28"/>
    <x v="32"/>
    <x v="9"/>
    <n v="250"/>
    <n v="104.95238095238101"/>
    <n v="145.04761904761901"/>
    <n v="1.38203266787659"/>
    <x v="1"/>
  </r>
  <r>
    <x v="29"/>
    <x v="0"/>
    <x v="5"/>
    <n v="4371"/>
    <n v="4987.3999999999996"/>
    <n v="-616.400000000001"/>
    <n v="-0.123591450455147"/>
    <x v="1"/>
  </r>
  <r>
    <x v="29"/>
    <x v="0"/>
    <x v="6"/>
    <n v="2957"/>
    <n v="3434.2"/>
    <n v="-477.2"/>
    <n v="-0.13895521518839901"/>
    <x v="1"/>
  </r>
  <r>
    <x v="29"/>
    <x v="0"/>
    <x v="7"/>
    <n v="2910"/>
    <n v="3377"/>
    <n v="-467"/>
    <n v="-0.13828842167604399"/>
    <x v="1"/>
  </r>
  <r>
    <x v="29"/>
    <x v="0"/>
    <x v="8"/>
    <n v="3075"/>
    <n v="3366"/>
    <n v="-291"/>
    <n v="-8.6452762923351301E-2"/>
    <x v="1"/>
  </r>
  <r>
    <x v="29"/>
    <x v="0"/>
    <x v="9"/>
    <n v="6782"/>
    <n v="5643"/>
    <n v="1139"/>
    <n v="0.20184299131667499"/>
    <x v="1"/>
  </r>
  <r>
    <x v="29"/>
    <x v="1"/>
    <x v="5"/>
    <n v="195"/>
    <n v="214.5"/>
    <n v="-19.5"/>
    <n v="-9.0909090909090995E-2"/>
    <x v="1"/>
  </r>
  <r>
    <x v="29"/>
    <x v="1"/>
    <x v="6"/>
    <n v="197"/>
    <n v="167.2"/>
    <n v="29.8"/>
    <n v="0.17822966507176999"/>
    <x v="1"/>
  </r>
  <r>
    <x v="29"/>
    <x v="1"/>
    <x v="7"/>
    <n v="41"/>
    <n v="46.2"/>
    <n v="-5.2"/>
    <n v="-0.112554112554113"/>
    <x v="1"/>
  </r>
  <r>
    <x v="29"/>
    <x v="1"/>
    <x v="8"/>
    <n v="21"/>
    <n v="27.5"/>
    <n v="-6.5"/>
    <n v="-0.236363636363636"/>
    <x v="1"/>
  </r>
  <r>
    <x v="29"/>
    <x v="1"/>
    <x v="9"/>
    <n v="356"/>
    <n v="433.4"/>
    <n v="-77.400000000000006"/>
    <n v="-0.17858790955237699"/>
    <x v="1"/>
  </r>
  <r>
    <x v="29"/>
    <x v="4"/>
    <x v="5"/>
    <n v="993"/>
    <n v="1199"/>
    <n v="-206"/>
    <n v="-0.17180984153461201"/>
    <x v="1"/>
  </r>
  <r>
    <x v="29"/>
    <x v="4"/>
    <x v="6"/>
    <n v="1026"/>
    <n v="1204.5"/>
    <n v="-178.5"/>
    <n v="-0.148194271481943"/>
    <x v="1"/>
  </r>
  <r>
    <x v="29"/>
    <x v="4"/>
    <x v="7"/>
    <n v="251"/>
    <n v="282.7"/>
    <n v="-31.7"/>
    <n v="-0.112133003183587"/>
    <x v="1"/>
  </r>
  <r>
    <x v="29"/>
    <x v="4"/>
    <x v="8"/>
    <n v="111"/>
    <n v="102.3"/>
    <n v="8.6999999999999904"/>
    <n v="8.5043988269794604E-2"/>
    <x v="1"/>
  </r>
  <r>
    <x v="29"/>
    <x v="4"/>
    <x v="9"/>
    <n v="1447"/>
    <n v="930.6"/>
    <n v="516.4"/>
    <n v="0.55491081022995903"/>
    <x v="1"/>
  </r>
  <r>
    <x v="29"/>
    <x v="6"/>
    <x v="5"/>
    <n v="482"/>
    <n v="489.5"/>
    <n v="-7.5000000000000604"/>
    <n v="-1.53217568947907E-2"/>
    <x v="1"/>
  </r>
  <r>
    <x v="29"/>
    <x v="6"/>
    <x v="6"/>
    <n v="571"/>
    <n v="698.5"/>
    <n v="-127.5"/>
    <n v="-0.182534001431639"/>
    <x v="1"/>
  </r>
  <r>
    <x v="29"/>
    <x v="6"/>
    <x v="7"/>
    <n v="808"/>
    <n v="845.9"/>
    <n v="-37.900000000000098"/>
    <n v="-4.4804350396028002E-2"/>
    <x v="1"/>
  </r>
  <r>
    <x v="29"/>
    <x v="6"/>
    <x v="8"/>
    <n v="447"/>
    <n v="475.2"/>
    <n v="-28.2"/>
    <n v="-5.9343434343434399E-2"/>
    <x v="1"/>
  </r>
  <r>
    <x v="29"/>
    <x v="6"/>
    <x v="9"/>
    <n v="905"/>
    <n v="590.70000000000005"/>
    <n v="314.3"/>
    <n v="0.53208058235991196"/>
    <x v="1"/>
  </r>
  <r>
    <x v="29"/>
    <x v="8"/>
    <x v="5"/>
    <n v="361"/>
    <n v="508.2"/>
    <n v="-147.19999999999999"/>
    <n v="-0.28964974419519901"/>
    <x v="1"/>
  </r>
  <r>
    <x v="29"/>
    <x v="8"/>
    <x v="6"/>
    <n v="41"/>
    <n v="62.7"/>
    <n v="-21.7"/>
    <n v="-0.34609250398724101"/>
    <x v="1"/>
  </r>
  <r>
    <x v="29"/>
    <x v="8"/>
    <x v="7"/>
    <n v="106"/>
    <n v="165"/>
    <n v="-59"/>
    <n v="-0.35757575757575799"/>
    <x v="1"/>
  </r>
  <r>
    <x v="29"/>
    <x v="8"/>
    <x v="8"/>
    <n v="71"/>
    <n v="102.3"/>
    <n v="-31.3"/>
    <n v="-0.30596285434995102"/>
    <x v="1"/>
  </r>
  <r>
    <x v="29"/>
    <x v="8"/>
    <x v="9"/>
    <n v="523"/>
    <n v="308"/>
    <n v="215"/>
    <n v="0.69805194805194803"/>
    <x v="1"/>
  </r>
  <r>
    <x v="29"/>
    <x v="9"/>
    <x v="5"/>
    <n v="51"/>
    <n v="99"/>
    <n v="-48"/>
    <n v="-0.48484848484848497"/>
    <x v="1"/>
  </r>
  <r>
    <x v="29"/>
    <x v="9"/>
    <x v="6"/>
    <n v="63"/>
    <n v="69.3"/>
    <n v="-6.3000000000000096"/>
    <n v="-9.0909090909091106E-2"/>
    <x v="1"/>
  </r>
  <r>
    <x v="29"/>
    <x v="9"/>
    <x v="7"/>
    <n v="72"/>
    <n v="92.4"/>
    <n v="-20.399999999999999"/>
    <n v="-0.22077922077922099"/>
    <x v="1"/>
  </r>
  <r>
    <x v="29"/>
    <x v="9"/>
    <x v="8"/>
    <n v="140"/>
    <n v="212.3"/>
    <n v="-72.3"/>
    <n v="-0.34055581723975498"/>
    <x v="1"/>
  </r>
  <r>
    <x v="29"/>
    <x v="9"/>
    <x v="9"/>
    <n v="660"/>
    <n v="551.1"/>
    <n v="108.9"/>
    <n v="0.19760479041916201"/>
    <x v="1"/>
  </r>
  <r>
    <x v="29"/>
    <x v="11"/>
    <x v="5"/>
    <n v="8"/>
    <n v="13.2"/>
    <n v="-5.2"/>
    <n v="-0.39393939393939398"/>
    <x v="1"/>
  </r>
  <r>
    <x v="29"/>
    <x v="11"/>
    <x v="6"/>
    <n v="21"/>
    <n v="25.3"/>
    <n v="-4.3"/>
    <n v="-0.1699604743083"/>
    <x v="1"/>
  </r>
  <r>
    <x v="29"/>
    <x v="11"/>
    <x v="7"/>
    <n v="11"/>
    <n v="14.3"/>
    <n v="-3.3"/>
    <n v="-0.230769230769231"/>
    <x v="1"/>
  </r>
  <r>
    <x v="29"/>
    <x v="11"/>
    <x v="8"/>
    <n v="24"/>
    <n v="28.6"/>
    <n v="-4.5999999999999996"/>
    <n v="-0.160839160839161"/>
    <x v="1"/>
  </r>
  <r>
    <x v="29"/>
    <x v="11"/>
    <x v="9"/>
    <n v="92"/>
    <n v="64.900000000000006"/>
    <n v="27.1"/>
    <n v="0.41756548536209498"/>
    <x v="1"/>
  </r>
  <r>
    <x v="29"/>
    <x v="12"/>
    <x v="5"/>
    <n v="201"/>
    <n v="234.3"/>
    <n v="-33.299999999999997"/>
    <n v="-0.14212548015364901"/>
    <x v="1"/>
  </r>
  <r>
    <x v="29"/>
    <x v="12"/>
    <x v="6"/>
    <n v="30"/>
    <n v="40.700000000000003"/>
    <n v="-10.7"/>
    <n v="-0.26289926289926302"/>
    <x v="1"/>
  </r>
  <r>
    <x v="29"/>
    <x v="12"/>
    <x v="7"/>
    <n v="95"/>
    <n v="137.5"/>
    <n v="-42.5"/>
    <n v="-0.30909090909090903"/>
    <x v="1"/>
  </r>
  <r>
    <x v="29"/>
    <x v="12"/>
    <x v="8"/>
    <n v="61"/>
    <n v="69.3"/>
    <n v="-8.3000000000000096"/>
    <n v="-0.11976911976912"/>
    <x v="1"/>
  </r>
  <r>
    <x v="29"/>
    <x v="12"/>
    <x v="9"/>
    <n v="370"/>
    <n v="292.60000000000002"/>
    <n v="77.400000000000006"/>
    <n v="0.264524948735475"/>
    <x v="1"/>
  </r>
  <r>
    <x v="29"/>
    <x v="15"/>
    <x v="5"/>
    <n v="638"/>
    <n v="621.5"/>
    <n v="16.5"/>
    <n v="2.6548672566371698E-2"/>
    <x v="1"/>
  </r>
  <r>
    <x v="29"/>
    <x v="15"/>
    <x v="6"/>
    <n v="204"/>
    <n v="253"/>
    <n v="-49"/>
    <n v="-0.19367588932806301"/>
    <x v="1"/>
  </r>
  <r>
    <x v="29"/>
    <x v="15"/>
    <x v="7"/>
    <n v="622"/>
    <n v="673.2"/>
    <n v="-51.2"/>
    <n v="-7.6054664289958496E-2"/>
    <x v="1"/>
  </r>
  <r>
    <x v="29"/>
    <x v="15"/>
    <x v="8"/>
    <n v="1279"/>
    <n v="1362.9"/>
    <n v="-83.900000000000105"/>
    <n v="-6.1559909017536198E-2"/>
    <x v="1"/>
  </r>
  <r>
    <x v="29"/>
    <x v="15"/>
    <x v="9"/>
    <n v="425"/>
    <n v="414.7"/>
    <n v="10.3"/>
    <n v="2.4837231733783299E-2"/>
    <x v="1"/>
  </r>
  <r>
    <x v="29"/>
    <x v="17"/>
    <x v="5"/>
    <n v="589"/>
    <n v="589.6"/>
    <n v="-0.60000000000002296"/>
    <n v="-1.0176390773406099E-3"/>
    <x v="1"/>
  </r>
  <r>
    <x v="29"/>
    <x v="17"/>
    <x v="6"/>
    <n v="301"/>
    <n v="266.2"/>
    <n v="34.799999999999997"/>
    <n v="0.13072877535687399"/>
    <x v="1"/>
  </r>
  <r>
    <x v="29"/>
    <x v="17"/>
    <x v="7"/>
    <n v="18"/>
    <n v="44"/>
    <n v="-26"/>
    <n v="-0.59090909090909105"/>
    <x v="1"/>
  </r>
  <r>
    <x v="29"/>
    <x v="17"/>
    <x v="8"/>
    <n v="16"/>
    <n v="18.7"/>
    <n v="-2.7"/>
    <n v="-0.14438502673796799"/>
    <x v="1"/>
  </r>
  <r>
    <x v="29"/>
    <x v="17"/>
    <x v="9"/>
    <n v="323"/>
    <n v="357.5"/>
    <n v="-34.500000000000099"/>
    <n v="-9.65034965034966E-2"/>
    <x v="1"/>
  </r>
  <r>
    <x v="29"/>
    <x v="21"/>
    <x v="5"/>
    <n v="35"/>
    <n v="79.2"/>
    <n v="-44.2"/>
    <n v="-0.55808080808080796"/>
    <x v="1"/>
  </r>
  <r>
    <x v="29"/>
    <x v="21"/>
    <x v="6"/>
    <n v="41"/>
    <n v="41.8"/>
    <n v="-0.80000000000000404"/>
    <n v="-1.9138755980861299E-2"/>
    <x v="1"/>
  </r>
  <r>
    <x v="29"/>
    <x v="21"/>
    <x v="7"/>
    <n v="56"/>
    <n v="73.7"/>
    <n v="-17.7"/>
    <n v="-0.24016282225237501"/>
    <x v="1"/>
  </r>
  <r>
    <x v="29"/>
    <x v="21"/>
    <x v="8"/>
    <n v="105"/>
    <n v="173.8"/>
    <n v="-68.8"/>
    <n v="-0.39585730724971202"/>
    <x v="1"/>
  </r>
  <r>
    <x v="29"/>
    <x v="21"/>
    <x v="9"/>
    <n v="496"/>
    <n v="440"/>
    <n v="55.999999999999901"/>
    <n v="0.12727272727272701"/>
    <x v="1"/>
  </r>
  <r>
    <x v="29"/>
    <x v="22"/>
    <x v="5"/>
    <n v="14"/>
    <n v="31.9"/>
    <n v="-17.899999999999999"/>
    <n v="-0.56112852664576796"/>
    <x v="1"/>
  </r>
  <r>
    <x v="29"/>
    <x v="22"/>
    <x v="6"/>
    <n v="94"/>
    <n v="115.5"/>
    <n v="-21.5"/>
    <n v="-0.18614718614718601"/>
    <x v="1"/>
  </r>
  <r>
    <x v="29"/>
    <x v="22"/>
    <x v="7"/>
    <n v="146"/>
    <n v="145.19999999999999"/>
    <n v="0.79999999999998295"/>
    <n v="5.50964187327812E-3"/>
    <x v="1"/>
  </r>
  <r>
    <x v="29"/>
    <x v="22"/>
    <x v="8"/>
    <n v="204"/>
    <n v="232.1"/>
    <n v="-28.1"/>
    <n v="-0.121068504954761"/>
    <x v="1"/>
  </r>
  <r>
    <x v="29"/>
    <x v="22"/>
    <x v="9"/>
    <n v="209"/>
    <n v="201.3"/>
    <n v="7.6999999999999904"/>
    <n v="3.8251366120218497E-2"/>
    <x v="1"/>
  </r>
  <r>
    <x v="29"/>
    <x v="23"/>
    <x v="5"/>
    <n v="29"/>
    <n v="56.1"/>
    <n v="-27.1"/>
    <n v="-0.48306595365418897"/>
    <x v="1"/>
  </r>
  <r>
    <x v="29"/>
    <x v="23"/>
    <x v="6"/>
    <n v="134"/>
    <n v="179.3"/>
    <n v="-45.3"/>
    <n v="-0.25264919129949798"/>
    <x v="1"/>
  </r>
  <r>
    <x v="29"/>
    <x v="23"/>
    <x v="7"/>
    <n v="176"/>
    <n v="178.2"/>
    <n v="-2.2000000000000202"/>
    <n v="-1.23456790123458E-2"/>
    <x v="1"/>
  </r>
  <r>
    <x v="29"/>
    <x v="23"/>
    <x v="8"/>
    <n v="289"/>
    <n v="334.4"/>
    <n v="-45.4"/>
    <n v="-0.13576555023923501"/>
    <x v="1"/>
  </r>
  <r>
    <x v="29"/>
    <x v="23"/>
    <x v="9"/>
    <n v="360"/>
    <n v="363"/>
    <n v="-3.00000000000006"/>
    <n v="-8.26446280991751E-3"/>
    <x v="1"/>
  </r>
  <r>
    <x v="29"/>
    <x v="24"/>
    <x v="5"/>
    <n v="63"/>
    <n v="95.7"/>
    <n v="-32.700000000000003"/>
    <n v="-0.34169278996865199"/>
    <x v="1"/>
  </r>
  <r>
    <x v="29"/>
    <x v="24"/>
    <x v="6"/>
    <n v="15"/>
    <n v="19.8"/>
    <n v="-4.8"/>
    <n v="-0.24242424242424199"/>
    <x v="1"/>
  </r>
  <r>
    <x v="29"/>
    <x v="24"/>
    <x v="7"/>
    <n v="57"/>
    <n v="100.1"/>
    <n v="-43.1"/>
    <n v="-0.43056943056943098"/>
    <x v="1"/>
  </r>
  <r>
    <x v="29"/>
    <x v="24"/>
    <x v="8"/>
    <n v="39"/>
    <n v="70.400000000000006"/>
    <n v="-31.4"/>
    <n v="-0.44602272727272702"/>
    <x v="1"/>
  </r>
  <r>
    <x v="29"/>
    <x v="24"/>
    <x v="9"/>
    <n v="221"/>
    <n v="174.9"/>
    <n v="46.1"/>
    <n v="0.26357918810748998"/>
    <x v="1"/>
  </r>
  <r>
    <x v="29"/>
    <x v="25"/>
    <x v="5"/>
    <n v="57"/>
    <n v="42.9"/>
    <n v="14.1"/>
    <n v="0.32867132867132798"/>
    <x v="1"/>
  </r>
  <r>
    <x v="29"/>
    <x v="25"/>
    <x v="6"/>
    <n v="53"/>
    <n v="49.5"/>
    <n v="3.4999999999999898"/>
    <n v="7.0707070707070593E-2"/>
    <x v="1"/>
  </r>
  <r>
    <x v="29"/>
    <x v="25"/>
    <x v="7"/>
    <n v="63"/>
    <n v="64.900000000000006"/>
    <n v="-1.9000000000000099"/>
    <n v="-2.9275808936825999E-2"/>
    <x v="1"/>
  </r>
  <r>
    <x v="29"/>
    <x v="25"/>
    <x v="8"/>
    <n v="218"/>
    <n v="212.3"/>
    <n v="5.6999999999999904"/>
    <n v="2.6848798869524199E-2"/>
    <x v="1"/>
  </r>
  <r>
    <x v="29"/>
    <x v="25"/>
    <x v="9"/>
    <n v="287"/>
    <n v="339.9"/>
    <n v="-52.9"/>
    <n v="-0.155634010002942"/>
    <x v="1"/>
  </r>
  <r>
    <x v="29"/>
    <x v="26"/>
    <x v="5"/>
    <n v="775"/>
    <n v="932.8"/>
    <n v="-157.80000000000001"/>
    <n v="-0.169168096054889"/>
    <x v="1"/>
  </r>
  <r>
    <x v="29"/>
    <x v="26"/>
    <x v="6"/>
    <n v="337"/>
    <n v="443.3"/>
    <n v="-106.3"/>
    <n v="-0.23979246559891701"/>
    <x v="1"/>
  </r>
  <r>
    <x v="29"/>
    <x v="26"/>
    <x v="7"/>
    <n v="658"/>
    <n v="847"/>
    <n v="-189"/>
    <n v="-0.22314049586776899"/>
    <x v="1"/>
  </r>
  <r>
    <x v="29"/>
    <x v="26"/>
    <x v="8"/>
    <n v="422"/>
    <n v="448.8"/>
    <n v="-26.8"/>
    <n v="-5.9714795008912698E-2"/>
    <x v="1"/>
  </r>
  <r>
    <x v="29"/>
    <x v="26"/>
    <x v="9"/>
    <n v="1126"/>
    <n v="1061.5"/>
    <n v="64.5"/>
    <n v="6.07630711257654E-2"/>
    <x v="1"/>
  </r>
  <r>
    <x v="29"/>
    <x v="27"/>
    <x v="5"/>
    <n v="15"/>
    <n v="24.2"/>
    <n v="-9.1999999999999993"/>
    <n v="-0.38016528925619802"/>
    <x v="1"/>
  </r>
  <r>
    <x v="29"/>
    <x v="27"/>
    <x v="6"/>
    <n v="40"/>
    <n v="63.8"/>
    <n v="-23.8"/>
    <n v="-0.37304075235109702"/>
    <x v="1"/>
  </r>
  <r>
    <x v="29"/>
    <x v="27"/>
    <x v="7"/>
    <n v="30"/>
    <n v="33"/>
    <n v="-3"/>
    <n v="-9.0909090909090898E-2"/>
    <x v="1"/>
  </r>
  <r>
    <x v="29"/>
    <x v="27"/>
    <x v="8"/>
    <n v="85"/>
    <n v="102.3"/>
    <n v="-17.3"/>
    <n v="-0.16911045943304001"/>
    <x v="1"/>
  </r>
  <r>
    <x v="29"/>
    <x v="27"/>
    <x v="9"/>
    <n v="151"/>
    <n v="161.69999999999999"/>
    <n v="-10.7"/>
    <n v="-6.6171923314780598E-2"/>
    <x v="1"/>
  </r>
  <r>
    <x v="29"/>
    <x v="30"/>
    <x v="5"/>
    <n v="57"/>
    <n v="42.9"/>
    <n v="14.1"/>
    <n v="0.32867132867132798"/>
    <x v="1"/>
  </r>
  <r>
    <x v="29"/>
    <x v="30"/>
    <x v="6"/>
    <n v="53"/>
    <n v="49.5"/>
    <n v="3.4999999999999898"/>
    <n v="7.0707070707070593E-2"/>
    <x v="1"/>
  </r>
  <r>
    <x v="29"/>
    <x v="30"/>
    <x v="7"/>
    <n v="63"/>
    <n v="64.900000000000006"/>
    <n v="-1.9000000000000099"/>
    <n v="-2.9275808936825999E-2"/>
    <x v="1"/>
  </r>
  <r>
    <x v="29"/>
    <x v="30"/>
    <x v="8"/>
    <n v="218"/>
    <n v="212.3"/>
    <n v="5.6999999999999904"/>
    <n v="2.6848798869524199E-2"/>
    <x v="1"/>
  </r>
  <r>
    <x v="29"/>
    <x v="30"/>
    <x v="9"/>
    <n v="287"/>
    <n v="339.9"/>
    <n v="-52.9"/>
    <n v="-0.155634010002942"/>
    <x v="1"/>
  </r>
  <r>
    <x v="29"/>
    <x v="31"/>
    <x v="5"/>
    <n v="396"/>
    <n v="448.8"/>
    <n v="-52.8"/>
    <n v="-0.11764705882352899"/>
    <x v="1"/>
  </r>
  <r>
    <x v="29"/>
    <x v="31"/>
    <x v="6"/>
    <n v="227"/>
    <n v="207.9"/>
    <n v="19.100000000000001"/>
    <n v="9.1871091871091798E-2"/>
    <x v="1"/>
  </r>
  <r>
    <x v="29"/>
    <x v="31"/>
    <x v="7"/>
    <n v="136"/>
    <n v="183.7"/>
    <n v="-47.7"/>
    <n v="-0.259662493195427"/>
    <x v="1"/>
  </r>
  <r>
    <x v="29"/>
    <x v="31"/>
    <x v="8"/>
    <n v="82"/>
    <n v="96.8"/>
    <n v="-14.8"/>
    <n v="-0.15289256198347101"/>
    <x v="1"/>
  </r>
  <r>
    <x v="29"/>
    <x v="31"/>
    <x v="9"/>
    <n v="726"/>
    <n v="726"/>
    <n v="-1.13686837721616E-13"/>
    <n v="-1.56593440387901E-16"/>
    <x v="1"/>
  </r>
  <r>
    <x v="29"/>
    <x v="32"/>
    <x v="5"/>
    <n v="298"/>
    <n v="412.5"/>
    <n v="-114.5"/>
    <n v="-0.27757575757575798"/>
    <x v="1"/>
  </r>
  <r>
    <x v="29"/>
    <x v="32"/>
    <x v="6"/>
    <n v="26"/>
    <n v="42.9"/>
    <n v="-16.899999999999999"/>
    <n v="-0.39393939393939398"/>
    <x v="1"/>
  </r>
  <r>
    <x v="29"/>
    <x v="32"/>
    <x v="7"/>
    <n v="49"/>
    <n v="64.900000000000006"/>
    <n v="-15.9"/>
    <n v="-0.24499229583975399"/>
    <x v="1"/>
  </r>
  <r>
    <x v="29"/>
    <x v="32"/>
    <x v="8"/>
    <n v="32"/>
    <n v="31.9"/>
    <n v="9.9999999999997896E-2"/>
    <n v="3.1347962382444498E-3"/>
    <x v="1"/>
  </r>
  <r>
    <x v="29"/>
    <x v="32"/>
    <x v="9"/>
    <n v="302"/>
    <n v="133.1"/>
    <n v="168.9"/>
    <n v="1.26897069872276"/>
    <x v="1"/>
  </r>
  <r>
    <x v="30"/>
    <x v="0"/>
    <x v="5"/>
    <n v="3799"/>
    <n v="4840.95652173913"/>
    <n v="-1041.95652173913"/>
    <n v="-0.21523773598462401"/>
    <x v="1"/>
  </r>
  <r>
    <x v="30"/>
    <x v="0"/>
    <x v="6"/>
    <n v="2478"/>
    <n v="3341.1304347826099"/>
    <n v="-863.13043478260897"/>
    <n v="-0.25833485152122398"/>
    <x v="1"/>
  </r>
  <r>
    <x v="30"/>
    <x v="0"/>
    <x v="7"/>
    <n v="2275"/>
    <n v="3179.47826086957"/>
    <n v="-904.47826086956502"/>
    <n v="-0.28447379936549599"/>
    <x v="1"/>
  </r>
  <r>
    <x v="30"/>
    <x v="0"/>
    <x v="8"/>
    <n v="2569"/>
    <n v="3235.9130434782601"/>
    <n v="-666.91304347826099"/>
    <n v="-0.20609733157767399"/>
    <x v="1"/>
  </r>
  <r>
    <x v="30"/>
    <x v="0"/>
    <x v="9"/>
    <n v="7144"/>
    <n v="5638.6956521739103"/>
    <n v="1505.30434782609"/>
    <n v="0.266959673066543"/>
    <x v="1"/>
  </r>
  <r>
    <x v="30"/>
    <x v="1"/>
    <x v="5"/>
    <n v="156"/>
    <n v="195.130434782609"/>
    <n v="-39.130434782608702"/>
    <n v="-0.20053475935828899"/>
    <x v="1"/>
  </r>
  <r>
    <x v="30"/>
    <x v="1"/>
    <x v="6"/>
    <n v="154"/>
    <n v="140.60869565217399"/>
    <n v="13.3913043478261"/>
    <n v="9.5238095238095302E-2"/>
    <x v="1"/>
  </r>
  <r>
    <x v="30"/>
    <x v="1"/>
    <x v="7"/>
    <n v="26"/>
    <n v="44"/>
    <n v="-18"/>
    <n v="-0.40909090909090901"/>
    <x v="1"/>
  </r>
  <r>
    <x v="30"/>
    <x v="1"/>
    <x v="8"/>
    <n v="17"/>
    <n v="21.043478260869598"/>
    <n v="-4.0434782608695699"/>
    <n v="-0.19214876033057901"/>
    <x v="1"/>
  </r>
  <r>
    <x v="30"/>
    <x v="1"/>
    <x v="9"/>
    <n v="301"/>
    <n v="459.13043478260897"/>
    <n v="-158.130434782609"/>
    <n v="-0.34441287878787902"/>
    <x v="1"/>
  </r>
  <r>
    <x v="30"/>
    <x v="4"/>
    <x v="5"/>
    <n v="784"/>
    <n v="1233.9130434782601"/>
    <n v="-449.91304347826099"/>
    <n v="-0.36462297392530002"/>
    <x v="1"/>
  </r>
  <r>
    <x v="30"/>
    <x v="4"/>
    <x v="6"/>
    <n v="791"/>
    <n v="1223.3913043478301"/>
    <n v="-432.39130434782601"/>
    <n v="-0.35343663373374101"/>
    <x v="1"/>
  </r>
  <r>
    <x v="30"/>
    <x v="4"/>
    <x v="7"/>
    <n v="139"/>
    <n v="273.56521739130397"/>
    <n v="-134.565217391304"/>
    <n v="-0.49189446916719598"/>
    <x v="1"/>
  </r>
  <r>
    <x v="30"/>
    <x v="4"/>
    <x v="8"/>
    <n v="85"/>
    <n v="86.086956521739097"/>
    <n v="-1.0869565217391399"/>
    <n v="-1.2626262626262701E-2"/>
    <x v="1"/>
  </r>
  <r>
    <x v="30"/>
    <x v="4"/>
    <x v="9"/>
    <n v="1683"/>
    <n v="956.52173913043498"/>
    <n v="726.47826086956502"/>
    <n v="0.75949999999999995"/>
    <x v="1"/>
  </r>
  <r>
    <x v="30"/>
    <x v="6"/>
    <x v="5"/>
    <n v="431"/>
    <n v="496.43478260869603"/>
    <n v="-65.434782608695699"/>
    <n v="-0.13180942371693799"/>
    <x v="1"/>
  </r>
  <r>
    <x v="30"/>
    <x v="6"/>
    <x v="6"/>
    <n v="453"/>
    <n v="681.04347826086996"/>
    <n v="-228.04347826086999"/>
    <n v="-0.334844228804903"/>
    <x v="1"/>
  </r>
  <r>
    <x v="30"/>
    <x v="6"/>
    <x v="7"/>
    <n v="644"/>
    <n v="781.47826086956502"/>
    <n v="-137.47826086956499"/>
    <n v="-0.17592077445198601"/>
    <x v="1"/>
  </r>
  <r>
    <x v="30"/>
    <x v="6"/>
    <x v="8"/>
    <n v="357"/>
    <n v="491.65217391304299"/>
    <n v="-134.65217391304299"/>
    <n v="-0.27387690130880799"/>
    <x v="1"/>
  </r>
  <r>
    <x v="30"/>
    <x v="6"/>
    <x v="9"/>
    <n v="1060"/>
    <n v="534.695652173913"/>
    <n v="525.304347826087"/>
    <n v="0.98243616848268001"/>
    <x v="1"/>
  </r>
  <r>
    <x v="30"/>
    <x v="8"/>
    <x v="5"/>
    <n v="274"/>
    <n v="466.78260869565202"/>
    <n v="-192.78260869565199"/>
    <n v="-0.41300298062593099"/>
    <x v="1"/>
  </r>
  <r>
    <x v="30"/>
    <x v="8"/>
    <x v="6"/>
    <n v="27"/>
    <n v="57.3913043478261"/>
    <n v="-30.3913043478261"/>
    <n v="-0.52954545454545499"/>
    <x v="1"/>
  </r>
  <r>
    <x v="30"/>
    <x v="8"/>
    <x v="7"/>
    <n v="80"/>
    <n v="177.91304347826099"/>
    <n v="-97.913043478260903"/>
    <n v="-0.55034213098729201"/>
    <x v="1"/>
  </r>
  <r>
    <x v="30"/>
    <x v="8"/>
    <x v="8"/>
    <n v="64"/>
    <n v="97.565217391304301"/>
    <n v="-33.565217391304301"/>
    <n v="-0.34402852049910898"/>
    <x v="1"/>
  </r>
  <r>
    <x v="30"/>
    <x v="8"/>
    <x v="9"/>
    <n v="576"/>
    <n v="296.52173913043498"/>
    <n v="279.47826086956502"/>
    <n v="0.94252199413489701"/>
    <x v="1"/>
  </r>
  <r>
    <x v="30"/>
    <x v="9"/>
    <x v="5"/>
    <n v="41"/>
    <n v="79.391304347826093"/>
    <n v="-38.3913043478261"/>
    <n v="-0.48357064622124901"/>
    <x v="1"/>
  </r>
  <r>
    <x v="30"/>
    <x v="9"/>
    <x v="6"/>
    <n v="55"/>
    <n v="81.304347826086996"/>
    <n v="-26.304347826087"/>
    <n v="-0.32352941176470601"/>
    <x v="1"/>
  </r>
  <r>
    <x v="30"/>
    <x v="9"/>
    <x v="7"/>
    <n v="48"/>
    <n v="98.521739130434796"/>
    <n v="-50.521739130434803"/>
    <n v="-0.51279788172992102"/>
    <x v="1"/>
  </r>
  <r>
    <x v="30"/>
    <x v="9"/>
    <x v="8"/>
    <n v="118"/>
    <n v="211.39130434782601"/>
    <n v="-93.391304347826093"/>
    <n v="-0.44179350061702999"/>
    <x v="1"/>
  </r>
  <r>
    <x v="30"/>
    <x v="9"/>
    <x v="9"/>
    <n v="591"/>
    <n v="591.13043478260897"/>
    <n v="-0.130434782608745"/>
    <n v="-2.2065313327457599E-4"/>
    <x v="1"/>
  </r>
  <r>
    <x v="30"/>
    <x v="11"/>
    <x v="5"/>
    <n v="5"/>
    <n v="8.6086956521739104"/>
    <n v="-3.60869565217391"/>
    <n v="-0.419191919191919"/>
    <x v="1"/>
  </r>
  <r>
    <x v="30"/>
    <x v="11"/>
    <x v="6"/>
    <n v="17"/>
    <n v="29.652173913043502"/>
    <n v="-12.6521739130435"/>
    <n v="-0.426686217008798"/>
    <x v="1"/>
  </r>
  <r>
    <x v="30"/>
    <x v="11"/>
    <x v="7"/>
    <n v="11"/>
    <n v="24.869565217391301"/>
    <n v="-13.869565217391299"/>
    <n v="-0.55769230769230804"/>
    <x v="1"/>
  </r>
  <r>
    <x v="30"/>
    <x v="11"/>
    <x v="8"/>
    <n v="18"/>
    <n v="15.304347826087"/>
    <n v="2.6956521739130399"/>
    <n v="0.17613636363636401"/>
    <x v="1"/>
  </r>
  <r>
    <x v="30"/>
    <x v="11"/>
    <x v="9"/>
    <n v="81"/>
    <n v="71.739130434782595"/>
    <n v="9.2608695652173907"/>
    <n v="0.12909090909090901"/>
    <x v="1"/>
  </r>
  <r>
    <x v="30"/>
    <x v="12"/>
    <x v="5"/>
    <n v="124"/>
    <n v="216.173913043478"/>
    <n v="-92.173913043478294"/>
    <n v="-0.42638777152051499"/>
    <x v="1"/>
  </r>
  <r>
    <x v="30"/>
    <x v="12"/>
    <x v="6"/>
    <n v="28"/>
    <n v="43.043478260869598"/>
    <n v="-15.0434782608696"/>
    <n v="-0.34949494949495002"/>
    <x v="1"/>
  </r>
  <r>
    <x v="30"/>
    <x v="12"/>
    <x v="7"/>
    <n v="79"/>
    <n v="112.869565217391"/>
    <n v="-33.869565217391298"/>
    <n v="-0.30007704160246501"/>
    <x v="1"/>
  </r>
  <r>
    <x v="30"/>
    <x v="12"/>
    <x v="8"/>
    <n v="45"/>
    <n v="83.2173913043478"/>
    <n v="-38.2173913043478"/>
    <n v="-0.45924764890282099"/>
    <x v="1"/>
  </r>
  <r>
    <x v="30"/>
    <x v="12"/>
    <x v="9"/>
    <n v="329"/>
    <n v="318.52173913043498"/>
    <n v="10.478260869565201"/>
    <n v="3.2896532896532799E-2"/>
    <x v="1"/>
  </r>
  <r>
    <x v="30"/>
    <x v="15"/>
    <x v="5"/>
    <n v="507"/>
    <n v="576.78260869565202"/>
    <n v="-69.7826086956522"/>
    <n v="-0.12098597919493501"/>
    <x v="1"/>
  </r>
  <r>
    <x v="30"/>
    <x v="15"/>
    <x v="6"/>
    <n v="193"/>
    <n v="223.826086956522"/>
    <n v="-30.826086956521699"/>
    <n v="-0.13772338772338799"/>
    <x v="1"/>
  </r>
  <r>
    <x v="30"/>
    <x v="15"/>
    <x v="7"/>
    <n v="462"/>
    <n v="624.60869565217399"/>
    <n v="-162.60869565217399"/>
    <n v="-0.26033690658499198"/>
    <x v="1"/>
  </r>
  <r>
    <x v="30"/>
    <x v="15"/>
    <x v="8"/>
    <n v="1117"/>
    <n v="1271.21739130435"/>
    <n v="-154.21739130434801"/>
    <n v="-0.121314727409535"/>
    <x v="1"/>
  </r>
  <r>
    <x v="30"/>
    <x v="15"/>
    <x v="9"/>
    <n v="394"/>
    <n v="393.13043478260897"/>
    <n v="0.86956521739131198"/>
    <n v="2.2119000221190199E-3"/>
    <x v="1"/>
  </r>
  <r>
    <x v="30"/>
    <x v="17"/>
    <x v="5"/>
    <n v="616"/>
    <n v="599.73913043478296"/>
    <n v="16.260869565217401"/>
    <n v="2.7113237639553402E-2"/>
    <x v="1"/>
  </r>
  <r>
    <x v="30"/>
    <x v="17"/>
    <x v="6"/>
    <n v="282"/>
    <n v="249.65217391304299"/>
    <n v="32.347826086956502"/>
    <n v="0.12957157784744"/>
    <x v="1"/>
  </r>
  <r>
    <x v="30"/>
    <x v="17"/>
    <x v="7"/>
    <n v="11"/>
    <n v="44.956521739130402"/>
    <n v="-33.956521739130402"/>
    <n v="-0.75531914893617003"/>
    <x v="1"/>
  </r>
  <r>
    <x v="30"/>
    <x v="17"/>
    <x v="8"/>
    <n v="7"/>
    <n v="14.3478260869565"/>
    <n v="-7.3478260869565197"/>
    <n v="-0.51212121212121198"/>
    <x v="1"/>
  </r>
  <r>
    <x v="30"/>
    <x v="17"/>
    <x v="9"/>
    <n v="383"/>
    <n v="384.52173913043498"/>
    <n v="-1.52173913043481"/>
    <n v="-3.9574853007689498E-3"/>
    <x v="1"/>
  </r>
  <r>
    <x v="30"/>
    <x v="21"/>
    <x v="5"/>
    <n v="30"/>
    <n v="60.260869565217398"/>
    <n v="-30.260869565217401"/>
    <n v="-0.50216450216450204"/>
    <x v="1"/>
  </r>
  <r>
    <x v="30"/>
    <x v="21"/>
    <x v="6"/>
    <n v="36"/>
    <n v="47.826086956521699"/>
    <n v="-11.826086956521699"/>
    <n v="-0.24727272727272701"/>
    <x v="1"/>
  </r>
  <r>
    <x v="30"/>
    <x v="21"/>
    <x v="7"/>
    <n v="37"/>
    <n v="71.739130434782595"/>
    <n v="-34.739130434782602"/>
    <n v="-0.48424242424242397"/>
    <x v="1"/>
  </r>
  <r>
    <x v="30"/>
    <x v="21"/>
    <x v="8"/>
    <n v="96"/>
    <n v="184.60869565217399"/>
    <n v="-88.608695652173907"/>
    <n v="-0.47998115873763503"/>
    <x v="1"/>
  </r>
  <r>
    <x v="30"/>
    <x v="21"/>
    <x v="9"/>
    <n v="459"/>
    <n v="462.95652173912998"/>
    <n v="-3.9565217391304399"/>
    <n v="-8.5462058602554496E-3"/>
    <x v="1"/>
  </r>
  <r>
    <x v="30"/>
    <x v="22"/>
    <x v="5"/>
    <n v="8"/>
    <n v="32.521739130434803"/>
    <n v="-24.521739130434799"/>
    <n v="-0.75401069518716601"/>
    <x v="1"/>
  </r>
  <r>
    <x v="30"/>
    <x v="22"/>
    <x v="6"/>
    <n v="79"/>
    <n v="108.086956521739"/>
    <n v="-29.086956521739101"/>
    <n v="-0.26910699919549502"/>
    <x v="1"/>
  </r>
  <r>
    <x v="30"/>
    <x v="22"/>
    <x v="7"/>
    <n v="145"/>
    <n v="158.78260869565199"/>
    <n v="-13.7826086956522"/>
    <n v="-8.6801752464403095E-2"/>
    <x v="1"/>
  </r>
  <r>
    <x v="30"/>
    <x v="22"/>
    <x v="8"/>
    <n v="175"/>
    <n v="218.08695652173901"/>
    <n v="-43.086956521739097"/>
    <n v="-0.197567783094099"/>
    <x v="1"/>
  </r>
  <r>
    <x v="30"/>
    <x v="22"/>
    <x v="9"/>
    <n v="239"/>
    <n v="180.78260869565199"/>
    <n v="58.2173913043478"/>
    <n v="0.322029822029822"/>
    <x v="1"/>
  </r>
  <r>
    <x v="30"/>
    <x v="23"/>
    <x v="5"/>
    <n v="30"/>
    <n v="57.3913043478261"/>
    <n v="-27.3913043478261"/>
    <n v="-0.47727272727272702"/>
    <x v="1"/>
  </r>
  <r>
    <x v="30"/>
    <x v="23"/>
    <x v="6"/>
    <n v="117"/>
    <n v="158.78260869565199"/>
    <n v="-41.7826086956522"/>
    <n v="-0.263143483023001"/>
    <x v="1"/>
  </r>
  <r>
    <x v="30"/>
    <x v="23"/>
    <x v="7"/>
    <n v="167"/>
    <n v="193.21739130434801"/>
    <n v="-26.2173913043478"/>
    <n v="-0.13568856885688599"/>
    <x v="1"/>
  </r>
  <r>
    <x v="30"/>
    <x v="23"/>
    <x v="8"/>
    <n v="251"/>
    <n v="317.56521739130397"/>
    <n v="-66.565217391304401"/>
    <n v="-0.20961117196057"/>
    <x v="1"/>
  </r>
  <r>
    <x v="30"/>
    <x v="23"/>
    <x v="9"/>
    <n v="392"/>
    <n v="313.73913043478302"/>
    <n v="78.260869565217405"/>
    <n v="0.24944567627494499"/>
    <x v="1"/>
  </r>
  <r>
    <x v="30"/>
    <x v="24"/>
    <x v="5"/>
    <n v="64"/>
    <n v="90.869565217391298"/>
    <n v="-26.869565217391301"/>
    <n v="-0.29569377990430601"/>
    <x v="1"/>
  </r>
  <r>
    <x v="30"/>
    <x v="24"/>
    <x v="6"/>
    <n v="11"/>
    <n v="14.3478260869565"/>
    <n v="-3.3478260869565202"/>
    <n v="-0.233333333333333"/>
    <x v="1"/>
  </r>
  <r>
    <x v="30"/>
    <x v="24"/>
    <x v="7"/>
    <n v="50"/>
    <n v="102.347826086957"/>
    <n v="-52.347826086956502"/>
    <n v="-0.51146983857264205"/>
    <x v="1"/>
  </r>
  <r>
    <x v="30"/>
    <x v="24"/>
    <x v="8"/>
    <n v="45"/>
    <n v="56.434782608695699"/>
    <n v="-11.4347826086957"/>
    <n v="-0.20261941448382101"/>
    <x v="1"/>
  </r>
  <r>
    <x v="30"/>
    <x v="24"/>
    <x v="9"/>
    <n v="218"/>
    <n v="167.39130434782601"/>
    <n v="50.6086956521739"/>
    <n v="0.30233766233766202"/>
    <x v="1"/>
  </r>
  <r>
    <x v="30"/>
    <x v="25"/>
    <x v="5"/>
    <n v="34"/>
    <n v="42.086956521739097"/>
    <n v="-8.0869565217391308"/>
    <n v="-0.19214876033057901"/>
    <x v="1"/>
  </r>
  <r>
    <x v="30"/>
    <x v="25"/>
    <x v="6"/>
    <n v="48"/>
    <n v="54.521739130434803"/>
    <n v="-6.5217391304347796"/>
    <n v="-0.119617224880383"/>
    <x v="1"/>
  </r>
  <r>
    <x v="30"/>
    <x v="25"/>
    <x v="7"/>
    <n v="36"/>
    <n v="64.086956521739097"/>
    <n v="-28.086956521739101"/>
    <n v="-0.43826322930800499"/>
    <x v="1"/>
  </r>
  <r>
    <x v="30"/>
    <x v="25"/>
    <x v="8"/>
    <n v="164"/>
    <n v="196.08695652173901"/>
    <n v="-32.086956521739097"/>
    <n v="-0.163636363636364"/>
    <x v="1"/>
  </r>
  <r>
    <x v="30"/>
    <x v="25"/>
    <x v="9"/>
    <n v="299"/>
    <n v="304.17391304347802"/>
    <n v="-5.1739130434782501"/>
    <n v="-1.70097198399085E-2"/>
    <x v="1"/>
  </r>
  <r>
    <x v="30"/>
    <x v="26"/>
    <x v="5"/>
    <n v="802"/>
    <n v="877.13043478260897"/>
    <n v="-75.130434782608702"/>
    <n v="-8.5654803212055194E-2"/>
    <x v="1"/>
  </r>
  <r>
    <x v="30"/>
    <x v="26"/>
    <x v="6"/>
    <n v="330"/>
    <n v="427.56521739130397"/>
    <n v="-97.565217391304401"/>
    <n v="-0.228187919463087"/>
    <x v="1"/>
  </r>
  <r>
    <x v="30"/>
    <x v="26"/>
    <x v="7"/>
    <n v="583"/>
    <n v="764.26086956521704"/>
    <n v="-181.26086956521701"/>
    <n v="-0.237171464330413"/>
    <x v="1"/>
  </r>
  <r>
    <x v="30"/>
    <x v="26"/>
    <x v="8"/>
    <n v="344"/>
    <n v="445.73913043478302"/>
    <n v="-101.73913043478299"/>
    <n v="-0.22824814670308199"/>
    <x v="1"/>
  </r>
  <r>
    <x v="30"/>
    <x v="26"/>
    <x v="9"/>
    <n v="1136"/>
    <n v="1086.6086956521699"/>
    <n v="49.391304347826001"/>
    <n v="4.54545454545454E-2"/>
    <x v="1"/>
  </r>
  <r>
    <x v="30"/>
    <x v="27"/>
    <x v="5"/>
    <n v="22"/>
    <n v="24.869565217391301"/>
    <n v="-2.8695652173913002"/>
    <n v="-0.115384615384615"/>
    <x v="1"/>
  </r>
  <r>
    <x v="30"/>
    <x v="27"/>
    <x v="6"/>
    <n v="38"/>
    <n v="50.695652173912997"/>
    <n v="-12.695652173913"/>
    <n v="-0.25042881646655202"/>
    <x v="1"/>
  </r>
  <r>
    <x v="30"/>
    <x v="27"/>
    <x v="7"/>
    <n v="22"/>
    <n v="34.434782608695699"/>
    <n v="-12.4347826086957"/>
    <n v="-0.36111111111111099"/>
    <x v="1"/>
  </r>
  <r>
    <x v="30"/>
    <x v="27"/>
    <x v="8"/>
    <n v="76"/>
    <n v="99.478260869565204"/>
    <n v="-23.478260869565201"/>
    <n v="-0.23601398601398599"/>
    <x v="1"/>
  </r>
  <r>
    <x v="30"/>
    <x v="27"/>
    <x v="9"/>
    <n v="153"/>
    <n v="132.95652173913001"/>
    <n v="20.043478260869598"/>
    <n v="0.150752125572269"/>
    <x v="1"/>
  </r>
  <r>
    <x v="30"/>
    <x v="30"/>
    <x v="5"/>
    <n v="34"/>
    <n v="42.086956521739097"/>
    <n v="-8.0869565217391308"/>
    <n v="-0.19214876033057901"/>
    <x v="1"/>
  </r>
  <r>
    <x v="30"/>
    <x v="30"/>
    <x v="6"/>
    <n v="48"/>
    <n v="54.521739130434803"/>
    <n v="-6.5217391304347796"/>
    <n v="-0.119617224880383"/>
    <x v="1"/>
  </r>
  <r>
    <x v="30"/>
    <x v="30"/>
    <x v="7"/>
    <n v="36"/>
    <n v="64.086956521739097"/>
    <n v="-28.086956521739101"/>
    <n v="-0.43826322930800499"/>
    <x v="1"/>
  </r>
  <r>
    <x v="30"/>
    <x v="30"/>
    <x v="8"/>
    <n v="164"/>
    <n v="196.08695652173901"/>
    <n v="-32.086956521739097"/>
    <n v="-0.163636363636364"/>
    <x v="1"/>
  </r>
  <r>
    <x v="30"/>
    <x v="30"/>
    <x v="9"/>
    <n v="299"/>
    <n v="304.17391304347802"/>
    <n v="-5.1739130434782501"/>
    <n v="-1.70097198399085E-2"/>
    <x v="1"/>
  </r>
  <r>
    <x v="30"/>
    <x v="31"/>
    <x v="5"/>
    <n v="280"/>
    <n v="411.304347826087"/>
    <n v="-131.304347826087"/>
    <n v="-0.31923890063424998"/>
    <x v="1"/>
  </r>
  <r>
    <x v="30"/>
    <x v="31"/>
    <x v="6"/>
    <n v="182"/>
    <n v="183.65217391304299"/>
    <n v="-1.6521739130435"/>
    <n v="-8.9962121212122294E-3"/>
    <x v="1"/>
  </r>
  <r>
    <x v="30"/>
    <x v="31"/>
    <x v="7"/>
    <n v="105"/>
    <n v="156.869565217391"/>
    <n v="-51.869565217391298"/>
    <n v="-0.330654101995565"/>
    <x v="1"/>
  </r>
  <r>
    <x v="30"/>
    <x v="31"/>
    <x v="8"/>
    <n v="62"/>
    <n v="104.26086956521701"/>
    <n v="-42.260869565217398"/>
    <n v="-0.40533778148457"/>
    <x v="1"/>
  </r>
  <r>
    <x v="30"/>
    <x v="31"/>
    <x v="9"/>
    <n v="630"/>
    <n v="777.65217391304304"/>
    <n v="-147.65217391304299"/>
    <n v="-0.18986917141898699"/>
    <x v="1"/>
  </r>
  <r>
    <x v="30"/>
    <x v="32"/>
    <x v="5"/>
    <n v="210"/>
    <n v="375.91304347826099"/>
    <n v="-165.91304347826099"/>
    <n v="-0.44136016655100602"/>
    <x v="1"/>
  </r>
  <r>
    <x v="30"/>
    <x v="32"/>
    <x v="6"/>
    <n v="16"/>
    <n v="43.043478260869598"/>
    <n v="-27.043478260869598"/>
    <n v="-0.628282828282828"/>
    <x v="1"/>
  </r>
  <r>
    <x v="30"/>
    <x v="32"/>
    <x v="7"/>
    <n v="30"/>
    <n v="75.565217391304301"/>
    <n v="-45.565217391304301"/>
    <n v="-0.60299194476409701"/>
    <x v="1"/>
  </r>
  <r>
    <x v="30"/>
    <x v="32"/>
    <x v="8"/>
    <n v="19"/>
    <n v="41.130434782608702"/>
    <n v="-22.130434782608699"/>
    <n v="-0.53805496828752597"/>
    <x v="1"/>
  </r>
  <r>
    <x v="30"/>
    <x v="32"/>
    <x v="9"/>
    <n v="358"/>
    <n v="129.130434782609"/>
    <n v="228.869565217391"/>
    <n v="1.7723905723905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62">
  <r>
    <x v="0"/>
    <x v="0"/>
    <s v="New cancer diagnoses (observed)"/>
    <x v="0"/>
    <x v="0"/>
    <n v="4892"/>
    <n v="4463"/>
    <n v="429"/>
    <n v="0.1"/>
  </r>
  <r>
    <x v="0"/>
    <x v="0"/>
    <s v="New cancer diagnoses (observed)"/>
    <x v="0"/>
    <x v="1"/>
    <n v="5358"/>
    <n v="5284"/>
    <n v="74"/>
    <n v="0.01"/>
  </r>
  <r>
    <x v="0"/>
    <x v="0"/>
    <s v="New cancer diagnoses (observed)"/>
    <x v="0"/>
    <x v="2"/>
    <n v="3238"/>
    <n v="3179"/>
    <n v="59"/>
    <n v="0.02"/>
  </r>
  <r>
    <x v="0"/>
    <x v="0"/>
    <s v="New cancer diagnoses (observed)"/>
    <x v="0"/>
    <x v="3"/>
    <n v="1292"/>
    <n v="1292"/>
    <n v="0"/>
    <n v="0"/>
  </r>
  <r>
    <x v="0"/>
    <x v="0"/>
    <s v="New cancer diagnoses (observed)"/>
    <x v="0"/>
    <x v="4"/>
    <n v="10379"/>
    <n v="10376"/>
    <n v="3"/>
    <n v="0"/>
  </r>
  <r>
    <x v="0"/>
    <x v="0"/>
    <s v="New cancer diagnoses (observed)"/>
    <x v="1"/>
    <x v="5"/>
    <n v="4819"/>
    <n v="4818"/>
    <n v="1"/>
    <n v="0"/>
  </r>
  <r>
    <x v="0"/>
    <x v="0"/>
    <s v="New cancer diagnoses (observed)"/>
    <x v="1"/>
    <x v="6"/>
    <n v="3285"/>
    <n v="3285"/>
    <n v="0"/>
    <n v="0"/>
  </r>
  <r>
    <x v="0"/>
    <x v="0"/>
    <s v="New cancer diagnoses (observed)"/>
    <x v="1"/>
    <x v="7"/>
    <n v="3291"/>
    <n v="3291"/>
    <n v="0"/>
    <n v="0"/>
  </r>
  <r>
    <x v="0"/>
    <x v="0"/>
    <s v="New cancer diagnoses (observed)"/>
    <x v="1"/>
    <x v="8"/>
    <n v="3442"/>
    <n v="3434"/>
    <n v="8"/>
    <n v="0"/>
  </r>
  <r>
    <x v="0"/>
    <x v="0"/>
    <s v="New cancer diagnoses (observed)"/>
    <x v="1"/>
    <x v="9"/>
    <n v="5185"/>
    <n v="4805"/>
    <n v="380"/>
    <n v="0.08"/>
  </r>
  <r>
    <x v="0"/>
    <x v="1"/>
    <s v="New cancer diagnoses (observed)"/>
    <x v="0"/>
    <x v="0"/>
    <n v="128"/>
    <s v="NA"/>
    <s v="NA"/>
    <s v="NA"/>
  </r>
  <r>
    <x v="0"/>
    <x v="1"/>
    <s v="New cancer diagnoses (observed)"/>
    <x v="0"/>
    <x v="1"/>
    <n v="281"/>
    <s v="NA"/>
    <s v="NA"/>
    <s v="NA"/>
  </r>
  <r>
    <x v="0"/>
    <x v="1"/>
    <s v="New cancer diagnoses (observed)"/>
    <x v="0"/>
    <x v="2"/>
    <n v="92"/>
    <s v="NA"/>
    <s v="NA"/>
    <s v="NA"/>
  </r>
  <r>
    <x v="0"/>
    <x v="1"/>
    <s v="New cancer diagnoses (observed)"/>
    <x v="0"/>
    <x v="4"/>
    <n v="337"/>
    <s v="NA"/>
    <s v="NA"/>
    <s v="NA"/>
  </r>
  <r>
    <x v="0"/>
    <x v="1"/>
    <s v="New cancer diagnoses (observed)"/>
    <x v="1"/>
    <x v="5"/>
    <n v="210"/>
    <s v="NA"/>
    <s v="NA"/>
    <s v="NA"/>
  </r>
  <r>
    <x v="0"/>
    <x v="1"/>
    <s v="New cancer diagnoses (observed)"/>
    <x v="1"/>
    <x v="6"/>
    <n v="142"/>
    <s v="NA"/>
    <s v="NA"/>
    <s v="NA"/>
  </r>
  <r>
    <x v="0"/>
    <x v="1"/>
    <s v="New cancer diagnoses (observed)"/>
    <x v="1"/>
    <x v="7"/>
    <n v="58"/>
    <s v="NA"/>
    <s v="NA"/>
    <s v="NA"/>
  </r>
  <r>
    <x v="0"/>
    <x v="1"/>
    <s v="New cancer diagnoses (observed)"/>
    <x v="1"/>
    <x v="8"/>
    <n v="26"/>
    <s v="NA"/>
    <s v="NA"/>
    <s v="NA"/>
  </r>
  <r>
    <x v="0"/>
    <x v="1"/>
    <s v="New cancer diagnoses (observed)"/>
    <x v="1"/>
    <x v="9"/>
    <n v="402"/>
    <s v="NA"/>
    <s v="NA"/>
    <s v="NA"/>
  </r>
  <r>
    <x v="0"/>
    <x v="2"/>
    <s v="New cancer diagnoses (observed)"/>
    <x v="0"/>
    <x v="0"/>
    <n v="41"/>
    <n v="35"/>
    <n v="6"/>
    <n v="0.17"/>
  </r>
  <r>
    <x v="0"/>
    <x v="2"/>
    <s v="New cancer diagnoses (observed)"/>
    <x v="0"/>
    <x v="1"/>
    <n v="74"/>
    <n v="75"/>
    <n v="-1"/>
    <n v="-0.01"/>
  </r>
  <r>
    <x v="0"/>
    <x v="2"/>
    <s v="New cancer diagnoses (observed)"/>
    <x v="0"/>
    <x v="2"/>
    <n v="56"/>
    <n v="56"/>
    <n v="0"/>
    <n v="0"/>
  </r>
  <r>
    <x v="0"/>
    <x v="2"/>
    <s v="New cancer diagnoses (observed)"/>
    <x v="0"/>
    <x v="4"/>
    <n v="78"/>
    <n v="77"/>
    <n v="1"/>
    <n v="0.01"/>
  </r>
  <r>
    <x v="0"/>
    <x v="3"/>
    <s v="New cancer diagnoses (observed)"/>
    <x v="0"/>
    <x v="0"/>
    <n v="207"/>
    <n v="174"/>
    <n v="33"/>
    <n v="0.19"/>
  </r>
  <r>
    <x v="0"/>
    <x v="3"/>
    <s v="New cancer diagnoses (observed)"/>
    <x v="0"/>
    <x v="1"/>
    <n v="85"/>
    <n v="83"/>
    <n v="2"/>
    <n v="0.02"/>
  </r>
  <r>
    <x v="0"/>
    <x v="3"/>
    <s v="New cancer diagnoses (observed)"/>
    <x v="0"/>
    <x v="2"/>
    <n v="152"/>
    <n v="149"/>
    <n v="3"/>
    <n v="0.02"/>
  </r>
  <r>
    <x v="0"/>
    <x v="3"/>
    <s v="New cancer diagnoses (observed)"/>
    <x v="0"/>
    <x v="4"/>
    <n v="8"/>
    <n v="8"/>
    <n v="0"/>
    <n v="0"/>
  </r>
  <r>
    <x v="0"/>
    <x v="4"/>
    <s v="New cancer diagnoses (observed)"/>
    <x v="0"/>
    <x v="0"/>
    <n v="141"/>
    <n v="130"/>
    <n v="11"/>
    <n v="0.08"/>
  </r>
  <r>
    <x v="0"/>
    <x v="4"/>
    <s v="New cancer diagnoses (observed)"/>
    <x v="0"/>
    <x v="1"/>
    <n v="204"/>
    <n v="202"/>
    <n v="2"/>
    <n v="0.01"/>
  </r>
  <r>
    <x v="0"/>
    <x v="4"/>
    <s v="New cancer diagnoses (observed)"/>
    <x v="0"/>
    <x v="2"/>
    <n v="144"/>
    <n v="144"/>
    <n v="0"/>
    <n v="0"/>
  </r>
  <r>
    <x v="0"/>
    <x v="4"/>
    <s v="New cancer diagnoses (observed)"/>
    <x v="0"/>
    <x v="3"/>
    <n v="972"/>
    <n v="972"/>
    <n v="0"/>
    <n v="0"/>
  </r>
  <r>
    <x v="0"/>
    <x v="4"/>
    <s v="New cancer diagnoses (observed)"/>
    <x v="0"/>
    <x v="4"/>
    <n v="1999"/>
    <n v="1999"/>
    <n v="0"/>
    <n v="0"/>
  </r>
  <r>
    <x v="0"/>
    <x v="4"/>
    <s v="New cancer diagnoses (observed)"/>
    <x v="1"/>
    <x v="5"/>
    <n v="1109"/>
    <n v="1108"/>
    <n v="1"/>
    <n v="0"/>
  </r>
  <r>
    <x v="0"/>
    <x v="4"/>
    <s v="New cancer diagnoses (observed)"/>
    <x v="1"/>
    <x v="6"/>
    <n v="1195"/>
    <n v="1193"/>
    <n v="2"/>
    <n v="0"/>
  </r>
  <r>
    <x v="0"/>
    <x v="4"/>
    <s v="New cancer diagnoses (observed)"/>
    <x v="1"/>
    <x v="7"/>
    <n v="253"/>
    <n v="254"/>
    <n v="-1"/>
    <n v="0"/>
  </r>
  <r>
    <x v="0"/>
    <x v="4"/>
    <s v="New cancer diagnoses (observed)"/>
    <x v="1"/>
    <x v="8"/>
    <n v="111"/>
    <n v="108"/>
    <n v="3"/>
    <n v="0.03"/>
  </r>
  <r>
    <x v="0"/>
    <x v="4"/>
    <s v="New cancer diagnoses (observed)"/>
    <x v="1"/>
    <x v="9"/>
    <n v="792"/>
    <n v="784"/>
    <n v="8"/>
    <n v="0.01"/>
  </r>
  <r>
    <x v="0"/>
    <x v="5"/>
    <s v="New cancer diagnoses (observed)"/>
    <x v="0"/>
    <x v="0"/>
    <n v="33"/>
    <s v="NA"/>
    <s v="NA"/>
    <s v="NA"/>
  </r>
  <r>
    <x v="0"/>
    <x v="5"/>
    <s v="New cancer diagnoses (observed)"/>
    <x v="0"/>
    <x v="1"/>
    <n v="38"/>
    <s v="NA"/>
    <s v="NA"/>
    <s v="NA"/>
  </r>
  <r>
    <x v="0"/>
    <x v="5"/>
    <s v="New cancer diagnoses (observed)"/>
    <x v="0"/>
    <x v="2"/>
    <n v="18"/>
    <s v="NA"/>
    <s v="NA"/>
    <s v="NA"/>
  </r>
  <r>
    <x v="0"/>
    <x v="5"/>
    <s v="New cancer diagnoses (observed)"/>
    <x v="0"/>
    <x v="3"/>
    <n v="65"/>
    <s v="NA"/>
    <s v="NA"/>
    <s v="NA"/>
  </r>
  <r>
    <x v="0"/>
    <x v="5"/>
    <s v="New cancer diagnoses (observed)"/>
    <x v="0"/>
    <x v="4"/>
    <n v="63"/>
    <s v="NA"/>
    <s v="NA"/>
    <s v="NA"/>
  </r>
  <r>
    <x v="0"/>
    <x v="6"/>
    <s v="New cancer diagnoses (observed)"/>
    <x v="0"/>
    <x v="0"/>
    <n v="695"/>
    <n v="642"/>
    <n v="53"/>
    <n v="0.08"/>
  </r>
  <r>
    <x v="0"/>
    <x v="6"/>
    <s v="New cancer diagnoses (observed)"/>
    <x v="0"/>
    <x v="1"/>
    <n v="545"/>
    <n v="544"/>
    <n v="1"/>
    <n v="0"/>
  </r>
  <r>
    <x v="0"/>
    <x v="6"/>
    <s v="New cancer diagnoses (observed)"/>
    <x v="0"/>
    <x v="2"/>
    <n v="349"/>
    <n v="343"/>
    <n v="6"/>
    <n v="0.02"/>
  </r>
  <r>
    <x v="0"/>
    <x v="6"/>
    <s v="New cancer diagnoses (observed)"/>
    <x v="0"/>
    <x v="3"/>
    <n v="255"/>
    <n v="255"/>
    <n v="0"/>
    <n v="0"/>
  </r>
  <r>
    <x v="0"/>
    <x v="6"/>
    <s v="New cancer diagnoses (observed)"/>
    <x v="0"/>
    <x v="4"/>
    <n v="1065"/>
    <n v="1064"/>
    <n v="1"/>
    <n v="0"/>
  </r>
  <r>
    <x v="0"/>
    <x v="6"/>
    <s v="New cancer diagnoses (observed)"/>
    <x v="1"/>
    <x v="5"/>
    <n v="479"/>
    <n v="478"/>
    <n v="1"/>
    <n v="0"/>
  </r>
  <r>
    <x v="0"/>
    <x v="6"/>
    <s v="New cancer diagnoses (observed)"/>
    <x v="1"/>
    <x v="6"/>
    <n v="616"/>
    <n v="618"/>
    <n v="-2"/>
    <n v="0"/>
  </r>
  <r>
    <x v="0"/>
    <x v="6"/>
    <s v="New cancer diagnoses (observed)"/>
    <x v="1"/>
    <x v="7"/>
    <n v="714"/>
    <n v="714"/>
    <n v="0"/>
    <n v="0"/>
  </r>
  <r>
    <x v="0"/>
    <x v="6"/>
    <s v="New cancer diagnoses (observed)"/>
    <x v="1"/>
    <x v="8"/>
    <n v="452"/>
    <n v="451"/>
    <n v="1"/>
    <n v="0"/>
  </r>
  <r>
    <x v="0"/>
    <x v="6"/>
    <s v="New cancer diagnoses (observed)"/>
    <x v="1"/>
    <x v="9"/>
    <n v="548"/>
    <n v="488"/>
    <n v="60"/>
    <n v="0.12"/>
  </r>
  <r>
    <x v="0"/>
    <x v="7"/>
    <s v="New cancer diagnoses (observed)"/>
    <x v="0"/>
    <x v="0"/>
    <n v="29"/>
    <n v="26"/>
    <n v="3"/>
    <n v="0.12"/>
  </r>
  <r>
    <x v="0"/>
    <x v="7"/>
    <s v="New cancer diagnoses (observed)"/>
    <x v="0"/>
    <x v="1"/>
    <n v="121"/>
    <n v="121"/>
    <n v="0"/>
    <n v="0"/>
  </r>
  <r>
    <x v="0"/>
    <x v="7"/>
    <s v="New cancer diagnoses (observed)"/>
    <x v="0"/>
    <x v="2"/>
    <n v="48"/>
    <n v="47"/>
    <n v="1"/>
    <n v="0.02"/>
  </r>
  <r>
    <x v="0"/>
    <x v="7"/>
    <s v="New cancer diagnoses (observed)"/>
    <x v="0"/>
    <x v="4"/>
    <n v="66"/>
    <n v="66"/>
    <n v="0"/>
    <n v="0"/>
  </r>
  <r>
    <x v="0"/>
    <x v="8"/>
    <s v="New cancer diagnoses (observed)"/>
    <x v="0"/>
    <x v="0"/>
    <n v="246"/>
    <n v="225"/>
    <n v="21"/>
    <n v="0.09"/>
  </r>
  <r>
    <x v="0"/>
    <x v="8"/>
    <s v="New cancer diagnoses (observed)"/>
    <x v="0"/>
    <x v="1"/>
    <n v="290"/>
    <n v="287"/>
    <n v="3"/>
    <n v="0.01"/>
  </r>
  <r>
    <x v="0"/>
    <x v="8"/>
    <s v="New cancer diagnoses (observed)"/>
    <x v="0"/>
    <x v="2"/>
    <n v="165"/>
    <n v="162"/>
    <n v="3"/>
    <n v="0.02"/>
  </r>
  <r>
    <x v="0"/>
    <x v="8"/>
    <s v="New cancer diagnoses (observed)"/>
    <x v="0"/>
    <x v="3"/>
    <n v="65"/>
    <n v="65"/>
    <n v="0"/>
    <n v="0"/>
  </r>
  <r>
    <x v="0"/>
    <x v="8"/>
    <s v="New cancer diagnoses (observed)"/>
    <x v="0"/>
    <x v="4"/>
    <n v="679"/>
    <n v="677"/>
    <n v="2"/>
    <n v="0"/>
  </r>
  <r>
    <x v="0"/>
    <x v="8"/>
    <s v="New cancer diagnoses (observed)"/>
    <x v="1"/>
    <x v="5"/>
    <n v="480"/>
    <n v="480"/>
    <n v="0"/>
    <n v="0"/>
  </r>
  <r>
    <x v="0"/>
    <x v="8"/>
    <s v="New cancer diagnoses (observed)"/>
    <x v="1"/>
    <x v="6"/>
    <n v="63"/>
    <n v="63"/>
    <n v="0"/>
    <n v="0"/>
  </r>
  <r>
    <x v="0"/>
    <x v="8"/>
    <s v="New cancer diagnoses (observed)"/>
    <x v="1"/>
    <x v="7"/>
    <n v="163"/>
    <n v="163"/>
    <n v="0"/>
    <n v="0"/>
  </r>
  <r>
    <x v="0"/>
    <x v="8"/>
    <s v="New cancer diagnoses (observed)"/>
    <x v="1"/>
    <x v="8"/>
    <n v="111"/>
    <n v="111"/>
    <n v="0"/>
    <n v="0"/>
  </r>
  <r>
    <x v="0"/>
    <x v="8"/>
    <s v="New cancer diagnoses (observed)"/>
    <x v="1"/>
    <x v="9"/>
    <n v="272"/>
    <n v="244"/>
    <n v="28"/>
    <n v="0.11"/>
  </r>
  <r>
    <x v="0"/>
    <x v="9"/>
    <s v="New cancer diagnoses (observed)"/>
    <x v="0"/>
    <x v="0"/>
    <n v="586"/>
    <n v="525"/>
    <n v="61"/>
    <n v="0.12"/>
  </r>
  <r>
    <x v="0"/>
    <x v="9"/>
    <s v="New cancer diagnoses (observed)"/>
    <x v="0"/>
    <x v="1"/>
    <n v="617"/>
    <n v="598"/>
    <n v="19"/>
    <n v="0.03"/>
  </r>
  <r>
    <x v="0"/>
    <x v="9"/>
    <s v="New cancer diagnoses (observed)"/>
    <x v="0"/>
    <x v="2"/>
    <n v="348"/>
    <n v="333"/>
    <n v="15"/>
    <n v="0.05"/>
  </r>
  <r>
    <x v="0"/>
    <x v="9"/>
    <s v="New cancer diagnoses (observed)"/>
    <x v="0"/>
    <x v="4"/>
    <n v="622"/>
    <n v="620"/>
    <n v="2"/>
    <n v="0"/>
  </r>
  <r>
    <x v="0"/>
    <x v="9"/>
    <s v="New cancer diagnoses (observed)"/>
    <x v="1"/>
    <x v="5"/>
    <n v="88"/>
    <n v="88"/>
    <n v="0"/>
    <n v="0"/>
  </r>
  <r>
    <x v="0"/>
    <x v="9"/>
    <s v="New cancer diagnoses (observed)"/>
    <x v="1"/>
    <x v="6"/>
    <n v="86"/>
    <n v="86"/>
    <n v="0"/>
    <n v="0"/>
  </r>
  <r>
    <x v="0"/>
    <x v="9"/>
    <s v="New cancer diagnoses (observed)"/>
    <x v="1"/>
    <x v="7"/>
    <n v="121"/>
    <n v="121"/>
    <n v="0"/>
    <n v="0"/>
  </r>
  <r>
    <x v="0"/>
    <x v="9"/>
    <s v="New cancer diagnoses (observed)"/>
    <x v="1"/>
    <x v="8"/>
    <n v="216"/>
    <n v="216"/>
    <n v="0"/>
    <n v="0"/>
  </r>
  <r>
    <x v="0"/>
    <x v="9"/>
    <s v="New cancer diagnoses (observed)"/>
    <x v="1"/>
    <x v="9"/>
    <n v="525"/>
    <n v="504"/>
    <n v="21"/>
    <n v="0.04"/>
  </r>
  <r>
    <x v="0"/>
    <x v="10"/>
    <s v="New cancer diagnoses (observed)"/>
    <x v="0"/>
    <x v="0"/>
    <n v="62"/>
    <n v="55"/>
    <n v="7"/>
    <n v="0.13"/>
  </r>
  <r>
    <x v="0"/>
    <x v="10"/>
    <s v="New cancer diagnoses (observed)"/>
    <x v="0"/>
    <x v="1"/>
    <n v="163"/>
    <n v="161"/>
    <n v="2"/>
    <n v="0.01"/>
  </r>
  <r>
    <x v="0"/>
    <x v="10"/>
    <s v="New cancer diagnoses (observed)"/>
    <x v="0"/>
    <x v="2"/>
    <n v="159"/>
    <n v="156"/>
    <n v="3"/>
    <n v="0.02"/>
  </r>
  <r>
    <x v="0"/>
    <x v="10"/>
    <s v="New cancer diagnoses (observed)"/>
    <x v="0"/>
    <x v="4"/>
    <n v="424"/>
    <n v="423"/>
    <n v="1"/>
    <n v="0"/>
  </r>
  <r>
    <x v="0"/>
    <x v="11"/>
    <s v="New cancer diagnoses (observed)"/>
    <x v="0"/>
    <x v="0"/>
    <n v="27"/>
    <s v="NA"/>
    <s v="NA"/>
    <s v="NA"/>
  </r>
  <r>
    <x v="0"/>
    <x v="11"/>
    <s v="New cancer diagnoses (observed)"/>
    <x v="0"/>
    <x v="1"/>
    <n v="36"/>
    <s v="NA"/>
    <s v="NA"/>
    <s v="NA"/>
  </r>
  <r>
    <x v="0"/>
    <x v="11"/>
    <s v="New cancer diagnoses (observed)"/>
    <x v="0"/>
    <x v="2"/>
    <n v="24"/>
    <s v="NA"/>
    <s v="NA"/>
    <s v="NA"/>
  </r>
  <r>
    <x v="0"/>
    <x v="11"/>
    <s v="New cancer diagnoses (observed)"/>
    <x v="0"/>
    <x v="4"/>
    <n v="65"/>
    <s v="NA"/>
    <s v="NA"/>
    <s v="NA"/>
  </r>
  <r>
    <x v="0"/>
    <x v="11"/>
    <s v="New cancer diagnoses (observed)"/>
    <x v="1"/>
    <x v="5"/>
    <n v="10"/>
    <s v="NA"/>
    <s v="NA"/>
    <s v="NA"/>
  </r>
  <r>
    <x v="0"/>
    <x v="11"/>
    <s v="New cancer diagnoses (observed)"/>
    <x v="1"/>
    <x v="6"/>
    <n v="26"/>
    <s v="NA"/>
    <s v="NA"/>
    <s v="NA"/>
  </r>
  <r>
    <x v="0"/>
    <x v="11"/>
    <s v="New cancer diagnoses (observed)"/>
    <x v="1"/>
    <x v="7"/>
    <n v="25"/>
    <s v="NA"/>
    <s v="NA"/>
    <s v="NA"/>
  </r>
  <r>
    <x v="0"/>
    <x v="11"/>
    <s v="New cancer diagnoses (observed)"/>
    <x v="1"/>
    <x v="8"/>
    <n v="27"/>
    <s v="NA"/>
    <s v="NA"/>
    <s v="NA"/>
  </r>
  <r>
    <x v="0"/>
    <x v="11"/>
    <s v="New cancer diagnoses (observed)"/>
    <x v="1"/>
    <x v="9"/>
    <n v="64"/>
    <s v="NA"/>
    <s v="NA"/>
    <s v="NA"/>
  </r>
  <r>
    <x v="0"/>
    <x v="12"/>
    <s v="New cancer diagnoses (observed)"/>
    <x v="0"/>
    <x v="0"/>
    <n v="188"/>
    <s v="NA"/>
    <s v="NA"/>
    <s v="NA"/>
  </r>
  <r>
    <x v="0"/>
    <x v="12"/>
    <s v="New cancer diagnoses (observed)"/>
    <x v="0"/>
    <x v="1"/>
    <n v="269"/>
    <s v="NA"/>
    <s v="NA"/>
    <s v="NA"/>
  </r>
  <r>
    <x v="0"/>
    <x v="12"/>
    <s v="New cancer diagnoses (observed)"/>
    <x v="0"/>
    <x v="2"/>
    <n v="143"/>
    <s v="NA"/>
    <s v="NA"/>
    <s v="NA"/>
  </r>
  <r>
    <x v="0"/>
    <x v="12"/>
    <s v="New cancer diagnoses (observed)"/>
    <x v="0"/>
    <x v="4"/>
    <n v="226"/>
    <s v="NA"/>
    <s v="NA"/>
    <s v="NA"/>
  </r>
  <r>
    <x v="0"/>
    <x v="12"/>
    <s v="New cancer diagnoses (observed)"/>
    <x v="1"/>
    <x v="5"/>
    <n v="248"/>
    <s v="NA"/>
    <s v="NA"/>
    <s v="NA"/>
  </r>
  <r>
    <x v="0"/>
    <x v="12"/>
    <s v="New cancer diagnoses (observed)"/>
    <x v="1"/>
    <x v="6"/>
    <n v="53"/>
    <s v="NA"/>
    <s v="NA"/>
    <s v="NA"/>
  </r>
  <r>
    <x v="0"/>
    <x v="12"/>
    <s v="New cancer diagnoses (observed)"/>
    <x v="1"/>
    <x v="7"/>
    <n v="130"/>
    <s v="NA"/>
    <s v="NA"/>
    <s v="NA"/>
  </r>
  <r>
    <x v="0"/>
    <x v="12"/>
    <s v="New cancer diagnoses (observed)"/>
    <x v="1"/>
    <x v="8"/>
    <n v="92"/>
    <s v="NA"/>
    <s v="NA"/>
    <s v="NA"/>
  </r>
  <r>
    <x v="0"/>
    <x v="12"/>
    <s v="New cancer diagnoses (observed)"/>
    <x v="1"/>
    <x v="9"/>
    <n v="303"/>
    <s v="NA"/>
    <s v="NA"/>
    <s v="NA"/>
  </r>
  <r>
    <x v="0"/>
    <x v="13"/>
    <s v="New cancer diagnoses (observed)"/>
    <x v="0"/>
    <x v="0"/>
    <n v="48"/>
    <s v="NA"/>
    <s v="NA"/>
    <s v="NA"/>
  </r>
  <r>
    <x v="0"/>
    <x v="13"/>
    <s v="New cancer diagnoses (observed)"/>
    <x v="0"/>
    <x v="1"/>
    <n v="104"/>
    <s v="NA"/>
    <s v="NA"/>
    <s v="NA"/>
  </r>
  <r>
    <x v="0"/>
    <x v="13"/>
    <s v="New cancer diagnoses (observed)"/>
    <x v="0"/>
    <x v="2"/>
    <n v="136"/>
    <s v="NA"/>
    <s v="NA"/>
    <s v="NA"/>
  </r>
  <r>
    <x v="0"/>
    <x v="13"/>
    <s v="New cancer diagnoses (observed)"/>
    <x v="0"/>
    <x v="4"/>
    <n v="341"/>
    <s v="NA"/>
    <s v="NA"/>
    <s v="NA"/>
  </r>
  <r>
    <x v="0"/>
    <x v="14"/>
    <s v="New cancer diagnoses (observed)"/>
    <x v="0"/>
    <x v="0"/>
    <n v="165"/>
    <s v="NA"/>
    <s v="NA"/>
    <s v="NA"/>
  </r>
  <r>
    <x v="0"/>
    <x v="14"/>
    <s v="New cancer diagnoses (observed)"/>
    <x v="0"/>
    <x v="1"/>
    <n v="82"/>
    <s v="NA"/>
    <s v="NA"/>
    <s v="NA"/>
  </r>
  <r>
    <x v="0"/>
    <x v="14"/>
    <s v="New cancer diagnoses (observed)"/>
    <x v="0"/>
    <x v="2"/>
    <n v="102"/>
    <s v="NA"/>
    <s v="NA"/>
    <s v="NA"/>
  </r>
  <r>
    <x v="0"/>
    <x v="14"/>
    <s v="New cancer diagnoses (observed)"/>
    <x v="0"/>
    <x v="4"/>
    <n v="84"/>
    <s v="NA"/>
    <s v="NA"/>
    <s v="NA"/>
  </r>
  <r>
    <x v="0"/>
    <x v="15"/>
    <s v="New cancer diagnoses (observed)"/>
    <x v="0"/>
    <x v="0"/>
    <n v="1134"/>
    <n v="1043"/>
    <n v="91"/>
    <n v="0.09"/>
  </r>
  <r>
    <x v="0"/>
    <x v="15"/>
    <s v="New cancer diagnoses (observed)"/>
    <x v="0"/>
    <x v="1"/>
    <n v="758"/>
    <n v="747"/>
    <n v="11"/>
    <n v="0.01"/>
  </r>
  <r>
    <x v="0"/>
    <x v="15"/>
    <s v="New cancer diagnoses (observed)"/>
    <x v="0"/>
    <x v="2"/>
    <n v="634"/>
    <n v="626"/>
    <n v="8"/>
    <n v="0.01"/>
  </r>
  <r>
    <x v="0"/>
    <x v="15"/>
    <s v="New cancer diagnoses (observed)"/>
    <x v="0"/>
    <x v="4"/>
    <n v="835"/>
    <n v="835"/>
    <n v="0"/>
    <n v="0"/>
  </r>
  <r>
    <x v="0"/>
    <x v="15"/>
    <s v="New cancer diagnoses (observed)"/>
    <x v="1"/>
    <x v="5"/>
    <n v="574"/>
    <n v="574"/>
    <n v="0"/>
    <n v="0"/>
  </r>
  <r>
    <x v="0"/>
    <x v="15"/>
    <s v="New cancer diagnoses (observed)"/>
    <x v="1"/>
    <x v="6"/>
    <n v="240"/>
    <n v="240"/>
    <n v="0"/>
    <n v="0"/>
  </r>
  <r>
    <x v="0"/>
    <x v="15"/>
    <s v="New cancer diagnoses (observed)"/>
    <x v="1"/>
    <x v="7"/>
    <n v="623"/>
    <n v="622"/>
    <n v="1"/>
    <n v="0"/>
  </r>
  <r>
    <x v="0"/>
    <x v="15"/>
    <s v="New cancer diagnoses (observed)"/>
    <x v="1"/>
    <x v="8"/>
    <n v="1349"/>
    <n v="1347"/>
    <n v="2"/>
    <n v="0"/>
  </r>
  <r>
    <x v="0"/>
    <x v="15"/>
    <s v="New cancer diagnoses (observed)"/>
    <x v="1"/>
    <x v="9"/>
    <n v="345"/>
    <n v="246"/>
    <n v="99"/>
    <n v="0.4"/>
  </r>
  <r>
    <x v="0"/>
    <x v="16"/>
    <s v="New cancer diagnoses (observed)"/>
    <x v="0"/>
    <x v="0"/>
    <n v="68"/>
    <s v="NA"/>
    <s v="NA"/>
    <s v="NA"/>
  </r>
  <r>
    <x v="0"/>
    <x v="16"/>
    <s v="New cancer diagnoses (observed)"/>
    <x v="0"/>
    <x v="1"/>
    <n v="127"/>
    <s v="NA"/>
    <s v="NA"/>
    <s v="NA"/>
  </r>
  <r>
    <x v="0"/>
    <x v="16"/>
    <s v="New cancer diagnoses (observed)"/>
    <x v="0"/>
    <x v="2"/>
    <n v="52"/>
    <s v="NA"/>
    <s v="NA"/>
    <s v="NA"/>
  </r>
  <r>
    <x v="0"/>
    <x v="16"/>
    <s v="New cancer diagnoses (observed)"/>
    <x v="0"/>
    <x v="4"/>
    <n v="82"/>
    <s v="NA"/>
    <s v="NA"/>
    <s v="NA"/>
  </r>
  <r>
    <x v="0"/>
    <x v="17"/>
    <s v="New cancer diagnoses (observed)"/>
    <x v="0"/>
    <x v="0"/>
    <n v="31"/>
    <n v="28"/>
    <n v="3"/>
    <n v="0.11"/>
  </r>
  <r>
    <x v="0"/>
    <x v="17"/>
    <s v="New cancer diagnoses (observed)"/>
    <x v="0"/>
    <x v="1"/>
    <n v="397"/>
    <n v="396"/>
    <n v="1"/>
    <n v="0"/>
  </r>
  <r>
    <x v="0"/>
    <x v="17"/>
    <s v="New cancer diagnoses (observed)"/>
    <x v="0"/>
    <x v="2"/>
    <n v="89"/>
    <n v="86"/>
    <n v="3"/>
    <n v="0.03"/>
  </r>
  <r>
    <x v="0"/>
    <x v="17"/>
    <s v="New cancer diagnoses (observed)"/>
    <x v="0"/>
    <x v="4"/>
    <n v="535"/>
    <n v="535"/>
    <n v="0"/>
    <n v="0"/>
  </r>
  <r>
    <x v="0"/>
    <x v="17"/>
    <s v="New cancer diagnoses (observed)"/>
    <x v="1"/>
    <x v="5"/>
    <n v="487"/>
    <n v="487"/>
    <n v="0"/>
    <n v="0"/>
  </r>
  <r>
    <x v="0"/>
    <x v="17"/>
    <s v="New cancer diagnoses (observed)"/>
    <x v="1"/>
    <x v="6"/>
    <n v="201"/>
    <n v="201"/>
    <n v="0"/>
    <n v="0"/>
  </r>
  <r>
    <x v="0"/>
    <x v="17"/>
    <s v="New cancer diagnoses (observed)"/>
    <x v="1"/>
    <x v="7"/>
    <n v="33"/>
    <n v="33"/>
    <n v="0"/>
    <n v="0"/>
  </r>
  <r>
    <x v="0"/>
    <x v="17"/>
    <s v="New cancer diagnoses (observed)"/>
    <x v="1"/>
    <x v="8"/>
    <n v="19"/>
    <n v="19"/>
    <n v="0"/>
    <n v="0"/>
  </r>
  <r>
    <x v="0"/>
    <x v="17"/>
    <s v="New cancer diagnoses (observed)"/>
    <x v="1"/>
    <x v="9"/>
    <n v="312"/>
    <n v="305"/>
    <n v="7"/>
    <n v="0.02"/>
  </r>
  <r>
    <x v="0"/>
    <x v="18"/>
    <s v="New cancer diagnoses (observed)"/>
    <x v="0"/>
    <x v="0"/>
    <n v="106"/>
    <s v="NA"/>
    <s v="NA"/>
    <s v="NA"/>
  </r>
  <r>
    <x v="0"/>
    <x v="18"/>
    <s v="New cancer diagnoses (observed)"/>
    <x v="0"/>
    <x v="1"/>
    <n v="104"/>
    <s v="NA"/>
    <s v="NA"/>
    <s v="NA"/>
  </r>
  <r>
    <x v="0"/>
    <x v="18"/>
    <s v="New cancer diagnoses (observed)"/>
    <x v="0"/>
    <x v="2"/>
    <n v="72"/>
    <s v="NA"/>
    <s v="NA"/>
    <s v="NA"/>
  </r>
  <r>
    <x v="0"/>
    <x v="18"/>
    <s v="New cancer diagnoses (observed)"/>
    <x v="0"/>
    <x v="4"/>
    <n v="136"/>
    <s v="NA"/>
    <s v="NA"/>
    <s v="NA"/>
  </r>
  <r>
    <x v="0"/>
    <x v="19"/>
    <s v="New cancer diagnoses (observed)"/>
    <x v="0"/>
    <x v="0"/>
    <n v="135"/>
    <s v="NA"/>
    <s v="NA"/>
    <s v="NA"/>
  </r>
  <r>
    <x v="0"/>
    <x v="19"/>
    <s v="New cancer diagnoses (observed)"/>
    <x v="0"/>
    <x v="1"/>
    <n v="68"/>
    <s v="NA"/>
    <s v="NA"/>
    <s v="NA"/>
  </r>
  <r>
    <x v="0"/>
    <x v="19"/>
    <s v="New cancer diagnoses (observed)"/>
    <x v="0"/>
    <x v="2"/>
    <n v="49"/>
    <s v="NA"/>
    <s v="NA"/>
    <s v="NA"/>
  </r>
  <r>
    <x v="0"/>
    <x v="19"/>
    <s v="New cancer diagnoses (observed)"/>
    <x v="0"/>
    <x v="4"/>
    <n v="19"/>
    <s v="NA"/>
    <s v="NA"/>
    <s v="NA"/>
  </r>
  <r>
    <x v="0"/>
    <x v="20"/>
    <s v="New cancer diagnoses (observed)"/>
    <x v="0"/>
    <x v="0"/>
    <n v="14"/>
    <s v="NA"/>
    <s v="NA"/>
    <s v="NA"/>
  </r>
  <r>
    <x v="0"/>
    <x v="20"/>
    <s v="New cancer diagnoses (observed)"/>
    <x v="0"/>
    <x v="1"/>
    <n v="59"/>
    <s v="NA"/>
    <s v="NA"/>
    <s v="NA"/>
  </r>
  <r>
    <x v="0"/>
    <x v="20"/>
    <s v="New cancer diagnoses (observed)"/>
    <x v="0"/>
    <x v="2"/>
    <n v="23"/>
    <s v="NA"/>
    <s v="NA"/>
    <s v="NA"/>
  </r>
  <r>
    <x v="0"/>
    <x v="20"/>
    <s v="New cancer diagnoses (observed)"/>
    <x v="0"/>
    <x v="4"/>
    <n v="83"/>
    <s v="NA"/>
    <s v="NA"/>
    <s v="NA"/>
  </r>
  <r>
    <x v="0"/>
    <x v="21"/>
    <s v="New cancer diagnoses (observed)"/>
    <x v="0"/>
    <x v="0"/>
    <n v="204"/>
    <s v="NA"/>
    <s v="NA"/>
    <s v="NA"/>
  </r>
  <r>
    <x v="0"/>
    <x v="21"/>
    <s v="New cancer diagnoses (observed)"/>
    <x v="0"/>
    <x v="1"/>
    <n v="198"/>
    <s v="NA"/>
    <s v="NA"/>
    <s v="NA"/>
  </r>
  <r>
    <x v="0"/>
    <x v="21"/>
    <s v="New cancer diagnoses (observed)"/>
    <x v="0"/>
    <x v="2"/>
    <n v="118"/>
    <s v="NA"/>
    <s v="NA"/>
    <s v="NA"/>
  </r>
  <r>
    <x v="0"/>
    <x v="21"/>
    <s v="New cancer diagnoses (observed)"/>
    <x v="0"/>
    <x v="4"/>
    <n v="273"/>
    <s v="NA"/>
    <s v="NA"/>
    <s v="NA"/>
  </r>
  <r>
    <x v="0"/>
    <x v="21"/>
    <s v="New cancer diagnoses (observed)"/>
    <x v="1"/>
    <x v="5"/>
    <n v="69"/>
    <s v="NA"/>
    <s v="NA"/>
    <s v="NA"/>
  </r>
  <r>
    <x v="0"/>
    <x v="21"/>
    <s v="New cancer diagnoses (observed)"/>
    <x v="1"/>
    <x v="6"/>
    <n v="59"/>
    <s v="NA"/>
    <s v="NA"/>
    <s v="NA"/>
  </r>
  <r>
    <x v="0"/>
    <x v="21"/>
    <s v="New cancer diagnoses (observed)"/>
    <x v="1"/>
    <x v="7"/>
    <n v="93"/>
    <s v="NA"/>
    <s v="NA"/>
    <s v="NA"/>
  </r>
  <r>
    <x v="0"/>
    <x v="21"/>
    <s v="New cancer diagnoses (observed)"/>
    <x v="1"/>
    <x v="8"/>
    <n v="166"/>
    <s v="NA"/>
    <s v="NA"/>
    <s v="NA"/>
  </r>
  <r>
    <x v="0"/>
    <x v="21"/>
    <s v="New cancer diagnoses (observed)"/>
    <x v="1"/>
    <x v="9"/>
    <n v="406"/>
    <s v="NA"/>
    <s v="NA"/>
    <s v="NA"/>
  </r>
  <r>
    <x v="0"/>
    <x v="22"/>
    <s v="New cancer diagnoses (observed)"/>
    <x v="0"/>
    <x v="0"/>
    <n v="159"/>
    <s v="NA"/>
    <s v="NA"/>
    <s v="NA"/>
  </r>
  <r>
    <x v="0"/>
    <x v="22"/>
    <s v="New cancer diagnoses (observed)"/>
    <x v="0"/>
    <x v="1"/>
    <n v="118"/>
    <s v="NA"/>
    <s v="NA"/>
    <s v="NA"/>
  </r>
  <r>
    <x v="0"/>
    <x v="22"/>
    <s v="New cancer diagnoses (observed)"/>
    <x v="0"/>
    <x v="2"/>
    <n v="119"/>
    <s v="NA"/>
    <s v="NA"/>
    <s v="NA"/>
  </r>
  <r>
    <x v="0"/>
    <x v="22"/>
    <s v="New cancer diagnoses (observed)"/>
    <x v="0"/>
    <x v="4"/>
    <n v="379"/>
    <s v="NA"/>
    <s v="NA"/>
    <s v="NA"/>
  </r>
  <r>
    <x v="0"/>
    <x v="22"/>
    <s v="New cancer diagnoses (observed)"/>
    <x v="1"/>
    <x v="5"/>
    <n v="27"/>
    <s v="NA"/>
    <s v="NA"/>
    <s v="NA"/>
  </r>
  <r>
    <x v="0"/>
    <x v="22"/>
    <s v="New cancer diagnoses (observed)"/>
    <x v="1"/>
    <x v="6"/>
    <n v="108"/>
    <s v="NA"/>
    <s v="NA"/>
    <s v="NA"/>
  </r>
  <r>
    <x v="0"/>
    <x v="22"/>
    <s v="New cancer diagnoses (observed)"/>
    <x v="1"/>
    <x v="7"/>
    <n v="212"/>
    <s v="NA"/>
    <s v="NA"/>
    <s v="NA"/>
  </r>
  <r>
    <x v="0"/>
    <x v="22"/>
    <s v="New cancer diagnoses (observed)"/>
    <x v="1"/>
    <x v="8"/>
    <n v="234"/>
    <s v="NA"/>
    <s v="NA"/>
    <s v="NA"/>
  </r>
  <r>
    <x v="0"/>
    <x v="22"/>
    <s v="New cancer diagnoses (observed)"/>
    <x v="1"/>
    <x v="9"/>
    <n v="194"/>
    <s v="NA"/>
    <s v="NA"/>
    <s v="NA"/>
  </r>
  <r>
    <x v="0"/>
    <x v="23"/>
    <s v="New cancer diagnoses (observed)"/>
    <x v="0"/>
    <x v="0"/>
    <n v="280"/>
    <n v="249"/>
    <n v="31"/>
    <n v="0.12"/>
  </r>
  <r>
    <x v="0"/>
    <x v="23"/>
    <s v="New cancer diagnoses (observed)"/>
    <x v="0"/>
    <x v="1"/>
    <n v="193"/>
    <n v="184"/>
    <n v="9"/>
    <n v="0.05"/>
  </r>
  <r>
    <x v="0"/>
    <x v="23"/>
    <s v="New cancer diagnoses (observed)"/>
    <x v="0"/>
    <x v="2"/>
    <n v="167"/>
    <n v="161"/>
    <n v="6"/>
    <n v="0.04"/>
  </r>
  <r>
    <x v="0"/>
    <x v="23"/>
    <s v="New cancer diagnoses (observed)"/>
    <x v="0"/>
    <x v="4"/>
    <n v="500"/>
    <n v="499"/>
    <n v="1"/>
    <n v="0"/>
  </r>
  <r>
    <x v="0"/>
    <x v="23"/>
    <s v="New cancer diagnoses (observed)"/>
    <x v="1"/>
    <x v="5"/>
    <n v="61"/>
    <n v="61"/>
    <n v="0"/>
    <n v="0"/>
  </r>
  <r>
    <x v="0"/>
    <x v="23"/>
    <s v="New cancer diagnoses (observed)"/>
    <x v="1"/>
    <x v="6"/>
    <n v="157"/>
    <n v="157"/>
    <n v="0"/>
    <n v="0"/>
  </r>
  <r>
    <x v="0"/>
    <x v="23"/>
    <s v="New cancer diagnoses (observed)"/>
    <x v="1"/>
    <x v="7"/>
    <n v="256"/>
    <n v="256"/>
    <n v="0"/>
    <n v="0"/>
  </r>
  <r>
    <x v="0"/>
    <x v="23"/>
    <s v="New cancer diagnoses (observed)"/>
    <x v="1"/>
    <x v="8"/>
    <n v="341"/>
    <n v="341"/>
    <n v="0"/>
    <n v="0"/>
  </r>
  <r>
    <x v="0"/>
    <x v="23"/>
    <s v="New cancer diagnoses (observed)"/>
    <x v="1"/>
    <x v="9"/>
    <n v="325"/>
    <n v="278"/>
    <n v="47"/>
    <n v="0.17"/>
  </r>
  <r>
    <x v="0"/>
    <x v="24"/>
    <s v="New cancer diagnoses (observed)"/>
    <x v="0"/>
    <x v="0"/>
    <s v="NA"/>
    <s v="NA"/>
    <s v="NA"/>
    <s v="NA"/>
  </r>
  <r>
    <x v="0"/>
    <x v="24"/>
    <s v="New cancer diagnoses (observed)"/>
    <x v="0"/>
    <x v="1"/>
    <s v="NA"/>
    <s v="NA"/>
    <s v="NA"/>
    <s v="NA"/>
  </r>
  <r>
    <x v="0"/>
    <x v="24"/>
    <s v="New cancer diagnoses (observed)"/>
    <x v="0"/>
    <x v="2"/>
    <s v="NA"/>
    <s v="NA"/>
    <s v="NA"/>
    <s v="NA"/>
  </r>
  <r>
    <x v="0"/>
    <x v="24"/>
    <s v="New cancer diagnoses (observed)"/>
    <x v="0"/>
    <x v="4"/>
    <s v="NA"/>
    <s v="NA"/>
    <s v="NA"/>
    <s v="NA"/>
  </r>
  <r>
    <x v="0"/>
    <x v="24"/>
    <s v="New cancer diagnoses (observed)"/>
    <x v="1"/>
    <x v="5"/>
    <s v="NA"/>
    <s v="NA"/>
    <s v="NA"/>
    <s v="NA"/>
  </r>
  <r>
    <x v="0"/>
    <x v="24"/>
    <s v="New cancer diagnoses (observed)"/>
    <x v="1"/>
    <x v="6"/>
    <s v="NA"/>
    <s v="NA"/>
    <s v="NA"/>
    <s v="NA"/>
  </r>
  <r>
    <x v="0"/>
    <x v="24"/>
    <s v="New cancer diagnoses (observed)"/>
    <x v="1"/>
    <x v="7"/>
    <s v="NA"/>
    <s v="NA"/>
    <s v="NA"/>
    <s v="NA"/>
  </r>
  <r>
    <x v="0"/>
    <x v="24"/>
    <s v="New cancer diagnoses (observed)"/>
    <x v="1"/>
    <x v="8"/>
    <s v="NA"/>
    <s v="NA"/>
    <s v="NA"/>
    <s v="NA"/>
  </r>
  <r>
    <x v="0"/>
    <x v="24"/>
    <s v="New cancer diagnoses (observed)"/>
    <x v="1"/>
    <x v="9"/>
    <s v="NA"/>
    <s v="NA"/>
    <s v="NA"/>
    <s v="NA"/>
  </r>
  <r>
    <x v="0"/>
    <x v="25"/>
    <s v="New cancer diagnoses (observed)"/>
    <x v="0"/>
    <x v="0"/>
    <n v="136"/>
    <s v="NA"/>
    <s v="NA"/>
    <s v="NA"/>
  </r>
  <r>
    <x v="0"/>
    <x v="25"/>
    <s v="New cancer diagnoses (observed)"/>
    <x v="0"/>
    <x v="1"/>
    <n v="101"/>
    <s v="NA"/>
    <s v="NA"/>
    <s v="NA"/>
  </r>
  <r>
    <x v="0"/>
    <x v="25"/>
    <s v="New cancer diagnoses (observed)"/>
    <x v="0"/>
    <x v="2"/>
    <n v="71"/>
    <s v="NA"/>
    <s v="NA"/>
    <s v="NA"/>
  </r>
  <r>
    <x v="0"/>
    <x v="25"/>
    <s v="New cancer diagnoses (observed)"/>
    <x v="0"/>
    <x v="4"/>
    <n v="163"/>
    <s v="NA"/>
    <s v="NA"/>
    <s v="NA"/>
  </r>
  <r>
    <x v="0"/>
    <x v="25"/>
    <s v="New cancer diagnoses (observed)"/>
    <x v="1"/>
    <x v="5"/>
    <n v="95"/>
    <s v="NA"/>
    <s v="NA"/>
    <s v="NA"/>
  </r>
  <r>
    <x v="0"/>
    <x v="25"/>
    <s v="New cancer diagnoses (observed)"/>
    <x v="1"/>
    <x v="6"/>
    <n v="20"/>
    <s v="NA"/>
    <s v="NA"/>
    <s v="NA"/>
  </r>
  <r>
    <x v="0"/>
    <x v="25"/>
    <s v="New cancer diagnoses (observed)"/>
    <x v="1"/>
    <x v="7"/>
    <n v="90"/>
    <s v="NA"/>
    <s v="NA"/>
    <s v="NA"/>
  </r>
  <r>
    <x v="0"/>
    <x v="25"/>
    <s v="New cancer diagnoses (observed)"/>
    <x v="1"/>
    <x v="8"/>
    <n v="65"/>
    <s v="NA"/>
    <s v="NA"/>
    <s v="NA"/>
  </r>
  <r>
    <x v="0"/>
    <x v="25"/>
    <s v="New cancer diagnoses (observed)"/>
    <x v="1"/>
    <x v="9"/>
    <n v="156"/>
    <s v="NA"/>
    <s v="NA"/>
    <s v="NA"/>
  </r>
  <r>
    <x v="0"/>
    <x v="26"/>
    <s v="New cancer diagnoses (observed)"/>
    <x v="0"/>
    <x v="0"/>
    <n v="303"/>
    <s v="NA"/>
    <s v="NA"/>
    <s v="NA"/>
  </r>
  <r>
    <x v="0"/>
    <x v="26"/>
    <s v="New cancer diagnoses (observed)"/>
    <x v="0"/>
    <x v="1"/>
    <n v="121"/>
    <s v="NA"/>
    <s v="NA"/>
    <s v="NA"/>
  </r>
  <r>
    <x v="0"/>
    <x v="26"/>
    <s v="New cancer diagnoses (observed)"/>
    <x v="0"/>
    <x v="2"/>
    <n v="96"/>
    <s v="NA"/>
    <s v="NA"/>
    <s v="NA"/>
  </r>
  <r>
    <x v="0"/>
    <x v="26"/>
    <s v="New cancer diagnoses (observed)"/>
    <x v="0"/>
    <x v="4"/>
    <n v="183"/>
    <s v="NA"/>
    <s v="NA"/>
    <s v="NA"/>
  </r>
  <r>
    <x v="0"/>
    <x v="26"/>
    <s v="New cancer diagnoses (observed)"/>
    <x v="1"/>
    <x v="5"/>
    <n v="37"/>
    <s v="NA"/>
    <s v="NA"/>
    <s v="NA"/>
  </r>
  <r>
    <x v="0"/>
    <x v="26"/>
    <s v="New cancer diagnoses (observed)"/>
    <x v="1"/>
    <x v="6"/>
    <n v="53"/>
    <s v="NA"/>
    <s v="NA"/>
    <s v="NA"/>
  </r>
  <r>
    <x v="0"/>
    <x v="26"/>
    <s v="New cancer diagnoses (observed)"/>
    <x v="1"/>
    <x v="7"/>
    <n v="89"/>
    <s v="NA"/>
    <s v="NA"/>
    <s v="NA"/>
  </r>
  <r>
    <x v="0"/>
    <x v="26"/>
    <s v="New cancer diagnoses (observed)"/>
    <x v="1"/>
    <x v="8"/>
    <n v="225"/>
    <s v="NA"/>
    <s v="NA"/>
    <s v="NA"/>
  </r>
  <r>
    <x v="0"/>
    <x v="26"/>
    <s v="New cancer diagnoses (observed)"/>
    <x v="1"/>
    <x v="9"/>
    <n v="299"/>
    <s v="NA"/>
    <s v="NA"/>
    <s v="NA"/>
  </r>
  <r>
    <x v="0"/>
    <x v="27"/>
    <s v="New cancer diagnoses (observed)"/>
    <x v="0"/>
    <x v="0"/>
    <n v="250"/>
    <n v="234"/>
    <n v="16"/>
    <n v="7.0000000000000007E-2"/>
  </r>
  <r>
    <x v="0"/>
    <x v="27"/>
    <s v="New cancer diagnoses (observed)"/>
    <x v="0"/>
    <x v="1"/>
    <n v="925"/>
    <n v="923"/>
    <n v="2"/>
    <n v="0"/>
  </r>
  <r>
    <x v="0"/>
    <x v="27"/>
    <s v="New cancer diagnoses (observed)"/>
    <x v="0"/>
    <x v="2"/>
    <n v="310"/>
    <n v="311"/>
    <n v="-1"/>
    <n v="0"/>
  </r>
  <r>
    <x v="0"/>
    <x v="27"/>
    <s v="New cancer diagnoses (observed)"/>
    <x v="0"/>
    <x v="4"/>
    <n v="2453"/>
    <n v="2453"/>
    <n v="0"/>
    <n v="0"/>
  </r>
  <r>
    <x v="0"/>
    <x v="27"/>
    <s v="New cancer diagnoses (observed)"/>
    <x v="1"/>
    <x v="5"/>
    <n v="1046"/>
    <n v="1047"/>
    <n v="-1"/>
    <n v="0"/>
  </r>
  <r>
    <x v="0"/>
    <x v="27"/>
    <s v="New cancer diagnoses (observed)"/>
    <x v="1"/>
    <x v="6"/>
    <n v="479"/>
    <n v="479"/>
    <n v="0"/>
    <n v="0"/>
  </r>
  <r>
    <x v="0"/>
    <x v="27"/>
    <s v="New cancer diagnoses (observed)"/>
    <x v="1"/>
    <x v="7"/>
    <n v="851"/>
    <n v="851"/>
    <n v="0"/>
    <n v="0"/>
  </r>
  <r>
    <x v="0"/>
    <x v="27"/>
    <s v="New cancer diagnoses (observed)"/>
    <x v="1"/>
    <x v="8"/>
    <n v="500"/>
    <n v="500"/>
    <n v="0"/>
    <n v="0"/>
  </r>
  <r>
    <x v="0"/>
    <x v="27"/>
    <s v="New cancer diagnoses (observed)"/>
    <x v="1"/>
    <x v="9"/>
    <n v="1062"/>
    <n v="1044"/>
    <n v="18"/>
    <n v="0.02"/>
  </r>
  <r>
    <x v="0"/>
    <x v="28"/>
    <s v="New cancer diagnoses (observed)"/>
    <x v="0"/>
    <x v="0"/>
    <n v="121"/>
    <s v="NA"/>
    <s v="NA"/>
    <s v="NA"/>
  </r>
  <r>
    <x v="0"/>
    <x v="28"/>
    <s v="New cancer diagnoses (observed)"/>
    <x v="0"/>
    <x v="1"/>
    <n v="75"/>
    <s v="NA"/>
    <s v="NA"/>
    <s v="NA"/>
  </r>
  <r>
    <x v="0"/>
    <x v="28"/>
    <s v="New cancer diagnoses (observed)"/>
    <x v="0"/>
    <x v="2"/>
    <n v="48"/>
    <s v="NA"/>
    <s v="NA"/>
    <s v="NA"/>
  </r>
  <r>
    <x v="0"/>
    <x v="28"/>
    <s v="New cancer diagnoses (observed)"/>
    <x v="0"/>
    <x v="4"/>
    <n v="121"/>
    <s v="NA"/>
    <s v="NA"/>
    <s v="NA"/>
  </r>
  <r>
    <x v="0"/>
    <x v="28"/>
    <s v="New cancer diagnoses (observed)"/>
    <x v="1"/>
    <x v="5"/>
    <n v="34"/>
    <s v="NA"/>
    <s v="NA"/>
    <s v="NA"/>
  </r>
  <r>
    <x v="0"/>
    <x v="28"/>
    <s v="New cancer diagnoses (observed)"/>
    <x v="1"/>
    <x v="6"/>
    <n v="49"/>
    <s v="NA"/>
    <s v="NA"/>
    <s v="NA"/>
  </r>
  <r>
    <x v="0"/>
    <x v="28"/>
    <s v="New cancer diagnoses (observed)"/>
    <x v="1"/>
    <x v="7"/>
    <n v="44"/>
    <s v="NA"/>
    <s v="NA"/>
    <s v="NA"/>
  </r>
  <r>
    <x v="0"/>
    <x v="28"/>
    <s v="New cancer diagnoses (observed)"/>
    <x v="1"/>
    <x v="8"/>
    <n v="107"/>
    <s v="NA"/>
    <s v="NA"/>
    <s v="NA"/>
  </r>
  <r>
    <x v="0"/>
    <x v="28"/>
    <s v="New cancer diagnoses (observed)"/>
    <x v="1"/>
    <x v="9"/>
    <n v="131"/>
    <s v="NA"/>
    <s v="NA"/>
    <s v="NA"/>
  </r>
  <r>
    <x v="0"/>
    <x v="29"/>
    <s v="New cancer diagnoses (observed)"/>
    <x v="0"/>
    <x v="0"/>
    <n v="26"/>
    <s v="NA"/>
    <s v="NA"/>
    <s v="NA"/>
  </r>
  <r>
    <x v="0"/>
    <x v="29"/>
    <s v="New cancer diagnoses (observed)"/>
    <x v="0"/>
    <x v="1"/>
    <n v="29"/>
    <s v="NA"/>
    <s v="NA"/>
    <s v="NA"/>
  </r>
  <r>
    <x v="0"/>
    <x v="29"/>
    <s v="New cancer diagnoses (observed)"/>
    <x v="0"/>
    <x v="2"/>
    <n v="26"/>
    <s v="NA"/>
    <s v="NA"/>
    <s v="NA"/>
  </r>
  <r>
    <x v="0"/>
    <x v="29"/>
    <s v="New cancer diagnoses (observed)"/>
    <x v="0"/>
    <x v="4"/>
    <n v="85"/>
    <s v="NA"/>
    <s v="NA"/>
    <s v="NA"/>
  </r>
  <r>
    <x v="0"/>
    <x v="30"/>
    <s v="New cancer diagnoses (observed)"/>
    <x v="0"/>
    <x v="0"/>
    <n v="198"/>
    <n v="222"/>
    <n v="-24"/>
    <n v="-0.11"/>
  </r>
  <r>
    <x v="0"/>
    <x v="30"/>
    <s v="New cancer diagnoses (observed)"/>
    <x v="0"/>
    <x v="1"/>
    <n v="105"/>
    <n v="107"/>
    <n v="-2"/>
    <n v="-0.02"/>
  </r>
  <r>
    <x v="0"/>
    <x v="30"/>
    <s v="New cancer diagnoses (observed)"/>
    <x v="0"/>
    <x v="2"/>
    <n v="73"/>
    <n v="80"/>
    <n v="-7"/>
    <n v="-0.09"/>
  </r>
  <r>
    <x v="0"/>
    <x v="30"/>
    <s v="New cancer diagnoses (observed)"/>
    <x v="0"/>
    <x v="4"/>
    <n v="86"/>
    <n v="91"/>
    <n v="-5"/>
    <n v="-0.05"/>
  </r>
  <r>
    <x v="0"/>
    <x v="31"/>
    <s v="New cancer diagnoses (observed)"/>
    <x v="0"/>
    <x v="0"/>
    <n v="625"/>
    <n v="536"/>
    <n v="89"/>
    <n v="0.17"/>
  </r>
  <r>
    <x v="0"/>
    <x v="31"/>
    <s v="New cancer diagnoses (observed)"/>
    <x v="0"/>
    <x v="1"/>
    <n v="266"/>
    <n v="246"/>
    <n v="20"/>
    <n v="0.08"/>
  </r>
  <r>
    <x v="0"/>
    <x v="31"/>
    <s v="New cancer diagnoses (observed)"/>
    <x v="0"/>
    <x v="2"/>
    <n v="254"/>
    <n v="242"/>
    <n v="12"/>
    <n v="0.05"/>
  </r>
  <r>
    <x v="0"/>
    <x v="31"/>
    <s v="New cancer diagnoses (observed)"/>
    <x v="0"/>
    <x v="4"/>
    <n v="333"/>
    <n v="332"/>
    <n v="1"/>
    <n v="0"/>
  </r>
  <r>
    <x v="0"/>
    <x v="31"/>
    <s v="New cancer diagnoses (observed)"/>
    <x v="1"/>
    <x v="5"/>
    <n v="37"/>
    <n v="37"/>
    <n v="0"/>
    <n v="0"/>
  </r>
  <r>
    <x v="0"/>
    <x v="31"/>
    <s v="New cancer diagnoses (observed)"/>
    <x v="1"/>
    <x v="6"/>
    <n v="53"/>
    <n v="53"/>
    <n v="0"/>
    <n v="0"/>
  </r>
  <r>
    <x v="0"/>
    <x v="31"/>
    <s v="New cancer diagnoses (observed)"/>
    <x v="1"/>
    <x v="7"/>
    <n v="89"/>
    <n v="89"/>
    <n v="0"/>
    <n v="0"/>
  </r>
  <r>
    <x v="0"/>
    <x v="31"/>
    <s v="New cancer diagnoses (observed)"/>
    <x v="1"/>
    <x v="8"/>
    <n v="225"/>
    <n v="223"/>
    <n v="2"/>
    <n v="0.01"/>
  </r>
  <r>
    <x v="0"/>
    <x v="31"/>
    <s v="New cancer diagnoses (observed)"/>
    <x v="1"/>
    <x v="9"/>
    <n v="299"/>
    <n v="243"/>
    <n v="56"/>
    <n v="0.23"/>
  </r>
  <r>
    <x v="0"/>
    <x v="32"/>
    <s v="New cancer diagnoses (observed)"/>
    <x v="0"/>
    <x v="0"/>
    <n v="367"/>
    <n v="339"/>
    <n v="28"/>
    <n v="0.08"/>
  </r>
  <r>
    <x v="0"/>
    <x v="32"/>
    <s v="New cancer diagnoses (observed)"/>
    <x v="0"/>
    <x v="1"/>
    <n v="615"/>
    <n v="610"/>
    <n v="5"/>
    <n v="0.01"/>
  </r>
  <r>
    <x v="0"/>
    <x v="32"/>
    <s v="New cancer diagnoses (observed)"/>
    <x v="0"/>
    <x v="2"/>
    <n v="290"/>
    <n v="283"/>
    <n v="7"/>
    <n v="0.02"/>
  </r>
  <r>
    <x v="0"/>
    <x v="32"/>
    <s v="New cancer diagnoses (observed)"/>
    <x v="0"/>
    <x v="4"/>
    <n v="696"/>
    <n v="697"/>
    <n v="-1"/>
    <n v="0"/>
  </r>
  <r>
    <x v="0"/>
    <x v="32"/>
    <s v="New cancer diagnoses (observed)"/>
    <x v="1"/>
    <x v="5"/>
    <n v="458"/>
    <n v="458"/>
    <n v="0"/>
    <n v="0"/>
  </r>
  <r>
    <x v="0"/>
    <x v="32"/>
    <s v="New cancer diagnoses (observed)"/>
    <x v="1"/>
    <x v="6"/>
    <n v="195"/>
    <n v="195"/>
    <n v="0"/>
    <n v="0"/>
  </r>
  <r>
    <x v="0"/>
    <x v="32"/>
    <s v="New cancer diagnoses (observed)"/>
    <x v="1"/>
    <x v="7"/>
    <n v="188"/>
    <n v="188"/>
    <n v="0"/>
    <n v="0"/>
  </r>
  <r>
    <x v="0"/>
    <x v="32"/>
    <s v="New cancer diagnoses (observed)"/>
    <x v="1"/>
    <x v="8"/>
    <n v="118"/>
    <n v="118"/>
    <n v="0"/>
    <n v="0"/>
  </r>
  <r>
    <x v="0"/>
    <x v="32"/>
    <s v="New cancer diagnoses (observed)"/>
    <x v="1"/>
    <x v="9"/>
    <n v="705"/>
    <n v="669"/>
    <n v="36"/>
    <n v="0.05"/>
  </r>
  <r>
    <x v="0"/>
    <x v="33"/>
    <s v="New cancer diagnoses (observed)"/>
    <x v="0"/>
    <x v="0"/>
    <n v="69"/>
    <s v="NA"/>
    <s v="NA"/>
    <s v="NA"/>
  </r>
  <r>
    <x v="0"/>
    <x v="33"/>
    <s v="New cancer diagnoses (observed)"/>
    <x v="0"/>
    <x v="1"/>
    <n v="130"/>
    <s v="NA"/>
    <s v="NA"/>
    <s v="NA"/>
  </r>
  <r>
    <x v="0"/>
    <x v="33"/>
    <s v="New cancer diagnoses (observed)"/>
    <x v="0"/>
    <x v="2"/>
    <n v="62"/>
    <s v="NA"/>
    <s v="NA"/>
    <s v="NA"/>
  </r>
  <r>
    <x v="0"/>
    <x v="33"/>
    <s v="New cancer diagnoses (observed)"/>
    <x v="0"/>
    <x v="4"/>
    <n v="402"/>
    <s v="NA"/>
    <s v="NA"/>
    <s v="NA"/>
  </r>
  <r>
    <x v="0"/>
    <x v="33"/>
    <s v="New cancer diagnoses (observed)"/>
    <x v="1"/>
    <x v="5"/>
    <n v="385"/>
    <s v="NA"/>
    <s v="NA"/>
    <s v="NA"/>
  </r>
  <r>
    <x v="0"/>
    <x v="33"/>
    <s v="New cancer diagnoses (observed)"/>
    <x v="1"/>
    <x v="6"/>
    <n v="43"/>
    <s v="NA"/>
    <s v="NA"/>
    <s v="NA"/>
  </r>
  <r>
    <x v="0"/>
    <x v="33"/>
    <s v="New cancer diagnoses (observed)"/>
    <x v="1"/>
    <x v="7"/>
    <n v="73"/>
    <s v="NA"/>
    <s v="NA"/>
    <s v="NA"/>
  </r>
  <r>
    <x v="0"/>
    <x v="33"/>
    <s v="New cancer diagnoses (observed)"/>
    <x v="1"/>
    <x v="8"/>
    <n v="46"/>
    <s v="NA"/>
    <s v="NA"/>
    <s v="NA"/>
  </r>
  <r>
    <x v="0"/>
    <x v="33"/>
    <s v="New cancer diagnoses (observed)"/>
    <x v="1"/>
    <x v="9"/>
    <n v="116"/>
    <s v="NA"/>
    <s v="NA"/>
    <s v="NA"/>
  </r>
  <r>
    <x v="1"/>
    <x v="0"/>
    <s v="New cancer diagnoses (observed)"/>
    <x v="0"/>
    <x v="0"/>
    <n v="4233"/>
    <n v="3843"/>
    <n v="390"/>
    <n v="0.1"/>
  </r>
  <r>
    <x v="1"/>
    <x v="0"/>
    <s v="New cancer diagnoses (observed)"/>
    <x v="0"/>
    <x v="1"/>
    <n v="4810"/>
    <n v="4751"/>
    <n v="59"/>
    <n v="0.01"/>
  </r>
  <r>
    <x v="1"/>
    <x v="0"/>
    <s v="New cancer diagnoses (observed)"/>
    <x v="0"/>
    <x v="2"/>
    <n v="2730"/>
    <n v="2691"/>
    <n v="39"/>
    <n v="0.01"/>
  </r>
  <r>
    <x v="1"/>
    <x v="0"/>
    <s v="New cancer diagnoses (observed)"/>
    <x v="0"/>
    <x v="3"/>
    <n v="1307"/>
    <n v="1308"/>
    <n v="-1"/>
    <n v="0"/>
  </r>
  <r>
    <x v="1"/>
    <x v="0"/>
    <s v="New cancer diagnoses (observed)"/>
    <x v="0"/>
    <x v="4"/>
    <n v="9678"/>
    <n v="9677"/>
    <n v="1"/>
    <n v="0"/>
  </r>
  <r>
    <x v="1"/>
    <x v="0"/>
    <s v="New cancer diagnoses (observed)"/>
    <x v="1"/>
    <x v="5"/>
    <n v="4442"/>
    <n v="4439"/>
    <n v="3"/>
    <n v="0"/>
  </r>
  <r>
    <x v="1"/>
    <x v="0"/>
    <s v="New cancer diagnoses (observed)"/>
    <x v="1"/>
    <x v="6"/>
    <n v="3008"/>
    <n v="3008"/>
    <n v="0"/>
    <n v="0"/>
  </r>
  <r>
    <x v="1"/>
    <x v="0"/>
    <s v="New cancer diagnoses (observed)"/>
    <x v="1"/>
    <x v="7"/>
    <n v="3081"/>
    <n v="3083"/>
    <n v="-2"/>
    <n v="0"/>
  </r>
  <r>
    <x v="1"/>
    <x v="0"/>
    <s v="New cancer diagnoses (observed)"/>
    <x v="1"/>
    <x v="8"/>
    <n v="2961"/>
    <n v="2958"/>
    <n v="3"/>
    <n v="0"/>
  </r>
  <r>
    <x v="1"/>
    <x v="0"/>
    <s v="New cancer diagnoses (observed)"/>
    <x v="1"/>
    <x v="9"/>
    <n v="4714"/>
    <n v="4382"/>
    <n v="332"/>
    <n v="0.08"/>
  </r>
  <r>
    <x v="1"/>
    <x v="1"/>
    <s v="New cancer diagnoses (observed)"/>
    <x v="0"/>
    <x v="0"/>
    <n v="126"/>
    <s v="NA"/>
    <s v="NA"/>
    <s v="NA"/>
  </r>
  <r>
    <x v="1"/>
    <x v="1"/>
    <s v="New cancer diagnoses (observed)"/>
    <x v="0"/>
    <x v="1"/>
    <n v="211"/>
    <s v="NA"/>
    <s v="NA"/>
    <s v="NA"/>
  </r>
  <r>
    <x v="1"/>
    <x v="1"/>
    <s v="New cancer diagnoses (observed)"/>
    <x v="0"/>
    <x v="2"/>
    <n v="61"/>
    <s v="NA"/>
    <s v="NA"/>
    <s v="NA"/>
  </r>
  <r>
    <x v="1"/>
    <x v="1"/>
    <s v="New cancer diagnoses (observed)"/>
    <x v="0"/>
    <x v="4"/>
    <n v="329"/>
    <s v="NA"/>
    <s v="NA"/>
    <s v="NA"/>
  </r>
  <r>
    <x v="1"/>
    <x v="1"/>
    <s v="New cancer diagnoses (observed)"/>
    <x v="1"/>
    <x v="5"/>
    <n v="178"/>
    <s v="NA"/>
    <s v="NA"/>
    <s v="NA"/>
  </r>
  <r>
    <x v="1"/>
    <x v="1"/>
    <s v="New cancer diagnoses (observed)"/>
    <x v="1"/>
    <x v="6"/>
    <n v="136"/>
    <s v="NA"/>
    <s v="NA"/>
    <s v="NA"/>
  </r>
  <r>
    <x v="1"/>
    <x v="1"/>
    <s v="New cancer diagnoses (observed)"/>
    <x v="1"/>
    <x v="7"/>
    <n v="48"/>
    <s v="NA"/>
    <s v="NA"/>
    <s v="NA"/>
  </r>
  <r>
    <x v="1"/>
    <x v="1"/>
    <s v="New cancer diagnoses (observed)"/>
    <x v="1"/>
    <x v="8"/>
    <n v="31"/>
    <s v="NA"/>
    <s v="NA"/>
    <s v="NA"/>
  </r>
  <r>
    <x v="1"/>
    <x v="1"/>
    <s v="New cancer diagnoses (observed)"/>
    <x v="1"/>
    <x v="9"/>
    <n v="334"/>
    <s v="NA"/>
    <s v="NA"/>
    <s v="NA"/>
  </r>
  <r>
    <x v="1"/>
    <x v="2"/>
    <s v="New cancer diagnoses (observed)"/>
    <x v="0"/>
    <x v="0"/>
    <n v="22"/>
    <n v="21"/>
    <n v="1"/>
    <n v="0.05"/>
  </r>
  <r>
    <x v="1"/>
    <x v="2"/>
    <s v="New cancer diagnoses (observed)"/>
    <x v="0"/>
    <x v="1"/>
    <n v="67"/>
    <n v="66"/>
    <n v="1"/>
    <n v="0.02"/>
  </r>
  <r>
    <x v="1"/>
    <x v="2"/>
    <s v="New cancer diagnoses (observed)"/>
    <x v="0"/>
    <x v="2"/>
    <n v="51"/>
    <n v="53"/>
    <n v="-2"/>
    <n v="-0.04"/>
  </r>
  <r>
    <x v="1"/>
    <x v="2"/>
    <s v="New cancer diagnoses (observed)"/>
    <x v="0"/>
    <x v="4"/>
    <n v="72"/>
    <n v="72"/>
    <n v="0"/>
    <n v="0"/>
  </r>
  <r>
    <x v="1"/>
    <x v="3"/>
    <s v="New cancer diagnoses (observed)"/>
    <x v="0"/>
    <x v="0"/>
    <n v="183"/>
    <n v="160"/>
    <n v="23"/>
    <n v="0.14000000000000001"/>
  </r>
  <r>
    <x v="1"/>
    <x v="3"/>
    <s v="New cancer diagnoses (observed)"/>
    <x v="0"/>
    <x v="1"/>
    <n v="81"/>
    <n v="80"/>
    <n v="1"/>
    <n v="0.01"/>
  </r>
  <r>
    <x v="1"/>
    <x v="3"/>
    <s v="New cancer diagnoses (observed)"/>
    <x v="0"/>
    <x v="2"/>
    <n v="138"/>
    <n v="132"/>
    <n v="6"/>
    <n v="0.05"/>
  </r>
  <r>
    <x v="1"/>
    <x v="3"/>
    <s v="New cancer diagnoses (observed)"/>
    <x v="0"/>
    <x v="4"/>
    <n v="8"/>
    <n v="8"/>
    <n v="0"/>
    <n v="0"/>
  </r>
  <r>
    <x v="1"/>
    <x v="4"/>
    <s v="New cancer diagnoses (observed)"/>
    <x v="0"/>
    <x v="0"/>
    <n v="126"/>
    <n v="113"/>
    <n v="13"/>
    <n v="0.12"/>
  </r>
  <r>
    <x v="1"/>
    <x v="4"/>
    <s v="New cancer diagnoses (observed)"/>
    <x v="0"/>
    <x v="1"/>
    <n v="210"/>
    <n v="208"/>
    <n v="2"/>
    <n v="0.01"/>
  </r>
  <r>
    <x v="1"/>
    <x v="4"/>
    <s v="New cancer diagnoses (observed)"/>
    <x v="0"/>
    <x v="2"/>
    <n v="150"/>
    <n v="150"/>
    <n v="0"/>
    <n v="0"/>
  </r>
  <r>
    <x v="1"/>
    <x v="4"/>
    <s v="New cancer diagnoses (observed)"/>
    <x v="0"/>
    <x v="3"/>
    <n v="989"/>
    <n v="990"/>
    <n v="-1"/>
    <n v="0"/>
  </r>
  <r>
    <x v="1"/>
    <x v="4"/>
    <s v="New cancer diagnoses (observed)"/>
    <x v="0"/>
    <x v="4"/>
    <n v="1784"/>
    <n v="1783"/>
    <n v="1"/>
    <n v="0"/>
  </r>
  <r>
    <x v="1"/>
    <x v="4"/>
    <s v="New cancer diagnoses (observed)"/>
    <x v="1"/>
    <x v="5"/>
    <n v="1057"/>
    <n v="1056"/>
    <n v="1"/>
    <n v="0"/>
  </r>
  <r>
    <x v="1"/>
    <x v="4"/>
    <s v="New cancer diagnoses (observed)"/>
    <x v="1"/>
    <x v="6"/>
    <n v="1071"/>
    <n v="1070"/>
    <n v="1"/>
    <n v="0"/>
  </r>
  <r>
    <x v="1"/>
    <x v="4"/>
    <s v="New cancer diagnoses (observed)"/>
    <x v="1"/>
    <x v="7"/>
    <n v="238"/>
    <n v="237"/>
    <n v="1"/>
    <n v="0"/>
  </r>
  <r>
    <x v="1"/>
    <x v="4"/>
    <s v="New cancer diagnoses (observed)"/>
    <x v="1"/>
    <x v="8"/>
    <n v="90"/>
    <n v="89"/>
    <n v="1"/>
    <n v="0.01"/>
  </r>
  <r>
    <x v="1"/>
    <x v="4"/>
    <s v="New cancer diagnoses (observed)"/>
    <x v="1"/>
    <x v="9"/>
    <n v="803"/>
    <n v="792"/>
    <n v="11"/>
    <n v="0.01"/>
  </r>
  <r>
    <x v="1"/>
    <x v="5"/>
    <s v="New cancer diagnoses (observed)"/>
    <x v="0"/>
    <x v="0"/>
    <n v="25"/>
    <s v="NA"/>
    <s v="NA"/>
    <s v="NA"/>
  </r>
  <r>
    <x v="1"/>
    <x v="5"/>
    <s v="New cancer diagnoses (observed)"/>
    <x v="0"/>
    <x v="1"/>
    <n v="29"/>
    <s v="NA"/>
    <s v="NA"/>
    <s v="NA"/>
  </r>
  <r>
    <x v="1"/>
    <x v="5"/>
    <s v="New cancer diagnoses (observed)"/>
    <x v="0"/>
    <x v="2"/>
    <n v="16"/>
    <s v="NA"/>
    <s v="NA"/>
    <s v="NA"/>
  </r>
  <r>
    <x v="1"/>
    <x v="5"/>
    <s v="New cancer diagnoses (observed)"/>
    <x v="0"/>
    <x v="3"/>
    <n v="64"/>
    <s v="NA"/>
    <s v="NA"/>
    <s v="NA"/>
  </r>
  <r>
    <x v="1"/>
    <x v="5"/>
    <s v="New cancer diagnoses (observed)"/>
    <x v="0"/>
    <x v="4"/>
    <n v="43"/>
    <s v="NA"/>
    <s v="NA"/>
    <s v="NA"/>
  </r>
  <r>
    <x v="1"/>
    <x v="6"/>
    <s v="New cancer diagnoses (observed)"/>
    <x v="0"/>
    <x v="0"/>
    <n v="554"/>
    <n v="500"/>
    <n v="54"/>
    <n v="0.11"/>
  </r>
  <r>
    <x v="1"/>
    <x v="6"/>
    <s v="New cancer diagnoses (observed)"/>
    <x v="0"/>
    <x v="1"/>
    <n v="538"/>
    <n v="536"/>
    <n v="2"/>
    <n v="0"/>
  </r>
  <r>
    <x v="1"/>
    <x v="6"/>
    <s v="New cancer diagnoses (observed)"/>
    <x v="0"/>
    <x v="2"/>
    <n v="303"/>
    <n v="301"/>
    <n v="2"/>
    <n v="0.01"/>
  </r>
  <r>
    <x v="1"/>
    <x v="6"/>
    <s v="New cancer diagnoses (observed)"/>
    <x v="0"/>
    <x v="3"/>
    <n v="254"/>
    <n v="254"/>
    <n v="0"/>
    <n v="0"/>
  </r>
  <r>
    <x v="1"/>
    <x v="6"/>
    <s v="New cancer diagnoses (observed)"/>
    <x v="0"/>
    <x v="4"/>
    <n v="1076"/>
    <n v="1074"/>
    <n v="2"/>
    <n v="0"/>
  </r>
  <r>
    <x v="1"/>
    <x v="6"/>
    <s v="New cancer diagnoses (observed)"/>
    <x v="1"/>
    <x v="5"/>
    <n v="409"/>
    <n v="409"/>
    <n v="0"/>
    <n v="0"/>
  </r>
  <r>
    <x v="1"/>
    <x v="6"/>
    <s v="New cancer diagnoses (observed)"/>
    <x v="1"/>
    <x v="6"/>
    <n v="591"/>
    <n v="590"/>
    <n v="1"/>
    <n v="0"/>
  </r>
  <r>
    <x v="1"/>
    <x v="6"/>
    <s v="New cancer diagnoses (observed)"/>
    <x v="1"/>
    <x v="7"/>
    <n v="672"/>
    <n v="674"/>
    <n v="-2"/>
    <n v="0"/>
  </r>
  <r>
    <x v="1"/>
    <x v="6"/>
    <s v="New cancer diagnoses (observed)"/>
    <x v="1"/>
    <x v="8"/>
    <n v="407"/>
    <n v="406"/>
    <n v="1"/>
    <n v="0"/>
  </r>
  <r>
    <x v="1"/>
    <x v="6"/>
    <s v="New cancer diagnoses (observed)"/>
    <x v="1"/>
    <x v="9"/>
    <n v="524"/>
    <n v="464"/>
    <n v="60"/>
    <n v="0.13"/>
  </r>
  <r>
    <x v="1"/>
    <x v="7"/>
    <s v="New cancer diagnoses (observed)"/>
    <x v="0"/>
    <x v="0"/>
    <n v="32"/>
    <n v="32"/>
    <n v="0"/>
    <n v="0"/>
  </r>
  <r>
    <x v="1"/>
    <x v="7"/>
    <s v="New cancer diagnoses (observed)"/>
    <x v="0"/>
    <x v="1"/>
    <n v="100"/>
    <n v="99"/>
    <n v="1"/>
    <n v="0.01"/>
  </r>
  <r>
    <x v="1"/>
    <x v="7"/>
    <s v="New cancer diagnoses (observed)"/>
    <x v="0"/>
    <x v="2"/>
    <n v="36"/>
    <n v="36"/>
    <n v="0"/>
    <n v="0"/>
  </r>
  <r>
    <x v="1"/>
    <x v="7"/>
    <s v="New cancer diagnoses (observed)"/>
    <x v="0"/>
    <x v="4"/>
    <n v="60"/>
    <n v="60"/>
    <n v="0"/>
    <n v="0"/>
  </r>
  <r>
    <x v="1"/>
    <x v="8"/>
    <s v="New cancer diagnoses (observed)"/>
    <x v="0"/>
    <x v="0"/>
    <n v="210"/>
    <n v="181"/>
    <n v="29"/>
    <n v="0.16"/>
  </r>
  <r>
    <x v="1"/>
    <x v="8"/>
    <s v="New cancer diagnoses (observed)"/>
    <x v="0"/>
    <x v="1"/>
    <n v="299"/>
    <n v="295"/>
    <n v="4"/>
    <n v="0.01"/>
  </r>
  <r>
    <x v="1"/>
    <x v="8"/>
    <s v="New cancer diagnoses (observed)"/>
    <x v="0"/>
    <x v="2"/>
    <n v="128"/>
    <n v="127"/>
    <n v="1"/>
    <n v="0.01"/>
  </r>
  <r>
    <x v="1"/>
    <x v="8"/>
    <s v="New cancer diagnoses (observed)"/>
    <x v="0"/>
    <x v="3"/>
    <n v="64"/>
    <n v="64"/>
    <n v="0"/>
    <n v="0"/>
  </r>
  <r>
    <x v="1"/>
    <x v="8"/>
    <s v="New cancer diagnoses (observed)"/>
    <x v="0"/>
    <x v="4"/>
    <n v="648"/>
    <n v="648"/>
    <n v="0"/>
    <n v="0"/>
  </r>
  <r>
    <x v="1"/>
    <x v="8"/>
    <s v="New cancer diagnoses (observed)"/>
    <x v="1"/>
    <x v="5"/>
    <n v="501"/>
    <n v="501"/>
    <n v="0"/>
    <n v="0"/>
  </r>
  <r>
    <x v="1"/>
    <x v="8"/>
    <s v="New cancer diagnoses (observed)"/>
    <x v="1"/>
    <x v="6"/>
    <n v="65"/>
    <n v="65"/>
    <n v="0"/>
    <n v="0"/>
  </r>
  <r>
    <x v="1"/>
    <x v="8"/>
    <s v="New cancer diagnoses (observed)"/>
    <x v="1"/>
    <x v="7"/>
    <n v="148"/>
    <n v="148"/>
    <n v="0"/>
    <n v="0"/>
  </r>
  <r>
    <x v="1"/>
    <x v="8"/>
    <s v="New cancer diagnoses (observed)"/>
    <x v="1"/>
    <x v="8"/>
    <n v="100"/>
    <n v="100"/>
    <n v="0"/>
    <n v="0"/>
  </r>
  <r>
    <x v="1"/>
    <x v="8"/>
    <s v="New cancer diagnoses (observed)"/>
    <x v="1"/>
    <x v="9"/>
    <n v="226"/>
    <n v="198"/>
    <n v="28"/>
    <n v="0.14000000000000001"/>
  </r>
  <r>
    <x v="1"/>
    <x v="9"/>
    <s v="New cancer diagnoses (observed)"/>
    <x v="0"/>
    <x v="0"/>
    <n v="528"/>
    <n v="473"/>
    <n v="55"/>
    <n v="0.12"/>
  </r>
  <r>
    <x v="1"/>
    <x v="9"/>
    <s v="New cancer diagnoses (observed)"/>
    <x v="0"/>
    <x v="1"/>
    <n v="520"/>
    <n v="498"/>
    <n v="22"/>
    <n v="0.04"/>
  </r>
  <r>
    <x v="1"/>
    <x v="9"/>
    <s v="New cancer diagnoses (observed)"/>
    <x v="0"/>
    <x v="2"/>
    <n v="276"/>
    <n v="263"/>
    <n v="13"/>
    <n v="0.05"/>
  </r>
  <r>
    <x v="1"/>
    <x v="9"/>
    <s v="New cancer diagnoses (observed)"/>
    <x v="0"/>
    <x v="4"/>
    <n v="557"/>
    <n v="557"/>
    <n v="0"/>
    <n v="0"/>
  </r>
  <r>
    <x v="1"/>
    <x v="9"/>
    <s v="New cancer diagnoses (observed)"/>
    <x v="1"/>
    <x v="5"/>
    <n v="64"/>
    <n v="64"/>
    <n v="0"/>
    <n v="0"/>
  </r>
  <r>
    <x v="1"/>
    <x v="9"/>
    <s v="New cancer diagnoses (observed)"/>
    <x v="1"/>
    <x v="6"/>
    <n v="79"/>
    <n v="79"/>
    <n v="0"/>
    <n v="0"/>
  </r>
  <r>
    <x v="1"/>
    <x v="9"/>
    <s v="New cancer diagnoses (observed)"/>
    <x v="1"/>
    <x v="7"/>
    <n v="93"/>
    <n v="93"/>
    <n v="0"/>
    <n v="0"/>
  </r>
  <r>
    <x v="1"/>
    <x v="9"/>
    <s v="New cancer diagnoses (observed)"/>
    <x v="1"/>
    <x v="8"/>
    <n v="197"/>
    <n v="197"/>
    <n v="0"/>
    <n v="0"/>
  </r>
  <r>
    <x v="1"/>
    <x v="9"/>
    <s v="New cancer diagnoses (observed)"/>
    <x v="1"/>
    <x v="9"/>
    <n v="478"/>
    <n v="459"/>
    <n v="19"/>
    <n v="0.04"/>
  </r>
  <r>
    <x v="1"/>
    <x v="10"/>
    <s v="New cancer diagnoses (observed)"/>
    <x v="0"/>
    <x v="0"/>
    <n v="64"/>
    <n v="56"/>
    <n v="8"/>
    <n v="0.14000000000000001"/>
  </r>
  <r>
    <x v="1"/>
    <x v="10"/>
    <s v="New cancer diagnoses (observed)"/>
    <x v="0"/>
    <x v="1"/>
    <n v="175"/>
    <n v="174"/>
    <n v="1"/>
    <n v="0.01"/>
  </r>
  <r>
    <x v="1"/>
    <x v="10"/>
    <s v="New cancer diagnoses (observed)"/>
    <x v="0"/>
    <x v="2"/>
    <n v="109"/>
    <n v="109"/>
    <n v="0"/>
    <n v="0"/>
  </r>
  <r>
    <x v="1"/>
    <x v="10"/>
    <s v="New cancer diagnoses (observed)"/>
    <x v="0"/>
    <x v="4"/>
    <n v="390"/>
    <n v="390"/>
    <n v="0"/>
    <n v="0"/>
  </r>
  <r>
    <x v="1"/>
    <x v="11"/>
    <s v="New cancer diagnoses (observed)"/>
    <x v="0"/>
    <x v="0"/>
    <n v="27"/>
    <s v="NA"/>
    <s v="NA"/>
    <s v="NA"/>
  </r>
  <r>
    <x v="1"/>
    <x v="11"/>
    <s v="New cancer diagnoses (observed)"/>
    <x v="0"/>
    <x v="1"/>
    <n v="30"/>
    <s v="NA"/>
    <s v="NA"/>
    <s v="NA"/>
  </r>
  <r>
    <x v="1"/>
    <x v="11"/>
    <s v="New cancer diagnoses (observed)"/>
    <x v="0"/>
    <x v="2"/>
    <n v="21"/>
    <s v="NA"/>
    <s v="NA"/>
    <s v="NA"/>
  </r>
  <r>
    <x v="1"/>
    <x v="11"/>
    <s v="New cancer diagnoses (observed)"/>
    <x v="0"/>
    <x v="4"/>
    <n v="70"/>
    <s v="NA"/>
    <s v="NA"/>
    <s v="NA"/>
  </r>
  <r>
    <x v="1"/>
    <x v="11"/>
    <s v="New cancer diagnoses (observed)"/>
    <x v="1"/>
    <x v="5"/>
    <n v="10"/>
    <s v="NA"/>
    <s v="NA"/>
    <s v="NA"/>
  </r>
  <r>
    <x v="1"/>
    <x v="11"/>
    <s v="New cancer diagnoses (observed)"/>
    <x v="1"/>
    <x v="6"/>
    <n v="34"/>
    <s v="NA"/>
    <s v="NA"/>
    <s v="NA"/>
  </r>
  <r>
    <x v="1"/>
    <x v="11"/>
    <s v="New cancer diagnoses (observed)"/>
    <x v="1"/>
    <x v="7"/>
    <n v="17"/>
    <s v="NA"/>
    <s v="NA"/>
    <s v="NA"/>
  </r>
  <r>
    <x v="1"/>
    <x v="11"/>
    <s v="New cancer diagnoses (observed)"/>
    <x v="1"/>
    <x v="8"/>
    <n v="14"/>
    <s v="NA"/>
    <s v="NA"/>
    <s v="NA"/>
  </r>
  <r>
    <x v="1"/>
    <x v="11"/>
    <s v="New cancer diagnoses (observed)"/>
    <x v="1"/>
    <x v="9"/>
    <n v="73"/>
    <s v="NA"/>
    <s v="NA"/>
    <s v="NA"/>
  </r>
  <r>
    <x v="1"/>
    <x v="12"/>
    <s v="New cancer diagnoses (observed)"/>
    <x v="0"/>
    <x v="0"/>
    <n v="160"/>
    <s v="NA"/>
    <s v="NA"/>
    <s v="NA"/>
  </r>
  <r>
    <x v="1"/>
    <x v="12"/>
    <s v="New cancer diagnoses (observed)"/>
    <x v="0"/>
    <x v="1"/>
    <n v="210"/>
    <s v="NA"/>
    <s v="NA"/>
    <s v="NA"/>
  </r>
  <r>
    <x v="1"/>
    <x v="12"/>
    <s v="New cancer diagnoses (observed)"/>
    <x v="0"/>
    <x v="2"/>
    <n v="123"/>
    <s v="NA"/>
    <s v="NA"/>
    <s v="NA"/>
  </r>
  <r>
    <x v="1"/>
    <x v="12"/>
    <s v="New cancer diagnoses (observed)"/>
    <x v="0"/>
    <x v="4"/>
    <n v="238"/>
    <s v="NA"/>
    <s v="NA"/>
    <s v="NA"/>
  </r>
  <r>
    <x v="1"/>
    <x v="12"/>
    <s v="New cancer diagnoses (observed)"/>
    <x v="1"/>
    <x v="5"/>
    <n v="221"/>
    <s v="NA"/>
    <s v="NA"/>
    <s v="NA"/>
  </r>
  <r>
    <x v="1"/>
    <x v="12"/>
    <s v="New cancer diagnoses (observed)"/>
    <x v="1"/>
    <x v="6"/>
    <n v="36"/>
    <s v="NA"/>
    <s v="NA"/>
    <s v="NA"/>
  </r>
  <r>
    <x v="1"/>
    <x v="12"/>
    <s v="New cancer diagnoses (observed)"/>
    <x v="1"/>
    <x v="7"/>
    <n v="125"/>
    <s v="NA"/>
    <s v="NA"/>
    <s v="NA"/>
  </r>
  <r>
    <x v="1"/>
    <x v="12"/>
    <s v="New cancer diagnoses (observed)"/>
    <x v="1"/>
    <x v="8"/>
    <n v="68"/>
    <s v="NA"/>
    <s v="NA"/>
    <s v="NA"/>
  </r>
  <r>
    <x v="1"/>
    <x v="12"/>
    <s v="New cancer diagnoses (observed)"/>
    <x v="1"/>
    <x v="9"/>
    <n v="281"/>
    <s v="NA"/>
    <s v="NA"/>
    <s v="NA"/>
  </r>
  <r>
    <x v="1"/>
    <x v="13"/>
    <s v="New cancer diagnoses (observed)"/>
    <x v="0"/>
    <x v="0"/>
    <n v="41"/>
    <s v="NA"/>
    <s v="NA"/>
    <s v="NA"/>
  </r>
  <r>
    <x v="1"/>
    <x v="13"/>
    <s v="New cancer diagnoses (observed)"/>
    <x v="0"/>
    <x v="1"/>
    <n v="120"/>
    <s v="NA"/>
    <s v="NA"/>
    <s v="NA"/>
  </r>
  <r>
    <x v="1"/>
    <x v="13"/>
    <s v="New cancer diagnoses (observed)"/>
    <x v="0"/>
    <x v="2"/>
    <n v="97"/>
    <s v="NA"/>
    <s v="NA"/>
    <s v="NA"/>
  </r>
  <r>
    <x v="1"/>
    <x v="13"/>
    <s v="New cancer diagnoses (observed)"/>
    <x v="0"/>
    <x v="4"/>
    <n v="322"/>
    <s v="NA"/>
    <s v="NA"/>
    <s v="NA"/>
  </r>
  <r>
    <x v="1"/>
    <x v="14"/>
    <s v="New cancer diagnoses (observed)"/>
    <x v="0"/>
    <x v="0"/>
    <n v="164"/>
    <s v="NA"/>
    <s v="NA"/>
    <s v="NA"/>
  </r>
  <r>
    <x v="1"/>
    <x v="14"/>
    <s v="New cancer diagnoses (observed)"/>
    <x v="0"/>
    <x v="1"/>
    <n v="104"/>
    <s v="NA"/>
    <s v="NA"/>
    <s v="NA"/>
  </r>
  <r>
    <x v="1"/>
    <x v="14"/>
    <s v="New cancer diagnoses (observed)"/>
    <x v="0"/>
    <x v="2"/>
    <n v="63"/>
    <s v="NA"/>
    <s v="NA"/>
    <s v="NA"/>
  </r>
  <r>
    <x v="1"/>
    <x v="14"/>
    <s v="New cancer diagnoses (observed)"/>
    <x v="0"/>
    <x v="4"/>
    <n v="75"/>
    <s v="NA"/>
    <s v="NA"/>
    <s v="NA"/>
  </r>
  <r>
    <x v="1"/>
    <x v="15"/>
    <s v="New cancer diagnoses (observed)"/>
    <x v="0"/>
    <x v="0"/>
    <n v="1024"/>
    <n v="950"/>
    <n v="74"/>
    <n v="0.08"/>
  </r>
  <r>
    <x v="1"/>
    <x v="15"/>
    <s v="New cancer diagnoses (observed)"/>
    <x v="0"/>
    <x v="1"/>
    <n v="642"/>
    <n v="635"/>
    <n v="7"/>
    <n v="0.01"/>
  </r>
  <r>
    <x v="1"/>
    <x v="15"/>
    <s v="New cancer diagnoses (observed)"/>
    <x v="0"/>
    <x v="2"/>
    <n v="541"/>
    <n v="535"/>
    <n v="6"/>
    <n v="0.01"/>
  </r>
  <r>
    <x v="1"/>
    <x v="15"/>
    <s v="New cancer diagnoses (observed)"/>
    <x v="0"/>
    <x v="4"/>
    <n v="800"/>
    <n v="800"/>
    <n v="0"/>
    <n v="0"/>
  </r>
  <r>
    <x v="1"/>
    <x v="15"/>
    <s v="New cancer diagnoses (observed)"/>
    <x v="1"/>
    <x v="5"/>
    <n v="467"/>
    <n v="467"/>
    <n v="0"/>
    <n v="0"/>
  </r>
  <r>
    <x v="1"/>
    <x v="15"/>
    <s v="New cancer diagnoses (observed)"/>
    <x v="1"/>
    <x v="6"/>
    <n v="212"/>
    <n v="213"/>
    <n v="-1"/>
    <n v="0"/>
  </r>
  <r>
    <x v="1"/>
    <x v="15"/>
    <s v="New cancer diagnoses (observed)"/>
    <x v="1"/>
    <x v="7"/>
    <n v="604"/>
    <n v="604"/>
    <n v="0"/>
    <n v="0"/>
  </r>
  <r>
    <x v="1"/>
    <x v="15"/>
    <s v="New cancer diagnoses (observed)"/>
    <x v="1"/>
    <x v="8"/>
    <n v="1178"/>
    <n v="1177"/>
    <n v="1"/>
    <n v="0"/>
  </r>
  <r>
    <x v="1"/>
    <x v="15"/>
    <s v="New cancer diagnoses (observed)"/>
    <x v="1"/>
    <x v="9"/>
    <n v="338"/>
    <n v="256"/>
    <n v="82"/>
    <n v="0.32"/>
  </r>
  <r>
    <x v="1"/>
    <x v="16"/>
    <s v="New cancer diagnoses (observed)"/>
    <x v="0"/>
    <x v="0"/>
    <n v="59"/>
    <s v="NA"/>
    <s v="NA"/>
    <s v="NA"/>
  </r>
  <r>
    <x v="1"/>
    <x v="16"/>
    <s v="New cancer diagnoses (observed)"/>
    <x v="0"/>
    <x v="1"/>
    <n v="114"/>
    <s v="NA"/>
    <s v="NA"/>
    <s v="NA"/>
  </r>
  <r>
    <x v="1"/>
    <x v="16"/>
    <s v="New cancer diagnoses (observed)"/>
    <x v="0"/>
    <x v="2"/>
    <n v="38"/>
    <s v="NA"/>
    <s v="NA"/>
    <s v="NA"/>
  </r>
  <r>
    <x v="1"/>
    <x v="16"/>
    <s v="New cancer diagnoses (observed)"/>
    <x v="0"/>
    <x v="4"/>
    <n v="80"/>
    <s v="NA"/>
    <s v="NA"/>
    <s v="NA"/>
  </r>
  <r>
    <x v="1"/>
    <x v="17"/>
    <s v="New cancer diagnoses (observed)"/>
    <x v="0"/>
    <x v="0"/>
    <n v="35"/>
    <n v="31"/>
    <n v="4"/>
    <n v="0.13"/>
  </r>
  <r>
    <x v="1"/>
    <x v="17"/>
    <s v="New cancer diagnoses (observed)"/>
    <x v="0"/>
    <x v="1"/>
    <n v="285"/>
    <n v="284"/>
    <n v="1"/>
    <n v="0"/>
  </r>
  <r>
    <x v="1"/>
    <x v="17"/>
    <s v="New cancer diagnoses (observed)"/>
    <x v="0"/>
    <x v="2"/>
    <n v="79"/>
    <n v="79"/>
    <n v="0"/>
    <n v="0"/>
  </r>
  <r>
    <x v="1"/>
    <x v="17"/>
    <s v="New cancer diagnoses (observed)"/>
    <x v="0"/>
    <x v="4"/>
    <n v="536"/>
    <n v="535"/>
    <n v="1"/>
    <n v="0"/>
  </r>
  <r>
    <x v="1"/>
    <x v="17"/>
    <s v="New cancer diagnoses (observed)"/>
    <x v="1"/>
    <x v="5"/>
    <n v="417"/>
    <n v="416"/>
    <n v="1"/>
    <n v="0"/>
  </r>
  <r>
    <x v="1"/>
    <x v="17"/>
    <s v="New cancer diagnoses (observed)"/>
    <x v="1"/>
    <x v="6"/>
    <n v="186"/>
    <n v="186"/>
    <n v="0"/>
    <n v="0"/>
  </r>
  <r>
    <x v="1"/>
    <x v="17"/>
    <s v="New cancer diagnoses (observed)"/>
    <x v="1"/>
    <x v="7"/>
    <n v="31"/>
    <n v="32"/>
    <n v="-1"/>
    <n v="-0.03"/>
  </r>
  <r>
    <x v="1"/>
    <x v="17"/>
    <s v="New cancer diagnoses (observed)"/>
    <x v="1"/>
    <x v="8"/>
    <n v="24"/>
    <n v="24"/>
    <n v="0"/>
    <n v="0"/>
  </r>
  <r>
    <x v="1"/>
    <x v="17"/>
    <s v="New cancer diagnoses (observed)"/>
    <x v="1"/>
    <x v="9"/>
    <n v="277"/>
    <n v="271"/>
    <n v="6"/>
    <n v="0.02"/>
  </r>
  <r>
    <x v="1"/>
    <x v="18"/>
    <s v="New cancer diagnoses (observed)"/>
    <x v="0"/>
    <x v="0"/>
    <n v="114"/>
    <s v="NA"/>
    <s v="NA"/>
    <s v="NA"/>
  </r>
  <r>
    <x v="1"/>
    <x v="18"/>
    <s v="New cancer diagnoses (observed)"/>
    <x v="0"/>
    <x v="1"/>
    <n v="92"/>
    <s v="NA"/>
    <s v="NA"/>
    <s v="NA"/>
  </r>
  <r>
    <x v="1"/>
    <x v="18"/>
    <s v="New cancer diagnoses (observed)"/>
    <x v="0"/>
    <x v="2"/>
    <n v="36"/>
    <s v="NA"/>
    <s v="NA"/>
    <s v="NA"/>
  </r>
  <r>
    <x v="1"/>
    <x v="18"/>
    <s v="New cancer diagnoses (observed)"/>
    <x v="0"/>
    <x v="4"/>
    <n v="103"/>
    <s v="NA"/>
    <s v="NA"/>
    <s v="NA"/>
  </r>
  <r>
    <x v="1"/>
    <x v="19"/>
    <s v="New cancer diagnoses (observed)"/>
    <x v="0"/>
    <x v="0"/>
    <n v="114"/>
    <s v="NA"/>
    <s v="NA"/>
    <s v="NA"/>
  </r>
  <r>
    <x v="1"/>
    <x v="19"/>
    <s v="New cancer diagnoses (observed)"/>
    <x v="0"/>
    <x v="1"/>
    <n v="49"/>
    <s v="NA"/>
    <s v="NA"/>
    <s v="NA"/>
  </r>
  <r>
    <x v="1"/>
    <x v="19"/>
    <s v="New cancer diagnoses (observed)"/>
    <x v="0"/>
    <x v="2"/>
    <n v="41"/>
    <s v="NA"/>
    <s v="NA"/>
    <s v="NA"/>
  </r>
  <r>
    <x v="1"/>
    <x v="19"/>
    <s v="New cancer diagnoses (observed)"/>
    <x v="0"/>
    <x v="4"/>
    <n v="25"/>
    <s v="NA"/>
    <s v="NA"/>
    <s v="NA"/>
  </r>
  <r>
    <x v="1"/>
    <x v="20"/>
    <s v="New cancer diagnoses (observed)"/>
    <x v="0"/>
    <x v="0"/>
    <n v="23"/>
    <s v="NA"/>
    <s v="NA"/>
    <s v="NA"/>
  </r>
  <r>
    <x v="1"/>
    <x v="20"/>
    <s v="New cancer diagnoses (observed)"/>
    <x v="0"/>
    <x v="1"/>
    <n v="55"/>
    <s v="NA"/>
    <s v="NA"/>
    <s v="NA"/>
  </r>
  <r>
    <x v="1"/>
    <x v="20"/>
    <s v="New cancer diagnoses (observed)"/>
    <x v="0"/>
    <x v="2"/>
    <n v="12"/>
    <s v="NA"/>
    <s v="NA"/>
    <s v="NA"/>
  </r>
  <r>
    <x v="1"/>
    <x v="20"/>
    <s v="New cancer diagnoses (observed)"/>
    <x v="0"/>
    <x v="4"/>
    <n v="68"/>
    <s v="NA"/>
    <s v="NA"/>
    <s v="NA"/>
  </r>
  <r>
    <x v="1"/>
    <x v="21"/>
    <s v="New cancer diagnoses (observed)"/>
    <x v="0"/>
    <x v="0"/>
    <n v="184"/>
    <s v="NA"/>
    <s v="NA"/>
    <s v="NA"/>
  </r>
  <r>
    <x v="1"/>
    <x v="21"/>
    <s v="New cancer diagnoses (observed)"/>
    <x v="0"/>
    <x v="1"/>
    <n v="163"/>
    <s v="NA"/>
    <s v="NA"/>
    <s v="NA"/>
  </r>
  <r>
    <x v="1"/>
    <x v="21"/>
    <s v="New cancer diagnoses (observed)"/>
    <x v="0"/>
    <x v="2"/>
    <n v="96"/>
    <s v="NA"/>
    <s v="NA"/>
    <s v="NA"/>
  </r>
  <r>
    <x v="1"/>
    <x v="21"/>
    <s v="New cancer diagnoses (observed)"/>
    <x v="0"/>
    <x v="4"/>
    <n v="254"/>
    <s v="NA"/>
    <s v="NA"/>
    <s v="NA"/>
  </r>
  <r>
    <x v="1"/>
    <x v="21"/>
    <s v="New cancer diagnoses (observed)"/>
    <x v="1"/>
    <x v="5"/>
    <n v="50"/>
    <s v="NA"/>
    <s v="NA"/>
    <s v="NA"/>
  </r>
  <r>
    <x v="1"/>
    <x v="21"/>
    <s v="New cancer diagnoses (observed)"/>
    <x v="1"/>
    <x v="6"/>
    <n v="44"/>
    <s v="NA"/>
    <s v="NA"/>
    <s v="NA"/>
  </r>
  <r>
    <x v="1"/>
    <x v="21"/>
    <s v="New cancer diagnoses (observed)"/>
    <x v="1"/>
    <x v="7"/>
    <n v="75"/>
    <s v="NA"/>
    <s v="NA"/>
    <s v="NA"/>
  </r>
  <r>
    <x v="1"/>
    <x v="21"/>
    <s v="New cancer diagnoses (observed)"/>
    <x v="1"/>
    <x v="8"/>
    <n v="169"/>
    <s v="NA"/>
    <s v="NA"/>
    <s v="NA"/>
  </r>
  <r>
    <x v="1"/>
    <x v="21"/>
    <s v="New cancer diagnoses (observed)"/>
    <x v="1"/>
    <x v="9"/>
    <n v="359"/>
    <s v="NA"/>
    <s v="NA"/>
    <s v="NA"/>
  </r>
  <r>
    <x v="1"/>
    <x v="22"/>
    <s v="New cancer diagnoses (observed)"/>
    <x v="0"/>
    <x v="0"/>
    <n v="103"/>
    <s v="NA"/>
    <s v="NA"/>
    <s v="NA"/>
  </r>
  <r>
    <x v="1"/>
    <x v="22"/>
    <s v="New cancer diagnoses (observed)"/>
    <x v="0"/>
    <x v="1"/>
    <n v="108"/>
    <s v="NA"/>
    <s v="NA"/>
    <s v="NA"/>
  </r>
  <r>
    <x v="1"/>
    <x v="22"/>
    <s v="New cancer diagnoses (observed)"/>
    <x v="0"/>
    <x v="2"/>
    <n v="87"/>
    <s v="NA"/>
    <s v="NA"/>
    <s v="NA"/>
  </r>
  <r>
    <x v="1"/>
    <x v="22"/>
    <s v="New cancer diagnoses (observed)"/>
    <x v="0"/>
    <x v="4"/>
    <n v="295"/>
    <s v="NA"/>
    <s v="NA"/>
    <s v="NA"/>
  </r>
  <r>
    <x v="1"/>
    <x v="22"/>
    <s v="New cancer diagnoses (observed)"/>
    <x v="1"/>
    <x v="5"/>
    <n v="21"/>
    <s v="NA"/>
    <s v="NA"/>
    <s v="NA"/>
  </r>
  <r>
    <x v="1"/>
    <x v="22"/>
    <s v="New cancer diagnoses (observed)"/>
    <x v="1"/>
    <x v="6"/>
    <n v="84"/>
    <s v="NA"/>
    <s v="NA"/>
    <s v="NA"/>
  </r>
  <r>
    <x v="1"/>
    <x v="22"/>
    <s v="New cancer diagnoses (observed)"/>
    <x v="1"/>
    <x v="7"/>
    <n v="168"/>
    <s v="NA"/>
    <s v="NA"/>
    <s v="NA"/>
  </r>
  <r>
    <x v="1"/>
    <x v="22"/>
    <s v="New cancer diagnoses (observed)"/>
    <x v="1"/>
    <x v="8"/>
    <n v="167"/>
    <s v="NA"/>
    <s v="NA"/>
    <s v="NA"/>
  </r>
  <r>
    <x v="1"/>
    <x v="22"/>
    <s v="New cancer diagnoses (observed)"/>
    <x v="1"/>
    <x v="9"/>
    <n v="153"/>
    <s v="NA"/>
    <s v="NA"/>
    <s v="NA"/>
  </r>
  <r>
    <x v="1"/>
    <x v="23"/>
    <s v="New cancer diagnoses (observed)"/>
    <x v="0"/>
    <x v="0"/>
    <n v="190"/>
    <n v="165"/>
    <n v="25"/>
    <n v="0.15"/>
  </r>
  <r>
    <x v="1"/>
    <x v="23"/>
    <s v="New cancer diagnoses (observed)"/>
    <x v="0"/>
    <x v="1"/>
    <n v="167"/>
    <n v="165"/>
    <n v="2"/>
    <n v="0.01"/>
  </r>
  <r>
    <x v="1"/>
    <x v="23"/>
    <s v="New cancer diagnoses (observed)"/>
    <x v="0"/>
    <x v="2"/>
    <n v="135"/>
    <n v="131"/>
    <n v="4"/>
    <n v="0.03"/>
  </r>
  <r>
    <x v="1"/>
    <x v="23"/>
    <s v="New cancer diagnoses (observed)"/>
    <x v="0"/>
    <x v="4"/>
    <n v="398"/>
    <n v="397"/>
    <n v="1"/>
    <n v="0"/>
  </r>
  <r>
    <x v="1"/>
    <x v="23"/>
    <s v="New cancer diagnoses (observed)"/>
    <x v="1"/>
    <x v="5"/>
    <n v="58"/>
    <n v="58"/>
    <n v="0"/>
    <n v="0"/>
  </r>
  <r>
    <x v="1"/>
    <x v="23"/>
    <s v="New cancer diagnoses (observed)"/>
    <x v="1"/>
    <x v="6"/>
    <n v="125"/>
    <n v="125"/>
    <n v="0"/>
    <n v="0"/>
  </r>
  <r>
    <x v="1"/>
    <x v="23"/>
    <s v="New cancer diagnoses (observed)"/>
    <x v="1"/>
    <x v="7"/>
    <n v="201"/>
    <n v="201"/>
    <n v="0"/>
    <n v="0"/>
  </r>
  <r>
    <x v="1"/>
    <x v="23"/>
    <s v="New cancer diagnoses (observed)"/>
    <x v="1"/>
    <x v="8"/>
    <n v="234"/>
    <n v="234"/>
    <n v="0"/>
    <n v="0"/>
  </r>
  <r>
    <x v="1"/>
    <x v="23"/>
    <s v="New cancer diagnoses (observed)"/>
    <x v="1"/>
    <x v="9"/>
    <n v="272"/>
    <n v="240"/>
    <n v="32"/>
    <n v="0.13"/>
  </r>
  <r>
    <x v="1"/>
    <x v="24"/>
    <s v="New cancer diagnoses (observed)"/>
    <x v="0"/>
    <x v="0"/>
    <s v="NA"/>
    <s v="NA"/>
    <s v="NA"/>
    <s v="NA"/>
  </r>
  <r>
    <x v="1"/>
    <x v="24"/>
    <s v="New cancer diagnoses (observed)"/>
    <x v="0"/>
    <x v="1"/>
    <s v="NA"/>
    <s v="NA"/>
    <s v="NA"/>
    <s v="NA"/>
  </r>
  <r>
    <x v="1"/>
    <x v="24"/>
    <s v="New cancer diagnoses (observed)"/>
    <x v="0"/>
    <x v="2"/>
    <s v="NA"/>
    <s v="NA"/>
    <s v="NA"/>
    <s v="NA"/>
  </r>
  <r>
    <x v="1"/>
    <x v="24"/>
    <s v="New cancer diagnoses (observed)"/>
    <x v="0"/>
    <x v="4"/>
    <s v="NA"/>
    <s v="NA"/>
    <s v="NA"/>
    <s v="NA"/>
  </r>
  <r>
    <x v="1"/>
    <x v="24"/>
    <s v="New cancer diagnoses (observed)"/>
    <x v="1"/>
    <x v="5"/>
    <s v="NA"/>
    <s v="NA"/>
    <s v="NA"/>
    <s v="NA"/>
  </r>
  <r>
    <x v="1"/>
    <x v="24"/>
    <s v="New cancer diagnoses (observed)"/>
    <x v="1"/>
    <x v="6"/>
    <s v="NA"/>
    <s v="NA"/>
    <s v="NA"/>
    <s v="NA"/>
  </r>
  <r>
    <x v="1"/>
    <x v="24"/>
    <s v="New cancer diagnoses (observed)"/>
    <x v="1"/>
    <x v="7"/>
    <s v="NA"/>
    <s v="NA"/>
    <s v="NA"/>
    <s v="NA"/>
  </r>
  <r>
    <x v="1"/>
    <x v="24"/>
    <s v="New cancer diagnoses (observed)"/>
    <x v="1"/>
    <x v="8"/>
    <s v="NA"/>
    <s v="NA"/>
    <s v="NA"/>
    <s v="NA"/>
  </r>
  <r>
    <x v="1"/>
    <x v="24"/>
    <s v="New cancer diagnoses (observed)"/>
    <x v="1"/>
    <x v="9"/>
    <s v="NA"/>
    <s v="NA"/>
    <s v="NA"/>
    <s v="NA"/>
  </r>
  <r>
    <x v="1"/>
    <x v="25"/>
    <s v="New cancer diagnoses (observed)"/>
    <x v="0"/>
    <x v="0"/>
    <n v="123"/>
    <s v="NA"/>
    <s v="NA"/>
    <s v="NA"/>
  </r>
  <r>
    <x v="1"/>
    <x v="25"/>
    <s v="New cancer diagnoses (observed)"/>
    <x v="0"/>
    <x v="1"/>
    <n v="91"/>
    <s v="NA"/>
    <s v="NA"/>
    <s v="NA"/>
  </r>
  <r>
    <x v="1"/>
    <x v="25"/>
    <s v="New cancer diagnoses (observed)"/>
    <x v="0"/>
    <x v="2"/>
    <n v="54"/>
    <s v="NA"/>
    <s v="NA"/>
    <s v="NA"/>
  </r>
  <r>
    <x v="1"/>
    <x v="25"/>
    <s v="New cancer diagnoses (observed)"/>
    <x v="0"/>
    <x v="4"/>
    <n v="153"/>
    <s v="NA"/>
    <s v="NA"/>
    <s v="NA"/>
  </r>
  <r>
    <x v="1"/>
    <x v="25"/>
    <s v="New cancer diagnoses (observed)"/>
    <x v="1"/>
    <x v="5"/>
    <n v="79"/>
    <s v="NA"/>
    <s v="NA"/>
    <s v="NA"/>
  </r>
  <r>
    <x v="1"/>
    <x v="25"/>
    <s v="New cancer diagnoses (observed)"/>
    <x v="1"/>
    <x v="6"/>
    <n v="16"/>
    <s v="NA"/>
    <s v="NA"/>
    <s v="NA"/>
  </r>
  <r>
    <x v="1"/>
    <x v="25"/>
    <s v="New cancer diagnoses (observed)"/>
    <x v="1"/>
    <x v="7"/>
    <n v="92"/>
    <s v="NA"/>
    <s v="NA"/>
    <s v="NA"/>
  </r>
  <r>
    <x v="1"/>
    <x v="25"/>
    <s v="New cancer diagnoses (observed)"/>
    <x v="1"/>
    <x v="8"/>
    <n v="63"/>
    <s v="NA"/>
    <s v="NA"/>
    <s v="NA"/>
  </r>
  <r>
    <x v="1"/>
    <x v="25"/>
    <s v="New cancer diagnoses (observed)"/>
    <x v="1"/>
    <x v="9"/>
    <n v="118"/>
    <s v="NA"/>
    <s v="NA"/>
    <s v="NA"/>
  </r>
  <r>
    <x v="1"/>
    <x v="26"/>
    <s v="New cancer diagnoses (observed)"/>
    <x v="0"/>
    <x v="0"/>
    <n v="279"/>
    <s v="NA"/>
    <s v="NA"/>
    <s v="NA"/>
  </r>
  <r>
    <x v="1"/>
    <x v="26"/>
    <s v="New cancer diagnoses (observed)"/>
    <x v="0"/>
    <x v="1"/>
    <n v="120"/>
    <s v="NA"/>
    <s v="NA"/>
    <s v="NA"/>
  </r>
  <r>
    <x v="1"/>
    <x v="26"/>
    <s v="New cancer diagnoses (observed)"/>
    <x v="0"/>
    <x v="2"/>
    <n v="70"/>
    <s v="NA"/>
    <s v="NA"/>
    <s v="NA"/>
  </r>
  <r>
    <x v="1"/>
    <x v="26"/>
    <s v="New cancer diagnoses (observed)"/>
    <x v="0"/>
    <x v="4"/>
    <n v="151"/>
    <s v="NA"/>
    <s v="NA"/>
    <s v="NA"/>
  </r>
  <r>
    <x v="1"/>
    <x v="26"/>
    <s v="New cancer diagnoses (observed)"/>
    <x v="1"/>
    <x v="5"/>
    <n v="32"/>
    <s v="NA"/>
    <s v="NA"/>
    <s v="NA"/>
  </r>
  <r>
    <x v="1"/>
    <x v="26"/>
    <s v="New cancer diagnoses (observed)"/>
    <x v="1"/>
    <x v="6"/>
    <n v="48"/>
    <s v="NA"/>
    <s v="NA"/>
    <s v="NA"/>
  </r>
  <r>
    <x v="1"/>
    <x v="26"/>
    <s v="New cancer diagnoses (observed)"/>
    <x v="1"/>
    <x v="7"/>
    <n v="55"/>
    <s v="NA"/>
    <s v="NA"/>
    <s v="NA"/>
  </r>
  <r>
    <x v="1"/>
    <x v="26"/>
    <s v="New cancer diagnoses (observed)"/>
    <x v="1"/>
    <x v="8"/>
    <n v="206"/>
    <s v="NA"/>
    <s v="NA"/>
    <s v="NA"/>
  </r>
  <r>
    <x v="1"/>
    <x v="26"/>
    <s v="New cancer diagnoses (observed)"/>
    <x v="1"/>
    <x v="9"/>
    <n v="279"/>
    <s v="NA"/>
    <s v="NA"/>
    <s v="NA"/>
  </r>
  <r>
    <x v="1"/>
    <x v="27"/>
    <s v="New cancer diagnoses (observed)"/>
    <x v="0"/>
    <x v="0"/>
    <n v="221"/>
    <n v="210"/>
    <n v="11"/>
    <n v="0.05"/>
  </r>
  <r>
    <x v="1"/>
    <x v="27"/>
    <s v="New cancer diagnoses (observed)"/>
    <x v="0"/>
    <x v="1"/>
    <n v="877"/>
    <n v="874"/>
    <n v="3"/>
    <n v="0"/>
  </r>
  <r>
    <x v="1"/>
    <x v="27"/>
    <s v="New cancer diagnoses (observed)"/>
    <x v="0"/>
    <x v="2"/>
    <n v="316"/>
    <n v="315"/>
    <n v="1"/>
    <n v="0"/>
  </r>
  <r>
    <x v="1"/>
    <x v="27"/>
    <s v="New cancer diagnoses (observed)"/>
    <x v="0"/>
    <x v="4"/>
    <n v="2277"/>
    <n v="2277"/>
    <n v="0"/>
    <n v="0"/>
  </r>
  <r>
    <x v="1"/>
    <x v="27"/>
    <s v="New cancer diagnoses (observed)"/>
    <x v="1"/>
    <x v="5"/>
    <n v="1038"/>
    <n v="1037"/>
    <n v="1"/>
    <n v="0"/>
  </r>
  <r>
    <x v="1"/>
    <x v="27"/>
    <s v="New cancer diagnoses (observed)"/>
    <x v="1"/>
    <x v="6"/>
    <n v="459"/>
    <n v="460"/>
    <n v="-1"/>
    <n v="0"/>
  </r>
  <r>
    <x v="1"/>
    <x v="27"/>
    <s v="New cancer diagnoses (observed)"/>
    <x v="1"/>
    <x v="7"/>
    <n v="866"/>
    <n v="866"/>
    <n v="0"/>
    <n v="0"/>
  </r>
  <r>
    <x v="1"/>
    <x v="27"/>
    <s v="New cancer diagnoses (observed)"/>
    <x v="1"/>
    <x v="8"/>
    <n v="426"/>
    <n v="426"/>
    <n v="0"/>
    <n v="0"/>
  </r>
  <r>
    <x v="1"/>
    <x v="27"/>
    <s v="New cancer diagnoses (observed)"/>
    <x v="1"/>
    <x v="9"/>
    <n v="902"/>
    <n v="887"/>
    <n v="15"/>
    <n v="0.02"/>
  </r>
  <r>
    <x v="1"/>
    <x v="28"/>
    <s v="New cancer diagnoses (observed)"/>
    <x v="0"/>
    <x v="0"/>
    <n v="87"/>
    <s v="NA"/>
    <s v="NA"/>
    <s v="NA"/>
  </r>
  <r>
    <x v="1"/>
    <x v="28"/>
    <s v="New cancer diagnoses (observed)"/>
    <x v="0"/>
    <x v="1"/>
    <n v="59"/>
    <s v="NA"/>
    <s v="NA"/>
    <s v="NA"/>
  </r>
  <r>
    <x v="1"/>
    <x v="28"/>
    <s v="New cancer diagnoses (observed)"/>
    <x v="0"/>
    <x v="2"/>
    <n v="48"/>
    <s v="NA"/>
    <s v="NA"/>
    <s v="NA"/>
  </r>
  <r>
    <x v="1"/>
    <x v="28"/>
    <s v="New cancer diagnoses (observed)"/>
    <x v="0"/>
    <x v="4"/>
    <n v="103"/>
    <s v="NA"/>
    <s v="NA"/>
    <s v="NA"/>
  </r>
  <r>
    <x v="1"/>
    <x v="28"/>
    <s v="New cancer diagnoses (observed)"/>
    <x v="1"/>
    <x v="5"/>
    <n v="37"/>
    <s v="NA"/>
    <s v="NA"/>
    <s v="NA"/>
  </r>
  <r>
    <x v="1"/>
    <x v="28"/>
    <s v="New cancer diagnoses (observed)"/>
    <x v="1"/>
    <x v="6"/>
    <n v="41"/>
    <s v="NA"/>
    <s v="NA"/>
    <s v="NA"/>
  </r>
  <r>
    <x v="1"/>
    <x v="28"/>
    <s v="New cancer diagnoses (observed)"/>
    <x v="1"/>
    <x v="7"/>
    <n v="33"/>
    <s v="NA"/>
    <s v="NA"/>
    <s v="NA"/>
  </r>
  <r>
    <x v="1"/>
    <x v="28"/>
    <s v="New cancer diagnoses (observed)"/>
    <x v="1"/>
    <x v="8"/>
    <n v="67"/>
    <s v="NA"/>
    <s v="NA"/>
    <s v="NA"/>
  </r>
  <r>
    <x v="1"/>
    <x v="28"/>
    <s v="New cancer diagnoses (observed)"/>
    <x v="1"/>
    <x v="9"/>
    <n v="119"/>
    <s v="NA"/>
    <s v="NA"/>
    <s v="NA"/>
  </r>
  <r>
    <x v="1"/>
    <x v="29"/>
    <s v="New cancer diagnoses (observed)"/>
    <x v="0"/>
    <x v="0"/>
    <n v="17"/>
    <s v="NA"/>
    <s v="NA"/>
    <s v="NA"/>
  </r>
  <r>
    <x v="1"/>
    <x v="29"/>
    <s v="New cancer diagnoses (observed)"/>
    <x v="0"/>
    <x v="1"/>
    <n v="25"/>
    <s v="NA"/>
    <s v="NA"/>
    <s v="NA"/>
  </r>
  <r>
    <x v="1"/>
    <x v="29"/>
    <s v="New cancer diagnoses (observed)"/>
    <x v="0"/>
    <x v="2"/>
    <n v="27"/>
    <s v="NA"/>
    <s v="NA"/>
    <s v="NA"/>
  </r>
  <r>
    <x v="1"/>
    <x v="29"/>
    <s v="New cancer diagnoses (observed)"/>
    <x v="0"/>
    <x v="4"/>
    <n v="99"/>
    <s v="NA"/>
    <s v="NA"/>
    <s v="NA"/>
  </r>
  <r>
    <x v="1"/>
    <x v="30"/>
    <s v="New cancer diagnoses (observed)"/>
    <x v="0"/>
    <x v="0"/>
    <n v="157"/>
    <n v="174"/>
    <n v="-17"/>
    <n v="-0.1"/>
  </r>
  <r>
    <x v="1"/>
    <x v="30"/>
    <s v="New cancer diagnoses (observed)"/>
    <x v="0"/>
    <x v="1"/>
    <n v="77"/>
    <n v="82"/>
    <n v="-5"/>
    <n v="-0.06"/>
  </r>
  <r>
    <x v="1"/>
    <x v="30"/>
    <s v="New cancer diagnoses (observed)"/>
    <x v="0"/>
    <x v="2"/>
    <n v="62"/>
    <n v="64"/>
    <n v="-2"/>
    <n v="-0.03"/>
  </r>
  <r>
    <x v="1"/>
    <x v="30"/>
    <s v="New cancer diagnoses (observed)"/>
    <x v="0"/>
    <x v="4"/>
    <n v="86"/>
    <n v="93"/>
    <n v="-7"/>
    <n v="-0.08"/>
  </r>
  <r>
    <x v="1"/>
    <x v="31"/>
    <s v="New cancer diagnoses (observed)"/>
    <x v="0"/>
    <x v="0"/>
    <n v="568"/>
    <n v="483"/>
    <n v="85"/>
    <n v="0.18"/>
  </r>
  <r>
    <x v="1"/>
    <x v="31"/>
    <s v="New cancer diagnoses (observed)"/>
    <x v="0"/>
    <x v="1"/>
    <n v="289"/>
    <n v="276"/>
    <n v="13"/>
    <n v="0.05"/>
  </r>
  <r>
    <x v="1"/>
    <x v="31"/>
    <s v="New cancer diagnoses (observed)"/>
    <x v="0"/>
    <x v="2"/>
    <n v="176"/>
    <n v="170"/>
    <n v="6"/>
    <n v="0.04"/>
  </r>
  <r>
    <x v="1"/>
    <x v="31"/>
    <s v="New cancer diagnoses (observed)"/>
    <x v="0"/>
    <x v="4"/>
    <n v="282"/>
    <n v="280"/>
    <n v="2"/>
    <n v="0.01"/>
  </r>
  <r>
    <x v="1"/>
    <x v="31"/>
    <s v="New cancer diagnoses (observed)"/>
    <x v="1"/>
    <x v="5"/>
    <n v="32"/>
    <n v="32"/>
    <n v="0"/>
    <n v="0"/>
  </r>
  <r>
    <x v="1"/>
    <x v="31"/>
    <s v="New cancer diagnoses (observed)"/>
    <x v="1"/>
    <x v="6"/>
    <n v="48"/>
    <n v="48"/>
    <n v="0"/>
    <n v="0"/>
  </r>
  <r>
    <x v="1"/>
    <x v="31"/>
    <s v="New cancer diagnoses (observed)"/>
    <x v="1"/>
    <x v="7"/>
    <n v="55"/>
    <n v="55"/>
    <n v="0"/>
    <n v="0"/>
  </r>
  <r>
    <x v="1"/>
    <x v="31"/>
    <s v="New cancer diagnoses (observed)"/>
    <x v="1"/>
    <x v="8"/>
    <n v="206"/>
    <n v="206"/>
    <n v="0"/>
    <n v="0"/>
  </r>
  <r>
    <x v="1"/>
    <x v="31"/>
    <s v="New cancer diagnoses (observed)"/>
    <x v="1"/>
    <x v="9"/>
    <n v="279"/>
    <n v="233"/>
    <n v="46"/>
    <n v="0.2"/>
  </r>
  <r>
    <x v="1"/>
    <x v="32"/>
    <s v="New cancer diagnoses (observed)"/>
    <x v="0"/>
    <x v="0"/>
    <n v="319"/>
    <n v="294"/>
    <n v="25"/>
    <n v="0.09"/>
  </r>
  <r>
    <x v="1"/>
    <x v="32"/>
    <s v="New cancer diagnoses (observed)"/>
    <x v="0"/>
    <x v="1"/>
    <n v="483"/>
    <n v="479"/>
    <n v="4"/>
    <n v="0.01"/>
  </r>
  <r>
    <x v="1"/>
    <x v="32"/>
    <s v="New cancer diagnoses (observed)"/>
    <x v="0"/>
    <x v="2"/>
    <n v="230"/>
    <n v="226"/>
    <n v="4"/>
    <n v="0.02"/>
  </r>
  <r>
    <x v="1"/>
    <x v="32"/>
    <s v="New cancer diagnoses (observed)"/>
    <x v="0"/>
    <x v="4"/>
    <n v="704"/>
    <n v="703"/>
    <n v="1"/>
    <n v="0"/>
  </r>
  <r>
    <x v="1"/>
    <x v="32"/>
    <s v="New cancer diagnoses (observed)"/>
    <x v="1"/>
    <x v="5"/>
    <n v="399"/>
    <n v="399"/>
    <n v="0"/>
    <n v="0"/>
  </r>
  <r>
    <x v="1"/>
    <x v="32"/>
    <s v="New cancer diagnoses (observed)"/>
    <x v="1"/>
    <x v="6"/>
    <n v="172"/>
    <n v="172"/>
    <n v="0"/>
    <n v="0"/>
  </r>
  <r>
    <x v="1"/>
    <x v="32"/>
    <s v="New cancer diagnoses (observed)"/>
    <x v="1"/>
    <x v="7"/>
    <n v="173"/>
    <n v="173"/>
    <n v="0"/>
    <n v="0"/>
  </r>
  <r>
    <x v="1"/>
    <x v="32"/>
    <s v="New cancer diagnoses (observed)"/>
    <x v="1"/>
    <x v="8"/>
    <n v="99"/>
    <n v="99"/>
    <n v="0"/>
    <n v="0"/>
  </r>
  <r>
    <x v="1"/>
    <x v="32"/>
    <s v="New cancer diagnoses (observed)"/>
    <x v="1"/>
    <x v="9"/>
    <n v="615"/>
    <n v="582"/>
    <n v="33"/>
    <n v="0.06"/>
  </r>
  <r>
    <x v="1"/>
    <x v="33"/>
    <s v="New cancer diagnoses (observed)"/>
    <x v="0"/>
    <x v="0"/>
    <n v="57"/>
    <s v="NA"/>
    <s v="NA"/>
    <s v="NA"/>
  </r>
  <r>
    <x v="1"/>
    <x v="33"/>
    <s v="New cancer diagnoses (observed)"/>
    <x v="0"/>
    <x v="1"/>
    <n v="158"/>
    <s v="NA"/>
    <s v="NA"/>
    <s v="NA"/>
  </r>
  <r>
    <x v="1"/>
    <x v="33"/>
    <s v="New cancer diagnoses (observed)"/>
    <x v="0"/>
    <x v="2"/>
    <n v="52"/>
    <s v="NA"/>
    <s v="NA"/>
    <s v="NA"/>
  </r>
  <r>
    <x v="1"/>
    <x v="33"/>
    <s v="New cancer diagnoses (observed)"/>
    <x v="0"/>
    <x v="4"/>
    <n v="405"/>
    <s v="NA"/>
    <s v="NA"/>
    <s v="NA"/>
  </r>
  <r>
    <x v="1"/>
    <x v="33"/>
    <s v="New cancer diagnoses (observed)"/>
    <x v="1"/>
    <x v="5"/>
    <n v="422"/>
    <s v="NA"/>
    <s v="NA"/>
    <s v="NA"/>
  </r>
  <r>
    <x v="1"/>
    <x v="33"/>
    <s v="New cancer diagnoses (observed)"/>
    <x v="1"/>
    <x v="6"/>
    <n v="49"/>
    <s v="NA"/>
    <s v="NA"/>
    <s v="NA"/>
  </r>
  <r>
    <x v="1"/>
    <x v="33"/>
    <s v="New cancer diagnoses (observed)"/>
    <x v="1"/>
    <x v="7"/>
    <n v="56"/>
    <s v="NA"/>
    <s v="NA"/>
    <s v="NA"/>
  </r>
  <r>
    <x v="1"/>
    <x v="33"/>
    <s v="New cancer diagnoses (observed)"/>
    <x v="1"/>
    <x v="8"/>
    <n v="37"/>
    <s v="NA"/>
    <s v="NA"/>
    <s v="NA"/>
  </r>
  <r>
    <x v="1"/>
    <x v="33"/>
    <s v="New cancer diagnoses (observed)"/>
    <x v="1"/>
    <x v="9"/>
    <n v="108"/>
    <s v="NA"/>
    <s v="NA"/>
    <s v="NA"/>
  </r>
  <r>
    <x v="2"/>
    <x v="0"/>
    <s v="New cancer diagnoses (observed)"/>
    <x v="0"/>
    <x v="0"/>
    <n v="4494"/>
    <n v="4055"/>
    <n v="439"/>
    <n v="0.11"/>
  </r>
  <r>
    <x v="2"/>
    <x v="0"/>
    <s v="New cancer diagnoses (observed)"/>
    <x v="0"/>
    <x v="1"/>
    <n v="5137"/>
    <n v="5046"/>
    <n v="91"/>
    <n v="0.02"/>
  </r>
  <r>
    <x v="2"/>
    <x v="0"/>
    <s v="New cancer diagnoses (observed)"/>
    <x v="0"/>
    <x v="2"/>
    <n v="2975"/>
    <n v="2930"/>
    <n v="45"/>
    <n v="0.02"/>
  </r>
  <r>
    <x v="2"/>
    <x v="0"/>
    <s v="New cancer diagnoses (observed)"/>
    <x v="0"/>
    <x v="3"/>
    <n v="1428"/>
    <n v="1428"/>
    <n v="0"/>
    <n v="0"/>
  </r>
  <r>
    <x v="2"/>
    <x v="0"/>
    <s v="New cancer diagnoses (observed)"/>
    <x v="0"/>
    <x v="4"/>
    <n v="9966"/>
    <n v="9970"/>
    <n v="-4"/>
    <n v="0"/>
  </r>
  <r>
    <x v="2"/>
    <x v="0"/>
    <s v="New cancer diagnoses (observed)"/>
    <x v="1"/>
    <x v="5"/>
    <n v="4737"/>
    <n v="4737"/>
    <n v="0"/>
    <n v="0"/>
  </r>
  <r>
    <x v="2"/>
    <x v="0"/>
    <s v="New cancer diagnoses (observed)"/>
    <x v="1"/>
    <x v="6"/>
    <n v="3166"/>
    <n v="3168"/>
    <n v="-2"/>
    <n v="0"/>
  </r>
  <r>
    <x v="2"/>
    <x v="0"/>
    <s v="New cancer diagnoses (observed)"/>
    <x v="1"/>
    <x v="7"/>
    <n v="3173"/>
    <n v="3170"/>
    <n v="3"/>
    <n v="0"/>
  </r>
  <r>
    <x v="2"/>
    <x v="0"/>
    <s v="New cancer diagnoses (observed)"/>
    <x v="1"/>
    <x v="8"/>
    <n v="3084"/>
    <n v="3076"/>
    <n v="8"/>
    <n v="0"/>
  </r>
  <r>
    <x v="2"/>
    <x v="0"/>
    <s v="New cancer diagnoses (observed)"/>
    <x v="1"/>
    <x v="9"/>
    <n v="5010"/>
    <n v="4634"/>
    <n v="376"/>
    <n v="0.08"/>
  </r>
  <r>
    <x v="2"/>
    <x v="1"/>
    <s v="New cancer diagnoses (observed)"/>
    <x v="0"/>
    <x v="0"/>
    <n v="139"/>
    <s v="NA"/>
    <s v="NA"/>
    <s v="NA"/>
  </r>
  <r>
    <x v="2"/>
    <x v="1"/>
    <s v="New cancer diagnoses (observed)"/>
    <x v="0"/>
    <x v="1"/>
    <n v="270"/>
    <s v="NA"/>
    <s v="NA"/>
    <s v="NA"/>
  </r>
  <r>
    <x v="2"/>
    <x v="1"/>
    <s v="New cancer diagnoses (observed)"/>
    <x v="0"/>
    <x v="2"/>
    <n v="98"/>
    <s v="NA"/>
    <s v="NA"/>
    <s v="NA"/>
  </r>
  <r>
    <x v="2"/>
    <x v="1"/>
    <s v="New cancer diagnoses (observed)"/>
    <x v="0"/>
    <x v="4"/>
    <n v="320"/>
    <s v="NA"/>
    <s v="NA"/>
    <s v="NA"/>
  </r>
  <r>
    <x v="2"/>
    <x v="1"/>
    <s v="New cancer diagnoses (observed)"/>
    <x v="1"/>
    <x v="5"/>
    <n v="199"/>
    <s v="NA"/>
    <s v="NA"/>
    <s v="NA"/>
  </r>
  <r>
    <x v="2"/>
    <x v="1"/>
    <s v="New cancer diagnoses (observed)"/>
    <x v="1"/>
    <x v="6"/>
    <n v="166"/>
    <s v="NA"/>
    <s v="NA"/>
    <s v="NA"/>
  </r>
  <r>
    <x v="2"/>
    <x v="1"/>
    <s v="New cancer diagnoses (observed)"/>
    <x v="1"/>
    <x v="7"/>
    <n v="56"/>
    <s v="NA"/>
    <s v="NA"/>
    <s v="NA"/>
  </r>
  <r>
    <x v="2"/>
    <x v="1"/>
    <s v="New cancer diagnoses (observed)"/>
    <x v="1"/>
    <x v="8"/>
    <n v="20"/>
    <s v="NA"/>
    <s v="NA"/>
    <s v="NA"/>
  </r>
  <r>
    <x v="2"/>
    <x v="1"/>
    <s v="New cancer diagnoses (observed)"/>
    <x v="1"/>
    <x v="9"/>
    <n v="386"/>
    <s v="NA"/>
    <s v="NA"/>
    <s v="NA"/>
  </r>
  <r>
    <x v="2"/>
    <x v="2"/>
    <s v="New cancer diagnoses (observed)"/>
    <x v="0"/>
    <x v="0"/>
    <n v="23"/>
    <n v="19"/>
    <n v="4"/>
    <n v="0.21"/>
  </r>
  <r>
    <x v="2"/>
    <x v="2"/>
    <s v="New cancer diagnoses (observed)"/>
    <x v="0"/>
    <x v="1"/>
    <n v="77"/>
    <n v="76"/>
    <n v="1"/>
    <n v="0.01"/>
  </r>
  <r>
    <x v="2"/>
    <x v="2"/>
    <s v="New cancer diagnoses (observed)"/>
    <x v="0"/>
    <x v="2"/>
    <n v="54"/>
    <n v="54"/>
    <n v="0"/>
    <n v="0"/>
  </r>
  <r>
    <x v="2"/>
    <x v="2"/>
    <s v="New cancer diagnoses (observed)"/>
    <x v="0"/>
    <x v="4"/>
    <n v="79"/>
    <n v="80"/>
    <n v="-1"/>
    <n v="-0.01"/>
  </r>
  <r>
    <x v="2"/>
    <x v="3"/>
    <s v="New cancer diagnoses (observed)"/>
    <x v="0"/>
    <x v="0"/>
    <n v="148"/>
    <n v="117"/>
    <n v="31"/>
    <n v="0.26"/>
  </r>
  <r>
    <x v="2"/>
    <x v="3"/>
    <s v="New cancer diagnoses (observed)"/>
    <x v="0"/>
    <x v="1"/>
    <n v="76"/>
    <n v="70"/>
    <n v="6"/>
    <n v="0.09"/>
  </r>
  <r>
    <x v="2"/>
    <x v="3"/>
    <s v="New cancer diagnoses (observed)"/>
    <x v="0"/>
    <x v="2"/>
    <n v="123"/>
    <n v="121"/>
    <n v="2"/>
    <n v="0.02"/>
  </r>
  <r>
    <x v="2"/>
    <x v="3"/>
    <s v="New cancer diagnoses (observed)"/>
    <x v="0"/>
    <x v="4"/>
    <n v="8"/>
    <n v="8"/>
    <n v="0"/>
    <n v="0"/>
  </r>
  <r>
    <x v="2"/>
    <x v="4"/>
    <s v="New cancer diagnoses (observed)"/>
    <x v="0"/>
    <x v="0"/>
    <n v="123"/>
    <n v="115"/>
    <n v="8"/>
    <n v="7.0000000000000007E-2"/>
  </r>
  <r>
    <x v="2"/>
    <x v="4"/>
    <s v="New cancer diagnoses (observed)"/>
    <x v="0"/>
    <x v="1"/>
    <n v="211"/>
    <n v="206"/>
    <n v="5"/>
    <n v="0.02"/>
  </r>
  <r>
    <x v="2"/>
    <x v="4"/>
    <s v="New cancer diagnoses (observed)"/>
    <x v="0"/>
    <x v="2"/>
    <n v="136"/>
    <n v="135"/>
    <n v="1"/>
    <n v="0.01"/>
  </r>
  <r>
    <x v="2"/>
    <x v="4"/>
    <s v="New cancer diagnoses (observed)"/>
    <x v="0"/>
    <x v="3"/>
    <n v="1076"/>
    <n v="1076"/>
    <n v="0"/>
    <n v="0"/>
  </r>
  <r>
    <x v="2"/>
    <x v="4"/>
    <s v="New cancer diagnoses (observed)"/>
    <x v="0"/>
    <x v="4"/>
    <n v="1987"/>
    <n v="1987"/>
    <n v="0"/>
    <n v="0"/>
  </r>
  <r>
    <x v="2"/>
    <x v="4"/>
    <s v="New cancer diagnoses (observed)"/>
    <x v="1"/>
    <x v="5"/>
    <n v="1199"/>
    <n v="1198"/>
    <n v="1"/>
    <n v="0"/>
  </r>
  <r>
    <x v="2"/>
    <x v="4"/>
    <s v="New cancer diagnoses (observed)"/>
    <x v="1"/>
    <x v="6"/>
    <n v="1145"/>
    <n v="1144"/>
    <n v="1"/>
    <n v="0"/>
  </r>
  <r>
    <x v="2"/>
    <x v="4"/>
    <s v="New cancer diagnoses (observed)"/>
    <x v="1"/>
    <x v="7"/>
    <n v="258"/>
    <n v="257"/>
    <n v="1"/>
    <n v="0"/>
  </r>
  <r>
    <x v="2"/>
    <x v="4"/>
    <s v="New cancer diagnoses (observed)"/>
    <x v="1"/>
    <x v="8"/>
    <n v="96"/>
    <n v="94"/>
    <n v="2"/>
    <n v="0.02"/>
  </r>
  <r>
    <x v="2"/>
    <x v="4"/>
    <s v="New cancer diagnoses (observed)"/>
    <x v="1"/>
    <x v="9"/>
    <n v="835"/>
    <n v="826"/>
    <n v="9"/>
    <n v="0.01"/>
  </r>
  <r>
    <x v="2"/>
    <x v="5"/>
    <s v="New cancer diagnoses (observed)"/>
    <x v="0"/>
    <x v="0"/>
    <n v="31"/>
    <s v="NA"/>
    <s v="NA"/>
    <s v="NA"/>
  </r>
  <r>
    <x v="2"/>
    <x v="5"/>
    <s v="New cancer diagnoses (observed)"/>
    <x v="0"/>
    <x v="1"/>
    <n v="48"/>
    <s v="NA"/>
    <s v="NA"/>
    <s v="NA"/>
  </r>
  <r>
    <x v="2"/>
    <x v="5"/>
    <s v="New cancer diagnoses (observed)"/>
    <x v="0"/>
    <x v="2"/>
    <n v="29"/>
    <s v="NA"/>
    <s v="NA"/>
    <s v="NA"/>
  </r>
  <r>
    <x v="2"/>
    <x v="5"/>
    <s v="New cancer diagnoses (observed)"/>
    <x v="0"/>
    <x v="3"/>
    <n v="70"/>
    <s v="NA"/>
    <s v="NA"/>
    <s v="NA"/>
  </r>
  <r>
    <x v="2"/>
    <x v="5"/>
    <s v="New cancer diagnoses (observed)"/>
    <x v="0"/>
    <x v="4"/>
    <n v="44"/>
    <s v="NA"/>
    <s v="NA"/>
    <s v="NA"/>
  </r>
  <r>
    <x v="2"/>
    <x v="6"/>
    <s v="New cancer diagnoses (observed)"/>
    <x v="0"/>
    <x v="0"/>
    <n v="615"/>
    <n v="570"/>
    <n v="45"/>
    <n v="0.08"/>
  </r>
  <r>
    <x v="2"/>
    <x v="6"/>
    <s v="New cancer diagnoses (observed)"/>
    <x v="0"/>
    <x v="1"/>
    <n v="539"/>
    <n v="529"/>
    <n v="10"/>
    <n v="0.02"/>
  </r>
  <r>
    <x v="2"/>
    <x v="6"/>
    <s v="New cancer diagnoses (observed)"/>
    <x v="0"/>
    <x v="2"/>
    <n v="298"/>
    <n v="293"/>
    <n v="5"/>
    <n v="0.02"/>
  </r>
  <r>
    <x v="2"/>
    <x v="6"/>
    <s v="New cancer diagnoses (observed)"/>
    <x v="0"/>
    <x v="3"/>
    <n v="282"/>
    <n v="282"/>
    <n v="0"/>
    <n v="0"/>
  </r>
  <r>
    <x v="2"/>
    <x v="6"/>
    <s v="New cancer diagnoses (observed)"/>
    <x v="0"/>
    <x v="4"/>
    <n v="1119"/>
    <n v="1119"/>
    <n v="0"/>
    <n v="0"/>
  </r>
  <r>
    <x v="2"/>
    <x v="6"/>
    <s v="New cancer diagnoses (observed)"/>
    <x v="1"/>
    <x v="5"/>
    <n v="486"/>
    <n v="486"/>
    <n v="0"/>
    <n v="0"/>
  </r>
  <r>
    <x v="2"/>
    <x v="6"/>
    <s v="New cancer diagnoses (observed)"/>
    <x v="1"/>
    <x v="6"/>
    <n v="581"/>
    <n v="582"/>
    <n v="-1"/>
    <n v="0"/>
  </r>
  <r>
    <x v="2"/>
    <x v="6"/>
    <s v="New cancer diagnoses (observed)"/>
    <x v="1"/>
    <x v="7"/>
    <n v="719"/>
    <n v="718"/>
    <n v="1"/>
    <n v="0"/>
  </r>
  <r>
    <x v="2"/>
    <x v="6"/>
    <s v="New cancer diagnoses (observed)"/>
    <x v="1"/>
    <x v="8"/>
    <n v="424"/>
    <n v="423"/>
    <n v="1"/>
    <n v="0"/>
  </r>
  <r>
    <x v="2"/>
    <x v="6"/>
    <s v="New cancer diagnoses (observed)"/>
    <x v="1"/>
    <x v="9"/>
    <n v="532"/>
    <n v="473"/>
    <n v="59"/>
    <n v="0.12"/>
  </r>
  <r>
    <x v="2"/>
    <x v="7"/>
    <s v="New cancer diagnoses (observed)"/>
    <x v="0"/>
    <x v="0"/>
    <n v="27"/>
    <n v="26"/>
    <n v="1"/>
    <n v="0.04"/>
  </r>
  <r>
    <x v="2"/>
    <x v="7"/>
    <s v="New cancer diagnoses (observed)"/>
    <x v="0"/>
    <x v="1"/>
    <n v="110"/>
    <n v="110"/>
    <n v="0"/>
    <n v="0"/>
  </r>
  <r>
    <x v="2"/>
    <x v="7"/>
    <s v="New cancer diagnoses (observed)"/>
    <x v="0"/>
    <x v="2"/>
    <n v="34"/>
    <n v="34"/>
    <n v="0"/>
    <n v="0"/>
  </r>
  <r>
    <x v="2"/>
    <x v="7"/>
    <s v="New cancer diagnoses (observed)"/>
    <x v="0"/>
    <x v="4"/>
    <n v="53"/>
    <n v="53"/>
    <n v="0"/>
    <n v="0"/>
  </r>
  <r>
    <x v="2"/>
    <x v="8"/>
    <s v="New cancer diagnoses (observed)"/>
    <x v="0"/>
    <x v="0"/>
    <n v="244"/>
    <n v="224"/>
    <n v="20"/>
    <n v="0.09"/>
  </r>
  <r>
    <x v="2"/>
    <x v="8"/>
    <s v="New cancer diagnoses (observed)"/>
    <x v="0"/>
    <x v="1"/>
    <n v="304"/>
    <n v="304"/>
    <n v="0"/>
    <n v="0"/>
  </r>
  <r>
    <x v="2"/>
    <x v="8"/>
    <s v="New cancer diagnoses (observed)"/>
    <x v="0"/>
    <x v="2"/>
    <n v="162"/>
    <n v="161"/>
    <n v="1"/>
    <n v="0.01"/>
  </r>
  <r>
    <x v="2"/>
    <x v="8"/>
    <s v="New cancer diagnoses (observed)"/>
    <x v="0"/>
    <x v="3"/>
    <n v="70"/>
    <n v="70"/>
    <n v="0"/>
    <n v="0"/>
  </r>
  <r>
    <x v="2"/>
    <x v="8"/>
    <s v="New cancer diagnoses (observed)"/>
    <x v="0"/>
    <x v="4"/>
    <n v="649"/>
    <n v="648"/>
    <n v="1"/>
    <n v="0"/>
  </r>
  <r>
    <x v="2"/>
    <x v="8"/>
    <s v="New cancer diagnoses (observed)"/>
    <x v="1"/>
    <x v="5"/>
    <n v="496"/>
    <n v="496"/>
    <n v="0"/>
    <n v="0"/>
  </r>
  <r>
    <x v="2"/>
    <x v="8"/>
    <s v="New cancer diagnoses (observed)"/>
    <x v="1"/>
    <x v="6"/>
    <n v="60"/>
    <n v="60"/>
    <n v="0"/>
    <n v="0"/>
  </r>
  <r>
    <x v="2"/>
    <x v="8"/>
    <s v="New cancer diagnoses (observed)"/>
    <x v="1"/>
    <x v="7"/>
    <n v="166"/>
    <n v="166"/>
    <n v="0"/>
    <n v="0"/>
  </r>
  <r>
    <x v="2"/>
    <x v="8"/>
    <s v="New cancer diagnoses (observed)"/>
    <x v="1"/>
    <x v="8"/>
    <n v="123"/>
    <n v="123"/>
    <n v="0"/>
    <n v="0"/>
  </r>
  <r>
    <x v="2"/>
    <x v="8"/>
    <s v="New cancer diagnoses (observed)"/>
    <x v="1"/>
    <x v="9"/>
    <n v="221"/>
    <n v="202"/>
    <n v="19"/>
    <n v="0.09"/>
  </r>
  <r>
    <x v="2"/>
    <x v="9"/>
    <s v="New cancer diagnoses (observed)"/>
    <x v="0"/>
    <x v="0"/>
    <n v="540"/>
    <n v="469"/>
    <n v="71"/>
    <n v="0.15"/>
  </r>
  <r>
    <x v="2"/>
    <x v="9"/>
    <s v="New cancer diagnoses (observed)"/>
    <x v="0"/>
    <x v="1"/>
    <n v="637"/>
    <n v="609"/>
    <n v="28"/>
    <n v="0.05"/>
  </r>
  <r>
    <x v="2"/>
    <x v="9"/>
    <s v="New cancer diagnoses (observed)"/>
    <x v="0"/>
    <x v="2"/>
    <n v="308"/>
    <n v="295"/>
    <n v="13"/>
    <n v="0.04"/>
  </r>
  <r>
    <x v="2"/>
    <x v="9"/>
    <s v="New cancer diagnoses (observed)"/>
    <x v="0"/>
    <x v="4"/>
    <n v="585"/>
    <n v="585"/>
    <n v="0"/>
    <n v="0"/>
  </r>
  <r>
    <x v="2"/>
    <x v="9"/>
    <s v="New cancer diagnoses (observed)"/>
    <x v="1"/>
    <x v="5"/>
    <n v="81"/>
    <n v="81"/>
    <n v="0"/>
    <n v="0"/>
  </r>
  <r>
    <x v="2"/>
    <x v="9"/>
    <s v="New cancer diagnoses (observed)"/>
    <x v="1"/>
    <x v="6"/>
    <n v="84"/>
    <n v="84"/>
    <n v="0"/>
    <n v="0"/>
  </r>
  <r>
    <x v="2"/>
    <x v="9"/>
    <s v="New cancer diagnoses (observed)"/>
    <x v="1"/>
    <x v="7"/>
    <n v="100"/>
    <n v="100"/>
    <n v="0"/>
    <n v="0"/>
  </r>
  <r>
    <x v="2"/>
    <x v="9"/>
    <s v="New cancer diagnoses (observed)"/>
    <x v="1"/>
    <x v="8"/>
    <n v="221"/>
    <n v="221"/>
    <n v="0"/>
    <n v="0"/>
  </r>
  <r>
    <x v="2"/>
    <x v="9"/>
    <s v="New cancer diagnoses (observed)"/>
    <x v="1"/>
    <x v="9"/>
    <n v="549"/>
    <n v="525"/>
    <n v="24"/>
    <n v="0.05"/>
  </r>
  <r>
    <x v="2"/>
    <x v="10"/>
    <s v="New cancer diagnoses (observed)"/>
    <x v="0"/>
    <x v="0"/>
    <n v="68"/>
    <n v="59"/>
    <n v="9"/>
    <n v="0.15"/>
  </r>
  <r>
    <x v="2"/>
    <x v="10"/>
    <s v="New cancer diagnoses (observed)"/>
    <x v="0"/>
    <x v="1"/>
    <n v="162"/>
    <n v="161"/>
    <n v="1"/>
    <n v="0.01"/>
  </r>
  <r>
    <x v="2"/>
    <x v="10"/>
    <s v="New cancer diagnoses (observed)"/>
    <x v="0"/>
    <x v="2"/>
    <n v="114"/>
    <n v="113"/>
    <n v="1"/>
    <n v="0.01"/>
  </r>
  <r>
    <x v="2"/>
    <x v="10"/>
    <s v="New cancer diagnoses (observed)"/>
    <x v="0"/>
    <x v="4"/>
    <n v="451"/>
    <n v="450"/>
    <n v="1"/>
    <n v="0"/>
  </r>
  <r>
    <x v="2"/>
    <x v="11"/>
    <s v="New cancer diagnoses (observed)"/>
    <x v="0"/>
    <x v="0"/>
    <n v="27"/>
    <s v="NA"/>
    <s v="NA"/>
    <s v="NA"/>
  </r>
  <r>
    <x v="2"/>
    <x v="11"/>
    <s v="New cancer diagnoses (observed)"/>
    <x v="0"/>
    <x v="1"/>
    <n v="35"/>
    <s v="NA"/>
    <s v="NA"/>
    <s v="NA"/>
  </r>
  <r>
    <x v="2"/>
    <x v="11"/>
    <s v="New cancer diagnoses (observed)"/>
    <x v="0"/>
    <x v="2"/>
    <n v="16"/>
    <s v="NA"/>
    <s v="NA"/>
    <s v="NA"/>
  </r>
  <r>
    <x v="2"/>
    <x v="11"/>
    <s v="New cancer diagnoses (observed)"/>
    <x v="0"/>
    <x v="4"/>
    <n v="61"/>
    <s v="NA"/>
    <s v="NA"/>
    <s v="NA"/>
  </r>
  <r>
    <x v="2"/>
    <x v="11"/>
    <s v="New cancer diagnoses (observed)"/>
    <x v="1"/>
    <x v="5"/>
    <n v="5"/>
    <s v="NA"/>
    <s v="NA"/>
    <s v="NA"/>
  </r>
  <r>
    <x v="2"/>
    <x v="11"/>
    <s v="New cancer diagnoses (observed)"/>
    <x v="1"/>
    <x v="6"/>
    <n v="28"/>
    <s v="NA"/>
    <s v="NA"/>
    <s v="NA"/>
  </r>
  <r>
    <x v="2"/>
    <x v="11"/>
    <s v="New cancer diagnoses (observed)"/>
    <x v="1"/>
    <x v="7"/>
    <n v="17"/>
    <s v="NA"/>
    <s v="NA"/>
    <s v="NA"/>
  </r>
  <r>
    <x v="2"/>
    <x v="11"/>
    <s v="New cancer diagnoses (observed)"/>
    <x v="1"/>
    <x v="8"/>
    <n v="20"/>
    <s v="NA"/>
    <s v="NA"/>
    <s v="NA"/>
  </r>
  <r>
    <x v="2"/>
    <x v="11"/>
    <s v="New cancer diagnoses (observed)"/>
    <x v="1"/>
    <x v="9"/>
    <n v="69"/>
    <s v="NA"/>
    <s v="NA"/>
    <s v="NA"/>
  </r>
  <r>
    <x v="2"/>
    <x v="12"/>
    <s v="New cancer diagnoses (observed)"/>
    <x v="0"/>
    <x v="0"/>
    <n v="158"/>
    <s v="NA"/>
    <s v="NA"/>
    <s v="NA"/>
  </r>
  <r>
    <x v="2"/>
    <x v="12"/>
    <s v="New cancer diagnoses (observed)"/>
    <x v="0"/>
    <x v="1"/>
    <n v="214"/>
    <s v="NA"/>
    <s v="NA"/>
    <s v="NA"/>
  </r>
  <r>
    <x v="2"/>
    <x v="12"/>
    <s v="New cancer diagnoses (observed)"/>
    <x v="0"/>
    <x v="2"/>
    <n v="126"/>
    <s v="NA"/>
    <s v="NA"/>
    <s v="NA"/>
  </r>
  <r>
    <x v="2"/>
    <x v="12"/>
    <s v="New cancer diagnoses (observed)"/>
    <x v="0"/>
    <x v="4"/>
    <n v="198"/>
    <s v="NA"/>
    <s v="NA"/>
    <s v="NA"/>
  </r>
  <r>
    <x v="2"/>
    <x v="12"/>
    <s v="New cancer diagnoses (observed)"/>
    <x v="1"/>
    <x v="5"/>
    <n v="203"/>
    <s v="NA"/>
    <s v="NA"/>
    <s v="NA"/>
  </r>
  <r>
    <x v="2"/>
    <x v="12"/>
    <s v="New cancer diagnoses (observed)"/>
    <x v="1"/>
    <x v="6"/>
    <n v="39"/>
    <s v="NA"/>
    <s v="NA"/>
    <s v="NA"/>
  </r>
  <r>
    <x v="2"/>
    <x v="12"/>
    <s v="New cancer diagnoses (observed)"/>
    <x v="1"/>
    <x v="7"/>
    <n v="102"/>
    <s v="NA"/>
    <s v="NA"/>
    <s v="NA"/>
  </r>
  <r>
    <x v="2"/>
    <x v="12"/>
    <s v="New cancer diagnoses (observed)"/>
    <x v="1"/>
    <x v="8"/>
    <n v="71"/>
    <s v="NA"/>
    <s v="NA"/>
    <s v="NA"/>
  </r>
  <r>
    <x v="2"/>
    <x v="12"/>
    <s v="New cancer diagnoses (observed)"/>
    <x v="1"/>
    <x v="9"/>
    <n v="281"/>
    <s v="NA"/>
    <s v="NA"/>
    <s v="NA"/>
  </r>
  <r>
    <x v="2"/>
    <x v="13"/>
    <s v="New cancer diagnoses (observed)"/>
    <x v="0"/>
    <x v="0"/>
    <n v="51"/>
    <s v="NA"/>
    <s v="NA"/>
    <s v="NA"/>
  </r>
  <r>
    <x v="2"/>
    <x v="13"/>
    <s v="New cancer diagnoses (observed)"/>
    <x v="0"/>
    <x v="1"/>
    <n v="110"/>
    <s v="NA"/>
    <s v="NA"/>
    <s v="NA"/>
  </r>
  <r>
    <x v="2"/>
    <x v="13"/>
    <s v="New cancer diagnoses (observed)"/>
    <x v="0"/>
    <x v="2"/>
    <n v="89"/>
    <s v="NA"/>
    <s v="NA"/>
    <s v="NA"/>
  </r>
  <r>
    <x v="2"/>
    <x v="13"/>
    <s v="New cancer diagnoses (observed)"/>
    <x v="0"/>
    <x v="4"/>
    <n v="358"/>
    <s v="NA"/>
    <s v="NA"/>
    <s v="NA"/>
  </r>
  <r>
    <x v="2"/>
    <x v="14"/>
    <s v="New cancer diagnoses (observed)"/>
    <x v="0"/>
    <x v="0"/>
    <n v="185"/>
    <s v="NA"/>
    <s v="NA"/>
    <s v="NA"/>
  </r>
  <r>
    <x v="2"/>
    <x v="14"/>
    <s v="New cancer diagnoses (observed)"/>
    <x v="0"/>
    <x v="1"/>
    <n v="118"/>
    <s v="NA"/>
    <s v="NA"/>
    <s v="NA"/>
  </r>
  <r>
    <x v="2"/>
    <x v="14"/>
    <s v="New cancer diagnoses (observed)"/>
    <x v="0"/>
    <x v="2"/>
    <n v="79"/>
    <s v="NA"/>
    <s v="NA"/>
    <s v="NA"/>
  </r>
  <r>
    <x v="2"/>
    <x v="14"/>
    <s v="New cancer diagnoses (observed)"/>
    <x v="0"/>
    <x v="4"/>
    <n v="76"/>
    <s v="NA"/>
    <s v="NA"/>
    <s v="NA"/>
  </r>
  <r>
    <x v="2"/>
    <x v="15"/>
    <s v="New cancer diagnoses (observed)"/>
    <x v="0"/>
    <x v="0"/>
    <n v="1003"/>
    <n v="903"/>
    <n v="100"/>
    <n v="0.11"/>
  </r>
  <r>
    <x v="2"/>
    <x v="15"/>
    <s v="New cancer diagnoses (observed)"/>
    <x v="0"/>
    <x v="1"/>
    <n v="639"/>
    <n v="630"/>
    <n v="9"/>
    <n v="0.01"/>
  </r>
  <r>
    <x v="2"/>
    <x v="15"/>
    <s v="New cancer diagnoses (observed)"/>
    <x v="0"/>
    <x v="2"/>
    <n v="617"/>
    <n v="607"/>
    <n v="10"/>
    <n v="0.02"/>
  </r>
  <r>
    <x v="2"/>
    <x v="15"/>
    <s v="New cancer diagnoses (observed)"/>
    <x v="0"/>
    <x v="4"/>
    <n v="823"/>
    <n v="822"/>
    <n v="1"/>
    <n v="0"/>
  </r>
  <r>
    <x v="2"/>
    <x v="15"/>
    <s v="New cancer diagnoses (observed)"/>
    <x v="1"/>
    <x v="5"/>
    <n v="532"/>
    <n v="532"/>
    <n v="0"/>
    <n v="0"/>
  </r>
  <r>
    <x v="2"/>
    <x v="15"/>
    <s v="New cancer diagnoses (observed)"/>
    <x v="1"/>
    <x v="6"/>
    <n v="232"/>
    <n v="233"/>
    <n v="-1"/>
    <n v="0"/>
  </r>
  <r>
    <x v="2"/>
    <x v="15"/>
    <s v="New cancer diagnoses (observed)"/>
    <x v="1"/>
    <x v="7"/>
    <n v="612"/>
    <n v="612"/>
    <n v="0"/>
    <n v="0"/>
  </r>
  <r>
    <x v="2"/>
    <x v="15"/>
    <s v="New cancer diagnoses (observed)"/>
    <x v="1"/>
    <x v="8"/>
    <n v="1151"/>
    <n v="1149"/>
    <n v="2"/>
    <n v="0"/>
  </r>
  <r>
    <x v="2"/>
    <x v="15"/>
    <s v="New cancer diagnoses (observed)"/>
    <x v="1"/>
    <x v="9"/>
    <n v="368"/>
    <n v="253"/>
    <n v="115"/>
    <n v="0.45"/>
  </r>
  <r>
    <x v="2"/>
    <x v="16"/>
    <s v="New cancer diagnoses (observed)"/>
    <x v="0"/>
    <x v="0"/>
    <n v="63"/>
    <s v="NA"/>
    <s v="NA"/>
    <s v="NA"/>
  </r>
  <r>
    <x v="2"/>
    <x v="16"/>
    <s v="New cancer diagnoses (observed)"/>
    <x v="0"/>
    <x v="1"/>
    <n v="134"/>
    <s v="NA"/>
    <s v="NA"/>
    <s v="NA"/>
  </r>
  <r>
    <x v="2"/>
    <x v="16"/>
    <s v="New cancer diagnoses (observed)"/>
    <x v="0"/>
    <x v="2"/>
    <n v="36"/>
    <s v="NA"/>
    <s v="NA"/>
    <s v="NA"/>
  </r>
  <r>
    <x v="2"/>
    <x v="16"/>
    <s v="New cancer diagnoses (observed)"/>
    <x v="0"/>
    <x v="4"/>
    <n v="60"/>
    <s v="NA"/>
    <s v="NA"/>
    <s v="NA"/>
  </r>
  <r>
    <x v="2"/>
    <x v="17"/>
    <s v="New cancer diagnoses (observed)"/>
    <x v="0"/>
    <x v="0"/>
    <n v="33"/>
    <n v="32"/>
    <n v="1"/>
    <n v="0.03"/>
  </r>
  <r>
    <x v="2"/>
    <x v="17"/>
    <s v="New cancer diagnoses (observed)"/>
    <x v="0"/>
    <x v="1"/>
    <n v="306"/>
    <n v="305"/>
    <n v="1"/>
    <n v="0"/>
  </r>
  <r>
    <x v="2"/>
    <x v="17"/>
    <s v="New cancer diagnoses (observed)"/>
    <x v="0"/>
    <x v="2"/>
    <n v="82"/>
    <n v="82"/>
    <n v="0"/>
    <n v="0"/>
  </r>
  <r>
    <x v="2"/>
    <x v="17"/>
    <s v="New cancer diagnoses (observed)"/>
    <x v="0"/>
    <x v="4"/>
    <n v="612"/>
    <n v="611"/>
    <n v="1"/>
    <n v="0"/>
  </r>
  <r>
    <x v="2"/>
    <x v="17"/>
    <s v="New cancer diagnoses (observed)"/>
    <x v="1"/>
    <x v="5"/>
    <n v="494"/>
    <n v="494"/>
    <n v="0"/>
    <n v="0"/>
  </r>
  <r>
    <x v="2"/>
    <x v="17"/>
    <s v="New cancer diagnoses (observed)"/>
    <x v="1"/>
    <x v="6"/>
    <n v="190"/>
    <n v="190"/>
    <n v="0"/>
    <n v="0"/>
  </r>
  <r>
    <x v="2"/>
    <x v="17"/>
    <s v="New cancer diagnoses (observed)"/>
    <x v="1"/>
    <x v="7"/>
    <n v="38"/>
    <n v="38"/>
    <n v="0"/>
    <n v="0"/>
  </r>
  <r>
    <x v="2"/>
    <x v="17"/>
    <s v="New cancer diagnoses (observed)"/>
    <x v="1"/>
    <x v="8"/>
    <n v="18"/>
    <n v="18"/>
    <n v="0"/>
    <n v="0"/>
  </r>
  <r>
    <x v="2"/>
    <x v="17"/>
    <s v="New cancer diagnoses (observed)"/>
    <x v="1"/>
    <x v="9"/>
    <n v="293"/>
    <n v="290"/>
    <n v="3"/>
    <n v="0.01"/>
  </r>
  <r>
    <x v="2"/>
    <x v="18"/>
    <s v="New cancer diagnoses (observed)"/>
    <x v="0"/>
    <x v="0"/>
    <n v="108"/>
    <s v="NA"/>
    <s v="NA"/>
    <s v="NA"/>
  </r>
  <r>
    <x v="2"/>
    <x v="18"/>
    <s v="New cancer diagnoses (observed)"/>
    <x v="0"/>
    <x v="1"/>
    <n v="112"/>
    <s v="NA"/>
    <s v="NA"/>
    <s v="NA"/>
  </r>
  <r>
    <x v="2"/>
    <x v="18"/>
    <s v="New cancer diagnoses (observed)"/>
    <x v="0"/>
    <x v="2"/>
    <n v="53"/>
    <s v="NA"/>
    <s v="NA"/>
    <s v="NA"/>
  </r>
  <r>
    <x v="2"/>
    <x v="18"/>
    <s v="New cancer diagnoses (observed)"/>
    <x v="0"/>
    <x v="4"/>
    <n v="121"/>
    <s v="NA"/>
    <s v="NA"/>
    <s v="NA"/>
  </r>
  <r>
    <x v="2"/>
    <x v="19"/>
    <s v="New cancer diagnoses (observed)"/>
    <x v="0"/>
    <x v="0"/>
    <n v="114"/>
    <s v="NA"/>
    <s v="NA"/>
    <s v="NA"/>
  </r>
  <r>
    <x v="2"/>
    <x v="19"/>
    <s v="New cancer diagnoses (observed)"/>
    <x v="0"/>
    <x v="1"/>
    <n v="56"/>
    <s v="NA"/>
    <s v="NA"/>
    <s v="NA"/>
  </r>
  <r>
    <x v="2"/>
    <x v="19"/>
    <s v="New cancer diagnoses (observed)"/>
    <x v="0"/>
    <x v="2"/>
    <n v="44"/>
    <s v="NA"/>
    <s v="NA"/>
    <s v="NA"/>
  </r>
  <r>
    <x v="2"/>
    <x v="19"/>
    <s v="New cancer diagnoses (observed)"/>
    <x v="0"/>
    <x v="4"/>
    <n v="20"/>
    <s v="NA"/>
    <s v="NA"/>
    <s v="NA"/>
  </r>
  <r>
    <x v="2"/>
    <x v="20"/>
    <s v="New cancer diagnoses (observed)"/>
    <x v="0"/>
    <x v="0"/>
    <n v="17"/>
    <s v="NA"/>
    <s v="NA"/>
    <s v="NA"/>
  </r>
  <r>
    <x v="2"/>
    <x v="20"/>
    <s v="New cancer diagnoses (observed)"/>
    <x v="0"/>
    <x v="1"/>
    <n v="52"/>
    <s v="NA"/>
    <s v="NA"/>
    <s v="NA"/>
  </r>
  <r>
    <x v="2"/>
    <x v="20"/>
    <s v="New cancer diagnoses (observed)"/>
    <x v="0"/>
    <x v="2"/>
    <n v="25"/>
    <s v="NA"/>
    <s v="NA"/>
    <s v="NA"/>
  </r>
  <r>
    <x v="2"/>
    <x v="20"/>
    <s v="New cancer diagnoses (observed)"/>
    <x v="0"/>
    <x v="4"/>
    <n v="93"/>
    <s v="NA"/>
    <s v="NA"/>
    <s v="NA"/>
  </r>
  <r>
    <x v="2"/>
    <x v="21"/>
    <s v="New cancer diagnoses (observed)"/>
    <x v="0"/>
    <x v="0"/>
    <n v="190"/>
    <s v="NA"/>
    <s v="NA"/>
    <s v="NA"/>
  </r>
  <r>
    <x v="2"/>
    <x v="21"/>
    <s v="New cancer diagnoses (observed)"/>
    <x v="0"/>
    <x v="1"/>
    <n v="206"/>
    <s v="NA"/>
    <s v="NA"/>
    <s v="NA"/>
  </r>
  <r>
    <x v="2"/>
    <x v="21"/>
    <s v="New cancer diagnoses (observed)"/>
    <x v="0"/>
    <x v="2"/>
    <n v="130"/>
    <s v="NA"/>
    <s v="NA"/>
    <s v="NA"/>
  </r>
  <r>
    <x v="2"/>
    <x v="21"/>
    <s v="New cancer diagnoses (observed)"/>
    <x v="0"/>
    <x v="4"/>
    <n v="283"/>
    <s v="NA"/>
    <s v="NA"/>
    <s v="NA"/>
  </r>
  <r>
    <x v="2"/>
    <x v="21"/>
    <s v="New cancer diagnoses (observed)"/>
    <x v="1"/>
    <x v="5"/>
    <n v="69"/>
    <s v="NA"/>
    <s v="NA"/>
    <s v="NA"/>
  </r>
  <r>
    <x v="2"/>
    <x v="21"/>
    <s v="New cancer diagnoses (observed)"/>
    <x v="1"/>
    <x v="6"/>
    <n v="56"/>
    <s v="NA"/>
    <s v="NA"/>
    <s v="NA"/>
  </r>
  <r>
    <x v="2"/>
    <x v="21"/>
    <s v="New cancer diagnoses (observed)"/>
    <x v="1"/>
    <x v="7"/>
    <n v="80"/>
    <s v="NA"/>
    <s v="NA"/>
    <s v="NA"/>
  </r>
  <r>
    <x v="2"/>
    <x v="21"/>
    <s v="New cancer diagnoses (observed)"/>
    <x v="1"/>
    <x v="8"/>
    <n v="182"/>
    <s v="NA"/>
    <s v="NA"/>
    <s v="NA"/>
  </r>
  <r>
    <x v="2"/>
    <x v="21"/>
    <s v="New cancer diagnoses (observed)"/>
    <x v="1"/>
    <x v="9"/>
    <n v="422"/>
    <s v="NA"/>
    <s v="NA"/>
    <s v="NA"/>
  </r>
  <r>
    <x v="2"/>
    <x v="22"/>
    <s v="New cancer diagnoses (observed)"/>
    <x v="0"/>
    <x v="0"/>
    <n v="154"/>
    <s v="NA"/>
    <s v="NA"/>
    <s v="NA"/>
  </r>
  <r>
    <x v="2"/>
    <x v="22"/>
    <s v="New cancer diagnoses (observed)"/>
    <x v="0"/>
    <x v="1"/>
    <n v="142"/>
    <s v="NA"/>
    <s v="NA"/>
    <s v="NA"/>
  </r>
  <r>
    <x v="2"/>
    <x v="22"/>
    <s v="New cancer diagnoses (observed)"/>
    <x v="0"/>
    <x v="2"/>
    <n v="127"/>
    <s v="NA"/>
    <s v="NA"/>
    <s v="NA"/>
  </r>
  <r>
    <x v="2"/>
    <x v="22"/>
    <s v="New cancer diagnoses (observed)"/>
    <x v="0"/>
    <x v="4"/>
    <n v="309"/>
    <s v="NA"/>
    <s v="NA"/>
    <s v="NA"/>
  </r>
  <r>
    <x v="2"/>
    <x v="22"/>
    <s v="New cancer diagnoses (observed)"/>
    <x v="1"/>
    <x v="5"/>
    <n v="38"/>
    <s v="NA"/>
    <s v="NA"/>
    <s v="NA"/>
  </r>
  <r>
    <x v="2"/>
    <x v="22"/>
    <s v="New cancer diagnoses (observed)"/>
    <x v="1"/>
    <x v="6"/>
    <n v="109"/>
    <s v="NA"/>
    <s v="NA"/>
    <s v="NA"/>
  </r>
  <r>
    <x v="2"/>
    <x v="22"/>
    <s v="New cancer diagnoses (observed)"/>
    <x v="1"/>
    <x v="7"/>
    <n v="182"/>
    <s v="NA"/>
    <s v="NA"/>
    <s v="NA"/>
  </r>
  <r>
    <x v="2"/>
    <x v="22"/>
    <s v="New cancer diagnoses (observed)"/>
    <x v="1"/>
    <x v="8"/>
    <n v="221"/>
    <s v="NA"/>
    <s v="NA"/>
    <s v="NA"/>
  </r>
  <r>
    <x v="2"/>
    <x v="22"/>
    <s v="New cancer diagnoses (observed)"/>
    <x v="1"/>
    <x v="9"/>
    <n v="182"/>
    <s v="NA"/>
    <s v="NA"/>
    <s v="NA"/>
  </r>
  <r>
    <x v="2"/>
    <x v="23"/>
    <s v="New cancer diagnoses (observed)"/>
    <x v="0"/>
    <x v="0"/>
    <n v="272"/>
    <n v="252"/>
    <n v="20"/>
    <n v="0.08"/>
  </r>
  <r>
    <x v="2"/>
    <x v="23"/>
    <s v="New cancer diagnoses (observed)"/>
    <x v="0"/>
    <x v="1"/>
    <n v="211"/>
    <n v="208"/>
    <n v="3"/>
    <n v="0.01"/>
  </r>
  <r>
    <x v="2"/>
    <x v="23"/>
    <s v="New cancer diagnoses (observed)"/>
    <x v="0"/>
    <x v="2"/>
    <n v="188"/>
    <n v="184"/>
    <n v="4"/>
    <n v="0.02"/>
  </r>
  <r>
    <x v="2"/>
    <x v="23"/>
    <s v="New cancer diagnoses (observed)"/>
    <x v="0"/>
    <x v="4"/>
    <n v="417"/>
    <n v="416"/>
    <n v="1"/>
    <n v="0"/>
  </r>
  <r>
    <x v="2"/>
    <x v="23"/>
    <s v="New cancer diagnoses (observed)"/>
    <x v="1"/>
    <x v="5"/>
    <n v="68"/>
    <n v="68"/>
    <n v="0"/>
    <n v="0"/>
  </r>
  <r>
    <x v="2"/>
    <x v="23"/>
    <s v="New cancer diagnoses (observed)"/>
    <x v="1"/>
    <x v="6"/>
    <n v="168"/>
    <n v="168"/>
    <n v="0"/>
    <n v="0"/>
  </r>
  <r>
    <x v="2"/>
    <x v="23"/>
    <s v="New cancer diagnoses (observed)"/>
    <x v="1"/>
    <x v="7"/>
    <n v="221"/>
    <n v="221"/>
    <n v="0"/>
    <n v="0"/>
  </r>
  <r>
    <x v="2"/>
    <x v="23"/>
    <s v="New cancer diagnoses (observed)"/>
    <x v="1"/>
    <x v="8"/>
    <n v="309"/>
    <n v="309"/>
    <n v="0"/>
    <n v="0"/>
  </r>
  <r>
    <x v="2"/>
    <x v="23"/>
    <s v="New cancer diagnoses (observed)"/>
    <x v="1"/>
    <x v="9"/>
    <n v="322"/>
    <n v="294"/>
    <n v="28"/>
    <n v="0.1"/>
  </r>
  <r>
    <x v="2"/>
    <x v="24"/>
    <s v="New cancer diagnoses (observed)"/>
    <x v="0"/>
    <x v="0"/>
    <s v="NA"/>
    <s v="NA"/>
    <s v="NA"/>
    <s v="NA"/>
  </r>
  <r>
    <x v="2"/>
    <x v="24"/>
    <s v="New cancer diagnoses (observed)"/>
    <x v="0"/>
    <x v="1"/>
    <s v="NA"/>
    <s v="NA"/>
    <s v="NA"/>
    <s v="NA"/>
  </r>
  <r>
    <x v="2"/>
    <x v="24"/>
    <s v="New cancer diagnoses (observed)"/>
    <x v="0"/>
    <x v="2"/>
    <s v="NA"/>
    <s v="NA"/>
    <s v="NA"/>
    <s v="NA"/>
  </r>
  <r>
    <x v="2"/>
    <x v="24"/>
    <s v="New cancer diagnoses (observed)"/>
    <x v="0"/>
    <x v="4"/>
    <s v="NA"/>
    <s v="NA"/>
    <s v="NA"/>
    <s v="NA"/>
  </r>
  <r>
    <x v="2"/>
    <x v="24"/>
    <s v="New cancer diagnoses (observed)"/>
    <x v="1"/>
    <x v="5"/>
    <s v="NA"/>
    <s v="NA"/>
    <s v="NA"/>
    <s v="NA"/>
  </r>
  <r>
    <x v="2"/>
    <x v="24"/>
    <s v="New cancer diagnoses (observed)"/>
    <x v="1"/>
    <x v="6"/>
    <s v="NA"/>
    <s v="NA"/>
    <s v="NA"/>
    <s v="NA"/>
  </r>
  <r>
    <x v="2"/>
    <x v="24"/>
    <s v="New cancer diagnoses (observed)"/>
    <x v="1"/>
    <x v="7"/>
    <s v="NA"/>
    <s v="NA"/>
    <s v="NA"/>
    <s v="NA"/>
  </r>
  <r>
    <x v="2"/>
    <x v="24"/>
    <s v="New cancer diagnoses (observed)"/>
    <x v="1"/>
    <x v="8"/>
    <s v="NA"/>
    <s v="NA"/>
    <s v="NA"/>
    <s v="NA"/>
  </r>
  <r>
    <x v="2"/>
    <x v="24"/>
    <s v="New cancer diagnoses (observed)"/>
    <x v="1"/>
    <x v="9"/>
    <s v="NA"/>
    <s v="NA"/>
    <s v="NA"/>
    <s v="NA"/>
  </r>
  <r>
    <x v="2"/>
    <x v="25"/>
    <s v="New cancer diagnoses (observed)"/>
    <x v="0"/>
    <x v="0"/>
    <n v="145"/>
    <s v="NA"/>
    <s v="NA"/>
    <s v="NA"/>
  </r>
  <r>
    <x v="2"/>
    <x v="25"/>
    <s v="New cancer diagnoses (observed)"/>
    <x v="0"/>
    <x v="1"/>
    <n v="90"/>
    <s v="NA"/>
    <s v="NA"/>
    <s v="NA"/>
  </r>
  <r>
    <x v="2"/>
    <x v="25"/>
    <s v="New cancer diagnoses (observed)"/>
    <x v="0"/>
    <x v="2"/>
    <n v="73"/>
    <s v="NA"/>
    <s v="NA"/>
    <s v="NA"/>
  </r>
  <r>
    <x v="2"/>
    <x v="25"/>
    <s v="New cancer diagnoses (observed)"/>
    <x v="0"/>
    <x v="4"/>
    <n v="170"/>
    <s v="NA"/>
    <s v="NA"/>
    <s v="NA"/>
  </r>
  <r>
    <x v="2"/>
    <x v="25"/>
    <s v="New cancer diagnoses (observed)"/>
    <x v="1"/>
    <x v="5"/>
    <n v="97"/>
    <s v="NA"/>
    <s v="NA"/>
    <s v="NA"/>
  </r>
  <r>
    <x v="2"/>
    <x v="25"/>
    <s v="New cancer diagnoses (observed)"/>
    <x v="1"/>
    <x v="6"/>
    <n v="20"/>
    <s v="NA"/>
    <s v="NA"/>
    <s v="NA"/>
  </r>
  <r>
    <x v="2"/>
    <x v="25"/>
    <s v="New cancer diagnoses (observed)"/>
    <x v="1"/>
    <x v="7"/>
    <n v="105"/>
    <s v="NA"/>
    <s v="NA"/>
    <s v="NA"/>
  </r>
  <r>
    <x v="2"/>
    <x v="25"/>
    <s v="New cancer diagnoses (observed)"/>
    <x v="1"/>
    <x v="8"/>
    <n v="76"/>
    <s v="NA"/>
    <s v="NA"/>
    <s v="NA"/>
  </r>
  <r>
    <x v="2"/>
    <x v="25"/>
    <s v="New cancer diagnoses (observed)"/>
    <x v="1"/>
    <x v="9"/>
    <n v="123"/>
    <s v="NA"/>
    <s v="NA"/>
    <s v="NA"/>
  </r>
  <r>
    <x v="2"/>
    <x v="26"/>
    <s v="New cancer diagnoses (observed)"/>
    <x v="0"/>
    <x v="0"/>
    <n v="291"/>
    <s v="NA"/>
    <s v="NA"/>
    <s v="NA"/>
  </r>
  <r>
    <x v="2"/>
    <x v="26"/>
    <s v="New cancer diagnoses (observed)"/>
    <x v="0"/>
    <x v="1"/>
    <n v="127"/>
    <s v="NA"/>
    <s v="NA"/>
    <s v="NA"/>
  </r>
  <r>
    <x v="2"/>
    <x v="26"/>
    <s v="New cancer diagnoses (observed)"/>
    <x v="0"/>
    <x v="2"/>
    <n v="81"/>
    <s v="NA"/>
    <s v="NA"/>
    <s v="NA"/>
  </r>
  <r>
    <x v="2"/>
    <x v="26"/>
    <s v="New cancer diagnoses (observed)"/>
    <x v="0"/>
    <x v="4"/>
    <n v="142"/>
    <s v="NA"/>
    <s v="NA"/>
    <s v="NA"/>
  </r>
  <r>
    <x v="2"/>
    <x v="26"/>
    <s v="New cancer diagnoses (observed)"/>
    <x v="1"/>
    <x v="5"/>
    <n v="35"/>
    <s v="NA"/>
    <s v="NA"/>
    <s v="NA"/>
  </r>
  <r>
    <x v="2"/>
    <x v="26"/>
    <s v="New cancer diagnoses (observed)"/>
    <x v="1"/>
    <x v="6"/>
    <n v="50"/>
    <s v="NA"/>
    <s v="NA"/>
    <s v="NA"/>
  </r>
  <r>
    <x v="2"/>
    <x v="26"/>
    <s v="New cancer diagnoses (observed)"/>
    <x v="1"/>
    <x v="7"/>
    <n v="68"/>
    <s v="NA"/>
    <s v="NA"/>
    <s v="NA"/>
  </r>
  <r>
    <x v="2"/>
    <x v="26"/>
    <s v="New cancer diagnoses (observed)"/>
    <x v="1"/>
    <x v="8"/>
    <n v="178"/>
    <s v="NA"/>
    <s v="NA"/>
    <s v="NA"/>
  </r>
  <r>
    <x v="2"/>
    <x v="26"/>
    <s v="New cancer diagnoses (observed)"/>
    <x v="1"/>
    <x v="9"/>
    <n v="310"/>
    <s v="NA"/>
    <s v="NA"/>
    <s v="NA"/>
  </r>
  <r>
    <x v="2"/>
    <x v="27"/>
    <s v="New cancer diagnoses (observed)"/>
    <x v="0"/>
    <x v="0"/>
    <n v="259"/>
    <n v="246"/>
    <n v="13"/>
    <n v="0.05"/>
  </r>
  <r>
    <x v="2"/>
    <x v="27"/>
    <s v="New cancer diagnoses (observed)"/>
    <x v="0"/>
    <x v="1"/>
    <n v="885"/>
    <n v="885"/>
    <n v="0"/>
    <n v="0"/>
  </r>
  <r>
    <x v="2"/>
    <x v="27"/>
    <s v="New cancer diagnoses (observed)"/>
    <x v="0"/>
    <x v="2"/>
    <n v="307"/>
    <n v="307"/>
    <n v="0"/>
    <n v="0"/>
  </r>
  <r>
    <x v="2"/>
    <x v="27"/>
    <s v="New cancer diagnoses (observed)"/>
    <x v="0"/>
    <x v="4"/>
    <n v="2163"/>
    <n v="2163"/>
    <n v="0"/>
    <n v="0"/>
  </r>
  <r>
    <x v="2"/>
    <x v="27"/>
    <s v="New cancer diagnoses (observed)"/>
    <x v="1"/>
    <x v="5"/>
    <n v="944"/>
    <n v="945"/>
    <n v="-1"/>
    <n v="0"/>
  </r>
  <r>
    <x v="2"/>
    <x v="27"/>
    <s v="New cancer diagnoses (observed)"/>
    <x v="1"/>
    <x v="6"/>
    <n v="451"/>
    <n v="451"/>
    <n v="0"/>
    <n v="0"/>
  </r>
  <r>
    <x v="2"/>
    <x v="27"/>
    <s v="New cancer diagnoses (observed)"/>
    <x v="1"/>
    <x v="7"/>
    <n v="833"/>
    <n v="832"/>
    <n v="1"/>
    <n v="0"/>
  </r>
  <r>
    <x v="2"/>
    <x v="27"/>
    <s v="New cancer diagnoses (observed)"/>
    <x v="1"/>
    <x v="8"/>
    <n v="473"/>
    <n v="472"/>
    <n v="1"/>
    <n v="0"/>
  </r>
  <r>
    <x v="2"/>
    <x v="27"/>
    <s v="New cancer diagnoses (observed)"/>
    <x v="1"/>
    <x v="9"/>
    <n v="913"/>
    <n v="901"/>
    <n v="12"/>
    <n v="0.01"/>
  </r>
  <r>
    <x v="2"/>
    <x v="28"/>
    <s v="New cancer diagnoses (observed)"/>
    <x v="0"/>
    <x v="0"/>
    <n v="118"/>
    <s v="NA"/>
    <s v="NA"/>
    <s v="NA"/>
  </r>
  <r>
    <x v="2"/>
    <x v="28"/>
    <s v="New cancer diagnoses (observed)"/>
    <x v="0"/>
    <x v="1"/>
    <n v="69"/>
    <s v="NA"/>
    <s v="NA"/>
    <s v="NA"/>
  </r>
  <r>
    <x v="2"/>
    <x v="28"/>
    <s v="New cancer diagnoses (observed)"/>
    <x v="0"/>
    <x v="2"/>
    <n v="61"/>
    <s v="NA"/>
    <s v="NA"/>
    <s v="NA"/>
  </r>
  <r>
    <x v="2"/>
    <x v="28"/>
    <s v="New cancer diagnoses (observed)"/>
    <x v="0"/>
    <x v="4"/>
    <n v="108"/>
    <s v="NA"/>
    <s v="NA"/>
    <s v="NA"/>
  </r>
  <r>
    <x v="2"/>
    <x v="28"/>
    <s v="New cancer diagnoses (observed)"/>
    <x v="1"/>
    <x v="5"/>
    <n v="30"/>
    <s v="NA"/>
    <s v="NA"/>
    <s v="NA"/>
  </r>
  <r>
    <x v="2"/>
    <x v="28"/>
    <s v="New cancer diagnoses (observed)"/>
    <x v="1"/>
    <x v="6"/>
    <n v="59"/>
    <s v="NA"/>
    <s v="NA"/>
    <s v="NA"/>
  </r>
  <r>
    <x v="2"/>
    <x v="28"/>
    <s v="New cancer diagnoses (observed)"/>
    <x v="1"/>
    <x v="7"/>
    <n v="39"/>
    <s v="NA"/>
    <s v="NA"/>
    <s v="NA"/>
  </r>
  <r>
    <x v="2"/>
    <x v="28"/>
    <s v="New cancer diagnoses (observed)"/>
    <x v="1"/>
    <x v="8"/>
    <n v="88"/>
    <s v="NA"/>
    <s v="NA"/>
    <s v="NA"/>
  </r>
  <r>
    <x v="2"/>
    <x v="28"/>
    <s v="New cancer diagnoses (observed)"/>
    <x v="1"/>
    <x v="9"/>
    <n v="140"/>
    <s v="NA"/>
    <s v="NA"/>
    <s v="NA"/>
  </r>
  <r>
    <x v="2"/>
    <x v="29"/>
    <s v="New cancer diagnoses (observed)"/>
    <x v="0"/>
    <x v="0"/>
    <n v="11"/>
    <s v="NA"/>
    <s v="NA"/>
    <s v="NA"/>
  </r>
  <r>
    <x v="2"/>
    <x v="29"/>
    <s v="New cancer diagnoses (observed)"/>
    <x v="0"/>
    <x v="1"/>
    <n v="36"/>
    <s v="NA"/>
    <s v="NA"/>
    <s v="NA"/>
  </r>
  <r>
    <x v="2"/>
    <x v="29"/>
    <s v="New cancer diagnoses (observed)"/>
    <x v="0"/>
    <x v="2"/>
    <n v="17"/>
    <s v="NA"/>
    <s v="NA"/>
    <s v="NA"/>
  </r>
  <r>
    <x v="2"/>
    <x v="29"/>
    <s v="New cancer diagnoses (observed)"/>
    <x v="0"/>
    <x v="4"/>
    <n v="107"/>
    <s v="NA"/>
    <s v="NA"/>
    <s v="NA"/>
  </r>
  <r>
    <x v="2"/>
    <x v="30"/>
    <s v="New cancer diagnoses (observed)"/>
    <x v="0"/>
    <x v="0"/>
    <n v="185"/>
    <n v="204"/>
    <n v="-19"/>
    <n v="-0.09"/>
  </r>
  <r>
    <x v="2"/>
    <x v="30"/>
    <s v="New cancer diagnoses (observed)"/>
    <x v="0"/>
    <x v="1"/>
    <n v="102"/>
    <n v="106"/>
    <n v="-4"/>
    <n v="-0.04"/>
  </r>
  <r>
    <x v="2"/>
    <x v="30"/>
    <s v="New cancer diagnoses (observed)"/>
    <x v="0"/>
    <x v="2"/>
    <n v="79"/>
    <n v="84"/>
    <n v="-5"/>
    <n v="-0.06"/>
  </r>
  <r>
    <x v="2"/>
    <x v="30"/>
    <s v="New cancer diagnoses (observed)"/>
    <x v="0"/>
    <x v="4"/>
    <n v="78"/>
    <n v="87"/>
    <n v="-9"/>
    <n v="-0.1"/>
  </r>
  <r>
    <x v="2"/>
    <x v="31"/>
    <s v="New cancer diagnoses (observed)"/>
    <x v="0"/>
    <x v="0"/>
    <n v="624"/>
    <n v="531"/>
    <n v="93"/>
    <n v="0.18"/>
  </r>
  <r>
    <x v="2"/>
    <x v="31"/>
    <s v="New cancer diagnoses (observed)"/>
    <x v="0"/>
    <x v="1"/>
    <n v="312"/>
    <n v="294"/>
    <n v="18"/>
    <n v="0.06"/>
  </r>
  <r>
    <x v="2"/>
    <x v="31"/>
    <s v="New cancer diagnoses (observed)"/>
    <x v="0"/>
    <x v="2"/>
    <n v="202"/>
    <n v="191"/>
    <n v="11"/>
    <n v="0.06"/>
  </r>
  <r>
    <x v="2"/>
    <x v="31"/>
    <s v="New cancer diagnoses (observed)"/>
    <x v="0"/>
    <x v="4"/>
    <n v="268"/>
    <n v="267"/>
    <n v="1"/>
    <n v="0"/>
  </r>
  <r>
    <x v="2"/>
    <x v="31"/>
    <s v="New cancer diagnoses (observed)"/>
    <x v="1"/>
    <x v="5"/>
    <n v="35"/>
    <n v="35"/>
    <n v="0"/>
    <n v="0"/>
  </r>
  <r>
    <x v="2"/>
    <x v="31"/>
    <s v="New cancer diagnoses (observed)"/>
    <x v="1"/>
    <x v="6"/>
    <n v="50"/>
    <n v="51"/>
    <n v="-1"/>
    <n v="-0.02"/>
  </r>
  <r>
    <x v="2"/>
    <x v="31"/>
    <s v="New cancer diagnoses (observed)"/>
    <x v="1"/>
    <x v="7"/>
    <n v="68"/>
    <n v="68"/>
    <n v="0"/>
    <n v="0"/>
  </r>
  <r>
    <x v="2"/>
    <x v="31"/>
    <s v="New cancer diagnoses (observed)"/>
    <x v="1"/>
    <x v="8"/>
    <n v="178"/>
    <n v="177"/>
    <n v="1"/>
    <n v="0.01"/>
  </r>
  <r>
    <x v="2"/>
    <x v="31"/>
    <s v="New cancer diagnoses (observed)"/>
    <x v="1"/>
    <x v="9"/>
    <n v="310"/>
    <n v="256"/>
    <n v="54"/>
    <n v="0.21"/>
  </r>
  <r>
    <x v="2"/>
    <x v="32"/>
    <s v="New cancer diagnoses (observed)"/>
    <x v="0"/>
    <x v="0"/>
    <n v="330"/>
    <n v="288"/>
    <n v="42"/>
    <n v="0.15"/>
  </r>
  <r>
    <x v="2"/>
    <x v="32"/>
    <s v="New cancer diagnoses (observed)"/>
    <x v="0"/>
    <x v="1"/>
    <n v="566"/>
    <n v="553"/>
    <n v="13"/>
    <n v="0.02"/>
  </r>
  <r>
    <x v="2"/>
    <x v="32"/>
    <s v="New cancer diagnoses (observed)"/>
    <x v="0"/>
    <x v="2"/>
    <n v="271"/>
    <n v="269"/>
    <n v="2"/>
    <n v="0.01"/>
  </r>
  <r>
    <x v="2"/>
    <x v="32"/>
    <s v="New cancer diagnoses (observed)"/>
    <x v="0"/>
    <x v="4"/>
    <n v="674"/>
    <n v="674"/>
    <n v="0"/>
    <n v="0"/>
  </r>
  <r>
    <x v="2"/>
    <x v="32"/>
    <s v="New cancer diagnoses (observed)"/>
    <x v="1"/>
    <x v="5"/>
    <n v="402"/>
    <n v="402"/>
    <n v="0"/>
    <n v="0"/>
  </r>
  <r>
    <x v="2"/>
    <x v="32"/>
    <s v="New cancer diagnoses (observed)"/>
    <x v="1"/>
    <x v="6"/>
    <n v="205"/>
    <n v="205"/>
    <n v="0"/>
    <n v="0"/>
  </r>
  <r>
    <x v="2"/>
    <x v="32"/>
    <s v="New cancer diagnoses (observed)"/>
    <x v="1"/>
    <x v="7"/>
    <n v="158"/>
    <n v="158"/>
    <n v="0"/>
    <n v="0"/>
  </r>
  <r>
    <x v="2"/>
    <x v="32"/>
    <s v="New cancer diagnoses (observed)"/>
    <x v="1"/>
    <x v="8"/>
    <n v="91"/>
    <n v="90"/>
    <n v="1"/>
    <n v="0.01"/>
  </r>
  <r>
    <x v="2"/>
    <x v="32"/>
    <s v="New cancer diagnoses (observed)"/>
    <x v="1"/>
    <x v="9"/>
    <n v="667"/>
    <n v="614"/>
    <n v="53"/>
    <n v="0.09"/>
  </r>
  <r>
    <x v="2"/>
    <x v="33"/>
    <s v="New cancer diagnoses (observed)"/>
    <x v="0"/>
    <x v="0"/>
    <n v="61"/>
    <s v="NA"/>
    <s v="NA"/>
    <s v="NA"/>
  </r>
  <r>
    <x v="2"/>
    <x v="33"/>
    <s v="New cancer diagnoses (observed)"/>
    <x v="0"/>
    <x v="1"/>
    <n v="139"/>
    <s v="NA"/>
    <s v="NA"/>
    <s v="NA"/>
  </r>
  <r>
    <x v="2"/>
    <x v="33"/>
    <s v="New cancer diagnoses (observed)"/>
    <x v="0"/>
    <x v="2"/>
    <n v="51"/>
    <s v="NA"/>
    <s v="NA"/>
    <s v="NA"/>
  </r>
  <r>
    <x v="2"/>
    <x v="33"/>
    <s v="New cancer diagnoses (observed)"/>
    <x v="0"/>
    <x v="4"/>
    <n v="394"/>
    <s v="NA"/>
    <s v="NA"/>
    <s v="NA"/>
  </r>
  <r>
    <x v="2"/>
    <x v="33"/>
    <s v="New cancer diagnoses (observed)"/>
    <x v="1"/>
    <x v="5"/>
    <n v="399"/>
    <s v="NA"/>
    <s v="NA"/>
    <s v="NA"/>
  </r>
  <r>
    <x v="2"/>
    <x v="33"/>
    <s v="New cancer diagnoses (observed)"/>
    <x v="1"/>
    <x v="6"/>
    <n v="40"/>
    <s v="NA"/>
    <s v="NA"/>
    <s v="NA"/>
  </r>
  <r>
    <x v="2"/>
    <x v="33"/>
    <s v="New cancer diagnoses (observed)"/>
    <x v="1"/>
    <x v="7"/>
    <n v="61"/>
    <s v="NA"/>
    <s v="NA"/>
    <s v="NA"/>
  </r>
  <r>
    <x v="2"/>
    <x v="33"/>
    <s v="New cancer diagnoses (observed)"/>
    <x v="1"/>
    <x v="8"/>
    <n v="47"/>
    <s v="NA"/>
    <s v="NA"/>
    <s v="NA"/>
  </r>
  <r>
    <x v="2"/>
    <x v="33"/>
    <s v="New cancer diagnoses (observed)"/>
    <x v="1"/>
    <x v="9"/>
    <n v="98"/>
    <s v="NA"/>
    <s v="NA"/>
    <s v="NA"/>
  </r>
  <r>
    <x v="3"/>
    <x v="0"/>
    <s v="New cancer diagnoses (observed)"/>
    <x v="0"/>
    <x v="0"/>
    <n v="4491"/>
    <n v="4041"/>
    <n v="450"/>
    <n v="0.11"/>
  </r>
  <r>
    <x v="3"/>
    <x v="0"/>
    <s v="New cancer diagnoses (observed)"/>
    <x v="0"/>
    <x v="1"/>
    <n v="5107"/>
    <n v="5035"/>
    <n v="72"/>
    <n v="0.01"/>
  </r>
  <r>
    <x v="3"/>
    <x v="0"/>
    <s v="New cancer diagnoses (observed)"/>
    <x v="0"/>
    <x v="2"/>
    <n v="2945"/>
    <n v="2889"/>
    <n v="56"/>
    <n v="0.02"/>
  </r>
  <r>
    <x v="3"/>
    <x v="0"/>
    <s v="New cancer diagnoses (observed)"/>
    <x v="0"/>
    <x v="3"/>
    <n v="1494"/>
    <n v="1494"/>
    <n v="0"/>
    <n v="0"/>
  </r>
  <r>
    <x v="3"/>
    <x v="0"/>
    <s v="New cancer diagnoses (observed)"/>
    <x v="0"/>
    <x v="4"/>
    <n v="9946"/>
    <n v="9944"/>
    <n v="2"/>
    <n v="0"/>
  </r>
  <r>
    <x v="3"/>
    <x v="0"/>
    <s v="New cancer diagnoses (observed)"/>
    <x v="1"/>
    <x v="5"/>
    <n v="4702"/>
    <n v="4697"/>
    <n v="5"/>
    <n v="0"/>
  </r>
  <r>
    <x v="3"/>
    <x v="0"/>
    <s v="New cancer diagnoses (observed)"/>
    <x v="1"/>
    <x v="6"/>
    <n v="3198"/>
    <n v="3193"/>
    <n v="5"/>
    <n v="0"/>
  </r>
  <r>
    <x v="3"/>
    <x v="0"/>
    <s v="New cancer diagnoses (observed)"/>
    <x v="1"/>
    <x v="7"/>
    <n v="3126"/>
    <n v="3123"/>
    <n v="3"/>
    <n v="0"/>
  </r>
  <r>
    <x v="3"/>
    <x v="0"/>
    <s v="New cancer diagnoses (observed)"/>
    <x v="1"/>
    <x v="8"/>
    <n v="3203"/>
    <n v="3198"/>
    <n v="5"/>
    <n v="0"/>
  </r>
  <r>
    <x v="3"/>
    <x v="0"/>
    <s v="New cancer diagnoses (observed)"/>
    <x v="1"/>
    <x v="9"/>
    <n v="4940"/>
    <n v="4576"/>
    <n v="364"/>
    <n v="0.08"/>
  </r>
  <r>
    <x v="3"/>
    <x v="1"/>
    <s v="New cancer diagnoses (observed)"/>
    <x v="0"/>
    <x v="0"/>
    <n v="139"/>
    <s v="NA"/>
    <s v="NA"/>
    <s v="NA"/>
  </r>
  <r>
    <x v="3"/>
    <x v="1"/>
    <s v="New cancer diagnoses (observed)"/>
    <x v="0"/>
    <x v="1"/>
    <n v="250"/>
    <s v="NA"/>
    <s v="NA"/>
    <s v="NA"/>
  </r>
  <r>
    <x v="3"/>
    <x v="1"/>
    <s v="New cancer diagnoses (observed)"/>
    <x v="0"/>
    <x v="2"/>
    <n v="97"/>
    <s v="NA"/>
    <s v="NA"/>
    <s v="NA"/>
  </r>
  <r>
    <x v="3"/>
    <x v="1"/>
    <s v="New cancer diagnoses (observed)"/>
    <x v="0"/>
    <x v="4"/>
    <n v="326"/>
    <s v="NA"/>
    <s v="NA"/>
    <s v="NA"/>
  </r>
  <r>
    <x v="3"/>
    <x v="1"/>
    <s v="New cancer diagnoses (observed)"/>
    <x v="1"/>
    <x v="5"/>
    <n v="209"/>
    <s v="NA"/>
    <s v="NA"/>
    <s v="NA"/>
  </r>
  <r>
    <x v="3"/>
    <x v="1"/>
    <s v="New cancer diagnoses (observed)"/>
    <x v="1"/>
    <x v="6"/>
    <n v="157"/>
    <s v="NA"/>
    <s v="NA"/>
    <s v="NA"/>
  </r>
  <r>
    <x v="3"/>
    <x v="1"/>
    <s v="New cancer diagnoses (observed)"/>
    <x v="1"/>
    <x v="7"/>
    <n v="46"/>
    <s v="NA"/>
    <s v="NA"/>
    <s v="NA"/>
  </r>
  <r>
    <x v="3"/>
    <x v="1"/>
    <s v="New cancer diagnoses (observed)"/>
    <x v="1"/>
    <x v="8"/>
    <n v="33"/>
    <s v="NA"/>
    <s v="NA"/>
    <s v="NA"/>
  </r>
  <r>
    <x v="3"/>
    <x v="1"/>
    <s v="New cancer diagnoses (observed)"/>
    <x v="1"/>
    <x v="9"/>
    <n v="367"/>
    <s v="NA"/>
    <s v="NA"/>
    <s v="NA"/>
  </r>
  <r>
    <x v="3"/>
    <x v="2"/>
    <s v="New cancer diagnoses (observed)"/>
    <x v="0"/>
    <x v="0"/>
    <n v="34"/>
    <n v="30"/>
    <n v="4"/>
    <n v="0.13"/>
  </r>
  <r>
    <x v="3"/>
    <x v="2"/>
    <s v="New cancer diagnoses (observed)"/>
    <x v="0"/>
    <x v="1"/>
    <n v="64"/>
    <n v="63"/>
    <n v="1"/>
    <n v="0.02"/>
  </r>
  <r>
    <x v="3"/>
    <x v="2"/>
    <s v="New cancer diagnoses (observed)"/>
    <x v="0"/>
    <x v="2"/>
    <n v="52"/>
    <n v="50"/>
    <n v="2"/>
    <n v="0.04"/>
  </r>
  <r>
    <x v="3"/>
    <x v="2"/>
    <s v="New cancer diagnoses (observed)"/>
    <x v="0"/>
    <x v="4"/>
    <n v="60"/>
    <n v="59"/>
    <n v="1"/>
    <n v="0.02"/>
  </r>
  <r>
    <x v="3"/>
    <x v="3"/>
    <s v="New cancer diagnoses (observed)"/>
    <x v="0"/>
    <x v="0"/>
    <n v="155"/>
    <n v="114"/>
    <n v="41"/>
    <n v="0.36"/>
  </r>
  <r>
    <x v="3"/>
    <x v="3"/>
    <s v="New cancer diagnoses (observed)"/>
    <x v="0"/>
    <x v="1"/>
    <n v="89"/>
    <n v="85"/>
    <n v="4"/>
    <n v="0.05"/>
  </r>
  <r>
    <x v="3"/>
    <x v="3"/>
    <s v="New cancer diagnoses (observed)"/>
    <x v="0"/>
    <x v="2"/>
    <n v="167"/>
    <n v="159"/>
    <n v="8"/>
    <n v="0.05"/>
  </r>
  <r>
    <x v="3"/>
    <x v="3"/>
    <s v="New cancer diagnoses (observed)"/>
    <x v="0"/>
    <x v="4"/>
    <n v="6"/>
    <n v="6"/>
    <n v="0"/>
    <n v="0"/>
  </r>
  <r>
    <x v="3"/>
    <x v="4"/>
    <s v="New cancer diagnoses (observed)"/>
    <x v="0"/>
    <x v="0"/>
    <n v="111"/>
    <n v="103"/>
    <n v="8"/>
    <n v="0.08"/>
  </r>
  <r>
    <x v="3"/>
    <x v="4"/>
    <s v="New cancer diagnoses (observed)"/>
    <x v="0"/>
    <x v="1"/>
    <n v="228"/>
    <n v="228"/>
    <n v="0"/>
    <n v="0"/>
  </r>
  <r>
    <x v="3"/>
    <x v="4"/>
    <s v="New cancer diagnoses (observed)"/>
    <x v="0"/>
    <x v="2"/>
    <n v="150"/>
    <n v="149"/>
    <n v="1"/>
    <n v="0.01"/>
  </r>
  <r>
    <x v="3"/>
    <x v="4"/>
    <s v="New cancer diagnoses (observed)"/>
    <x v="0"/>
    <x v="3"/>
    <n v="1138"/>
    <n v="1138"/>
    <n v="0"/>
    <n v="0"/>
  </r>
  <r>
    <x v="3"/>
    <x v="4"/>
    <s v="New cancer diagnoses (observed)"/>
    <x v="0"/>
    <x v="4"/>
    <n v="1896"/>
    <n v="1896"/>
    <n v="0"/>
    <n v="0"/>
  </r>
  <r>
    <x v="3"/>
    <x v="4"/>
    <s v="New cancer diagnoses (observed)"/>
    <x v="1"/>
    <x v="5"/>
    <n v="1184"/>
    <n v="1182"/>
    <n v="2"/>
    <n v="0"/>
  </r>
  <r>
    <x v="3"/>
    <x v="4"/>
    <s v="New cancer diagnoses (observed)"/>
    <x v="1"/>
    <x v="6"/>
    <n v="1115"/>
    <n v="1115"/>
    <n v="0"/>
    <n v="0"/>
  </r>
  <r>
    <x v="3"/>
    <x v="4"/>
    <s v="New cancer diagnoses (observed)"/>
    <x v="1"/>
    <x v="7"/>
    <n v="287"/>
    <n v="288"/>
    <n v="-1"/>
    <n v="0"/>
  </r>
  <r>
    <x v="3"/>
    <x v="4"/>
    <s v="New cancer diagnoses (observed)"/>
    <x v="1"/>
    <x v="8"/>
    <n v="102"/>
    <n v="101"/>
    <n v="1"/>
    <n v="0.01"/>
  </r>
  <r>
    <x v="3"/>
    <x v="4"/>
    <s v="New cancer diagnoses (observed)"/>
    <x v="1"/>
    <x v="9"/>
    <n v="835"/>
    <n v="828"/>
    <n v="7"/>
    <n v="0.01"/>
  </r>
  <r>
    <x v="3"/>
    <x v="5"/>
    <s v="New cancer diagnoses (observed)"/>
    <x v="0"/>
    <x v="0"/>
    <n v="25"/>
    <s v="NA"/>
    <s v="NA"/>
    <s v="NA"/>
  </r>
  <r>
    <x v="3"/>
    <x v="5"/>
    <s v="New cancer diagnoses (observed)"/>
    <x v="0"/>
    <x v="1"/>
    <n v="34"/>
    <s v="NA"/>
    <s v="NA"/>
    <s v="NA"/>
  </r>
  <r>
    <x v="3"/>
    <x v="5"/>
    <s v="New cancer diagnoses (observed)"/>
    <x v="0"/>
    <x v="2"/>
    <n v="22"/>
    <s v="NA"/>
    <s v="NA"/>
    <s v="NA"/>
  </r>
  <r>
    <x v="3"/>
    <x v="5"/>
    <s v="New cancer diagnoses (observed)"/>
    <x v="0"/>
    <x v="3"/>
    <n v="91"/>
    <s v="NA"/>
    <s v="NA"/>
    <s v="NA"/>
  </r>
  <r>
    <x v="3"/>
    <x v="5"/>
    <s v="New cancer diagnoses (observed)"/>
    <x v="0"/>
    <x v="4"/>
    <n v="55"/>
    <s v="NA"/>
    <s v="NA"/>
    <s v="NA"/>
  </r>
  <r>
    <x v="3"/>
    <x v="6"/>
    <s v="New cancer diagnoses (observed)"/>
    <x v="0"/>
    <x v="0"/>
    <n v="598"/>
    <n v="535"/>
    <n v="63"/>
    <n v="0.12"/>
  </r>
  <r>
    <x v="3"/>
    <x v="6"/>
    <s v="New cancer diagnoses (observed)"/>
    <x v="0"/>
    <x v="1"/>
    <n v="573"/>
    <n v="568"/>
    <n v="5"/>
    <n v="0.01"/>
  </r>
  <r>
    <x v="3"/>
    <x v="6"/>
    <s v="New cancer diagnoses (observed)"/>
    <x v="0"/>
    <x v="2"/>
    <n v="273"/>
    <n v="266"/>
    <n v="7"/>
    <n v="0.03"/>
  </r>
  <r>
    <x v="3"/>
    <x v="6"/>
    <s v="New cancer diagnoses (observed)"/>
    <x v="0"/>
    <x v="3"/>
    <n v="265"/>
    <n v="265"/>
    <n v="0"/>
    <n v="0"/>
  </r>
  <r>
    <x v="3"/>
    <x v="6"/>
    <s v="New cancer diagnoses (observed)"/>
    <x v="0"/>
    <x v="4"/>
    <n v="1114"/>
    <n v="1114"/>
    <n v="0"/>
    <n v="0"/>
  </r>
  <r>
    <x v="3"/>
    <x v="6"/>
    <s v="New cancer diagnoses (observed)"/>
    <x v="1"/>
    <x v="5"/>
    <n v="408"/>
    <n v="408"/>
    <n v="0"/>
    <n v="0"/>
  </r>
  <r>
    <x v="3"/>
    <x v="6"/>
    <s v="New cancer diagnoses (observed)"/>
    <x v="1"/>
    <x v="6"/>
    <n v="592"/>
    <n v="587"/>
    <n v="5"/>
    <n v="0.01"/>
  </r>
  <r>
    <x v="3"/>
    <x v="6"/>
    <s v="New cancer diagnoses (observed)"/>
    <x v="1"/>
    <x v="7"/>
    <n v="714"/>
    <n v="712"/>
    <n v="2"/>
    <n v="0"/>
  </r>
  <r>
    <x v="3"/>
    <x v="6"/>
    <s v="New cancer diagnoses (observed)"/>
    <x v="1"/>
    <x v="8"/>
    <n v="469"/>
    <n v="467"/>
    <n v="2"/>
    <n v="0"/>
  </r>
  <r>
    <x v="3"/>
    <x v="6"/>
    <s v="New cancer diagnoses (observed)"/>
    <x v="1"/>
    <x v="9"/>
    <n v="512"/>
    <n v="447"/>
    <n v="65"/>
    <n v="0.15"/>
  </r>
  <r>
    <x v="3"/>
    <x v="7"/>
    <s v="New cancer diagnoses (observed)"/>
    <x v="0"/>
    <x v="0"/>
    <n v="36"/>
    <n v="33"/>
    <n v="3"/>
    <n v="0.09"/>
  </r>
  <r>
    <x v="3"/>
    <x v="7"/>
    <s v="New cancer diagnoses (observed)"/>
    <x v="0"/>
    <x v="1"/>
    <n v="113"/>
    <n v="112"/>
    <n v="1"/>
    <n v="0.01"/>
  </r>
  <r>
    <x v="3"/>
    <x v="7"/>
    <s v="New cancer diagnoses (observed)"/>
    <x v="0"/>
    <x v="2"/>
    <n v="47"/>
    <n v="44"/>
    <n v="3"/>
    <n v="7.0000000000000007E-2"/>
  </r>
  <r>
    <x v="3"/>
    <x v="7"/>
    <s v="New cancer diagnoses (observed)"/>
    <x v="0"/>
    <x v="4"/>
    <n v="70"/>
    <n v="70"/>
    <n v="0"/>
    <n v="0"/>
  </r>
  <r>
    <x v="3"/>
    <x v="8"/>
    <s v="New cancer diagnoses (observed)"/>
    <x v="0"/>
    <x v="0"/>
    <n v="231"/>
    <n v="214"/>
    <n v="17"/>
    <n v="0.08"/>
  </r>
  <r>
    <x v="3"/>
    <x v="8"/>
    <s v="New cancer diagnoses (observed)"/>
    <x v="0"/>
    <x v="1"/>
    <n v="351"/>
    <n v="345"/>
    <n v="6"/>
    <n v="0.02"/>
  </r>
  <r>
    <x v="3"/>
    <x v="8"/>
    <s v="New cancer diagnoses (observed)"/>
    <x v="0"/>
    <x v="2"/>
    <n v="164"/>
    <n v="161"/>
    <n v="3"/>
    <n v="0.02"/>
  </r>
  <r>
    <x v="3"/>
    <x v="8"/>
    <s v="New cancer diagnoses (observed)"/>
    <x v="0"/>
    <x v="3"/>
    <n v="91"/>
    <n v="91"/>
    <n v="0"/>
    <n v="0"/>
  </r>
  <r>
    <x v="3"/>
    <x v="8"/>
    <s v="New cancer diagnoses (observed)"/>
    <x v="0"/>
    <x v="4"/>
    <n v="656"/>
    <n v="655"/>
    <n v="1"/>
    <n v="0"/>
  </r>
  <r>
    <x v="3"/>
    <x v="8"/>
    <s v="New cancer diagnoses (observed)"/>
    <x v="1"/>
    <x v="5"/>
    <n v="503"/>
    <n v="503"/>
    <n v="0"/>
    <n v="0"/>
  </r>
  <r>
    <x v="3"/>
    <x v="8"/>
    <s v="New cancer diagnoses (observed)"/>
    <x v="1"/>
    <x v="6"/>
    <n v="65"/>
    <n v="65"/>
    <n v="0"/>
    <n v="0"/>
  </r>
  <r>
    <x v="3"/>
    <x v="8"/>
    <s v="New cancer diagnoses (observed)"/>
    <x v="1"/>
    <x v="7"/>
    <n v="165"/>
    <n v="164"/>
    <n v="1"/>
    <n v="0.01"/>
  </r>
  <r>
    <x v="3"/>
    <x v="8"/>
    <s v="New cancer diagnoses (observed)"/>
    <x v="1"/>
    <x v="8"/>
    <n v="110"/>
    <n v="109"/>
    <n v="1"/>
    <n v="0.01"/>
  </r>
  <r>
    <x v="3"/>
    <x v="8"/>
    <s v="New cancer diagnoses (observed)"/>
    <x v="1"/>
    <x v="9"/>
    <n v="273"/>
    <n v="253"/>
    <n v="20"/>
    <n v="0.08"/>
  </r>
  <r>
    <x v="3"/>
    <x v="9"/>
    <s v="New cancer diagnoses (observed)"/>
    <x v="0"/>
    <x v="0"/>
    <n v="613"/>
    <n v="545"/>
    <n v="68"/>
    <n v="0.12"/>
  </r>
  <r>
    <x v="3"/>
    <x v="9"/>
    <s v="New cancer diagnoses (observed)"/>
    <x v="0"/>
    <x v="1"/>
    <n v="571"/>
    <n v="551"/>
    <n v="20"/>
    <n v="0.04"/>
  </r>
  <r>
    <x v="3"/>
    <x v="9"/>
    <s v="New cancer diagnoses (observed)"/>
    <x v="0"/>
    <x v="2"/>
    <n v="256"/>
    <n v="251"/>
    <n v="5"/>
    <n v="0.02"/>
  </r>
  <r>
    <x v="3"/>
    <x v="9"/>
    <s v="New cancer diagnoses (observed)"/>
    <x v="0"/>
    <x v="4"/>
    <n v="537"/>
    <n v="537"/>
    <n v="0"/>
    <n v="0"/>
  </r>
  <r>
    <x v="3"/>
    <x v="9"/>
    <s v="New cancer diagnoses (observed)"/>
    <x v="1"/>
    <x v="5"/>
    <n v="77"/>
    <n v="77"/>
    <n v="0"/>
    <n v="0"/>
  </r>
  <r>
    <x v="3"/>
    <x v="9"/>
    <s v="New cancer diagnoses (observed)"/>
    <x v="1"/>
    <x v="6"/>
    <n v="81"/>
    <n v="81"/>
    <n v="0"/>
    <n v="0"/>
  </r>
  <r>
    <x v="3"/>
    <x v="9"/>
    <s v="New cancer diagnoses (observed)"/>
    <x v="1"/>
    <x v="7"/>
    <n v="85"/>
    <n v="85"/>
    <n v="0"/>
    <n v="0"/>
  </r>
  <r>
    <x v="3"/>
    <x v="9"/>
    <s v="New cancer diagnoses (observed)"/>
    <x v="1"/>
    <x v="8"/>
    <n v="218"/>
    <n v="218"/>
    <n v="0"/>
    <n v="0"/>
  </r>
  <r>
    <x v="3"/>
    <x v="9"/>
    <s v="New cancer diagnoses (observed)"/>
    <x v="1"/>
    <x v="9"/>
    <n v="511"/>
    <n v="483"/>
    <n v="28"/>
    <n v="0.06"/>
  </r>
  <r>
    <x v="3"/>
    <x v="10"/>
    <s v="New cancer diagnoses (observed)"/>
    <x v="0"/>
    <x v="0"/>
    <n v="53"/>
    <n v="46"/>
    <n v="7"/>
    <n v="0.15"/>
  </r>
  <r>
    <x v="3"/>
    <x v="10"/>
    <s v="New cancer diagnoses (observed)"/>
    <x v="0"/>
    <x v="1"/>
    <n v="145"/>
    <n v="143"/>
    <n v="2"/>
    <n v="0.01"/>
  </r>
  <r>
    <x v="3"/>
    <x v="10"/>
    <s v="New cancer diagnoses (observed)"/>
    <x v="0"/>
    <x v="2"/>
    <n v="108"/>
    <n v="108"/>
    <n v="0"/>
    <n v="0"/>
  </r>
  <r>
    <x v="3"/>
    <x v="10"/>
    <s v="New cancer diagnoses (observed)"/>
    <x v="0"/>
    <x v="4"/>
    <n v="434"/>
    <n v="431"/>
    <n v="3"/>
    <n v="0.01"/>
  </r>
  <r>
    <x v="3"/>
    <x v="11"/>
    <s v="New cancer diagnoses (observed)"/>
    <x v="0"/>
    <x v="0"/>
    <n v="25"/>
    <s v="NA"/>
    <s v="NA"/>
    <s v="NA"/>
  </r>
  <r>
    <x v="3"/>
    <x v="11"/>
    <s v="New cancer diagnoses (observed)"/>
    <x v="0"/>
    <x v="1"/>
    <n v="33"/>
    <s v="NA"/>
    <s v="NA"/>
    <s v="NA"/>
  </r>
  <r>
    <x v="3"/>
    <x v="11"/>
    <s v="New cancer diagnoses (observed)"/>
    <x v="0"/>
    <x v="2"/>
    <n v="19"/>
    <s v="NA"/>
    <s v="NA"/>
    <s v="NA"/>
  </r>
  <r>
    <x v="3"/>
    <x v="11"/>
    <s v="New cancer diagnoses (observed)"/>
    <x v="0"/>
    <x v="4"/>
    <n v="53"/>
    <s v="NA"/>
    <s v="NA"/>
    <s v="NA"/>
  </r>
  <r>
    <x v="3"/>
    <x v="11"/>
    <s v="New cancer diagnoses (observed)"/>
    <x v="1"/>
    <x v="5"/>
    <n v="8"/>
    <s v="NA"/>
    <s v="NA"/>
    <s v="NA"/>
  </r>
  <r>
    <x v="3"/>
    <x v="11"/>
    <s v="New cancer diagnoses (observed)"/>
    <x v="1"/>
    <x v="6"/>
    <n v="18"/>
    <s v="NA"/>
    <s v="NA"/>
    <s v="NA"/>
  </r>
  <r>
    <x v="3"/>
    <x v="11"/>
    <s v="New cancer diagnoses (observed)"/>
    <x v="1"/>
    <x v="7"/>
    <n v="22"/>
    <s v="NA"/>
    <s v="NA"/>
    <s v="NA"/>
  </r>
  <r>
    <x v="3"/>
    <x v="11"/>
    <s v="New cancer diagnoses (observed)"/>
    <x v="1"/>
    <x v="8"/>
    <n v="21"/>
    <s v="NA"/>
    <s v="NA"/>
    <s v="NA"/>
  </r>
  <r>
    <x v="3"/>
    <x v="11"/>
    <s v="New cancer diagnoses (observed)"/>
    <x v="1"/>
    <x v="9"/>
    <n v="61"/>
    <s v="NA"/>
    <s v="NA"/>
    <s v="NA"/>
  </r>
  <r>
    <x v="3"/>
    <x v="12"/>
    <s v="New cancer diagnoses (observed)"/>
    <x v="0"/>
    <x v="0"/>
    <n v="175"/>
    <s v="NA"/>
    <s v="NA"/>
    <s v="NA"/>
  </r>
  <r>
    <x v="3"/>
    <x v="12"/>
    <s v="New cancer diagnoses (observed)"/>
    <x v="0"/>
    <x v="1"/>
    <n v="177"/>
    <s v="NA"/>
    <s v="NA"/>
    <s v="NA"/>
  </r>
  <r>
    <x v="3"/>
    <x v="12"/>
    <s v="New cancer diagnoses (observed)"/>
    <x v="0"/>
    <x v="2"/>
    <n v="142"/>
    <s v="NA"/>
    <s v="NA"/>
    <s v="NA"/>
  </r>
  <r>
    <x v="3"/>
    <x v="12"/>
    <s v="New cancer diagnoses (observed)"/>
    <x v="0"/>
    <x v="4"/>
    <n v="217"/>
    <s v="NA"/>
    <s v="NA"/>
    <s v="NA"/>
  </r>
  <r>
    <x v="3"/>
    <x v="12"/>
    <s v="New cancer diagnoses (observed)"/>
    <x v="1"/>
    <x v="5"/>
    <n v="203"/>
    <s v="NA"/>
    <s v="NA"/>
    <s v="NA"/>
  </r>
  <r>
    <x v="3"/>
    <x v="12"/>
    <s v="New cancer diagnoses (observed)"/>
    <x v="1"/>
    <x v="6"/>
    <n v="44"/>
    <s v="NA"/>
    <s v="NA"/>
    <s v="NA"/>
  </r>
  <r>
    <x v="3"/>
    <x v="12"/>
    <s v="New cancer diagnoses (observed)"/>
    <x v="1"/>
    <x v="7"/>
    <n v="106"/>
    <s v="NA"/>
    <s v="NA"/>
    <s v="NA"/>
  </r>
  <r>
    <x v="3"/>
    <x v="12"/>
    <s v="New cancer diagnoses (observed)"/>
    <x v="1"/>
    <x v="8"/>
    <n v="83"/>
    <s v="NA"/>
    <s v="NA"/>
    <s v="NA"/>
  </r>
  <r>
    <x v="3"/>
    <x v="12"/>
    <s v="New cancer diagnoses (observed)"/>
    <x v="1"/>
    <x v="9"/>
    <n v="275"/>
    <s v="NA"/>
    <s v="NA"/>
    <s v="NA"/>
  </r>
  <r>
    <x v="3"/>
    <x v="13"/>
    <s v="New cancer diagnoses (observed)"/>
    <x v="0"/>
    <x v="0"/>
    <n v="36"/>
    <s v="NA"/>
    <s v="NA"/>
    <s v="NA"/>
  </r>
  <r>
    <x v="3"/>
    <x v="13"/>
    <s v="New cancer diagnoses (observed)"/>
    <x v="0"/>
    <x v="1"/>
    <n v="113"/>
    <s v="NA"/>
    <s v="NA"/>
    <s v="NA"/>
  </r>
  <r>
    <x v="3"/>
    <x v="13"/>
    <s v="New cancer diagnoses (observed)"/>
    <x v="0"/>
    <x v="2"/>
    <n v="80"/>
    <s v="NA"/>
    <s v="NA"/>
    <s v="NA"/>
  </r>
  <r>
    <x v="3"/>
    <x v="13"/>
    <s v="New cancer diagnoses (observed)"/>
    <x v="0"/>
    <x v="4"/>
    <n v="341"/>
    <s v="NA"/>
    <s v="NA"/>
    <s v="NA"/>
  </r>
  <r>
    <x v="3"/>
    <x v="14"/>
    <s v="New cancer diagnoses (observed)"/>
    <x v="0"/>
    <x v="0"/>
    <n v="160"/>
    <s v="NA"/>
    <s v="NA"/>
    <s v="NA"/>
  </r>
  <r>
    <x v="3"/>
    <x v="14"/>
    <s v="New cancer diagnoses (observed)"/>
    <x v="0"/>
    <x v="1"/>
    <n v="103"/>
    <s v="NA"/>
    <s v="NA"/>
    <s v="NA"/>
  </r>
  <r>
    <x v="3"/>
    <x v="14"/>
    <s v="New cancer diagnoses (observed)"/>
    <x v="0"/>
    <x v="2"/>
    <n v="90"/>
    <s v="NA"/>
    <s v="NA"/>
    <s v="NA"/>
  </r>
  <r>
    <x v="3"/>
    <x v="14"/>
    <s v="New cancer diagnoses (observed)"/>
    <x v="0"/>
    <x v="4"/>
    <n v="79"/>
    <s v="NA"/>
    <s v="NA"/>
    <s v="NA"/>
  </r>
  <r>
    <x v="3"/>
    <x v="15"/>
    <s v="New cancer diagnoses (observed)"/>
    <x v="0"/>
    <x v="0"/>
    <n v="1046"/>
    <n v="968"/>
    <n v="78"/>
    <n v="0.08"/>
  </r>
  <r>
    <x v="3"/>
    <x v="15"/>
    <s v="New cancer diagnoses (observed)"/>
    <x v="0"/>
    <x v="1"/>
    <n v="645"/>
    <n v="637"/>
    <n v="8"/>
    <n v="0.01"/>
  </r>
  <r>
    <x v="3"/>
    <x v="15"/>
    <s v="New cancer diagnoses (observed)"/>
    <x v="0"/>
    <x v="2"/>
    <n v="607"/>
    <n v="600"/>
    <n v="7"/>
    <n v="0.01"/>
  </r>
  <r>
    <x v="3"/>
    <x v="15"/>
    <s v="New cancer diagnoses (observed)"/>
    <x v="0"/>
    <x v="4"/>
    <n v="831"/>
    <n v="830"/>
    <n v="1"/>
    <n v="0"/>
  </r>
  <r>
    <x v="3"/>
    <x v="15"/>
    <s v="New cancer diagnoses (observed)"/>
    <x v="1"/>
    <x v="5"/>
    <n v="544"/>
    <n v="544"/>
    <n v="0"/>
    <n v="0"/>
  </r>
  <r>
    <x v="3"/>
    <x v="15"/>
    <s v="New cancer diagnoses (observed)"/>
    <x v="1"/>
    <x v="6"/>
    <n v="221"/>
    <n v="221"/>
    <n v="0"/>
    <n v="0"/>
  </r>
  <r>
    <x v="3"/>
    <x v="15"/>
    <s v="New cancer diagnoses (observed)"/>
    <x v="1"/>
    <x v="7"/>
    <n v="574"/>
    <n v="574"/>
    <n v="0"/>
    <n v="0"/>
  </r>
  <r>
    <x v="3"/>
    <x v="15"/>
    <s v="New cancer diagnoses (observed)"/>
    <x v="1"/>
    <x v="8"/>
    <n v="1229"/>
    <n v="1229"/>
    <n v="0"/>
    <n v="0"/>
  </r>
  <r>
    <x v="3"/>
    <x v="15"/>
    <s v="New cancer diagnoses (observed)"/>
    <x v="1"/>
    <x v="9"/>
    <n v="339"/>
    <n v="251"/>
    <n v="88"/>
    <n v="0.35"/>
  </r>
  <r>
    <x v="3"/>
    <x v="16"/>
    <s v="New cancer diagnoses (observed)"/>
    <x v="0"/>
    <x v="0"/>
    <n v="68"/>
    <s v="NA"/>
    <s v="NA"/>
    <s v="NA"/>
  </r>
  <r>
    <x v="3"/>
    <x v="16"/>
    <s v="New cancer diagnoses (observed)"/>
    <x v="0"/>
    <x v="1"/>
    <n v="123"/>
    <s v="NA"/>
    <s v="NA"/>
    <s v="NA"/>
  </r>
  <r>
    <x v="3"/>
    <x v="16"/>
    <s v="New cancer diagnoses (observed)"/>
    <x v="0"/>
    <x v="2"/>
    <n v="40"/>
    <s v="NA"/>
    <s v="NA"/>
    <s v="NA"/>
  </r>
  <r>
    <x v="3"/>
    <x v="16"/>
    <s v="New cancer diagnoses (observed)"/>
    <x v="0"/>
    <x v="4"/>
    <n v="88"/>
    <s v="NA"/>
    <s v="NA"/>
    <s v="NA"/>
  </r>
  <r>
    <x v="3"/>
    <x v="17"/>
    <s v="New cancer diagnoses (observed)"/>
    <x v="0"/>
    <x v="0"/>
    <n v="27"/>
    <n v="26"/>
    <n v="1"/>
    <n v="0.04"/>
  </r>
  <r>
    <x v="3"/>
    <x v="17"/>
    <s v="New cancer diagnoses (observed)"/>
    <x v="0"/>
    <x v="1"/>
    <n v="350"/>
    <n v="348"/>
    <n v="2"/>
    <n v="0.01"/>
  </r>
  <r>
    <x v="3"/>
    <x v="17"/>
    <s v="New cancer diagnoses (observed)"/>
    <x v="0"/>
    <x v="2"/>
    <n v="92"/>
    <n v="90"/>
    <n v="2"/>
    <n v="0.02"/>
  </r>
  <r>
    <x v="3"/>
    <x v="17"/>
    <s v="New cancer diagnoses (observed)"/>
    <x v="0"/>
    <x v="4"/>
    <n v="638"/>
    <n v="636"/>
    <n v="2"/>
    <n v="0"/>
  </r>
  <r>
    <x v="3"/>
    <x v="17"/>
    <s v="New cancer diagnoses (observed)"/>
    <x v="1"/>
    <x v="5"/>
    <n v="509"/>
    <n v="508"/>
    <n v="1"/>
    <n v="0"/>
  </r>
  <r>
    <x v="3"/>
    <x v="17"/>
    <s v="New cancer diagnoses (observed)"/>
    <x v="1"/>
    <x v="6"/>
    <n v="228"/>
    <n v="228"/>
    <n v="0"/>
    <n v="0"/>
  </r>
  <r>
    <x v="3"/>
    <x v="17"/>
    <s v="New cancer diagnoses (observed)"/>
    <x v="1"/>
    <x v="7"/>
    <n v="36"/>
    <n v="36"/>
    <n v="0"/>
    <n v="0"/>
  </r>
  <r>
    <x v="3"/>
    <x v="17"/>
    <s v="New cancer diagnoses (observed)"/>
    <x v="1"/>
    <x v="8"/>
    <n v="18"/>
    <n v="18"/>
    <n v="0"/>
    <n v="0"/>
  </r>
  <r>
    <x v="3"/>
    <x v="17"/>
    <s v="New cancer diagnoses (observed)"/>
    <x v="1"/>
    <x v="9"/>
    <n v="316"/>
    <n v="310"/>
    <n v="6"/>
    <n v="0.02"/>
  </r>
  <r>
    <x v="3"/>
    <x v="18"/>
    <s v="New cancer diagnoses (observed)"/>
    <x v="0"/>
    <x v="0"/>
    <n v="112"/>
    <s v="NA"/>
    <s v="NA"/>
    <s v="NA"/>
  </r>
  <r>
    <x v="3"/>
    <x v="18"/>
    <s v="New cancer diagnoses (observed)"/>
    <x v="0"/>
    <x v="1"/>
    <n v="101"/>
    <s v="NA"/>
    <s v="NA"/>
    <s v="NA"/>
  </r>
  <r>
    <x v="3"/>
    <x v="18"/>
    <s v="New cancer diagnoses (observed)"/>
    <x v="0"/>
    <x v="2"/>
    <n v="43"/>
    <s v="NA"/>
    <s v="NA"/>
    <s v="NA"/>
  </r>
  <r>
    <x v="3"/>
    <x v="18"/>
    <s v="New cancer diagnoses (observed)"/>
    <x v="0"/>
    <x v="4"/>
    <n v="114"/>
    <s v="NA"/>
    <s v="NA"/>
    <s v="NA"/>
  </r>
  <r>
    <x v="3"/>
    <x v="19"/>
    <s v="New cancer diagnoses (observed)"/>
    <x v="0"/>
    <x v="0"/>
    <n v="132"/>
    <s v="NA"/>
    <s v="NA"/>
    <s v="NA"/>
  </r>
  <r>
    <x v="3"/>
    <x v="19"/>
    <s v="New cancer diagnoses (observed)"/>
    <x v="0"/>
    <x v="1"/>
    <n v="50"/>
    <s v="NA"/>
    <s v="NA"/>
    <s v="NA"/>
  </r>
  <r>
    <x v="3"/>
    <x v="19"/>
    <s v="New cancer diagnoses (observed)"/>
    <x v="0"/>
    <x v="2"/>
    <n v="23"/>
    <s v="NA"/>
    <s v="NA"/>
    <s v="NA"/>
  </r>
  <r>
    <x v="3"/>
    <x v="19"/>
    <s v="New cancer diagnoses (observed)"/>
    <x v="0"/>
    <x v="4"/>
    <n v="15"/>
    <s v="NA"/>
    <s v="NA"/>
    <s v="NA"/>
  </r>
  <r>
    <x v="3"/>
    <x v="20"/>
    <s v="New cancer diagnoses (observed)"/>
    <x v="0"/>
    <x v="0"/>
    <n v="17"/>
    <s v="NA"/>
    <s v="NA"/>
    <s v="NA"/>
  </r>
  <r>
    <x v="3"/>
    <x v="20"/>
    <s v="New cancer diagnoses (observed)"/>
    <x v="0"/>
    <x v="1"/>
    <n v="32"/>
    <s v="NA"/>
    <s v="NA"/>
    <s v="NA"/>
  </r>
  <r>
    <x v="3"/>
    <x v="20"/>
    <s v="New cancer diagnoses (observed)"/>
    <x v="0"/>
    <x v="2"/>
    <n v="28"/>
    <s v="NA"/>
    <s v="NA"/>
    <s v="NA"/>
  </r>
  <r>
    <x v="3"/>
    <x v="20"/>
    <s v="New cancer diagnoses (observed)"/>
    <x v="0"/>
    <x v="4"/>
    <n v="93"/>
    <s v="NA"/>
    <s v="NA"/>
    <s v="NA"/>
  </r>
  <r>
    <x v="3"/>
    <x v="21"/>
    <s v="New cancer diagnoses (observed)"/>
    <x v="0"/>
    <x v="0"/>
    <n v="232"/>
    <s v="NA"/>
    <s v="NA"/>
    <s v="NA"/>
  </r>
  <r>
    <x v="3"/>
    <x v="21"/>
    <s v="New cancer diagnoses (observed)"/>
    <x v="0"/>
    <x v="1"/>
    <n v="188"/>
    <s v="NA"/>
    <s v="NA"/>
    <s v="NA"/>
  </r>
  <r>
    <x v="3"/>
    <x v="21"/>
    <s v="New cancer diagnoses (observed)"/>
    <x v="0"/>
    <x v="2"/>
    <n v="111"/>
    <s v="NA"/>
    <s v="NA"/>
    <s v="NA"/>
  </r>
  <r>
    <x v="3"/>
    <x v="21"/>
    <s v="New cancer diagnoses (observed)"/>
    <x v="0"/>
    <x v="4"/>
    <n v="232"/>
    <s v="NA"/>
    <s v="NA"/>
    <s v="NA"/>
  </r>
  <r>
    <x v="3"/>
    <x v="21"/>
    <s v="New cancer diagnoses (observed)"/>
    <x v="1"/>
    <x v="5"/>
    <n v="60"/>
    <s v="NA"/>
    <s v="NA"/>
    <s v="NA"/>
  </r>
  <r>
    <x v="3"/>
    <x v="21"/>
    <s v="New cancer diagnoses (observed)"/>
    <x v="1"/>
    <x v="6"/>
    <n v="60"/>
    <s v="NA"/>
    <s v="NA"/>
    <s v="NA"/>
  </r>
  <r>
    <x v="3"/>
    <x v="21"/>
    <s v="New cancer diagnoses (observed)"/>
    <x v="1"/>
    <x v="7"/>
    <n v="56"/>
    <s v="NA"/>
    <s v="NA"/>
    <s v="NA"/>
  </r>
  <r>
    <x v="3"/>
    <x v="21"/>
    <s v="New cancer diagnoses (observed)"/>
    <x v="1"/>
    <x v="8"/>
    <n v="186"/>
    <s v="NA"/>
    <s v="NA"/>
    <s v="NA"/>
  </r>
  <r>
    <x v="3"/>
    <x v="21"/>
    <s v="New cancer diagnoses (observed)"/>
    <x v="1"/>
    <x v="9"/>
    <n v="401"/>
    <s v="NA"/>
    <s v="NA"/>
    <s v="NA"/>
  </r>
  <r>
    <x v="3"/>
    <x v="22"/>
    <s v="New cancer diagnoses (observed)"/>
    <x v="0"/>
    <x v="0"/>
    <n v="135"/>
    <s v="NA"/>
    <s v="NA"/>
    <s v="NA"/>
  </r>
  <r>
    <x v="3"/>
    <x v="22"/>
    <s v="New cancer diagnoses (observed)"/>
    <x v="0"/>
    <x v="1"/>
    <n v="127"/>
    <s v="NA"/>
    <s v="NA"/>
    <s v="NA"/>
  </r>
  <r>
    <x v="3"/>
    <x v="22"/>
    <s v="New cancer diagnoses (observed)"/>
    <x v="0"/>
    <x v="2"/>
    <n v="108"/>
    <s v="NA"/>
    <s v="NA"/>
    <s v="NA"/>
  </r>
  <r>
    <x v="3"/>
    <x v="22"/>
    <s v="New cancer diagnoses (observed)"/>
    <x v="0"/>
    <x v="4"/>
    <n v="337"/>
    <s v="NA"/>
    <s v="NA"/>
    <s v="NA"/>
  </r>
  <r>
    <x v="3"/>
    <x v="22"/>
    <s v="New cancer diagnoses (observed)"/>
    <x v="1"/>
    <x v="5"/>
    <n v="29"/>
    <s v="NA"/>
    <s v="NA"/>
    <s v="NA"/>
  </r>
  <r>
    <x v="3"/>
    <x v="22"/>
    <s v="New cancer diagnoses (observed)"/>
    <x v="1"/>
    <x v="6"/>
    <n v="110"/>
    <s v="NA"/>
    <s v="NA"/>
    <s v="NA"/>
  </r>
  <r>
    <x v="3"/>
    <x v="22"/>
    <s v="New cancer diagnoses (observed)"/>
    <x v="1"/>
    <x v="7"/>
    <n v="188"/>
    <s v="NA"/>
    <s v="NA"/>
    <s v="NA"/>
  </r>
  <r>
    <x v="3"/>
    <x v="22"/>
    <s v="New cancer diagnoses (observed)"/>
    <x v="1"/>
    <x v="8"/>
    <n v="213"/>
    <s v="NA"/>
    <s v="NA"/>
    <s v="NA"/>
  </r>
  <r>
    <x v="3"/>
    <x v="22"/>
    <s v="New cancer diagnoses (observed)"/>
    <x v="1"/>
    <x v="9"/>
    <n v="167"/>
    <s v="NA"/>
    <s v="NA"/>
    <s v="NA"/>
  </r>
  <r>
    <x v="3"/>
    <x v="23"/>
    <s v="New cancer diagnoses (observed)"/>
    <x v="0"/>
    <x v="0"/>
    <n v="216"/>
    <n v="192"/>
    <n v="24"/>
    <n v="0.12"/>
  </r>
  <r>
    <x v="3"/>
    <x v="23"/>
    <s v="New cancer diagnoses (observed)"/>
    <x v="0"/>
    <x v="1"/>
    <n v="184"/>
    <n v="178"/>
    <n v="6"/>
    <n v="0.03"/>
  </r>
  <r>
    <x v="3"/>
    <x v="23"/>
    <s v="New cancer diagnoses (observed)"/>
    <x v="0"/>
    <x v="2"/>
    <n v="167"/>
    <n v="163"/>
    <n v="4"/>
    <n v="0.02"/>
  </r>
  <r>
    <x v="3"/>
    <x v="23"/>
    <s v="New cancer diagnoses (observed)"/>
    <x v="0"/>
    <x v="4"/>
    <n v="452"/>
    <n v="451"/>
    <n v="1"/>
    <n v="0"/>
  </r>
  <r>
    <x v="3"/>
    <x v="23"/>
    <s v="New cancer diagnoses (observed)"/>
    <x v="1"/>
    <x v="5"/>
    <n v="60"/>
    <n v="60"/>
    <n v="0"/>
    <n v="0"/>
  </r>
  <r>
    <x v="3"/>
    <x v="23"/>
    <s v="New cancer diagnoses (observed)"/>
    <x v="1"/>
    <x v="6"/>
    <n v="171"/>
    <n v="171"/>
    <n v="0"/>
    <n v="0"/>
  </r>
  <r>
    <x v="3"/>
    <x v="23"/>
    <s v="New cancer diagnoses (observed)"/>
    <x v="1"/>
    <x v="7"/>
    <n v="220"/>
    <n v="219"/>
    <n v="1"/>
    <n v="0"/>
  </r>
  <r>
    <x v="3"/>
    <x v="23"/>
    <s v="New cancer diagnoses (observed)"/>
    <x v="1"/>
    <x v="8"/>
    <n v="304"/>
    <n v="302"/>
    <n v="2"/>
    <n v="0.01"/>
  </r>
  <r>
    <x v="3"/>
    <x v="23"/>
    <s v="New cancer diagnoses (observed)"/>
    <x v="1"/>
    <x v="9"/>
    <n v="264"/>
    <n v="232"/>
    <n v="32"/>
    <n v="0.14000000000000001"/>
  </r>
  <r>
    <x v="3"/>
    <x v="24"/>
    <s v="New cancer diagnoses (observed)"/>
    <x v="0"/>
    <x v="0"/>
    <s v="NA"/>
    <s v="NA"/>
    <s v="NA"/>
    <s v="NA"/>
  </r>
  <r>
    <x v="3"/>
    <x v="24"/>
    <s v="New cancer diagnoses (observed)"/>
    <x v="0"/>
    <x v="1"/>
    <s v="NA"/>
    <s v="NA"/>
    <s v="NA"/>
    <s v="NA"/>
  </r>
  <r>
    <x v="3"/>
    <x v="24"/>
    <s v="New cancer diagnoses (observed)"/>
    <x v="0"/>
    <x v="2"/>
    <s v="NA"/>
    <s v="NA"/>
    <s v="NA"/>
    <s v="NA"/>
  </r>
  <r>
    <x v="3"/>
    <x v="24"/>
    <s v="New cancer diagnoses (observed)"/>
    <x v="0"/>
    <x v="4"/>
    <s v="NA"/>
    <s v="NA"/>
    <s v="NA"/>
    <s v="NA"/>
  </r>
  <r>
    <x v="3"/>
    <x v="24"/>
    <s v="New cancer diagnoses (observed)"/>
    <x v="1"/>
    <x v="5"/>
    <s v="NA"/>
    <s v="NA"/>
    <s v="NA"/>
    <s v="NA"/>
  </r>
  <r>
    <x v="3"/>
    <x v="24"/>
    <s v="New cancer diagnoses (observed)"/>
    <x v="1"/>
    <x v="6"/>
    <s v="NA"/>
    <s v="NA"/>
    <s v="NA"/>
    <s v="NA"/>
  </r>
  <r>
    <x v="3"/>
    <x v="24"/>
    <s v="New cancer diagnoses (observed)"/>
    <x v="1"/>
    <x v="7"/>
    <s v="NA"/>
    <s v="NA"/>
    <s v="NA"/>
    <s v="NA"/>
  </r>
  <r>
    <x v="3"/>
    <x v="24"/>
    <s v="New cancer diagnoses (observed)"/>
    <x v="1"/>
    <x v="8"/>
    <s v="NA"/>
    <s v="NA"/>
    <s v="NA"/>
    <s v="NA"/>
  </r>
  <r>
    <x v="3"/>
    <x v="24"/>
    <s v="New cancer diagnoses (observed)"/>
    <x v="1"/>
    <x v="9"/>
    <s v="NA"/>
    <s v="NA"/>
    <s v="NA"/>
    <s v="NA"/>
  </r>
  <r>
    <x v="3"/>
    <x v="25"/>
    <s v="New cancer diagnoses (observed)"/>
    <x v="0"/>
    <x v="0"/>
    <n v="146"/>
    <s v="NA"/>
    <s v="NA"/>
    <s v="NA"/>
  </r>
  <r>
    <x v="3"/>
    <x v="25"/>
    <s v="New cancer diagnoses (observed)"/>
    <x v="0"/>
    <x v="1"/>
    <n v="122"/>
    <s v="NA"/>
    <s v="NA"/>
    <s v="NA"/>
  </r>
  <r>
    <x v="3"/>
    <x v="25"/>
    <s v="New cancer diagnoses (observed)"/>
    <x v="0"/>
    <x v="2"/>
    <n v="75"/>
    <s v="NA"/>
    <s v="NA"/>
    <s v="NA"/>
  </r>
  <r>
    <x v="3"/>
    <x v="25"/>
    <s v="New cancer diagnoses (observed)"/>
    <x v="0"/>
    <x v="4"/>
    <n v="144"/>
    <s v="NA"/>
    <s v="NA"/>
    <s v="NA"/>
  </r>
  <r>
    <x v="3"/>
    <x v="25"/>
    <s v="New cancer diagnoses (observed)"/>
    <x v="1"/>
    <x v="5"/>
    <n v="122"/>
    <s v="NA"/>
    <s v="NA"/>
    <s v="NA"/>
  </r>
  <r>
    <x v="3"/>
    <x v="25"/>
    <s v="New cancer diagnoses (observed)"/>
    <x v="1"/>
    <x v="6"/>
    <n v="21"/>
    <s v="NA"/>
    <s v="NA"/>
    <s v="NA"/>
  </r>
  <r>
    <x v="3"/>
    <x v="25"/>
    <s v="New cancer diagnoses (observed)"/>
    <x v="1"/>
    <x v="7"/>
    <n v="92"/>
    <s v="NA"/>
    <s v="NA"/>
    <s v="NA"/>
  </r>
  <r>
    <x v="3"/>
    <x v="25"/>
    <s v="New cancer diagnoses (observed)"/>
    <x v="1"/>
    <x v="8"/>
    <n v="71"/>
    <s v="NA"/>
    <s v="NA"/>
    <s v="NA"/>
  </r>
  <r>
    <x v="3"/>
    <x v="25"/>
    <s v="New cancer diagnoses (observed)"/>
    <x v="1"/>
    <x v="9"/>
    <n v="131"/>
    <s v="NA"/>
    <s v="NA"/>
    <s v="NA"/>
  </r>
  <r>
    <x v="3"/>
    <x v="26"/>
    <s v="New cancer diagnoses (observed)"/>
    <x v="0"/>
    <x v="0"/>
    <n v="294"/>
    <s v="NA"/>
    <s v="NA"/>
    <s v="NA"/>
  </r>
  <r>
    <x v="3"/>
    <x v="26"/>
    <s v="New cancer diagnoses (observed)"/>
    <x v="0"/>
    <x v="1"/>
    <n v="112"/>
    <s v="NA"/>
    <s v="NA"/>
    <s v="NA"/>
  </r>
  <r>
    <x v="3"/>
    <x v="26"/>
    <s v="New cancer diagnoses (observed)"/>
    <x v="0"/>
    <x v="2"/>
    <n v="86"/>
    <s v="NA"/>
    <s v="NA"/>
    <s v="NA"/>
  </r>
  <r>
    <x v="3"/>
    <x v="26"/>
    <s v="New cancer diagnoses (observed)"/>
    <x v="0"/>
    <x v="4"/>
    <n v="153"/>
    <s v="NA"/>
    <s v="NA"/>
    <s v="NA"/>
  </r>
  <r>
    <x v="3"/>
    <x v="26"/>
    <s v="New cancer diagnoses (observed)"/>
    <x v="1"/>
    <x v="5"/>
    <n v="32"/>
    <s v="NA"/>
    <s v="NA"/>
    <s v="NA"/>
  </r>
  <r>
    <x v="3"/>
    <x v="26"/>
    <s v="New cancer diagnoses (observed)"/>
    <x v="1"/>
    <x v="6"/>
    <n v="59"/>
    <s v="NA"/>
    <s v="NA"/>
    <s v="NA"/>
  </r>
  <r>
    <x v="3"/>
    <x v="26"/>
    <s v="New cancer diagnoses (observed)"/>
    <x v="1"/>
    <x v="7"/>
    <n v="68"/>
    <s v="NA"/>
    <s v="NA"/>
    <s v="NA"/>
  </r>
  <r>
    <x v="3"/>
    <x v="26"/>
    <s v="New cancer diagnoses (observed)"/>
    <x v="1"/>
    <x v="8"/>
    <n v="177"/>
    <s v="NA"/>
    <s v="NA"/>
    <s v="NA"/>
  </r>
  <r>
    <x v="3"/>
    <x v="26"/>
    <s v="New cancer diagnoses (observed)"/>
    <x v="1"/>
    <x v="9"/>
    <n v="309"/>
    <s v="NA"/>
    <s v="NA"/>
    <s v="NA"/>
  </r>
  <r>
    <x v="3"/>
    <x v="27"/>
    <s v="New cancer diagnoses (observed)"/>
    <x v="0"/>
    <x v="0"/>
    <n v="234"/>
    <n v="224"/>
    <n v="10"/>
    <n v="0.04"/>
  </r>
  <r>
    <x v="3"/>
    <x v="27"/>
    <s v="New cancer diagnoses (observed)"/>
    <x v="0"/>
    <x v="1"/>
    <n v="908"/>
    <n v="902"/>
    <n v="6"/>
    <n v="0.01"/>
  </r>
  <r>
    <x v="3"/>
    <x v="27"/>
    <s v="New cancer diagnoses (observed)"/>
    <x v="0"/>
    <x v="2"/>
    <n v="296"/>
    <n v="295"/>
    <n v="1"/>
    <n v="0"/>
  </r>
  <r>
    <x v="3"/>
    <x v="27"/>
    <s v="New cancer diagnoses (observed)"/>
    <x v="0"/>
    <x v="4"/>
    <n v="2224"/>
    <n v="2223"/>
    <n v="1"/>
    <n v="0"/>
  </r>
  <r>
    <x v="3"/>
    <x v="27"/>
    <s v="New cancer diagnoses (observed)"/>
    <x v="1"/>
    <x v="5"/>
    <n v="973"/>
    <n v="973"/>
    <n v="0"/>
    <n v="0"/>
  </r>
  <r>
    <x v="3"/>
    <x v="27"/>
    <s v="New cancer diagnoses (observed)"/>
    <x v="1"/>
    <x v="6"/>
    <n v="465"/>
    <n v="464"/>
    <n v="1"/>
    <n v="0"/>
  </r>
  <r>
    <x v="3"/>
    <x v="27"/>
    <s v="New cancer diagnoses (observed)"/>
    <x v="1"/>
    <x v="7"/>
    <n v="825"/>
    <n v="825"/>
    <n v="0"/>
    <n v="0"/>
  </r>
  <r>
    <x v="3"/>
    <x v="27"/>
    <s v="New cancer diagnoses (observed)"/>
    <x v="1"/>
    <x v="8"/>
    <n v="460"/>
    <n v="460"/>
    <n v="0"/>
    <n v="0"/>
  </r>
  <r>
    <x v="3"/>
    <x v="27"/>
    <s v="New cancer diagnoses (observed)"/>
    <x v="1"/>
    <x v="9"/>
    <n v="939"/>
    <n v="922"/>
    <n v="17"/>
    <n v="0.02"/>
  </r>
  <r>
    <x v="3"/>
    <x v="28"/>
    <s v="New cancer diagnoses (observed)"/>
    <x v="0"/>
    <x v="0"/>
    <n v="81"/>
    <s v="NA"/>
    <s v="NA"/>
    <s v="NA"/>
  </r>
  <r>
    <x v="3"/>
    <x v="28"/>
    <s v="New cancer diagnoses (observed)"/>
    <x v="0"/>
    <x v="1"/>
    <n v="57"/>
    <s v="NA"/>
    <s v="NA"/>
    <s v="NA"/>
  </r>
  <r>
    <x v="3"/>
    <x v="28"/>
    <s v="New cancer diagnoses (observed)"/>
    <x v="0"/>
    <x v="2"/>
    <n v="59"/>
    <s v="NA"/>
    <s v="NA"/>
    <s v="NA"/>
  </r>
  <r>
    <x v="3"/>
    <x v="28"/>
    <s v="New cancer diagnoses (observed)"/>
    <x v="0"/>
    <x v="4"/>
    <n v="115"/>
    <s v="NA"/>
    <s v="NA"/>
    <s v="NA"/>
  </r>
  <r>
    <x v="3"/>
    <x v="28"/>
    <s v="New cancer diagnoses (observed)"/>
    <x v="1"/>
    <x v="5"/>
    <n v="31"/>
    <s v="NA"/>
    <s v="NA"/>
    <s v="NA"/>
  </r>
  <r>
    <x v="3"/>
    <x v="28"/>
    <s v="New cancer diagnoses (observed)"/>
    <x v="1"/>
    <x v="6"/>
    <n v="61"/>
    <s v="NA"/>
    <s v="NA"/>
    <s v="NA"/>
  </r>
  <r>
    <x v="3"/>
    <x v="28"/>
    <s v="New cancer diagnoses (observed)"/>
    <x v="1"/>
    <x v="7"/>
    <n v="32"/>
    <s v="NA"/>
    <s v="NA"/>
    <s v="NA"/>
  </r>
  <r>
    <x v="3"/>
    <x v="28"/>
    <s v="New cancer diagnoses (observed)"/>
    <x v="1"/>
    <x v="8"/>
    <n v="91"/>
    <s v="NA"/>
    <s v="NA"/>
    <s v="NA"/>
  </r>
  <r>
    <x v="3"/>
    <x v="28"/>
    <s v="New cancer diagnoses (observed)"/>
    <x v="1"/>
    <x v="9"/>
    <n v="97"/>
    <s v="NA"/>
    <s v="NA"/>
    <s v="NA"/>
  </r>
  <r>
    <x v="3"/>
    <x v="29"/>
    <s v="New cancer diagnoses (observed)"/>
    <x v="0"/>
    <x v="0"/>
    <n v="22"/>
    <s v="NA"/>
    <s v="NA"/>
    <s v="NA"/>
  </r>
  <r>
    <x v="3"/>
    <x v="29"/>
    <s v="New cancer diagnoses (observed)"/>
    <x v="0"/>
    <x v="1"/>
    <n v="36"/>
    <s v="NA"/>
    <s v="NA"/>
    <s v="NA"/>
  </r>
  <r>
    <x v="3"/>
    <x v="29"/>
    <s v="New cancer diagnoses (observed)"/>
    <x v="0"/>
    <x v="2"/>
    <n v="14"/>
    <s v="NA"/>
    <s v="NA"/>
    <s v="NA"/>
  </r>
  <r>
    <x v="3"/>
    <x v="29"/>
    <s v="New cancer diagnoses (observed)"/>
    <x v="0"/>
    <x v="4"/>
    <n v="80"/>
    <s v="NA"/>
    <s v="NA"/>
    <s v="NA"/>
  </r>
  <r>
    <x v="3"/>
    <x v="30"/>
    <s v="New cancer diagnoses (observed)"/>
    <x v="0"/>
    <x v="0"/>
    <n v="170"/>
    <n v="183"/>
    <n v="-13"/>
    <n v="-7.0000000000000007E-2"/>
  </r>
  <r>
    <x v="3"/>
    <x v="30"/>
    <s v="New cancer diagnoses (observed)"/>
    <x v="0"/>
    <x v="1"/>
    <n v="103"/>
    <n v="107"/>
    <n v="-4"/>
    <n v="-0.04"/>
  </r>
  <r>
    <x v="3"/>
    <x v="30"/>
    <s v="New cancer diagnoses (observed)"/>
    <x v="0"/>
    <x v="2"/>
    <n v="64"/>
    <n v="67"/>
    <n v="-3"/>
    <n v="-0.04"/>
  </r>
  <r>
    <x v="3"/>
    <x v="30"/>
    <s v="New cancer diagnoses (observed)"/>
    <x v="0"/>
    <x v="4"/>
    <n v="90"/>
    <n v="98"/>
    <n v="-8"/>
    <n v="-0.08"/>
  </r>
  <r>
    <x v="3"/>
    <x v="31"/>
    <s v="New cancer diagnoses (observed)"/>
    <x v="0"/>
    <x v="0"/>
    <n v="607"/>
    <n v="507"/>
    <n v="100"/>
    <n v="0.2"/>
  </r>
  <r>
    <x v="3"/>
    <x v="31"/>
    <s v="New cancer diagnoses (observed)"/>
    <x v="0"/>
    <x v="1"/>
    <n v="275"/>
    <n v="262"/>
    <n v="13"/>
    <n v="0.05"/>
  </r>
  <r>
    <x v="3"/>
    <x v="31"/>
    <s v="New cancer diagnoses (observed)"/>
    <x v="0"/>
    <x v="2"/>
    <n v="217"/>
    <n v="204"/>
    <n v="13"/>
    <n v="0.06"/>
  </r>
  <r>
    <x v="3"/>
    <x v="31"/>
    <s v="New cancer diagnoses (observed)"/>
    <x v="0"/>
    <x v="4"/>
    <n v="276"/>
    <n v="275"/>
    <n v="1"/>
    <n v="0"/>
  </r>
  <r>
    <x v="3"/>
    <x v="31"/>
    <s v="New cancer diagnoses (observed)"/>
    <x v="1"/>
    <x v="5"/>
    <n v="32"/>
    <n v="31"/>
    <n v="1"/>
    <n v="0.03"/>
  </r>
  <r>
    <x v="3"/>
    <x v="31"/>
    <s v="New cancer diagnoses (observed)"/>
    <x v="1"/>
    <x v="6"/>
    <n v="59"/>
    <n v="60"/>
    <n v="-1"/>
    <n v="-0.02"/>
  </r>
  <r>
    <x v="3"/>
    <x v="31"/>
    <s v="New cancer diagnoses (observed)"/>
    <x v="1"/>
    <x v="7"/>
    <n v="68"/>
    <n v="68"/>
    <n v="0"/>
    <n v="0"/>
  </r>
  <r>
    <x v="3"/>
    <x v="31"/>
    <s v="New cancer diagnoses (observed)"/>
    <x v="1"/>
    <x v="8"/>
    <n v="177"/>
    <n v="177"/>
    <n v="0"/>
    <n v="0"/>
  </r>
  <r>
    <x v="3"/>
    <x v="31"/>
    <s v="New cancer diagnoses (observed)"/>
    <x v="1"/>
    <x v="9"/>
    <n v="309"/>
    <n v="247"/>
    <n v="62"/>
    <n v="0.25"/>
  </r>
  <r>
    <x v="3"/>
    <x v="32"/>
    <s v="New cancer diagnoses (observed)"/>
    <x v="0"/>
    <x v="0"/>
    <n v="360"/>
    <n v="321"/>
    <n v="39"/>
    <n v="0.12"/>
  </r>
  <r>
    <x v="3"/>
    <x v="32"/>
    <s v="New cancer diagnoses (observed)"/>
    <x v="0"/>
    <x v="1"/>
    <n v="508"/>
    <n v="506"/>
    <n v="2"/>
    <n v="0"/>
  </r>
  <r>
    <x v="3"/>
    <x v="32"/>
    <s v="New cancer diagnoses (observed)"/>
    <x v="0"/>
    <x v="2"/>
    <n v="285"/>
    <n v="282"/>
    <n v="3"/>
    <n v="0.01"/>
  </r>
  <r>
    <x v="3"/>
    <x v="32"/>
    <s v="New cancer diagnoses (observed)"/>
    <x v="0"/>
    <x v="4"/>
    <n v="662"/>
    <n v="663"/>
    <n v="-1"/>
    <n v="0"/>
  </r>
  <r>
    <x v="3"/>
    <x v="32"/>
    <s v="New cancer diagnoses (observed)"/>
    <x v="1"/>
    <x v="5"/>
    <n v="412"/>
    <n v="411"/>
    <n v="1"/>
    <n v="0"/>
  </r>
  <r>
    <x v="3"/>
    <x v="32"/>
    <s v="New cancer diagnoses (observed)"/>
    <x v="1"/>
    <x v="6"/>
    <n v="201"/>
    <n v="201"/>
    <n v="0"/>
    <n v="0"/>
  </r>
  <r>
    <x v="3"/>
    <x v="32"/>
    <s v="New cancer diagnoses (observed)"/>
    <x v="1"/>
    <x v="7"/>
    <n v="152"/>
    <n v="152"/>
    <n v="0"/>
    <n v="0"/>
  </r>
  <r>
    <x v="3"/>
    <x v="32"/>
    <s v="New cancer diagnoses (observed)"/>
    <x v="1"/>
    <x v="8"/>
    <n v="116"/>
    <n v="117"/>
    <n v="-1"/>
    <n v="-0.01"/>
  </r>
  <r>
    <x v="3"/>
    <x v="32"/>
    <s v="New cancer diagnoses (observed)"/>
    <x v="1"/>
    <x v="9"/>
    <n v="642"/>
    <n v="603"/>
    <n v="39"/>
    <n v="0.06"/>
  </r>
  <r>
    <x v="3"/>
    <x v="33"/>
    <s v="New cancer diagnoses (observed)"/>
    <x v="0"/>
    <x v="0"/>
    <n v="46"/>
    <s v="NA"/>
    <s v="NA"/>
    <s v="NA"/>
  </r>
  <r>
    <x v="3"/>
    <x v="33"/>
    <s v="New cancer diagnoses (observed)"/>
    <x v="0"/>
    <x v="1"/>
    <n v="160"/>
    <s v="NA"/>
    <s v="NA"/>
    <s v="NA"/>
  </r>
  <r>
    <x v="3"/>
    <x v="33"/>
    <s v="New cancer diagnoses (observed)"/>
    <x v="0"/>
    <x v="2"/>
    <n v="55"/>
    <s v="NA"/>
    <s v="NA"/>
    <s v="NA"/>
  </r>
  <r>
    <x v="3"/>
    <x v="33"/>
    <s v="New cancer diagnoses (observed)"/>
    <x v="0"/>
    <x v="4"/>
    <n v="418"/>
    <s v="NA"/>
    <s v="NA"/>
    <s v="NA"/>
  </r>
  <r>
    <x v="3"/>
    <x v="33"/>
    <s v="New cancer diagnoses (observed)"/>
    <x v="1"/>
    <x v="5"/>
    <n v="381"/>
    <s v="NA"/>
    <s v="NA"/>
    <s v="NA"/>
  </r>
  <r>
    <x v="3"/>
    <x v="33"/>
    <s v="New cancer diagnoses (observed)"/>
    <x v="1"/>
    <x v="6"/>
    <n v="44"/>
    <s v="NA"/>
    <s v="NA"/>
    <s v="NA"/>
  </r>
  <r>
    <x v="3"/>
    <x v="33"/>
    <s v="New cancer diagnoses (observed)"/>
    <x v="1"/>
    <x v="7"/>
    <n v="73"/>
    <s v="NA"/>
    <s v="NA"/>
    <s v="NA"/>
  </r>
  <r>
    <x v="3"/>
    <x v="33"/>
    <s v="New cancer diagnoses (observed)"/>
    <x v="1"/>
    <x v="8"/>
    <n v="39"/>
    <s v="NA"/>
    <s v="NA"/>
    <s v="NA"/>
  </r>
  <r>
    <x v="3"/>
    <x v="33"/>
    <s v="New cancer diagnoses (observed)"/>
    <x v="1"/>
    <x v="9"/>
    <n v="142"/>
    <s v="NA"/>
    <s v="NA"/>
    <s v="NA"/>
  </r>
  <r>
    <x v="4"/>
    <x v="0"/>
    <s v="New cancer diagnoses (observed)"/>
    <x v="0"/>
    <x v="0"/>
    <n v="4870"/>
    <n v="4423"/>
    <n v="447"/>
    <n v="0.1"/>
  </r>
  <r>
    <x v="4"/>
    <x v="0"/>
    <s v="New cancer diagnoses (observed)"/>
    <x v="0"/>
    <x v="1"/>
    <n v="5300"/>
    <n v="5238"/>
    <n v="62"/>
    <n v="0.01"/>
  </r>
  <r>
    <x v="4"/>
    <x v="0"/>
    <s v="New cancer diagnoses (observed)"/>
    <x v="0"/>
    <x v="2"/>
    <n v="3182"/>
    <n v="3119"/>
    <n v="63"/>
    <n v="0.02"/>
  </r>
  <r>
    <x v="4"/>
    <x v="0"/>
    <s v="New cancer diagnoses (observed)"/>
    <x v="0"/>
    <x v="3"/>
    <n v="1499"/>
    <n v="1499"/>
    <n v="0"/>
    <n v="0"/>
  </r>
  <r>
    <x v="4"/>
    <x v="0"/>
    <s v="New cancer diagnoses (observed)"/>
    <x v="0"/>
    <x v="4"/>
    <n v="10587"/>
    <n v="10584"/>
    <n v="3"/>
    <n v="0"/>
  </r>
  <r>
    <x v="4"/>
    <x v="0"/>
    <s v="New cancer diagnoses (observed)"/>
    <x v="1"/>
    <x v="5"/>
    <n v="4948"/>
    <n v="4947"/>
    <n v="1"/>
    <n v="0"/>
  </r>
  <r>
    <x v="4"/>
    <x v="0"/>
    <s v="New cancer diagnoses (observed)"/>
    <x v="1"/>
    <x v="6"/>
    <n v="3367"/>
    <n v="3359"/>
    <n v="8"/>
    <n v="0"/>
  </r>
  <r>
    <x v="4"/>
    <x v="0"/>
    <s v="New cancer diagnoses (observed)"/>
    <x v="1"/>
    <x v="7"/>
    <n v="3332"/>
    <n v="3329"/>
    <n v="3"/>
    <n v="0"/>
  </r>
  <r>
    <x v="4"/>
    <x v="0"/>
    <s v="New cancer diagnoses (observed)"/>
    <x v="1"/>
    <x v="8"/>
    <n v="3402"/>
    <n v="3391"/>
    <n v="11"/>
    <n v="0"/>
  </r>
  <r>
    <x v="4"/>
    <x v="0"/>
    <s v="New cancer diagnoses (observed)"/>
    <x v="1"/>
    <x v="9"/>
    <n v="5296"/>
    <n v="4937"/>
    <n v="359"/>
    <n v="7.0000000000000007E-2"/>
  </r>
  <r>
    <x v="4"/>
    <x v="1"/>
    <s v="New cancer diagnoses (observed)"/>
    <x v="0"/>
    <x v="0"/>
    <n v="141"/>
    <s v="NA"/>
    <s v="NA"/>
    <s v="NA"/>
  </r>
  <r>
    <x v="4"/>
    <x v="1"/>
    <s v="New cancer diagnoses (observed)"/>
    <x v="0"/>
    <x v="1"/>
    <n v="260"/>
    <s v="NA"/>
    <s v="NA"/>
    <s v="NA"/>
  </r>
  <r>
    <x v="4"/>
    <x v="1"/>
    <s v="New cancer diagnoses (observed)"/>
    <x v="0"/>
    <x v="2"/>
    <n v="96"/>
    <s v="NA"/>
    <s v="NA"/>
    <s v="NA"/>
  </r>
  <r>
    <x v="4"/>
    <x v="1"/>
    <s v="New cancer diagnoses (observed)"/>
    <x v="0"/>
    <x v="4"/>
    <n v="348"/>
    <s v="NA"/>
    <s v="NA"/>
    <s v="NA"/>
  </r>
  <r>
    <x v="4"/>
    <x v="1"/>
    <s v="New cancer diagnoses (observed)"/>
    <x v="1"/>
    <x v="5"/>
    <n v="208"/>
    <s v="NA"/>
    <s v="NA"/>
    <s v="NA"/>
  </r>
  <r>
    <x v="4"/>
    <x v="1"/>
    <s v="New cancer diagnoses (observed)"/>
    <x v="1"/>
    <x v="6"/>
    <n v="148"/>
    <s v="NA"/>
    <s v="NA"/>
    <s v="NA"/>
  </r>
  <r>
    <x v="4"/>
    <x v="1"/>
    <s v="New cancer diagnoses (observed)"/>
    <x v="1"/>
    <x v="7"/>
    <n v="52"/>
    <s v="NA"/>
    <s v="NA"/>
    <s v="NA"/>
  </r>
  <r>
    <x v="4"/>
    <x v="1"/>
    <s v="New cancer diagnoses (observed)"/>
    <x v="1"/>
    <x v="8"/>
    <n v="34"/>
    <s v="NA"/>
    <s v="NA"/>
    <s v="NA"/>
  </r>
  <r>
    <x v="4"/>
    <x v="1"/>
    <s v="New cancer diagnoses (observed)"/>
    <x v="1"/>
    <x v="9"/>
    <n v="403"/>
    <s v="NA"/>
    <s v="NA"/>
    <s v="NA"/>
  </r>
  <r>
    <x v="4"/>
    <x v="2"/>
    <s v="New cancer diagnoses (observed)"/>
    <x v="0"/>
    <x v="0"/>
    <n v="37"/>
    <n v="34"/>
    <n v="3"/>
    <n v="0.09"/>
  </r>
  <r>
    <x v="4"/>
    <x v="2"/>
    <s v="New cancer diagnoses (observed)"/>
    <x v="0"/>
    <x v="1"/>
    <n v="80"/>
    <n v="80"/>
    <n v="0"/>
    <n v="0"/>
  </r>
  <r>
    <x v="4"/>
    <x v="2"/>
    <s v="New cancer diagnoses (observed)"/>
    <x v="0"/>
    <x v="2"/>
    <n v="60"/>
    <n v="58"/>
    <n v="2"/>
    <n v="0.03"/>
  </r>
  <r>
    <x v="4"/>
    <x v="2"/>
    <s v="New cancer diagnoses (observed)"/>
    <x v="0"/>
    <x v="4"/>
    <n v="63"/>
    <n v="63"/>
    <n v="0"/>
    <n v="0"/>
  </r>
  <r>
    <x v="4"/>
    <x v="3"/>
    <s v="New cancer diagnoses (observed)"/>
    <x v="0"/>
    <x v="0"/>
    <n v="222"/>
    <n v="174"/>
    <n v="48"/>
    <n v="0.28000000000000003"/>
  </r>
  <r>
    <x v="4"/>
    <x v="3"/>
    <s v="New cancer diagnoses (observed)"/>
    <x v="0"/>
    <x v="1"/>
    <n v="84"/>
    <n v="80"/>
    <n v="4"/>
    <n v="0.05"/>
  </r>
  <r>
    <x v="4"/>
    <x v="3"/>
    <s v="New cancer diagnoses (observed)"/>
    <x v="0"/>
    <x v="2"/>
    <n v="121"/>
    <n v="114"/>
    <n v="7"/>
    <n v="0.06"/>
  </r>
  <r>
    <x v="4"/>
    <x v="3"/>
    <s v="New cancer diagnoses (observed)"/>
    <x v="0"/>
    <x v="4"/>
    <n v="5"/>
    <n v="5"/>
    <n v="0"/>
    <n v="0"/>
  </r>
  <r>
    <x v="4"/>
    <x v="4"/>
    <s v="New cancer diagnoses (observed)"/>
    <x v="0"/>
    <x v="0"/>
    <n v="147"/>
    <n v="139"/>
    <n v="8"/>
    <n v="0.06"/>
  </r>
  <r>
    <x v="4"/>
    <x v="4"/>
    <s v="New cancer diagnoses (observed)"/>
    <x v="0"/>
    <x v="1"/>
    <n v="247"/>
    <n v="245"/>
    <n v="2"/>
    <n v="0.01"/>
  </r>
  <r>
    <x v="4"/>
    <x v="4"/>
    <s v="New cancer diagnoses (observed)"/>
    <x v="0"/>
    <x v="2"/>
    <n v="185"/>
    <n v="185"/>
    <n v="0"/>
    <n v="0"/>
  </r>
  <r>
    <x v="4"/>
    <x v="4"/>
    <s v="New cancer diagnoses (observed)"/>
    <x v="0"/>
    <x v="3"/>
    <n v="1140"/>
    <n v="1140"/>
    <n v="0"/>
    <n v="0"/>
  </r>
  <r>
    <x v="4"/>
    <x v="4"/>
    <s v="New cancer diagnoses (observed)"/>
    <x v="0"/>
    <x v="4"/>
    <n v="2128"/>
    <n v="2128"/>
    <n v="0"/>
    <n v="0"/>
  </r>
  <r>
    <x v="4"/>
    <x v="4"/>
    <s v="New cancer diagnoses (observed)"/>
    <x v="1"/>
    <x v="5"/>
    <n v="1264"/>
    <n v="1263"/>
    <n v="1"/>
    <n v="0"/>
  </r>
  <r>
    <x v="4"/>
    <x v="4"/>
    <s v="New cancer diagnoses (observed)"/>
    <x v="1"/>
    <x v="6"/>
    <n v="1217"/>
    <n v="1214"/>
    <n v="3"/>
    <n v="0"/>
  </r>
  <r>
    <x v="4"/>
    <x v="4"/>
    <s v="New cancer diagnoses (observed)"/>
    <x v="1"/>
    <x v="7"/>
    <n v="336"/>
    <n v="335"/>
    <n v="1"/>
    <n v="0"/>
  </r>
  <r>
    <x v="4"/>
    <x v="4"/>
    <s v="New cancer diagnoses (observed)"/>
    <x v="1"/>
    <x v="8"/>
    <n v="112"/>
    <n v="110"/>
    <n v="2"/>
    <n v="0.02"/>
  </r>
  <r>
    <x v="4"/>
    <x v="4"/>
    <s v="New cancer diagnoses (observed)"/>
    <x v="1"/>
    <x v="9"/>
    <n v="918"/>
    <n v="915"/>
    <n v="3"/>
    <n v="0"/>
  </r>
  <r>
    <x v="4"/>
    <x v="5"/>
    <s v="New cancer diagnoses (observed)"/>
    <x v="0"/>
    <x v="0"/>
    <n v="28"/>
    <s v="NA"/>
    <s v="NA"/>
    <s v="NA"/>
  </r>
  <r>
    <x v="4"/>
    <x v="5"/>
    <s v="New cancer diagnoses (observed)"/>
    <x v="0"/>
    <x v="1"/>
    <n v="37"/>
    <s v="NA"/>
    <s v="NA"/>
    <s v="NA"/>
  </r>
  <r>
    <x v="4"/>
    <x v="5"/>
    <s v="New cancer diagnoses (observed)"/>
    <x v="0"/>
    <x v="2"/>
    <n v="19"/>
    <s v="NA"/>
    <s v="NA"/>
    <s v="NA"/>
  </r>
  <r>
    <x v="4"/>
    <x v="5"/>
    <s v="New cancer diagnoses (observed)"/>
    <x v="0"/>
    <x v="3"/>
    <n v="95"/>
    <s v="NA"/>
    <s v="NA"/>
    <s v="NA"/>
  </r>
  <r>
    <x v="4"/>
    <x v="5"/>
    <s v="New cancer diagnoses (observed)"/>
    <x v="0"/>
    <x v="4"/>
    <n v="54"/>
    <s v="NA"/>
    <s v="NA"/>
    <s v="NA"/>
  </r>
  <r>
    <x v="4"/>
    <x v="6"/>
    <s v="New cancer diagnoses (observed)"/>
    <x v="0"/>
    <x v="0"/>
    <n v="617"/>
    <n v="570"/>
    <n v="47"/>
    <n v="0.08"/>
  </r>
  <r>
    <x v="4"/>
    <x v="6"/>
    <s v="New cancer diagnoses (observed)"/>
    <x v="0"/>
    <x v="1"/>
    <n v="613"/>
    <n v="606"/>
    <n v="7"/>
    <n v="0.01"/>
  </r>
  <r>
    <x v="4"/>
    <x v="6"/>
    <s v="New cancer diagnoses (observed)"/>
    <x v="0"/>
    <x v="2"/>
    <n v="374"/>
    <n v="369"/>
    <n v="5"/>
    <n v="0.01"/>
  </r>
  <r>
    <x v="4"/>
    <x v="6"/>
    <s v="New cancer diagnoses (observed)"/>
    <x v="0"/>
    <x v="3"/>
    <n v="264"/>
    <n v="264"/>
    <n v="0"/>
    <n v="0"/>
  </r>
  <r>
    <x v="4"/>
    <x v="6"/>
    <s v="New cancer diagnoses (observed)"/>
    <x v="0"/>
    <x v="4"/>
    <n v="1118"/>
    <n v="1118"/>
    <n v="0"/>
    <n v="0"/>
  </r>
  <r>
    <x v="4"/>
    <x v="6"/>
    <s v="New cancer diagnoses (observed)"/>
    <x v="1"/>
    <x v="5"/>
    <n v="456"/>
    <n v="456"/>
    <n v="0"/>
    <n v="0"/>
  </r>
  <r>
    <x v="4"/>
    <x v="6"/>
    <s v="New cancer diagnoses (observed)"/>
    <x v="1"/>
    <x v="6"/>
    <n v="644"/>
    <n v="640"/>
    <n v="4"/>
    <n v="0.01"/>
  </r>
  <r>
    <x v="4"/>
    <x v="6"/>
    <s v="New cancer diagnoses (observed)"/>
    <x v="1"/>
    <x v="7"/>
    <n v="757"/>
    <n v="756"/>
    <n v="1"/>
    <n v="0"/>
  </r>
  <r>
    <x v="4"/>
    <x v="6"/>
    <s v="New cancer diagnoses (observed)"/>
    <x v="1"/>
    <x v="8"/>
    <n v="468"/>
    <n v="466"/>
    <n v="2"/>
    <n v="0"/>
  </r>
  <r>
    <x v="4"/>
    <x v="6"/>
    <s v="New cancer diagnoses (observed)"/>
    <x v="1"/>
    <x v="9"/>
    <n v="542"/>
    <n v="492"/>
    <n v="50"/>
    <n v="0.1"/>
  </r>
  <r>
    <x v="4"/>
    <x v="7"/>
    <s v="New cancer diagnoses (observed)"/>
    <x v="0"/>
    <x v="0"/>
    <n v="21"/>
    <n v="17"/>
    <n v="4"/>
    <n v="0.24"/>
  </r>
  <r>
    <x v="4"/>
    <x v="7"/>
    <s v="New cancer diagnoses (observed)"/>
    <x v="0"/>
    <x v="1"/>
    <n v="117"/>
    <n v="116"/>
    <n v="1"/>
    <n v="0.01"/>
  </r>
  <r>
    <x v="4"/>
    <x v="7"/>
    <s v="New cancer diagnoses (observed)"/>
    <x v="0"/>
    <x v="2"/>
    <n v="42"/>
    <n v="42"/>
    <n v="0"/>
    <n v="0"/>
  </r>
  <r>
    <x v="4"/>
    <x v="7"/>
    <s v="New cancer diagnoses (observed)"/>
    <x v="0"/>
    <x v="4"/>
    <n v="81"/>
    <n v="80"/>
    <n v="1"/>
    <n v="0.01"/>
  </r>
  <r>
    <x v="4"/>
    <x v="8"/>
    <s v="New cancer diagnoses (observed)"/>
    <x v="0"/>
    <x v="0"/>
    <n v="240"/>
    <n v="216"/>
    <n v="24"/>
    <n v="0.11"/>
  </r>
  <r>
    <x v="4"/>
    <x v="8"/>
    <s v="New cancer diagnoses (observed)"/>
    <x v="0"/>
    <x v="1"/>
    <n v="313"/>
    <n v="312"/>
    <n v="1"/>
    <n v="0"/>
  </r>
  <r>
    <x v="4"/>
    <x v="8"/>
    <s v="New cancer diagnoses (observed)"/>
    <x v="0"/>
    <x v="2"/>
    <n v="161"/>
    <n v="160"/>
    <n v="1"/>
    <n v="0.01"/>
  </r>
  <r>
    <x v="4"/>
    <x v="8"/>
    <s v="New cancer diagnoses (observed)"/>
    <x v="0"/>
    <x v="3"/>
    <n v="95"/>
    <n v="95"/>
    <n v="0"/>
    <n v="0"/>
  </r>
  <r>
    <x v="4"/>
    <x v="8"/>
    <s v="New cancer diagnoses (observed)"/>
    <x v="0"/>
    <x v="4"/>
    <n v="698"/>
    <n v="699"/>
    <n v="-1"/>
    <n v="0"/>
  </r>
  <r>
    <x v="4"/>
    <x v="8"/>
    <s v="New cancer diagnoses (observed)"/>
    <x v="1"/>
    <x v="5"/>
    <n v="521"/>
    <n v="521"/>
    <n v="0"/>
    <n v="0"/>
  </r>
  <r>
    <x v="4"/>
    <x v="8"/>
    <s v="New cancer diagnoses (observed)"/>
    <x v="1"/>
    <x v="6"/>
    <n v="64"/>
    <n v="64"/>
    <n v="0"/>
    <n v="0"/>
  </r>
  <r>
    <x v="4"/>
    <x v="8"/>
    <s v="New cancer diagnoses (observed)"/>
    <x v="1"/>
    <x v="7"/>
    <n v="167"/>
    <n v="167"/>
    <n v="0"/>
    <n v="0"/>
  </r>
  <r>
    <x v="4"/>
    <x v="8"/>
    <s v="New cancer diagnoses (observed)"/>
    <x v="1"/>
    <x v="8"/>
    <n v="98"/>
    <n v="98"/>
    <n v="0"/>
    <n v="0"/>
  </r>
  <r>
    <x v="4"/>
    <x v="8"/>
    <s v="New cancer diagnoses (observed)"/>
    <x v="1"/>
    <x v="9"/>
    <n v="264"/>
    <n v="243"/>
    <n v="21"/>
    <n v="0.09"/>
  </r>
  <r>
    <x v="4"/>
    <x v="9"/>
    <s v="New cancer diagnoses (observed)"/>
    <x v="0"/>
    <x v="0"/>
    <n v="651"/>
    <n v="578"/>
    <n v="73"/>
    <n v="0.13"/>
  </r>
  <r>
    <x v="4"/>
    <x v="9"/>
    <s v="New cancer diagnoses (observed)"/>
    <x v="0"/>
    <x v="1"/>
    <n v="598"/>
    <n v="582"/>
    <n v="16"/>
    <n v="0.03"/>
  </r>
  <r>
    <x v="4"/>
    <x v="9"/>
    <s v="New cancer diagnoses (observed)"/>
    <x v="0"/>
    <x v="2"/>
    <n v="311"/>
    <n v="302"/>
    <n v="9"/>
    <n v="0.03"/>
  </r>
  <r>
    <x v="4"/>
    <x v="9"/>
    <s v="New cancer diagnoses (observed)"/>
    <x v="0"/>
    <x v="4"/>
    <n v="621"/>
    <n v="620"/>
    <n v="1"/>
    <n v="0"/>
  </r>
  <r>
    <x v="4"/>
    <x v="9"/>
    <s v="New cancer diagnoses (observed)"/>
    <x v="1"/>
    <x v="5"/>
    <n v="86"/>
    <n v="86"/>
    <n v="0"/>
    <n v="0"/>
  </r>
  <r>
    <x v="4"/>
    <x v="9"/>
    <s v="New cancer diagnoses (observed)"/>
    <x v="1"/>
    <x v="6"/>
    <n v="77"/>
    <n v="77"/>
    <n v="0"/>
    <n v="0"/>
  </r>
  <r>
    <x v="4"/>
    <x v="9"/>
    <s v="New cancer diagnoses (observed)"/>
    <x v="1"/>
    <x v="7"/>
    <n v="96"/>
    <n v="96"/>
    <n v="0"/>
    <n v="0"/>
  </r>
  <r>
    <x v="4"/>
    <x v="9"/>
    <s v="New cancer diagnoses (observed)"/>
    <x v="1"/>
    <x v="8"/>
    <n v="271"/>
    <n v="271"/>
    <n v="0"/>
    <n v="0"/>
  </r>
  <r>
    <x v="4"/>
    <x v="9"/>
    <s v="New cancer diagnoses (observed)"/>
    <x v="1"/>
    <x v="9"/>
    <n v="583"/>
    <n v="551"/>
    <n v="32"/>
    <n v="0.06"/>
  </r>
  <r>
    <x v="4"/>
    <x v="10"/>
    <s v="New cancer diagnoses (observed)"/>
    <x v="0"/>
    <x v="0"/>
    <n v="81"/>
    <n v="76"/>
    <n v="5"/>
    <n v="7.0000000000000007E-2"/>
  </r>
  <r>
    <x v="4"/>
    <x v="10"/>
    <s v="New cancer diagnoses (observed)"/>
    <x v="0"/>
    <x v="1"/>
    <n v="160"/>
    <n v="159"/>
    <n v="1"/>
    <n v="0.01"/>
  </r>
  <r>
    <x v="4"/>
    <x v="10"/>
    <s v="New cancer diagnoses (observed)"/>
    <x v="0"/>
    <x v="2"/>
    <n v="138"/>
    <n v="137"/>
    <n v="1"/>
    <n v="0.01"/>
  </r>
  <r>
    <x v="4"/>
    <x v="10"/>
    <s v="New cancer diagnoses (observed)"/>
    <x v="0"/>
    <x v="4"/>
    <n v="473"/>
    <n v="473"/>
    <n v="0"/>
    <n v="0"/>
  </r>
  <r>
    <x v="4"/>
    <x v="11"/>
    <s v="New cancer diagnoses (observed)"/>
    <x v="0"/>
    <x v="0"/>
    <n v="30"/>
    <s v="NA"/>
    <s v="NA"/>
    <s v="NA"/>
  </r>
  <r>
    <x v="4"/>
    <x v="11"/>
    <s v="New cancer diagnoses (observed)"/>
    <x v="0"/>
    <x v="1"/>
    <n v="35"/>
    <s v="NA"/>
    <s v="NA"/>
    <s v="NA"/>
  </r>
  <r>
    <x v="4"/>
    <x v="11"/>
    <s v="New cancer diagnoses (observed)"/>
    <x v="0"/>
    <x v="2"/>
    <n v="26"/>
    <s v="NA"/>
    <s v="NA"/>
    <s v="NA"/>
  </r>
  <r>
    <x v="4"/>
    <x v="11"/>
    <s v="New cancer diagnoses (observed)"/>
    <x v="0"/>
    <x v="4"/>
    <n v="65"/>
    <s v="NA"/>
    <s v="NA"/>
    <s v="NA"/>
  </r>
  <r>
    <x v="4"/>
    <x v="11"/>
    <s v="New cancer diagnoses (observed)"/>
    <x v="1"/>
    <x v="5"/>
    <n v="8"/>
    <s v="NA"/>
    <s v="NA"/>
    <s v="NA"/>
  </r>
  <r>
    <x v="4"/>
    <x v="11"/>
    <s v="New cancer diagnoses (observed)"/>
    <x v="1"/>
    <x v="6"/>
    <n v="31"/>
    <s v="NA"/>
    <s v="NA"/>
    <s v="NA"/>
  </r>
  <r>
    <x v="4"/>
    <x v="11"/>
    <s v="New cancer diagnoses (observed)"/>
    <x v="1"/>
    <x v="7"/>
    <n v="18"/>
    <s v="NA"/>
    <s v="NA"/>
    <s v="NA"/>
  </r>
  <r>
    <x v="4"/>
    <x v="11"/>
    <s v="New cancer diagnoses (observed)"/>
    <x v="1"/>
    <x v="8"/>
    <n v="37"/>
    <s v="NA"/>
    <s v="NA"/>
    <s v="NA"/>
  </r>
  <r>
    <x v="4"/>
    <x v="11"/>
    <s v="New cancer diagnoses (observed)"/>
    <x v="1"/>
    <x v="9"/>
    <n v="62"/>
    <s v="NA"/>
    <s v="NA"/>
    <s v="NA"/>
  </r>
  <r>
    <x v="4"/>
    <x v="12"/>
    <s v="New cancer diagnoses (observed)"/>
    <x v="0"/>
    <x v="0"/>
    <n v="155"/>
    <s v="NA"/>
    <s v="NA"/>
    <s v="NA"/>
  </r>
  <r>
    <x v="4"/>
    <x v="12"/>
    <s v="New cancer diagnoses (observed)"/>
    <x v="0"/>
    <x v="1"/>
    <n v="210"/>
    <s v="NA"/>
    <s v="NA"/>
    <s v="NA"/>
  </r>
  <r>
    <x v="4"/>
    <x v="12"/>
    <s v="New cancer diagnoses (observed)"/>
    <x v="0"/>
    <x v="2"/>
    <n v="130"/>
    <s v="NA"/>
    <s v="NA"/>
    <s v="NA"/>
  </r>
  <r>
    <x v="4"/>
    <x v="12"/>
    <s v="New cancer diagnoses (observed)"/>
    <x v="0"/>
    <x v="4"/>
    <n v="224"/>
    <s v="NA"/>
    <s v="NA"/>
    <s v="NA"/>
  </r>
  <r>
    <x v="4"/>
    <x v="12"/>
    <s v="New cancer diagnoses (observed)"/>
    <x v="1"/>
    <x v="5"/>
    <n v="205"/>
    <s v="NA"/>
    <s v="NA"/>
    <s v="NA"/>
  </r>
  <r>
    <x v="4"/>
    <x v="12"/>
    <s v="New cancer diagnoses (observed)"/>
    <x v="1"/>
    <x v="6"/>
    <n v="43"/>
    <s v="NA"/>
    <s v="NA"/>
    <s v="NA"/>
  </r>
  <r>
    <x v="4"/>
    <x v="12"/>
    <s v="New cancer diagnoses (observed)"/>
    <x v="1"/>
    <x v="7"/>
    <n v="108"/>
    <s v="NA"/>
    <s v="NA"/>
    <s v="NA"/>
  </r>
  <r>
    <x v="4"/>
    <x v="12"/>
    <s v="New cancer diagnoses (observed)"/>
    <x v="1"/>
    <x v="8"/>
    <n v="69"/>
    <s v="NA"/>
    <s v="NA"/>
    <s v="NA"/>
  </r>
  <r>
    <x v="4"/>
    <x v="12"/>
    <s v="New cancer diagnoses (observed)"/>
    <x v="1"/>
    <x v="9"/>
    <n v="294"/>
    <s v="NA"/>
    <s v="NA"/>
    <s v="NA"/>
  </r>
  <r>
    <x v="4"/>
    <x v="13"/>
    <s v="New cancer diagnoses (observed)"/>
    <x v="0"/>
    <x v="0"/>
    <n v="54"/>
    <s v="NA"/>
    <s v="NA"/>
    <s v="NA"/>
  </r>
  <r>
    <x v="4"/>
    <x v="13"/>
    <s v="New cancer diagnoses (observed)"/>
    <x v="0"/>
    <x v="1"/>
    <n v="110"/>
    <s v="NA"/>
    <s v="NA"/>
    <s v="NA"/>
  </r>
  <r>
    <x v="4"/>
    <x v="13"/>
    <s v="New cancer diagnoses (observed)"/>
    <x v="0"/>
    <x v="2"/>
    <n v="112"/>
    <s v="NA"/>
    <s v="NA"/>
    <s v="NA"/>
  </r>
  <r>
    <x v="4"/>
    <x v="13"/>
    <s v="New cancer diagnoses (observed)"/>
    <x v="0"/>
    <x v="4"/>
    <n v="379"/>
    <s v="NA"/>
    <s v="NA"/>
    <s v="NA"/>
  </r>
  <r>
    <x v="4"/>
    <x v="14"/>
    <s v="New cancer diagnoses (observed)"/>
    <x v="0"/>
    <x v="0"/>
    <n v="196"/>
    <s v="NA"/>
    <s v="NA"/>
    <s v="NA"/>
  </r>
  <r>
    <x v="4"/>
    <x v="14"/>
    <s v="New cancer diagnoses (observed)"/>
    <x v="0"/>
    <x v="1"/>
    <n v="105"/>
    <s v="NA"/>
    <s v="NA"/>
    <s v="NA"/>
  </r>
  <r>
    <x v="4"/>
    <x v="14"/>
    <s v="New cancer diagnoses (observed)"/>
    <x v="0"/>
    <x v="2"/>
    <n v="67"/>
    <s v="NA"/>
    <s v="NA"/>
    <s v="NA"/>
  </r>
  <r>
    <x v="4"/>
    <x v="14"/>
    <s v="New cancer diagnoses (observed)"/>
    <x v="0"/>
    <x v="4"/>
    <n v="74"/>
    <s v="NA"/>
    <s v="NA"/>
    <s v="NA"/>
  </r>
  <r>
    <x v="4"/>
    <x v="15"/>
    <s v="New cancer diagnoses (observed)"/>
    <x v="0"/>
    <x v="0"/>
    <n v="1100"/>
    <n v="1007"/>
    <n v="93"/>
    <n v="0.09"/>
  </r>
  <r>
    <x v="4"/>
    <x v="15"/>
    <s v="New cancer diagnoses (observed)"/>
    <x v="0"/>
    <x v="1"/>
    <n v="691"/>
    <n v="681"/>
    <n v="10"/>
    <n v="0.01"/>
  </r>
  <r>
    <x v="4"/>
    <x v="15"/>
    <s v="New cancer diagnoses (observed)"/>
    <x v="0"/>
    <x v="2"/>
    <n v="639"/>
    <n v="633"/>
    <n v="6"/>
    <n v="0.01"/>
  </r>
  <r>
    <x v="4"/>
    <x v="15"/>
    <s v="New cancer diagnoses (observed)"/>
    <x v="0"/>
    <x v="4"/>
    <n v="910"/>
    <n v="908"/>
    <n v="2"/>
    <n v="0"/>
  </r>
  <r>
    <x v="4"/>
    <x v="15"/>
    <s v="New cancer diagnoses (observed)"/>
    <x v="1"/>
    <x v="5"/>
    <n v="547"/>
    <n v="547"/>
    <n v="0"/>
    <n v="0"/>
  </r>
  <r>
    <x v="4"/>
    <x v="15"/>
    <s v="New cancer diagnoses (observed)"/>
    <x v="1"/>
    <x v="6"/>
    <n v="238"/>
    <n v="238"/>
    <n v="0"/>
    <n v="0"/>
  </r>
  <r>
    <x v="4"/>
    <x v="15"/>
    <s v="New cancer diagnoses (observed)"/>
    <x v="1"/>
    <x v="7"/>
    <n v="659"/>
    <n v="659"/>
    <n v="0"/>
    <n v="0"/>
  </r>
  <r>
    <x v="4"/>
    <x v="15"/>
    <s v="New cancer diagnoses (observed)"/>
    <x v="1"/>
    <x v="8"/>
    <n v="1353"/>
    <n v="1351"/>
    <n v="2"/>
    <n v="0"/>
  </r>
  <r>
    <x v="4"/>
    <x v="15"/>
    <s v="New cancer diagnoses (observed)"/>
    <x v="1"/>
    <x v="9"/>
    <n v="328"/>
    <n v="226"/>
    <n v="102"/>
    <n v="0.45"/>
  </r>
  <r>
    <x v="4"/>
    <x v="16"/>
    <s v="New cancer diagnoses (observed)"/>
    <x v="0"/>
    <x v="0"/>
    <n v="66"/>
    <s v="NA"/>
    <s v="NA"/>
    <s v="NA"/>
  </r>
  <r>
    <x v="4"/>
    <x v="16"/>
    <s v="New cancer diagnoses (observed)"/>
    <x v="0"/>
    <x v="1"/>
    <n v="121"/>
    <s v="NA"/>
    <s v="NA"/>
    <s v="NA"/>
  </r>
  <r>
    <x v="4"/>
    <x v="16"/>
    <s v="New cancer diagnoses (observed)"/>
    <x v="0"/>
    <x v="2"/>
    <n v="41"/>
    <s v="NA"/>
    <s v="NA"/>
    <s v="NA"/>
  </r>
  <r>
    <x v="4"/>
    <x v="16"/>
    <s v="New cancer diagnoses (observed)"/>
    <x v="0"/>
    <x v="4"/>
    <n v="75"/>
    <s v="NA"/>
    <s v="NA"/>
    <s v="NA"/>
  </r>
  <r>
    <x v="4"/>
    <x v="17"/>
    <s v="New cancer diagnoses (observed)"/>
    <x v="0"/>
    <x v="0"/>
    <n v="37"/>
    <n v="36"/>
    <n v="1"/>
    <n v="0.03"/>
  </r>
  <r>
    <x v="4"/>
    <x v="17"/>
    <s v="New cancer diagnoses (observed)"/>
    <x v="0"/>
    <x v="1"/>
    <n v="374"/>
    <n v="374"/>
    <n v="0"/>
    <n v="0"/>
  </r>
  <r>
    <x v="4"/>
    <x v="17"/>
    <s v="New cancer diagnoses (observed)"/>
    <x v="0"/>
    <x v="2"/>
    <n v="88"/>
    <n v="86"/>
    <n v="2"/>
    <n v="0.02"/>
  </r>
  <r>
    <x v="4"/>
    <x v="17"/>
    <s v="New cancer diagnoses (observed)"/>
    <x v="0"/>
    <x v="4"/>
    <n v="729"/>
    <n v="729"/>
    <n v="0"/>
    <n v="0"/>
  </r>
  <r>
    <x v="4"/>
    <x v="17"/>
    <s v="New cancer diagnoses (observed)"/>
    <x v="1"/>
    <x v="5"/>
    <n v="580"/>
    <n v="580"/>
    <n v="0"/>
    <n v="0"/>
  </r>
  <r>
    <x v="4"/>
    <x v="17"/>
    <s v="New cancer diagnoses (observed)"/>
    <x v="1"/>
    <x v="6"/>
    <n v="281"/>
    <n v="281"/>
    <n v="0"/>
    <n v="0"/>
  </r>
  <r>
    <x v="4"/>
    <x v="17"/>
    <s v="New cancer diagnoses (observed)"/>
    <x v="1"/>
    <x v="7"/>
    <n v="46"/>
    <n v="46"/>
    <n v="0"/>
    <n v="0"/>
  </r>
  <r>
    <x v="4"/>
    <x v="17"/>
    <s v="New cancer diagnoses (observed)"/>
    <x v="1"/>
    <x v="8"/>
    <n v="10"/>
    <n v="10"/>
    <n v="0"/>
    <n v="0"/>
  </r>
  <r>
    <x v="4"/>
    <x v="17"/>
    <s v="New cancer diagnoses (observed)"/>
    <x v="1"/>
    <x v="9"/>
    <n v="311"/>
    <n v="308"/>
    <n v="3"/>
    <n v="0.01"/>
  </r>
  <r>
    <x v="4"/>
    <x v="18"/>
    <s v="New cancer diagnoses (observed)"/>
    <x v="0"/>
    <x v="0"/>
    <n v="102"/>
    <s v="NA"/>
    <s v="NA"/>
    <s v="NA"/>
  </r>
  <r>
    <x v="4"/>
    <x v="18"/>
    <s v="New cancer diagnoses (observed)"/>
    <x v="0"/>
    <x v="1"/>
    <n v="107"/>
    <s v="NA"/>
    <s v="NA"/>
    <s v="NA"/>
  </r>
  <r>
    <x v="4"/>
    <x v="18"/>
    <s v="New cancer diagnoses (observed)"/>
    <x v="0"/>
    <x v="2"/>
    <n v="47"/>
    <s v="NA"/>
    <s v="NA"/>
    <s v="NA"/>
  </r>
  <r>
    <x v="4"/>
    <x v="18"/>
    <s v="New cancer diagnoses (observed)"/>
    <x v="0"/>
    <x v="4"/>
    <n v="127"/>
    <s v="NA"/>
    <s v="NA"/>
    <s v="NA"/>
  </r>
  <r>
    <x v="4"/>
    <x v="19"/>
    <s v="New cancer diagnoses (observed)"/>
    <x v="0"/>
    <x v="0"/>
    <n v="143"/>
    <s v="NA"/>
    <s v="NA"/>
    <s v="NA"/>
  </r>
  <r>
    <x v="4"/>
    <x v="19"/>
    <s v="New cancer diagnoses (observed)"/>
    <x v="0"/>
    <x v="1"/>
    <n v="64"/>
    <s v="NA"/>
    <s v="NA"/>
    <s v="NA"/>
  </r>
  <r>
    <x v="4"/>
    <x v="19"/>
    <s v="New cancer diagnoses (observed)"/>
    <x v="0"/>
    <x v="2"/>
    <n v="38"/>
    <s v="NA"/>
    <s v="NA"/>
    <s v="NA"/>
  </r>
  <r>
    <x v="4"/>
    <x v="19"/>
    <s v="New cancer diagnoses (observed)"/>
    <x v="0"/>
    <x v="4"/>
    <n v="29"/>
    <s v="NA"/>
    <s v="NA"/>
    <s v="NA"/>
  </r>
  <r>
    <x v="4"/>
    <x v="20"/>
    <s v="New cancer diagnoses (observed)"/>
    <x v="0"/>
    <x v="0"/>
    <n v="27"/>
    <s v="NA"/>
    <s v="NA"/>
    <s v="NA"/>
  </r>
  <r>
    <x v="4"/>
    <x v="20"/>
    <s v="New cancer diagnoses (observed)"/>
    <x v="0"/>
    <x v="1"/>
    <n v="50"/>
    <s v="NA"/>
    <s v="NA"/>
    <s v="NA"/>
  </r>
  <r>
    <x v="4"/>
    <x v="20"/>
    <s v="New cancer diagnoses (observed)"/>
    <x v="0"/>
    <x v="2"/>
    <n v="26"/>
    <s v="NA"/>
    <s v="NA"/>
    <s v="NA"/>
  </r>
  <r>
    <x v="4"/>
    <x v="20"/>
    <s v="New cancer diagnoses (observed)"/>
    <x v="0"/>
    <x v="4"/>
    <n v="94"/>
    <s v="NA"/>
    <s v="NA"/>
    <s v="NA"/>
  </r>
  <r>
    <x v="4"/>
    <x v="21"/>
    <s v="New cancer diagnoses (observed)"/>
    <x v="0"/>
    <x v="0"/>
    <n v="271"/>
    <s v="NA"/>
    <s v="NA"/>
    <s v="NA"/>
  </r>
  <r>
    <x v="4"/>
    <x v="21"/>
    <s v="New cancer diagnoses (observed)"/>
    <x v="0"/>
    <x v="1"/>
    <n v="185"/>
    <s v="NA"/>
    <s v="NA"/>
    <s v="NA"/>
  </r>
  <r>
    <x v="4"/>
    <x v="21"/>
    <s v="New cancer diagnoses (observed)"/>
    <x v="0"/>
    <x v="2"/>
    <n v="121"/>
    <s v="NA"/>
    <s v="NA"/>
    <s v="NA"/>
  </r>
  <r>
    <x v="4"/>
    <x v="21"/>
    <s v="New cancer diagnoses (observed)"/>
    <x v="0"/>
    <x v="4"/>
    <n v="290"/>
    <s v="NA"/>
    <s v="NA"/>
    <s v="NA"/>
  </r>
  <r>
    <x v="4"/>
    <x v="21"/>
    <s v="New cancer diagnoses (observed)"/>
    <x v="1"/>
    <x v="5"/>
    <n v="67"/>
    <s v="NA"/>
    <s v="NA"/>
    <s v="NA"/>
  </r>
  <r>
    <x v="4"/>
    <x v="21"/>
    <s v="New cancer diagnoses (observed)"/>
    <x v="1"/>
    <x v="6"/>
    <n v="44"/>
    <s v="NA"/>
    <s v="NA"/>
    <s v="NA"/>
  </r>
  <r>
    <x v="4"/>
    <x v="21"/>
    <s v="New cancer diagnoses (observed)"/>
    <x v="1"/>
    <x v="7"/>
    <n v="74"/>
    <s v="NA"/>
    <s v="NA"/>
    <s v="NA"/>
  </r>
  <r>
    <x v="4"/>
    <x v="21"/>
    <s v="New cancer diagnoses (observed)"/>
    <x v="1"/>
    <x v="8"/>
    <n v="217"/>
    <s v="NA"/>
    <s v="NA"/>
    <s v="NA"/>
  </r>
  <r>
    <x v="4"/>
    <x v="21"/>
    <s v="New cancer diagnoses (observed)"/>
    <x v="1"/>
    <x v="9"/>
    <n v="465"/>
    <s v="NA"/>
    <s v="NA"/>
    <s v="NA"/>
  </r>
  <r>
    <x v="4"/>
    <x v="22"/>
    <s v="New cancer diagnoses (observed)"/>
    <x v="0"/>
    <x v="0"/>
    <n v="161"/>
    <s v="NA"/>
    <s v="NA"/>
    <s v="NA"/>
  </r>
  <r>
    <x v="4"/>
    <x v="22"/>
    <s v="New cancer diagnoses (observed)"/>
    <x v="0"/>
    <x v="1"/>
    <n v="125"/>
    <s v="NA"/>
    <s v="NA"/>
    <s v="NA"/>
  </r>
  <r>
    <x v="4"/>
    <x v="22"/>
    <s v="New cancer diagnoses (observed)"/>
    <x v="0"/>
    <x v="2"/>
    <n v="121"/>
    <s v="NA"/>
    <s v="NA"/>
    <s v="NA"/>
  </r>
  <r>
    <x v="4"/>
    <x v="22"/>
    <s v="New cancer diagnoses (observed)"/>
    <x v="0"/>
    <x v="4"/>
    <n v="313"/>
    <s v="NA"/>
    <s v="NA"/>
    <s v="NA"/>
  </r>
  <r>
    <x v="4"/>
    <x v="22"/>
    <s v="New cancer diagnoses (observed)"/>
    <x v="1"/>
    <x v="5"/>
    <n v="32"/>
    <s v="NA"/>
    <s v="NA"/>
    <s v="NA"/>
  </r>
  <r>
    <x v="4"/>
    <x v="22"/>
    <s v="New cancer diagnoses (observed)"/>
    <x v="1"/>
    <x v="6"/>
    <n v="89"/>
    <s v="NA"/>
    <s v="NA"/>
    <s v="NA"/>
  </r>
  <r>
    <x v="4"/>
    <x v="22"/>
    <s v="New cancer diagnoses (observed)"/>
    <x v="1"/>
    <x v="7"/>
    <n v="184"/>
    <s v="NA"/>
    <s v="NA"/>
    <s v="NA"/>
  </r>
  <r>
    <x v="4"/>
    <x v="22"/>
    <s v="New cancer diagnoses (observed)"/>
    <x v="1"/>
    <x v="8"/>
    <n v="212"/>
    <s v="NA"/>
    <s v="NA"/>
    <s v="NA"/>
  </r>
  <r>
    <x v="4"/>
    <x v="22"/>
    <s v="New cancer diagnoses (observed)"/>
    <x v="1"/>
    <x v="9"/>
    <n v="203"/>
    <s v="NA"/>
    <s v="NA"/>
    <s v="NA"/>
  </r>
  <r>
    <x v="4"/>
    <x v="23"/>
    <s v="New cancer diagnoses (observed)"/>
    <x v="0"/>
    <x v="0"/>
    <n v="279"/>
    <n v="247"/>
    <n v="32"/>
    <n v="0.13"/>
  </r>
  <r>
    <x v="4"/>
    <x v="23"/>
    <s v="New cancer diagnoses (observed)"/>
    <x v="0"/>
    <x v="1"/>
    <n v="190"/>
    <n v="186"/>
    <n v="4"/>
    <n v="0.02"/>
  </r>
  <r>
    <x v="4"/>
    <x v="23"/>
    <s v="New cancer diagnoses (observed)"/>
    <x v="0"/>
    <x v="2"/>
    <n v="181"/>
    <n v="175"/>
    <n v="6"/>
    <n v="0.03"/>
  </r>
  <r>
    <x v="4"/>
    <x v="23"/>
    <s v="New cancer diagnoses (observed)"/>
    <x v="0"/>
    <x v="4"/>
    <n v="434"/>
    <n v="433"/>
    <n v="1"/>
    <n v="0"/>
  </r>
  <r>
    <x v="4"/>
    <x v="23"/>
    <s v="New cancer diagnoses (observed)"/>
    <x v="1"/>
    <x v="5"/>
    <n v="53"/>
    <n v="53"/>
    <n v="0"/>
    <n v="0"/>
  </r>
  <r>
    <x v="4"/>
    <x v="23"/>
    <s v="New cancer diagnoses (observed)"/>
    <x v="1"/>
    <x v="6"/>
    <n v="150"/>
    <n v="151"/>
    <n v="-1"/>
    <n v="-0.01"/>
  </r>
  <r>
    <x v="4"/>
    <x v="23"/>
    <s v="New cancer diagnoses (observed)"/>
    <x v="1"/>
    <x v="7"/>
    <n v="218"/>
    <n v="218"/>
    <n v="0"/>
    <n v="0"/>
  </r>
  <r>
    <x v="4"/>
    <x v="23"/>
    <s v="New cancer diagnoses (observed)"/>
    <x v="1"/>
    <x v="8"/>
    <n v="318"/>
    <n v="315"/>
    <n v="3"/>
    <n v="0.01"/>
  </r>
  <r>
    <x v="4"/>
    <x v="23"/>
    <s v="New cancer diagnoses (observed)"/>
    <x v="1"/>
    <x v="9"/>
    <n v="345"/>
    <n v="304"/>
    <n v="41"/>
    <n v="0.13"/>
  </r>
  <r>
    <x v="4"/>
    <x v="24"/>
    <s v="New cancer diagnoses (observed)"/>
    <x v="0"/>
    <x v="0"/>
    <s v="NA"/>
    <s v="NA"/>
    <s v="NA"/>
    <s v="NA"/>
  </r>
  <r>
    <x v="4"/>
    <x v="24"/>
    <s v="New cancer diagnoses (observed)"/>
    <x v="0"/>
    <x v="1"/>
    <s v="NA"/>
    <s v="NA"/>
    <s v="NA"/>
    <s v="NA"/>
  </r>
  <r>
    <x v="4"/>
    <x v="24"/>
    <s v="New cancer diagnoses (observed)"/>
    <x v="0"/>
    <x v="2"/>
    <s v="NA"/>
    <s v="NA"/>
    <s v="NA"/>
    <s v="NA"/>
  </r>
  <r>
    <x v="4"/>
    <x v="24"/>
    <s v="New cancer diagnoses (observed)"/>
    <x v="0"/>
    <x v="4"/>
    <s v="NA"/>
    <s v="NA"/>
    <s v="NA"/>
    <s v="NA"/>
  </r>
  <r>
    <x v="4"/>
    <x v="24"/>
    <s v="New cancer diagnoses (observed)"/>
    <x v="1"/>
    <x v="5"/>
    <s v="NA"/>
    <s v="NA"/>
    <s v="NA"/>
    <s v="NA"/>
  </r>
  <r>
    <x v="4"/>
    <x v="24"/>
    <s v="New cancer diagnoses (observed)"/>
    <x v="1"/>
    <x v="6"/>
    <s v="NA"/>
    <s v="NA"/>
    <s v="NA"/>
    <s v="NA"/>
  </r>
  <r>
    <x v="4"/>
    <x v="24"/>
    <s v="New cancer diagnoses (observed)"/>
    <x v="1"/>
    <x v="7"/>
    <s v="NA"/>
    <s v="NA"/>
    <s v="NA"/>
    <s v="NA"/>
  </r>
  <r>
    <x v="4"/>
    <x v="24"/>
    <s v="New cancer diagnoses (observed)"/>
    <x v="1"/>
    <x v="8"/>
    <s v="NA"/>
    <s v="NA"/>
    <s v="NA"/>
    <s v="NA"/>
  </r>
  <r>
    <x v="4"/>
    <x v="24"/>
    <s v="New cancer diagnoses (observed)"/>
    <x v="1"/>
    <x v="9"/>
    <s v="NA"/>
    <s v="NA"/>
    <s v="NA"/>
    <s v="NA"/>
  </r>
  <r>
    <x v="4"/>
    <x v="25"/>
    <s v="New cancer diagnoses (observed)"/>
    <x v="0"/>
    <x v="0"/>
    <n v="148"/>
    <s v="NA"/>
    <s v="NA"/>
    <s v="NA"/>
  </r>
  <r>
    <x v="4"/>
    <x v="25"/>
    <s v="New cancer diagnoses (observed)"/>
    <x v="0"/>
    <x v="1"/>
    <n v="100"/>
    <s v="NA"/>
    <s v="NA"/>
    <s v="NA"/>
  </r>
  <r>
    <x v="4"/>
    <x v="25"/>
    <s v="New cancer diagnoses (observed)"/>
    <x v="0"/>
    <x v="2"/>
    <n v="74"/>
    <s v="NA"/>
    <s v="NA"/>
    <s v="NA"/>
  </r>
  <r>
    <x v="4"/>
    <x v="25"/>
    <s v="New cancer diagnoses (observed)"/>
    <x v="0"/>
    <x v="4"/>
    <n v="181"/>
    <s v="NA"/>
    <s v="NA"/>
    <s v="NA"/>
  </r>
  <r>
    <x v="4"/>
    <x v="25"/>
    <s v="New cancer diagnoses (observed)"/>
    <x v="1"/>
    <x v="5"/>
    <n v="108"/>
    <s v="NA"/>
    <s v="NA"/>
    <s v="NA"/>
  </r>
  <r>
    <x v="4"/>
    <x v="25"/>
    <s v="New cancer diagnoses (observed)"/>
    <x v="1"/>
    <x v="6"/>
    <n v="24"/>
    <s v="NA"/>
    <s v="NA"/>
    <s v="NA"/>
  </r>
  <r>
    <x v="4"/>
    <x v="25"/>
    <s v="New cancer diagnoses (observed)"/>
    <x v="1"/>
    <x v="7"/>
    <n v="106"/>
    <s v="NA"/>
    <s v="NA"/>
    <s v="NA"/>
  </r>
  <r>
    <x v="4"/>
    <x v="25"/>
    <s v="New cancer diagnoses (observed)"/>
    <x v="1"/>
    <x v="8"/>
    <n v="58"/>
    <s v="NA"/>
    <s v="NA"/>
    <s v="NA"/>
  </r>
  <r>
    <x v="4"/>
    <x v="25"/>
    <s v="New cancer diagnoses (observed)"/>
    <x v="1"/>
    <x v="9"/>
    <n v="148"/>
    <s v="NA"/>
    <s v="NA"/>
    <s v="NA"/>
  </r>
  <r>
    <x v="4"/>
    <x v="26"/>
    <s v="New cancer diagnoses (observed)"/>
    <x v="0"/>
    <x v="0"/>
    <n v="314"/>
    <s v="NA"/>
    <s v="NA"/>
    <s v="NA"/>
  </r>
  <r>
    <x v="4"/>
    <x v="26"/>
    <s v="New cancer diagnoses (observed)"/>
    <x v="0"/>
    <x v="1"/>
    <n v="134"/>
    <s v="NA"/>
    <s v="NA"/>
    <s v="NA"/>
  </r>
  <r>
    <x v="4"/>
    <x v="26"/>
    <s v="New cancer diagnoses (observed)"/>
    <x v="0"/>
    <x v="2"/>
    <n v="104"/>
    <s v="NA"/>
    <s v="NA"/>
    <s v="NA"/>
  </r>
  <r>
    <x v="4"/>
    <x v="26"/>
    <s v="New cancer diagnoses (observed)"/>
    <x v="0"/>
    <x v="4"/>
    <n v="150"/>
    <s v="NA"/>
    <s v="NA"/>
    <s v="NA"/>
  </r>
  <r>
    <x v="4"/>
    <x v="26"/>
    <s v="New cancer diagnoses (observed)"/>
    <x v="1"/>
    <x v="5"/>
    <n v="37"/>
    <s v="NA"/>
    <s v="NA"/>
    <s v="NA"/>
  </r>
  <r>
    <x v="4"/>
    <x v="26"/>
    <s v="New cancer diagnoses (observed)"/>
    <x v="1"/>
    <x v="6"/>
    <n v="57"/>
    <s v="NA"/>
    <s v="NA"/>
    <s v="NA"/>
  </r>
  <r>
    <x v="4"/>
    <x v="26"/>
    <s v="New cancer diagnoses (observed)"/>
    <x v="1"/>
    <x v="7"/>
    <n v="80"/>
    <s v="NA"/>
    <s v="NA"/>
    <s v="NA"/>
  </r>
  <r>
    <x v="4"/>
    <x v="26"/>
    <s v="New cancer diagnoses (observed)"/>
    <x v="1"/>
    <x v="8"/>
    <n v="218"/>
    <s v="NA"/>
    <s v="NA"/>
    <s v="NA"/>
  </r>
  <r>
    <x v="4"/>
    <x v="26"/>
    <s v="New cancer diagnoses (observed)"/>
    <x v="1"/>
    <x v="9"/>
    <n v="310"/>
    <s v="NA"/>
    <s v="NA"/>
    <s v="NA"/>
  </r>
  <r>
    <x v="4"/>
    <x v="27"/>
    <s v="New cancer diagnoses (observed)"/>
    <x v="0"/>
    <x v="0"/>
    <n v="261"/>
    <n v="248"/>
    <n v="13"/>
    <n v="0.05"/>
  </r>
  <r>
    <x v="4"/>
    <x v="27"/>
    <s v="New cancer diagnoses (observed)"/>
    <x v="0"/>
    <x v="1"/>
    <n v="886"/>
    <n v="883"/>
    <n v="3"/>
    <n v="0"/>
  </r>
  <r>
    <x v="4"/>
    <x v="27"/>
    <s v="New cancer diagnoses (observed)"/>
    <x v="0"/>
    <x v="2"/>
    <n v="296"/>
    <n v="296"/>
    <n v="0"/>
    <n v="0"/>
  </r>
  <r>
    <x v="4"/>
    <x v="27"/>
    <s v="New cancer diagnoses (observed)"/>
    <x v="0"/>
    <x v="4"/>
    <n v="2258"/>
    <n v="2257"/>
    <n v="1"/>
    <n v="0"/>
  </r>
  <r>
    <x v="4"/>
    <x v="27"/>
    <s v="New cancer diagnoses (observed)"/>
    <x v="1"/>
    <x v="5"/>
    <n v="991"/>
    <n v="991"/>
    <n v="0"/>
    <n v="0"/>
  </r>
  <r>
    <x v="4"/>
    <x v="27"/>
    <s v="New cancer diagnoses (observed)"/>
    <x v="1"/>
    <x v="6"/>
    <n v="448"/>
    <n v="447"/>
    <n v="1"/>
    <n v="0"/>
  </r>
  <r>
    <x v="4"/>
    <x v="27"/>
    <s v="New cancer diagnoses (observed)"/>
    <x v="1"/>
    <x v="7"/>
    <n v="813"/>
    <n v="812"/>
    <n v="1"/>
    <n v="0"/>
  </r>
  <r>
    <x v="4"/>
    <x v="27"/>
    <s v="New cancer diagnoses (observed)"/>
    <x v="1"/>
    <x v="8"/>
    <n v="451"/>
    <n v="450"/>
    <n v="1"/>
    <n v="0"/>
  </r>
  <r>
    <x v="4"/>
    <x v="27"/>
    <s v="New cancer diagnoses (observed)"/>
    <x v="1"/>
    <x v="9"/>
    <n v="998"/>
    <n v="984"/>
    <n v="14"/>
    <n v="0.01"/>
  </r>
  <r>
    <x v="4"/>
    <x v="28"/>
    <s v="New cancer diagnoses (observed)"/>
    <x v="0"/>
    <x v="0"/>
    <n v="118"/>
    <s v="NA"/>
    <s v="NA"/>
    <s v="NA"/>
  </r>
  <r>
    <x v="4"/>
    <x v="28"/>
    <s v="New cancer diagnoses (observed)"/>
    <x v="0"/>
    <x v="1"/>
    <n v="65"/>
    <s v="NA"/>
    <s v="NA"/>
    <s v="NA"/>
  </r>
  <r>
    <x v="4"/>
    <x v="28"/>
    <s v="New cancer diagnoses (observed)"/>
    <x v="0"/>
    <x v="2"/>
    <n v="60"/>
    <s v="NA"/>
    <s v="NA"/>
    <s v="NA"/>
  </r>
  <r>
    <x v="4"/>
    <x v="28"/>
    <s v="New cancer diagnoses (observed)"/>
    <x v="0"/>
    <x v="4"/>
    <n v="121"/>
    <s v="NA"/>
    <s v="NA"/>
    <s v="NA"/>
  </r>
  <r>
    <x v="4"/>
    <x v="28"/>
    <s v="New cancer diagnoses (observed)"/>
    <x v="1"/>
    <x v="5"/>
    <n v="21"/>
    <s v="NA"/>
    <s v="NA"/>
    <s v="NA"/>
  </r>
  <r>
    <x v="4"/>
    <x v="28"/>
    <s v="New cancer diagnoses (observed)"/>
    <x v="1"/>
    <x v="6"/>
    <n v="61"/>
    <s v="NA"/>
    <s v="NA"/>
    <s v="NA"/>
  </r>
  <r>
    <x v="4"/>
    <x v="28"/>
    <s v="New cancer diagnoses (observed)"/>
    <x v="1"/>
    <x v="7"/>
    <n v="34"/>
    <s v="NA"/>
    <s v="NA"/>
    <s v="NA"/>
  </r>
  <r>
    <x v="4"/>
    <x v="28"/>
    <s v="New cancer diagnoses (observed)"/>
    <x v="1"/>
    <x v="8"/>
    <n v="106"/>
    <s v="NA"/>
    <s v="NA"/>
    <s v="NA"/>
  </r>
  <r>
    <x v="4"/>
    <x v="28"/>
    <s v="New cancer diagnoses (observed)"/>
    <x v="1"/>
    <x v="9"/>
    <n v="142"/>
    <s v="NA"/>
    <s v="NA"/>
    <s v="NA"/>
  </r>
  <r>
    <x v="4"/>
    <x v="29"/>
    <s v="New cancer diagnoses (observed)"/>
    <x v="0"/>
    <x v="0"/>
    <n v="18"/>
    <s v="NA"/>
    <s v="NA"/>
    <s v="NA"/>
  </r>
  <r>
    <x v="4"/>
    <x v="29"/>
    <s v="New cancer diagnoses (observed)"/>
    <x v="0"/>
    <x v="1"/>
    <n v="23"/>
    <s v="NA"/>
    <s v="NA"/>
    <s v="NA"/>
  </r>
  <r>
    <x v="4"/>
    <x v="29"/>
    <s v="New cancer diagnoses (observed)"/>
    <x v="0"/>
    <x v="2"/>
    <n v="31"/>
    <s v="NA"/>
    <s v="NA"/>
    <s v="NA"/>
  </r>
  <r>
    <x v="4"/>
    <x v="29"/>
    <s v="New cancer diagnoses (observed)"/>
    <x v="0"/>
    <x v="4"/>
    <n v="94"/>
    <s v="NA"/>
    <s v="NA"/>
    <s v="NA"/>
  </r>
  <r>
    <x v="4"/>
    <x v="30"/>
    <s v="New cancer diagnoses (observed)"/>
    <x v="0"/>
    <x v="0"/>
    <n v="195"/>
    <n v="222"/>
    <n v="-27"/>
    <n v="-0.12"/>
  </r>
  <r>
    <x v="4"/>
    <x v="30"/>
    <s v="New cancer diagnoses (observed)"/>
    <x v="0"/>
    <x v="1"/>
    <n v="100"/>
    <n v="101"/>
    <n v="-1"/>
    <n v="-0.01"/>
  </r>
  <r>
    <x v="4"/>
    <x v="30"/>
    <s v="New cancer diagnoses (observed)"/>
    <x v="0"/>
    <x v="2"/>
    <n v="78"/>
    <n v="82"/>
    <n v="-4"/>
    <n v="-0.05"/>
  </r>
  <r>
    <x v="4"/>
    <x v="30"/>
    <s v="New cancer diagnoses (observed)"/>
    <x v="0"/>
    <x v="4"/>
    <n v="86"/>
    <n v="91"/>
    <n v="-5"/>
    <n v="-0.05"/>
  </r>
  <r>
    <x v="4"/>
    <x v="31"/>
    <s v="New cancer diagnoses (observed)"/>
    <x v="0"/>
    <x v="0"/>
    <n v="641"/>
    <n v="546"/>
    <n v="95"/>
    <n v="0.17"/>
  </r>
  <r>
    <x v="4"/>
    <x v="31"/>
    <s v="New cancer diagnoses (observed)"/>
    <x v="0"/>
    <x v="1"/>
    <n v="305"/>
    <n v="297"/>
    <n v="8"/>
    <n v="0.03"/>
  </r>
  <r>
    <x v="4"/>
    <x v="31"/>
    <s v="New cancer diagnoses (observed)"/>
    <x v="0"/>
    <x v="2"/>
    <n v="223"/>
    <n v="203"/>
    <n v="20"/>
    <n v="0.1"/>
  </r>
  <r>
    <x v="4"/>
    <x v="31"/>
    <s v="New cancer diagnoses (observed)"/>
    <x v="0"/>
    <x v="4"/>
    <n v="270"/>
    <n v="267"/>
    <n v="3"/>
    <n v="0.01"/>
  </r>
  <r>
    <x v="4"/>
    <x v="31"/>
    <s v="New cancer diagnoses (observed)"/>
    <x v="1"/>
    <x v="5"/>
    <n v="37"/>
    <n v="37"/>
    <n v="0"/>
    <n v="0"/>
  </r>
  <r>
    <x v="4"/>
    <x v="31"/>
    <s v="New cancer diagnoses (observed)"/>
    <x v="1"/>
    <x v="6"/>
    <n v="57"/>
    <n v="57"/>
    <n v="0"/>
    <n v="0"/>
  </r>
  <r>
    <x v="4"/>
    <x v="31"/>
    <s v="New cancer diagnoses (observed)"/>
    <x v="1"/>
    <x v="7"/>
    <n v="80"/>
    <n v="80"/>
    <n v="0"/>
    <n v="0"/>
  </r>
  <r>
    <x v="4"/>
    <x v="31"/>
    <s v="New cancer diagnoses (observed)"/>
    <x v="1"/>
    <x v="8"/>
    <n v="218"/>
    <n v="217"/>
    <n v="1"/>
    <n v="0"/>
  </r>
  <r>
    <x v="4"/>
    <x v="31"/>
    <s v="New cancer diagnoses (observed)"/>
    <x v="1"/>
    <x v="9"/>
    <n v="310"/>
    <n v="256"/>
    <n v="54"/>
    <n v="0.21"/>
  </r>
  <r>
    <x v="4"/>
    <x v="32"/>
    <s v="New cancer diagnoses (observed)"/>
    <x v="0"/>
    <x v="0"/>
    <n v="341"/>
    <n v="313"/>
    <n v="28"/>
    <n v="0.09"/>
  </r>
  <r>
    <x v="4"/>
    <x v="32"/>
    <s v="New cancer diagnoses (observed)"/>
    <x v="0"/>
    <x v="1"/>
    <n v="542"/>
    <n v="536"/>
    <n v="6"/>
    <n v="0.01"/>
  </r>
  <r>
    <x v="4"/>
    <x v="32"/>
    <s v="New cancer diagnoses (observed)"/>
    <x v="0"/>
    <x v="2"/>
    <n v="285"/>
    <n v="277"/>
    <n v="8"/>
    <n v="0.03"/>
  </r>
  <r>
    <x v="4"/>
    <x v="32"/>
    <s v="New cancer diagnoses (observed)"/>
    <x v="0"/>
    <x v="4"/>
    <n v="713"/>
    <n v="713"/>
    <n v="0"/>
    <n v="0"/>
  </r>
  <r>
    <x v="4"/>
    <x v="32"/>
    <s v="New cancer diagnoses (observed)"/>
    <x v="1"/>
    <x v="5"/>
    <n v="413"/>
    <n v="413"/>
    <n v="0"/>
    <n v="0"/>
  </r>
  <r>
    <x v="4"/>
    <x v="32"/>
    <s v="New cancer diagnoses (observed)"/>
    <x v="1"/>
    <x v="6"/>
    <n v="191"/>
    <n v="190"/>
    <n v="1"/>
    <n v="0.01"/>
  </r>
  <r>
    <x v="4"/>
    <x v="32"/>
    <s v="New cancer diagnoses (observed)"/>
    <x v="1"/>
    <x v="7"/>
    <n v="160"/>
    <n v="160"/>
    <n v="0"/>
    <n v="0"/>
  </r>
  <r>
    <x v="4"/>
    <x v="32"/>
    <s v="New cancer diagnoses (observed)"/>
    <x v="1"/>
    <x v="8"/>
    <n v="103"/>
    <n v="103"/>
    <n v="0"/>
    <n v="0"/>
  </r>
  <r>
    <x v="4"/>
    <x v="32"/>
    <s v="New cancer diagnoses (observed)"/>
    <x v="1"/>
    <x v="9"/>
    <n v="697"/>
    <n v="658"/>
    <n v="39"/>
    <n v="0.06"/>
  </r>
  <r>
    <x v="4"/>
    <x v="33"/>
    <s v="New cancer diagnoses (observed)"/>
    <x v="0"/>
    <x v="0"/>
    <n v="57"/>
    <s v="NA"/>
    <s v="NA"/>
    <s v="NA"/>
  </r>
  <r>
    <x v="4"/>
    <x v="33"/>
    <s v="New cancer diagnoses (observed)"/>
    <x v="0"/>
    <x v="1"/>
    <n v="151"/>
    <s v="NA"/>
    <s v="NA"/>
    <s v="NA"/>
  </r>
  <r>
    <x v="4"/>
    <x v="33"/>
    <s v="New cancer diagnoses (observed)"/>
    <x v="0"/>
    <x v="2"/>
    <n v="49"/>
    <s v="NA"/>
    <s v="NA"/>
    <s v="NA"/>
  </r>
  <r>
    <x v="4"/>
    <x v="33"/>
    <s v="New cancer diagnoses (observed)"/>
    <x v="0"/>
    <x v="4"/>
    <n v="413"/>
    <s v="NA"/>
    <s v="NA"/>
    <s v="NA"/>
  </r>
  <r>
    <x v="4"/>
    <x v="33"/>
    <s v="New cancer diagnoses (observed)"/>
    <x v="1"/>
    <x v="5"/>
    <n v="413"/>
    <s v="NA"/>
    <s v="NA"/>
    <s v="NA"/>
  </r>
  <r>
    <x v="4"/>
    <x v="33"/>
    <s v="New cancer diagnoses (observed)"/>
    <x v="1"/>
    <x v="6"/>
    <n v="40"/>
    <s v="NA"/>
    <s v="NA"/>
    <s v="NA"/>
  </r>
  <r>
    <x v="4"/>
    <x v="33"/>
    <s v="New cancer diagnoses (observed)"/>
    <x v="1"/>
    <x v="7"/>
    <n v="61"/>
    <s v="NA"/>
    <s v="NA"/>
    <s v="NA"/>
  </r>
  <r>
    <x v="4"/>
    <x v="33"/>
    <s v="New cancer diagnoses (observed)"/>
    <x v="1"/>
    <x v="8"/>
    <n v="40"/>
    <s v="NA"/>
    <s v="NA"/>
    <s v="NA"/>
  </r>
  <r>
    <x v="4"/>
    <x v="33"/>
    <s v="New cancer diagnoses (observed)"/>
    <x v="1"/>
    <x v="9"/>
    <n v="116"/>
    <s v="NA"/>
    <s v="NA"/>
    <s v="NA"/>
  </r>
  <r>
    <x v="5"/>
    <x v="0"/>
    <s v="New cancer diagnoses (observed)"/>
    <x v="0"/>
    <x v="0"/>
    <n v="4587"/>
    <n v="4136"/>
    <n v="451"/>
    <n v="0.11"/>
  </r>
  <r>
    <x v="5"/>
    <x v="0"/>
    <s v="New cancer diagnoses (observed)"/>
    <x v="0"/>
    <x v="1"/>
    <n v="5033"/>
    <n v="4953"/>
    <n v="80"/>
    <n v="0.02"/>
  </r>
  <r>
    <x v="5"/>
    <x v="0"/>
    <s v="New cancer diagnoses (observed)"/>
    <x v="0"/>
    <x v="2"/>
    <n v="3016"/>
    <n v="2962"/>
    <n v="54"/>
    <n v="0.02"/>
  </r>
  <r>
    <x v="5"/>
    <x v="0"/>
    <s v="New cancer diagnoses (observed)"/>
    <x v="0"/>
    <x v="3"/>
    <n v="1333"/>
    <n v="1333"/>
    <n v="0"/>
    <n v="0"/>
  </r>
  <r>
    <x v="5"/>
    <x v="0"/>
    <s v="New cancer diagnoses (observed)"/>
    <x v="0"/>
    <x v="4"/>
    <n v="9795"/>
    <n v="9794"/>
    <n v="1"/>
    <n v="0"/>
  </r>
  <r>
    <x v="5"/>
    <x v="0"/>
    <s v="New cancer diagnoses (observed)"/>
    <x v="1"/>
    <x v="5"/>
    <n v="4534"/>
    <n v="4534"/>
    <n v="0"/>
    <n v="0"/>
  </r>
  <r>
    <x v="5"/>
    <x v="0"/>
    <s v="New cancer diagnoses (observed)"/>
    <x v="1"/>
    <x v="6"/>
    <n v="3122"/>
    <n v="3117"/>
    <n v="5"/>
    <n v="0"/>
  </r>
  <r>
    <x v="5"/>
    <x v="0"/>
    <s v="New cancer diagnoses (observed)"/>
    <x v="1"/>
    <x v="7"/>
    <n v="3070"/>
    <n v="3059"/>
    <n v="11"/>
    <n v="0"/>
  </r>
  <r>
    <x v="5"/>
    <x v="0"/>
    <s v="New cancer diagnoses (observed)"/>
    <x v="1"/>
    <x v="8"/>
    <n v="3060"/>
    <n v="3052"/>
    <n v="8"/>
    <n v="0"/>
  </r>
  <r>
    <x v="5"/>
    <x v="0"/>
    <s v="New cancer diagnoses (observed)"/>
    <x v="1"/>
    <x v="9"/>
    <n v="5130"/>
    <n v="4750"/>
    <n v="380"/>
    <n v="0.08"/>
  </r>
  <r>
    <x v="5"/>
    <x v="1"/>
    <s v="New cancer diagnoses (observed)"/>
    <x v="0"/>
    <x v="0"/>
    <n v="125"/>
    <s v="NA"/>
    <s v="NA"/>
    <s v="NA"/>
  </r>
  <r>
    <x v="5"/>
    <x v="1"/>
    <s v="New cancer diagnoses (observed)"/>
    <x v="0"/>
    <x v="1"/>
    <n v="273"/>
    <s v="NA"/>
    <s v="NA"/>
    <s v="NA"/>
  </r>
  <r>
    <x v="5"/>
    <x v="1"/>
    <s v="New cancer diagnoses (observed)"/>
    <x v="0"/>
    <x v="2"/>
    <n v="87"/>
    <s v="NA"/>
    <s v="NA"/>
    <s v="NA"/>
  </r>
  <r>
    <x v="5"/>
    <x v="1"/>
    <s v="New cancer diagnoses (observed)"/>
    <x v="0"/>
    <x v="4"/>
    <n v="323"/>
    <s v="NA"/>
    <s v="NA"/>
    <s v="NA"/>
  </r>
  <r>
    <x v="5"/>
    <x v="1"/>
    <s v="New cancer diagnoses (observed)"/>
    <x v="1"/>
    <x v="5"/>
    <n v="195"/>
    <s v="NA"/>
    <s v="NA"/>
    <s v="NA"/>
  </r>
  <r>
    <x v="5"/>
    <x v="1"/>
    <s v="New cancer diagnoses (observed)"/>
    <x v="1"/>
    <x v="6"/>
    <n v="152"/>
    <s v="NA"/>
    <s v="NA"/>
    <s v="NA"/>
  </r>
  <r>
    <x v="5"/>
    <x v="1"/>
    <s v="New cancer diagnoses (observed)"/>
    <x v="1"/>
    <x v="7"/>
    <n v="42"/>
    <s v="NA"/>
    <s v="NA"/>
    <s v="NA"/>
  </r>
  <r>
    <x v="5"/>
    <x v="1"/>
    <s v="New cancer diagnoses (observed)"/>
    <x v="1"/>
    <x v="8"/>
    <n v="25"/>
    <s v="NA"/>
    <s v="NA"/>
    <s v="NA"/>
  </r>
  <r>
    <x v="5"/>
    <x v="1"/>
    <s v="New cancer diagnoses (observed)"/>
    <x v="1"/>
    <x v="9"/>
    <n v="394"/>
    <s v="NA"/>
    <s v="NA"/>
    <s v="NA"/>
  </r>
  <r>
    <x v="5"/>
    <x v="2"/>
    <s v="New cancer diagnoses (observed)"/>
    <x v="0"/>
    <x v="0"/>
    <n v="43"/>
    <n v="37"/>
    <n v="6"/>
    <n v="0.16"/>
  </r>
  <r>
    <x v="5"/>
    <x v="2"/>
    <s v="New cancer diagnoses (observed)"/>
    <x v="0"/>
    <x v="1"/>
    <n v="85"/>
    <n v="86"/>
    <n v="-1"/>
    <n v="-0.01"/>
  </r>
  <r>
    <x v="5"/>
    <x v="2"/>
    <s v="New cancer diagnoses (observed)"/>
    <x v="0"/>
    <x v="2"/>
    <n v="67"/>
    <n v="68"/>
    <n v="-1"/>
    <n v="-0.01"/>
  </r>
  <r>
    <x v="5"/>
    <x v="2"/>
    <s v="New cancer diagnoses (observed)"/>
    <x v="0"/>
    <x v="4"/>
    <n v="65"/>
    <n v="65"/>
    <n v="0"/>
    <n v="0"/>
  </r>
  <r>
    <x v="5"/>
    <x v="3"/>
    <s v="New cancer diagnoses (observed)"/>
    <x v="0"/>
    <x v="0"/>
    <n v="212"/>
    <n v="173"/>
    <n v="39"/>
    <n v="0.23"/>
  </r>
  <r>
    <x v="5"/>
    <x v="3"/>
    <s v="New cancer diagnoses (observed)"/>
    <x v="0"/>
    <x v="1"/>
    <n v="64"/>
    <n v="61"/>
    <n v="3"/>
    <n v="0.05"/>
  </r>
  <r>
    <x v="5"/>
    <x v="3"/>
    <s v="New cancer diagnoses (observed)"/>
    <x v="0"/>
    <x v="2"/>
    <n v="149"/>
    <n v="146"/>
    <n v="3"/>
    <n v="0.02"/>
  </r>
  <r>
    <x v="5"/>
    <x v="3"/>
    <s v="New cancer diagnoses (observed)"/>
    <x v="0"/>
    <x v="4"/>
    <n v="8"/>
    <n v="8"/>
    <n v="0"/>
    <n v="0"/>
  </r>
  <r>
    <x v="5"/>
    <x v="4"/>
    <s v="New cancer diagnoses (observed)"/>
    <x v="0"/>
    <x v="0"/>
    <n v="143"/>
    <n v="128"/>
    <n v="15"/>
    <n v="0.12"/>
  </r>
  <r>
    <x v="5"/>
    <x v="4"/>
    <s v="New cancer diagnoses (observed)"/>
    <x v="0"/>
    <x v="1"/>
    <n v="207"/>
    <n v="208"/>
    <n v="-1"/>
    <n v="0"/>
  </r>
  <r>
    <x v="5"/>
    <x v="4"/>
    <s v="New cancer diagnoses (observed)"/>
    <x v="0"/>
    <x v="2"/>
    <n v="157"/>
    <n v="155"/>
    <n v="2"/>
    <n v="0.01"/>
  </r>
  <r>
    <x v="5"/>
    <x v="4"/>
    <s v="New cancer diagnoses (observed)"/>
    <x v="0"/>
    <x v="3"/>
    <n v="985"/>
    <n v="985"/>
    <n v="0"/>
    <n v="0"/>
  </r>
  <r>
    <x v="5"/>
    <x v="4"/>
    <s v="New cancer diagnoses (observed)"/>
    <x v="0"/>
    <x v="4"/>
    <n v="1889"/>
    <n v="1889"/>
    <n v="0"/>
    <n v="0"/>
  </r>
  <r>
    <x v="5"/>
    <x v="4"/>
    <s v="New cancer diagnoses (observed)"/>
    <x v="1"/>
    <x v="5"/>
    <n v="1090"/>
    <n v="1089"/>
    <n v="1"/>
    <n v="0"/>
  </r>
  <r>
    <x v="5"/>
    <x v="4"/>
    <s v="New cancer diagnoses (observed)"/>
    <x v="1"/>
    <x v="6"/>
    <n v="1095"/>
    <n v="1093"/>
    <n v="2"/>
    <n v="0"/>
  </r>
  <r>
    <x v="5"/>
    <x v="4"/>
    <s v="New cancer diagnoses (observed)"/>
    <x v="1"/>
    <x v="7"/>
    <n v="257"/>
    <n v="256"/>
    <n v="1"/>
    <n v="0"/>
  </r>
  <r>
    <x v="5"/>
    <x v="4"/>
    <s v="New cancer diagnoses (observed)"/>
    <x v="1"/>
    <x v="8"/>
    <n v="93"/>
    <n v="93"/>
    <n v="0"/>
    <n v="0"/>
  </r>
  <r>
    <x v="5"/>
    <x v="4"/>
    <s v="New cancer diagnoses (observed)"/>
    <x v="1"/>
    <x v="9"/>
    <n v="846"/>
    <n v="834"/>
    <n v="12"/>
    <n v="0.01"/>
  </r>
  <r>
    <x v="5"/>
    <x v="5"/>
    <s v="New cancer diagnoses (observed)"/>
    <x v="0"/>
    <x v="0"/>
    <n v="19"/>
    <s v="NA"/>
    <s v="NA"/>
    <s v="NA"/>
  </r>
  <r>
    <x v="5"/>
    <x v="5"/>
    <s v="New cancer diagnoses (observed)"/>
    <x v="0"/>
    <x v="1"/>
    <n v="35"/>
    <s v="NA"/>
    <s v="NA"/>
    <s v="NA"/>
  </r>
  <r>
    <x v="5"/>
    <x v="5"/>
    <s v="New cancer diagnoses (observed)"/>
    <x v="0"/>
    <x v="2"/>
    <n v="14"/>
    <s v="NA"/>
    <s v="NA"/>
    <s v="NA"/>
  </r>
  <r>
    <x v="5"/>
    <x v="5"/>
    <s v="New cancer diagnoses (observed)"/>
    <x v="0"/>
    <x v="3"/>
    <n v="68"/>
    <s v="NA"/>
    <s v="NA"/>
    <s v="NA"/>
  </r>
  <r>
    <x v="5"/>
    <x v="5"/>
    <s v="New cancer diagnoses (observed)"/>
    <x v="0"/>
    <x v="4"/>
    <n v="61"/>
    <s v="NA"/>
    <s v="NA"/>
    <s v="NA"/>
  </r>
  <r>
    <x v="5"/>
    <x v="6"/>
    <s v="New cancer diagnoses (observed)"/>
    <x v="0"/>
    <x v="0"/>
    <n v="646"/>
    <n v="598"/>
    <n v="48"/>
    <n v="0.08"/>
  </r>
  <r>
    <x v="5"/>
    <x v="6"/>
    <s v="New cancer diagnoses (observed)"/>
    <x v="0"/>
    <x v="1"/>
    <n v="558"/>
    <n v="556"/>
    <n v="2"/>
    <n v="0"/>
  </r>
  <r>
    <x v="5"/>
    <x v="6"/>
    <s v="New cancer diagnoses (observed)"/>
    <x v="0"/>
    <x v="2"/>
    <n v="329"/>
    <n v="322"/>
    <n v="7"/>
    <n v="0.02"/>
  </r>
  <r>
    <x v="5"/>
    <x v="6"/>
    <s v="New cancer diagnoses (observed)"/>
    <x v="0"/>
    <x v="3"/>
    <n v="280"/>
    <n v="280"/>
    <n v="0"/>
    <n v="0"/>
  </r>
  <r>
    <x v="5"/>
    <x v="6"/>
    <s v="New cancer diagnoses (observed)"/>
    <x v="0"/>
    <x v="4"/>
    <n v="1129"/>
    <n v="1128"/>
    <n v="1"/>
    <n v="0"/>
  </r>
  <r>
    <x v="5"/>
    <x v="6"/>
    <s v="New cancer diagnoses (observed)"/>
    <x v="1"/>
    <x v="5"/>
    <n v="445"/>
    <n v="446"/>
    <n v="-1"/>
    <n v="0"/>
  </r>
  <r>
    <x v="5"/>
    <x v="6"/>
    <s v="New cancer diagnoses (observed)"/>
    <x v="1"/>
    <x v="6"/>
    <n v="635"/>
    <n v="634"/>
    <n v="1"/>
    <n v="0"/>
  </r>
  <r>
    <x v="5"/>
    <x v="6"/>
    <s v="New cancer diagnoses (observed)"/>
    <x v="1"/>
    <x v="7"/>
    <n v="769"/>
    <n v="763"/>
    <n v="6"/>
    <n v="0.01"/>
  </r>
  <r>
    <x v="5"/>
    <x v="6"/>
    <s v="New cancer diagnoses (observed)"/>
    <x v="1"/>
    <x v="8"/>
    <n v="432"/>
    <n v="431"/>
    <n v="1"/>
    <n v="0"/>
  </r>
  <r>
    <x v="5"/>
    <x v="6"/>
    <s v="New cancer diagnoses (observed)"/>
    <x v="1"/>
    <x v="9"/>
    <n v="537"/>
    <n v="487"/>
    <n v="50"/>
    <n v="0.1"/>
  </r>
  <r>
    <x v="5"/>
    <x v="7"/>
    <s v="New cancer diagnoses (observed)"/>
    <x v="0"/>
    <x v="0"/>
    <n v="28"/>
    <n v="26"/>
    <n v="2"/>
    <n v="0.08"/>
  </r>
  <r>
    <x v="5"/>
    <x v="7"/>
    <s v="New cancer diagnoses (observed)"/>
    <x v="0"/>
    <x v="1"/>
    <n v="94"/>
    <n v="94"/>
    <n v="0"/>
    <n v="0"/>
  </r>
  <r>
    <x v="5"/>
    <x v="7"/>
    <s v="New cancer diagnoses (observed)"/>
    <x v="0"/>
    <x v="2"/>
    <n v="45"/>
    <n v="44"/>
    <n v="1"/>
    <n v="0.02"/>
  </r>
  <r>
    <x v="5"/>
    <x v="7"/>
    <s v="New cancer diagnoses (observed)"/>
    <x v="0"/>
    <x v="4"/>
    <n v="70"/>
    <n v="70"/>
    <n v="0"/>
    <n v="0"/>
  </r>
  <r>
    <x v="5"/>
    <x v="8"/>
    <s v="New cancer diagnoses (observed)"/>
    <x v="0"/>
    <x v="0"/>
    <n v="241"/>
    <n v="216"/>
    <n v="25"/>
    <n v="0.12"/>
  </r>
  <r>
    <x v="5"/>
    <x v="8"/>
    <s v="New cancer diagnoses (observed)"/>
    <x v="0"/>
    <x v="1"/>
    <n v="315"/>
    <n v="314"/>
    <n v="1"/>
    <n v="0"/>
  </r>
  <r>
    <x v="5"/>
    <x v="8"/>
    <s v="New cancer diagnoses (observed)"/>
    <x v="0"/>
    <x v="2"/>
    <n v="134"/>
    <n v="134"/>
    <n v="0"/>
    <n v="0"/>
  </r>
  <r>
    <x v="5"/>
    <x v="8"/>
    <s v="New cancer diagnoses (observed)"/>
    <x v="0"/>
    <x v="3"/>
    <n v="68"/>
    <n v="68"/>
    <n v="0"/>
    <n v="0"/>
  </r>
  <r>
    <x v="5"/>
    <x v="8"/>
    <s v="New cancer diagnoses (observed)"/>
    <x v="0"/>
    <x v="4"/>
    <n v="635"/>
    <n v="635"/>
    <n v="0"/>
    <n v="0"/>
  </r>
  <r>
    <x v="5"/>
    <x v="8"/>
    <s v="New cancer diagnoses (observed)"/>
    <x v="1"/>
    <x v="5"/>
    <n v="462"/>
    <n v="462"/>
    <n v="0"/>
    <n v="0"/>
  </r>
  <r>
    <x v="5"/>
    <x v="8"/>
    <s v="New cancer diagnoses (observed)"/>
    <x v="1"/>
    <x v="6"/>
    <n v="57"/>
    <n v="57"/>
    <n v="0"/>
    <n v="0"/>
  </r>
  <r>
    <x v="5"/>
    <x v="8"/>
    <s v="New cancer diagnoses (observed)"/>
    <x v="1"/>
    <x v="7"/>
    <n v="150"/>
    <n v="150"/>
    <n v="0"/>
    <n v="0"/>
  </r>
  <r>
    <x v="5"/>
    <x v="8"/>
    <s v="New cancer diagnoses (observed)"/>
    <x v="1"/>
    <x v="8"/>
    <n v="93"/>
    <n v="93"/>
    <n v="0"/>
    <n v="0"/>
  </r>
  <r>
    <x v="5"/>
    <x v="8"/>
    <s v="New cancer diagnoses (observed)"/>
    <x v="1"/>
    <x v="9"/>
    <n v="280"/>
    <n v="258"/>
    <n v="22"/>
    <n v="0.09"/>
  </r>
  <r>
    <x v="5"/>
    <x v="9"/>
    <s v="New cancer diagnoses (observed)"/>
    <x v="0"/>
    <x v="0"/>
    <n v="527"/>
    <n v="469"/>
    <n v="58"/>
    <n v="0.12"/>
  </r>
  <r>
    <x v="5"/>
    <x v="9"/>
    <s v="New cancer diagnoses (observed)"/>
    <x v="0"/>
    <x v="1"/>
    <n v="570"/>
    <n v="547"/>
    <n v="23"/>
    <n v="0.04"/>
  </r>
  <r>
    <x v="5"/>
    <x v="9"/>
    <s v="New cancer diagnoses (observed)"/>
    <x v="0"/>
    <x v="2"/>
    <n v="294"/>
    <n v="283"/>
    <n v="11"/>
    <n v="0.04"/>
  </r>
  <r>
    <x v="5"/>
    <x v="9"/>
    <s v="New cancer diagnoses (observed)"/>
    <x v="0"/>
    <x v="4"/>
    <n v="544"/>
    <n v="544"/>
    <n v="0"/>
    <n v="0"/>
  </r>
  <r>
    <x v="5"/>
    <x v="9"/>
    <s v="New cancer diagnoses (observed)"/>
    <x v="1"/>
    <x v="5"/>
    <n v="90"/>
    <n v="90"/>
    <n v="0"/>
    <n v="0"/>
  </r>
  <r>
    <x v="5"/>
    <x v="9"/>
    <s v="New cancer diagnoses (observed)"/>
    <x v="1"/>
    <x v="6"/>
    <n v="63"/>
    <n v="63"/>
    <n v="0"/>
    <n v="0"/>
  </r>
  <r>
    <x v="5"/>
    <x v="9"/>
    <s v="New cancer diagnoses (observed)"/>
    <x v="1"/>
    <x v="7"/>
    <n v="84"/>
    <n v="84"/>
    <n v="0"/>
    <n v="0"/>
  </r>
  <r>
    <x v="5"/>
    <x v="9"/>
    <s v="New cancer diagnoses (observed)"/>
    <x v="1"/>
    <x v="8"/>
    <n v="193"/>
    <n v="193"/>
    <n v="0"/>
    <n v="0"/>
  </r>
  <r>
    <x v="5"/>
    <x v="9"/>
    <s v="New cancer diagnoses (observed)"/>
    <x v="1"/>
    <x v="9"/>
    <n v="501"/>
    <n v="481"/>
    <n v="20"/>
    <n v="0.04"/>
  </r>
  <r>
    <x v="5"/>
    <x v="10"/>
    <s v="New cancer diagnoses (observed)"/>
    <x v="0"/>
    <x v="0"/>
    <n v="58"/>
    <n v="56"/>
    <n v="2"/>
    <n v="0.04"/>
  </r>
  <r>
    <x v="5"/>
    <x v="10"/>
    <s v="New cancer diagnoses (observed)"/>
    <x v="0"/>
    <x v="1"/>
    <n v="196"/>
    <n v="194"/>
    <n v="2"/>
    <n v="0.01"/>
  </r>
  <r>
    <x v="5"/>
    <x v="10"/>
    <s v="New cancer diagnoses (observed)"/>
    <x v="0"/>
    <x v="2"/>
    <n v="135"/>
    <n v="130"/>
    <n v="5"/>
    <n v="0.04"/>
  </r>
  <r>
    <x v="5"/>
    <x v="10"/>
    <s v="New cancer diagnoses (observed)"/>
    <x v="0"/>
    <x v="4"/>
    <n v="436"/>
    <n v="436"/>
    <n v="0"/>
    <n v="0"/>
  </r>
  <r>
    <x v="5"/>
    <x v="11"/>
    <s v="New cancer diagnoses (observed)"/>
    <x v="0"/>
    <x v="0"/>
    <n v="26"/>
    <s v="NA"/>
    <s v="NA"/>
    <s v="NA"/>
  </r>
  <r>
    <x v="5"/>
    <x v="11"/>
    <s v="New cancer diagnoses (observed)"/>
    <x v="0"/>
    <x v="1"/>
    <n v="29"/>
    <s v="NA"/>
    <s v="NA"/>
    <s v="NA"/>
  </r>
  <r>
    <x v="5"/>
    <x v="11"/>
    <s v="New cancer diagnoses (observed)"/>
    <x v="0"/>
    <x v="2"/>
    <n v="24"/>
    <s v="NA"/>
    <s v="NA"/>
    <s v="NA"/>
  </r>
  <r>
    <x v="5"/>
    <x v="11"/>
    <s v="New cancer diagnoses (observed)"/>
    <x v="0"/>
    <x v="4"/>
    <n v="54"/>
    <s v="NA"/>
    <s v="NA"/>
    <s v="NA"/>
  </r>
  <r>
    <x v="5"/>
    <x v="11"/>
    <s v="New cancer diagnoses (observed)"/>
    <x v="1"/>
    <x v="5"/>
    <n v="12"/>
    <s v="NA"/>
    <s v="NA"/>
    <s v="NA"/>
  </r>
  <r>
    <x v="5"/>
    <x v="11"/>
    <s v="New cancer diagnoses (observed)"/>
    <x v="1"/>
    <x v="6"/>
    <n v="23"/>
    <s v="NA"/>
    <s v="NA"/>
    <s v="NA"/>
  </r>
  <r>
    <x v="5"/>
    <x v="11"/>
    <s v="New cancer diagnoses (observed)"/>
    <x v="1"/>
    <x v="7"/>
    <n v="13"/>
    <s v="NA"/>
    <s v="NA"/>
    <s v="NA"/>
  </r>
  <r>
    <x v="5"/>
    <x v="11"/>
    <s v="New cancer diagnoses (observed)"/>
    <x v="1"/>
    <x v="8"/>
    <n v="26"/>
    <s v="NA"/>
    <s v="NA"/>
    <s v="NA"/>
  </r>
  <r>
    <x v="5"/>
    <x v="11"/>
    <s v="New cancer diagnoses (observed)"/>
    <x v="1"/>
    <x v="9"/>
    <n v="59"/>
    <s v="NA"/>
    <s v="NA"/>
    <s v="NA"/>
  </r>
  <r>
    <x v="5"/>
    <x v="12"/>
    <s v="New cancer diagnoses (observed)"/>
    <x v="0"/>
    <x v="0"/>
    <n v="154"/>
    <s v="NA"/>
    <s v="NA"/>
    <s v="NA"/>
  </r>
  <r>
    <x v="5"/>
    <x v="12"/>
    <s v="New cancer diagnoses (observed)"/>
    <x v="0"/>
    <x v="1"/>
    <n v="203"/>
    <s v="NA"/>
    <s v="NA"/>
    <s v="NA"/>
  </r>
  <r>
    <x v="5"/>
    <x v="12"/>
    <s v="New cancer diagnoses (observed)"/>
    <x v="0"/>
    <x v="2"/>
    <n v="134"/>
    <s v="NA"/>
    <s v="NA"/>
    <s v="NA"/>
  </r>
  <r>
    <x v="5"/>
    <x v="12"/>
    <s v="New cancer diagnoses (observed)"/>
    <x v="0"/>
    <x v="4"/>
    <n v="213"/>
    <s v="NA"/>
    <s v="NA"/>
    <s v="NA"/>
  </r>
  <r>
    <x v="5"/>
    <x v="12"/>
    <s v="New cancer diagnoses (observed)"/>
    <x v="1"/>
    <x v="5"/>
    <n v="213"/>
    <s v="NA"/>
    <s v="NA"/>
    <s v="NA"/>
  </r>
  <r>
    <x v="5"/>
    <x v="12"/>
    <s v="New cancer diagnoses (observed)"/>
    <x v="1"/>
    <x v="6"/>
    <n v="37"/>
    <s v="NA"/>
    <s v="NA"/>
    <s v="NA"/>
  </r>
  <r>
    <x v="5"/>
    <x v="12"/>
    <s v="New cancer diagnoses (observed)"/>
    <x v="1"/>
    <x v="7"/>
    <n v="125"/>
    <s v="NA"/>
    <s v="NA"/>
    <s v="NA"/>
  </r>
  <r>
    <x v="5"/>
    <x v="12"/>
    <s v="New cancer diagnoses (observed)"/>
    <x v="1"/>
    <x v="8"/>
    <n v="63"/>
    <s v="NA"/>
    <s v="NA"/>
    <s v="NA"/>
  </r>
  <r>
    <x v="5"/>
    <x v="12"/>
    <s v="New cancer diagnoses (observed)"/>
    <x v="1"/>
    <x v="9"/>
    <n v="266"/>
    <s v="NA"/>
    <s v="NA"/>
    <s v="NA"/>
  </r>
  <r>
    <x v="5"/>
    <x v="13"/>
    <s v="New cancer diagnoses (observed)"/>
    <x v="0"/>
    <x v="0"/>
    <n v="44"/>
    <s v="NA"/>
    <s v="NA"/>
    <s v="NA"/>
  </r>
  <r>
    <x v="5"/>
    <x v="13"/>
    <s v="New cancer diagnoses (observed)"/>
    <x v="0"/>
    <x v="1"/>
    <n v="131"/>
    <s v="NA"/>
    <s v="NA"/>
    <s v="NA"/>
  </r>
  <r>
    <x v="5"/>
    <x v="13"/>
    <s v="New cancer diagnoses (observed)"/>
    <x v="0"/>
    <x v="2"/>
    <n v="110"/>
    <s v="NA"/>
    <s v="NA"/>
    <s v="NA"/>
  </r>
  <r>
    <x v="5"/>
    <x v="13"/>
    <s v="New cancer diagnoses (observed)"/>
    <x v="0"/>
    <x v="4"/>
    <n v="361"/>
    <s v="NA"/>
    <s v="NA"/>
    <s v="NA"/>
  </r>
  <r>
    <x v="5"/>
    <x v="14"/>
    <s v="New cancer diagnoses (observed)"/>
    <x v="0"/>
    <x v="0"/>
    <n v="161"/>
    <s v="NA"/>
    <s v="NA"/>
    <s v="NA"/>
  </r>
  <r>
    <x v="5"/>
    <x v="14"/>
    <s v="New cancer diagnoses (observed)"/>
    <x v="0"/>
    <x v="1"/>
    <n v="110"/>
    <s v="NA"/>
    <s v="NA"/>
    <s v="NA"/>
  </r>
  <r>
    <x v="5"/>
    <x v="14"/>
    <s v="New cancer diagnoses (observed)"/>
    <x v="0"/>
    <x v="2"/>
    <n v="79"/>
    <s v="NA"/>
    <s v="NA"/>
    <s v="NA"/>
  </r>
  <r>
    <x v="5"/>
    <x v="14"/>
    <s v="New cancer diagnoses (observed)"/>
    <x v="0"/>
    <x v="4"/>
    <n v="69"/>
    <s v="NA"/>
    <s v="NA"/>
    <s v="NA"/>
  </r>
  <r>
    <x v="5"/>
    <x v="15"/>
    <s v="New cancer diagnoses (observed)"/>
    <x v="0"/>
    <x v="0"/>
    <n v="1070"/>
    <n v="970"/>
    <n v="100"/>
    <n v="0.1"/>
  </r>
  <r>
    <x v="5"/>
    <x v="15"/>
    <s v="New cancer diagnoses (observed)"/>
    <x v="0"/>
    <x v="1"/>
    <n v="709"/>
    <n v="690"/>
    <n v="19"/>
    <n v="0.03"/>
  </r>
  <r>
    <x v="5"/>
    <x v="15"/>
    <s v="New cancer diagnoses (observed)"/>
    <x v="0"/>
    <x v="2"/>
    <n v="628"/>
    <n v="619"/>
    <n v="9"/>
    <n v="0.01"/>
  </r>
  <r>
    <x v="5"/>
    <x v="15"/>
    <s v="New cancer diagnoses (observed)"/>
    <x v="0"/>
    <x v="4"/>
    <n v="826"/>
    <n v="825"/>
    <n v="1"/>
    <n v="0"/>
  </r>
  <r>
    <x v="5"/>
    <x v="15"/>
    <s v="New cancer diagnoses (observed)"/>
    <x v="1"/>
    <x v="5"/>
    <n v="565"/>
    <n v="565"/>
    <n v="0"/>
    <n v="0"/>
  </r>
  <r>
    <x v="5"/>
    <x v="15"/>
    <s v="New cancer diagnoses (observed)"/>
    <x v="1"/>
    <x v="6"/>
    <n v="230"/>
    <n v="230"/>
    <n v="0"/>
    <n v="0"/>
  </r>
  <r>
    <x v="5"/>
    <x v="15"/>
    <s v="New cancer diagnoses (observed)"/>
    <x v="1"/>
    <x v="7"/>
    <n v="612"/>
    <n v="610"/>
    <n v="2"/>
    <n v="0"/>
  </r>
  <r>
    <x v="5"/>
    <x v="15"/>
    <s v="New cancer diagnoses (observed)"/>
    <x v="1"/>
    <x v="8"/>
    <n v="1239"/>
    <n v="1237"/>
    <n v="2"/>
    <n v="0"/>
  </r>
  <r>
    <x v="5"/>
    <x v="15"/>
    <s v="New cancer diagnoses (observed)"/>
    <x v="1"/>
    <x v="9"/>
    <n v="377"/>
    <n v="260"/>
    <n v="117"/>
    <n v="0.45"/>
  </r>
  <r>
    <x v="5"/>
    <x v="16"/>
    <s v="New cancer diagnoses (observed)"/>
    <x v="0"/>
    <x v="0"/>
    <n v="63"/>
    <s v="NA"/>
    <s v="NA"/>
    <s v="NA"/>
  </r>
  <r>
    <x v="5"/>
    <x v="16"/>
    <s v="New cancer diagnoses (observed)"/>
    <x v="0"/>
    <x v="1"/>
    <n v="100"/>
    <s v="NA"/>
    <s v="NA"/>
    <s v="NA"/>
  </r>
  <r>
    <x v="5"/>
    <x v="16"/>
    <s v="New cancer diagnoses (observed)"/>
    <x v="0"/>
    <x v="2"/>
    <n v="48"/>
    <s v="NA"/>
    <s v="NA"/>
    <s v="NA"/>
  </r>
  <r>
    <x v="5"/>
    <x v="16"/>
    <s v="New cancer diagnoses (observed)"/>
    <x v="0"/>
    <x v="4"/>
    <n v="76"/>
    <s v="NA"/>
    <s v="NA"/>
    <s v="NA"/>
  </r>
  <r>
    <x v="5"/>
    <x v="17"/>
    <s v="New cancer diagnoses (observed)"/>
    <x v="0"/>
    <x v="0"/>
    <n v="26"/>
    <n v="21"/>
    <n v="5"/>
    <n v="0.24"/>
  </r>
  <r>
    <x v="5"/>
    <x v="17"/>
    <s v="New cancer diagnoses (observed)"/>
    <x v="0"/>
    <x v="1"/>
    <n v="327"/>
    <n v="327"/>
    <n v="0"/>
    <n v="0"/>
  </r>
  <r>
    <x v="5"/>
    <x v="17"/>
    <s v="New cancer diagnoses (observed)"/>
    <x v="0"/>
    <x v="2"/>
    <n v="102"/>
    <n v="102"/>
    <n v="0"/>
    <n v="0"/>
  </r>
  <r>
    <x v="5"/>
    <x v="17"/>
    <s v="New cancer diagnoses (observed)"/>
    <x v="0"/>
    <x v="4"/>
    <n v="705"/>
    <n v="703"/>
    <n v="2"/>
    <n v="0"/>
  </r>
  <r>
    <x v="5"/>
    <x v="17"/>
    <s v="New cancer diagnoses (observed)"/>
    <x v="1"/>
    <x v="5"/>
    <n v="536"/>
    <n v="536"/>
    <n v="0"/>
    <n v="0"/>
  </r>
  <r>
    <x v="5"/>
    <x v="17"/>
    <s v="New cancer diagnoses (observed)"/>
    <x v="1"/>
    <x v="6"/>
    <n v="242"/>
    <n v="242"/>
    <n v="0"/>
    <n v="0"/>
  </r>
  <r>
    <x v="5"/>
    <x v="17"/>
    <s v="New cancer diagnoses (observed)"/>
    <x v="1"/>
    <x v="7"/>
    <n v="40"/>
    <n v="40"/>
    <n v="0"/>
    <n v="0"/>
  </r>
  <r>
    <x v="5"/>
    <x v="17"/>
    <s v="New cancer diagnoses (observed)"/>
    <x v="1"/>
    <x v="8"/>
    <n v="17"/>
    <n v="17"/>
    <n v="0"/>
    <n v="0"/>
  </r>
  <r>
    <x v="5"/>
    <x v="17"/>
    <s v="New cancer diagnoses (observed)"/>
    <x v="1"/>
    <x v="9"/>
    <n v="325"/>
    <n v="318"/>
    <n v="7"/>
    <n v="0.02"/>
  </r>
  <r>
    <x v="5"/>
    <x v="18"/>
    <s v="New cancer diagnoses (observed)"/>
    <x v="0"/>
    <x v="0"/>
    <n v="90"/>
    <s v="NA"/>
    <s v="NA"/>
    <s v="NA"/>
  </r>
  <r>
    <x v="5"/>
    <x v="18"/>
    <s v="New cancer diagnoses (observed)"/>
    <x v="0"/>
    <x v="1"/>
    <n v="119"/>
    <s v="NA"/>
    <s v="NA"/>
    <s v="NA"/>
  </r>
  <r>
    <x v="5"/>
    <x v="18"/>
    <s v="New cancer diagnoses (observed)"/>
    <x v="0"/>
    <x v="2"/>
    <n v="42"/>
    <s v="NA"/>
    <s v="NA"/>
    <s v="NA"/>
  </r>
  <r>
    <x v="5"/>
    <x v="18"/>
    <s v="New cancer diagnoses (observed)"/>
    <x v="0"/>
    <x v="4"/>
    <n v="106"/>
    <s v="NA"/>
    <s v="NA"/>
    <s v="NA"/>
  </r>
  <r>
    <x v="5"/>
    <x v="19"/>
    <s v="New cancer diagnoses (observed)"/>
    <x v="0"/>
    <x v="0"/>
    <n v="120"/>
    <s v="NA"/>
    <s v="NA"/>
    <s v="NA"/>
  </r>
  <r>
    <x v="5"/>
    <x v="19"/>
    <s v="New cancer diagnoses (observed)"/>
    <x v="0"/>
    <x v="1"/>
    <n v="74"/>
    <s v="NA"/>
    <s v="NA"/>
    <s v="NA"/>
  </r>
  <r>
    <x v="5"/>
    <x v="19"/>
    <s v="New cancer diagnoses (observed)"/>
    <x v="0"/>
    <x v="2"/>
    <n v="38"/>
    <s v="NA"/>
    <s v="NA"/>
    <s v="NA"/>
  </r>
  <r>
    <x v="5"/>
    <x v="19"/>
    <s v="New cancer diagnoses (observed)"/>
    <x v="0"/>
    <x v="4"/>
    <n v="26"/>
    <s v="NA"/>
    <s v="NA"/>
    <s v="NA"/>
  </r>
  <r>
    <x v="5"/>
    <x v="20"/>
    <s v="New cancer diagnoses (observed)"/>
    <x v="0"/>
    <x v="0"/>
    <n v="14"/>
    <s v="NA"/>
    <s v="NA"/>
    <s v="NA"/>
  </r>
  <r>
    <x v="5"/>
    <x v="20"/>
    <s v="New cancer diagnoses (observed)"/>
    <x v="0"/>
    <x v="1"/>
    <n v="65"/>
    <s v="NA"/>
    <s v="NA"/>
    <s v="NA"/>
  </r>
  <r>
    <x v="5"/>
    <x v="20"/>
    <s v="New cancer diagnoses (observed)"/>
    <x v="0"/>
    <x v="2"/>
    <n v="25"/>
    <s v="NA"/>
    <s v="NA"/>
    <s v="NA"/>
  </r>
  <r>
    <x v="5"/>
    <x v="20"/>
    <s v="New cancer diagnoses (observed)"/>
    <x v="0"/>
    <x v="4"/>
    <n v="75"/>
    <s v="NA"/>
    <s v="NA"/>
    <s v="NA"/>
  </r>
  <r>
    <x v="5"/>
    <x v="21"/>
    <s v="New cancer diagnoses (observed)"/>
    <x v="0"/>
    <x v="0"/>
    <n v="195"/>
    <s v="NA"/>
    <s v="NA"/>
    <s v="NA"/>
  </r>
  <r>
    <x v="5"/>
    <x v="21"/>
    <s v="New cancer diagnoses (observed)"/>
    <x v="0"/>
    <x v="1"/>
    <n v="171"/>
    <s v="NA"/>
    <s v="NA"/>
    <s v="NA"/>
  </r>
  <r>
    <x v="5"/>
    <x v="21"/>
    <s v="New cancer diagnoses (observed)"/>
    <x v="0"/>
    <x v="2"/>
    <n v="115"/>
    <s v="NA"/>
    <s v="NA"/>
    <s v="NA"/>
  </r>
  <r>
    <x v="5"/>
    <x v="21"/>
    <s v="New cancer diagnoses (observed)"/>
    <x v="0"/>
    <x v="4"/>
    <n v="254"/>
    <s v="NA"/>
    <s v="NA"/>
    <s v="NA"/>
  </r>
  <r>
    <x v="5"/>
    <x v="21"/>
    <s v="New cancer diagnoses (observed)"/>
    <x v="1"/>
    <x v="5"/>
    <n v="72"/>
    <s v="NA"/>
    <s v="NA"/>
    <s v="NA"/>
  </r>
  <r>
    <x v="5"/>
    <x v="21"/>
    <s v="New cancer diagnoses (observed)"/>
    <x v="1"/>
    <x v="6"/>
    <n v="38"/>
    <s v="NA"/>
    <s v="NA"/>
    <s v="NA"/>
  </r>
  <r>
    <x v="5"/>
    <x v="21"/>
    <s v="New cancer diagnoses (observed)"/>
    <x v="1"/>
    <x v="7"/>
    <n v="67"/>
    <s v="NA"/>
    <s v="NA"/>
    <s v="NA"/>
  </r>
  <r>
    <x v="5"/>
    <x v="21"/>
    <s v="New cancer diagnoses (observed)"/>
    <x v="1"/>
    <x v="8"/>
    <n v="158"/>
    <s v="NA"/>
    <s v="NA"/>
    <s v="NA"/>
  </r>
  <r>
    <x v="5"/>
    <x v="21"/>
    <s v="New cancer diagnoses (observed)"/>
    <x v="1"/>
    <x v="9"/>
    <n v="400"/>
    <s v="NA"/>
    <s v="NA"/>
    <s v="NA"/>
  </r>
  <r>
    <x v="5"/>
    <x v="22"/>
    <s v="New cancer diagnoses (observed)"/>
    <x v="0"/>
    <x v="0"/>
    <n v="122"/>
    <s v="NA"/>
    <s v="NA"/>
    <s v="NA"/>
  </r>
  <r>
    <x v="5"/>
    <x v="22"/>
    <s v="New cancer diagnoses (observed)"/>
    <x v="0"/>
    <x v="1"/>
    <n v="101"/>
    <s v="NA"/>
    <s v="NA"/>
    <s v="NA"/>
  </r>
  <r>
    <x v="5"/>
    <x v="22"/>
    <s v="New cancer diagnoses (observed)"/>
    <x v="0"/>
    <x v="2"/>
    <n v="101"/>
    <s v="NA"/>
    <s v="NA"/>
    <s v="NA"/>
  </r>
  <r>
    <x v="5"/>
    <x v="22"/>
    <s v="New cancer diagnoses (observed)"/>
    <x v="0"/>
    <x v="4"/>
    <n v="336"/>
    <s v="NA"/>
    <s v="NA"/>
    <s v="NA"/>
  </r>
  <r>
    <x v="5"/>
    <x v="22"/>
    <s v="New cancer diagnoses (observed)"/>
    <x v="1"/>
    <x v="5"/>
    <n v="29"/>
    <s v="NA"/>
    <s v="NA"/>
    <s v="NA"/>
  </r>
  <r>
    <x v="5"/>
    <x v="22"/>
    <s v="New cancer diagnoses (observed)"/>
    <x v="1"/>
    <x v="6"/>
    <n v="105"/>
    <s v="NA"/>
    <s v="NA"/>
    <s v="NA"/>
  </r>
  <r>
    <x v="5"/>
    <x v="22"/>
    <s v="New cancer diagnoses (observed)"/>
    <x v="1"/>
    <x v="7"/>
    <n v="132"/>
    <s v="NA"/>
    <s v="NA"/>
    <s v="NA"/>
  </r>
  <r>
    <x v="5"/>
    <x v="22"/>
    <s v="New cancer diagnoses (observed)"/>
    <x v="1"/>
    <x v="8"/>
    <n v="211"/>
    <s v="NA"/>
    <s v="NA"/>
    <s v="NA"/>
  </r>
  <r>
    <x v="5"/>
    <x v="22"/>
    <s v="New cancer diagnoses (observed)"/>
    <x v="1"/>
    <x v="9"/>
    <n v="183"/>
    <s v="NA"/>
    <s v="NA"/>
    <s v="NA"/>
  </r>
  <r>
    <x v="5"/>
    <x v="23"/>
    <s v="New cancer diagnoses (observed)"/>
    <x v="0"/>
    <x v="0"/>
    <n v="227"/>
    <n v="202"/>
    <n v="25"/>
    <n v="0.12"/>
  </r>
  <r>
    <x v="5"/>
    <x v="23"/>
    <s v="New cancer diagnoses (observed)"/>
    <x v="0"/>
    <x v="1"/>
    <n v="194"/>
    <n v="187"/>
    <n v="7"/>
    <n v="0.04"/>
  </r>
  <r>
    <x v="5"/>
    <x v="23"/>
    <s v="New cancer diagnoses (observed)"/>
    <x v="0"/>
    <x v="2"/>
    <n v="149"/>
    <n v="146"/>
    <n v="3"/>
    <n v="0.02"/>
  </r>
  <r>
    <x v="5"/>
    <x v="23"/>
    <s v="New cancer diagnoses (observed)"/>
    <x v="0"/>
    <x v="4"/>
    <n v="440"/>
    <n v="440"/>
    <n v="0"/>
    <n v="0"/>
  </r>
  <r>
    <x v="5"/>
    <x v="23"/>
    <s v="New cancer diagnoses (observed)"/>
    <x v="1"/>
    <x v="5"/>
    <n v="51"/>
    <n v="51"/>
    <n v="0"/>
    <n v="0"/>
  </r>
  <r>
    <x v="5"/>
    <x v="23"/>
    <s v="New cancer diagnoses (observed)"/>
    <x v="1"/>
    <x v="6"/>
    <n v="163"/>
    <n v="162"/>
    <n v="1"/>
    <n v="0.01"/>
  </r>
  <r>
    <x v="5"/>
    <x v="23"/>
    <s v="New cancer diagnoses (observed)"/>
    <x v="1"/>
    <x v="7"/>
    <n v="162"/>
    <n v="162"/>
    <n v="0"/>
    <n v="0"/>
  </r>
  <r>
    <x v="5"/>
    <x v="23"/>
    <s v="New cancer diagnoses (observed)"/>
    <x v="1"/>
    <x v="8"/>
    <n v="304"/>
    <n v="303"/>
    <n v="1"/>
    <n v="0"/>
  </r>
  <r>
    <x v="5"/>
    <x v="23"/>
    <s v="New cancer diagnoses (observed)"/>
    <x v="1"/>
    <x v="9"/>
    <n v="330"/>
    <n v="297"/>
    <n v="33"/>
    <n v="0.11"/>
  </r>
  <r>
    <x v="5"/>
    <x v="24"/>
    <s v="New cancer diagnoses (observed)"/>
    <x v="0"/>
    <x v="0"/>
    <s v="NA"/>
    <s v="NA"/>
    <s v="NA"/>
    <s v="NA"/>
  </r>
  <r>
    <x v="5"/>
    <x v="24"/>
    <s v="New cancer diagnoses (observed)"/>
    <x v="0"/>
    <x v="1"/>
    <s v="NA"/>
    <s v="NA"/>
    <s v="NA"/>
    <s v="NA"/>
  </r>
  <r>
    <x v="5"/>
    <x v="24"/>
    <s v="New cancer diagnoses (observed)"/>
    <x v="0"/>
    <x v="2"/>
    <s v="NA"/>
    <s v="NA"/>
    <s v="NA"/>
    <s v="NA"/>
  </r>
  <r>
    <x v="5"/>
    <x v="24"/>
    <s v="New cancer diagnoses (observed)"/>
    <x v="0"/>
    <x v="4"/>
    <s v="NA"/>
    <s v="NA"/>
    <s v="NA"/>
    <s v="NA"/>
  </r>
  <r>
    <x v="5"/>
    <x v="24"/>
    <s v="New cancer diagnoses (observed)"/>
    <x v="1"/>
    <x v="5"/>
    <s v="NA"/>
    <s v="NA"/>
    <s v="NA"/>
    <s v="NA"/>
  </r>
  <r>
    <x v="5"/>
    <x v="24"/>
    <s v="New cancer diagnoses (observed)"/>
    <x v="1"/>
    <x v="6"/>
    <s v="NA"/>
    <s v="NA"/>
    <s v="NA"/>
    <s v="NA"/>
  </r>
  <r>
    <x v="5"/>
    <x v="24"/>
    <s v="New cancer diagnoses (observed)"/>
    <x v="1"/>
    <x v="7"/>
    <s v="NA"/>
    <s v="NA"/>
    <s v="NA"/>
    <s v="NA"/>
  </r>
  <r>
    <x v="5"/>
    <x v="24"/>
    <s v="New cancer diagnoses (observed)"/>
    <x v="1"/>
    <x v="8"/>
    <s v="NA"/>
    <s v="NA"/>
    <s v="NA"/>
    <s v="NA"/>
  </r>
  <r>
    <x v="5"/>
    <x v="24"/>
    <s v="New cancer diagnoses (observed)"/>
    <x v="1"/>
    <x v="9"/>
    <s v="NA"/>
    <s v="NA"/>
    <s v="NA"/>
    <s v="NA"/>
  </r>
  <r>
    <x v="5"/>
    <x v="25"/>
    <s v="New cancer diagnoses (observed)"/>
    <x v="0"/>
    <x v="0"/>
    <n v="156"/>
    <s v="NA"/>
    <s v="NA"/>
    <s v="NA"/>
  </r>
  <r>
    <x v="5"/>
    <x v="25"/>
    <s v="New cancer diagnoses (observed)"/>
    <x v="0"/>
    <x v="1"/>
    <n v="116"/>
    <s v="NA"/>
    <s v="NA"/>
    <s v="NA"/>
  </r>
  <r>
    <x v="5"/>
    <x v="25"/>
    <s v="New cancer diagnoses (observed)"/>
    <x v="0"/>
    <x v="2"/>
    <n v="56"/>
    <s v="NA"/>
    <s v="NA"/>
    <s v="NA"/>
  </r>
  <r>
    <x v="5"/>
    <x v="25"/>
    <s v="New cancer diagnoses (observed)"/>
    <x v="0"/>
    <x v="4"/>
    <n v="140"/>
    <s v="NA"/>
    <s v="NA"/>
    <s v="NA"/>
  </r>
  <r>
    <x v="5"/>
    <x v="25"/>
    <s v="New cancer diagnoses (observed)"/>
    <x v="1"/>
    <x v="5"/>
    <n v="87"/>
    <s v="NA"/>
    <s v="NA"/>
    <s v="NA"/>
  </r>
  <r>
    <x v="5"/>
    <x v="25"/>
    <s v="New cancer diagnoses (observed)"/>
    <x v="1"/>
    <x v="6"/>
    <n v="18"/>
    <s v="NA"/>
    <s v="NA"/>
    <s v="NA"/>
  </r>
  <r>
    <x v="5"/>
    <x v="25"/>
    <s v="New cancer diagnoses (observed)"/>
    <x v="1"/>
    <x v="7"/>
    <n v="91"/>
    <s v="NA"/>
    <s v="NA"/>
    <s v="NA"/>
  </r>
  <r>
    <x v="5"/>
    <x v="25"/>
    <s v="New cancer diagnoses (observed)"/>
    <x v="1"/>
    <x v="8"/>
    <n v="64"/>
    <s v="NA"/>
    <s v="NA"/>
    <s v="NA"/>
  </r>
  <r>
    <x v="5"/>
    <x v="25"/>
    <s v="New cancer diagnoses (observed)"/>
    <x v="1"/>
    <x v="9"/>
    <n v="159"/>
    <s v="NA"/>
    <s v="NA"/>
    <s v="NA"/>
  </r>
  <r>
    <x v="5"/>
    <x v="26"/>
    <s v="New cancer diagnoses (observed)"/>
    <x v="0"/>
    <x v="0"/>
    <n v="314"/>
    <s v="NA"/>
    <s v="NA"/>
    <s v="NA"/>
  </r>
  <r>
    <x v="5"/>
    <x v="26"/>
    <s v="New cancer diagnoses (observed)"/>
    <x v="0"/>
    <x v="1"/>
    <n v="110"/>
    <s v="NA"/>
    <s v="NA"/>
    <s v="NA"/>
  </r>
  <r>
    <x v="5"/>
    <x v="26"/>
    <s v="New cancer diagnoses (observed)"/>
    <x v="0"/>
    <x v="2"/>
    <n v="78"/>
    <s v="NA"/>
    <s v="NA"/>
    <s v="NA"/>
  </r>
  <r>
    <x v="5"/>
    <x v="26"/>
    <s v="New cancer diagnoses (observed)"/>
    <x v="0"/>
    <x v="4"/>
    <n v="143"/>
    <s v="NA"/>
    <s v="NA"/>
    <s v="NA"/>
  </r>
  <r>
    <x v="5"/>
    <x v="26"/>
    <s v="New cancer diagnoses (observed)"/>
    <x v="1"/>
    <x v="5"/>
    <n v="39"/>
    <s v="NA"/>
    <s v="NA"/>
    <s v="NA"/>
  </r>
  <r>
    <x v="5"/>
    <x v="26"/>
    <s v="New cancer diagnoses (observed)"/>
    <x v="1"/>
    <x v="6"/>
    <n v="45"/>
    <s v="NA"/>
    <s v="NA"/>
    <s v="NA"/>
  </r>
  <r>
    <x v="5"/>
    <x v="26"/>
    <s v="New cancer diagnoses (observed)"/>
    <x v="1"/>
    <x v="7"/>
    <n v="59"/>
    <s v="NA"/>
    <s v="NA"/>
    <s v="NA"/>
  </r>
  <r>
    <x v="5"/>
    <x v="26"/>
    <s v="New cancer diagnoses (observed)"/>
    <x v="1"/>
    <x v="8"/>
    <n v="193"/>
    <s v="NA"/>
    <s v="NA"/>
    <s v="NA"/>
  </r>
  <r>
    <x v="5"/>
    <x v="26"/>
    <s v="New cancer diagnoses (observed)"/>
    <x v="1"/>
    <x v="9"/>
    <n v="309"/>
    <s v="NA"/>
    <s v="NA"/>
    <s v="NA"/>
  </r>
  <r>
    <x v="5"/>
    <x v="27"/>
    <s v="New cancer diagnoses (observed)"/>
    <x v="0"/>
    <x v="0"/>
    <n v="233"/>
    <n v="218"/>
    <n v="15"/>
    <n v="7.0000000000000007E-2"/>
  </r>
  <r>
    <x v="5"/>
    <x v="27"/>
    <s v="New cancer diagnoses (observed)"/>
    <x v="0"/>
    <x v="1"/>
    <n v="810"/>
    <n v="802"/>
    <n v="8"/>
    <n v="0.01"/>
  </r>
  <r>
    <x v="5"/>
    <x v="27"/>
    <s v="New cancer diagnoses (observed)"/>
    <x v="0"/>
    <x v="2"/>
    <n v="317"/>
    <n v="318"/>
    <n v="-1"/>
    <n v="0"/>
  </r>
  <r>
    <x v="5"/>
    <x v="27"/>
    <s v="New cancer diagnoses (observed)"/>
    <x v="0"/>
    <x v="4"/>
    <n v="2034"/>
    <n v="2034"/>
    <n v="0"/>
    <n v="0"/>
  </r>
  <r>
    <x v="5"/>
    <x v="27"/>
    <s v="New cancer diagnoses (observed)"/>
    <x v="1"/>
    <x v="5"/>
    <n v="848"/>
    <n v="848"/>
    <n v="0"/>
    <n v="0"/>
  </r>
  <r>
    <x v="5"/>
    <x v="27"/>
    <s v="New cancer diagnoses (observed)"/>
    <x v="1"/>
    <x v="6"/>
    <n v="403"/>
    <n v="402"/>
    <n v="1"/>
    <n v="0"/>
  </r>
  <r>
    <x v="5"/>
    <x v="27"/>
    <s v="New cancer diagnoses (observed)"/>
    <x v="1"/>
    <x v="7"/>
    <n v="770"/>
    <n v="770"/>
    <n v="0"/>
    <n v="0"/>
  </r>
  <r>
    <x v="5"/>
    <x v="27"/>
    <s v="New cancer diagnoses (observed)"/>
    <x v="1"/>
    <x v="8"/>
    <n v="408"/>
    <n v="406"/>
    <n v="2"/>
    <n v="0"/>
  </r>
  <r>
    <x v="5"/>
    <x v="27"/>
    <s v="New cancer diagnoses (observed)"/>
    <x v="1"/>
    <x v="9"/>
    <n v="965"/>
    <n v="946"/>
    <n v="19"/>
    <n v="0.02"/>
  </r>
  <r>
    <x v="5"/>
    <x v="28"/>
    <s v="New cancer diagnoses (observed)"/>
    <x v="0"/>
    <x v="0"/>
    <n v="105"/>
    <s v="NA"/>
    <s v="NA"/>
    <s v="NA"/>
  </r>
  <r>
    <x v="5"/>
    <x v="28"/>
    <s v="New cancer diagnoses (observed)"/>
    <x v="0"/>
    <x v="1"/>
    <n v="93"/>
    <s v="NA"/>
    <s v="NA"/>
    <s v="NA"/>
  </r>
  <r>
    <x v="5"/>
    <x v="28"/>
    <s v="New cancer diagnoses (observed)"/>
    <x v="0"/>
    <x v="2"/>
    <n v="48"/>
    <s v="NA"/>
    <s v="NA"/>
    <s v="NA"/>
  </r>
  <r>
    <x v="5"/>
    <x v="28"/>
    <s v="New cancer diagnoses (observed)"/>
    <x v="0"/>
    <x v="4"/>
    <n v="104"/>
    <s v="NA"/>
    <s v="NA"/>
    <s v="NA"/>
  </r>
  <r>
    <x v="5"/>
    <x v="28"/>
    <s v="New cancer diagnoses (observed)"/>
    <x v="1"/>
    <x v="5"/>
    <n v="22"/>
    <s v="NA"/>
    <s v="NA"/>
    <s v="NA"/>
  </r>
  <r>
    <x v="5"/>
    <x v="28"/>
    <s v="New cancer diagnoses (observed)"/>
    <x v="1"/>
    <x v="6"/>
    <n v="58"/>
    <s v="NA"/>
    <s v="NA"/>
    <s v="NA"/>
  </r>
  <r>
    <x v="5"/>
    <x v="28"/>
    <s v="New cancer diagnoses (observed)"/>
    <x v="1"/>
    <x v="7"/>
    <n v="30"/>
    <s v="NA"/>
    <s v="NA"/>
    <s v="NA"/>
  </r>
  <r>
    <x v="5"/>
    <x v="28"/>
    <s v="New cancer diagnoses (observed)"/>
    <x v="1"/>
    <x v="8"/>
    <n v="93"/>
    <s v="NA"/>
    <s v="NA"/>
    <s v="NA"/>
  </r>
  <r>
    <x v="5"/>
    <x v="28"/>
    <s v="New cancer diagnoses (observed)"/>
    <x v="1"/>
    <x v="9"/>
    <n v="147"/>
    <s v="NA"/>
    <s v="NA"/>
    <s v="NA"/>
  </r>
  <r>
    <x v="5"/>
    <x v="29"/>
    <s v="New cancer diagnoses (observed)"/>
    <x v="0"/>
    <x v="0"/>
    <n v="30"/>
    <s v="NA"/>
    <s v="NA"/>
    <s v="NA"/>
  </r>
  <r>
    <x v="5"/>
    <x v="29"/>
    <s v="New cancer diagnoses (observed)"/>
    <x v="0"/>
    <x v="1"/>
    <n v="13"/>
    <s v="NA"/>
    <s v="NA"/>
    <s v="NA"/>
  </r>
  <r>
    <x v="5"/>
    <x v="29"/>
    <s v="New cancer diagnoses (observed)"/>
    <x v="0"/>
    <x v="2"/>
    <n v="19"/>
    <s v="NA"/>
    <s v="NA"/>
    <s v="NA"/>
  </r>
  <r>
    <x v="5"/>
    <x v="29"/>
    <s v="New cancer diagnoses (observed)"/>
    <x v="0"/>
    <x v="4"/>
    <n v="89"/>
    <s v="NA"/>
    <s v="NA"/>
    <s v="NA"/>
  </r>
  <r>
    <x v="5"/>
    <x v="30"/>
    <s v="New cancer diagnoses (observed)"/>
    <x v="0"/>
    <x v="0"/>
    <n v="172"/>
    <n v="195"/>
    <n v="-23"/>
    <n v="-0.12"/>
  </r>
  <r>
    <x v="5"/>
    <x v="30"/>
    <s v="New cancer diagnoses (observed)"/>
    <x v="0"/>
    <x v="1"/>
    <n v="98"/>
    <n v="102"/>
    <n v="-4"/>
    <n v="-0.04"/>
  </r>
  <r>
    <x v="5"/>
    <x v="30"/>
    <s v="New cancer diagnoses (observed)"/>
    <x v="0"/>
    <x v="2"/>
    <n v="52"/>
    <n v="54"/>
    <n v="-2"/>
    <n v="-0.04"/>
  </r>
  <r>
    <x v="5"/>
    <x v="30"/>
    <s v="New cancer diagnoses (observed)"/>
    <x v="0"/>
    <x v="4"/>
    <n v="86"/>
    <n v="90"/>
    <n v="-4"/>
    <n v="-0.04"/>
  </r>
  <r>
    <x v="5"/>
    <x v="31"/>
    <s v="New cancer diagnoses (observed)"/>
    <x v="0"/>
    <x v="0"/>
    <n v="630"/>
    <n v="523"/>
    <n v="107"/>
    <n v="0.2"/>
  </r>
  <r>
    <x v="5"/>
    <x v="31"/>
    <s v="New cancer diagnoses (observed)"/>
    <x v="0"/>
    <x v="1"/>
    <n v="276"/>
    <n v="259"/>
    <n v="17"/>
    <n v="7.0000000000000007E-2"/>
  </r>
  <r>
    <x v="5"/>
    <x v="31"/>
    <s v="New cancer diagnoses (observed)"/>
    <x v="0"/>
    <x v="2"/>
    <n v="197"/>
    <n v="184"/>
    <n v="13"/>
    <n v="7.0000000000000007E-2"/>
  </r>
  <r>
    <x v="5"/>
    <x v="31"/>
    <s v="New cancer diagnoses (observed)"/>
    <x v="0"/>
    <x v="4"/>
    <n v="256"/>
    <n v="256"/>
    <n v="0"/>
    <n v="0"/>
  </r>
  <r>
    <x v="5"/>
    <x v="31"/>
    <s v="New cancer diagnoses (observed)"/>
    <x v="1"/>
    <x v="5"/>
    <n v="39"/>
    <n v="39"/>
    <n v="0"/>
    <n v="0"/>
  </r>
  <r>
    <x v="5"/>
    <x v="31"/>
    <s v="New cancer diagnoses (observed)"/>
    <x v="1"/>
    <x v="6"/>
    <n v="45"/>
    <n v="45"/>
    <n v="0"/>
    <n v="0"/>
  </r>
  <r>
    <x v="5"/>
    <x v="31"/>
    <s v="New cancer diagnoses (observed)"/>
    <x v="1"/>
    <x v="7"/>
    <n v="59"/>
    <n v="59"/>
    <n v="0"/>
    <n v="0"/>
  </r>
  <r>
    <x v="5"/>
    <x v="31"/>
    <s v="New cancer diagnoses (observed)"/>
    <x v="1"/>
    <x v="8"/>
    <n v="193"/>
    <n v="191"/>
    <n v="2"/>
    <n v="0.01"/>
  </r>
  <r>
    <x v="5"/>
    <x v="31"/>
    <s v="New cancer diagnoses (observed)"/>
    <x v="1"/>
    <x v="9"/>
    <n v="309"/>
    <n v="238"/>
    <n v="71"/>
    <n v="0.3"/>
  </r>
  <r>
    <x v="5"/>
    <x v="32"/>
    <s v="New cancer diagnoses (observed)"/>
    <x v="0"/>
    <x v="0"/>
    <n v="331"/>
    <n v="304"/>
    <n v="27"/>
    <n v="0.09"/>
  </r>
  <r>
    <x v="5"/>
    <x v="32"/>
    <s v="New cancer diagnoses (observed)"/>
    <x v="0"/>
    <x v="1"/>
    <n v="530"/>
    <n v="526"/>
    <n v="4"/>
    <n v="0.01"/>
  </r>
  <r>
    <x v="5"/>
    <x v="32"/>
    <s v="New cancer diagnoses (observed)"/>
    <x v="0"/>
    <x v="2"/>
    <n v="261"/>
    <n v="257"/>
    <n v="4"/>
    <n v="0.02"/>
  </r>
  <r>
    <x v="5"/>
    <x v="32"/>
    <s v="New cancer diagnoses (observed)"/>
    <x v="0"/>
    <x v="4"/>
    <n v="672"/>
    <n v="671"/>
    <n v="1"/>
    <n v="0"/>
  </r>
  <r>
    <x v="5"/>
    <x v="32"/>
    <s v="New cancer diagnoses (observed)"/>
    <x v="1"/>
    <x v="5"/>
    <n v="408"/>
    <n v="408"/>
    <n v="0"/>
    <n v="0"/>
  </r>
  <r>
    <x v="5"/>
    <x v="32"/>
    <s v="New cancer diagnoses (observed)"/>
    <x v="1"/>
    <x v="6"/>
    <n v="189"/>
    <n v="189"/>
    <n v="0"/>
    <n v="0"/>
  </r>
  <r>
    <x v="5"/>
    <x v="32"/>
    <s v="New cancer diagnoses (observed)"/>
    <x v="1"/>
    <x v="7"/>
    <n v="167"/>
    <n v="165"/>
    <n v="2"/>
    <n v="0.01"/>
  </r>
  <r>
    <x v="5"/>
    <x v="32"/>
    <s v="New cancer diagnoses (observed)"/>
    <x v="1"/>
    <x v="8"/>
    <n v="88"/>
    <n v="88"/>
    <n v="0"/>
    <n v="0"/>
  </r>
  <r>
    <x v="5"/>
    <x v="32"/>
    <s v="New cancer diagnoses (observed)"/>
    <x v="1"/>
    <x v="9"/>
    <n v="660"/>
    <n v="631"/>
    <n v="29"/>
    <n v="0.05"/>
  </r>
  <r>
    <x v="5"/>
    <x v="33"/>
    <s v="New cancer diagnoses (observed)"/>
    <x v="0"/>
    <x v="0"/>
    <n v="53"/>
    <s v="NA"/>
    <s v="NA"/>
    <s v="NA"/>
  </r>
  <r>
    <x v="5"/>
    <x v="33"/>
    <s v="New cancer diagnoses (observed)"/>
    <x v="0"/>
    <x v="1"/>
    <n v="131"/>
    <s v="NA"/>
    <s v="NA"/>
    <s v="NA"/>
  </r>
  <r>
    <x v="5"/>
    <x v="33"/>
    <s v="New cancer diagnoses (observed)"/>
    <x v="0"/>
    <x v="2"/>
    <n v="49"/>
    <s v="NA"/>
    <s v="NA"/>
    <s v="NA"/>
  </r>
  <r>
    <x v="5"/>
    <x v="33"/>
    <s v="New cancer diagnoses (observed)"/>
    <x v="0"/>
    <x v="4"/>
    <n v="390"/>
    <s v="NA"/>
    <s v="NA"/>
    <s v="NA"/>
  </r>
  <r>
    <x v="5"/>
    <x v="33"/>
    <s v="New cancer diagnoses (observed)"/>
    <x v="1"/>
    <x v="5"/>
    <n v="375"/>
    <s v="NA"/>
    <s v="NA"/>
    <s v="NA"/>
  </r>
  <r>
    <x v="5"/>
    <x v="33"/>
    <s v="New cancer diagnoses (observed)"/>
    <x v="1"/>
    <x v="6"/>
    <n v="39"/>
    <s v="NA"/>
    <s v="NA"/>
    <s v="NA"/>
  </r>
  <r>
    <x v="5"/>
    <x v="33"/>
    <s v="New cancer diagnoses (observed)"/>
    <x v="1"/>
    <x v="7"/>
    <n v="59"/>
    <s v="NA"/>
    <s v="NA"/>
    <s v="NA"/>
  </r>
  <r>
    <x v="5"/>
    <x v="33"/>
    <s v="New cancer diagnoses (observed)"/>
    <x v="1"/>
    <x v="8"/>
    <n v="29"/>
    <s v="NA"/>
    <s v="NA"/>
    <s v="NA"/>
  </r>
  <r>
    <x v="5"/>
    <x v="33"/>
    <s v="New cancer diagnoses (observed)"/>
    <x v="1"/>
    <x v="9"/>
    <n v="121"/>
    <s v="NA"/>
    <s v="NA"/>
    <s v="NA"/>
  </r>
  <r>
    <x v="6"/>
    <x v="0"/>
    <s v="New cancer diagnoses (observed)"/>
    <x v="0"/>
    <x v="0"/>
    <n v="4969"/>
    <n v="4459"/>
    <n v="510"/>
    <n v="0.11"/>
  </r>
  <r>
    <x v="6"/>
    <x v="0"/>
    <s v="New cancer diagnoses (observed)"/>
    <x v="0"/>
    <x v="1"/>
    <n v="5478"/>
    <n v="5390"/>
    <n v="88"/>
    <n v="0.02"/>
  </r>
  <r>
    <x v="6"/>
    <x v="0"/>
    <s v="New cancer diagnoses (observed)"/>
    <x v="0"/>
    <x v="2"/>
    <n v="3361"/>
    <n v="3318"/>
    <n v="43"/>
    <n v="0.01"/>
  </r>
  <r>
    <x v="6"/>
    <x v="0"/>
    <s v="New cancer diagnoses (observed)"/>
    <x v="0"/>
    <x v="3"/>
    <n v="1662"/>
    <n v="1661"/>
    <n v="1"/>
    <n v="0"/>
  </r>
  <r>
    <x v="6"/>
    <x v="0"/>
    <s v="New cancer diagnoses (observed)"/>
    <x v="0"/>
    <x v="4"/>
    <n v="10882"/>
    <n v="10884"/>
    <n v="-2"/>
    <n v="0"/>
  </r>
  <r>
    <x v="6"/>
    <x v="0"/>
    <s v="New cancer diagnoses (observed)"/>
    <x v="1"/>
    <x v="5"/>
    <n v="5061"/>
    <n v="5052"/>
    <n v="9"/>
    <n v="0"/>
  </r>
  <r>
    <x v="6"/>
    <x v="0"/>
    <s v="New cancer diagnoses (observed)"/>
    <x v="1"/>
    <x v="6"/>
    <n v="3493"/>
    <n v="3482"/>
    <n v="11"/>
    <n v="0"/>
  </r>
  <r>
    <x v="6"/>
    <x v="0"/>
    <s v="New cancer diagnoses (observed)"/>
    <x v="1"/>
    <x v="7"/>
    <n v="3324"/>
    <n v="3316"/>
    <n v="8"/>
    <n v="0"/>
  </r>
  <r>
    <x v="6"/>
    <x v="0"/>
    <s v="New cancer diagnoses (observed)"/>
    <x v="1"/>
    <x v="8"/>
    <n v="3383"/>
    <n v="3374"/>
    <n v="9"/>
    <n v="0"/>
  </r>
  <r>
    <x v="6"/>
    <x v="0"/>
    <s v="New cancer diagnoses (observed)"/>
    <x v="1"/>
    <x v="9"/>
    <n v="5895"/>
    <n v="5501"/>
    <n v="394"/>
    <n v="7.0000000000000007E-2"/>
  </r>
  <r>
    <x v="6"/>
    <x v="1"/>
    <s v="New cancer diagnoses (observed)"/>
    <x v="0"/>
    <x v="0"/>
    <n v="184"/>
    <s v="NA"/>
    <s v="NA"/>
    <s v="NA"/>
  </r>
  <r>
    <x v="6"/>
    <x v="1"/>
    <s v="New cancer diagnoses (observed)"/>
    <x v="0"/>
    <x v="1"/>
    <n v="266"/>
    <s v="NA"/>
    <s v="NA"/>
    <s v="NA"/>
  </r>
  <r>
    <x v="6"/>
    <x v="1"/>
    <s v="New cancer diagnoses (observed)"/>
    <x v="0"/>
    <x v="2"/>
    <n v="100"/>
    <s v="NA"/>
    <s v="NA"/>
    <s v="NA"/>
  </r>
  <r>
    <x v="6"/>
    <x v="1"/>
    <s v="New cancer diagnoses (observed)"/>
    <x v="0"/>
    <x v="4"/>
    <n v="349"/>
    <s v="NA"/>
    <s v="NA"/>
    <s v="NA"/>
  </r>
  <r>
    <x v="6"/>
    <x v="1"/>
    <s v="New cancer diagnoses (observed)"/>
    <x v="1"/>
    <x v="5"/>
    <n v="204"/>
    <s v="NA"/>
    <s v="NA"/>
    <s v="NA"/>
  </r>
  <r>
    <x v="6"/>
    <x v="1"/>
    <s v="New cancer diagnoses (observed)"/>
    <x v="1"/>
    <x v="6"/>
    <n v="147"/>
    <s v="NA"/>
    <s v="NA"/>
    <s v="NA"/>
  </r>
  <r>
    <x v="6"/>
    <x v="1"/>
    <s v="New cancer diagnoses (observed)"/>
    <x v="1"/>
    <x v="7"/>
    <n v="46"/>
    <s v="NA"/>
    <s v="NA"/>
    <s v="NA"/>
  </r>
  <r>
    <x v="6"/>
    <x v="1"/>
    <s v="New cancer diagnoses (observed)"/>
    <x v="1"/>
    <x v="8"/>
    <n v="22"/>
    <s v="NA"/>
    <s v="NA"/>
    <s v="NA"/>
  </r>
  <r>
    <x v="6"/>
    <x v="1"/>
    <s v="New cancer diagnoses (observed)"/>
    <x v="1"/>
    <x v="9"/>
    <n v="480"/>
    <s v="NA"/>
    <s v="NA"/>
    <s v="NA"/>
  </r>
  <r>
    <x v="6"/>
    <x v="2"/>
    <s v="New cancer diagnoses (observed)"/>
    <x v="0"/>
    <x v="0"/>
    <n v="30"/>
    <n v="26"/>
    <n v="4"/>
    <n v="0.15"/>
  </r>
  <r>
    <x v="6"/>
    <x v="2"/>
    <s v="New cancer diagnoses (observed)"/>
    <x v="0"/>
    <x v="1"/>
    <n v="81"/>
    <n v="81"/>
    <n v="0"/>
    <n v="0"/>
  </r>
  <r>
    <x v="6"/>
    <x v="2"/>
    <s v="New cancer diagnoses (observed)"/>
    <x v="0"/>
    <x v="2"/>
    <n v="65"/>
    <n v="64"/>
    <n v="1"/>
    <n v="0.02"/>
  </r>
  <r>
    <x v="6"/>
    <x v="2"/>
    <s v="New cancer diagnoses (observed)"/>
    <x v="0"/>
    <x v="4"/>
    <n v="70"/>
    <n v="70"/>
    <n v="0"/>
    <n v="0"/>
  </r>
  <r>
    <x v="6"/>
    <x v="3"/>
    <s v="New cancer diagnoses (observed)"/>
    <x v="0"/>
    <x v="0"/>
    <n v="213"/>
    <n v="164"/>
    <n v="49"/>
    <n v="0.3"/>
  </r>
  <r>
    <x v="6"/>
    <x v="3"/>
    <s v="New cancer diagnoses (observed)"/>
    <x v="0"/>
    <x v="1"/>
    <n v="77"/>
    <n v="70"/>
    <n v="7"/>
    <n v="0.1"/>
  </r>
  <r>
    <x v="6"/>
    <x v="3"/>
    <s v="New cancer diagnoses (observed)"/>
    <x v="0"/>
    <x v="2"/>
    <n v="158"/>
    <n v="156"/>
    <n v="2"/>
    <n v="0.01"/>
  </r>
  <r>
    <x v="6"/>
    <x v="3"/>
    <s v="New cancer diagnoses (observed)"/>
    <x v="0"/>
    <x v="4"/>
    <n v="7"/>
    <n v="7"/>
    <n v="0"/>
    <n v="0"/>
  </r>
  <r>
    <x v="6"/>
    <x v="4"/>
    <s v="New cancer diagnoses (observed)"/>
    <x v="0"/>
    <x v="0"/>
    <n v="113"/>
    <n v="108"/>
    <n v="5"/>
    <n v="0.05"/>
  </r>
  <r>
    <x v="6"/>
    <x v="4"/>
    <s v="New cancer diagnoses (observed)"/>
    <x v="0"/>
    <x v="1"/>
    <n v="227"/>
    <n v="226"/>
    <n v="1"/>
    <n v="0"/>
  </r>
  <r>
    <x v="6"/>
    <x v="4"/>
    <s v="New cancer diagnoses (observed)"/>
    <x v="0"/>
    <x v="2"/>
    <n v="180"/>
    <n v="179"/>
    <n v="1"/>
    <n v="0.01"/>
  </r>
  <r>
    <x v="6"/>
    <x v="4"/>
    <s v="New cancer diagnoses (observed)"/>
    <x v="0"/>
    <x v="3"/>
    <n v="1292"/>
    <n v="1291"/>
    <n v="1"/>
    <n v="0"/>
  </r>
  <r>
    <x v="6"/>
    <x v="4"/>
    <s v="New cancer diagnoses (observed)"/>
    <x v="0"/>
    <x v="4"/>
    <n v="2133"/>
    <n v="2132"/>
    <n v="1"/>
    <n v="0"/>
  </r>
  <r>
    <x v="6"/>
    <x v="4"/>
    <s v="New cancer diagnoses (observed)"/>
    <x v="1"/>
    <x v="5"/>
    <n v="1290"/>
    <n v="1288"/>
    <n v="2"/>
    <n v="0"/>
  </r>
  <r>
    <x v="6"/>
    <x v="4"/>
    <s v="New cancer diagnoses (observed)"/>
    <x v="1"/>
    <x v="6"/>
    <n v="1279"/>
    <n v="1275"/>
    <n v="4"/>
    <n v="0"/>
  </r>
  <r>
    <x v="6"/>
    <x v="4"/>
    <s v="New cancer diagnoses (observed)"/>
    <x v="1"/>
    <x v="7"/>
    <n v="286"/>
    <n v="285"/>
    <n v="1"/>
    <n v="0"/>
  </r>
  <r>
    <x v="6"/>
    <x v="4"/>
    <s v="New cancer diagnoses (observed)"/>
    <x v="1"/>
    <x v="8"/>
    <n v="90"/>
    <n v="89"/>
    <n v="1"/>
    <n v="0.01"/>
  </r>
  <r>
    <x v="6"/>
    <x v="4"/>
    <s v="New cancer diagnoses (observed)"/>
    <x v="1"/>
    <x v="9"/>
    <n v="1000"/>
    <n v="999"/>
    <n v="1"/>
    <n v="0"/>
  </r>
  <r>
    <x v="6"/>
    <x v="5"/>
    <s v="New cancer diagnoses (observed)"/>
    <x v="0"/>
    <x v="0"/>
    <n v="32"/>
    <s v="NA"/>
    <s v="NA"/>
    <s v="NA"/>
  </r>
  <r>
    <x v="6"/>
    <x v="5"/>
    <s v="New cancer diagnoses (observed)"/>
    <x v="0"/>
    <x v="1"/>
    <n v="37"/>
    <s v="NA"/>
    <s v="NA"/>
    <s v="NA"/>
  </r>
  <r>
    <x v="6"/>
    <x v="5"/>
    <s v="New cancer diagnoses (observed)"/>
    <x v="0"/>
    <x v="2"/>
    <n v="19"/>
    <s v="NA"/>
    <s v="NA"/>
    <s v="NA"/>
  </r>
  <r>
    <x v="6"/>
    <x v="5"/>
    <s v="New cancer diagnoses (observed)"/>
    <x v="0"/>
    <x v="3"/>
    <n v="71"/>
    <s v="NA"/>
    <s v="NA"/>
    <s v="NA"/>
  </r>
  <r>
    <x v="6"/>
    <x v="5"/>
    <s v="New cancer diagnoses (observed)"/>
    <x v="0"/>
    <x v="4"/>
    <n v="44"/>
    <s v="NA"/>
    <s v="NA"/>
    <s v="NA"/>
  </r>
  <r>
    <x v="6"/>
    <x v="6"/>
    <s v="New cancer diagnoses (observed)"/>
    <x v="0"/>
    <x v="0"/>
    <n v="699"/>
    <n v="640"/>
    <n v="59"/>
    <n v="0.09"/>
  </r>
  <r>
    <x v="6"/>
    <x v="6"/>
    <s v="New cancer diagnoses (observed)"/>
    <x v="0"/>
    <x v="1"/>
    <n v="646"/>
    <n v="638"/>
    <n v="8"/>
    <n v="0.01"/>
  </r>
  <r>
    <x v="6"/>
    <x v="6"/>
    <s v="New cancer diagnoses (observed)"/>
    <x v="0"/>
    <x v="2"/>
    <n v="345"/>
    <n v="339"/>
    <n v="6"/>
    <n v="0.02"/>
  </r>
  <r>
    <x v="6"/>
    <x v="6"/>
    <s v="New cancer diagnoses (observed)"/>
    <x v="0"/>
    <x v="3"/>
    <n v="299"/>
    <n v="299"/>
    <n v="0"/>
    <n v="0"/>
  </r>
  <r>
    <x v="6"/>
    <x v="6"/>
    <s v="New cancer diagnoses (observed)"/>
    <x v="0"/>
    <x v="4"/>
    <n v="1243"/>
    <n v="1241"/>
    <n v="2"/>
    <n v="0"/>
  </r>
  <r>
    <x v="6"/>
    <x v="6"/>
    <s v="New cancer diagnoses (observed)"/>
    <x v="1"/>
    <x v="5"/>
    <n v="519"/>
    <n v="514"/>
    <n v="5"/>
    <n v="0.01"/>
  </r>
  <r>
    <x v="6"/>
    <x v="6"/>
    <s v="New cancer diagnoses (observed)"/>
    <x v="1"/>
    <x v="6"/>
    <n v="712"/>
    <n v="708"/>
    <n v="4"/>
    <n v="0.01"/>
  </r>
  <r>
    <x v="6"/>
    <x v="6"/>
    <s v="New cancer diagnoses (observed)"/>
    <x v="1"/>
    <x v="7"/>
    <n v="817"/>
    <n v="813"/>
    <n v="4"/>
    <n v="0"/>
  </r>
  <r>
    <x v="6"/>
    <x v="6"/>
    <s v="New cancer diagnoses (observed)"/>
    <x v="1"/>
    <x v="8"/>
    <n v="514"/>
    <n v="509"/>
    <n v="5"/>
    <n v="0.01"/>
  </r>
  <r>
    <x v="6"/>
    <x v="6"/>
    <s v="New cancer diagnoses (observed)"/>
    <x v="1"/>
    <x v="9"/>
    <n v="559"/>
    <n v="503"/>
    <n v="56"/>
    <n v="0.11"/>
  </r>
  <r>
    <x v="6"/>
    <x v="7"/>
    <s v="New cancer diagnoses (observed)"/>
    <x v="0"/>
    <x v="0"/>
    <n v="30"/>
    <n v="28"/>
    <n v="2"/>
    <n v="7.0000000000000007E-2"/>
  </r>
  <r>
    <x v="6"/>
    <x v="7"/>
    <s v="New cancer diagnoses (observed)"/>
    <x v="0"/>
    <x v="1"/>
    <n v="117"/>
    <n v="117"/>
    <n v="0"/>
    <n v="0"/>
  </r>
  <r>
    <x v="6"/>
    <x v="7"/>
    <s v="New cancer diagnoses (observed)"/>
    <x v="0"/>
    <x v="2"/>
    <n v="46"/>
    <n v="46"/>
    <n v="0"/>
    <n v="0"/>
  </r>
  <r>
    <x v="6"/>
    <x v="7"/>
    <s v="New cancer diagnoses (observed)"/>
    <x v="0"/>
    <x v="4"/>
    <n v="64"/>
    <n v="63"/>
    <n v="1"/>
    <n v="0.02"/>
  </r>
  <r>
    <x v="6"/>
    <x v="8"/>
    <s v="New cancer diagnoses (observed)"/>
    <x v="0"/>
    <x v="0"/>
    <n v="264"/>
    <n v="249"/>
    <n v="15"/>
    <n v="0.06"/>
  </r>
  <r>
    <x v="6"/>
    <x v="8"/>
    <s v="New cancer diagnoses (observed)"/>
    <x v="0"/>
    <x v="1"/>
    <n v="301"/>
    <n v="300"/>
    <n v="1"/>
    <n v="0"/>
  </r>
  <r>
    <x v="6"/>
    <x v="8"/>
    <s v="New cancer diagnoses (observed)"/>
    <x v="0"/>
    <x v="2"/>
    <n v="166"/>
    <n v="159"/>
    <n v="7"/>
    <n v="0.04"/>
  </r>
  <r>
    <x v="6"/>
    <x v="8"/>
    <s v="New cancer diagnoses (observed)"/>
    <x v="0"/>
    <x v="3"/>
    <n v="71"/>
    <n v="71"/>
    <n v="0"/>
    <n v="0"/>
  </r>
  <r>
    <x v="6"/>
    <x v="8"/>
    <s v="New cancer diagnoses (observed)"/>
    <x v="0"/>
    <x v="4"/>
    <n v="697"/>
    <n v="697"/>
    <n v="0"/>
    <n v="0"/>
  </r>
  <r>
    <x v="6"/>
    <x v="8"/>
    <s v="New cancer diagnoses (observed)"/>
    <x v="1"/>
    <x v="5"/>
    <n v="488"/>
    <n v="488"/>
    <n v="0"/>
    <n v="0"/>
  </r>
  <r>
    <x v="6"/>
    <x v="8"/>
    <s v="New cancer diagnoses (observed)"/>
    <x v="1"/>
    <x v="6"/>
    <n v="60"/>
    <n v="60"/>
    <n v="0"/>
    <n v="0"/>
  </r>
  <r>
    <x v="6"/>
    <x v="8"/>
    <s v="New cancer diagnoses (observed)"/>
    <x v="1"/>
    <x v="7"/>
    <n v="186"/>
    <n v="186"/>
    <n v="0"/>
    <n v="0"/>
  </r>
  <r>
    <x v="6"/>
    <x v="8"/>
    <s v="New cancer diagnoses (observed)"/>
    <x v="1"/>
    <x v="8"/>
    <n v="102"/>
    <n v="102"/>
    <n v="0"/>
    <n v="0"/>
  </r>
  <r>
    <x v="6"/>
    <x v="8"/>
    <s v="New cancer diagnoses (observed)"/>
    <x v="1"/>
    <x v="9"/>
    <n v="310"/>
    <n v="291"/>
    <n v="19"/>
    <n v="7.0000000000000007E-2"/>
  </r>
  <r>
    <x v="6"/>
    <x v="9"/>
    <s v="New cancer diagnoses (observed)"/>
    <x v="0"/>
    <x v="0"/>
    <n v="587"/>
    <n v="524"/>
    <n v="63"/>
    <n v="0.12"/>
  </r>
  <r>
    <x v="6"/>
    <x v="9"/>
    <s v="New cancer diagnoses (observed)"/>
    <x v="0"/>
    <x v="1"/>
    <n v="656"/>
    <n v="628"/>
    <n v="28"/>
    <n v="0.04"/>
  </r>
  <r>
    <x v="6"/>
    <x v="9"/>
    <s v="New cancer diagnoses (observed)"/>
    <x v="0"/>
    <x v="2"/>
    <n v="322"/>
    <n v="317"/>
    <n v="5"/>
    <n v="0.02"/>
  </r>
  <r>
    <x v="6"/>
    <x v="9"/>
    <s v="New cancer diagnoses (observed)"/>
    <x v="0"/>
    <x v="4"/>
    <n v="609"/>
    <n v="607"/>
    <n v="2"/>
    <n v="0"/>
  </r>
  <r>
    <x v="6"/>
    <x v="9"/>
    <s v="New cancer diagnoses (observed)"/>
    <x v="1"/>
    <x v="5"/>
    <n v="83"/>
    <n v="81"/>
    <n v="2"/>
    <n v="0.02"/>
  </r>
  <r>
    <x v="6"/>
    <x v="9"/>
    <s v="New cancer diagnoses (observed)"/>
    <x v="1"/>
    <x v="6"/>
    <n v="85"/>
    <n v="84"/>
    <n v="1"/>
    <n v="0.01"/>
  </r>
  <r>
    <x v="6"/>
    <x v="9"/>
    <s v="New cancer diagnoses (observed)"/>
    <x v="1"/>
    <x v="7"/>
    <n v="103"/>
    <n v="103"/>
    <n v="0"/>
    <n v="0"/>
  </r>
  <r>
    <x v="6"/>
    <x v="9"/>
    <s v="New cancer diagnoses (observed)"/>
    <x v="1"/>
    <x v="8"/>
    <n v="221"/>
    <n v="221"/>
    <n v="0"/>
    <n v="0"/>
  </r>
  <r>
    <x v="6"/>
    <x v="9"/>
    <s v="New cancer diagnoses (observed)"/>
    <x v="1"/>
    <x v="9"/>
    <n v="618"/>
    <n v="593"/>
    <n v="25"/>
    <n v="0.04"/>
  </r>
  <r>
    <x v="6"/>
    <x v="10"/>
    <s v="New cancer diagnoses (observed)"/>
    <x v="0"/>
    <x v="0"/>
    <n v="64"/>
    <n v="59"/>
    <n v="5"/>
    <n v="0.08"/>
  </r>
  <r>
    <x v="6"/>
    <x v="10"/>
    <s v="New cancer diagnoses (observed)"/>
    <x v="0"/>
    <x v="1"/>
    <n v="195"/>
    <n v="193"/>
    <n v="2"/>
    <n v="0.01"/>
  </r>
  <r>
    <x v="6"/>
    <x v="10"/>
    <s v="New cancer diagnoses (observed)"/>
    <x v="0"/>
    <x v="2"/>
    <n v="133"/>
    <n v="132"/>
    <n v="1"/>
    <n v="0.01"/>
  </r>
  <r>
    <x v="6"/>
    <x v="10"/>
    <s v="New cancer diagnoses (observed)"/>
    <x v="0"/>
    <x v="4"/>
    <n v="519"/>
    <n v="517"/>
    <n v="2"/>
    <n v="0"/>
  </r>
  <r>
    <x v="6"/>
    <x v="11"/>
    <s v="New cancer diagnoses (observed)"/>
    <x v="0"/>
    <x v="0"/>
    <n v="26"/>
    <s v="NA"/>
    <s v="NA"/>
    <s v="NA"/>
  </r>
  <r>
    <x v="6"/>
    <x v="11"/>
    <s v="New cancer diagnoses (observed)"/>
    <x v="0"/>
    <x v="1"/>
    <n v="30"/>
    <s v="NA"/>
    <s v="NA"/>
    <s v="NA"/>
  </r>
  <r>
    <x v="6"/>
    <x v="11"/>
    <s v="New cancer diagnoses (observed)"/>
    <x v="0"/>
    <x v="2"/>
    <n v="24"/>
    <s v="NA"/>
    <s v="NA"/>
    <s v="NA"/>
  </r>
  <r>
    <x v="6"/>
    <x v="11"/>
    <s v="New cancer diagnoses (observed)"/>
    <x v="0"/>
    <x v="4"/>
    <n v="77"/>
    <s v="NA"/>
    <s v="NA"/>
    <s v="NA"/>
  </r>
  <r>
    <x v="6"/>
    <x v="11"/>
    <s v="New cancer diagnoses (observed)"/>
    <x v="1"/>
    <x v="5"/>
    <n v="9"/>
    <s v="NA"/>
    <s v="NA"/>
    <s v="NA"/>
  </r>
  <r>
    <x v="6"/>
    <x v="11"/>
    <s v="New cancer diagnoses (observed)"/>
    <x v="1"/>
    <x v="6"/>
    <n v="31"/>
    <s v="NA"/>
    <s v="NA"/>
    <s v="NA"/>
  </r>
  <r>
    <x v="6"/>
    <x v="11"/>
    <s v="New cancer diagnoses (observed)"/>
    <x v="1"/>
    <x v="7"/>
    <n v="26"/>
    <s v="NA"/>
    <s v="NA"/>
    <s v="NA"/>
  </r>
  <r>
    <x v="6"/>
    <x v="11"/>
    <s v="New cancer diagnoses (observed)"/>
    <x v="1"/>
    <x v="8"/>
    <n v="16"/>
    <s v="NA"/>
    <s v="NA"/>
    <s v="NA"/>
  </r>
  <r>
    <x v="6"/>
    <x v="11"/>
    <s v="New cancer diagnoses (observed)"/>
    <x v="1"/>
    <x v="9"/>
    <n v="75"/>
    <s v="NA"/>
    <s v="NA"/>
    <s v="NA"/>
  </r>
  <r>
    <x v="6"/>
    <x v="12"/>
    <s v="New cancer diagnoses (observed)"/>
    <x v="0"/>
    <x v="0"/>
    <n v="206"/>
    <s v="NA"/>
    <s v="NA"/>
    <s v="NA"/>
  </r>
  <r>
    <x v="6"/>
    <x v="12"/>
    <s v="New cancer diagnoses (observed)"/>
    <x v="0"/>
    <x v="1"/>
    <n v="224"/>
    <s v="NA"/>
    <s v="NA"/>
    <s v="NA"/>
  </r>
  <r>
    <x v="6"/>
    <x v="12"/>
    <s v="New cancer diagnoses (observed)"/>
    <x v="0"/>
    <x v="2"/>
    <n v="143"/>
    <s v="NA"/>
    <s v="NA"/>
    <s v="NA"/>
  </r>
  <r>
    <x v="6"/>
    <x v="12"/>
    <s v="New cancer diagnoses (observed)"/>
    <x v="0"/>
    <x v="4"/>
    <n v="236"/>
    <s v="NA"/>
    <s v="NA"/>
    <s v="NA"/>
  </r>
  <r>
    <x v="6"/>
    <x v="12"/>
    <s v="New cancer diagnoses (observed)"/>
    <x v="1"/>
    <x v="5"/>
    <n v="226"/>
    <s v="NA"/>
    <s v="NA"/>
    <s v="NA"/>
  </r>
  <r>
    <x v="6"/>
    <x v="12"/>
    <s v="New cancer diagnoses (observed)"/>
    <x v="1"/>
    <x v="6"/>
    <n v="45"/>
    <s v="NA"/>
    <s v="NA"/>
    <s v="NA"/>
  </r>
  <r>
    <x v="6"/>
    <x v="12"/>
    <s v="New cancer diagnoses (observed)"/>
    <x v="1"/>
    <x v="7"/>
    <n v="118"/>
    <s v="NA"/>
    <s v="NA"/>
    <s v="NA"/>
  </r>
  <r>
    <x v="6"/>
    <x v="12"/>
    <s v="New cancer diagnoses (observed)"/>
    <x v="1"/>
    <x v="8"/>
    <n v="87"/>
    <s v="NA"/>
    <s v="NA"/>
    <s v="NA"/>
  </r>
  <r>
    <x v="6"/>
    <x v="12"/>
    <s v="New cancer diagnoses (observed)"/>
    <x v="1"/>
    <x v="9"/>
    <n v="333"/>
    <s v="NA"/>
    <s v="NA"/>
    <s v="NA"/>
  </r>
  <r>
    <x v="6"/>
    <x v="13"/>
    <s v="New cancer diagnoses (observed)"/>
    <x v="0"/>
    <x v="0"/>
    <n v="44"/>
    <s v="NA"/>
    <s v="NA"/>
    <s v="NA"/>
  </r>
  <r>
    <x v="6"/>
    <x v="13"/>
    <s v="New cancer diagnoses (observed)"/>
    <x v="0"/>
    <x v="1"/>
    <n v="150"/>
    <s v="NA"/>
    <s v="NA"/>
    <s v="NA"/>
  </r>
  <r>
    <x v="6"/>
    <x v="13"/>
    <s v="New cancer diagnoses (observed)"/>
    <x v="0"/>
    <x v="2"/>
    <n v="108"/>
    <s v="NA"/>
    <s v="NA"/>
    <s v="NA"/>
  </r>
  <r>
    <x v="6"/>
    <x v="13"/>
    <s v="New cancer diagnoses (observed)"/>
    <x v="0"/>
    <x v="4"/>
    <n v="399"/>
    <s v="NA"/>
    <s v="NA"/>
    <s v="NA"/>
  </r>
  <r>
    <x v="6"/>
    <x v="14"/>
    <s v="New cancer diagnoses (observed)"/>
    <x v="0"/>
    <x v="0"/>
    <n v="178"/>
    <s v="NA"/>
    <s v="NA"/>
    <s v="NA"/>
  </r>
  <r>
    <x v="6"/>
    <x v="14"/>
    <s v="New cancer diagnoses (observed)"/>
    <x v="0"/>
    <x v="1"/>
    <n v="130"/>
    <s v="NA"/>
    <s v="NA"/>
    <s v="NA"/>
  </r>
  <r>
    <x v="6"/>
    <x v="14"/>
    <s v="New cancer diagnoses (observed)"/>
    <x v="0"/>
    <x v="2"/>
    <n v="81"/>
    <s v="NA"/>
    <s v="NA"/>
    <s v="NA"/>
  </r>
  <r>
    <x v="6"/>
    <x v="14"/>
    <s v="New cancer diagnoses (observed)"/>
    <x v="0"/>
    <x v="4"/>
    <n v="66"/>
    <s v="NA"/>
    <s v="NA"/>
    <s v="NA"/>
  </r>
  <r>
    <x v="6"/>
    <x v="15"/>
    <s v="New cancer diagnoses (observed)"/>
    <x v="0"/>
    <x v="0"/>
    <n v="1097"/>
    <n v="980"/>
    <n v="117"/>
    <n v="0.12"/>
  </r>
  <r>
    <x v="6"/>
    <x v="15"/>
    <s v="New cancer diagnoses (observed)"/>
    <x v="0"/>
    <x v="1"/>
    <n v="737"/>
    <n v="721"/>
    <n v="16"/>
    <n v="0.02"/>
  </r>
  <r>
    <x v="6"/>
    <x v="15"/>
    <s v="New cancer diagnoses (observed)"/>
    <x v="0"/>
    <x v="2"/>
    <n v="722"/>
    <n v="717"/>
    <n v="5"/>
    <n v="0.01"/>
  </r>
  <r>
    <x v="6"/>
    <x v="15"/>
    <s v="New cancer diagnoses (observed)"/>
    <x v="0"/>
    <x v="4"/>
    <n v="905"/>
    <n v="906"/>
    <n v="-1"/>
    <n v="0"/>
  </r>
  <r>
    <x v="6"/>
    <x v="15"/>
    <s v="New cancer diagnoses (observed)"/>
    <x v="1"/>
    <x v="5"/>
    <n v="603"/>
    <n v="603"/>
    <n v="0"/>
    <n v="0"/>
  </r>
  <r>
    <x v="6"/>
    <x v="15"/>
    <s v="New cancer diagnoses (observed)"/>
    <x v="1"/>
    <x v="6"/>
    <n v="234"/>
    <n v="233"/>
    <n v="1"/>
    <n v="0"/>
  </r>
  <r>
    <x v="6"/>
    <x v="15"/>
    <s v="New cancer diagnoses (observed)"/>
    <x v="1"/>
    <x v="7"/>
    <n v="653"/>
    <n v="652"/>
    <n v="1"/>
    <n v="0"/>
  </r>
  <r>
    <x v="6"/>
    <x v="15"/>
    <s v="New cancer diagnoses (observed)"/>
    <x v="1"/>
    <x v="8"/>
    <n v="1329"/>
    <n v="1330"/>
    <n v="-1"/>
    <n v="0"/>
  </r>
  <r>
    <x v="6"/>
    <x v="15"/>
    <s v="New cancer diagnoses (observed)"/>
    <x v="1"/>
    <x v="9"/>
    <n v="411"/>
    <n v="285"/>
    <n v="126"/>
    <n v="0.44"/>
  </r>
  <r>
    <x v="6"/>
    <x v="16"/>
    <s v="New cancer diagnoses (observed)"/>
    <x v="0"/>
    <x v="0"/>
    <n v="57"/>
    <s v="NA"/>
    <s v="NA"/>
    <s v="NA"/>
  </r>
  <r>
    <x v="6"/>
    <x v="16"/>
    <s v="New cancer diagnoses (observed)"/>
    <x v="0"/>
    <x v="1"/>
    <n v="146"/>
    <s v="NA"/>
    <s v="NA"/>
    <s v="NA"/>
  </r>
  <r>
    <x v="6"/>
    <x v="16"/>
    <s v="New cancer diagnoses (observed)"/>
    <x v="0"/>
    <x v="2"/>
    <n v="44"/>
    <s v="NA"/>
    <s v="NA"/>
    <s v="NA"/>
  </r>
  <r>
    <x v="6"/>
    <x v="16"/>
    <s v="New cancer diagnoses (observed)"/>
    <x v="0"/>
    <x v="4"/>
    <n v="74"/>
    <s v="NA"/>
    <s v="NA"/>
    <s v="NA"/>
  </r>
  <r>
    <x v="6"/>
    <x v="17"/>
    <s v="New cancer diagnoses (observed)"/>
    <x v="0"/>
    <x v="0"/>
    <n v="39"/>
    <n v="37"/>
    <n v="2"/>
    <n v="0.05"/>
  </r>
  <r>
    <x v="6"/>
    <x v="17"/>
    <s v="New cancer diagnoses (observed)"/>
    <x v="0"/>
    <x v="1"/>
    <n v="410"/>
    <n v="408"/>
    <n v="2"/>
    <n v="0"/>
  </r>
  <r>
    <x v="6"/>
    <x v="17"/>
    <s v="New cancer diagnoses (observed)"/>
    <x v="0"/>
    <x v="2"/>
    <n v="112"/>
    <n v="111"/>
    <n v="1"/>
    <n v="0.01"/>
  </r>
  <r>
    <x v="6"/>
    <x v="17"/>
    <s v="New cancer diagnoses (observed)"/>
    <x v="0"/>
    <x v="4"/>
    <n v="791"/>
    <n v="791"/>
    <n v="0"/>
    <n v="0"/>
  </r>
  <r>
    <x v="6"/>
    <x v="17"/>
    <s v="New cancer diagnoses (observed)"/>
    <x v="1"/>
    <x v="5"/>
    <n v="627"/>
    <n v="628"/>
    <n v="-1"/>
    <n v="0"/>
  </r>
  <r>
    <x v="6"/>
    <x v="17"/>
    <s v="New cancer diagnoses (observed)"/>
    <x v="1"/>
    <x v="6"/>
    <n v="261"/>
    <n v="261"/>
    <n v="0"/>
    <n v="0"/>
  </r>
  <r>
    <x v="6"/>
    <x v="17"/>
    <s v="New cancer diagnoses (observed)"/>
    <x v="1"/>
    <x v="7"/>
    <n v="47"/>
    <n v="47"/>
    <n v="0"/>
    <n v="0"/>
  </r>
  <r>
    <x v="6"/>
    <x v="17"/>
    <s v="New cancer diagnoses (observed)"/>
    <x v="1"/>
    <x v="8"/>
    <n v="15"/>
    <n v="14"/>
    <n v="1"/>
    <n v="7.0000000000000007E-2"/>
  </r>
  <r>
    <x v="6"/>
    <x v="17"/>
    <s v="New cancer diagnoses (observed)"/>
    <x v="1"/>
    <x v="9"/>
    <n v="402"/>
    <n v="397"/>
    <n v="5"/>
    <n v="0.01"/>
  </r>
  <r>
    <x v="6"/>
    <x v="18"/>
    <s v="New cancer diagnoses (observed)"/>
    <x v="0"/>
    <x v="0"/>
    <n v="106"/>
    <s v="NA"/>
    <s v="NA"/>
    <s v="NA"/>
  </r>
  <r>
    <x v="6"/>
    <x v="18"/>
    <s v="New cancer diagnoses (observed)"/>
    <x v="0"/>
    <x v="1"/>
    <n v="122"/>
    <s v="NA"/>
    <s v="NA"/>
    <s v="NA"/>
  </r>
  <r>
    <x v="6"/>
    <x v="18"/>
    <s v="New cancer diagnoses (observed)"/>
    <x v="0"/>
    <x v="2"/>
    <n v="38"/>
    <s v="NA"/>
    <s v="NA"/>
    <s v="NA"/>
  </r>
  <r>
    <x v="6"/>
    <x v="18"/>
    <s v="New cancer diagnoses (observed)"/>
    <x v="0"/>
    <x v="4"/>
    <n v="100"/>
    <s v="NA"/>
    <s v="NA"/>
    <s v="NA"/>
  </r>
  <r>
    <x v="6"/>
    <x v="19"/>
    <s v="New cancer diagnoses (observed)"/>
    <x v="0"/>
    <x v="0"/>
    <n v="129"/>
    <s v="NA"/>
    <s v="NA"/>
    <s v="NA"/>
  </r>
  <r>
    <x v="6"/>
    <x v="19"/>
    <s v="New cancer diagnoses (observed)"/>
    <x v="0"/>
    <x v="1"/>
    <n v="67"/>
    <s v="NA"/>
    <s v="NA"/>
    <s v="NA"/>
  </r>
  <r>
    <x v="6"/>
    <x v="19"/>
    <s v="New cancer diagnoses (observed)"/>
    <x v="0"/>
    <x v="2"/>
    <n v="39"/>
    <s v="NA"/>
    <s v="NA"/>
    <s v="NA"/>
  </r>
  <r>
    <x v="6"/>
    <x v="19"/>
    <s v="New cancer diagnoses (observed)"/>
    <x v="0"/>
    <x v="4"/>
    <n v="34"/>
    <s v="NA"/>
    <s v="NA"/>
    <s v="NA"/>
  </r>
  <r>
    <x v="6"/>
    <x v="20"/>
    <s v="New cancer diagnoses (observed)"/>
    <x v="0"/>
    <x v="0"/>
    <n v="20"/>
    <s v="NA"/>
    <s v="NA"/>
    <s v="NA"/>
  </r>
  <r>
    <x v="6"/>
    <x v="20"/>
    <s v="New cancer diagnoses (observed)"/>
    <x v="0"/>
    <x v="1"/>
    <n v="45"/>
    <s v="NA"/>
    <s v="NA"/>
    <s v="NA"/>
  </r>
  <r>
    <x v="6"/>
    <x v="20"/>
    <s v="New cancer diagnoses (observed)"/>
    <x v="0"/>
    <x v="2"/>
    <n v="25"/>
    <s v="NA"/>
    <s v="NA"/>
    <s v="NA"/>
  </r>
  <r>
    <x v="6"/>
    <x v="20"/>
    <s v="New cancer diagnoses (observed)"/>
    <x v="0"/>
    <x v="4"/>
    <n v="120"/>
    <s v="NA"/>
    <s v="NA"/>
    <s v="NA"/>
  </r>
  <r>
    <x v="6"/>
    <x v="21"/>
    <s v="New cancer diagnoses (observed)"/>
    <x v="0"/>
    <x v="0"/>
    <n v="233"/>
    <s v="NA"/>
    <s v="NA"/>
    <s v="NA"/>
  </r>
  <r>
    <x v="6"/>
    <x v="21"/>
    <s v="New cancer diagnoses (observed)"/>
    <x v="0"/>
    <x v="1"/>
    <n v="211"/>
    <s v="NA"/>
    <s v="NA"/>
    <s v="NA"/>
  </r>
  <r>
    <x v="6"/>
    <x v="21"/>
    <s v="New cancer diagnoses (observed)"/>
    <x v="0"/>
    <x v="2"/>
    <n v="137"/>
    <s v="NA"/>
    <s v="NA"/>
    <s v="NA"/>
  </r>
  <r>
    <x v="6"/>
    <x v="21"/>
    <s v="New cancer diagnoses (observed)"/>
    <x v="0"/>
    <x v="4"/>
    <n v="284"/>
    <s v="NA"/>
    <s v="NA"/>
    <s v="NA"/>
  </r>
  <r>
    <x v="6"/>
    <x v="21"/>
    <s v="New cancer diagnoses (observed)"/>
    <x v="1"/>
    <x v="5"/>
    <n v="63"/>
    <s v="NA"/>
    <s v="NA"/>
    <s v="NA"/>
  </r>
  <r>
    <x v="6"/>
    <x v="21"/>
    <s v="New cancer diagnoses (observed)"/>
    <x v="1"/>
    <x v="6"/>
    <n v="50"/>
    <s v="NA"/>
    <s v="NA"/>
    <s v="NA"/>
  </r>
  <r>
    <x v="6"/>
    <x v="21"/>
    <s v="New cancer diagnoses (observed)"/>
    <x v="1"/>
    <x v="7"/>
    <n v="75"/>
    <s v="NA"/>
    <s v="NA"/>
    <s v="NA"/>
  </r>
  <r>
    <x v="6"/>
    <x v="21"/>
    <s v="New cancer diagnoses (observed)"/>
    <x v="1"/>
    <x v="8"/>
    <n v="193"/>
    <s v="NA"/>
    <s v="NA"/>
    <s v="NA"/>
  </r>
  <r>
    <x v="6"/>
    <x v="21"/>
    <s v="New cancer diagnoses (observed)"/>
    <x v="1"/>
    <x v="9"/>
    <n v="484"/>
    <s v="NA"/>
    <s v="NA"/>
    <s v="NA"/>
  </r>
  <r>
    <x v="6"/>
    <x v="22"/>
    <s v="New cancer diagnoses (observed)"/>
    <x v="0"/>
    <x v="0"/>
    <n v="128"/>
    <s v="NA"/>
    <s v="NA"/>
    <s v="NA"/>
  </r>
  <r>
    <x v="6"/>
    <x v="22"/>
    <s v="New cancer diagnoses (observed)"/>
    <x v="0"/>
    <x v="1"/>
    <n v="134"/>
    <s v="NA"/>
    <s v="NA"/>
    <s v="NA"/>
  </r>
  <r>
    <x v="6"/>
    <x v="22"/>
    <s v="New cancer diagnoses (observed)"/>
    <x v="0"/>
    <x v="2"/>
    <n v="128"/>
    <s v="NA"/>
    <s v="NA"/>
    <s v="NA"/>
  </r>
  <r>
    <x v="6"/>
    <x v="22"/>
    <s v="New cancer diagnoses (observed)"/>
    <x v="0"/>
    <x v="4"/>
    <n v="340"/>
    <s v="NA"/>
    <s v="NA"/>
    <s v="NA"/>
  </r>
  <r>
    <x v="6"/>
    <x v="22"/>
    <s v="New cancer diagnoses (observed)"/>
    <x v="1"/>
    <x v="5"/>
    <n v="34"/>
    <s v="NA"/>
    <s v="NA"/>
    <s v="NA"/>
  </r>
  <r>
    <x v="6"/>
    <x v="22"/>
    <s v="New cancer diagnoses (observed)"/>
    <x v="1"/>
    <x v="6"/>
    <n v="113"/>
    <s v="NA"/>
    <s v="NA"/>
    <s v="NA"/>
  </r>
  <r>
    <x v="6"/>
    <x v="22"/>
    <s v="New cancer diagnoses (observed)"/>
    <x v="1"/>
    <x v="7"/>
    <n v="166"/>
    <s v="NA"/>
    <s v="NA"/>
    <s v="NA"/>
  </r>
  <r>
    <x v="6"/>
    <x v="22"/>
    <s v="New cancer diagnoses (observed)"/>
    <x v="1"/>
    <x v="8"/>
    <n v="228"/>
    <s v="NA"/>
    <s v="NA"/>
    <s v="NA"/>
  </r>
  <r>
    <x v="6"/>
    <x v="22"/>
    <s v="New cancer diagnoses (observed)"/>
    <x v="1"/>
    <x v="9"/>
    <n v="189"/>
    <s v="NA"/>
    <s v="NA"/>
    <s v="NA"/>
  </r>
  <r>
    <x v="6"/>
    <x v="23"/>
    <s v="New cancer diagnoses (observed)"/>
    <x v="0"/>
    <x v="0"/>
    <n v="233"/>
    <n v="210"/>
    <n v="23"/>
    <n v="0.11"/>
  </r>
  <r>
    <x v="6"/>
    <x v="23"/>
    <s v="New cancer diagnoses (observed)"/>
    <x v="0"/>
    <x v="1"/>
    <n v="221"/>
    <n v="214"/>
    <n v="7"/>
    <n v="0.03"/>
  </r>
  <r>
    <x v="6"/>
    <x v="23"/>
    <s v="New cancer diagnoses (observed)"/>
    <x v="0"/>
    <x v="2"/>
    <n v="181"/>
    <n v="177"/>
    <n v="4"/>
    <n v="0.02"/>
  </r>
  <r>
    <x v="6"/>
    <x v="23"/>
    <s v="New cancer diagnoses (observed)"/>
    <x v="0"/>
    <x v="4"/>
    <n v="453"/>
    <n v="453"/>
    <n v="0"/>
    <n v="0"/>
  </r>
  <r>
    <x v="6"/>
    <x v="23"/>
    <s v="New cancer diagnoses (observed)"/>
    <x v="1"/>
    <x v="5"/>
    <n v="60"/>
    <n v="60"/>
    <n v="0"/>
    <n v="0"/>
  </r>
  <r>
    <x v="6"/>
    <x v="23"/>
    <s v="New cancer diagnoses (observed)"/>
    <x v="1"/>
    <x v="6"/>
    <n v="166"/>
    <n v="165"/>
    <n v="1"/>
    <n v="0.01"/>
  </r>
  <r>
    <x v="6"/>
    <x v="23"/>
    <s v="New cancer diagnoses (observed)"/>
    <x v="1"/>
    <x v="7"/>
    <n v="202"/>
    <n v="200"/>
    <n v="2"/>
    <n v="0.01"/>
  </r>
  <r>
    <x v="6"/>
    <x v="23"/>
    <s v="New cancer diagnoses (observed)"/>
    <x v="1"/>
    <x v="8"/>
    <n v="332"/>
    <n v="330"/>
    <n v="2"/>
    <n v="0.01"/>
  </r>
  <r>
    <x v="6"/>
    <x v="23"/>
    <s v="New cancer diagnoses (observed)"/>
    <x v="1"/>
    <x v="9"/>
    <n v="328"/>
    <n v="299"/>
    <n v="29"/>
    <n v="0.1"/>
  </r>
  <r>
    <x v="6"/>
    <x v="24"/>
    <s v="New cancer diagnoses (observed)"/>
    <x v="0"/>
    <x v="0"/>
    <s v="NA"/>
    <s v="NA"/>
    <s v="NA"/>
    <s v="NA"/>
  </r>
  <r>
    <x v="6"/>
    <x v="24"/>
    <s v="New cancer diagnoses (observed)"/>
    <x v="0"/>
    <x v="1"/>
    <s v="NA"/>
    <s v="NA"/>
    <s v="NA"/>
    <s v="NA"/>
  </r>
  <r>
    <x v="6"/>
    <x v="24"/>
    <s v="New cancer diagnoses (observed)"/>
    <x v="0"/>
    <x v="2"/>
    <s v="NA"/>
    <s v="NA"/>
    <s v="NA"/>
    <s v="NA"/>
  </r>
  <r>
    <x v="6"/>
    <x v="24"/>
    <s v="New cancer diagnoses (observed)"/>
    <x v="0"/>
    <x v="4"/>
    <s v="NA"/>
    <s v="NA"/>
    <s v="NA"/>
    <s v="NA"/>
  </r>
  <r>
    <x v="6"/>
    <x v="24"/>
    <s v="New cancer diagnoses (observed)"/>
    <x v="1"/>
    <x v="5"/>
    <s v="NA"/>
    <s v="NA"/>
    <s v="NA"/>
    <s v="NA"/>
  </r>
  <r>
    <x v="6"/>
    <x v="24"/>
    <s v="New cancer diagnoses (observed)"/>
    <x v="1"/>
    <x v="6"/>
    <s v="NA"/>
    <s v="NA"/>
    <s v="NA"/>
    <s v="NA"/>
  </r>
  <r>
    <x v="6"/>
    <x v="24"/>
    <s v="New cancer diagnoses (observed)"/>
    <x v="1"/>
    <x v="7"/>
    <s v="NA"/>
    <s v="NA"/>
    <s v="NA"/>
    <s v="NA"/>
  </r>
  <r>
    <x v="6"/>
    <x v="24"/>
    <s v="New cancer diagnoses (observed)"/>
    <x v="1"/>
    <x v="8"/>
    <s v="NA"/>
    <s v="NA"/>
    <s v="NA"/>
    <s v="NA"/>
  </r>
  <r>
    <x v="6"/>
    <x v="24"/>
    <s v="New cancer diagnoses (observed)"/>
    <x v="1"/>
    <x v="9"/>
    <s v="NA"/>
    <s v="NA"/>
    <s v="NA"/>
    <s v="NA"/>
  </r>
  <r>
    <x v="6"/>
    <x v="25"/>
    <s v="New cancer diagnoses (observed)"/>
    <x v="0"/>
    <x v="0"/>
    <n v="146"/>
    <s v="NA"/>
    <s v="NA"/>
    <s v="NA"/>
  </r>
  <r>
    <x v="6"/>
    <x v="25"/>
    <s v="New cancer diagnoses (observed)"/>
    <x v="0"/>
    <x v="1"/>
    <n v="104"/>
    <s v="NA"/>
    <s v="NA"/>
    <s v="NA"/>
  </r>
  <r>
    <x v="6"/>
    <x v="25"/>
    <s v="New cancer diagnoses (observed)"/>
    <x v="0"/>
    <x v="2"/>
    <n v="76"/>
    <s v="NA"/>
    <s v="NA"/>
    <s v="NA"/>
  </r>
  <r>
    <x v="6"/>
    <x v="25"/>
    <s v="New cancer diagnoses (observed)"/>
    <x v="0"/>
    <x v="4"/>
    <n v="187"/>
    <s v="NA"/>
    <s v="NA"/>
    <s v="NA"/>
  </r>
  <r>
    <x v="6"/>
    <x v="25"/>
    <s v="New cancer diagnoses (observed)"/>
    <x v="1"/>
    <x v="5"/>
    <n v="95"/>
    <s v="NA"/>
    <s v="NA"/>
    <s v="NA"/>
  </r>
  <r>
    <x v="6"/>
    <x v="25"/>
    <s v="New cancer diagnoses (observed)"/>
    <x v="1"/>
    <x v="6"/>
    <n v="15"/>
    <s v="NA"/>
    <s v="NA"/>
    <s v="NA"/>
  </r>
  <r>
    <x v="6"/>
    <x v="25"/>
    <s v="New cancer diagnoses (observed)"/>
    <x v="1"/>
    <x v="7"/>
    <n v="107"/>
    <s v="NA"/>
    <s v="NA"/>
    <s v="NA"/>
  </r>
  <r>
    <x v="6"/>
    <x v="25"/>
    <s v="New cancer diagnoses (observed)"/>
    <x v="1"/>
    <x v="8"/>
    <n v="59"/>
    <s v="NA"/>
    <s v="NA"/>
    <s v="NA"/>
  </r>
  <r>
    <x v="6"/>
    <x v="25"/>
    <s v="New cancer diagnoses (observed)"/>
    <x v="1"/>
    <x v="9"/>
    <n v="175"/>
    <s v="NA"/>
    <s v="NA"/>
    <s v="NA"/>
  </r>
  <r>
    <x v="6"/>
    <x v="26"/>
    <s v="New cancer diagnoses (observed)"/>
    <x v="0"/>
    <x v="0"/>
    <n v="354"/>
    <s v="NA"/>
    <s v="NA"/>
    <s v="NA"/>
  </r>
  <r>
    <x v="6"/>
    <x v="26"/>
    <s v="New cancer diagnoses (observed)"/>
    <x v="0"/>
    <x v="1"/>
    <n v="117"/>
    <s v="NA"/>
    <s v="NA"/>
    <s v="NA"/>
  </r>
  <r>
    <x v="6"/>
    <x v="26"/>
    <s v="New cancer diagnoses (observed)"/>
    <x v="0"/>
    <x v="2"/>
    <n v="78"/>
    <s v="NA"/>
    <s v="NA"/>
    <s v="NA"/>
  </r>
  <r>
    <x v="6"/>
    <x v="26"/>
    <s v="New cancer diagnoses (observed)"/>
    <x v="0"/>
    <x v="4"/>
    <n v="142"/>
    <s v="NA"/>
    <s v="NA"/>
    <s v="NA"/>
  </r>
  <r>
    <x v="6"/>
    <x v="26"/>
    <s v="New cancer diagnoses (observed)"/>
    <x v="1"/>
    <x v="5"/>
    <n v="44"/>
    <s v="NA"/>
    <s v="NA"/>
    <s v="NA"/>
  </r>
  <r>
    <x v="6"/>
    <x v="26"/>
    <s v="New cancer diagnoses (observed)"/>
    <x v="1"/>
    <x v="6"/>
    <n v="57"/>
    <s v="NA"/>
    <s v="NA"/>
    <s v="NA"/>
  </r>
  <r>
    <x v="6"/>
    <x v="26"/>
    <s v="New cancer diagnoses (observed)"/>
    <x v="1"/>
    <x v="7"/>
    <n v="67"/>
    <s v="NA"/>
    <s v="NA"/>
    <s v="NA"/>
  </r>
  <r>
    <x v="6"/>
    <x v="26"/>
    <s v="New cancer diagnoses (observed)"/>
    <x v="1"/>
    <x v="8"/>
    <n v="205"/>
    <s v="NA"/>
    <s v="NA"/>
    <s v="NA"/>
  </r>
  <r>
    <x v="6"/>
    <x v="26"/>
    <s v="New cancer diagnoses (observed)"/>
    <x v="1"/>
    <x v="9"/>
    <n v="318"/>
    <s v="NA"/>
    <s v="NA"/>
    <s v="NA"/>
  </r>
  <r>
    <x v="6"/>
    <x v="27"/>
    <s v="New cancer diagnoses (observed)"/>
    <x v="0"/>
    <x v="0"/>
    <n v="286"/>
    <n v="267"/>
    <n v="19"/>
    <n v="7.0000000000000007E-2"/>
  </r>
  <r>
    <x v="6"/>
    <x v="27"/>
    <s v="New cancer diagnoses (observed)"/>
    <x v="0"/>
    <x v="1"/>
    <n v="852"/>
    <n v="848"/>
    <n v="4"/>
    <n v="0"/>
  </r>
  <r>
    <x v="6"/>
    <x v="27"/>
    <s v="New cancer diagnoses (observed)"/>
    <x v="0"/>
    <x v="2"/>
    <n v="341"/>
    <n v="338"/>
    <n v="3"/>
    <n v="0.01"/>
  </r>
  <r>
    <x v="6"/>
    <x v="27"/>
    <s v="New cancer diagnoses (observed)"/>
    <x v="0"/>
    <x v="4"/>
    <n v="2286"/>
    <n v="2286"/>
    <n v="0"/>
    <n v="0"/>
  </r>
  <r>
    <x v="6"/>
    <x v="27"/>
    <s v="New cancer diagnoses (observed)"/>
    <x v="1"/>
    <x v="5"/>
    <n v="917"/>
    <n v="916"/>
    <n v="1"/>
    <n v="0"/>
  </r>
  <r>
    <x v="6"/>
    <x v="27"/>
    <s v="New cancer diagnoses (observed)"/>
    <x v="1"/>
    <x v="6"/>
    <n v="447"/>
    <n v="447"/>
    <n v="0"/>
    <n v="0"/>
  </r>
  <r>
    <x v="6"/>
    <x v="27"/>
    <s v="New cancer diagnoses (observed)"/>
    <x v="1"/>
    <x v="7"/>
    <n v="799"/>
    <n v="799"/>
    <n v="0"/>
    <n v="0"/>
  </r>
  <r>
    <x v="6"/>
    <x v="27"/>
    <s v="New cancer diagnoses (observed)"/>
    <x v="1"/>
    <x v="8"/>
    <n v="466"/>
    <n v="466"/>
    <n v="0"/>
    <n v="0"/>
  </r>
  <r>
    <x v="6"/>
    <x v="27"/>
    <s v="New cancer diagnoses (observed)"/>
    <x v="1"/>
    <x v="9"/>
    <n v="1136"/>
    <n v="1111"/>
    <n v="25"/>
    <n v="0.02"/>
  </r>
  <r>
    <x v="6"/>
    <x v="28"/>
    <s v="New cancer diagnoses (observed)"/>
    <x v="0"/>
    <x v="0"/>
    <n v="105"/>
    <s v="NA"/>
    <s v="NA"/>
    <s v="NA"/>
  </r>
  <r>
    <x v="6"/>
    <x v="28"/>
    <s v="New cancer diagnoses (observed)"/>
    <x v="0"/>
    <x v="1"/>
    <n v="87"/>
    <s v="NA"/>
    <s v="NA"/>
    <s v="NA"/>
  </r>
  <r>
    <x v="6"/>
    <x v="28"/>
    <s v="New cancer diagnoses (observed)"/>
    <x v="0"/>
    <x v="2"/>
    <n v="53"/>
    <s v="NA"/>
    <s v="NA"/>
    <s v="NA"/>
  </r>
  <r>
    <x v="6"/>
    <x v="28"/>
    <s v="New cancer diagnoses (observed)"/>
    <x v="0"/>
    <x v="4"/>
    <n v="113"/>
    <s v="NA"/>
    <s v="NA"/>
    <s v="NA"/>
  </r>
  <r>
    <x v="6"/>
    <x v="28"/>
    <s v="New cancer diagnoses (observed)"/>
    <x v="1"/>
    <x v="5"/>
    <n v="26"/>
    <s v="NA"/>
    <s v="NA"/>
    <s v="NA"/>
  </r>
  <r>
    <x v="6"/>
    <x v="28"/>
    <s v="New cancer diagnoses (observed)"/>
    <x v="1"/>
    <x v="6"/>
    <n v="53"/>
    <s v="NA"/>
    <s v="NA"/>
    <s v="NA"/>
  </r>
  <r>
    <x v="6"/>
    <x v="28"/>
    <s v="New cancer diagnoses (observed)"/>
    <x v="1"/>
    <x v="7"/>
    <n v="36"/>
    <s v="NA"/>
    <s v="NA"/>
    <s v="NA"/>
  </r>
  <r>
    <x v="6"/>
    <x v="28"/>
    <s v="New cancer diagnoses (observed)"/>
    <x v="1"/>
    <x v="8"/>
    <n v="104"/>
    <s v="NA"/>
    <s v="NA"/>
    <s v="NA"/>
  </r>
  <r>
    <x v="6"/>
    <x v="28"/>
    <s v="New cancer diagnoses (observed)"/>
    <x v="1"/>
    <x v="9"/>
    <n v="139"/>
    <s v="NA"/>
    <s v="NA"/>
    <s v="NA"/>
  </r>
  <r>
    <x v="6"/>
    <x v="29"/>
    <s v="New cancer diagnoses (observed)"/>
    <x v="0"/>
    <x v="0"/>
    <n v="25"/>
    <s v="NA"/>
    <s v="NA"/>
    <s v="NA"/>
  </r>
  <r>
    <x v="6"/>
    <x v="29"/>
    <s v="New cancer diagnoses (observed)"/>
    <x v="0"/>
    <x v="1"/>
    <n v="19"/>
    <s v="NA"/>
    <s v="NA"/>
    <s v="NA"/>
  </r>
  <r>
    <x v="6"/>
    <x v="29"/>
    <s v="New cancer diagnoses (observed)"/>
    <x v="0"/>
    <x v="2"/>
    <n v="23"/>
    <s v="NA"/>
    <s v="NA"/>
    <s v="NA"/>
  </r>
  <r>
    <x v="6"/>
    <x v="29"/>
    <s v="New cancer diagnoses (observed)"/>
    <x v="0"/>
    <x v="4"/>
    <n v="97"/>
    <s v="NA"/>
    <s v="NA"/>
    <s v="NA"/>
  </r>
  <r>
    <x v="6"/>
    <x v="30"/>
    <s v="New cancer diagnoses (observed)"/>
    <x v="0"/>
    <x v="0"/>
    <n v="185"/>
    <n v="201"/>
    <n v="-16"/>
    <n v="-0.08"/>
  </r>
  <r>
    <x v="6"/>
    <x v="30"/>
    <s v="New cancer diagnoses (observed)"/>
    <x v="0"/>
    <x v="1"/>
    <n v="102"/>
    <n v="107"/>
    <n v="-5"/>
    <n v="-0.05"/>
  </r>
  <r>
    <x v="6"/>
    <x v="30"/>
    <s v="New cancer diagnoses (observed)"/>
    <x v="0"/>
    <x v="2"/>
    <n v="82"/>
    <n v="88"/>
    <n v="-6"/>
    <n v="-7.0000000000000007E-2"/>
  </r>
  <r>
    <x v="6"/>
    <x v="30"/>
    <s v="New cancer diagnoses (observed)"/>
    <x v="0"/>
    <x v="4"/>
    <n v="105"/>
    <n v="114"/>
    <n v="-9"/>
    <n v="-0.08"/>
  </r>
  <r>
    <x v="6"/>
    <x v="31"/>
    <s v="New cancer diagnoses (observed)"/>
    <x v="0"/>
    <x v="0"/>
    <n v="688"/>
    <n v="565"/>
    <n v="123"/>
    <n v="0.22"/>
  </r>
  <r>
    <x v="6"/>
    <x v="31"/>
    <s v="New cancer diagnoses (observed)"/>
    <x v="0"/>
    <x v="1"/>
    <n v="301"/>
    <n v="288"/>
    <n v="13"/>
    <n v="0.05"/>
  </r>
  <r>
    <x v="6"/>
    <x v="31"/>
    <s v="New cancer diagnoses (observed)"/>
    <x v="0"/>
    <x v="2"/>
    <n v="220"/>
    <n v="208"/>
    <n v="12"/>
    <n v="0.06"/>
  </r>
  <r>
    <x v="6"/>
    <x v="31"/>
    <s v="New cancer diagnoses (observed)"/>
    <x v="0"/>
    <x v="4"/>
    <n v="260"/>
    <n v="259"/>
    <n v="1"/>
    <n v="0"/>
  </r>
  <r>
    <x v="6"/>
    <x v="31"/>
    <s v="New cancer diagnoses (observed)"/>
    <x v="1"/>
    <x v="5"/>
    <n v="44"/>
    <n v="44"/>
    <n v="0"/>
    <n v="0"/>
  </r>
  <r>
    <x v="6"/>
    <x v="31"/>
    <s v="New cancer diagnoses (observed)"/>
    <x v="1"/>
    <x v="6"/>
    <n v="57"/>
    <n v="57"/>
    <n v="0"/>
    <n v="0"/>
  </r>
  <r>
    <x v="6"/>
    <x v="31"/>
    <s v="New cancer diagnoses (observed)"/>
    <x v="1"/>
    <x v="7"/>
    <n v="67"/>
    <n v="66"/>
    <n v="1"/>
    <n v="0.02"/>
  </r>
  <r>
    <x v="6"/>
    <x v="31"/>
    <s v="New cancer diagnoses (observed)"/>
    <x v="1"/>
    <x v="8"/>
    <n v="205"/>
    <n v="204"/>
    <n v="1"/>
    <n v="0"/>
  </r>
  <r>
    <x v="6"/>
    <x v="31"/>
    <s v="New cancer diagnoses (observed)"/>
    <x v="1"/>
    <x v="9"/>
    <n v="318"/>
    <n v="252"/>
    <n v="66"/>
    <n v="0.26"/>
  </r>
  <r>
    <x v="6"/>
    <x v="32"/>
    <s v="New cancer diagnoses (observed)"/>
    <x v="0"/>
    <x v="0"/>
    <n v="441"/>
    <n v="401"/>
    <n v="40"/>
    <n v="0.1"/>
  </r>
  <r>
    <x v="6"/>
    <x v="32"/>
    <s v="New cancer diagnoses (observed)"/>
    <x v="0"/>
    <x v="1"/>
    <n v="555"/>
    <n v="551"/>
    <n v="4"/>
    <n v="0.01"/>
  </r>
  <r>
    <x v="6"/>
    <x v="32"/>
    <s v="New cancer diagnoses (observed)"/>
    <x v="0"/>
    <x v="2"/>
    <n v="288"/>
    <n v="287"/>
    <n v="1"/>
    <n v="0"/>
  </r>
  <r>
    <x v="6"/>
    <x v="32"/>
    <s v="New cancer diagnoses (observed)"/>
    <x v="0"/>
    <x v="4"/>
    <n v="740"/>
    <n v="741"/>
    <n v="-1"/>
    <n v="0"/>
  </r>
  <r>
    <x v="6"/>
    <x v="32"/>
    <s v="New cancer diagnoses (observed)"/>
    <x v="1"/>
    <x v="5"/>
    <n v="430"/>
    <n v="430"/>
    <n v="0"/>
    <n v="0"/>
  </r>
  <r>
    <x v="6"/>
    <x v="32"/>
    <s v="New cancer diagnoses (observed)"/>
    <x v="1"/>
    <x v="6"/>
    <n v="192"/>
    <n v="192"/>
    <n v="0"/>
    <n v="0"/>
  </r>
  <r>
    <x v="6"/>
    <x v="32"/>
    <s v="New cancer diagnoses (observed)"/>
    <x v="1"/>
    <x v="7"/>
    <n v="164"/>
    <n v="165"/>
    <n v="-1"/>
    <n v="-0.01"/>
  </r>
  <r>
    <x v="6"/>
    <x v="32"/>
    <s v="New cancer diagnoses (observed)"/>
    <x v="1"/>
    <x v="8"/>
    <n v="109"/>
    <n v="109"/>
    <n v="0"/>
    <n v="0"/>
  </r>
  <r>
    <x v="6"/>
    <x v="32"/>
    <s v="New cancer diagnoses (observed)"/>
    <x v="1"/>
    <x v="9"/>
    <n v="813"/>
    <n v="771"/>
    <n v="42"/>
    <n v="0.05"/>
  </r>
  <r>
    <x v="6"/>
    <x v="33"/>
    <s v="New cancer diagnoses (observed)"/>
    <x v="0"/>
    <x v="0"/>
    <n v="71"/>
    <s v="NA"/>
    <s v="NA"/>
    <s v="NA"/>
  </r>
  <r>
    <x v="6"/>
    <x v="33"/>
    <s v="New cancer diagnoses (observed)"/>
    <x v="0"/>
    <x v="1"/>
    <n v="141"/>
    <s v="NA"/>
    <s v="NA"/>
    <s v="NA"/>
  </r>
  <r>
    <x v="6"/>
    <x v="33"/>
    <s v="New cancer diagnoses (observed)"/>
    <x v="0"/>
    <x v="2"/>
    <n v="54"/>
    <s v="NA"/>
    <s v="NA"/>
    <s v="NA"/>
  </r>
  <r>
    <x v="6"/>
    <x v="33"/>
    <s v="New cancer diagnoses (observed)"/>
    <x v="0"/>
    <x v="4"/>
    <n v="429"/>
    <s v="NA"/>
    <s v="NA"/>
    <s v="NA"/>
  </r>
  <r>
    <x v="6"/>
    <x v="33"/>
    <s v="New cancer diagnoses (observed)"/>
    <x v="1"/>
    <x v="5"/>
    <n v="393"/>
    <s v="NA"/>
    <s v="NA"/>
    <s v="NA"/>
  </r>
  <r>
    <x v="6"/>
    <x v="33"/>
    <s v="New cancer diagnoses (observed)"/>
    <x v="1"/>
    <x v="6"/>
    <n v="45"/>
    <s v="NA"/>
    <s v="NA"/>
    <s v="NA"/>
  </r>
  <r>
    <x v="6"/>
    <x v="33"/>
    <s v="New cancer diagnoses (observed)"/>
    <x v="1"/>
    <x v="7"/>
    <n v="79"/>
    <s v="NA"/>
    <s v="NA"/>
    <s v="NA"/>
  </r>
  <r>
    <x v="6"/>
    <x v="33"/>
    <s v="New cancer diagnoses (observed)"/>
    <x v="1"/>
    <x v="8"/>
    <n v="43"/>
    <s v="NA"/>
    <s v="NA"/>
    <s v="NA"/>
  </r>
  <r>
    <x v="6"/>
    <x v="33"/>
    <s v="New cancer diagnoses (observed)"/>
    <x v="1"/>
    <x v="9"/>
    <n v="135"/>
    <s v="NA"/>
    <s v="NA"/>
    <s v="NA"/>
  </r>
  <r>
    <x v="7"/>
    <x v="0"/>
    <s v="New cancer diagnoses (observed)"/>
    <x v="0"/>
    <x v="0"/>
    <n v="4601"/>
    <n v="4137"/>
    <n v="464"/>
    <n v="0.11"/>
  </r>
  <r>
    <x v="7"/>
    <x v="0"/>
    <s v="New cancer diagnoses (observed)"/>
    <x v="0"/>
    <x v="1"/>
    <n v="4968"/>
    <n v="4903"/>
    <n v="65"/>
    <n v="0.01"/>
  </r>
  <r>
    <x v="7"/>
    <x v="0"/>
    <s v="New cancer diagnoses (observed)"/>
    <x v="0"/>
    <x v="2"/>
    <n v="2978"/>
    <n v="2923"/>
    <n v="55"/>
    <n v="0.02"/>
  </r>
  <r>
    <x v="7"/>
    <x v="0"/>
    <s v="New cancer diagnoses (observed)"/>
    <x v="0"/>
    <x v="3"/>
    <n v="1540"/>
    <n v="1541"/>
    <n v="-1"/>
    <n v="0"/>
  </r>
  <r>
    <x v="7"/>
    <x v="0"/>
    <s v="New cancer diagnoses (observed)"/>
    <x v="0"/>
    <x v="4"/>
    <n v="9940"/>
    <n v="9937"/>
    <n v="3"/>
    <n v="0"/>
  </r>
  <r>
    <x v="7"/>
    <x v="0"/>
    <s v="New cancer diagnoses (observed)"/>
    <x v="1"/>
    <x v="5"/>
    <n v="4691"/>
    <n v="4682"/>
    <n v="9"/>
    <n v="0"/>
  </r>
  <r>
    <x v="7"/>
    <x v="0"/>
    <s v="New cancer diagnoses (observed)"/>
    <x v="1"/>
    <x v="6"/>
    <n v="3151"/>
    <n v="3148"/>
    <n v="3"/>
    <n v="0"/>
  </r>
  <r>
    <x v="7"/>
    <x v="0"/>
    <s v="New cancer diagnoses (observed)"/>
    <x v="1"/>
    <x v="7"/>
    <n v="3039"/>
    <n v="3031"/>
    <n v="8"/>
    <n v="0"/>
  </r>
  <r>
    <x v="7"/>
    <x v="0"/>
    <s v="New cancer diagnoses (observed)"/>
    <x v="1"/>
    <x v="8"/>
    <n v="3049"/>
    <n v="3032"/>
    <n v="17"/>
    <n v="0.01"/>
  </r>
  <r>
    <x v="7"/>
    <x v="0"/>
    <s v="New cancer diagnoses (observed)"/>
    <x v="1"/>
    <x v="9"/>
    <n v="5337"/>
    <n v="4966"/>
    <n v="371"/>
    <n v="7.0000000000000007E-2"/>
  </r>
  <r>
    <x v="7"/>
    <x v="1"/>
    <s v="New cancer diagnoses (observed)"/>
    <x v="0"/>
    <x v="0"/>
    <n v="140"/>
    <s v="NA"/>
    <s v="NA"/>
    <s v="NA"/>
  </r>
  <r>
    <x v="7"/>
    <x v="1"/>
    <s v="New cancer diagnoses (observed)"/>
    <x v="0"/>
    <x v="1"/>
    <n v="263"/>
    <s v="NA"/>
    <s v="NA"/>
    <s v="NA"/>
  </r>
  <r>
    <x v="7"/>
    <x v="1"/>
    <s v="New cancer diagnoses (observed)"/>
    <x v="0"/>
    <x v="2"/>
    <n v="91"/>
    <s v="NA"/>
    <s v="NA"/>
    <s v="NA"/>
  </r>
  <r>
    <x v="7"/>
    <x v="1"/>
    <s v="New cancer diagnoses (observed)"/>
    <x v="0"/>
    <x v="4"/>
    <n v="286"/>
    <s v="NA"/>
    <s v="NA"/>
    <s v="NA"/>
  </r>
  <r>
    <x v="7"/>
    <x v="1"/>
    <s v="New cancer diagnoses (observed)"/>
    <x v="1"/>
    <x v="5"/>
    <n v="180"/>
    <s v="NA"/>
    <s v="NA"/>
    <s v="NA"/>
  </r>
  <r>
    <x v="7"/>
    <x v="1"/>
    <s v="New cancer diagnoses (observed)"/>
    <x v="1"/>
    <x v="6"/>
    <n v="143"/>
    <s v="NA"/>
    <s v="NA"/>
    <s v="NA"/>
  </r>
  <r>
    <x v="7"/>
    <x v="1"/>
    <s v="New cancer diagnoses (observed)"/>
    <x v="1"/>
    <x v="7"/>
    <n v="43"/>
    <s v="NA"/>
    <s v="NA"/>
    <s v="NA"/>
  </r>
  <r>
    <x v="7"/>
    <x v="1"/>
    <s v="New cancer diagnoses (observed)"/>
    <x v="1"/>
    <x v="8"/>
    <n v="27"/>
    <s v="NA"/>
    <s v="NA"/>
    <s v="NA"/>
  </r>
  <r>
    <x v="7"/>
    <x v="1"/>
    <s v="New cancer diagnoses (observed)"/>
    <x v="1"/>
    <x v="9"/>
    <n v="387"/>
    <s v="NA"/>
    <s v="NA"/>
    <s v="NA"/>
  </r>
  <r>
    <x v="7"/>
    <x v="2"/>
    <s v="New cancer diagnoses (observed)"/>
    <x v="0"/>
    <x v="0"/>
    <n v="39"/>
    <n v="32"/>
    <n v="7"/>
    <n v="0.22"/>
  </r>
  <r>
    <x v="7"/>
    <x v="2"/>
    <s v="New cancer diagnoses (observed)"/>
    <x v="0"/>
    <x v="1"/>
    <n v="66"/>
    <n v="66"/>
    <n v="0"/>
    <n v="0"/>
  </r>
  <r>
    <x v="7"/>
    <x v="2"/>
    <s v="New cancer diagnoses (observed)"/>
    <x v="0"/>
    <x v="2"/>
    <n v="58"/>
    <n v="59"/>
    <n v="-1"/>
    <n v="-0.02"/>
  </r>
  <r>
    <x v="7"/>
    <x v="2"/>
    <s v="New cancer diagnoses (observed)"/>
    <x v="0"/>
    <x v="4"/>
    <n v="71"/>
    <n v="72"/>
    <n v="-1"/>
    <n v="-0.01"/>
  </r>
  <r>
    <x v="7"/>
    <x v="3"/>
    <s v="New cancer diagnoses (observed)"/>
    <x v="0"/>
    <x v="0"/>
    <n v="190"/>
    <n v="151"/>
    <n v="39"/>
    <n v="0.26"/>
  </r>
  <r>
    <x v="7"/>
    <x v="3"/>
    <s v="New cancer diagnoses (observed)"/>
    <x v="0"/>
    <x v="1"/>
    <n v="74"/>
    <n v="75"/>
    <n v="-1"/>
    <n v="-0.01"/>
  </r>
  <r>
    <x v="7"/>
    <x v="3"/>
    <s v="New cancer diagnoses (observed)"/>
    <x v="0"/>
    <x v="2"/>
    <n v="120"/>
    <n v="118"/>
    <n v="2"/>
    <n v="0.02"/>
  </r>
  <r>
    <x v="7"/>
    <x v="3"/>
    <s v="New cancer diagnoses (observed)"/>
    <x v="0"/>
    <x v="4"/>
    <n v="13"/>
    <n v="13"/>
    <n v="0"/>
    <n v="0"/>
  </r>
  <r>
    <x v="7"/>
    <x v="4"/>
    <s v="New cancer diagnoses (observed)"/>
    <x v="0"/>
    <x v="0"/>
    <n v="131"/>
    <n v="122"/>
    <n v="9"/>
    <n v="7.0000000000000007E-2"/>
  </r>
  <r>
    <x v="7"/>
    <x v="4"/>
    <s v="New cancer diagnoses (observed)"/>
    <x v="0"/>
    <x v="1"/>
    <n v="195"/>
    <n v="192"/>
    <n v="3"/>
    <n v="0.02"/>
  </r>
  <r>
    <x v="7"/>
    <x v="4"/>
    <s v="New cancer diagnoses (observed)"/>
    <x v="0"/>
    <x v="2"/>
    <n v="152"/>
    <n v="149"/>
    <n v="3"/>
    <n v="0.02"/>
  </r>
  <r>
    <x v="7"/>
    <x v="4"/>
    <s v="New cancer diagnoses (observed)"/>
    <x v="0"/>
    <x v="3"/>
    <n v="1106"/>
    <n v="1107"/>
    <n v="-1"/>
    <n v="0"/>
  </r>
  <r>
    <x v="7"/>
    <x v="4"/>
    <s v="New cancer diagnoses (observed)"/>
    <x v="0"/>
    <x v="4"/>
    <n v="1905"/>
    <n v="1904"/>
    <n v="1"/>
    <n v="0"/>
  </r>
  <r>
    <x v="7"/>
    <x v="4"/>
    <s v="New cancer diagnoses (observed)"/>
    <x v="1"/>
    <x v="5"/>
    <n v="1169"/>
    <n v="1167"/>
    <n v="2"/>
    <n v="0"/>
  </r>
  <r>
    <x v="7"/>
    <x v="4"/>
    <s v="New cancer diagnoses (observed)"/>
    <x v="1"/>
    <x v="6"/>
    <n v="1109"/>
    <n v="1106"/>
    <n v="3"/>
    <n v="0"/>
  </r>
  <r>
    <x v="7"/>
    <x v="4"/>
    <s v="New cancer diagnoses (observed)"/>
    <x v="1"/>
    <x v="7"/>
    <n v="263"/>
    <n v="265"/>
    <n v="-2"/>
    <n v="-0.01"/>
  </r>
  <r>
    <x v="7"/>
    <x v="4"/>
    <s v="New cancer diagnoses (observed)"/>
    <x v="1"/>
    <x v="8"/>
    <n v="79"/>
    <n v="76"/>
    <n v="3"/>
    <n v="0.04"/>
  </r>
  <r>
    <x v="7"/>
    <x v="4"/>
    <s v="New cancer diagnoses (observed)"/>
    <x v="1"/>
    <x v="9"/>
    <n v="869"/>
    <n v="860"/>
    <n v="9"/>
    <n v="0.01"/>
  </r>
  <r>
    <x v="7"/>
    <x v="5"/>
    <s v="New cancer diagnoses (observed)"/>
    <x v="0"/>
    <x v="0"/>
    <n v="18"/>
    <s v="NA"/>
    <s v="NA"/>
    <s v="NA"/>
  </r>
  <r>
    <x v="7"/>
    <x v="5"/>
    <s v="New cancer diagnoses (observed)"/>
    <x v="0"/>
    <x v="1"/>
    <n v="47"/>
    <s v="NA"/>
    <s v="NA"/>
    <s v="NA"/>
  </r>
  <r>
    <x v="7"/>
    <x v="5"/>
    <s v="New cancer diagnoses (observed)"/>
    <x v="0"/>
    <x v="2"/>
    <n v="17"/>
    <s v="NA"/>
    <s v="NA"/>
    <s v="NA"/>
  </r>
  <r>
    <x v="7"/>
    <x v="5"/>
    <s v="New cancer diagnoses (observed)"/>
    <x v="0"/>
    <x v="3"/>
    <n v="73"/>
    <s v="NA"/>
    <s v="NA"/>
    <s v="NA"/>
  </r>
  <r>
    <x v="7"/>
    <x v="5"/>
    <s v="New cancer diagnoses (observed)"/>
    <x v="0"/>
    <x v="4"/>
    <n v="42"/>
    <s v="NA"/>
    <s v="NA"/>
    <s v="NA"/>
  </r>
  <r>
    <x v="7"/>
    <x v="6"/>
    <s v="New cancer diagnoses (observed)"/>
    <x v="0"/>
    <x v="0"/>
    <n v="657"/>
    <n v="601"/>
    <n v="56"/>
    <n v="0.09"/>
  </r>
  <r>
    <x v="7"/>
    <x v="6"/>
    <s v="New cancer diagnoses (observed)"/>
    <x v="0"/>
    <x v="1"/>
    <n v="531"/>
    <n v="521"/>
    <n v="10"/>
    <n v="0.02"/>
  </r>
  <r>
    <x v="7"/>
    <x v="6"/>
    <s v="New cancer diagnoses (observed)"/>
    <x v="0"/>
    <x v="2"/>
    <n v="318"/>
    <n v="313"/>
    <n v="5"/>
    <n v="0.02"/>
  </r>
  <r>
    <x v="7"/>
    <x v="6"/>
    <s v="New cancer diagnoses (observed)"/>
    <x v="0"/>
    <x v="3"/>
    <n v="361"/>
    <n v="361"/>
    <n v="0"/>
    <n v="0"/>
  </r>
  <r>
    <x v="7"/>
    <x v="6"/>
    <s v="New cancer diagnoses (observed)"/>
    <x v="0"/>
    <x v="4"/>
    <n v="1155"/>
    <n v="1155"/>
    <n v="0"/>
    <n v="0"/>
  </r>
  <r>
    <x v="7"/>
    <x v="6"/>
    <s v="New cancer diagnoses (observed)"/>
    <x v="1"/>
    <x v="5"/>
    <n v="470"/>
    <n v="468"/>
    <n v="2"/>
    <n v="0"/>
  </r>
  <r>
    <x v="7"/>
    <x v="6"/>
    <s v="New cancer diagnoses (observed)"/>
    <x v="1"/>
    <x v="6"/>
    <n v="664"/>
    <n v="663"/>
    <n v="1"/>
    <n v="0"/>
  </r>
  <r>
    <x v="7"/>
    <x v="6"/>
    <s v="New cancer diagnoses (observed)"/>
    <x v="1"/>
    <x v="7"/>
    <n v="783"/>
    <n v="779"/>
    <n v="4"/>
    <n v="0.01"/>
  </r>
  <r>
    <x v="7"/>
    <x v="6"/>
    <s v="New cancer diagnoses (observed)"/>
    <x v="1"/>
    <x v="8"/>
    <n v="463"/>
    <n v="456"/>
    <n v="7"/>
    <n v="0.02"/>
  </r>
  <r>
    <x v="7"/>
    <x v="6"/>
    <s v="New cancer diagnoses (observed)"/>
    <x v="1"/>
    <x v="9"/>
    <n v="520"/>
    <n v="467"/>
    <n v="53"/>
    <n v="0.11"/>
  </r>
  <r>
    <x v="7"/>
    <x v="7"/>
    <s v="New cancer diagnoses (observed)"/>
    <x v="0"/>
    <x v="0"/>
    <n v="29"/>
    <n v="25"/>
    <n v="4"/>
    <n v="0.16"/>
  </r>
  <r>
    <x v="7"/>
    <x v="7"/>
    <s v="New cancer diagnoses (observed)"/>
    <x v="0"/>
    <x v="1"/>
    <n v="102"/>
    <n v="102"/>
    <n v="0"/>
    <n v="0"/>
  </r>
  <r>
    <x v="7"/>
    <x v="7"/>
    <s v="New cancer diagnoses (observed)"/>
    <x v="0"/>
    <x v="2"/>
    <n v="42"/>
    <n v="42"/>
    <n v="0"/>
    <n v="0"/>
  </r>
  <r>
    <x v="7"/>
    <x v="7"/>
    <s v="New cancer diagnoses (observed)"/>
    <x v="0"/>
    <x v="4"/>
    <n v="74"/>
    <n v="74"/>
    <n v="0"/>
    <n v="0"/>
  </r>
  <r>
    <x v="7"/>
    <x v="8"/>
    <s v="New cancer diagnoses (observed)"/>
    <x v="0"/>
    <x v="0"/>
    <n v="237"/>
    <n v="209"/>
    <n v="28"/>
    <n v="0.13"/>
  </r>
  <r>
    <x v="7"/>
    <x v="8"/>
    <s v="New cancer diagnoses (observed)"/>
    <x v="0"/>
    <x v="1"/>
    <n v="316"/>
    <n v="313"/>
    <n v="3"/>
    <n v="0.01"/>
  </r>
  <r>
    <x v="7"/>
    <x v="8"/>
    <s v="New cancer diagnoses (observed)"/>
    <x v="0"/>
    <x v="2"/>
    <n v="161"/>
    <n v="160"/>
    <n v="1"/>
    <n v="0.01"/>
  </r>
  <r>
    <x v="7"/>
    <x v="8"/>
    <s v="New cancer diagnoses (observed)"/>
    <x v="0"/>
    <x v="3"/>
    <n v="73"/>
    <n v="73"/>
    <n v="0"/>
    <n v="0"/>
  </r>
  <r>
    <x v="7"/>
    <x v="8"/>
    <s v="New cancer diagnoses (observed)"/>
    <x v="0"/>
    <x v="4"/>
    <n v="628"/>
    <n v="627"/>
    <n v="1"/>
    <n v="0"/>
  </r>
  <r>
    <x v="7"/>
    <x v="8"/>
    <s v="New cancer diagnoses (observed)"/>
    <x v="1"/>
    <x v="5"/>
    <n v="459"/>
    <n v="458"/>
    <n v="1"/>
    <n v="0"/>
  </r>
  <r>
    <x v="7"/>
    <x v="8"/>
    <s v="New cancer diagnoses (observed)"/>
    <x v="1"/>
    <x v="6"/>
    <n v="61"/>
    <n v="61"/>
    <n v="0"/>
    <n v="0"/>
  </r>
  <r>
    <x v="7"/>
    <x v="8"/>
    <s v="New cancer diagnoses (observed)"/>
    <x v="1"/>
    <x v="7"/>
    <n v="170"/>
    <n v="170"/>
    <n v="0"/>
    <n v="0"/>
  </r>
  <r>
    <x v="7"/>
    <x v="8"/>
    <s v="New cancer diagnoses (observed)"/>
    <x v="1"/>
    <x v="8"/>
    <n v="92"/>
    <n v="92"/>
    <n v="0"/>
    <n v="0"/>
  </r>
  <r>
    <x v="7"/>
    <x v="8"/>
    <s v="New cancer diagnoses (observed)"/>
    <x v="1"/>
    <x v="9"/>
    <n v="283"/>
    <n v="254"/>
    <n v="29"/>
    <n v="0.11"/>
  </r>
  <r>
    <x v="7"/>
    <x v="9"/>
    <s v="New cancer diagnoses (observed)"/>
    <x v="0"/>
    <x v="0"/>
    <n v="591"/>
    <n v="518"/>
    <n v="73"/>
    <n v="0.14000000000000001"/>
  </r>
  <r>
    <x v="7"/>
    <x v="9"/>
    <s v="New cancer diagnoses (observed)"/>
    <x v="0"/>
    <x v="1"/>
    <n v="567"/>
    <n v="552"/>
    <n v="15"/>
    <n v="0.03"/>
  </r>
  <r>
    <x v="7"/>
    <x v="9"/>
    <s v="New cancer diagnoses (observed)"/>
    <x v="0"/>
    <x v="2"/>
    <n v="287"/>
    <n v="274"/>
    <n v="13"/>
    <n v="0.05"/>
  </r>
  <r>
    <x v="7"/>
    <x v="9"/>
    <s v="New cancer diagnoses (observed)"/>
    <x v="0"/>
    <x v="4"/>
    <n v="544"/>
    <n v="543"/>
    <n v="1"/>
    <n v="0"/>
  </r>
  <r>
    <x v="7"/>
    <x v="9"/>
    <s v="New cancer diagnoses (observed)"/>
    <x v="1"/>
    <x v="5"/>
    <n v="81"/>
    <n v="81"/>
    <n v="0"/>
    <n v="0"/>
  </r>
  <r>
    <x v="7"/>
    <x v="9"/>
    <s v="New cancer diagnoses (observed)"/>
    <x v="1"/>
    <x v="6"/>
    <n v="69"/>
    <n v="68"/>
    <n v="1"/>
    <n v="0.01"/>
  </r>
  <r>
    <x v="7"/>
    <x v="9"/>
    <s v="New cancer diagnoses (observed)"/>
    <x v="1"/>
    <x v="7"/>
    <n v="92"/>
    <n v="90"/>
    <n v="2"/>
    <n v="0.02"/>
  </r>
  <r>
    <x v="7"/>
    <x v="9"/>
    <s v="New cancer diagnoses (observed)"/>
    <x v="1"/>
    <x v="8"/>
    <n v="189"/>
    <n v="188"/>
    <n v="1"/>
    <n v="0.01"/>
  </r>
  <r>
    <x v="7"/>
    <x v="9"/>
    <s v="New cancer diagnoses (observed)"/>
    <x v="1"/>
    <x v="9"/>
    <n v="571"/>
    <n v="545"/>
    <n v="26"/>
    <n v="0.05"/>
  </r>
  <r>
    <x v="7"/>
    <x v="10"/>
    <s v="New cancer diagnoses (observed)"/>
    <x v="0"/>
    <x v="0"/>
    <n v="66"/>
    <n v="62"/>
    <n v="4"/>
    <n v="0.06"/>
  </r>
  <r>
    <x v="7"/>
    <x v="10"/>
    <s v="New cancer diagnoses (observed)"/>
    <x v="0"/>
    <x v="1"/>
    <n v="164"/>
    <n v="162"/>
    <n v="2"/>
    <n v="0.01"/>
  </r>
  <r>
    <x v="7"/>
    <x v="10"/>
    <s v="New cancer diagnoses (observed)"/>
    <x v="0"/>
    <x v="2"/>
    <n v="117"/>
    <n v="117"/>
    <n v="0"/>
    <n v="0"/>
  </r>
  <r>
    <x v="7"/>
    <x v="10"/>
    <s v="New cancer diagnoses (observed)"/>
    <x v="0"/>
    <x v="4"/>
    <n v="438"/>
    <n v="437"/>
    <n v="1"/>
    <n v="0"/>
  </r>
  <r>
    <x v="7"/>
    <x v="11"/>
    <s v="New cancer diagnoses (observed)"/>
    <x v="0"/>
    <x v="0"/>
    <n v="22"/>
    <s v="NA"/>
    <s v="NA"/>
    <s v="NA"/>
  </r>
  <r>
    <x v="7"/>
    <x v="11"/>
    <s v="New cancer diagnoses (observed)"/>
    <x v="0"/>
    <x v="1"/>
    <n v="30"/>
    <s v="NA"/>
    <s v="NA"/>
    <s v="NA"/>
  </r>
  <r>
    <x v="7"/>
    <x v="11"/>
    <s v="New cancer diagnoses (observed)"/>
    <x v="0"/>
    <x v="2"/>
    <n v="23"/>
    <s v="NA"/>
    <s v="NA"/>
    <s v="NA"/>
  </r>
  <r>
    <x v="7"/>
    <x v="11"/>
    <s v="New cancer diagnoses (observed)"/>
    <x v="0"/>
    <x v="4"/>
    <n v="51"/>
    <s v="NA"/>
    <s v="NA"/>
    <s v="NA"/>
  </r>
  <r>
    <x v="7"/>
    <x v="11"/>
    <s v="New cancer diagnoses (observed)"/>
    <x v="1"/>
    <x v="5"/>
    <n v="11"/>
    <s v="NA"/>
    <s v="NA"/>
    <s v="NA"/>
  </r>
  <r>
    <x v="7"/>
    <x v="11"/>
    <s v="New cancer diagnoses (observed)"/>
    <x v="1"/>
    <x v="6"/>
    <n v="23"/>
    <s v="NA"/>
    <s v="NA"/>
    <s v="NA"/>
  </r>
  <r>
    <x v="7"/>
    <x v="11"/>
    <s v="New cancer diagnoses (observed)"/>
    <x v="1"/>
    <x v="7"/>
    <n v="14"/>
    <s v="NA"/>
    <s v="NA"/>
    <s v="NA"/>
  </r>
  <r>
    <x v="7"/>
    <x v="11"/>
    <s v="New cancer diagnoses (observed)"/>
    <x v="1"/>
    <x v="8"/>
    <n v="11"/>
    <s v="NA"/>
    <s v="NA"/>
    <s v="NA"/>
  </r>
  <r>
    <x v="7"/>
    <x v="11"/>
    <s v="New cancer diagnoses (observed)"/>
    <x v="1"/>
    <x v="9"/>
    <n v="67"/>
    <s v="NA"/>
    <s v="NA"/>
    <s v="NA"/>
  </r>
  <r>
    <x v="7"/>
    <x v="12"/>
    <s v="New cancer diagnoses (observed)"/>
    <x v="0"/>
    <x v="0"/>
    <n v="170"/>
    <s v="NA"/>
    <s v="NA"/>
    <s v="NA"/>
  </r>
  <r>
    <x v="7"/>
    <x v="12"/>
    <s v="New cancer diagnoses (observed)"/>
    <x v="0"/>
    <x v="1"/>
    <n v="186"/>
    <s v="NA"/>
    <s v="NA"/>
    <s v="NA"/>
  </r>
  <r>
    <x v="7"/>
    <x v="12"/>
    <s v="New cancer diagnoses (observed)"/>
    <x v="0"/>
    <x v="2"/>
    <n v="137"/>
    <s v="NA"/>
    <s v="NA"/>
    <s v="NA"/>
  </r>
  <r>
    <x v="7"/>
    <x v="12"/>
    <s v="New cancer diagnoses (observed)"/>
    <x v="0"/>
    <x v="4"/>
    <n v="224"/>
    <s v="NA"/>
    <s v="NA"/>
    <s v="NA"/>
  </r>
  <r>
    <x v="7"/>
    <x v="12"/>
    <s v="New cancer diagnoses (observed)"/>
    <x v="1"/>
    <x v="5"/>
    <n v="193"/>
    <s v="NA"/>
    <s v="NA"/>
    <s v="NA"/>
  </r>
  <r>
    <x v="7"/>
    <x v="12"/>
    <s v="New cancer diagnoses (observed)"/>
    <x v="1"/>
    <x v="6"/>
    <n v="32"/>
    <s v="NA"/>
    <s v="NA"/>
    <s v="NA"/>
  </r>
  <r>
    <x v="7"/>
    <x v="12"/>
    <s v="New cancer diagnoses (observed)"/>
    <x v="1"/>
    <x v="7"/>
    <n v="103"/>
    <s v="NA"/>
    <s v="NA"/>
    <s v="NA"/>
  </r>
  <r>
    <x v="7"/>
    <x v="12"/>
    <s v="New cancer diagnoses (observed)"/>
    <x v="1"/>
    <x v="8"/>
    <n v="77"/>
    <s v="NA"/>
    <s v="NA"/>
    <s v="NA"/>
  </r>
  <r>
    <x v="7"/>
    <x v="12"/>
    <s v="New cancer diagnoses (observed)"/>
    <x v="1"/>
    <x v="9"/>
    <n v="312"/>
    <s v="NA"/>
    <s v="NA"/>
    <s v="NA"/>
  </r>
  <r>
    <x v="7"/>
    <x v="13"/>
    <s v="New cancer diagnoses (observed)"/>
    <x v="0"/>
    <x v="0"/>
    <n v="44"/>
    <s v="NA"/>
    <s v="NA"/>
    <s v="NA"/>
  </r>
  <r>
    <x v="7"/>
    <x v="13"/>
    <s v="New cancer diagnoses (observed)"/>
    <x v="0"/>
    <x v="1"/>
    <n v="118"/>
    <s v="NA"/>
    <s v="NA"/>
    <s v="NA"/>
  </r>
  <r>
    <x v="7"/>
    <x v="13"/>
    <s v="New cancer diagnoses (observed)"/>
    <x v="0"/>
    <x v="2"/>
    <n v="99"/>
    <s v="NA"/>
    <s v="NA"/>
    <s v="NA"/>
  </r>
  <r>
    <x v="7"/>
    <x v="13"/>
    <s v="New cancer diagnoses (observed)"/>
    <x v="0"/>
    <x v="4"/>
    <n v="331"/>
    <s v="NA"/>
    <s v="NA"/>
    <s v="NA"/>
  </r>
  <r>
    <x v="7"/>
    <x v="14"/>
    <s v="New cancer diagnoses (observed)"/>
    <x v="0"/>
    <x v="0"/>
    <n v="175"/>
    <s v="NA"/>
    <s v="NA"/>
    <s v="NA"/>
  </r>
  <r>
    <x v="7"/>
    <x v="14"/>
    <s v="New cancer diagnoses (observed)"/>
    <x v="0"/>
    <x v="1"/>
    <n v="110"/>
    <s v="NA"/>
    <s v="NA"/>
    <s v="NA"/>
  </r>
  <r>
    <x v="7"/>
    <x v="14"/>
    <s v="New cancer diagnoses (observed)"/>
    <x v="0"/>
    <x v="2"/>
    <n v="81"/>
    <s v="NA"/>
    <s v="NA"/>
    <s v="NA"/>
  </r>
  <r>
    <x v="7"/>
    <x v="14"/>
    <s v="New cancer diagnoses (observed)"/>
    <x v="0"/>
    <x v="4"/>
    <n v="60"/>
    <s v="NA"/>
    <s v="NA"/>
    <s v="NA"/>
  </r>
  <r>
    <x v="7"/>
    <x v="15"/>
    <s v="New cancer diagnoses (observed)"/>
    <x v="0"/>
    <x v="0"/>
    <n v="989"/>
    <n v="899"/>
    <n v="90"/>
    <n v="0.1"/>
  </r>
  <r>
    <x v="7"/>
    <x v="15"/>
    <s v="New cancer diagnoses (observed)"/>
    <x v="0"/>
    <x v="1"/>
    <n v="609"/>
    <n v="601"/>
    <n v="8"/>
    <n v="0.01"/>
  </r>
  <r>
    <x v="7"/>
    <x v="15"/>
    <s v="New cancer diagnoses (observed)"/>
    <x v="0"/>
    <x v="2"/>
    <n v="644"/>
    <n v="631"/>
    <n v="13"/>
    <n v="0.02"/>
  </r>
  <r>
    <x v="7"/>
    <x v="15"/>
    <s v="New cancer diagnoses (observed)"/>
    <x v="0"/>
    <x v="4"/>
    <n v="836"/>
    <n v="835"/>
    <n v="1"/>
    <n v="0"/>
  </r>
  <r>
    <x v="7"/>
    <x v="15"/>
    <s v="New cancer diagnoses (observed)"/>
    <x v="1"/>
    <x v="5"/>
    <n v="502"/>
    <n v="501"/>
    <n v="1"/>
    <n v="0"/>
  </r>
  <r>
    <x v="7"/>
    <x v="15"/>
    <s v="New cancer diagnoses (observed)"/>
    <x v="1"/>
    <x v="6"/>
    <n v="243"/>
    <n v="244"/>
    <n v="-1"/>
    <n v="0"/>
  </r>
  <r>
    <x v="7"/>
    <x v="15"/>
    <s v="New cancer diagnoses (observed)"/>
    <x v="1"/>
    <x v="7"/>
    <n v="554"/>
    <n v="554"/>
    <n v="0"/>
    <n v="0"/>
  </r>
  <r>
    <x v="7"/>
    <x v="15"/>
    <s v="New cancer diagnoses (observed)"/>
    <x v="1"/>
    <x v="8"/>
    <n v="1191"/>
    <n v="1187"/>
    <n v="4"/>
    <n v="0"/>
  </r>
  <r>
    <x v="7"/>
    <x v="15"/>
    <s v="New cancer diagnoses (observed)"/>
    <x v="1"/>
    <x v="9"/>
    <n v="371"/>
    <n v="272"/>
    <n v="99"/>
    <n v="0.36"/>
  </r>
  <r>
    <x v="7"/>
    <x v="16"/>
    <s v="New cancer diagnoses (observed)"/>
    <x v="0"/>
    <x v="0"/>
    <n v="55"/>
    <s v="NA"/>
    <s v="NA"/>
    <s v="NA"/>
  </r>
  <r>
    <x v="7"/>
    <x v="16"/>
    <s v="New cancer diagnoses (observed)"/>
    <x v="0"/>
    <x v="1"/>
    <n v="107"/>
    <s v="NA"/>
    <s v="NA"/>
    <s v="NA"/>
  </r>
  <r>
    <x v="7"/>
    <x v="16"/>
    <s v="New cancer diagnoses (observed)"/>
    <x v="0"/>
    <x v="2"/>
    <n v="36"/>
    <s v="NA"/>
    <s v="NA"/>
    <s v="NA"/>
  </r>
  <r>
    <x v="7"/>
    <x v="16"/>
    <s v="New cancer diagnoses (observed)"/>
    <x v="0"/>
    <x v="4"/>
    <n v="56"/>
    <s v="NA"/>
    <s v="NA"/>
    <s v="NA"/>
  </r>
  <r>
    <x v="7"/>
    <x v="17"/>
    <s v="New cancer diagnoses (observed)"/>
    <x v="0"/>
    <x v="0"/>
    <n v="26"/>
    <n v="24"/>
    <n v="2"/>
    <n v="0.08"/>
  </r>
  <r>
    <x v="7"/>
    <x v="17"/>
    <s v="New cancer diagnoses (observed)"/>
    <x v="0"/>
    <x v="1"/>
    <n v="427"/>
    <n v="425"/>
    <n v="2"/>
    <n v="0"/>
  </r>
  <r>
    <x v="7"/>
    <x v="17"/>
    <s v="New cancer diagnoses (observed)"/>
    <x v="0"/>
    <x v="2"/>
    <n v="107"/>
    <n v="107"/>
    <n v="0"/>
    <n v="0"/>
  </r>
  <r>
    <x v="7"/>
    <x v="17"/>
    <s v="New cancer diagnoses (observed)"/>
    <x v="0"/>
    <x v="4"/>
    <n v="799"/>
    <n v="799"/>
    <n v="0"/>
    <n v="0"/>
  </r>
  <r>
    <x v="7"/>
    <x v="17"/>
    <s v="New cancer diagnoses (observed)"/>
    <x v="1"/>
    <x v="5"/>
    <n v="679"/>
    <n v="680"/>
    <n v="-1"/>
    <n v="0"/>
  </r>
  <r>
    <x v="7"/>
    <x v="17"/>
    <s v="New cancer diagnoses (observed)"/>
    <x v="1"/>
    <x v="6"/>
    <n v="230"/>
    <n v="230"/>
    <n v="0"/>
    <n v="0"/>
  </r>
  <r>
    <x v="7"/>
    <x v="17"/>
    <s v="New cancer diagnoses (observed)"/>
    <x v="1"/>
    <x v="7"/>
    <n v="45"/>
    <n v="44"/>
    <n v="1"/>
    <n v="0.02"/>
  </r>
  <r>
    <x v="7"/>
    <x v="17"/>
    <s v="New cancer diagnoses (observed)"/>
    <x v="1"/>
    <x v="8"/>
    <n v="17"/>
    <n v="17"/>
    <n v="0"/>
    <n v="0"/>
  </r>
  <r>
    <x v="7"/>
    <x v="17"/>
    <s v="New cancer diagnoses (observed)"/>
    <x v="1"/>
    <x v="9"/>
    <n v="388"/>
    <n v="384"/>
    <n v="4"/>
    <n v="0.01"/>
  </r>
  <r>
    <x v="7"/>
    <x v="18"/>
    <s v="New cancer diagnoses (observed)"/>
    <x v="0"/>
    <x v="0"/>
    <n v="114"/>
    <s v="NA"/>
    <s v="NA"/>
    <s v="NA"/>
  </r>
  <r>
    <x v="7"/>
    <x v="18"/>
    <s v="New cancer diagnoses (observed)"/>
    <x v="0"/>
    <x v="1"/>
    <n v="102"/>
    <s v="NA"/>
    <s v="NA"/>
    <s v="NA"/>
  </r>
  <r>
    <x v="7"/>
    <x v="18"/>
    <s v="New cancer diagnoses (observed)"/>
    <x v="0"/>
    <x v="2"/>
    <n v="31"/>
    <s v="NA"/>
    <s v="NA"/>
    <s v="NA"/>
  </r>
  <r>
    <x v="7"/>
    <x v="18"/>
    <s v="New cancer diagnoses (observed)"/>
    <x v="0"/>
    <x v="4"/>
    <n v="128"/>
    <s v="NA"/>
    <s v="NA"/>
    <s v="NA"/>
  </r>
  <r>
    <x v="7"/>
    <x v="19"/>
    <s v="New cancer diagnoses (observed)"/>
    <x v="0"/>
    <x v="0"/>
    <n v="134"/>
    <s v="NA"/>
    <s v="NA"/>
    <s v="NA"/>
  </r>
  <r>
    <x v="7"/>
    <x v="19"/>
    <s v="New cancer diagnoses (observed)"/>
    <x v="0"/>
    <x v="1"/>
    <n v="54"/>
    <s v="NA"/>
    <s v="NA"/>
    <s v="NA"/>
  </r>
  <r>
    <x v="7"/>
    <x v="19"/>
    <s v="New cancer diagnoses (observed)"/>
    <x v="0"/>
    <x v="2"/>
    <n v="48"/>
    <s v="NA"/>
    <s v="NA"/>
    <s v="NA"/>
  </r>
  <r>
    <x v="7"/>
    <x v="19"/>
    <s v="New cancer diagnoses (observed)"/>
    <x v="0"/>
    <x v="4"/>
    <n v="23"/>
    <s v="NA"/>
    <s v="NA"/>
    <s v="NA"/>
  </r>
  <r>
    <x v="7"/>
    <x v="20"/>
    <s v="New cancer diagnoses (observed)"/>
    <x v="0"/>
    <x v="0"/>
    <n v="22"/>
    <s v="NA"/>
    <s v="NA"/>
    <s v="NA"/>
  </r>
  <r>
    <x v="7"/>
    <x v="20"/>
    <s v="New cancer diagnoses (observed)"/>
    <x v="0"/>
    <x v="1"/>
    <n v="46"/>
    <s v="NA"/>
    <s v="NA"/>
    <s v="NA"/>
  </r>
  <r>
    <x v="7"/>
    <x v="20"/>
    <s v="New cancer diagnoses (observed)"/>
    <x v="0"/>
    <x v="2"/>
    <n v="18"/>
    <s v="NA"/>
    <s v="NA"/>
    <s v="NA"/>
  </r>
  <r>
    <x v="7"/>
    <x v="20"/>
    <s v="New cancer diagnoses (observed)"/>
    <x v="0"/>
    <x v="4"/>
    <n v="107"/>
    <s v="NA"/>
    <s v="NA"/>
    <s v="NA"/>
  </r>
  <r>
    <x v="7"/>
    <x v="21"/>
    <s v="New cancer diagnoses (observed)"/>
    <x v="0"/>
    <x v="0"/>
    <n v="223"/>
    <s v="NA"/>
    <s v="NA"/>
    <s v="NA"/>
  </r>
  <r>
    <x v="7"/>
    <x v="21"/>
    <s v="New cancer diagnoses (observed)"/>
    <x v="0"/>
    <x v="1"/>
    <n v="202"/>
    <s v="NA"/>
    <s v="NA"/>
    <s v="NA"/>
  </r>
  <r>
    <x v="7"/>
    <x v="21"/>
    <s v="New cancer diagnoses (observed)"/>
    <x v="0"/>
    <x v="2"/>
    <n v="119"/>
    <s v="NA"/>
    <s v="NA"/>
    <s v="NA"/>
  </r>
  <r>
    <x v="7"/>
    <x v="21"/>
    <s v="New cancer diagnoses (observed)"/>
    <x v="0"/>
    <x v="4"/>
    <n v="259"/>
    <s v="NA"/>
    <s v="NA"/>
    <s v="NA"/>
  </r>
  <r>
    <x v="7"/>
    <x v="21"/>
    <s v="New cancer diagnoses (observed)"/>
    <x v="1"/>
    <x v="5"/>
    <n v="67"/>
    <s v="NA"/>
    <s v="NA"/>
    <s v="NA"/>
  </r>
  <r>
    <x v="7"/>
    <x v="21"/>
    <s v="New cancer diagnoses (observed)"/>
    <x v="1"/>
    <x v="6"/>
    <n v="45"/>
    <s v="NA"/>
    <s v="NA"/>
    <s v="NA"/>
  </r>
  <r>
    <x v="7"/>
    <x v="21"/>
    <s v="New cancer diagnoses (observed)"/>
    <x v="1"/>
    <x v="7"/>
    <n v="73"/>
    <s v="NA"/>
    <s v="NA"/>
    <s v="NA"/>
  </r>
  <r>
    <x v="7"/>
    <x v="21"/>
    <s v="New cancer diagnoses (observed)"/>
    <x v="1"/>
    <x v="8"/>
    <n v="163"/>
    <s v="NA"/>
    <s v="NA"/>
    <s v="NA"/>
  </r>
  <r>
    <x v="7"/>
    <x v="21"/>
    <s v="New cancer diagnoses (observed)"/>
    <x v="1"/>
    <x v="9"/>
    <n v="455"/>
    <s v="NA"/>
    <s v="NA"/>
    <s v="NA"/>
  </r>
  <r>
    <x v="7"/>
    <x v="22"/>
    <s v="New cancer diagnoses (observed)"/>
    <x v="0"/>
    <x v="0"/>
    <n v="160"/>
    <s v="NA"/>
    <s v="NA"/>
    <s v="NA"/>
  </r>
  <r>
    <x v="7"/>
    <x v="22"/>
    <s v="New cancer diagnoses (observed)"/>
    <x v="0"/>
    <x v="1"/>
    <n v="147"/>
    <s v="NA"/>
    <s v="NA"/>
    <s v="NA"/>
  </r>
  <r>
    <x v="7"/>
    <x v="22"/>
    <s v="New cancer diagnoses (observed)"/>
    <x v="0"/>
    <x v="2"/>
    <n v="99"/>
    <s v="NA"/>
    <s v="NA"/>
    <s v="NA"/>
  </r>
  <r>
    <x v="7"/>
    <x v="22"/>
    <s v="New cancer diagnoses (observed)"/>
    <x v="0"/>
    <x v="4"/>
    <n v="344"/>
    <s v="NA"/>
    <s v="NA"/>
    <s v="NA"/>
  </r>
  <r>
    <x v="7"/>
    <x v="22"/>
    <s v="New cancer diagnoses (observed)"/>
    <x v="1"/>
    <x v="5"/>
    <n v="28"/>
    <s v="NA"/>
    <s v="NA"/>
    <s v="NA"/>
  </r>
  <r>
    <x v="7"/>
    <x v="22"/>
    <s v="New cancer diagnoses (observed)"/>
    <x v="1"/>
    <x v="6"/>
    <n v="108"/>
    <s v="NA"/>
    <s v="NA"/>
    <s v="NA"/>
  </r>
  <r>
    <x v="7"/>
    <x v="22"/>
    <s v="New cancer diagnoses (observed)"/>
    <x v="1"/>
    <x v="7"/>
    <n v="205"/>
    <s v="NA"/>
    <s v="NA"/>
    <s v="NA"/>
  </r>
  <r>
    <x v="7"/>
    <x v="22"/>
    <s v="New cancer diagnoses (observed)"/>
    <x v="1"/>
    <x v="8"/>
    <n v="215"/>
    <s v="NA"/>
    <s v="NA"/>
    <s v="NA"/>
  </r>
  <r>
    <x v="7"/>
    <x v="22"/>
    <s v="New cancer diagnoses (observed)"/>
    <x v="1"/>
    <x v="9"/>
    <n v="194"/>
    <s v="NA"/>
    <s v="NA"/>
    <s v="NA"/>
  </r>
  <r>
    <x v="7"/>
    <x v="23"/>
    <s v="New cancer diagnoses (observed)"/>
    <x v="0"/>
    <x v="0"/>
    <n v="270"/>
    <n v="241"/>
    <n v="29"/>
    <n v="0.12"/>
  </r>
  <r>
    <x v="7"/>
    <x v="23"/>
    <s v="New cancer diagnoses (observed)"/>
    <x v="0"/>
    <x v="1"/>
    <n v="207"/>
    <n v="202"/>
    <n v="5"/>
    <n v="0.02"/>
  </r>
  <r>
    <x v="7"/>
    <x v="23"/>
    <s v="New cancer diagnoses (observed)"/>
    <x v="0"/>
    <x v="2"/>
    <n v="136"/>
    <n v="133"/>
    <n v="3"/>
    <n v="0.02"/>
  </r>
  <r>
    <x v="7"/>
    <x v="23"/>
    <s v="New cancer diagnoses (observed)"/>
    <x v="0"/>
    <x v="4"/>
    <n v="436"/>
    <n v="436"/>
    <n v="0"/>
    <n v="0"/>
  </r>
  <r>
    <x v="7"/>
    <x v="23"/>
    <s v="New cancer diagnoses (observed)"/>
    <x v="1"/>
    <x v="5"/>
    <n v="51"/>
    <n v="51"/>
    <n v="0"/>
    <n v="0"/>
  </r>
  <r>
    <x v="7"/>
    <x v="23"/>
    <s v="New cancer diagnoses (observed)"/>
    <x v="1"/>
    <x v="6"/>
    <n v="154"/>
    <n v="154"/>
    <n v="0"/>
    <n v="0"/>
  </r>
  <r>
    <x v="7"/>
    <x v="23"/>
    <s v="New cancer diagnoses (observed)"/>
    <x v="1"/>
    <x v="7"/>
    <n v="227"/>
    <n v="227"/>
    <n v="0"/>
    <n v="0"/>
  </r>
  <r>
    <x v="7"/>
    <x v="23"/>
    <s v="New cancer diagnoses (observed)"/>
    <x v="1"/>
    <x v="8"/>
    <n v="291"/>
    <n v="290"/>
    <n v="1"/>
    <n v="0"/>
  </r>
  <r>
    <x v="7"/>
    <x v="23"/>
    <s v="New cancer diagnoses (observed)"/>
    <x v="1"/>
    <x v="9"/>
    <n v="326"/>
    <n v="290"/>
    <n v="36"/>
    <n v="0.12"/>
  </r>
  <r>
    <x v="7"/>
    <x v="24"/>
    <s v="New cancer diagnoses (observed)"/>
    <x v="0"/>
    <x v="0"/>
    <s v="NA"/>
    <s v="NA"/>
    <s v="NA"/>
    <s v="NA"/>
  </r>
  <r>
    <x v="7"/>
    <x v="24"/>
    <s v="New cancer diagnoses (observed)"/>
    <x v="0"/>
    <x v="1"/>
    <s v="NA"/>
    <s v="NA"/>
    <s v="NA"/>
    <s v="NA"/>
  </r>
  <r>
    <x v="7"/>
    <x v="24"/>
    <s v="New cancer diagnoses (observed)"/>
    <x v="0"/>
    <x v="2"/>
    <s v="NA"/>
    <s v="NA"/>
    <s v="NA"/>
    <s v="NA"/>
  </r>
  <r>
    <x v="7"/>
    <x v="24"/>
    <s v="New cancer diagnoses (observed)"/>
    <x v="0"/>
    <x v="4"/>
    <s v="NA"/>
    <s v="NA"/>
    <s v="NA"/>
    <s v="NA"/>
  </r>
  <r>
    <x v="7"/>
    <x v="24"/>
    <s v="New cancer diagnoses (observed)"/>
    <x v="1"/>
    <x v="5"/>
    <s v="NA"/>
    <s v="NA"/>
    <s v="NA"/>
    <s v="NA"/>
  </r>
  <r>
    <x v="7"/>
    <x v="24"/>
    <s v="New cancer diagnoses (observed)"/>
    <x v="1"/>
    <x v="6"/>
    <s v="NA"/>
    <s v="NA"/>
    <s v="NA"/>
    <s v="NA"/>
  </r>
  <r>
    <x v="7"/>
    <x v="24"/>
    <s v="New cancer diagnoses (observed)"/>
    <x v="1"/>
    <x v="7"/>
    <s v="NA"/>
    <s v="NA"/>
    <s v="NA"/>
    <s v="NA"/>
  </r>
  <r>
    <x v="7"/>
    <x v="24"/>
    <s v="New cancer diagnoses (observed)"/>
    <x v="1"/>
    <x v="8"/>
    <s v="NA"/>
    <s v="NA"/>
    <s v="NA"/>
    <s v="NA"/>
  </r>
  <r>
    <x v="7"/>
    <x v="24"/>
    <s v="New cancer diagnoses (observed)"/>
    <x v="1"/>
    <x v="9"/>
    <s v="NA"/>
    <s v="NA"/>
    <s v="NA"/>
    <s v="NA"/>
  </r>
  <r>
    <x v="7"/>
    <x v="25"/>
    <s v="New cancer diagnoses (observed)"/>
    <x v="0"/>
    <x v="0"/>
    <n v="157"/>
    <s v="NA"/>
    <s v="NA"/>
    <s v="NA"/>
  </r>
  <r>
    <x v="7"/>
    <x v="25"/>
    <s v="New cancer diagnoses (observed)"/>
    <x v="0"/>
    <x v="1"/>
    <n v="104"/>
    <s v="NA"/>
    <s v="NA"/>
    <s v="NA"/>
  </r>
  <r>
    <x v="7"/>
    <x v="25"/>
    <s v="New cancer diagnoses (observed)"/>
    <x v="0"/>
    <x v="2"/>
    <n v="74"/>
    <s v="NA"/>
    <s v="NA"/>
    <s v="NA"/>
  </r>
  <r>
    <x v="7"/>
    <x v="25"/>
    <s v="New cancer diagnoses (observed)"/>
    <x v="0"/>
    <x v="4"/>
    <n v="166"/>
    <s v="NA"/>
    <s v="NA"/>
    <s v="NA"/>
  </r>
  <r>
    <x v="7"/>
    <x v="25"/>
    <s v="New cancer diagnoses (observed)"/>
    <x v="1"/>
    <x v="5"/>
    <n v="100"/>
    <s v="NA"/>
    <s v="NA"/>
    <s v="NA"/>
  </r>
  <r>
    <x v="7"/>
    <x v="25"/>
    <s v="New cancer diagnoses (observed)"/>
    <x v="1"/>
    <x v="6"/>
    <n v="12"/>
    <s v="NA"/>
    <s v="NA"/>
    <s v="NA"/>
  </r>
  <r>
    <x v="7"/>
    <x v="25"/>
    <s v="New cancer diagnoses (observed)"/>
    <x v="1"/>
    <x v="7"/>
    <n v="109"/>
    <s v="NA"/>
    <s v="NA"/>
    <s v="NA"/>
  </r>
  <r>
    <x v="7"/>
    <x v="25"/>
    <s v="New cancer diagnoses (observed)"/>
    <x v="1"/>
    <x v="8"/>
    <n v="60"/>
    <s v="NA"/>
    <s v="NA"/>
    <s v="NA"/>
  </r>
  <r>
    <x v="7"/>
    <x v="25"/>
    <s v="New cancer diagnoses (observed)"/>
    <x v="1"/>
    <x v="9"/>
    <n v="164"/>
    <s v="NA"/>
    <s v="NA"/>
    <s v="NA"/>
  </r>
  <r>
    <x v="7"/>
    <x v="26"/>
    <s v="New cancer diagnoses (observed)"/>
    <x v="0"/>
    <x v="0"/>
    <n v="332"/>
    <s v="NA"/>
    <s v="NA"/>
    <s v="NA"/>
  </r>
  <r>
    <x v="7"/>
    <x v="26"/>
    <s v="New cancer diagnoses (observed)"/>
    <x v="0"/>
    <x v="1"/>
    <n v="114"/>
    <s v="NA"/>
    <s v="NA"/>
    <s v="NA"/>
  </r>
  <r>
    <x v="7"/>
    <x v="26"/>
    <s v="New cancer diagnoses (observed)"/>
    <x v="0"/>
    <x v="2"/>
    <n v="82"/>
    <s v="NA"/>
    <s v="NA"/>
    <s v="NA"/>
  </r>
  <r>
    <x v="7"/>
    <x v="26"/>
    <s v="New cancer diagnoses (observed)"/>
    <x v="0"/>
    <x v="4"/>
    <n v="161"/>
    <s v="NA"/>
    <s v="NA"/>
    <s v="NA"/>
  </r>
  <r>
    <x v="7"/>
    <x v="26"/>
    <s v="New cancer diagnoses (observed)"/>
    <x v="1"/>
    <x v="5"/>
    <n v="27"/>
    <s v="NA"/>
    <s v="NA"/>
    <s v="NA"/>
  </r>
  <r>
    <x v="7"/>
    <x v="26"/>
    <s v="New cancer diagnoses (observed)"/>
    <x v="1"/>
    <x v="6"/>
    <n v="57"/>
    <s v="NA"/>
    <s v="NA"/>
    <s v="NA"/>
  </r>
  <r>
    <x v="7"/>
    <x v="26"/>
    <s v="New cancer diagnoses (observed)"/>
    <x v="1"/>
    <x v="7"/>
    <n v="79"/>
    <s v="NA"/>
    <s v="NA"/>
    <s v="NA"/>
  </r>
  <r>
    <x v="7"/>
    <x v="26"/>
    <s v="New cancer diagnoses (observed)"/>
    <x v="1"/>
    <x v="8"/>
    <n v="209"/>
    <s v="NA"/>
    <s v="NA"/>
    <s v="NA"/>
  </r>
  <r>
    <x v="7"/>
    <x v="26"/>
    <s v="New cancer diagnoses (observed)"/>
    <x v="1"/>
    <x v="9"/>
    <n v="317"/>
    <s v="NA"/>
    <s v="NA"/>
    <s v="NA"/>
  </r>
  <r>
    <x v="7"/>
    <x v="27"/>
    <s v="New cancer diagnoses (observed)"/>
    <x v="0"/>
    <x v="0"/>
    <n v="217"/>
    <n v="208"/>
    <n v="9"/>
    <n v="0.04"/>
  </r>
  <r>
    <x v="7"/>
    <x v="27"/>
    <s v="New cancer diagnoses (observed)"/>
    <x v="0"/>
    <x v="1"/>
    <n v="830"/>
    <n v="827"/>
    <n v="3"/>
    <n v="0"/>
  </r>
  <r>
    <x v="7"/>
    <x v="27"/>
    <s v="New cancer diagnoses (observed)"/>
    <x v="0"/>
    <x v="2"/>
    <n v="310"/>
    <n v="308"/>
    <n v="2"/>
    <n v="0.01"/>
  </r>
  <r>
    <x v="7"/>
    <x v="27"/>
    <s v="New cancer diagnoses (observed)"/>
    <x v="0"/>
    <x v="4"/>
    <n v="1999"/>
    <n v="1998"/>
    <n v="1"/>
    <n v="0"/>
  </r>
  <r>
    <x v="7"/>
    <x v="27"/>
    <s v="New cancer diagnoses (observed)"/>
    <x v="1"/>
    <x v="5"/>
    <n v="880"/>
    <n v="880"/>
    <n v="0"/>
    <n v="0"/>
  </r>
  <r>
    <x v="7"/>
    <x v="27"/>
    <s v="New cancer diagnoses (observed)"/>
    <x v="1"/>
    <x v="6"/>
    <n v="389"/>
    <n v="390"/>
    <n v="-1"/>
    <n v="0"/>
  </r>
  <r>
    <x v="7"/>
    <x v="27"/>
    <s v="New cancer diagnoses (observed)"/>
    <x v="1"/>
    <x v="7"/>
    <n v="680"/>
    <n v="677"/>
    <n v="3"/>
    <n v="0"/>
  </r>
  <r>
    <x v="7"/>
    <x v="27"/>
    <s v="New cancer diagnoses (observed)"/>
    <x v="1"/>
    <x v="8"/>
    <n v="414"/>
    <n v="414"/>
    <n v="0"/>
    <n v="0"/>
  </r>
  <r>
    <x v="7"/>
    <x v="27"/>
    <s v="New cancer diagnoses (observed)"/>
    <x v="1"/>
    <x v="9"/>
    <n v="993"/>
    <n v="980"/>
    <n v="13"/>
    <n v="0.01"/>
  </r>
  <r>
    <x v="7"/>
    <x v="28"/>
    <s v="New cancer diagnoses (observed)"/>
    <x v="0"/>
    <x v="0"/>
    <n v="110"/>
    <s v="NA"/>
    <s v="NA"/>
    <s v="NA"/>
  </r>
  <r>
    <x v="7"/>
    <x v="28"/>
    <s v="New cancer diagnoses (observed)"/>
    <x v="0"/>
    <x v="1"/>
    <n v="60"/>
    <s v="NA"/>
    <s v="NA"/>
    <s v="NA"/>
  </r>
  <r>
    <x v="7"/>
    <x v="28"/>
    <s v="New cancer diagnoses (observed)"/>
    <x v="0"/>
    <x v="2"/>
    <n v="37"/>
    <s v="NA"/>
    <s v="NA"/>
    <s v="NA"/>
  </r>
  <r>
    <x v="7"/>
    <x v="28"/>
    <s v="New cancer diagnoses (observed)"/>
    <x v="0"/>
    <x v="4"/>
    <n v="92"/>
    <s v="NA"/>
    <s v="NA"/>
    <s v="NA"/>
  </r>
  <r>
    <x v="7"/>
    <x v="28"/>
    <s v="New cancer diagnoses (observed)"/>
    <x v="1"/>
    <x v="5"/>
    <n v="23"/>
    <s v="NA"/>
    <s v="NA"/>
    <s v="NA"/>
  </r>
  <r>
    <x v="7"/>
    <x v="28"/>
    <s v="New cancer diagnoses (observed)"/>
    <x v="1"/>
    <x v="6"/>
    <n v="46"/>
    <s v="NA"/>
    <s v="NA"/>
    <s v="NA"/>
  </r>
  <r>
    <x v="7"/>
    <x v="28"/>
    <s v="New cancer diagnoses (observed)"/>
    <x v="1"/>
    <x v="7"/>
    <n v="22"/>
    <s v="NA"/>
    <s v="NA"/>
    <s v="NA"/>
  </r>
  <r>
    <x v="7"/>
    <x v="28"/>
    <s v="New cancer diagnoses (observed)"/>
    <x v="1"/>
    <x v="8"/>
    <n v="76"/>
    <s v="NA"/>
    <s v="NA"/>
    <s v="NA"/>
  </r>
  <r>
    <x v="7"/>
    <x v="28"/>
    <s v="New cancer diagnoses (observed)"/>
    <x v="1"/>
    <x v="9"/>
    <n v="132"/>
    <s v="NA"/>
    <s v="NA"/>
    <s v="NA"/>
  </r>
  <r>
    <x v="7"/>
    <x v="29"/>
    <s v="New cancer diagnoses (observed)"/>
    <x v="0"/>
    <x v="0"/>
    <n v="22"/>
    <s v="NA"/>
    <s v="NA"/>
    <s v="NA"/>
  </r>
  <r>
    <x v="7"/>
    <x v="29"/>
    <s v="New cancer diagnoses (observed)"/>
    <x v="0"/>
    <x v="1"/>
    <n v="23"/>
    <s v="NA"/>
    <s v="NA"/>
    <s v="NA"/>
  </r>
  <r>
    <x v="7"/>
    <x v="29"/>
    <s v="New cancer diagnoses (observed)"/>
    <x v="0"/>
    <x v="2"/>
    <n v="14"/>
    <s v="NA"/>
    <s v="NA"/>
    <s v="NA"/>
  </r>
  <r>
    <x v="7"/>
    <x v="29"/>
    <s v="New cancer diagnoses (observed)"/>
    <x v="0"/>
    <x v="4"/>
    <n v="99"/>
    <s v="NA"/>
    <s v="NA"/>
    <s v="NA"/>
  </r>
  <r>
    <x v="7"/>
    <x v="30"/>
    <s v="New cancer diagnoses (observed)"/>
    <x v="0"/>
    <x v="0"/>
    <n v="172"/>
    <n v="204"/>
    <n v="-32"/>
    <n v="-0.16"/>
  </r>
  <r>
    <x v="7"/>
    <x v="30"/>
    <s v="New cancer diagnoses (observed)"/>
    <x v="0"/>
    <x v="1"/>
    <n v="86"/>
    <n v="93"/>
    <n v="-7"/>
    <n v="-0.08"/>
  </r>
  <r>
    <x v="7"/>
    <x v="30"/>
    <s v="New cancer diagnoses (observed)"/>
    <x v="0"/>
    <x v="2"/>
    <n v="62"/>
    <n v="65"/>
    <n v="-3"/>
    <n v="-0.05"/>
  </r>
  <r>
    <x v="7"/>
    <x v="30"/>
    <s v="New cancer diagnoses (observed)"/>
    <x v="0"/>
    <x v="4"/>
    <n v="104"/>
    <n v="107"/>
    <n v="-3"/>
    <n v="-0.03"/>
  </r>
  <r>
    <x v="7"/>
    <x v="31"/>
    <s v="New cancer diagnoses (observed)"/>
    <x v="0"/>
    <x v="0"/>
    <n v="630"/>
    <n v="518"/>
    <n v="112"/>
    <n v="0.22"/>
  </r>
  <r>
    <x v="7"/>
    <x v="31"/>
    <s v="New cancer diagnoses (observed)"/>
    <x v="0"/>
    <x v="1"/>
    <n v="268"/>
    <n v="249"/>
    <n v="19"/>
    <n v="0.08"/>
  </r>
  <r>
    <x v="7"/>
    <x v="31"/>
    <s v="New cancer diagnoses (observed)"/>
    <x v="0"/>
    <x v="2"/>
    <n v="197"/>
    <n v="184"/>
    <n v="13"/>
    <n v="7.0000000000000007E-2"/>
  </r>
  <r>
    <x v="7"/>
    <x v="31"/>
    <s v="New cancer diagnoses (observed)"/>
    <x v="0"/>
    <x v="4"/>
    <n v="275"/>
    <n v="274"/>
    <n v="1"/>
    <n v="0"/>
  </r>
  <r>
    <x v="7"/>
    <x v="31"/>
    <s v="New cancer diagnoses (observed)"/>
    <x v="1"/>
    <x v="5"/>
    <n v="27"/>
    <n v="26"/>
    <n v="1"/>
    <n v="0.04"/>
  </r>
  <r>
    <x v="7"/>
    <x v="31"/>
    <s v="New cancer diagnoses (observed)"/>
    <x v="1"/>
    <x v="6"/>
    <n v="57"/>
    <n v="57"/>
    <n v="0"/>
    <n v="0"/>
  </r>
  <r>
    <x v="7"/>
    <x v="31"/>
    <s v="New cancer diagnoses (observed)"/>
    <x v="1"/>
    <x v="7"/>
    <n v="79"/>
    <n v="79"/>
    <n v="0"/>
    <n v="0"/>
  </r>
  <r>
    <x v="7"/>
    <x v="31"/>
    <s v="New cancer diagnoses (observed)"/>
    <x v="1"/>
    <x v="8"/>
    <n v="209"/>
    <n v="208"/>
    <n v="1"/>
    <n v="0"/>
  </r>
  <r>
    <x v="7"/>
    <x v="31"/>
    <s v="New cancer diagnoses (observed)"/>
    <x v="1"/>
    <x v="9"/>
    <n v="317"/>
    <n v="251"/>
    <n v="66"/>
    <n v="0.26"/>
  </r>
  <r>
    <x v="7"/>
    <x v="32"/>
    <s v="New cancer diagnoses (observed)"/>
    <x v="0"/>
    <x v="0"/>
    <n v="357"/>
    <n v="323"/>
    <n v="34"/>
    <n v="0.11"/>
  </r>
  <r>
    <x v="7"/>
    <x v="32"/>
    <s v="New cancer diagnoses (observed)"/>
    <x v="0"/>
    <x v="1"/>
    <n v="526"/>
    <n v="523"/>
    <n v="3"/>
    <n v="0.01"/>
  </r>
  <r>
    <x v="7"/>
    <x v="32"/>
    <s v="New cancer diagnoses (observed)"/>
    <x v="0"/>
    <x v="2"/>
    <n v="267"/>
    <n v="263"/>
    <n v="4"/>
    <n v="0.02"/>
  </r>
  <r>
    <x v="7"/>
    <x v="32"/>
    <s v="New cancer diagnoses (observed)"/>
    <x v="0"/>
    <x v="4"/>
    <n v="663"/>
    <n v="663"/>
    <n v="0"/>
    <n v="0"/>
  </r>
  <r>
    <x v="7"/>
    <x v="32"/>
    <s v="New cancer diagnoses (observed)"/>
    <x v="1"/>
    <x v="5"/>
    <n v="373"/>
    <n v="370"/>
    <n v="3"/>
    <n v="0.01"/>
  </r>
  <r>
    <x v="7"/>
    <x v="32"/>
    <s v="New cancer diagnoses (observed)"/>
    <x v="1"/>
    <x v="6"/>
    <n v="175"/>
    <n v="175"/>
    <n v="0"/>
    <n v="0"/>
  </r>
  <r>
    <x v="7"/>
    <x v="32"/>
    <s v="New cancer diagnoses (observed)"/>
    <x v="1"/>
    <x v="7"/>
    <n v="146"/>
    <n v="146"/>
    <n v="0"/>
    <n v="0"/>
  </r>
  <r>
    <x v="7"/>
    <x v="32"/>
    <s v="New cancer diagnoses (observed)"/>
    <x v="1"/>
    <x v="8"/>
    <n v="104"/>
    <n v="104"/>
    <n v="0"/>
    <n v="0"/>
  </r>
  <r>
    <x v="7"/>
    <x v="32"/>
    <s v="New cancer diagnoses (observed)"/>
    <x v="1"/>
    <x v="9"/>
    <n v="699"/>
    <n v="663"/>
    <n v="36"/>
    <n v="0.05"/>
  </r>
  <r>
    <x v="7"/>
    <x v="33"/>
    <s v="New cancer diagnoses (observed)"/>
    <x v="0"/>
    <x v="0"/>
    <n v="49"/>
    <s v="NA"/>
    <s v="NA"/>
    <s v="NA"/>
  </r>
  <r>
    <x v="7"/>
    <x v="33"/>
    <s v="New cancer diagnoses (observed)"/>
    <x v="0"/>
    <x v="1"/>
    <n v="139"/>
    <s v="NA"/>
    <s v="NA"/>
    <s v="NA"/>
  </r>
  <r>
    <x v="7"/>
    <x v="33"/>
    <s v="New cancer diagnoses (observed)"/>
    <x v="0"/>
    <x v="2"/>
    <n v="55"/>
    <s v="NA"/>
    <s v="NA"/>
    <s v="NA"/>
  </r>
  <r>
    <x v="7"/>
    <x v="33"/>
    <s v="New cancer diagnoses (observed)"/>
    <x v="0"/>
    <x v="4"/>
    <n v="377"/>
    <s v="NA"/>
    <s v="NA"/>
    <s v="NA"/>
  </r>
  <r>
    <x v="7"/>
    <x v="33"/>
    <s v="New cancer diagnoses (observed)"/>
    <x v="1"/>
    <x v="5"/>
    <n v="359"/>
    <s v="NA"/>
    <s v="NA"/>
    <s v="NA"/>
  </r>
  <r>
    <x v="7"/>
    <x v="33"/>
    <s v="New cancer diagnoses (observed)"/>
    <x v="1"/>
    <x v="6"/>
    <n v="49"/>
    <s v="NA"/>
    <s v="NA"/>
    <s v="NA"/>
  </r>
  <r>
    <x v="7"/>
    <x v="33"/>
    <s v="New cancer diagnoses (observed)"/>
    <x v="1"/>
    <x v="7"/>
    <n v="61"/>
    <s v="NA"/>
    <s v="NA"/>
    <s v="NA"/>
  </r>
  <r>
    <x v="7"/>
    <x v="33"/>
    <s v="New cancer diagnoses (observed)"/>
    <x v="1"/>
    <x v="8"/>
    <n v="32"/>
    <s v="NA"/>
    <s v="NA"/>
    <s v="NA"/>
  </r>
  <r>
    <x v="7"/>
    <x v="33"/>
    <s v="New cancer diagnoses (observed)"/>
    <x v="1"/>
    <x v="9"/>
    <n v="119"/>
    <s v="NA"/>
    <s v="NA"/>
    <s v="NA"/>
  </r>
  <r>
    <x v="8"/>
    <x v="0"/>
    <s v="New cancer diagnoses (observed)"/>
    <x v="0"/>
    <x v="0"/>
    <n v="4498"/>
    <n v="4091"/>
    <n v="407"/>
    <n v="0.1"/>
  </r>
  <r>
    <x v="8"/>
    <x v="0"/>
    <s v="New cancer diagnoses (observed)"/>
    <x v="0"/>
    <x v="1"/>
    <n v="4989"/>
    <n v="4905"/>
    <n v="84"/>
    <n v="0.02"/>
  </r>
  <r>
    <x v="8"/>
    <x v="0"/>
    <s v="New cancer diagnoses (observed)"/>
    <x v="0"/>
    <x v="2"/>
    <n v="3004"/>
    <n v="2966"/>
    <n v="38"/>
    <n v="0.01"/>
  </r>
  <r>
    <x v="8"/>
    <x v="0"/>
    <s v="New cancer diagnoses (observed)"/>
    <x v="0"/>
    <x v="3"/>
    <n v="1510"/>
    <n v="1510"/>
    <n v="0"/>
    <n v="0"/>
  </r>
  <r>
    <x v="8"/>
    <x v="0"/>
    <s v="New cancer diagnoses (observed)"/>
    <x v="0"/>
    <x v="4"/>
    <n v="9758"/>
    <n v="9754"/>
    <n v="4"/>
    <n v="0"/>
  </r>
  <r>
    <x v="8"/>
    <x v="0"/>
    <s v="New cancer diagnoses (observed)"/>
    <x v="1"/>
    <x v="5"/>
    <n v="4588"/>
    <n v="4577"/>
    <n v="11"/>
    <n v="0"/>
  </r>
  <r>
    <x v="8"/>
    <x v="0"/>
    <s v="New cancer diagnoses (observed)"/>
    <x v="1"/>
    <x v="6"/>
    <n v="3086"/>
    <n v="3086"/>
    <n v="0"/>
    <n v="0"/>
  </r>
  <r>
    <x v="8"/>
    <x v="0"/>
    <s v="New cancer diagnoses (observed)"/>
    <x v="1"/>
    <x v="7"/>
    <n v="3082"/>
    <n v="3071"/>
    <n v="11"/>
    <n v="0"/>
  </r>
  <r>
    <x v="8"/>
    <x v="0"/>
    <s v="New cancer diagnoses (observed)"/>
    <x v="1"/>
    <x v="8"/>
    <n v="3012"/>
    <n v="3002"/>
    <n v="10"/>
    <n v="0"/>
  </r>
  <r>
    <x v="8"/>
    <x v="0"/>
    <s v="New cancer diagnoses (observed)"/>
    <x v="1"/>
    <x v="9"/>
    <n v="5188"/>
    <n v="4855"/>
    <n v="333"/>
    <n v="7.0000000000000007E-2"/>
  </r>
  <r>
    <x v="8"/>
    <x v="1"/>
    <s v="New cancer diagnoses (observed)"/>
    <x v="0"/>
    <x v="0"/>
    <n v="136"/>
    <s v="NA"/>
    <s v="NA"/>
    <s v="NA"/>
  </r>
  <r>
    <x v="8"/>
    <x v="1"/>
    <s v="New cancer diagnoses (observed)"/>
    <x v="0"/>
    <x v="1"/>
    <n v="225"/>
    <s v="NA"/>
    <s v="NA"/>
    <s v="NA"/>
  </r>
  <r>
    <x v="8"/>
    <x v="1"/>
    <s v="New cancer diagnoses (observed)"/>
    <x v="0"/>
    <x v="2"/>
    <n v="80"/>
    <s v="NA"/>
    <s v="NA"/>
    <s v="NA"/>
  </r>
  <r>
    <x v="8"/>
    <x v="1"/>
    <s v="New cancer diagnoses (observed)"/>
    <x v="0"/>
    <x v="4"/>
    <n v="278"/>
    <s v="NA"/>
    <s v="NA"/>
    <s v="NA"/>
  </r>
  <r>
    <x v="8"/>
    <x v="1"/>
    <s v="New cancer diagnoses (observed)"/>
    <x v="1"/>
    <x v="5"/>
    <n v="170"/>
    <s v="NA"/>
    <s v="NA"/>
    <s v="NA"/>
  </r>
  <r>
    <x v="8"/>
    <x v="1"/>
    <s v="New cancer diagnoses (observed)"/>
    <x v="1"/>
    <x v="6"/>
    <n v="151"/>
    <s v="NA"/>
    <s v="NA"/>
    <s v="NA"/>
  </r>
  <r>
    <x v="8"/>
    <x v="1"/>
    <s v="New cancer diagnoses (observed)"/>
    <x v="1"/>
    <x v="7"/>
    <n v="45"/>
    <s v="NA"/>
    <s v="NA"/>
    <s v="NA"/>
  </r>
  <r>
    <x v="8"/>
    <x v="1"/>
    <s v="New cancer diagnoses (observed)"/>
    <x v="1"/>
    <x v="8"/>
    <n v="24"/>
    <s v="NA"/>
    <s v="NA"/>
    <s v="NA"/>
  </r>
  <r>
    <x v="8"/>
    <x v="1"/>
    <s v="New cancer diagnoses (observed)"/>
    <x v="1"/>
    <x v="9"/>
    <n v="329"/>
    <s v="NA"/>
    <s v="NA"/>
    <s v="NA"/>
  </r>
  <r>
    <x v="8"/>
    <x v="2"/>
    <s v="New cancer diagnoses (observed)"/>
    <x v="0"/>
    <x v="0"/>
    <n v="30"/>
    <n v="27"/>
    <n v="3"/>
    <n v="0.11"/>
  </r>
  <r>
    <x v="8"/>
    <x v="2"/>
    <s v="New cancer diagnoses (observed)"/>
    <x v="0"/>
    <x v="1"/>
    <n v="75"/>
    <n v="74"/>
    <n v="1"/>
    <n v="0.01"/>
  </r>
  <r>
    <x v="8"/>
    <x v="2"/>
    <s v="New cancer diagnoses (observed)"/>
    <x v="0"/>
    <x v="2"/>
    <n v="47"/>
    <n v="47"/>
    <n v="0"/>
    <n v="0"/>
  </r>
  <r>
    <x v="8"/>
    <x v="2"/>
    <s v="New cancer diagnoses (observed)"/>
    <x v="0"/>
    <x v="4"/>
    <n v="87"/>
    <n v="87"/>
    <n v="0"/>
    <n v="0"/>
  </r>
  <r>
    <x v="8"/>
    <x v="3"/>
    <s v="New cancer diagnoses (observed)"/>
    <x v="0"/>
    <x v="0"/>
    <n v="204"/>
    <n v="170"/>
    <n v="34"/>
    <n v="0.2"/>
  </r>
  <r>
    <x v="8"/>
    <x v="3"/>
    <s v="New cancer diagnoses (observed)"/>
    <x v="0"/>
    <x v="1"/>
    <n v="69"/>
    <n v="65"/>
    <n v="4"/>
    <n v="0.06"/>
  </r>
  <r>
    <x v="8"/>
    <x v="3"/>
    <s v="New cancer diagnoses (observed)"/>
    <x v="0"/>
    <x v="2"/>
    <n v="149"/>
    <n v="149"/>
    <n v="0"/>
    <n v="0"/>
  </r>
  <r>
    <x v="8"/>
    <x v="3"/>
    <s v="New cancer diagnoses (observed)"/>
    <x v="0"/>
    <x v="4"/>
    <n v="10"/>
    <n v="10"/>
    <n v="0"/>
    <n v="0"/>
  </r>
  <r>
    <x v="8"/>
    <x v="4"/>
    <s v="New cancer diagnoses (observed)"/>
    <x v="0"/>
    <x v="0"/>
    <n v="117"/>
    <n v="112"/>
    <n v="5"/>
    <n v="0.04"/>
  </r>
  <r>
    <x v="8"/>
    <x v="4"/>
    <s v="New cancer diagnoses (observed)"/>
    <x v="0"/>
    <x v="1"/>
    <n v="212"/>
    <n v="212"/>
    <n v="0"/>
    <n v="0"/>
  </r>
  <r>
    <x v="8"/>
    <x v="4"/>
    <s v="New cancer diagnoses (observed)"/>
    <x v="0"/>
    <x v="2"/>
    <n v="137"/>
    <n v="135"/>
    <n v="2"/>
    <n v="0.01"/>
  </r>
  <r>
    <x v="8"/>
    <x v="4"/>
    <s v="New cancer diagnoses (observed)"/>
    <x v="0"/>
    <x v="3"/>
    <n v="1056"/>
    <n v="1056"/>
    <n v="0"/>
    <n v="0"/>
  </r>
  <r>
    <x v="8"/>
    <x v="4"/>
    <s v="New cancer diagnoses (observed)"/>
    <x v="0"/>
    <x v="4"/>
    <n v="1822"/>
    <n v="1822"/>
    <n v="0"/>
    <n v="0"/>
  </r>
  <r>
    <x v="8"/>
    <x v="4"/>
    <s v="New cancer diagnoses (observed)"/>
    <x v="1"/>
    <x v="5"/>
    <n v="1061"/>
    <n v="1059"/>
    <n v="2"/>
    <n v="0"/>
  </r>
  <r>
    <x v="8"/>
    <x v="4"/>
    <s v="New cancer diagnoses (observed)"/>
    <x v="1"/>
    <x v="6"/>
    <n v="1053"/>
    <n v="1053"/>
    <n v="0"/>
    <n v="0"/>
  </r>
  <r>
    <x v="8"/>
    <x v="4"/>
    <s v="New cancer diagnoses (observed)"/>
    <x v="1"/>
    <x v="7"/>
    <n v="286"/>
    <n v="284"/>
    <n v="2"/>
    <n v="0.01"/>
  </r>
  <r>
    <x v="8"/>
    <x v="4"/>
    <s v="New cancer diagnoses (observed)"/>
    <x v="1"/>
    <x v="8"/>
    <n v="95"/>
    <n v="92"/>
    <n v="3"/>
    <n v="0.03"/>
  </r>
  <r>
    <x v="8"/>
    <x v="4"/>
    <s v="New cancer diagnoses (observed)"/>
    <x v="1"/>
    <x v="9"/>
    <n v="849"/>
    <n v="849"/>
    <n v="0"/>
    <n v="0"/>
  </r>
  <r>
    <x v="8"/>
    <x v="5"/>
    <s v="New cancer diagnoses (observed)"/>
    <x v="0"/>
    <x v="0"/>
    <n v="24"/>
    <s v="NA"/>
    <s v="NA"/>
    <s v="NA"/>
  </r>
  <r>
    <x v="8"/>
    <x v="5"/>
    <s v="New cancer diagnoses (observed)"/>
    <x v="0"/>
    <x v="1"/>
    <n v="38"/>
    <s v="NA"/>
    <s v="NA"/>
    <s v="NA"/>
  </r>
  <r>
    <x v="8"/>
    <x v="5"/>
    <s v="New cancer diagnoses (observed)"/>
    <x v="0"/>
    <x v="2"/>
    <n v="16"/>
    <s v="NA"/>
    <s v="NA"/>
    <s v="NA"/>
  </r>
  <r>
    <x v="8"/>
    <x v="5"/>
    <s v="New cancer diagnoses (observed)"/>
    <x v="0"/>
    <x v="3"/>
    <n v="68"/>
    <s v="NA"/>
    <s v="NA"/>
    <s v="NA"/>
  </r>
  <r>
    <x v="8"/>
    <x v="5"/>
    <s v="New cancer diagnoses (observed)"/>
    <x v="0"/>
    <x v="4"/>
    <n v="61"/>
    <s v="NA"/>
    <s v="NA"/>
    <s v="NA"/>
  </r>
  <r>
    <x v="8"/>
    <x v="6"/>
    <s v="New cancer diagnoses (observed)"/>
    <x v="0"/>
    <x v="0"/>
    <n v="633"/>
    <n v="577"/>
    <n v="56"/>
    <n v="0.1"/>
  </r>
  <r>
    <x v="8"/>
    <x v="6"/>
    <s v="New cancer diagnoses (observed)"/>
    <x v="0"/>
    <x v="1"/>
    <n v="577"/>
    <n v="572"/>
    <n v="5"/>
    <n v="0.01"/>
  </r>
  <r>
    <x v="8"/>
    <x v="6"/>
    <s v="New cancer diagnoses (observed)"/>
    <x v="0"/>
    <x v="2"/>
    <n v="330"/>
    <n v="329"/>
    <n v="1"/>
    <n v="0"/>
  </r>
  <r>
    <x v="8"/>
    <x v="6"/>
    <s v="New cancer diagnoses (observed)"/>
    <x v="0"/>
    <x v="3"/>
    <n v="386"/>
    <n v="386"/>
    <n v="0"/>
    <n v="0"/>
  </r>
  <r>
    <x v="8"/>
    <x v="6"/>
    <s v="New cancer diagnoses (observed)"/>
    <x v="0"/>
    <x v="4"/>
    <n v="1191"/>
    <n v="1189"/>
    <n v="2"/>
    <n v="0"/>
  </r>
  <r>
    <x v="8"/>
    <x v="6"/>
    <s v="New cancer diagnoses (observed)"/>
    <x v="1"/>
    <x v="5"/>
    <n v="547"/>
    <n v="544"/>
    <n v="3"/>
    <n v="0.01"/>
  </r>
  <r>
    <x v="8"/>
    <x v="6"/>
    <s v="New cancer diagnoses (observed)"/>
    <x v="1"/>
    <x v="6"/>
    <n v="703"/>
    <n v="702"/>
    <n v="1"/>
    <n v="0"/>
  </r>
  <r>
    <x v="8"/>
    <x v="6"/>
    <s v="New cancer diagnoses (observed)"/>
    <x v="1"/>
    <x v="7"/>
    <n v="795"/>
    <n v="790"/>
    <n v="5"/>
    <n v="0.01"/>
  </r>
  <r>
    <x v="8"/>
    <x v="6"/>
    <s v="New cancer diagnoses (observed)"/>
    <x v="1"/>
    <x v="8"/>
    <n v="425"/>
    <n v="424"/>
    <n v="1"/>
    <n v="0"/>
  </r>
  <r>
    <x v="8"/>
    <x v="6"/>
    <s v="New cancer diagnoses (observed)"/>
    <x v="1"/>
    <x v="9"/>
    <n v="530"/>
    <n v="478"/>
    <n v="52"/>
    <n v="0.11"/>
  </r>
  <r>
    <x v="8"/>
    <x v="7"/>
    <s v="New cancer diagnoses (observed)"/>
    <x v="0"/>
    <x v="0"/>
    <n v="26"/>
    <n v="25"/>
    <n v="1"/>
    <n v="0.04"/>
  </r>
  <r>
    <x v="8"/>
    <x v="7"/>
    <s v="New cancer diagnoses (observed)"/>
    <x v="0"/>
    <x v="1"/>
    <n v="114"/>
    <n v="114"/>
    <n v="0"/>
    <n v="0"/>
  </r>
  <r>
    <x v="8"/>
    <x v="7"/>
    <s v="New cancer diagnoses (observed)"/>
    <x v="0"/>
    <x v="2"/>
    <n v="55"/>
    <n v="55"/>
    <n v="0"/>
    <n v="0"/>
  </r>
  <r>
    <x v="8"/>
    <x v="7"/>
    <s v="New cancer diagnoses (observed)"/>
    <x v="0"/>
    <x v="4"/>
    <n v="78"/>
    <n v="78"/>
    <n v="0"/>
    <n v="0"/>
  </r>
  <r>
    <x v="8"/>
    <x v="8"/>
    <s v="New cancer diagnoses (observed)"/>
    <x v="0"/>
    <x v="0"/>
    <n v="220"/>
    <n v="203"/>
    <n v="17"/>
    <n v="0.08"/>
  </r>
  <r>
    <x v="8"/>
    <x v="8"/>
    <s v="New cancer diagnoses (observed)"/>
    <x v="0"/>
    <x v="1"/>
    <n v="303"/>
    <n v="299"/>
    <n v="4"/>
    <n v="0.01"/>
  </r>
  <r>
    <x v="8"/>
    <x v="8"/>
    <s v="New cancer diagnoses (observed)"/>
    <x v="0"/>
    <x v="2"/>
    <n v="153"/>
    <n v="151"/>
    <n v="2"/>
    <n v="0.01"/>
  </r>
  <r>
    <x v="8"/>
    <x v="8"/>
    <s v="New cancer diagnoses (observed)"/>
    <x v="0"/>
    <x v="3"/>
    <n v="68"/>
    <n v="68"/>
    <n v="0"/>
    <n v="0"/>
  </r>
  <r>
    <x v="8"/>
    <x v="8"/>
    <s v="New cancer diagnoses (observed)"/>
    <x v="0"/>
    <x v="4"/>
    <n v="645"/>
    <n v="645"/>
    <n v="0"/>
    <n v="0"/>
  </r>
  <r>
    <x v="8"/>
    <x v="8"/>
    <s v="New cancer diagnoses (observed)"/>
    <x v="1"/>
    <x v="5"/>
    <n v="447"/>
    <n v="447"/>
    <n v="0"/>
    <n v="0"/>
  </r>
  <r>
    <x v="8"/>
    <x v="8"/>
    <s v="New cancer diagnoses (observed)"/>
    <x v="1"/>
    <x v="6"/>
    <n v="50"/>
    <n v="50"/>
    <n v="0"/>
    <n v="0"/>
  </r>
  <r>
    <x v="8"/>
    <x v="8"/>
    <s v="New cancer diagnoses (observed)"/>
    <x v="1"/>
    <x v="7"/>
    <n v="150"/>
    <n v="150"/>
    <n v="0"/>
    <n v="0"/>
  </r>
  <r>
    <x v="8"/>
    <x v="8"/>
    <s v="New cancer diagnoses (observed)"/>
    <x v="1"/>
    <x v="8"/>
    <n v="91"/>
    <n v="91"/>
    <n v="0"/>
    <n v="0"/>
  </r>
  <r>
    <x v="8"/>
    <x v="8"/>
    <s v="New cancer diagnoses (observed)"/>
    <x v="1"/>
    <x v="9"/>
    <n v="283"/>
    <n v="262"/>
    <n v="21"/>
    <n v="0.08"/>
  </r>
  <r>
    <x v="8"/>
    <x v="9"/>
    <s v="New cancer diagnoses (observed)"/>
    <x v="0"/>
    <x v="0"/>
    <n v="523"/>
    <n v="454"/>
    <n v="69"/>
    <n v="0.15"/>
  </r>
  <r>
    <x v="8"/>
    <x v="9"/>
    <s v="New cancer diagnoses (observed)"/>
    <x v="0"/>
    <x v="1"/>
    <n v="528"/>
    <n v="505"/>
    <n v="23"/>
    <n v="0.05"/>
  </r>
  <r>
    <x v="8"/>
    <x v="9"/>
    <s v="New cancer diagnoses (observed)"/>
    <x v="0"/>
    <x v="2"/>
    <n v="280"/>
    <n v="270"/>
    <n v="10"/>
    <n v="0.04"/>
  </r>
  <r>
    <x v="8"/>
    <x v="9"/>
    <s v="New cancer diagnoses (observed)"/>
    <x v="0"/>
    <x v="4"/>
    <n v="502"/>
    <n v="501"/>
    <n v="1"/>
    <n v="0"/>
  </r>
  <r>
    <x v="8"/>
    <x v="9"/>
    <s v="New cancer diagnoses (observed)"/>
    <x v="1"/>
    <x v="5"/>
    <n v="66"/>
    <n v="66"/>
    <n v="0"/>
    <n v="0"/>
  </r>
  <r>
    <x v="8"/>
    <x v="9"/>
    <s v="New cancer diagnoses (observed)"/>
    <x v="1"/>
    <x v="6"/>
    <n v="67"/>
    <n v="67"/>
    <n v="0"/>
    <n v="0"/>
  </r>
  <r>
    <x v="8"/>
    <x v="9"/>
    <s v="New cancer diagnoses (observed)"/>
    <x v="1"/>
    <x v="7"/>
    <n v="69"/>
    <n v="67"/>
    <n v="2"/>
    <n v="0.03"/>
  </r>
  <r>
    <x v="8"/>
    <x v="9"/>
    <s v="New cancer diagnoses (observed)"/>
    <x v="1"/>
    <x v="8"/>
    <n v="181"/>
    <n v="179"/>
    <n v="2"/>
    <n v="0.01"/>
  </r>
  <r>
    <x v="8"/>
    <x v="9"/>
    <s v="New cancer diagnoses (observed)"/>
    <x v="1"/>
    <x v="9"/>
    <n v="526"/>
    <n v="502"/>
    <n v="24"/>
    <n v="0.05"/>
  </r>
  <r>
    <x v="8"/>
    <x v="10"/>
    <s v="New cancer diagnoses (observed)"/>
    <x v="0"/>
    <x v="0"/>
    <n v="73"/>
    <n v="68"/>
    <n v="5"/>
    <n v="7.0000000000000007E-2"/>
  </r>
  <r>
    <x v="8"/>
    <x v="10"/>
    <s v="New cancer diagnoses (observed)"/>
    <x v="0"/>
    <x v="1"/>
    <n v="159"/>
    <n v="158"/>
    <n v="1"/>
    <n v="0.01"/>
  </r>
  <r>
    <x v="8"/>
    <x v="10"/>
    <s v="New cancer diagnoses (observed)"/>
    <x v="0"/>
    <x v="2"/>
    <n v="131"/>
    <n v="129"/>
    <n v="2"/>
    <n v="0.02"/>
  </r>
  <r>
    <x v="8"/>
    <x v="10"/>
    <s v="New cancer diagnoses (observed)"/>
    <x v="0"/>
    <x v="4"/>
    <n v="445"/>
    <n v="442"/>
    <n v="3"/>
    <n v="0.01"/>
  </r>
  <r>
    <x v="8"/>
    <x v="11"/>
    <s v="New cancer diagnoses (observed)"/>
    <x v="0"/>
    <x v="0"/>
    <n v="21"/>
    <s v="NA"/>
    <s v="NA"/>
    <s v="NA"/>
  </r>
  <r>
    <x v="8"/>
    <x v="11"/>
    <s v="New cancer diagnoses (observed)"/>
    <x v="0"/>
    <x v="1"/>
    <n v="24"/>
    <s v="NA"/>
    <s v="NA"/>
    <s v="NA"/>
  </r>
  <r>
    <x v="8"/>
    <x v="11"/>
    <s v="New cancer diagnoses (observed)"/>
    <x v="0"/>
    <x v="2"/>
    <n v="17"/>
    <s v="NA"/>
    <s v="NA"/>
    <s v="NA"/>
  </r>
  <r>
    <x v="8"/>
    <x v="11"/>
    <s v="New cancer diagnoses (observed)"/>
    <x v="0"/>
    <x v="4"/>
    <n v="54"/>
    <s v="NA"/>
    <s v="NA"/>
    <s v="NA"/>
  </r>
  <r>
    <x v="8"/>
    <x v="11"/>
    <s v="New cancer diagnoses (observed)"/>
    <x v="1"/>
    <x v="5"/>
    <n v="5"/>
    <s v="NA"/>
    <s v="NA"/>
    <s v="NA"/>
  </r>
  <r>
    <x v="8"/>
    <x v="11"/>
    <s v="New cancer diagnoses (observed)"/>
    <x v="1"/>
    <x v="6"/>
    <n v="25"/>
    <s v="NA"/>
    <s v="NA"/>
    <s v="NA"/>
  </r>
  <r>
    <x v="8"/>
    <x v="11"/>
    <s v="New cancer diagnoses (observed)"/>
    <x v="1"/>
    <x v="7"/>
    <n v="8"/>
    <s v="NA"/>
    <s v="NA"/>
    <s v="NA"/>
  </r>
  <r>
    <x v="8"/>
    <x v="11"/>
    <s v="New cancer diagnoses (observed)"/>
    <x v="1"/>
    <x v="8"/>
    <n v="25"/>
    <s v="NA"/>
    <s v="NA"/>
    <s v="NA"/>
  </r>
  <r>
    <x v="8"/>
    <x v="11"/>
    <s v="New cancer diagnoses (observed)"/>
    <x v="1"/>
    <x v="9"/>
    <n v="53"/>
    <s v="NA"/>
    <s v="NA"/>
    <s v="NA"/>
  </r>
  <r>
    <x v="8"/>
    <x v="12"/>
    <s v="New cancer diagnoses (observed)"/>
    <x v="0"/>
    <x v="0"/>
    <n v="163"/>
    <s v="NA"/>
    <s v="NA"/>
    <s v="NA"/>
  </r>
  <r>
    <x v="8"/>
    <x v="12"/>
    <s v="New cancer diagnoses (observed)"/>
    <x v="0"/>
    <x v="1"/>
    <n v="217"/>
    <s v="NA"/>
    <s v="NA"/>
    <s v="NA"/>
  </r>
  <r>
    <x v="8"/>
    <x v="12"/>
    <s v="New cancer diagnoses (observed)"/>
    <x v="0"/>
    <x v="2"/>
    <n v="145"/>
    <s v="NA"/>
    <s v="NA"/>
    <s v="NA"/>
  </r>
  <r>
    <x v="8"/>
    <x v="12"/>
    <s v="New cancer diagnoses (observed)"/>
    <x v="0"/>
    <x v="4"/>
    <n v="225"/>
    <s v="NA"/>
    <s v="NA"/>
    <s v="NA"/>
  </r>
  <r>
    <x v="8"/>
    <x v="12"/>
    <s v="New cancer diagnoses (observed)"/>
    <x v="1"/>
    <x v="5"/>
    <n v="223"/>
    <s v="NA"/>
    <s v="NA"/>
    <s v="NA"/>
  </r>
  <r>
    <x v="8"/>
    <x v="12"/>
    <s v="New cancer diagnoses (observed)"/>
    <x v="1"/>
    <x v="6"/>
    <n v="34"/>
    <s v="NA"/>
    <s v="NA"/>
    <s v="NA"/>
  </r>
  <r>
    <x v="8"/>
    <x v="12"/>
    <s v="New cancer diagnoses (observed)"/>
    <x v="1"/>
    <x v="7"/>
    <n v="109"/>
    <s v="NA"/>
    <s v="NA"/>
    <s v="NA"/>
  </r>
  <r>
    <x v="8"/>
    <x v="12"/>
    <s v="New cancer diagnoses (observed)"/>
    <x v="1"/>
    <x v="8"/>
    <n v="63"/>
    <s v="NA"/>
    <s v="NA"/>
    <s v="NA"/>
  </r>
  <r>
    <x v="8"/>
    <x v="12"/>
    <s v="New cancer diagnoses (observed)"/>
    <x v="1"/>
    <x v="9"/>
    <n v="321"/>
    <s v="NA"/>
    <s v="NA"/>
    <s v="NA"/>
  </r>
  <r>
    <x v="8"/>
    <x v="13"/>
    <s v="New cancer diagnoses (observed)"/>
    <x v="0"/>
    <x v="0"/>
    <n v="43"/>
    <s v="NA"/>
    <s v="NA"/>
    <s v="NA"/>
  </r>
  <r>
    <x v="8"/>
    <x v="13"/>
    <s v="New cancer diagnoses (observed)"/>
    <x v="0"/>
    <x v="1"/>
    <n v="111"/>
    <s v="NA"/>
    <s v="NA"/>
    <s v="NA"/>
  </r>
  <r>
    <x v="8"/>
    <x v="13"/>
    <s v="New cancer diagnoses (observed)"/>
    <x v="0"/>
    <x v="2"/>
    <n v="110"/>
    <s v="NA"/>
    <s v="NA"/>
    <s v="NA"/>
  </r>
  <r>
    <x v="8"/>
    <x v="13"/>
    <s v="New cancer diagnoses (observed)"/>
    <x v="0"/>
    <x v="4"/>
    <n v="362"/>
    <s v="NA"/>
    <s v="NA"/>
    <s v="NA"/>
  </r>
  <r>
    <x v="8"/>
    <x v="14"/>
    <s v="New cancer diagnoses (observed)"/>
    <x v="0"/>
    <x v="0"/>
    <n v="179"/>
    <s v="NA"/>
    <s v="NA"/>
    <s v="NA"/>
  </r>
  <r>
    <x v="8"/>
    <x v="14"/>
    <s v="New cancer diagnoses (observed)"/>
    <x v="0"/>
    <x v="1"/>
    <n v="111"/>
    <s v="NA"/>
    <s v="NA"/>
    <s v="NA"/>
  </r>
  <r>
    <x v="8"/>
    <x v="14"/>
    <s v="New cancer diagnoses (observed)"/>
    <x v="0"/>
    <x v="2"/>
    <n v="100"/>
    <s v="NA"/>
    <s v="NA"/>
    <s v="NA"/>
  </r>
  <r>
    <x v="8"/>
    <x v="14"/>
    <s v="New cancer diagnoses (observed)"/>
    <x v="0"/>
    <x v="4"/>
    <n v="71"/>
    <s v="NA"/>
    <s v="NA"/>
    <s v="NA"/>
  </r>
  <r>
    <x v="8"/>
    <x v="15"/>
    <s v="New cancer diagnoses (observed)"/>
    <x v="0"/>
    <x v="0"/>
    <n v="991"/>
    <n v="918"/>
    <n v="73"/>
    <n v="0.08"/>
  </r>
  <r>
    <x v="8"/>
    <x v="15"/>
    <s v="New cancer diagnoses (observed)"/>
    <x v="0"/>
    <x v="1"/>
    <n v="629"/>
    <n v="617"/>
    <n v="12"/>
    <n v="0.02"/>
  </r>
  <r>
    <x v="8"/>
    <x v="15"/>
    <s v="New cancer diagnoses (observed)"/>
    <x v="0"/>
    <x v="2"/>
    <n v="640"/>
    <n v="631"/>
    <n v="9"/>
    <n v="0.01"/>
  </r>
  <r>
    <x v="8"/>
    <x v="15"/>
    <s v="New cancer diagnoses (observed)"/>
    <x v="0"/>
    <x v="4"/>
    <n v="844"/>
    <n v="844"/>
    <n v="0"/>
    <n v="0"/>
  </r>
  <r>
    <x v="8"/>
    <x v="15"/>
    <s v="New cancer diagnoses (observed)"/>
    <x v="1"/>
    <x v="5"/>
    <n v="532"/>
    <n v="532"/>
    <n v="0"/>
    <n v="0"/>
  </r>
  <r>
    <x v="8"/>
    <x v="15"/>
    <s v="New cancer diagnoses (observed)"/>
    <x v="1"/>
    <x v="6"/>
    <n v="216"/>
    <n v="216"/>
    <n v="0"/>
    <n v="0"/>
  </r>
  <r>
    <x v="8"/>
    <x v="15"/>
    <s v="New cancer diagnoses (observed)"/>
    <x v="1"/>
    <x v="7"/>
    <n v="611"/>
    <n v="611"/>
    <n v="0"/>
    <n v="0"/>
  </r>
  <r>
    <x v="8"/>
    <x v="15"/>
    <s v="New cancer diagnoses (observed)"/>
    <x v="1"/>
    <x v="8"/>
    <n v="1176"/>
    <n v="1176"/>
    <n v="0"/>
    <n v="0"/>
  </r>
  <r>
    <x v="8"/>
    <x v="15"/>
    <s v="New cancer diagnoses (observed)"/>
    <x v="1"/>
    <x v="9"/>
    <n v="354"/>
    <n v="267"/>
    <n v="87"/>
    <n v="0.33"/>
  </r>
  <r>
    <x v="8"/>
    <x v="16"/>
    <s v="New cancer diagnoses (observed)"/>
    <x v="0"/>
    <x v="0"/>
    <n v="68"/>
    <s v="NA"/>
    <s v="NA"/>
    <s v="NA"/>
  </r>
  <r>
    <x v="8"/>
    <x v="16"/>
    <s v="New cancer diagnoses (observed)"/>
    <x v="0"/>
    <x v="1"/>
    <n v="101"/>
    <s v="NA"/>
    <s v="NA"/>
    <s v="NA"/>
  </r>
  <r>
    <x v="8"/>
    <x v="16"/>
    <s v="New cancer diagnoses (observed)"/>
    <x v="0"/>
    <x v="2"/>
    <n v="37"/>
    <s v="NA"/>
    <s v="NA"/>
    <s v="NA"/>
  </r>
  <r>
    <x v="8"/>
    <x v="16"/>
    <s v="New cancer diagnoses (observed)"/>
    <x v="0"/>
    <x v="4"/>
    <n v="63"/>
    <s v="NA"/>
    <s v="NA"/>
    <s v="NA"/>
  </r>
  <r>
    <x v="8"/>
    <x v="17"/>
    <s v="New cancer diagnoses (observed)"/>
    <x v="0"/>
    <x v="0"/>
    <n v="35"/>
    <n v="33"/>
    <n v="2"/>
    <n v="0.06"/>
  </r>
  <r>
    <x v="8"/>
    <x v="17"/>
    <s v="New cancer diagnoses (observed)"/>
    <x v="0"/>
    <x v="1"/>
    <n v="456"/>
    <n v="455"/>
    <n v="1"/>
    <n v="0"/>
  </r>
  <r>
    <x v="8"/>
    <x v="17"/>
    <s v="New cancer diagnoses (observed)"/>
    <x v="0"/>
    <x v="2"/>
    <n v="109"/>
    <n v="108"/>
    <n v="1"/>
    <n v="0.01"/>
  </r>
  <r>
    <x v="8"/>
    <x v="17"/>
    <s v="New cancer diagnoses (observed)"/>
    <x v="0"/>
    <x v="4"/>
    <n v="688"/>
    <n v="688"/>
    <n v="0"/>
    <n v="0"/>
  </r>
  <r>
    <x v="8"/>
    <x v="17"/>
    <s v="New cancer diagnoses (observed)"/>
    <x v="1"/>
    <x v="5"/>
    <n v="618"/>
    <n v="618"/>
    <n v="0"/>
    <n v="0"/>
  </r>
  <r>
    <x v="8"/>
    <x v="17"/>
    <s v="New cancer diagnoses (observed)"/>
    <x v="1"/>
    <x v="6"/>
    <n v="215"/>
    <n v="215"/>
    <n v="0"/>
    <n v="0"/>
  </r>
  <r>
    <x v="8"/>
    <x v="17"/>
    <s v="New cancer diagnoses (observed)"/>
    <x v="1"/>
    <x v="7"/>
    <n v="40"/>
    <n v="40"/>
    <n v="0"/>
    <n v="0"/>
  </r>
  <r>
    <x v="8"/>
    <x v="17"/>
    <s v="New cancer diagnoses (observed)"/>
    <x v="1"/>
    <x v="8"/>
    <n v="22"/>
    <n v="22"/>
    <n v="0"/>
    <n v="0"/>
  </r>
  <r>
    <x v="8"/>
    <x v="17"/>
    <s v="New cancer diagnoses (observed)"/>
    <x v="1"/>
    <x v="9"/>
    <n v="393"/>
    <n v="389"/>
    <n v="4"/>
    <n v="0.01"/>
  </r>
  <r>
    <x v="8"/>
    <x v="18"/>
    <s v="New cancer diagnoses (observed)"/>
    <x v="0"/>
    <x v="0"/>
    <n v="84"/>
    <s v="NA"/>
    <s v="NA"/>
    <s v="NA"/>
  </r>
  <r>
    <x v="8"/>
    <x v="18"/>
    <s v="New cancer diagnoses (observed)"/>
    <x v="0"/>
    <x v="1"/>
    <n v="106"/>
    <s v="NA"/>
    <s v="NA"/>
    <s v="NA"/>
  </r>
  <r>
    <x v="8"/>
    <x v="18"/>
    <s v="New cancer diagnoses (observed)"/>
    <x v="0"/>
    <x v="2"/>
    <n v="48"/>
    <s v="NA"/>
    <s v="NA"/>
    <s v="NA"/>
  </r>
  <r>
    <x v="8"/>
    <x v="18"/>
    <s v="New cancer diagnoses (observed)"/>
    <x v="0"/>
    <x v="4"/>
    <n v="90"/>
    <s v="NA"/>
    <s v="NA"/>
    <s v="NA"/>
  </r>
  <r>
    <x v="8"/>
    <x v="19"/>
    <s v="New cancer diagnoses (observed)"/>
    <x v="0"/>
    <x v="0"/>
    <n v="124"/>
    <s v="NA"/>
    <s v="NA"/>
    <s v="NA"/>
  </r>
  <r>
    <x v="8"/>
    <x v="19"/>
    <s v="New cancer diagnoses (observed)"/>
    <x v="0"/>
    <x v="1"/>
    <n v="51"/>
    <s v="NA"/>
    <s v="NA"/>
    <s v="NA"/>
  </r>
  <r>
    <x v="8"/>
    <x v="19"/>
    <s v="New cancer diagnoses (observed)"/>
    <x v="0"/>
    <x v="2"/>
    <n v="38"/>
    <s v="NA"/>
    <s v="NA"/>
    <s v="NA"/>
  </r>
  <r>
    <x v="8"/>
    <x v="19"/>
    <s v="New cancer diagnoses (observed)"/>
    <x v="0"/>
    <x v="4"/>
    <n v="17"/>
    <s v="NA"/>
    <s v="NA"/>
    <s v="NA"/>
  </r>
  <r>
    <x v="8"/>
    <x v="20"/>
    <s v="New cancer diagnoses (observed)"/>
    <x v="0"/>
    <x v="0"/>
    <n v="30"/>
    <s v="NA"/>
    <s v="NA"/>
    <s v="NA"/>
  </r>
  <r>
    <x v="8"/>
    <x v="20"/>
    <s v="New cancer diagnoses (observed)"/>
    <x v="0"/>
    <x v="1"/>
    <n v="48"/>
    <s v="NA"/>
    <s v="NA"/>
    <s v="NA"/>
  </r>
  <r>
    <x v="8"/>
    <x v="20"/>
    <s v="New cancer diagnoses (observed)"/>
    <x v="0"/>
    <x v="2"/>
    <n v="21"/>
    <s v="NA"/>
    <s v="NA"/>
    <s v="NA"/>
  </r>
  <r>
    <x v="8"/>
    <x v="20"/>
    <s v="New cancer diagnoses (observed)"/>
    <x v="0"/>
    <x v="4"/>
    <n v="83"/>
    <s v="NA"/>
    <s v="NA"/>
    <s v="NA"/>
  </r>
  <r>
    <x v="8"/>
    <x v="21"/>
    <s v="New cancer diagnoses (observed)"/>
    <x v="0"/>
    <x v="0"/>
    <n v="183"/>
    <s v="NA"/>
    <s v="NA"/>
    <s v="NA"/>
  </r>
  <r>
    <x v="8"/>
    <x v="21"/>
    <s v="New cancer diagnoses (observed)"/>
    <x v="0"/>
    <x v="1"/>
    <n v="184"/>
    <s v="NA"/>
    <s v="NA"/>
    <s v="NA"/>
  </r>
  <r>
    <x v="8"/>
    <x v="21"/>
    <s v="New cancer diagnoses (observed)"/>
    <x v="0"/>
    <x v="2"/>
    <n v="111"/>
    <s v="NA"/>
    <s v="NA"/>
    <s v="NA"/>
  </r>
  <r>
    <x v="8"/>
    <x v="21"/>
    <s v="New cancer diagnoses (observed)"/>
    <x v="0"/>
    <x v="4"/>
    <n v="243"/>
    <s v="NA"/>
    <s v="NA"/>
    <s v="NA"/>
  </r>
  <r>
    <x v="8"/>
    <x v="21"/>
    <s v="New cancer diagnoses (observed)"/>
    <x v="1"/>
    <x v="5"/>
    <n v="59"/>
    <s v="NA"/>
    <s v="NA"/>
    <s v="NA"/>
  </r>
  <r>
    <x v="8"/>
    <x v="21"/>
    <s v="New cancer diagnoses (observed)"/>
    <x v="1"/>
    <x v="6"/>
    <n v="39"/>
    <s v="NA"/>
    <s v="NA"/>
    <s v="NA"/>
  </r>
  <r>
    <x v="8"/>
    <x v="21"/>
    <s v="New cancer diagnoses (observed)"/>
    <x v="1"/>
    <x v="7"/>
    <n v="58"/>
    <s v="NA"/>
    <s v="NA"/>
    <s v="NA"/>
  </r>
  <r>
    <x v="8"/>
    <x v="21"/>
    <s v="New cancer diagnoses (observed)"/>
    <x v="1"/>
    <x v="8"/>
    <n v="139"/>
    <s v="NA"/>
    <s v="NA"/>
    <s v="NA"/>
  </r>
  <r>
    <x v="8"/>
    <x v="21"/>
    <s v="New cancer diagnoses (observed)"/>
    <x v="1"/>
    <x v="9"/>
    <n v="426"/>
    <s v="NA"/>
    <s v="NA"/>
    <s v="NA"/>
  </r>
  <r>
    <x v="8"/>
    <x v="22"/>
    <s v="New cancer diagnoses (observed)"/>
    <x v="0"/>
    <x v="0"/>
    <n v="124"/>
    <s v="NA"/>
    <s v="NA"/>
    <s v="NA"/>
  </r>
  <r>
    <x v="8"/>
    <x v="22"/>
    <s v="New cancer diagnoses (observed)"/>
    <x v="0"/>
    <x v="1"/>
    <n v="115"/>
    <s v="NA"/>
    <s v="NA"/>
    <s v="NA"/>
  </r>
  <r>
    <x v="8"/>
    <x v="22"/>
    <s v="New cancer diagnoses (observed)"/>
    <x v="0"/>
    <x v="2"/>
    <n v="104"/>
    <s v="NA"/>
    <s v="NA"/>
    <s v="NA"/>
  </r>
  <r>
    <x v="8"/>
    <x v="22"/>
    <s v="New cancer diagnoses (observed)"/>
    <x v="0"/>
    <x v="4"/>
    <n v="328"/>
    <s v="NA"/>
    <s v="NA"/>
    <s v="NA"/>
  </r>
  <r>
    <x v="8"/>
    <x v="22"/>
    <s v="New cancer diagnoses (observed)"/>
    <x v="1"/>
    <x v="5"/>
    <n v="26"/>
    <s v="NA"/>
    <s v="NA"/>
    <s v="NA"/>
  </r>
  <r>
    <x v="8"/>
    <x v="22"/>
    <s v="New cancer diagnoses (observed)"/>
    <x v="1"/>
    <x v="6"/>
    <n v="104"/>
    <s v="NA"/>
    <s v="NA"/>
    <s v="NA"/>
  </r>
  <r>
    <x v="8"/>
    <x v="22"/>
    <s v="New cancer diagnoses (observed)"/>
    <x v="1"/>
    <x v="7"/>
    <n v="158"/>
    <s v="NA"/>
    <s v="NA"/>
    <s v="NA"/>
  </r>
  <r>
    <x v="8"/>
    <x v="22"/>
    <s v="New cancer diagnoses (observed)"/>
    <x v="1"/>
    <x v="8"/>
    <n v="218"/>
    <s v="NA"/>
    <s v="NA"/>
    <s v="NA"/>
  </r>
  <r>
    <x v="8"/>
    <x v="22"/>
    <s v="New cancer diagnoses (observed)"/>
    <x v="1"/>
    <x v="9"/>
    <n v="165"/>
    <s v="NA"/>
    <s v="NA"/>
    <s v="NA"/>
  </r>
  <r>
    <x v="8"/>
    <x v="23"/>
    <s v="New cancer diagnoses (observed)"/>
    <x v="0"/>
    <x v="0"/>
    <n v="243"/>
    <n v="221"/>
    <n v="22"/>
    <n v="0.1"/>
  </r>
  <r>
    <x v="8"/>
    <x v="23"/>
    <s v="New cancer diagnoses (observed)"/>
    <x v="0"/>
    <x v="1"/>
    <n v="188"/>
    <n v="180"/>
    <n v="8"/>
    <n v="0.04"/>
  </r>
  <r>
    <x v="8"/>
    <x v="23"/>
    <s v="New cancer diagnoses (observed)"/>
    <x v="0"/>
    <x v="2"/>
    <n v="169"/>
    <n v="165"/>
    <n v="4"/>
    <n v="0.02"/>
  </r>
  <r>
    <x v="8"/>
    <x v="23"/>
    <s v="New cancer diagnoses (observed)"/>
    <x v="0"/>
    <x v="4"/>
    <n v="427"/>
    <n v="427"/>
    <n v="0"/>
    <n v="0"/>
  </r>
  <r>
    <x v="8"/>
    <x v="23"/>
    <s v="New cancer diagnoses (observed)"/>
    <x v="1"/>
    <x v="5"/>
    <n v="58"/>
    <n v="56"/>
    <n v="2"/>
    <n v="0.04"/>
  </r>
  <r>
    <x v="8"/>
    <x v="23"/>
    <s v="New cancer diagnoses (observed)"/>
    <x v="1"/>
    <x v="6"/>
    <n v="157"/>
    <n v="158"/>
    <n v="-1"/>
    <n v="-0.01"/>
  </r>
  <r>
    <x v="8"/>
    <x v="23"/>
    <s v="New cancer diagnoses (observed)"/>
    <x v="1"/>
    <x v="7"/>
    <n v="200"/>
    <n v="199"/>
    <n v="1"/>
    <n v="0.01"/>
  </r>
  <r>
    <x v="8"/>
    <x v="23"/>
    <s v="New cancer diagnoses (observed)"/>
    <x v="1"/>
    <x v="8"/>
    <n v="292"/>
    <n v="292"/>
    <n v="0"/>
    <n v="0"/>
  </r>
  <r>
    <x v="8"/>
    <x v="23"/>
    <s v="New cancer diagnoses (observed)"/>
    <x v="1"/>
    <x v="9"/>
    <n v="320"/>
    <n v="288"/>
    <n v="32"/>
    <n v="0.11"/>
  </r>
  <r>
    <x v="8"/>
    <x v="24"/>
    <s v="New cancer diagnoses (observed)"/>
    <x v="0"/>
    <x v="0"/>
    <s v="NA"/>
    <s v="NA"/>
    <s v="NA"/>
    <s v="NA"/>
  </r>
  <r>
    <x v="8"/>
    <x v="24"/>
    <s v="New cancer diagnoses (observed)"/>
    <x v="0"/>
    <x v="1"/>
    <s v="NA"/>
    <s v="NA"/>
    <s v="NA"/>
    <s v="NA"/>
  </r>
  <r>
    <x v="8"/>
    <x v="24"/>
    <s v="New cancer diagnoses (observed)"/>
    <x v="0"/>
    <x v="2"/>
    <s v="NA"/>
    <s v="NA"/>
    <s v="NA"/>
    <s v="NA"/>
  </r>
  <r>
    <x v="8"/>
    <x v="24"/>
    <s v="New cancer diagnoses (observed)"/>
    <x v="0"/>
    <x v="4"/>
    <s v="NA"/>
    <s v="NA"/>
    <s v="NA"/>
    <s v="NA"/>
  </r>
  <r>
    <x v="8"/>
    <x v="24"/>
    <s v="New cancer diagnoses (observed)"/>
    <x v="1"/>
    <x v="5"/>
    <s v="NA"/>
    <s v="NA"/>
    <s v="NA"/>
    <s v="NA"/>
  </r>
  <r>
    <x v="8"/>
    <x v="24"/>
    <s v="New cancer diagnoses (observed)"/>
    <x v="1"/>
    <x v="6"/>
    <s v="NA"/>
    <s v="NA"/>
    <s v="NA"/>
    <s v="NA"/>
  </r>
  <r>
    <x v="8"/>
    <x v="24"/>
    <s v="New cancer diagnoses (observed)"/>
    <x v="1"/>
    <x v="7"/>
    <s v="NA"/>
    <s v="NA"/>
    <s v="NA"/>
    <s v="NA"/>
  </r>
  <r>
    <x v="8"/>
    <x v="24"/>
    <s v="New cancer diagnoses (observed)"/>
    <x v="1"/>
    <x v="8"/>
    <s v="NA"/>
    <s v="NA"/>
    <s v="NA"/>
    <s v="NA"/>
  </r>
  <r>
    <x v="8"/>
    <x v="24"/>
    <s v="New cancer diagnoses (observed)"/>
    <x v="1"/>
    <x v="9"/>
    <s v="NA"/>
    <s v="NA"/>
    <s v="NA"/>
    <s v="NA"/>
  </r>
  <r>
    <x v="8"/>
    <x v="25"/>
    <s v="New cancer diagnoses (observed)"/>
    <x v="0"/>
    <x v="0"/>
    <n v="131"/>
    <s v="NA"/>
    <s v="NA"/>
    <s v="NA"/>
  </r>
  <r>
    <x v="8"/>
    <x v="25"/>
    <s v="New cancer diagnoses (observed)"/>
    <x v="0"/>
    <x v="1"/>
    <n v="91"/>
    <s v="NA"/>
    <s v="NA"/>
    <s v="NA"/>
  </r>
  <r>
    <x v="8"/>
    <x v="25"/>
    <s v="New cancer diagnoses (observed)"/>
    <x v="0"/>
    <x v="2"/>
    <n v="72"/>
    <s v="NA"/>
    <s v="NA"/>
    <s v="NA"/>
  </r>
  <r>
    <x v="8"/>
    <x v="25"/>
    <s v="New cancer diagnoses (observed)"/>
    <x v="0"/>
    <x v="4"/>
    <n v="193"/>
    <s v="NA"/>
    <s v="NA"/>
    <s v="NA"/>
  </r>
  <r>
    <x v="8"/>
    <x v="25"/>
    <s v="New cancer diagnoses (observed)"/>
    <x v="1"/>
    <x v="5"/>
    <n v="97"/>
    <s v="NA"/>
    <s v="NA"/>
    <s v="NA"/>
  </r>
  <r>
    <x v="8"/>
    <x v="25"/>
    <s v="New cancer diagnoses (observed)"/>
    <x v="1"/>
    <x v="6"/>
    <n v="19"/>
    <s v="NA"/>
    <s v="NA"/>
    <s v="NA"/>
  </r>
  <r>
    <x v="8"/>
    <x v="25"/>
    <s v="New cancer diagnoses (observed)"/>
    <x v="1"/>
    <x v="7"/>
    <n v="94"/>
    <s v="NA"/>
    <s v="NA"/>
    <s v="NA"/>
  </r>
  <r>
    <x v="8"/>
    <x v="25"/>
    <s v="New cancer diagnoses (observed)"/>
    <x v="1"/>
    <x v="8"/>
    <n v="57"/>
    <s v="NA"/>
    <s v="NA"/>
    <s v="NA"/>
  </r>
  <r>
    <x v="8"/>
    <x v="25"/>
    <s v="New cancer diagnoses (observed)"/>
    <x v="1"/>
    <x v="9"/>
    <n v="157"/>
    <s v="NA"/>
    <s v="NA"/>
    <s v="NA"/>
  </r>
  <r>
    <x v="8"/>
    <x v="26"/>
    <s v="New cancer diagnoses (observed)"/>
    <x v="0"/>
    <x v="0"/>
    <n v="318"/>
    <s v="NA"/>
    <s v="NA"/>
    <s v="NA"/>
  </r>
  <r>
    <x v="8"/>
    <x v="26"/>
    <s v="New cancer diagnoses (observed)"/>
    <x v="0"/>
    <x v="1"/>
    <n v="148"/>
    <s v="NA"/>
    <s v="NA"/>
    <s v="NA"/>
  </r>
  <r>
    <x v="8"/>
    <x v="26"/>
    <s v="New cancer diagnoses (observed)"/>
    <x v="0"/>
    <x v="2"/>
    <n v="86"/>
    <s v="NA"/>
    <s v="NA"/>
    <s v="NA"/>
  </r>
  <r>
    <x v="8"/>
    <x v="26"/>
    <s v="New cancer diagnoses (observed)"/>
    <x v="0"/>
    <x v="4"/>
    <n v="177"/>
    <s v="NA"/>
    <s v="NA"/>
    <s v="NA"/>
  </r>
  <r>
    <x v="8"/>
    <x v="26"/>
    <s v="New cancer diagnoses (observed)"/>
    <x v="1"/>
    <x v="5"/>
    <n v="45"/>
    <s v="NA"/>
    <s v="NA"/>
    <s v="NA"/>
  </r>
  <r>
    <x v="8"/>
    <x v="26"/>
    <s v="New cancer diagnoses (observed)"/>
    <x v="1"/>
    <x v="6"/>
    <n v="67"/>
    <s v="NA"/>
    <s v="NA"/>
    <s v="NA"/>
  </r>
  <r>
    <x v="8"/>
    <x v="26"/>
    <s v="New cancer diagnoses (observed)"/>
    <x v="1"/>
    <x v="7"/>
    <n v="84"/>
    <s v="NA"/>
    <s v="NA"/>
    <s v="NA"/>
  </r>
  <r>
    <x v="8"/>
    <x v="26"/>
    <s v="New cancer diagnoses (observed)"/>
    <x v="1"/>
    <x v="8"/>
    <n v="205"/>
    <s v="NA"/>
    <s v="NA"/>
    <s v="NA"/>
  </r>
  <r>
    <x v="8"/>
    <x v="26"/>
    <s v="New cancer diagnoses (observed)"/>
    <x v="1"/>
    <x v="9"/>
    <n v="328"/>
    <s v="NA"/>
    <s v="NA"/>
    <s v="NA"/>
  </r>
  <r>
    <x v="8"/>
    <x v="27"/>
    <s v="New cancer diagnoses (observed)"/>
    <x v="0"/>
    <x v="0"/>
    <n v="249"/>
    <n v="231"/>
    <n v="18"/>
    <n v="0.08"/>
  </r>
  <r>
    <x v="8"/>
    <x v="27"/>
    <s v="New cancer diagnoses (observed)"/>
    <x v="0"/>
    <x v="1"/>
    <n v="757"/>
    <n v="754"/>
    <n v="3"/>
    <n v="0"/>
  </r>
  <r>
    <x v="8"/>
    <x v="27"/>
    <s v="New cancer diagnoses (observed)"/>
    <x v="0"/>
    <x v="2"/>
    <n v="254"/>
    <n v="254"/>
    <n v="0"/>
    <n v="0"/>
  </r>
  <r>
    <x v="8"/>
    <x v="27"/>
    <s v="New cancer diagnoses (observed)"/>
    <x v="0"/>
    <x v="4"/>
    <n v="2020"/>
    <n v="2020"/>
    <n v="0"/>
    <n v="0"/>
  </r>
  <r>
    <x v="8"/>
    <x v="27"/>
    <s v="New cancer diagnoses (observed)"/>
    <x v="1"/>
    <x v="5"/>
    <n v="821"/>
    <n v="819"/>
    <n v="2"/>
    <n v="0"/>
  </r>
  <r>
    <x v="8"/>
    <x v="27"/>
    <s v="New cancer diagnoses (observed)"/>
    <x v="1"/>
    <x v="6"/>
    <n v="373"/>
    <n v="373"/>
    <n v="0"/>
    <n v="0"/>
  </r>
  <r>
    <x v="8"/>
    <x v="27"/>
    <s v="New cancer diagnoses (observed)"/>
    <x v="1"/>
    <x v="7"/>
    <n v="693"/>
    <n v="693"/>
    <n v="0"/>
    <n v="0"/>
  </r>
  <r>
    <x v="8"/>
    <x v="27"/>
    <s v="New cancer diagnoses (observed)"/>
    <x v="1"/>
    <x v="8"/>
    <n v="438"/>
    <n v="437"/>
    <n v="1"/>
    <n v="0"/>
  </r>
  <r>
    <x v="8"/>
    <x v="27"/>
    <s v="New cancer diagnoses (observed)"/>
    <x v="1"/>
    <x v="9"/>
    <n v="955"/>
    <n v="937"/>
    <n v="18"/>
    <n v="0.02"/>
  </r>
  <r>
    <x v="8"/>
    <x v="28"/>
    <s v="New cancer diagnoses (observed)"/>
    <x v="0"/>
    <x v="0"/>
    <n v="119"/>
    <s v="NA"/>
    <s v="NA"/>
    <s v="NA"/>
  </r>
  <r>
    <x v="8"/>
    <x v="28"/>
    <s v="New cancer diagnoses (observed)"/>
    <x v="0"/>
    <x v="1"/>
    <n v="73"/>
    <s v="NA"/>
    <s v="NA"/>
    <s v="NA"/>
  </r>
  <r>
    <x v="8"/>
    <x v="28"/>
    <s v="New cancer diagnoses (observed)"/>
    <x v="0"/>
    <x v="2"/>
    <n v="65"/>
    <s v="NA"/>
    <s v="NA"/>
    <s v="NA"/>
  </r>
  <r>
    <x v="8"/>
    <x v="28"/>
    <s v="New cancer diagnoses (observed)"/>
    <x v="0"/>
    <x v="4"/>
    <n v="99"/>
    <s v="NA"/>
    <s v="NA"/>
    <s v="NA"/>
  </r>
  <r>
    <x v="8"/>
    <x v="28"/>
    <s v="New cancer diagnoses (observed)"/>
    <x v="1"/>
    <x v="5"/>
    <n v="32"/>
    <s v="NA"/>
    <s v="NA"/>
    <s v="NA"/>
  </r>
  <r>
    <x v="8"/>
    <x v="28"/>
    <s v="New cancer diagnoses (observed)"/>
    <x v="1"/>
    <x v="6"/>
    <n v="53"/>
    <s v="NA"/>
    <s v="NA"/>
    <s v="NA"/>
  </r>
  <r>
    <x v="8"/>
    <x v="28"/>
    <s v="New cancer diagnoses (observed)"/>
    <x v="1"/>
    <x v="7"/>
    <n v="42"/>
    <s v="NA"/>
    <s v="NA"/>
    <s v="NA"/>
  </r>
  <r>
    <x v="8"/>
    <x v="28"/>
    <s v="New cancer diagnoses (observed)"/>
    <x v="1"/>
    <x v="8"/>
    <n v="74"/>
    <s v="NA"/>
    <s v="NA"/>
    <s v="NA"/>
  </r>
  <r>
    <x v="8"/>
    <x v="28"/>
    <s v="New cancer diagnoses (observed)"/>
    <x v="1"/>
    <x v="9"/>
    <n v="155"/>
    <s v="NA"/>
    <s v="NA"/>
    <s v="NA"/>
  </r>
  <r>
    <x v="8"/>
    <x v="29"/>
    <s v="New cancer diagnoses (observed)"/>
    <x v="0"/>
    <x v="0"/>
    <n v="20"/>
    <s v="NA"/>
    <s v="NA"/>
    <s v="NA"/>
  </r>
  <r>
    <x v="8"/>
    <x v="29"/>
    <s v="New cancer diagnoses (observed)"/>
    <x v="0"/>
    <x v="1"/>
    <n v="27"/>
    <s v="NA"/>
    <s v="NA"/>
    <s v="NA"/>
  </r>
  <r>
    <x v="8"/>
    <x v="29"/>
    <s v="New cancer diagnoses (observed)"/>
    <x v="0"/>
    <x v="2"/>
    <n v="19"/>
    <s v="NA"/>
    <s v="NA"/>
    <s v="NA"/>
  </r>
  <r>
    <x v="8"/>
    <x v="29"/>
    <s v="New cancer diagnoses (observed)"/>
    <x v="0"/>
    <x v="4"/>
    <n v="83"/>
    <s v="NA"/>
    <s v="NA"/>
    <s v="NA"/>
  </r>
  <r>
    <x v="8"/>
    <x v="30"/>
    <s v="New cancer diagnoses (observed)"/>
    <x v="0"/>
    <x v="0"/>
    <n v="174"/>
    <n v="203"/>
    <n v="-29"/>
    <n v="-0.14000000000000001"/>
  </r>
  <r>
    <x v="8"/>
    <x v="30"/>
    <s v="New cancer diagnoses (observed)"/>
    <x v="0"/>
    <x v="1"/>
    <n v="97"/>
    <n v="101"/>
    <n v="-4"/>
    <n v="-0.04"/>
  </r>
  <r>
    <x v="8"/>
    <x v="30"/>
    <s v="New cancer diagnoses (observed)"/>
    <x v="0"/>
    <x v="2"/>
    <n v="61"/>
    <n v="66"/>
    <n v="-5"/>
    <n v="-0.08"/>
  </r>
  <r>
    <x v="8"/>
    <x v="30"/>
    <s v="New cancer diagnoses (observed)"/>
    <x v="0"/>
    <x v="4"/>
    <n v="85"/>
    <n v="88"/>
    <n v="-3"/>
    <n v="-0.03"/>
  </r>
  <r>
    <x v="8"/>
    <x v="31"/>
    <s v="New cancer diagnoses (observed)"/>
    <x v="0"/>
    <x v="0"/>
    <n v="638"/>
    <n v="541"/>
    <n v="97"/>
    <n v="0.18"/>
  </r>
  <r>
    <x v="8"/>
    <x v="31"/>
    <s v="New cancer diagnoses (observed)"/>
    <x v="0"/>
    <x v="1"/>
    <n v="313"/>
    <n v="291"/>
    <n v="22"/>
    <n v="0.08"/>
  </r>
  <r>
    <x v="8"/>
    <x v="31"/>
    <s v="New cancer diagnoses (observed)"/>
    <x v="0"/>
    <x v="2"/>
    <n v="225"/>
    <n v="214"/>
    <n v="11"/>
    <n v="0.05"/>
  </r>
  <r>
    <x v="8"/>
    <x v="31"/>
    <s v="New cancer diagnoses (observed)"/>
    <x v="0"/>
    <x v="4"/>
    <n v="295"/>
    <n v="294"/>
    <n v="1"/>
    <n v="0"/>
  </r>
  <r>
    <x v="8"/>
    <x v="31"/>
    <s v="New cancer diagnoses (observed)"/>
    <x v="1"/>
    <x v="5"/>
    <n v="45"/>
    <n v="43"/>
    <n v="2"/>
    <n v="0.05"/>
  </r>
  <r>
    <x v="8"/>
    <x v="31"/>
    <s v="New cancer diagnoses (observed)"/>
    <x v="1"/>
    <x v="6"/>
    <n v="67"/>
    <n v="67"/>
    <n v="0"/>
    <n v="0"/>
  </r>
  <r>
    <x v="8"/>
    <x v="31"/>
    <s v="New cancer diagnoses (observed)"/>
    <x v="1"/>
    <x v="7"/>
    <n v="84"/>
    <n v="84"/>
    <n v="0"/>
    <n v="0"/>
  </r>
  <r>
    <x v="8"/>
    <x v="31"/>
    <s v="New cancer diagnoses (observed)"/>
    <x v="1"/>
    <x v="8"/>
    <n v="205"/>
    <n v="204"/>
    <n v="1"/>
    <n v="0"/>
  </r>
  <r>
    <x v="8"/>
    <x v="31"/>
    <s v="New cancer diagnoses (observed)"/>
    <x v="1"/>
    <x v="9"/>
    <n v="328"/>
    <n v="264"/>
    <n v="64"/>
    <n v="0.24"/>
  </r>
  <r>
    <x v="8"/>
    <x v="32"/>
    <s v="New cancer diagnoses (observed)"/>
    <x v="0"/>
    <x v="0"/>
    <n v="342"/>
    <n v="308"/>
    <n v="34"/>
    <n v="0.11"/>
  </r>
  <r>
    <x v="8"/>
    <x v="32"/>
    <s v="New cancer diagnoses (observed)"/>
    <x v="0"/>
    <x v="1"/>
    <n v="512"/>
    <n v="508"/>
    <n v="4"/>
    <n v="0.01"/>
  </r>
  <r>
    <x v="8"/>
    <x v="32"/>
    <s v="New cancer diagnoses (observed)"/>
    <x v="0"/>
    <x v="2"/>
    <n v="264"/>
    <n v="263"/>
    <n v="1"/>
    <n v="0"/>
  </r>
  <r>
    <x v="8"/>
    <x v="32"/>
    <s v="New cancer diagnoses (observed)"/>
    <x v="0"/>
    <x v="4"/>
    <n v="619"/>
    <n v="619"/>
    <n v="0"/>
    <n v="0"/>
  </r>
  <r>
    <x v="8"/>
    <x v="32"/>
    <s v="New cancer diagnoses (observed)"/>
    <x v="1"/>
    <x v="5"/>
    <n v="393"/>
    <n v="393"/>
    <n v="0"/>
    <n v="0"/>
  </r>
  <r>
    <x v="8"/>
    <x v="32"/>
    <s v="New cancer diagnoses (observed)"/>
    <x v="1"/>
    <x v="6"/>
    <n v="185"/>
    <n v="185"/>
    <n v="0"/>
    <n v="0"/>
  </r>
  <r>
    <x v="8"/>
    <x v="32"/>
    <s v="New cancer diagnoses (observed)"/>
    <x v="1"/>
    <x v="7"/>
    <n v="154"/>
    <n v="153"/>
    <n v="1"/>
    <n v="0.01"/>
  </r>
  <r>
    <x v="8"/>
    <x v="32"/>
    <s v="New cancer diagnoses (observed)"/>
    <x v="1"/>
    <x v="8"/>
    <n v="87"/>
    <n v="85"/>
    <n v="2"/>
    <n v="0.02"/>
  </r>
  <r>
    <x v="8"/>
    <x v="32"/>
    <s v="New cancer diagnoses (observed)"/>
    <x v="1"/>
    <x v="9"/>
    <n v="650"/>
    <n v="619"/>
    <n v="31"/>
    <n v="0.05"/>
  </r>
  <r>
    <x v="8"/>
    <x v="33"/>
    <s v="New cancer diagnoses (observed)"/>
    <x v="0"/>
    <x v="0"/>
    <n v="57"/>
    <s v="NA"/>
    <s v="NA"/>
    <s v="NA"/>
  </r>
  <r>
    <x v="8"/>
    <x v="33"/>
    <s v="New cancer diagnoses (observed)"/>
    <x v="0"/>
    <x v="1"/>
    <n v="140"/>
    <s v="NA"/>
    <s v="NA"/>
    <s v="NA"/>
  </r>
  <r>
    <x v="8"/>
    <x v="33"/>
    <s v="New cancer diagnoses (observed)"/>
    <x v="0"/>
    <x v="2"/>
    <n v="49"/>
    <s v="NA"/>
    <s v="NA"/>
    <s v="NA"/>
  </r>
  <r>
    <x v="8"/>
    <x v="33"/>
    <s v="New cancer diagnoses (observed)"/>
    <x v="0"/>
    <x v="4"/>
    <n v="351"/>
    <s v="NA"/>
    <s v="NA"/>
    <s v="NA"/>
  </r>
  <r>
    <x v="8"/>
    <x v="33"/>
    <s v="New cancer diagnoses (observed)"/>
    <x v="1"/>
    <x v="5"/>
    <n v="350"/>
    <s v="NA"/>
    <s v="NA"/>
    <s v="NA"/>
  </r>
  <r>
    <x v="8"/>
    <x v="33"/>
    <s v="New cancer diagnoses (observed)"/>
    <x v="1"/>
    <x v="6"/>
    <n v="31"/>
    <s v="NA"/>
    <s v="NA"/>
    <s v="NA"/>
  </r>
  <r>
    <x v="8"/>
    <x v="33"/>
    <s v="New cancer diagnoses (observed)"/>
    <x v="1"/>
    <x v="7"/>
    <n v="56"/>
    <s v="NA"/>
    <s v="NA"/>
    <s v="NA"/>
  </r>
  <r>
    <x v="8"/>
    <x v="33"/>
    <s v="New cancer diagnoses (observed)"/>
    <x v="1"/>
    <x v="8"/>
    <n v="34"/>
    <s v="NA"/>
    <s v="NA"/>
    <s v="NA"/>
  </r>
  <r>
    <x v="8"/>
    <x v="33"/>
    <s v="New cancer diagnoses (observed)"/>
    <x v="1"/>
    <x v="9"/>
    <n v="126"/>
    <s v="NA"/>
    <s v="NA"/>
    <s v="NA"/>
  </r>
  <r>
    <x v="9"/>
    <x v="0"/>
    <s v="New cancer diagnoses (observed)"/>
    <x v="0"/>
    <x v="0"/>
    <n v="4964"/>
    <n v="4539"/>
    <n v="425"/>
    <n v="0.09"/>
  </r>
  <r>
    <x v="9"/>
    <x v="0"/>
    <s v="New cancer diagnoses (observed)"/>
    <x v="0"/>
    <x v="1"/>
    <n v="5694"/>
    <n v="5614"/>
    <n v="80"/>
    <n v="0.01"/>
  </r>
  <r>
    <x v="9"/>
    <x v="0"/>
    <s v="New cancer diagnoses (observed)"/>
    <x v="0"/>
    <x v="2"/>
    <n v="3360"/>
    <n v="3281"/>
    <n v="79"/>
    <n v="0.02"/>
  </r>
  <r>
    <x v="9"/>
    <x v="0"/>
    <s v="New cancer diagnoses (observed)"/>
    <x v="0"/>
    <x v="3"/>
    <n v="1701"/>
    <n v="1702"/>
    <n v="-1"/>
    <n v="0"/>
  </r>
  <r>
    <x v="9"/>
    <x v="0"/>
    <s v="New cancer diagnoses (observed)"/>
    <x v="0"/>
    <x v="4"/>
    <n v="10851"/>
    <n v="10853"/>
    <n v="-2"/>
    <n v="0"/>
  </r>
  <r>
    <x v="9"/>
    <x v="0"/>
    <s v="New cancer diagnoses (observed)"/>
    <x v="1"/>
    <x v="5"/>
    <n v="5239"/>
    <n v="5232"/>
    <n v="7"/>
    <n v="0"/>
  </r>
  <r>
    <x v="9"/>
    <x v="0"/>
    <s v="New cancer diagnoses (observed)"/>
    <x v="1"/>
    <x v="6"/>
    <n v="3582"/>
    <n v="3576"/>
    <n v="6"/>
    <n v="0"/>
  </r>
  <r>
    <x v="9"/>
    <x v="0"/>
    <s v="New cancer diagnoses (observed)"/>
    <x v="1"/>
    <x v="7"/>
    <n v="3474"/>
    <n v="3468"/>
    <n v="6"/>
    <n v="0"/>
  </r>
  <r>
    <x v="9"/>
    <x v="0"/>
    <s v="New cancer diagnoses (observed)"/>
    <x v="1"/>
    <x v="8"/>
    <n v="3342"/>
    <n v="3335"/>
    <n v="7"/>
    <n v="0"/>
  </r>
  <r>
    <x v="9"/>
    <x v="0"/>
    <s v="New cancer diagnoses (observed)"/>
    <x v="1"/>
    <x v="9"/>
    <n v="5676"/>
    <n v="5294"/>
    <n v="382"/>
    <n v="7.0000000000000007E-2"/>
  </r>
  <r>
    <x v="9"/>
    <x v="1"/>
    <s v="New cancer diagnoses (observed)"/>
    <x v="0"/>
    <x v="0"/>
    <n v="149"/>
    <s v="NA"/>
    <s v="NA"/>
    <s v="NA"/>
  </r>
  <r>
    <x v="9"/>
    <x v="1"/>
    <s v="New cancer diagnoses (observed)"/>
    <x v="0"/>
    <x v="1"/>
    <n v="270"/>
    <s v="NA"/>
    <s v="NA"/>
    <s v="NA"/>
  </r>
  <r>
    <x v="9"/>
    <x v="1"/>
    <s v="New cancer diagnoses (observed)"/>
    <x v="0"/>
    <x v="2"/>
    <n v="104"/>
    <s v="NA"/>
    <s v="NA"/>
    <s v="NA"/>
  </r>
  <r>
    <x v="9"/>
    <x v="1"/>
    <s v="New cancer diagnoses (observed)"/>
    <x v="0"/>
    <x v="4"/>
    <n v="328"/>
    <s v="NA"/>
    <s v="NA"/>
    <s v="NA"/>
  </r>
  <r>
    <x v="9"/>
    <x v="1"/>
    <s v="New cancer diagnoses (observed)"/>
    <x v="1"/>
    <x v="5"/>
    <n v="190"/>
    <s v="NA"/>
    <s v="NA"/>
    <s v="NA"/>
  </r>
  <r>
    <x v="9"/>
    <x v="1"/>
    <s v="New cancer diagnoses (observed)"/>
    <x v="1"/>
    <x v="6"/>
    <n v="183"/>
    <s v="NA"/>
    <s v="NA"/>
    <s v="NA"/>
  </r>
  <r>
    <x v="9"/>
    <x v="1"/>
    <s v="New cancer diagnoses (observed)"/>
    <x v="1"/>
    <x v="7"/>
    <n v="53"/>
    <s v="NA"/>
    <s v="NA"/>
    <s v="NA"/>
  </r>
  <r>
    <x v="9"/>
    <x v="1"/>
    <s v="New cancer diagnoses (observed)"/>
    <x v="1"/>
    <x v="8"/>
    <n v="19"/>
    <s v="NA"/>
    <s v="NA"/>
    <s v="NA"/>
  </r>
  <r>
    <x v="9"/>
    <x v="1"/>
    <s v="New cancer diagnoses (observed)"/>
    <x v="1"/>
    <x v="9"/>
    <n v="406"/>
    <s v="NA"/>
    <s v="NA"/>
    <s v="NA"/>
  </r>
  <r>
    <x v="9"/>
    <x v="2"/>
    <s v="New cancer diagnoses (observed)"/>
    <x v="0"/>
    <x v="0"/>
    <n v="25"/>
    <n v="23"/>
    <n v="2"/>
    <n v="0.09"/>
  </r>
  <r>
    <x v="9"/>
    <x v="2"/>
    <s v="New cancer diagnoses (observed)"/>
    <x v="0"/>
    <x v="1"/>
    <n v="89"/>
    <n v="87"/>
    <n v="2"/>
    <n v="0.02"/>
  </r>
  <r>
    <x v="9"/>
    <x v="2"/>
    <s v="New cancer diagnoses (observed)"/>
    <x v="0"/>
    <x v="2"/>
    <n v="54"/>
    <n v="55"/>
    <n v="-1"/>
    <n v="-0.02"/>
  </r>
  <r>
    <x v="9"/>
    <x v="2"/>
    <s v="New cancer diagnoses (observed)"/>
    <x v="0"/>
    <x v="4"/>
    <n v="68"/>
    <n v="69"/>
    <n v="-1"/>
    <n v="-0.01"/>
  </r>
  <r>
    <x v="9"/>
    <x v="3"/>
    <s v="New cancer diagnoses (observed)"/>
    <x v="0"/>
    <x v="0"/>
    <n v="212"/>
    <n v="179"/>
    <n v="33"/>
    <n v="0.18"/>
  </r>
  <r>
    <x v="9"/>
    <x v="3"/>
    <s v="New cancer diagnoses (observed)"/>
    <x v="0"/>
    <x v="1"/>
    <n v="88"/>
    <n v="86"/>
    <n v="2"/>
    <n v="0.02"/>
  </r>
  <r>
    <x v="9"/>
    <x v="3"/>
    <s v="New cancer diagnoses (observed)"/>
    <x v="0"/>
    <x v="2"/>
    <n v="147"/>
    <n v="141"/>
    <n v="6"/>
    <n v="0.04"/>
  </r>
  <r>
    <x v="9"/>
    <x v="3"/>
    <s v="New cancer diagnoses (observed)"/>
    <x v="0"/>
    <x v="4"/>
    <n v="10"/>
    <n v="10"/>
    <n v="0"/>
    <n v="0"/>
  </r>
  <r>
    <x v="9"/>
    <x v="4"/>
    <s v="New cancer diagnoses (observed)"/>
    <x v="0"/>
    <x v="0"/>
    <n v="129"/>
    <n v="120"/>
    <n v="9"/>
    <n v="7.0000000000000007E-2"/>
  </r>
  <r>
    <x v="9"/>
    <x v="4"/>
    <s v="New cancer diagnoses (observed)"/>
    <x v="0"/>
    <x v="1"/>
    <n v="245"/>
    <n v="244"/>
    <n v="1"/>
    <n v="0"/>
  </r>
  <r>
    <x v="9"/>
    <x v="4"/>
    <s v="New cancer diagnoses (observed)"/>
    <x v="0"/>
    <x v="2"/>
    <n v="159"/>
    <n v="156"/>
    <n v="3"/>
    <n v="0.02"/>
  </r>
  <r>
    <x v="9"/>
    <x v="4"/>
    <s v="New cancer diagnoses (observed)"/>
    <x v="0"/>
    <x v="3"/>
    <n v="1229"/>
    <n v="1230"/>
    <n v="-1"/>
    <n v="0"/>
  </r>
  <r>
    <x v="9"/>
    <x v="4"/>
    <s v="New cancer diagnoses (observed)"/>
    <x v="0"/>
    <x v="4"/>
    <n v="2038"/>
    <n v="2037"/>
    <n v="1"/>
    <n v="0"/>
  </r>
  <r>
    <x v="9"/>
    <x v="4"/>
    <s v="New cancer diagnoses (observed)"/>
    <x v="1"/>
    <x v="5"/>
    <n v="1272"/>
    <n v="1271"/>
    <n v="1"/>
    <n v="0"/>
  </r>
  <r>
    <x v="9"/>
    <x v="4"/>
    <s v="New cancer diagnoses (observed)"/>
    <x v="1"/>
    <x v="6"/>
    <n v="1275"/>
    <n v="1275"/>
    <n v="0"/>
    <n v="0"/>
  </r>
  <r>
    <x v="9"/>
    <x v="4"/>
    <s v="New cancer diagnoses (observed)"/>
    <x v="1"/>
    <x v="7"/>
    <n v="286"/>
    <n v="286"/>
    <n v="0"/>
    <n v="0"/>
  </r>
  <r>
    <x v="9"/>
    <x v="4"/>
    <s v="New cancer diagnoses (observed)"/>
    <x v="1"/>
    <x v="8"/>
    <n v="80"/>
    <n v="79"/>
    <n v="1"/>
    <n v="0.01"/>
  </r>
  <r>
    <x v="9"/>
    <x v="4"/>
    <s v="New cancer diagnoses (observed)"/>
    <x v="1"/>
    <x v="9"/>
    <n v="887"/>
    <n v="876"/>
    <n v="11"/>
    <n v="0.01"/>
  </r>
  <r>
    <x v="9"/>
    <x v="5"/>
    <s v="New cancer diagnoses (observed)"/>
    <x v="0"/>
    <x v="0"/>
    <n v="26"/>
    <s v="NA"/>
    <s v="NA"/>
    <s v="NA"/>
  </r>
  <r>
    <x v="9"/>
    <x v="5"/>
    <s v="New cancer diagnoses (observed)"/>
    <x v="0"/>
    <x v="1"/>
    <n v="43"/>
    <s v="NA"/>
    <s v="NA"/>
    <s v="NA"/>
  </r>
  <r>
    <x v="9"/>
    <x v="5"/>
    <s v="New cancer diagnoses (observed)"/>
    <x v="0"/>
    <x v="2"/>
    <n v="22"/>
    <s v="NA"/>
    <s v="NA"/>
    <s v="NA"/>
  </r>
  <r>
    <x v="9"/>
    <x v="5"/>
    <s v="New cancer diagnoses (observed)"/>
    <x v="0"/>
    <x v="3"/>
    <n v="58"/>
    <s v="NA"/>
    <s v="NA"/>
    <s v="NA"/>
  </r>
  <r>
    <x v="9"/>
    <x v="5"/>
    <s v="New cancer diagnoses (observed)"/>
    <x v="0"/>
    <x v="4"/>
    <n v="57"/>
    <s v="NA"/>
    <s v="NA"/>
    <s v="NA"/>
  </r>
  <r>
    <x v="9"/>
    <x v="6"/>
    <s v="New cancer diagnoses (observed)"/>
    <x v="0"/>
    <x v="0"/>
    <n v="663"/>
    <n v="614"/>
    <n v="49"/>
    <n v="0.08"/>
  </r>
  <r>
    <x v="9"/>
    <x v="6"/>
    <s v="New cancer diagnoses (observed)"/>
    <x v="0"/>
    <x v="1"/>
    <n v="622"/>
    <n v="616"/>
    <n v="6"/>
    <n v="0.01"/>
  </r>
  <r>
    <x v="9"/>
    <x v="6"/>
    <s v="New cancer diagnoses (observed)"/>
    <x v="0"/>
    <x v="2"/>
    <n v="367"/>
    <n v="362"/>
    <n v="5"/>
    <n v="0.01"/>
  </r>
  <r>
    <x v="9"/>
    <x v="6"/>
    <s v="New cancer diagnoses (observed)"/>
    <x v="0"/>
    <x v="3"/>
    <n v="414"/>
    <n v="414"/>
    <n v="0"/>
    <n v="0"/>
  </r>
  <r>
    <x v="9"/>
    <x v="6"/>
    <s v="New cancer diagnoses (observed)"/>
    <x v="0"/>
    <x v="4"/>
    <n v="1305"/>
    <n v="1305"/>
    <n v="0"/>
    <n v="0"/>
  </r>
  <r>
    <x v="9"/>
    <x v="6"/>
    <s v="New cancer diagnoses (observed)"/>
    <x v="1"/>
    <x v="5"/>
    <n v="559"/>
    <n v="552"/>
    <n v="7"/>
    <n v="0.01"/>
  </r>
  <r>
    <x v="9"/>
    <x v="6"/>
    <s v="New cancer diagnoses (observed)"/>
    <x v="1"/>
    <x v="6"/>
    <n v="785"/>
    <n v="778"/>
    <n v="7"/>
    <n v="0.01"/>
  </r>
  <r>
    <x v="9"/>
    <x v="6"/>
    <s v="New cancer diagnoses (observed)"/>
    <x v="1"/>
    <x v="7"/>
    <n v="891"/>
    <n v="888"/>
    <n v="3"/>
    <n v="0"/>
  </r>
  <r>
    <x v="9"/>
    <x v="6"/>
    <s v="New cancer diagnoses (observed)"/>
    <x v="1"/>
    <x v="8"/>
    <n v="502"/>
    <n v="501"/>
    <n v="1"/>
    <n v="0"/>
  </r>
  <r>
    <x v="9"/>
    <x v="6"/>
    <s v="New cancer diagnoses (observed)"/>
    <x v="1"/>
    <x v="9"/>
    <n v="522"/>
    <n v="482"/>
    <n v="40"/>
    <n v="0.08"/>
  </r>
  <r>
    <x v="9"/>
    <x v="7"/>
    <s v="New cancer diagnoses (observed)"/>
    <x v="0"/>
    <x v="0"/>
    <n v="16"/>
    <n v="14"/>
    <n v="2"/>
    <n v="0.14000000000000001"/>
  </r>
  <r>
    <x v="9"/>
    <x v="7"/>
    <s v="New cancer diagnoses (observed)"/>
    <x v="0"/>
    <x v="1"/>
    <n v="103"/>
    <n v="101"/>
    <n v="2"/>
    <n v="0.02"/>
  </r>
  <r>
    <x v="9"/>
    <x v="7"/>
    <s v="New cancer diagnoses (observed)"/>
    <x v="0"/>
    <x v="2"/>
    <n v="54"/>
    <n v="54"/>
    <n v="0"/>
    <n v="0"/>
  </r>
  <r>
    <x v="9"/>
    <x v="7"/>
    <s v="New cancer diagnoses (observed)"/>
    <x v="0"/>
    <x v="4"/>
    <n v="82"/>
    <n v="82"/>
    <n v="0"/>
    <n v="0"/>
  </r>
  <r>
    <x v="9"/>
    <x v="8"/>
    <s v="New cancer diagnoses (observed)"/>
    <x v="0"/>
    <x v="0"/>
    <n v="219"/>
    <n v="198"/>
    <n v="21"/>
    <n v="0.11"/>
  </r>
  <r>
    <x v="9"/>
    <x v="8"/>
    <s v="New cancer diagnoses (observed)"/>
    <x v="0"/>
    <x v="1"/>
    <n v="335"/>
    <n v="332"/>
    <n v="3"/>
    <n v="0.01"/>
  </r>
  <r>
    <x v="9"/>
    <x v="8"/>
    <s v="New cancer diagnoses (observed)"/>
    <x v="0"/>
    <x v="2"/>
    <n v="177"/>
    <n v="174"/>
    <n v="3"/>
    <n v="0.02"/>
  </r>
  <r>
    <x v="9"/>
    <x v="8"/>
    <s v="New cancer diagnoses (observed)"/>
    <x v="0"/>
    <x v="3"/>
    <n v="58"/>
    <n v="58"/>
    <n v="0"/>
    <n v="0"/>
  </r>
  <r>
    <x v="9"/>
    <x v="8"/>
    <s v="New cancer diagnoses (observed)"/>
    <x v="0"/>
    <x v="4"/>
    <n v="697"/>
    <n v="694"/>
    <n v="3"/>
    <n v="0"/>
  </r>
  <r>
    <x v="9"/>
    <x v="8"/>
    <s v="New cancer diagnoses (observed)"/>
    <x v="1"/>
    <x v="5"/>
    <n v="485"/>
    <n v="485"/>
    <n v="0"/>
    <n v="0"/>
  </r>
  <r>
    <x v="9"/>
    <x v="8"/>
    <s v="New cancer diagnoses (observed)"/>
    <x v="1"/>
    <x v="6"/>
    <n v="55"/>
    <n v="55"/>
    <n v="0"/>
    <n v="0"/>
  </r>
  <r>
    <x v="9"/>
    <x v="8"/>
    <s v="New cancer diagnoses (observed)"/>
    <x v="1"/>
    <x v="7"/>
    <n v="160"/>
    <n v="159"/>
    <n v="1"/>
    <n v="0.01"/>
  </r>
  <r>
    <x v="9"/>
    <x v="8"/>
    <s v="New cancer diagnoses (observed)"/>
    <x v="1"/>
    <x v="8"/>
    <n v="83"/>
    <n v="83"/>
    <n v="0"/>
    <n v="0"/>
  </r>
  <r>
    <x v="9"/>
    <x v="8"/>
    <s v="New cancer diagnoses (observed)"/>
    <x v="1"/>
    <x v="9"/>
    <n v="334"/>
    <n v="309"/>
    <n v="25"/>
    <n v="0.08"/>
  </r>
  <r>
    <x v="9"/>
    <x v="9"/>
    <s v="New cancer diagnoses (observed)"/>
    <x v="0"/>
    <x v="0"/>
    <n v="626"/>
    <n v="565"/>
    <n v="61"/>
    <n v="0.11"/>
  </r>
  <r>
    <x v="9"/>
    <x v="9"/>
    <s v="New cancer diagnoses (observed)"/>
    <x v="0"/>
    <x v="1"/>
    <n v="640"/>
    <n v="615"/>
    <n v="25"/>
    <n v="0.04"/>
  </r>
  <r>
    <x v="9"/>
    <x v="9"/>
    <s v="New cancer diagnoses (observed)"/>
    <x v="0"/>
    <x v="2"/>
    <n v="326"/>
    <n v="313"/>
    <n v="13"/>
    <n v="0.04"/>
  </r>
  <r>
    <x v="9"/>
    <x v="9"/>
    <s v="New cancer diagnoses (observed)"/>
    <x v="0"/>
    <x v="4"/>
    <n v="635"/>
    <n v="635"/>
    <n v="0"/>
    <n v="0"/>
  </r>
  <r>
    <x v="9"/>
    <x v="9"/>
    <s v="New cancer diagnoses (observed)"/>
    <x v="1"/>
    <x v="5"/>
    <n v="88"/>
    <n v="88"/>
    <n v="0"/>
    <n v="0"/>
  </r>
  <r>
    <x v="9"/>
    <x v="9"/>
    <s v="New cancer diagnoses (observed)"/>
    <x v="1"/>
    <x v="6"/>
    <n v="67"/>
    <n v="67"/>
    <n v="0"/>
    <n v="0"/>
  </r>
  <r>
    <x v="9"/>
    <x v="9"/>
    <s v="New cancer diagnoses (observed)"/>
    <x v="1"/>
    <x v="7"/>
    <n v="112"/>
    <n v="112"/>
    <n v="0"/>
    <n v="0"/>
  </r>
  <r>
    <x v="9"/>
    <x v="9"/>
    <s v="New cancer diagnoses (observed)"/>
    <x v="1"/>
    <x v="8"/>
    <n v="214"/>
    <n v="214"/>
    <n v="0"/>
    <n v="0"/>
  </r>
  <r>
    <x v="9"/>
    <x v="9"/>
    <s v="New cancer diagnoses (observed)"/>
    <x v="1"/>
    <x v="9"/>
    <n v="637"/>
    <n v="608"/>
    <n v="29"/>
    <n v="0.05"/>
  </r>
  <r>
    <x v="9"/>
    <x v="10"/>
    <s v="New cancer diagnoses (observed)"/>
    <x v="0"/>
    <x v="0"/>
    <n v="80"/>
    <n v="73"/>
    <n v="7"/>
    <n v="0.1"/>
  </r>
  <r>
    <x v="9"/>
    <x v="10"/>
    <s v="New cancer diagnoses (observed)"/>
    <x v="0"/>
    <x v="1"/>
    <n v="182"/>
    <n v="181"/>
    <n v="1"/>
    <n v="0.01"/>
  </r>
  <r>
    <x v="9"/>
    <x v="10"/>
    <s v="New cancer diagnoses (observed)"/>
    <x v="0"/>
    <x v="2"/>
    <n v="145"/>
    <n v="143"/>
    <n v="2"/>
    <n v="0.01"/>
  </r>
  <r>
    <x v="9"/>
    <x v="10"/>
    <s v="New cancer diagnoses (observed)"/>
    <x v="0"/>
    <x v="4"/>
    <n v="477"/>
    <n v="477"/>
    <n v="0"/>
    <n v="0"/>
  </r>
  <r>
    <x v="9"/>
    <x v="11"/>
    <s v="New cancer diagnoses (observed)"/>
    <x v="0"/>
    <x v="0"/>
    <n v="24"/>
    <s v="NA"/>
    <s v="NA"/>
    <s v="NA"/>
  </r>
  <r>
    <x v="9"/>
    <x v="11"/>
    <s v="New cancer diagnoses (observed)"/>
    <x v="0"/>
    <x v="1"/>
    <n v="38"/>
    <s v="NA"/>
    <s v="NA"/>
    <s v="NA"/>
  </r>
  <r>
    <x v="9"/>
    <x v="11"/>
    <s v="New cancer diagnoses (observed)"/>
    <x v="0"/>
    <x v="2"/>
    <n v="24"/>
    <s v="NA"/>
    <s v="NA"/>
    <s v="NA"/>
  </r>
  <r>
    <x v="9"/>
    <x v="11"/>
    <s v="New cancer diagnoses (observed)"/>
    <x v="0"/>
    <x v="4"/>
    <n v="68"/>
    <s v="NA"/>
    <s v="NA"/>
    <s v="NA"/>
  </r>
  <r>
    <x v="9"/>
    <x v="11"/>
    <s v="New cancer diagnoses (observed)"/>
    <x v="1"/>
    <x v="5"/>
    <n v="18"/>
    <s v="NA"/>
    <s v="NA"/>
    <s v="NA"/>
  </r>
  <r>
    <x v="9"/>
    <x v="11"/>
    <s v="New cancer diagnoses (observed)"/>
    <x v="1"/>
    <x v="6"/>
    <n v="21"/>
    <s v="NA"/>
    <s v="NA"/>
    <s v="NA"/>
  </r>
  <r>
    <x v="9"/>
    <x v="11"/>
    <s v="New cancer diagnoses (observed)"/>
    <x v="1"/>
    <x v="7"/>
    <n v="19"/>
    <s v="NA"/>
    <s v="NA"/>
    <s v="NA"/>
  </r>
  <r>
    <x v="9"/>
    <x v="11"/>
    <s v="New cancer diagnoses (observed)"/>
    <x v="1"/>
    <x v="8"/>
    <n v="23"/>
    <s v="NA"/>
    <s v="NA"/>
    <s v="NA"/>
  </r>
  <r>
    <x v="9"/>
    <x v="11"/>
    <s v="New cancer diagnoses (observed)"/>
    <x v="1"/>
    <x v="9"/>
    <n v="73"/>
    <s v="NA"/>
    <s v="NA"/>
    <s v="NA"/>
  </r>
  <r>
    <x v="9"/>
    <x v="12"/>
    <s v="New cancer diagnoses (observed)"/>
    <x v="0"/>
    <x v="0"/>
    <n v="184"/>
    <s v="NA"/>
    <s v="NA"/>
    <s v="NA"/>
  </r>
  <r>
    <x v="9"/>
    <x v="12"/>
    <s v="New cancer diagnoses (observed)"/>
    <x v="0"/>
    <x v="1"/>
    <n v="245"/>
    <s v="NA"/>
    <s v="NA"/>
    <s v="NA"/>
  </r>
  <r>
    <x v="9"/>
    <x v="12"/>
    <s v="New cancer diagnoses (observed)"/>
    <x v="0"/>
    <x v="2"/>
    <n v="157"/>
    <s v="NA"/>
    <s v="NA"/>
    <s v="NA"/>
  </r>
  <r>
    <x v="9"/>
    <x v="12"/>
    <s v="New cancer diagnoses (observed)"/>
    <x v="0"/>
    <x v="4"/>
    <n v="240"/>
    <s v="NA"/>
    <s v="NA"/>
    <s v="NA"/>
  </r>
  <r>
    <x v="9"/>
    <x v="12"/>
    <s v="New cancer diagnoses (observed)"/>
    <x v="1"/>
    <x v="5"/>
    <n v="263"/>
    <s v="NA"/>
    <s v="NA"/>
    <s v="NA"/>
  </r>
  <r>
    <x v="9"/>
    <x v="12"/>
    <s v="New cancer diagnoses (observed)"/>
    <x v="1"/>
    <x v="6"/>
    <n v="40"/>
    <s v="NA"/>
    <s v="NA"/>
    <s v="NA"/>
  </r>
  <r>
    <x v="9"/>
    <x v="12"/>
    <s v="New cancer diagnoses (observed)"/>
    <x v="1"/>
    <x v="7"/>
    <n v="114"/>
    <s v="NA"/>
    <s v="NA"/>
    <s v="NA"/>
  </r>
  <r>
    <x v="9"/>
    <x v="12"/>
    <s v="New cancer diagnoses (observed)"/>
    <x v="1"/>
    <x v="8"/>
    <n v="76"/>
    <s v="NA"/>
    <s v="NA"/>
    <s v="NA"/>
  </r>
  <r>
    <x v="9"/>
    <x v="12"/>
    <s v="New cancer diagnoses (observed)"/>
    <x v="1"/>
    <x v="9"/>
    <n v="333"/>
    <s v="NA"/>
    <s v="NA"/>
    <s v="NA"/>
  </r>
  <r>
    <x v="9"/>
    <x v="13"/>
    <s v="New cancer diagnoses (observed)"/>
    <x v="0"/>
    <x v="0"/>
    <n v="58"/>
    <s v="NA"/>
    <s v="NA"/>
    <s v="NA"/>
  </r>
  <r>
    <x v="9"/>
    <x v="13"/>
    <s v="New cancer diagnoses (observed)"/>
    <x v="0"/>
    <x v="1"/>
    <n v="112"/>
    <s v="NA"/>
    <s v="NA"/>
    <s v="NA"/>
  </r>
  <r>
    <x v="9"/>
    <x v="13"/>
    <s v="New cancer diagnoses (observed)"/>
    <x v="0"/>
    <x v="2"/>
    <n v="121"/>
    <s v="NA"/>
    <s v="NA"/>
    <s v="NA"/>
  </r>
  <r>
    <x v="9"/>
    <x v="13"/>
    <s v="New cancer diagnoses (observed)"/>
    <x v="0"/>
    <x v="4"/>
    <n v="387"/>
    <s v="NA"/>
    <s v="NA"/>
    <s v="NA"/>
  </r>
  <r>
    <x v="9"/>
    <x v="14"/>
    <s v="New cancer diagnoses (observed)"/>
    <x v="0"/>
    <x v="0"/>
    <n v="192"/>
    <s v="NA"/>
    <s v="NA"/>
    <s v="NA"/>
  </r>
  <r>
    <x v="9"/>
    <x v="14"/>
    <s v="New cancer diagnoses (observed)"/>
    <x v="0"/>
    <x v="1"/>
    <n v="110"/>
    <s v="NA"/>
    <s v="NA"/>
    <s v="NA"/>
  </r>
  <r>
    <x v="9"/>
    <x v="14"/>
    <s v="New cancer diagnoses (observed)"/>
    <x v="0"/>
    <x v="2"/>
    <n v="96"/>
    <s v="NA"/>
    <s v="NA"/>
    <s v="NA"/>
  </r>
  <r>
    <x v="9"/>
    <x v="14"/>
    <s v="New cancer diagnoses (observed)"/>
    <x v="0"/>
    <x v="4"/>
    <n v="82"/>
    <s v="NA"/>
    <s v="NA"/>
    <s v="NA"/>
  </r>
  <r>
    <x v="9"/>
    <x v="15"/>
    <s v="New cancer diagnoses (observed)"/>
    <x v="0"/>
    <x v="0"/>
    <n v="1192"/>
    <n v="1104"/>
    <n v="88"/>
    <n v="0.08"/>
  </r>
  <r>
    <x v="9"/>
    <x v="15"/>
    <s v="New cancer diagnoses (observed)"/>
    <x v="0"/>
    <x v="1"/>
    <n v="791"/>
    <n v="780"/>
    <n v="11"/>
    <n v="0.01"/>
  </r>
  <r>
    <x v="9"/>
    <x v="15"/>
    <s v="New cancer diagnoses (observed)"/>
    <x v="0"/>
    <x v="2"/>
    <n v="673"/>
    <n v="658"/>
    <n v="15"/>
    <n v="0.02"/>
  </r>
  <r>
    <x v="9"/>
    <x v="15"/>
    <s v="New cancer diagnoses (observed)"/>
    <x v="0"/>
    <x v="4"/>
    <n v="918"/>
    <n v="918"/>
    <n v="0"/>
    <n v="0"/>
  </r>
  <r>
    <x v="9"/>
    <x v="15"/>
    <s v="New cancer diagnoses (observed)"/>
    <x v="1"/>
    <x v="5"/>
    <n v="636"/>
    <n v="637"/>
    <n v="-1"/>
    <n v="0"/>
  </r>
  <r>
    <x v="9"/>
    <x v="15"/>
    <s v="New cancer diagnoses (observed)"/>
    <x v="1"/>
    <x v="6"/>
    <n v="247"/>
    <n v="248"/>
    <n v="-1"/>
    <n v="0"/>
  </r>
  <r>
    <x v="9"/>
    <x v="15"/>
    <s v="New cancer diagnoses (observed)"/>
    <x v="1"/>
    <x v="7"/>
    <n v="652"/>
    <n v="650"/>
    <n v="2"/>
    <n v="0"/>
  </r>
  <r>
    <x v="9"/>
    <x v="15"/>
    <s v="New cancer diagnoses (observed)"/>
    <x v="1"/>
    <x v="8"/>
    <n v="1376"/>
    <n v="1373"/>
    <n v="3"/>
    <n v="0"/>
  </r>
  <r>
    <x v="9"/>
    <x v="15"/>
    <s v="New cancer diagnoses (observed)"/>
    <x v="1"/>
    <x v="9"/>
    <n v="413"/>
    <n v="308"/>
    <n v="105"/>
    <n v="0.34"/>
  </r>
  <r>
    <x v="9"/>
    <x v="16"/>
    <s v="New cancer diagnoses (observed)"/>
    <x v="0"/>
    <x v="0"/>
    <n v="77"/>
    <s v="NA"/>
    <s v="NA"/>
    <s v="NA"/>
  </r>
  <r>
    <x v="9"/>
    <x v="16"/>
    <s v="New cancer diagnoses (observed)"/>
    <x v="0"/>
    <x v="1"/>
    <n v="134"/>
    <s v="NA"/>
    <s v="NA"/>
    <s v="NA"/>
  </r>
  <r>
    <x v="9"/>
    <x v="16"/>
    <s v="New cancer diagnoses (observed)"/>
    <x v="0"/>
    <x v="2"/>
    <n v="50"/>
    <s v="NA"/>
    <s v="NA"/>
    <s v="NA"/>
  </r>
  <r>
    <x v="9"/>
    <x v="16"/>
    <s v="New cancer diagnoses (observed)"/>
    <x v="0"/>
    <x v="4"/>
    <n v="82"/>
    <s v="NA"/>
    <s v="NA"/>
    <s v="NA"/>
  </r>
  <r>
    <x v="9"/>
    <x v="17"/>
    <s v="New cancer diagnoses (observed)"/>
    <x v="0"/>
    <x v="0"/>
    <n v="35"/>
    <n v="34"/>
    <n v="1"/>
    <n v="0.03"/>
  </r>
  <r>
    <x v="9"/>
    <x v="17"/>
    <s v="New cancer diagnoses (observed)"/>
    <x v="0"/>
    <x v="1"/>
    <n v="494"/>
    <n v="494"/>
    <n v="0"/>
    <n v="0"/>
  </r>
  <r>
    <x v="9"/>
    <x v="17"/>
    <s v="New cancer diagnoses (observed)"/>
    <x v="0"/>
    <x v="2"/>
    <n v="118"/>
    <n v="118"/>
    <n v="0"/>
    <n v="0"/>
  </r>
  <r>
    <x v="9"/>
    <x v="17"/>
    <s v="New cancer diagnoses (observed)"/>
    <x v="0"/>
    <x v="4"/>
    <n v="710"/>
    <n v="711"/>
    <n v="-1"/>
    <n v="0"/>
  </r>
  <r>
    <x v="9"/>
    <x v="17"/>
    <s v="New cancer diagnoses (observed)"/>
    <x v="1"/>
    <x v="5"/>
    <n v="645"/>
    <n v="644"/>
    <n v="1"/>
    <n v="0"/>
  </r>
  <r>
    <x v="9"/>
    <x v="17"/>
    <s v="New cancer diagnoses (observed)"/>
    <x v="1"/>
    <x v="6"/>
    <n v="254"/>
    <n v="255"/>
    <n v="-1"/>
    <n v="0"/>
  </r>
  <r>
    <x v="9"/>
    <x v="17"/>
    <s v="New cancer diagnoses (observed)"/>
    <x v="1"/>
    <x v="7"/>
    <n v="37"/>
    <n v="36"/>
    <n v="1"/>
    <n v="0.03"/>
  </r>
  <r>
    <x v="9"/>
    <x v="17"/>
    <s v="New cancer diagnoses (observed)"/>
    <x v="1"/>
    <x v="8"/>
    <n v="17"/>
    <n v="17"/>
    <n v="0"/>
    <n v="0"/>
  </r>
  <r>
    <x v="9"/>
    <x v="17"/>
    <s v="New cancer diagnoses (observed)"/>
    <x v="1"/>
    <x v="9"/>
    <n v="404"/>
    <n v="405"/>
    <n v="-1"/>
    <n v="0"/>
  </r>
  <r>
    <x v="9"/>
    <x v="18"/>
    <s v="New cancer diagnoses (observed)"/>
    <x v="0"/>
    <x v="0"/>
    <n v="119"/>
    <s v="NA"/>
    <s v="NA"/>
    <s v="NA"/>
  </r>
  <r>
    <x v="9"/>
    <x v="18"/>
    <s v="New cancer diagnoses (observed)"/>
    <x v="0"/>
    <x v="1"/>
    <n v="108"/>
    <s v="NA"/>
    <s v="NA"/>
    <s v="NA"/>
  </r>
  <r>
    <x v="9"/>
    <x v="18"/>
    <s v="New cancer diagnoses (observed)"/>
    <x v="0"/>
    <x v="2"/>
    <n v="49"/>
    <s v="NA"/>
    <s v="NA"/>
    <s v="NA"/>
  </r>
  <r>
    <x v="9"/>
    <x v="18"/>
    <s v="New cancer diagnoses (observed)"/>
    <x v="0"/>
    <x v="4"/>
    <n v="117"/>
    <s v="NA"/>
    <s v="NA"/>
    <s v="NA"/>
  </r>
  <r>
    <x v="9"/>
    <x v="19"/>
    <s v="New cancer diagnoses (observed)"/>
    <x v="0"/>
    <x v="0"/>
    <n v="146"/>
    <s v="NA"/>
    <s v="NA"/>
    <s v="NA"/>
  </r>
  <r>
    <x v="9"/>
    <x v="19"/>
    <s v="New cancer diagnoses (observed)"/>
    <x v="0"/>
    <x v="1"/>
    <n v="63"/>
    <s v="NA"/>
    <s v="NA"/>
    <s v="NA"/>
  </r>
  <r>
    <x v="9"/>
    <x v="19"/>
    <s v="New cancer diagnoses (observed)"/>
    <x v="0"/>
    <x v="2"/>
    <n v="43"/>
    <s v="NA"/>
    <s v="NA"/>
    <s v="NA"/>
  </r>
  <r>
    <x v="9"/>
    <x v="19"/>
    <s v="New cancer diagnoses (observed)"/>
    <x v="0"/>
    <x v="4"/>
    <n v="30"/>
    <s v="NA"/>
    <s v="NA"/>
    <s v="NA"/>
  </r>
  <r>
    <x v="9"/>
    <x v="20"/>
    <s v="New cancer diagnoses (observed)"/>
    <x v="0"/>
    <x v="0"/>
    <n v="22"/>
    <s v="NA"/>
    <s v="NA"/>
    <s v="NA"/>
  </r>
  <r>
    <x v="9"/>
    <x v="20"/>
    <s v="New cancer diagnoses (observed)"/>
    <x v="0"/>
    <x v="1"/>
    <n v="70"/>
    <s v="NA"/>
    <s v="NA"/>
    <s v="NA"/>
  </r>
  <r>
    <x v="9"/>
    <x v="20"/>
    <s v="New cancer diagnoses (observed)"/>
    <x v="0"/>
    <x v="2"/>
    <n v="24"/>
    <s v="NA"/>
    <s v="NA"/>
    <s v="NA"/>
  </r>
  <r>
    <x v="9"/>
    <x v="20"/>
    <s v="New cancer diagnoses (observed)"/>
    <x v="0"/>
    <x v="4"/>
    <n v="90"/>
    <s v="NA"/>
    <s v="NA"/>
    <s v="NA"/>
  </r>
  <r>
    <x v="9"/>
    <x v="21"/>
    <s v="New cancer diagnoses (observed)"/>
    <x v="0"/>
    <x v="0"/>
    <n v="221"/>
    <s v="NA"/>
    <s v="NA"/>
    <s v="NA"/>
  </r>
  <r>
    <x v="9"/>
    <x v="21"/>
    <s v="New cancer diagnoses (observed)"/>
    <x v="0"/>
    <x v="1"/>
    <n v="210"/>
    <s v="NA"/>
    <s v="NA"/>
    <s v="NA"/>
  </r>
  <r>
    <x v="9"/>
    <x v="21"/>
    <s v="New cancer diagnoses (observed)"/>
    <x v="0"/>
    <x v="2"/>
    <n v="130"/>
    <s v="NA"/>
    <s v="NA"/>
    <s v="NA"/>
  </r>
  <r>
    <x v="9"/>
    <x v="21"/>
    <s v="New cancer diagnoses (observed)"/>
    <x v="0"/>
    <x v="4"/>
    <n v="303"/>
    <s v="NA"/>
    <s v="NA"/>
    <s v="NA"/>
  </r>
  <r>
    <x v="9"/>
    <x v="21"/>
    <s v="New cancer diagnoses (observed)"/>
    <x v="1"/>
    <x v="5"/>
    <n v="62"/>
    <s v="NA"/>
    <s v="NA"/>
    <s v="NA"/>
  </r>
  <r>
    <x v="9"/>
    <x v="21"/>
    <s v="New cancer diagnoses (observed)"/>
    <x v="1"/>
    <x v="6"/>
    <n v="44"/>
    <s v="NA"/>
    <s v="NA"/>
    <s v="NA"/>
  </r>
  <r>
    <x v="9"/>
    <x v="21"/>
    <s v="New cancer diagnoses (observed)"/>
    <x v="1"/>
    <x v="7"/>
    <n v="90"/>
    <s v="NA"/>
    <s v="NA"/>
    <s v="NA"/>
  </r>
  <r>
    <x v="9"/>
    <x v="21"/>
    <s v="New cancer diagnoses (observed)"/>
    <x v="1"/>
    <x v="8"/>
    <n v="171"/>
    <s v="NA"/>
    <s v="NA"/>
    <s v="NA"/>
  </r>
  <r>
    <x v="9"/>
    <x v="21"/>
    <s v="New cancer diagnoses (observed)"/>
    <x v="1"/>
    <x v="9"/>
    <n v="497"/>
    <s v="NA"/>
    <s v="NA"/>
    <s v="NA"/>
  </r>
  <r>
    <x v="9"/>
    <x v="22"/>
    <s v="New cancer diagnoses (observed)"/>
    <x v="0"/>
    <x v="0"/>
    <n v="144"/>
    <s v="NA"/>
    <s v="NA"/>
    <s v="NA"/>
  </r>
  <r>
    <x v="9"/>
    <x v="22"/>
    <s v="New cancer diagnoses (observed)"/>
    <x v="0"/>
    <x v="1"/>
    <n v="125"/>
    <s v="NA"/>
    <s v="NA"/>
    <s v="NA"/>
  </r>
  <r>
    <x v="9"/>
    <x v="22"/>
    <s v="New cancer diagnoses (observed)"/>
    <x v="0"/>
    <x v="2"/>
    <n v="118"/>
    <s v="NA"/>
    <s v="NA"/>
    <s v="NA"/>
  </r>
  <r>
    <x v="9"/>
    <x v="22"/>
    <s v="New cancer diagnoses (observed)"/>
    <x v="0"/>
    <x v="4"/>
    <n v="324"/>
    <s v="NA"/>
    <s v="NA"/>
    <s v="NA"/>
  </r>
  <r>
    <x v="9"/>
    <x v="22"/>
    <s v="New cancer diagnoses (observed)"/>
    <x v="1"/>
    <x v="5"/>
    <n v="36"/>
    <s v="NA"/>
    <s v="NA"/>
    <s v="NA"/>
  </r>
  <r>
    <x v="9"/>
    <x v="22"/>
    <s v="New cancer diagnoses (observed)"/>
    <x v="1"/>
    <x v="6"/>
    <n v="115"/>
    <s v="NA"/>
    <s v="NA"/>
    <s v="NA"/>
  </r>
  <r>
    <x v="9"/>
    <x v="22"/>
    <s v="New cancer diagnoses (observed)"/>
    <x v="1"/>
    <x v="7"/>
    <n v="175"/>
    <s v="NA"/>
    <s v="NA"/>
    <s v="NA"/>
  </r>
  <r>
    <x v="9"/>
    <x v="22"/>
    <s v="New cancer diagnoses (observed)"/>
    <x v="1"/>
    <x v="8"/>
    <n v="196"/>
    <s v="NA"/>
    <s v="NA"/>
    <s v="NA"/>
  </r>
  <r>
    <x v="9"/>
    <x v="22"/>
    <s v="New cancer diagnoses (observed)"/>
    <x v="1"/>
    <x v="9"/>
    <n v="189"/>
    <s v="NA"/>
    <s v="NA"/>
    <s v="NA"/>
  </r>
  <r>
    <x v="9"/>
    <x v="23"/>
    <s v="New cancer diagnoses (observed)"/>
    <x v="0"/>
    <x v="0"/>
    <n v="261"/>
    <n v="233"/>
    <n v="28"/>
    <n v="0.12"/>
  </r>
  <r>
    <x v="9"/>
    <x v="23"/>
    <s v="New cancer diagnoses (observed)"/>
    <x v="0"/>
    <x v="1"/>
    <n v="214"/>
    <n v="205"/>
    <n v="9"/>
    <n v="0.04"/>
  </r>
  <r>
    <x v="9"/>
    <x v="23"/>
    <s v="New cancer diagnoses (observed)"/>
    <x v="0"/>
    <x v="2"/>
    <n v="175"/>
    <n v="167"/>
    <n v="8"/>
    <n v="0.05"/>
  </r>
  <r>
    <x v="9"/>
    <x v="23"/>
    <s v="New cancer diagnoses (observed)"/>
    <x v="0"/>
    <x v="4"/>
    <n v="432"/>
    <n v="432"/>
    <n v="0"/>
    <n v="0"/>
  </r>
  <r>
    <x v="9"/>
    <x v="23"/>
    <s v="New cancer diagnoses (observed)"/>
    <x v="1"/>
    <x v="5"/>
    <n v="69"/>
    <n v="69"/>
    <n v="0"/>
    <n v="0"/>
  </r>
  <r>
    <x v="9"/>
    <x v="23"/>
    <s v="New cancer diagnoses (observed)"/>
    <x v="1"/>
    <x v="6"/>
    <n v="180"/>
    <n v="179"/>
    <n v="1"/>
    <n v="0.01"/>
  </r>
  <r>
    <x v="9"/>
    <x v="23"/>
    <s v="New cancer diagnoses (observed)"/>
    <x v="1"/>
    <x v="7"/>
    <n v="206"/>
    <n v="207"/>
    <n v="-1"/>
    <n v="0"/>
  </r>
  <r>
    <x v="9"/>
    <x v="23"/>
    <s v="New cancer diagnoses (observed)"/>
    <x v="1"/>
    <x v="8"/>
    <n v="297"/>
    <n v="296"/>
    <n v="1"/>
    <n v="0"/>
  </r>
  <r>
    <x v="9"/>
    <x v="23"/>
    <s v="New cancer diagnoses (observed)"/>
    <x v="1"/>
    <x v="9"/>
    <n v="330"/>
    <n v="286"/>
    <n v="44"/>
    <n v="0.15"/>
  </r>
  <r>
    <x v="9"/>
    <x v="24"/>
    <s v="New cancer diagnoses (observed)"/>
    <x v="0"/>
    <x v="0"/>
    <s v="NA"/>
    <s v="NA"/>
    <s v="NA"/>
    <s v="NA"/>
  </r>
  <r>
    <x v="9"/>
    <x v="24"/>
    <s v="New cancer diagnoses (observed)"/>
    <x v="0"/>
    <x v="1"/>
    <s v="NA"/>
    <s v="NA"/>
    <s v="NA"/>
    <s v="NA"/>
  </r>
  <r>
    <x v="9"/>
    <x v="24"/>
    <s v="New cancer diagnoses (observed)"/>
    <x v="0"/>
    <x v="2"/>
    <s v="NA"/>
    <s v="NA"/>
    <s v="NA"/>
    <s v="NA"/>
  </r>
  <r>
    <x v="9"/>
    <x v="24"/>
    <s v="New cancer diagnoses (observed)"/>
    <x v="0"/>
    <x v="4"/>
    <s v="NA"/>
    <s v="NA"/>
    <s v="NA"/>
    <s v="NA"/>
  </r>
  <r>
    <x v="9"/>
    <x v="24"/>
    <s v="New cancer diagnoses (observed)"/>
    <x v="1"/>
    <x v="5"/>
    <s v="NA"/>
    <s v="NA"/>
    <s v="NA"/>
    <s v="NA"/>
  </r>
  <r>
    <x v="9"/>
    <x v="24"/>
    <s v="New cancer diagnoses (observed)"/>
    <x v="1"/>
    <x v="6"/>
    <s v="NA"/>
    <s v="NA"/>
    <s v="NA"/>
    <s v="NA"/>
  </r>
  <r>
    <x v="9"/>
    <x v="24"/>
    <s v="New cancer diagnoses (observed)"/>
    <x v="1"/>
    <x v="7"/>
    <s v="NA"/>
    <s v="NA"/>
    <s v="NA"/>
    <s v="NA"/>
  </r>
  <r>
    <x v="9"/>
    <x v="24"/>
    <s v="New cancer diagnoses (observed)"/>
    <x v="1"/>
    <x v="8"/>
    <s v="NA"/>
    <s v="NA"/>
    <s v="NA"/>
    <s v="NA"/>
  </r>
  <r>
    <x v="9"/>
    <x v="24"/>
    <s v="New cancer diagnoses (observed)"/>
    <x v="1"/>
    <x v="9"/>
    <s v="NA"/>
    <s v="NA"/>
    <s v="NA"/>
    <s v="NA"/>
  </r>
  <r>
    <x v="9"/>
    <x v="25"/>
    <s v="New cancer diagnoses (observed)"/>
    <x v="0"/>
    <x v="0"/>
    <n v="133"/>
    <s v="NA"/>
    <s v="NA"/>
    <s v="NA"/>
  </r>
  <r>
    <x v="9"/>
    <x v="25"/>
    <s v="New cancer diagnoses (observed)"/>
    <x v="0"/>
    <x v="1"/>
    <n v="100"/>
    <s v="NA"/>
    <s v="NA"/>
    <s v="NA"/>
  </r>
  <r>
    <x v="9"/>
    <x v="25"/>
    <s v="New cancer diagnoses (observed)"/>
    <x v="0"/>
    <x v="2"/>
    <n v="86"/>
    <s v="NA"/>
    <s v="NA"/>
    <s v="NA"/>
  </r>
  <r>
    <x v="9"/>
    <x v="25"/>
    <s v="New cancer diagnoses (observed)"/>
    <x v="0"/>
    <x v="4"/>
    <n v="171"/>
    <s v="NA"/>
    <s v="NA"/>
    <s v="NA"/>
  </r>
  <r>
    <x v="9"/>
    <x v="25"/>
    <s v="New cancer diagnoses (observed)"/>
    <x v="1"/>
    <x v="5"/>
    <n v="97"/>
    <s v="NA"/>
    <s v="NA"/>
    <s v="NA"/>
  </r>
  <r>
    <x v="9"/>
    <x v="25"/>
    <s v="New cancer diagnoses (observed)"/>
    <x v="1"/>
    <x v="6"/>
    <n v="24"/>
    <s v="NA"/>
    <s v="NA"/>
    <s v="NA"/>
  </r>
  <r>
    <x v="9"/>
    <x v="25"/>
    <s v="New cancer diagnoses (observed)"/>
    <x v="1"/>
    <x v="7"/>
    <n v="100"/>
    <s v="NA"/>
    <s v="NA"/>
    <s v="NA"/>
  </r>
  <r>
    <x v="9"/>
    <x v="25"/>
    <s v="New cancer diagnoses (observed)"/>
    <x v="1"/>
    <x v="8"/>
    <n v="53"/>
    <s v="NA"/>
    <s v="NA"/>
    <s v="NA"/>
  </r>
  <r>
    <x v="9"/>
    <x v="25"/>
    <s v="New cancer diagnoses (observed)"/>
    <x v="1"/>
    <x v="9"/>
    <n v="165"/>
    <s v="NA"/>
    <s v="NA"/>
    <s v="NA"/>
  </r>
  <r>
    <x v="9"/>
    <x v="26"/>
    <s v="New cancer diagnoses (observed)"/>
    <x v="0"/>
    <x v="0"/>
    <n v="346"/>
    <s v="NA"/>
    <s v="NA"/>
    <s v="NA"/>
  </r>
  <r>
    <x v="9"/>
    <x v="26"/>
    <s v="New cancer diagnoses (observed)"/>
    <x v="0"/>
    <x v="1"/>
    <n v="131"/>
    <s v="NA"/>
    <s v="NA"/>
    <s v="NA"/>
  </r>
  <r>
    <x v="9"/>
    <x v="26"/>
    <s v="New cancer diagnoses (observed)"/>
    <x v="0"/>
    <x v="2"/>
    <n v="90"/>
    <s v="NA"/>
    <s v="NA"/>
    <s v="NA"/>
  </r>
  <r>
    <x v="9"/>
    <x v="26"/>
    <s v="New cancer diagnoses (observed)"/>
    <x v="0"/>
    <x v="4"/>
    <n v="167"/>
    <s v="NA"/>
    <s v="NA"/>
    <s v="NA"/>
  </r>
  <r>
    <x v="9"/>
    <x v="26"/>
    <s v="New cancer diagnoses (observed)"/>
    <x v="1"/>
    <x v="5"/>
    <n v="44"/>
    <s v="NA"/>
    <s v="NA"/>
    <s v="NA"/>
  </r>
  <r>
    <x v="9"/>
    <x v="26"/>
    <s v="New cancer diagnoses (observed)"/>
    <x v="1"/>
    <x v="6"/>
    <n v="60"/>
    <s v="NA"/>
    <s v="NA"/>
    <s v="NA"/>
  </r>
  <r>
    <x v="9"/>
    <x v="26"/>
    <s v="New cancer diagnoses (observed)"/>
    <x v="1"/>
    <x v="7"/>
    <n v="66"/>
    <s v="NA"/>
    <s v="NA"/>
    <s v="NA"/>
  </r>
  <r>
    <x v="9"/>
    <x v="26"/>
    <s v="New cancer diagnoses (observed)"/>
    <x v="1"/>
    <x v="8"/>
    <n v="214"/>
    <s v="NA"/>
    <s v="NA"/>
    <s v="NA"/>
  </r>
  <r>
    <x v="9"/>
    <x v="26"/>
    <s v="New cancer diagnoses (observed)"/>
    <x v="1"/>
    <x v="9"/>
    <n v="350"/>
    <s v="NA"/>
    <s v="NA"/>
    <s v="NA"/>
  </r>
  <r>
    <x v="9"/>
    <x v="27"/>
    <s v="New cancer diagnoses (observed)"/>
    <x v="0"/>
    <x v="0"/>
    <n v="266"/>
    <n v="247"/>
    <n v="19"/>
    <n v="0.08"/>
  </r>
  <r>
    <x v="9"/>
    <x v="27"/>
    <s v="New cancer diagnoses (observed)"/>
    <x v="0"/>
    <x v="1"/>
    <n v="892"/>
    <n v="889"/>
    <n v="3"/>
    <n v="0"/>
  </r>
  <r>
    <x v="9"/>
    <x v="27"/>
    <s v="New cancer diagnoses (observed)"/>
    <x v="0"/>
    <x v="2"/>
    <n v="338"/>
    <n v="336"/>
    <n v="2"/>
    <n v="0.01"/>
  </r>
  <r>
    <x v="9"/>
    <x v="27"/>
    <s v="New cancer diagnoses (observed)"/>
    <x v="0"/>
    <x v="4"/>
    <n v="2349"/>
    <n v="2349"/>
    <n v="0"/>
    <n v="0"/>
  </r>
  <r>
    <x v="9"/>
    <x v="27"/>
    <s v="New cancer diagnoses (observed)"/>
    <x v="1"/>
    <x v="5"/>
    <n v="988"/>
    <n v="988"/>
    <n v="0"/>
    <n v="0"/>
  </r>
  <r>
    <x v="9"/>
    <x v="27"/>
    <s v="New cancer diagnoses (observed)"/>
    <x v="1"/>
    <x v="6"/>
    <n v="436"/>
    <n v="436"/>
    <n v="0"/>
    <n v="0"/>
  </r>
  <r>
    <x v="9"/>
    <x v="27"/>
    <s v="New cancer diagnoses (observed)"/>
    <x v="1"/>
    <x v="7"/>
    <n v="897"/>
    <n v="897"/>
    <n v="0"/>
    <n v="0"/>
  </r>
  <r>
    <x v="9"/>
    <x v="27"/>
    <s v="New cancer diagnoses (observed)"/>
    <x v="1"/>
    <x v="8"/>
    <n v="464"/>
    <n v="464"/>
    <n v="0"/>
    <n v="0"/>
  </r>
  <r>
    <x v="9"/>
    <x v="27"/>
    <s v="New cancer diagnoses (observed)"/>
    <x v="1"/>
    <x v="9"/>
    <n v="1060"/>
    <n v="1036"/>
    <n v="24"/>
    <n v="0.02"/>
  </r>
  <r>
    <x v="9"/>
    <x v="28"/>
    <s v="New cancer diagnoses (observed)"/>
    <x v="0"/>
    <x v="0"/>
    <n v="117"/>
    <s v="NA"/>
    <s v="NA"/>
    <s v="NA"/>
  </r>
  <r>
    <x v="9"/>
    <x v="28"/>
    <s v="New cancer diagnoses (observed)"/>
    <x v="0"/>
    <x v="1"/>
    <n v="89"/>
    <s v="NA"/>
    <s v="NA"/>
    <s v="NA"/>
  </r>
  <r>
    <x v="9"/>
    <x v="28"/>
    <s v="New cancer diagnoses (observed)"/>
    <x v="0"/>
    <x v="2"/>
    <n v="57"/>
    <s v="NA"/>
    <s v="NA"/>
    <s v="NA"/>
  </r>
  <r>
    <x v="9"/>
    <x v="28"/>
    <s v="New cancer diagnoses (observed)"/>
    <x v="0"/>
    <x v="4"/>
    <n v="108"/>
    <s v="NA"/>
    <s v="NA"/>
    <s v="NA"/>
  </r>
  <r>
    <x v="9"/>
    <x v="28"/>
    <s v="New cancer diagnoses (observed)"/>
    <x v="1"/>
    <x v="5"/>
    <n v="33"/>
    <s v="NA"/>
    <s v="NA"/>
    <s v="NA"/>
  </r>
  <r>
    <x v="9"/>
    <x v="28"/>
    <s v="New cancer diagnoses (observed)"/>
    <x v="1"/>
    <x v="6"/>
    <n v="65"/>
    <s v="NA"/>
    <s v="NA"/>
    <s v="NA"/>
  </r>
  <r>
    <x v="9"/>
    <x v="28"/>
    <s v="New cancer diagnoses (observed)"/>
    <x v="1"/>
    <x v="7"/>
    <n v="31"/>
    <s v="NA"/>
    <s v="NA"/>
    <s v="NA"/>
  </r>
  <r>
    <x v="9"/>
    <x v="28"/>
    <s v="New cancer diagnoses (observed)"/>
    <x v="1"/>
    <x v="8"/>
    <n v="101"/>
    <s v="NA"/>
    <s v="NA"/>
    <s v="NA"/>
  </r>
  <r>
    <x v="9"/>
    <x v="28"/>
    <s v="New cancer diagnoses (observed)"/>
    <x v="1"/>
    <x v="9"/>
    <n v="141"/>
    <s v="NA"/>
    <s v="NA"/>
    <s v="NA"/>
  </r>
  <r>
    <x v="9"/>
    <x v="29"/>
    <s v="New cancer diagnoses (observed)"/>
    <x v="0"/>
    <x v="0"/>
    <n v="23"/>
    <s v="NA"/>
    <s v="NA"/>
    <s v="NA"/>
  </r>
  <r>
    <x v="9"/>
    <x v="29"/>
    <s v="New cancer diagnoses (observed)"/>
    <x v="0"/>
    <x v="1"/>
    <n v="31"/>
    <s v="NA"/>
    <s v="NA"/>
    <s v="NA"/>
  </r>
  <r>
    <x v="9"/>
    <x v="29"/>
    <s v="New cancer diagnoses (observed)"/>
    <x v="0"/>
    <x v="2"/>
    <n v="16"/>
    <s v="NA"/>
    <s v="NA"/>
    <s v="NA"/>
  </r>
  <r>
    <x v="9"/>
    <x v="29"/>
    <s v="New cancer diagnoses (observed)"/>
    <x v="0"/>
    <x v="4"/>
    <n v="93"/>
    <s v="NA"/>
    <s v="NA"/>
    <s v="NA"/>
  </r>
  <r>
    <x v="9"/>
    <x v="30"/>
    <s v="New cancer diagnoses (observed)"/>
    <x v="0"/>
    <x v="0"/>
    <n v="189"/>
    <n v="216"/>
    <n v="-27"/>
    <n v="-0.12"/>
  </r>
  <r>
    <x v="9"/>
    <x v="30"/>
    <s v="New cancer diagnoses (observed)"/>
    <x v="0"/>
    <x v="1"/>
    <n v="101"/>
    <n v="106"/>
    <n v="-5"/>
    <n v="-0.05"/>
  </r>
  <r>
    <x v="9"/>
    <x v="30"/>
    <s v="New cancer diagnoses (observed)"/>
    <x v="0"/>
    <x v="2"/>
    <n v="84"/>
    <n v="88"/>
    <n v="-4"/>
    <n v="-0.05"/>
  </r>
  <r>
    <x v="9"/>
    <x v="30"/>
    <s v="New cancer diagnoses (observed)"/>
    <x v="0"/>
    <x v="4"/>
    <n v="103"/>
    <n v="108"/>
    <n v="-5"/>
    <n v="-0.05"/>
  </r>
  <r>
    <x v="9"/>
    <x v="31"/>
    <s v="New cancer diagnoses (observed)"/>
    <x v="0"/>
    <x v="0"/>
    <n v="669"/>
    <n v="569"/>
    <n v="100"/>
    <n v="0.18"/>
  </r>
  <r>
    <x v="9"/>
    <x v="31"/>
    <s v="New cancer diagnoses (observed)"/>
    <x v="0"/>
    <x v="1"/>
    <n v="298"/>
    <n v="284"/>
    <n v="14"/>
    <n v="0.05"/>
  </r>
  <r>
    <x v="9"/>
    <x v="31"/>
    <s v="New cancer diagnoses (observed)"/>
    <x v="0"/>
    <x v="2"/>
    <n v="241"/>
    <n v="220"/>
    <n v="21"/>
    <n v="0.1"/>
  </r>
  <r>
    <x v="9"/>
    <x v="31"/>
    <s v="New cancer diagnoses (observed)"/>
    <x v="0"/>
    <x v="4"/>
    <n v="312"/>
    <n v="311"/>
    <n v="1"/>
    <n v="0"/>
  </r>
  <r>
    <x v="9"/>
    <x v="31"/>
    <s v="New cancer diagnoses (observed)"/>
    <x v="1"/>
    <x v="5"/>
    <n v="44"/>
    <n v="45"/>
    <n v="-1"/>
    <n v="-0.02"/>
  </r>
  <r>
    <x v="9"/>
    <x v="31"/>
    <s v="New cancer diagnoses (observed)"/>
    <x v="1"/>
    <x v="6"/>
    <n v="60"/>
    <n v="60"/>
    <n v="0"/>
    <n v="0"/>
  </r>
  <r>
    <x v="9"/>
    <x v="31"/>
    <s v="New cancer diagnoses (observed)"/>
    <x v="1"/>
    <x v="7"/>
    <n v="66"/>
    <n v="66"/>
    <n v="0"/>
    <n v="0"/>
  </r>
  <r>
    <x v="9"/>
    <x v="31"/>
    <s v="New cancer diagnoses (observed)"/>
    <x v="1"/>
    <x v="8"/>
    <n v="214"/>
    <n v="214"/>
    <n v="0"/>
    <n v="0"/>
  </r>
  <r>
    <x v="9"/>
    <x v="31"/>
    <s v="New cancer diagnoses (observed)"/>
    <x v="1"/>
    <x v="9"/>
    <n v="350"/>
    <n v="280"/>
    <n v="70"/>
    <n v="0.25"/>
  </r>
  <r>
    <x v="9"/>
    <x v="32"/>
    <s v="New cancer diagnoses (observed)"/>
    <x v="0"/>
    <x v="0"/>
    <n v="382"/>
    <n v="350"/>
    <n v="32"/>
    <n v="0.09"/>
  </r>
  <r>
    <x v="9"/>
    <x v="32"/>
    <s v="New cancer diagnoses (observed)"/>
    <x v="0"/>
    <x v="1"/>
    <n v="600"/>
    <n v="594"/>
    <n v="6"/>
    <n v="0.01"/>
  </r>
  <r>
    <x v="9"/>
    <x v="32"/>
    <s v="New cancer diagnoses (observed)"/>
    <x v="0"/>
    <x v="2"/>
    <n v="302"/>
    <n v="296"/>
    <n v="6"/>
    <n v="0.02"/>
  </r>
  <r>
    <x v="9"/>
    <x v="32"/>
    <s v="New cancer diagnoses (observed)"/>
    <x v="0"/>
    <x v="4"/>
    <n v="715"/>
    <n v="715"/>
    <n v="0"/>
    <n v="0"/>
  </r>
  <r>
    <x v="9"/>
    <x v="32"/>
    <s v="New cancer diagnoses (observed)"/>
    <x v="1"/>
    <x v="5"/>
    <n v="453"/>
    <n v="453"/>
    <n v="0"/>
    <n v="0"/>
  </r>
  <r>
    <x v="9"/>
    <x v="32"/>
    <s v="New cancer diagnoses (observed)"/>
    <x v="1"/>
    <x v="6"/>
    <n v="223"/>
    <n v="223"/>
    <n v="0"/>
    <n v="0"/>
  </r>
  <r>
    <x v="9"/>
    <x v="32"/>
    <s v="New cancer diagnoses (observed)"/>
    <x v="1"/>
    <x v="7"/>
    <n v="167"/>
    <n v="167"/>
    <n v="0"/>
    <n v="0"/>
  </r>
  <r>
    <x v="9"/>
    <x v="32"/>
    <s v="New cancer diagnoses (observed)"/>
    <x v="1"/>
    <x v="8"/>
    <n v="95"/>
    <n v="94"/>
    <n v="1"/>
    <n v="0.01"/>
  </r>
  <r>
    <x v="9"/>
    <x v="32"/>
    <s v="New cancer diagnoses (observed)"/>
    <x v="1"/>
    <x v="9"/>
    <n v="739"/>
    <n v="704"/>
    <n v="35"/>
    <n v="0.05"/>
  </r>
  <r>
    <x v="9"/>
    <x v="33"/>
    <s v="New cancer diagnoses (observed)"/>
    <x v="0"/>
    <x v="0"/>
    <n v="49"/>
    <s v="NA"/>
    <s v="NA"/>
    <s v="NA"/>
  </r>
  <r>
    <x v="9"/>
    <x v="33"/>
    <s v="New cancer diagnoses (observed)"/>
    <x v="0"/>
    <x v="1"/>
    <n v="154"/>
    <s v="NA"/>
    <s v="NA"/>
    <s v="NA"/>
  </r>
  <r>
    <x v="9"/>
    <x v="33"/>
    <s v="New cancer diagnoses (observed)"/>
    <x v="0"/>
    <x v="2"/>
    <n v="55"/>
    <s v="NA"/>
    <s v="NA"/>
    <s v="NA"/>
  </r>
  <r>
    <x v="9"/>
    <x v="33"/>
    <s v="New cancer diagnoses (observed)"/>
    <x v="0"/>
    <x v="4"/>
    <n v="420"/>
    <s v="NA"/>
    <s v="NA"/>
    <s v="NA"/>
  </r>
  <r>
    <x v="9"/>
    <x v="33"/>
    <s v="New cancer diagnoses (observed)"/>
    <x v="1"/>
    <x v="5"/>
    <n v="388"/>
    <s v="NA"/>
    <s v="NA"/>
    <s v="NA"/>
  </r>
  <r>
    <x v="9"/>
    <x v="33"/>
    <s v="New cancer diagnoses (observed)"/>
    <x v="1"/>
    <x v="6"/>
    <n v="31"/>
    <s v="NA"/>
    <s v="NA"/>
    <s v="NA"/>
  </r>
  <r>
    <x v="9"/>
    <x v="33"/>
    <s v="New cancer diagnoses (observed)"/>
    <x v="1"/>
    <x v="7"/>
    <n v="60"/>
    <s v="NA"/>
    <s v="NA"/>
    <s v="NA"/>
  </r>
  <r>
    <x v="9"/>
    <x v="33"/>
    <s v="New cancer diagnoses (observed)"/>
    <x v="1"/>
    <x v="8"/>
    <n v="30"/>
    <s v="NA"/>
    <s v="NA"/>
    <s v="NA"/>
  </r>
  <r>
    <x v="9"/>
    <x v="33"/>
    <s v="New cancer diagnoses (observed)"/>
    <x v="1"/>
    <x v="9"/>
    <n v="169"/>
    <s v="NA"/>
    <s v="NA"/>
    <s v="NA"/>
  </r>
  <r>
    <x v="10"/>
    <x v="0"/>
    <s v="New cancer diagnoses (observed)"/>
    <x v="0"/>
    <x v="0"/>
    <n v="4514"/>
    <n v="4108"/>
    <n v="406"/>
    <n v="0.1"/>
  </r>
  <r>
    <x v="10"/>
    <x v="0"/>
    <s v="New cancer diagnoses (observed)"/>
    <x v="0"/>
    <x v="1"/>
    <n v="5207"/>
    <n v="5147"/>
    <n v="60"/>
    <n v="0.01"/>
  </r>
  <r>
    <x v="10"/>
    <x v="0"/>
    <s v="New cancer diagnoses (observed)"/>
    <x v="0"/>
    <x v="2"/>
    <n v="2952"/>
    <n v="2907"/>
    <n v="45"/>
    <n v="0.02"/>
  </r>
  <r>
    <x v="10"/>
    <x v="0"/>
    <s v="New cancer diagnoses (observed)"/>
    <x v="0"/>
    <x v="3"/>
    <n v="1654"/>
    <n v="1652"/>
    <n v="2"/>
    <n v="0"/>
  </r>
  <r>
    <x v="10"/>
    <x v="0"/>
    <s v="New cancer diagnoses (observed)"/>
    <x v="0"/>
    <x v="4"/>
    <n v="9622"/>
    <n v="9623"/>
    <n v="-1"/>
    <n v="0"/>
  </r>
  <r>
    <x v="10"/>
    <x v="0"/>
    <s v="New cancer diagnoses (observed)"/>
    <x v="1"/>
    <x v="5"/>
    <n v="4938"/>
    <n v="4930"/>
    <n v="8"/>
    <n v="0"/>
  </r>
  <r>
    <x v="10"/>
    <x v="0"/>
    <s v="New cancer diagnoses (observed)"/>
    <x v="1"/>
    <x v="6"/>
    <n v="3000"/>
    <n v="2992"/>
    <n v="8"/>
    <n v="0"/>
  </r>
  <r>
    <x v="10"/>
    <x v="0"/>
    <s v="New cancer diagnoses (observed)"/>
    <x v="1"/>
    <x v="7"/>
    <n v="2979"/>
    <n v="2978"/>
    <n v="1"/>
    <n v="0"/>
  </r>
  <r>
    <x v="10"/>
    <x v="0"/>
    <s v="New cancer diagnoses (observed)"/>
    <x v="1"/>
    <x v="8"/>
    <n v="3082"/>
    <n v="3065"/>
    <n v="17"/>
    <n v="0.01"/>
  </r>
  <r>
    <x v="10"/>
    <x v="0"/>
    <s v="New cancer diagnoses (observed)"/>
    <x v="1"/>
    <x v="9"/>
    <n v="5093"/>
    <n v="4792"/>
    <n v="301"/>
    <n v="0.06"/>
  </r>
  <r>
    <x v="10"/>
    <x v="1"/>
    <s v="New cancer diagnoses (observed)"/>
    <x v="0"/>
    <x v="0"/>
    <n v="135"/>
    <s v="NA"/>
    <s v="NA"/>
    <s v="NA"/>
  </r>
  <r>
    <x v="10"/>
    <x v="1"/>
    <s v="New cancer diagnoses (observed)"/>
    <x v="0"/>
    <x v="1"/>
    <n v="194"/>
    <s v="NA"/>
    <s v="NA"/>
    <s v="NA"/>
  </r>
  <r>
    <x v="10"/>
    <x v="1"/>
    <s v="New cancer diagnoses (observed)"/>
    <x v="0"/>
    <x v="2"/>
    <n v="94"/>
    <s v="NA"/>
    <s v="NA"/>
    <s v="NA"/>
  </r>
  <r>
    <x v="10"/>
    <x v="1"/>
    <s v="New cancer diagnoses (observed)"/>
    <x v="0"/>
    <x v="4"/>
    <n v="274"/>
    <s v="NA"/>
    <s v="NA"/>
    <s v="NA"/>
  </r>
  <r>
    <x v="10"/>
    <x v="1"/>
    <s v="New cancer diagnoses (observed)"/>
    <x v="1"/>
    <x v="5"/>
    <n v="164"/>
    <s v="NA"/>
    <s v="NA"/>
    <s v="NA"/>
  </r>
  <r>
    <x v="10"/>
    <x v="1"/>
    <s v="New cancer diagnoses (observed)"/>
    <x v="1"/>
    <x v="6"/>
    <n v="133"/>
    <s v="NA"/>
    <s v="NA"/>
    <s v="NA"/>
  </r>
  <r>
    <x v="10"/>
    <x v="1"/>
    <s v="New cancer diagnoses (observed)"/>
    <x v="1"/>
    <x v="7"/>
    <n v="34"/>
    <s v="NA"/>
    <s v="NA"/>
    <s v="NA"/>
  </r>
  <r>
    <x v="10"/>
    <x v="1"/>
    <s v="New cancer diagnoses (observed)"/>
    <x v="1"/>
    <x v="8"/>
    <n v="18"/>
    <s v="NA"/>
    <s v="NA"/>
    <s v="NA"/>
  </r>
  <r>
    <x v="10"/>
    <x v="1"/>
    <s v="New cancer diagnoses (observed)"/>
    <x v="1"/>
    <x v="9"/>
    <n v="348"/>
    <s v="NA"/>
    <s v="NA"/>
    <s v="NA"/>
  </r>
  <r>
    <x v="10"/>
    <x v="2"/>
    <s v="New cancer diagnoses (observed)"/>
    <x v="0"/>
    <x v="0"/>
    <n v="28"/>
    <n v="27"/>
    <n v="1"/>
    <n v="0.04"/>
  </r>
  <r>
    <x v="10"/>
    <x v="2"/>
    <s v="New cancer diagnoses (observed)"/>
    <x v="0"/>
    <x v="1"/>
    <n v="69"/>
    <n v="69"/>
    <n v="0"/>
    <n v="0"/>
  </r>
  <r>
    <x v="10"/>
    <x v="2"/>
    <s v="New cancer diagnoses (observed)"/>
    <x v="0"/>
    <x v="2"/>
    <n v="48"/>
    <n v="48"/>
    <n v="0"/>
    <n v="0"/>
  </r>
  <r>
    <x v="10"/>
    <x v="2"/>
    <s v="New cancer diagnoses (observed)"/>
    <x v="0"/>
    <x v="4"/>
    <n v="59"/>
    <n v="59"/>
    <n v="0"/>
    <n v="0"/>
  </r>
  <r>
    <x v="10"/>
    <x v="3"/>
    <s v="New cancer diagnoses (observed)"/>
    <x v="0"/>
    <x v="0"/>
    <n v="200"/>
    <n v="153"/>
    <n v="47"/>
    <n v="0.31"/>
  </r>
  <r>
    <x v="10"/>
    <x v="3"/>
    <s v="New cancer diagnoses (observed)"/>
    <x v="0"/>
    <x v="1"/>
    <n v="74"/>
    <n v="73"/>
    <n v="1"/>
    <n v="0.01"/>
  </r>
  <r>
    <x v="10"/>
    <x v="3"/>
    <s v="New cancer diagnoses (observed)"/>
    <x v="0"/>
    <x v="2"/>
    <n v="123"/>
    <n v="119"/>
    <n v="4"/>
    <n v="0.03"/>
  </r>
  <r>
    <x v="10"/>
    <x v="3"/>
    <s v="New cancer diagnoses (observed)"/>
    <x v="0"/>
    <x v="4"/>
    <n v="10"/>
    <n v="10"/>
    <n v="0"/>
    <n v="0"/>
  </r>
  <r>
    <x v="10"/>
    <x v="4"/>
    <s v="New cancer diagnoses (observed)"/>
    <x v="0"/>
    <x v="0"/>
    <n v="132"/>
    <n v="127"/>
    <n v="5"/>
    <n v="0.04"/>
  </r>
  <r>
    <x v="10"/>
    <x v="4"/>
    <s v="New cancer diagnoses (observed)"/>
    <x v="0"/>
    <x v="1"/>
    <n v="240"/>
    <n v="239"/>
    <n v="1"/>
    <n v="0"/>
  </r>
  <r>
    <x v="10"/>
    <x v="4"/>
    <s v="New cancer diagnoses (observed)"/>
    <x v="0"/>
    <x v="2"/>
    <n v="138"/>
    <n v="137"/>
    <n v="1"/>
    <n v="0.01"/>
  </r>
  <r>
    <x v="10"/>
    <x v="4"/>
    <s v="New cancer diagnoses (observed)"/>
    <x v="0"/>
    <x v="3"/>
    <n v="1175"/>
    <n v="1174"/>
    <n v="1"/>
    <n v="0"/>
  </r>
  <r>
    <x v="10"/>
    <x v="4"/>
    <s v="New cancer diagnoses (observed)"/>
    <x v="0"/>
    <x v="4"/>
    <n v="1711"/>
    <n v="1712"/>
    <n v="-1"/>
    <n v="0"/>
  </r>
  <r>
    <x v="10"/>
    <x v="4"/>
    <s v="New cancer diagnoses (observed)"/>
    <x v="1"/>
    <x v="5"/>
    <n v="1174"/>
    <n v="1172"/>
    <n v="2"/>
    <n v="0"/>
  </r>
  <r>
    <x v="10"/>
    <x v="4"/>
    <s v="New cancer diagnoses (observed)"/>
    <x v="1"/>
    <x v="6"/>
    <n v="1062"/>
    <n v="1060"/>
    <n v="2"/>
    <n v="0"/>
  </r>
  <r>
    <x v="10"/>
    <x v="4"/>
    <s v="New cancer diagnoses (observed)"/>
    <x v="1"/>
    <x v="7"/>
    <n v="262"/>
    <n v="262"/>
    <n v="0"/>
    <n v="0"/>
  </r>
  <r>
    <x v="10"/>
    <x v="4"/>
    <s v="New cancer diagnoses (observed)"/>
    <x v="1"/>
    <x v="8"/>
    <n v="88"/>
    <n v="86"/>
    <n v="2"/>
    <n v="0.02"/>
  </r>
  <r>
    <x v="10"/>
    <x v="4"/>
    <s v="New cancer diagnoses (observed)"/>
    <x v="1"/>
    <x v="9"/>
    <n v="810"/>
    <n v="809"/>
    <n v="1"/>
    <n v="0"/>
  </r>
  <r>
    <x v="10"/>
    <x v="5"/>
    <s v="New cancer diagnoses (observed)"/>
    <x v="0"/>
    <x v="0"/>
    <n v="19"/>
    <s v="NA"/>
    <s v="NA"/>
    <s v="NA"/>
  </r>
  <r>
    <x v="10"/>
    <x v="5"/>
    <s v="New cancer diagnoses (observed)"/>
    <x v="0"/>
    <x v="1"/>
    <n v="49"/>
    <s v="NA"/>
    <s v="NA"/>
    <s v="NA"/>
  </r>
  <r>
    <x v="10"/>
    <x v="5"/>
    <s v="New cancer diagnoses (observed)"/>
    <x v="0"/>
    <x v="2"/>
    <n v="16"/>
    <s v="NA"/>
    <s v="NA"/>
    <s v="NA"/>
  </r>
  <r>
    <x v="10"/>
    <x v="5"/>
    <s v="New cancer diagnoses (observed)"/>
    <x v="0"/>
    <x v="3"/>
    <n v="68"/>
    <s v="NA"/>
    <s v="NA"/>
    <s v="NA"/>
  </r>
  <r>
    <x v="10"/>
    <x v="5"/>
    <s v="New cancer diagnoses (observed)"/>
    <x v="0"/>
    <x v="4"/>
    <n v="40"/>
    <s v="NA"/>
    <s v="NA"/>
    <s v="NA"/>
  </r>
  <r>
    <x v="10"/>
    <x v="6"/>
    <s v="New cancer diagnoses (observed)"/>
    <x v="0"/>
    <x v="0"/>
    <n v="617"/>
    <n v="577"/>
    <n v="40"/>
    <n v="7.0000000000000007E-2"/>
  </r>
  <r>
    <x v="10"/>
    <x v="6"/>
    <s v="New cancer diagnoses (observed)"/>
    <x v="0"/>
    <x v="1"/>
    <n v="578"/>
    <n v="570"/>
    <n v="8"/>
    <n v="0.01"/>
  </r>
  <r>
    <x v="10"/>
    <x v="6"/>
    <s v="New cancer diagnoses (observed)"/>
    <x v="0"/>
    <x v="2"/>
    <n v="364"/>
    <n v="359"/>
    <n v="5"/>
    <n v="0.01"/>
  </r>
  <r>
    <x v="10"/>
    <x v="6"/>
    <s v="New cancer diagnoses (observed)"/>
    <x v="0"/>
    <x v="3"/>
    <n v="411"/>
    <n v="410"/>
    <n v="1"/>
    <n v="0"/>
  </r>
  <r>
    <x v="10"/>
    <x v="6"/>
    <s v="New cancer diagnoses (observed)"/>
    <x v="0"/>
    <x v="4"/>
    <n v="1177"/>
    <n v="1177"/>
    <n v="0"/>
    <n v="0"/>
  </r>
  <r>
    <x v="10"/>
    <x v="6"/>
    <s v="New cancer diagnoses (observed)"/>
    <x v="1"/>
    <x v="5"/>
    <n v="610"/>
    <n v="604"/>
    <n v="6"/>
    <n v="0.01"/>
  </r>
  <r>
    <x v="10"/>
    <x v="6"/>
    <s v="New cancer diagnoses (observed)"/>
    <x v="1"/>
    <x v="6"/>
    <n v="677"/>
    <n v="674"/>
    <n v="3"/>
    <n v="0"/>
  </r>
  <r>
    <x v="10"/>
    <x v="6"/>
    <s v="New cancer diagnoses (observed)"/>
    <x v="1"/>
    <x v="7"/>
    <n v="759"/>
    <n v="758"/>
    <n v="1"/>
    <n v="0"/>
  </r>
  <r>
    <x v="10"/>
    <x v="6"/>
    <s v="New cancer diagnoses (observed)"/>
    <x v="1"/>
    <x v="8"/>
    <n v="457"/>
    <n v="449"/>
    <n v="8"/>
    <n v="0.02"/>
  </r>
  <r>
    <x v="10"/>
    <x v="6"/>
    <s v="New cancer diagnoses (observed)"/>
    <x v="1"/>
    <x v="9"/>
    <n v="528"/>
    <n v="492"/>
    <n v="36"/>
    <n v="7.0000000000000007E-2"/>
  </r>
  <r>
    <x v="10"/>
    <x v="7"/>
    <s v="New cancer diagnoses (observed)"/>
    <x v="0"/>
    <x v="0"/>
    <n v="28"/>
    <n v="26"/>
    <n v="2"/>
    <n v="0.08"/>
  </r>
  <r>
    <x v="10"/>
    <x v="7"/>
    <s v="New cancer diagnoses (observed)"/>
    <x v="0"/>
    <x v="1"/>
    <n v="113"/>
    <n v="112"/>
    <n v="1"/>
    <n v="0.01"/>
  </r>
  <r>
    <x v="10"/>
    <x v="7"/>
    <s v="New cancer diagnoses (observed)"/>
    <x v="0"/>
    <x v="2"/>
    <n v="40"/>
    <n v="40"/>
    <n v="0"/>
    <n v="0"/>
  </r>
  <r>
    <x v="10"/>
    <x v="7"/>
    <s v="New cancer diagnoses (observed)"/>
    <x v="0"/>
    <x v="4"/>
    <n v="79"/>
    <n v="79"/>
    <n v="0"/>
    <n v="0"/>
  </r>
  <r>
    <x v="10"/>
    <x v="8"/>
    <s v="New cancer diagnoses (observed)"/>
    <x v="0"/>
    <x v="0"/>
    <n v="195"/>
    <n v="181"/>
    <n v="14"/>
    <n v="0.08"/>
  </r>
  <r>
    <x v="10"/>
    <x v="8"/>
    <s v="New cancer diagnoses (observed)"/>
    <x v="0"/>
    <x v="1"/>
    <n v="297"/>
    <n v="295"/>
    <n v="2"/>
    <n v="0.01"/>
  </r>
  <r>
    <x v="10"/>
    <x v="8"/>
    <s v="New cancer diagnoses (observed)"/>
    <x v="0"/>
    <x v="2"/>
    <n v="141"/>
    <n v="138"/>
    <n v="3"/>
    <n v="0.02"/>
  </r>
  <r>
    <x v="10"/>
    <x v="8"/>
    <s v="New cancer diagnoses (observed)"/>
    <x v="0"/>
    <x v="3"/>
    <n v="68"/>
    <n v="68"/>
    <n v="0"/>
    <n v="0"/>
  </r>
  <r>
    <x v="10"/>
    <x v="8"/>
    <s v="New cancer diagnoses (observed)"/>
    <x v="0"/>
    <x v="4"/>
    <n v="645"/>
    <n v="643"/>
    <n v="2"/>
    <n v="0"/>
  </r>
  <r>
    <x v="10"/>
    <x v="8"/>
    <s v="New cancer diagnoses (observed)"/>
    <x v="1"/>
    <x v="5"/>
    <n v="472"/>
    <n v="472"/>
    <n v="0"/>
    <n v="0"/>
  </r>
  <r>
    <x v="10"/>
    <x v="8"/>
    <s v="New cancer diagnoses (observed)"/>
    <x v="1"/>
    <x v="6"/>
    <n v="47"/>
    <n v="47"/>
    <n v="0"/>
    <n v="0"/>
  </r>
  <r>
    <x v="10"/>
    <x v="8"/>
    <s v="New cancer diagnoses (observed)"/>
    <x v="1"/>
    <x v="7"/>
    <n v="145"/>
    <n v="145"/>
    <n v="0"/>
    <n v="0"/>
  </r>
  <r>
    <x v="10"/>
    <x v="8"/>
    <s v="New cancer diagnoses (observed)"/>
    <x v="1"/>
    <x v="8"/>
    <n v="91"/>
    <n v="91"/>
    <n v="0"/>
    <n v="0"/>
  </r>
  <r>
    <x v="10"/>
    <x v="8"/>
    <s v="New cancer diagnoses (observed)"/>
    <x v="1"/>
    <x v="9"/>
    <n v="255"/>
    <n v="240"/>
    <n v="15"/>
    <n v="0.06"/>
  </r>
  <r>
    <x v="10"/>
    <x v="9"/>
    <s v="New cancer diagnoses (observed)"/>
    <x v="0"/>
    <x v="0"/>
    <n v="556"/>
    <n v="485"/>
    <n v="71"/>
    <n v="0.15"/>
  </r>
  <r>
    <x v="10"/>
    <x v="9"/>
    <s v="New cancer diagnoses (observed)"/>
    <x v="0"/>
    <x v="1"/>
    <n v="613"/>
    <n v="593"/>
    <n v="20"/>
    <n v="0.03"/>
  </r>
  <r>
    <x v="10"/>
    <x v="9"/>
    <s v="New cancer diagnoses (observed)"/>
    <x v="0"/>
    <x v="2"/>
    <n v="287"/>
    <n v="275"/>
    <n v="12"/>
    <n v="0.04"/>
  </r>
  <r>
    <x v="10"/>
    <x v="9"/>
    <s v="New cancer diagnoses (observed)"/>
    <x v="0"/>
    <x v="4"/>
    <n v="587"/>
    <n v="587"/>
    <n v="0"/>
    <n v="0"/>
  </r>
  <r>
    <x v="10"/>
    <x v="9"/>
    <s v="New cancer diagnoses (observed)"/>
    <x v="1"/>
    <x v="5"/>
    <n v="77"/>
    <n v="77"/>
    <n v="0"/>
    <n v="0"/>
  </r>
  <r>
    <x v="10"/>
    <x v="9"/>
    <s v="New cancer diagnoses (observed)"/>
    <x v="1"/>
    <x v="6"/>
    <n v="64"/>
    <n v="64"/>
    <n v="0"/>
    <n v="0"/>
  </r>
  <r>
    <x v="10"/>
    <x v="9"/>
    <s v="New cancer diagnoses (observed)"/>
    <x v="1"/>
    <x v="7"/>
    <n v="84"/>
    <n v="84"/>
    <n v="0"/>
    <n v="0"/>
  </r>
  <r>
    <x v="10"/>
    <x v="9"/>
    <s v="New cancer diagnoses (observed)"/>
    <x v="1"/>
    <x v="8"/>
    <n v="216"/>
    <n v="216"/>
    <n v="0"/>
    <n v="0"/>
  </r>
  <r>
    <x v="10"/>
    <x v="9"/>
    <s v="New cancer diagnoses (observed)"/>
    <x v="1"/>
    <x v="9"/>
    <n v="550"/>
    <n v="526"/>
    <n v="24"/>
    <n v="0.05"/>
  </r>
  <r>
    <x v="10"/>
    <x v="10"/>
    <s v="New cancer diagnoses (observed)"/>
    <x v="0"/>
    <x v="0"/>
    <n v="68"/>
    <n v="61"/>
    <n v="7"/>
    <n v="0.11"/>
  </r>
  <r>
    <x v="10"/>
    <x v="10"/>
    <s v="New cancer diagnoses (observed)"/>
    <x v="0"/>
    <x v="1"/>
    <n v="158"/>
    <n v="158"/>
    <n v="0"/>
    <n v="0"/>
  </r>
  <r>
    <x v="10"/>
    <x v="10"/>
    <s v="New cancer diagnoses (observed)"/>
    <x v="0"/>
    <x v="2"/>
    <n v="130"/>
    <n v="130"/>
    <n v="0"/>
    <n v="0"/>
  </r>
  <r>
    <x v="10"/>
    <x v="10"/>
    <s v="New cancer diagnoses (observed)"/>
    <x v="0"/>
    <x v="4"/>
    <n v="420"/>
    <n v="419"/>
    <n v="1"/>
    <n v="0"/>
  </r>
  <r>
    <x v="10"/>
    <x v="11"/>
    <s v="New cancer diagnoses (observed)"/>
    <x v="0"/>
    <x v="0"/>
    <n v="33"/>
    <s v="NA"/>
    <s v="NA"/>
    <s v="NA"/>
  </r>
  <r>
    <x v="10"/>
    <x v="11"/>
    <s v="New cancer diagnoses (observed)"/>
    <x v="0"/>
    <x v="1"/>
    <n v="31"/>
    <s v="NA"/>
    <s v="NA"/>
    <s v="NA"/>
  </r>
  <r>
    <x v="10"/>
    <x v="11"/>
    <s v="New cancer diagnoses (observed)"/>
    <x v="0"/>
    <x v="2"/>
    <n v="13"/>
    <s v="NA"/>
    <s v="NA"/>
    <s v="NA"/>
  </r>
  <r>
    <x v="10"/>
    <x v="11"/>
    <s v="New cancer diagnoses (observed)"/>
    <x v="0"/>
    <x v="4"/>
    <n v="54"/>
    <s v="NA"/>
    <s v="NA"/>
    <s v="NA"/>
  </r>
  <r>
    <x v="10"/>
    <x v="11"/>
    <s v="New cancer diagnoses (observed)"/>
    <x v="1"/>
    <x v="5"/>
    <n v="7"/>
    <s v="NA"/>
    <s v="NA"/>
    <s v="NA"/>
  </r>
  <r>
    <x v="10"/>
    <x v="11"/>
    <s v="New cancer diagnoses (observed)"/>
    <x v="1"/>
    <x v="6"/>
    <n v="24"/>
    <s v="NA"/>
    <s v="NA"/>
    <s v="NA"/>
  </r>
  <r>
    <x v="10"/>
    <x v="11"/>
    <s v="New cancer diagnoses (observed)"/>
    <x v="1"/>
    <x v="7"/>
    <n v="19"/>
    <s v="NA"/>
    <s v="NA"/>
    <s v="NA"/>
  </r>
  <r>
    <x v="10"/>
    <x v="11"/>
    <s v="New cancer diagnoses (observed)"/>
    <x v="1"/>
    <x v="8"/>
    <n v="18"/>
    <s v="NA"/>
    <s v="NA"/>
    <s v="NA"/>
  </r>
  <r>
    <x v="10"/>
    <x v="11"/>
    <s v="New cancer diagnoses (observed)"/>
    <x v="1"/>
    <x v="9"/>
    <n v="63"/>
    <s v="NA"/>
    <s v="NA"/>
    <s v="NA"/>
  </r>
  <r>
    <x v="10"/>
    <x v="12"/>
    <s v="New cancer diagnoses (observed)"/>
    <x v="0"/>
    <x v="0"/>
    <n v="165"/>
    <s v="NA"/>
    <s v="NA"/>
    <s v="NA"/>
  </r>
  <r>
    <x v="10"/>
    <x v="12"/>
    <s v="New cancer diagnoses (observed)"/>
    <x v="0"/>
    <x v="1"/>
    <n v="222"/>
    <s v="NA"/>
    <s v="NA"/>
    <s v="NA"/>
  </r>
  <r>
    <x v="10"/>
    <x v="12"/>
    <s v="New cancer diagnoses (observed)"/>
    <x v="0"/>
    <x v="2"/>
    <n v="132"/>
    <s v="NA"/>
    <s v="NA"/>
    <s v="NA"/>
  </r>
  <r>
    <x v="10"/>
    <x v="12"/>
    <s v="New cancer diagnoses (observed)"/>
    <x v="0"/>
    <x v="4"/>
    <n v="207"/>
    <s v="NA"/>
    <s v="NA"/>
    <s v="NA"/>
  </r>
  <r>
    <x v="10"/>
    <x v="12"/>
    <s v="New cancer diagnoses (observed)"/>
    <x v="1"/>
    <x v="5"/>
    <n v="215"/>
    <s v="NA"/>
    <s v="NA"/>
    <s v="NA"/>
  </r>
  <r>
    <x v="10"/>
    <x v="12"/>
    <s v="New cancer diagnoses (observed)"/>
    <x v="1"/>
    <x v="6"/>
    <n v="23"/>
    <s v="NA"/>
    <s v="NA"/>
    <s v="NA"/>
  </r>
  <r>
    <x v="10"/>
    <x v="12"/>
    <s v="New cancer diagnoses (observed)"/>
    <x v="1"/>
    <x v="7"/>
    <n v="109"/>
    <s v="NA"/>
    <s v="NA"/>
    <s v="NA"/>
  </r>
  <r>
    <x v="10"/>
    <x v="12"/>
    <s v="New cancer diagnoses (observed)"/>
    <x v="1"/>
    <x v="8"/>
    <n v="69"/>
    <s v="NA"/>
    <s v="NA"/>
    <s v="NA"/>
  </r>
  <r>
    <x v="10"/>
    <x v="12"/>
    <s v="New cancer diagnoses (observed)"/>
    <x v="1"/>
    <x v="9"/>
    <n v="310"/>
    <s v="NA"/>
    <s v="NA"/>
    <s v="NA"/>
  </r>
  <r>
    <x v="10"/>
    <x v="13"/>
    <s v="New cancer diagnoses (observed)"/>
    <x v="0"/>
    <x v="0"/>
    <n v="46"/>
    <s v="NA"/>
    <s v="NA"/>
    <s v="NA"/>
  </r>
  <r>
    <x v="10"/>
    <x v="13"/>
    <s v="New cancer diagnoses (observed)"/>
    <x v="0"/>
    <x v="1"/>
    <n v="117"/>
    <s v="NA"/>
    <s v="NA"/>
    <s v="NA"/>
  </r>
  <r>
    <x v="10"/>
    <x v="13"/>
    <s v="New cancer diagnoses (observed)"/>
    <x v="0"/>
    <x v="2"/>
    <n v="104"/>
    <s v="NA"/>
    <s v="NA"/>
    <s v="NA"/>
  </r>
  <r>
    <x v="10"/>
    <x v="13"/>
    <s v="New cancer diagnoses (observed)"/>
    <x v="0"/>
    <x v="4"/>
    <n v="348"/>
    <s v="NA"/>
    <s v="NA"/>
    <s v="NA"/>
  </r>
  <r>
    <x v="10"/>
    <x v="14"/>
    <s v="New cancer diagnoses (observed)"/>
    <x v="0"/>
    <x v="0"/>
    <n v="180"/>
    <s v="NA"/>
    <s v="NA"/>
    <s v="NA"/>
  </r>
  <r>
    <x v="10"/>
    <x v="14"/>
    <s v="New cancer diagnoses (observed)"/>
    <x v="0"/>
    <x v="1"/>
    <n v="123"/>
    <s v="NA"/>
    <s v="NA"/>
    <s v="NA"/>
  </r>
  <r>
    <x v="10"/>
    <x v="14"/>
    <s v="New cancer diagnoses (observed)"/>
    <x v="0"/>
    <x v="2"/>
    <n v="77"/>
    <s v="NA"/>
    <s v="NA"/>
    <s v="NA"/>
  </r>
  <r>
    <x v="10"/>
    <x v="14"/>
    <s v="New cancer diagnoses (observed)"/>
    <x v="0"/>
    <x v="4"/>
    <n v="88"/>
    <s v="NA"/>
    <s v="NA"/>
    <s v="NA"/>
  </r>
  <r>
    <x v="10"/>
    <x v="15"/>
    <s v="New cancer diagnoses (observed)"/>
    <x v="0"/>
    <x v="0"/>
    <n v="1022"/>
    <n v="953"/>
    <n v="69"/>
    <n v="7.0000000000000007E-2"/>
  </r>
  <r>
    <x v="10"/>
    <x v="15"/>
    <s v="New cancer diagnoses (observed)"/>
    <x v="0"/>
    <x v="1"/>
    <n v="667"/>
    <n v="657"/>
    <n v="10"/>
    <n v="0.02"/>
  </r>
  <r>
    <x v="10"/>
    <x v="15"/>
    <s v="New cancer diagnoses (observed)"/>
    <x v="0"/>
    <x v="2"/>
    <n v="581"/>
    <n v="575"/>
    <n v="6"/>
    <n v="0.01"/>
  </r>
  <r>
    <x v="10"/>
    <x v="15"/>
    <s v="New cancer diagnoses (observed)"/>
    <x v="0"/>
    <x v="4"/>
    <n v="821"/>
    <n v="821"/>
    <n v="0"/>
    <n v="0"/>
  </r>
  <r>
    <x v="10"/>
    <x v="15"/>
    <s v="New cancer diagnoses (observed)"/>
    <x v="1"/>
    <x v="5"/>
    <n v="586"/>
    <n v="587"/>
    <n v="-1"/>
    <n v="0"/>
  </r>
  <r>
    <x v="10"/>
    <x v="15"/>
    <s v="New cancer diagnoses (observed)"/>
    <x v="1"/>
    <x v="6"/>
    <n v="212"/>
    <n v="211"/>
    <n v="1"/>
    <n v="0"/>
  </r>
  <r>
    <x v="10"/>
    <x v="15"/>
    <s v="New cancer diagnoses (observed)"/>
    <x v="1"/>
    <x v="7"/>
    <n v="560"/>
    <n v="560"/>
    <n v="0"/>
    <n v="0"/>
  </r>
  <r>
    <x v="10"/>
    <x v="15"/>
    <s v="New cancer diagnoses (observed)"/>
    <x v="1"/>
    <x v="8"/>
    <n v="1176"/>
    <n v="1175"/>
    <n v="1"/>
    <n v="0"/>
  </r>
  <r>
    <x v="10"/>
    <x v="15"/>
    <s v="New cancer diagnoses (observed)"/>
    <x v="1"/>
    <x v="9"/>
    <n v="351"/>
    <n v="276"/>
    <n v="75"/>
    <n v="0.27"/>
  </r>
  <r>
    <x v="10"/>
    <x v="16"/>
    <s v="New cancer diagnoses (observed)"/>
    <x v="0"/>
    <x v="0"/>
    <n v="55"/>
    <s v="NA"/>
    <s v="NA"/>
    <s v="NA"/>
  </r>
  <r>
    <x v="10"/>
    <x v="16"/>
    <s v="New cancer diagnoses (observed)"/>
    <x v="0"/>
    <x v="1"/>
    <n v="140"/>
    <s v="NA"/>
    <s v="NA"/>
    <s v="NA"/>
  </r>
  <r>
    <x v="10"/>
    <x v="16"/>
    <s v="New cancer diagnoses (observed)"/>
    <x v="0"/>
    <x v="2"/>
    <n v="45"/>
    <s v="NA"/>
    <s v="NA"/>
    <s v="NA"/>
  </r>
  <r>
    <x v="10"/>
    <x v="16"/>
    <s v="New cancer diagnoses (observed)"/>
    <x v="0"/>
    <x v="4"/>
    <n v="84"/>
    <s v="NA"/>
    <s v="NA"/>
    <s v="NA"/>
  </r>
  <r>
    <x v="10"/>
    <x v="17"/>
    <s v="New cancer diagnoses (observed)"/>
    <x v="0"/>
    <x v="0"/>
    <n v="32"/>
    <n v="30"/>
    <n v="2"/>
    <n v="7.0000000000000007E-2"/>
  </r>
  <r>
    <x v="10"/>
    <x v="17"/>
    <s v="New cancer diagnoses (observed)"/>
    <x v="0"/>
    <x v="1"/>
    <n v="466"/>
    <n v="461"/>
    <n v="5"/>
    <n v="0.01"/>
  </r>
  <r>
    <x v="10"/>
    <x v="17"/>
    <s v="New cancer diagnoses (observed)"/>
    <x v="0"/>
    <x v="2"/>
    <n v="85"/>
    <n v="88"/>
    <n v="-3"/>
    <n v="-0.03"/>
  </r>
  <r>
    <x v="10"/>
    <x v="17"/>
    <s v="New cancer diagnoses (observed)"/>
    <x v="0"/>
    <x v="4"/>
    <n v="553"/>
    <n v="553"/>
    <n v="0"/>
    <n v="0"/>
  </r>
  <r>
    <x v="10"/>
    <x v="17"/>
    <s v="New cancer diagnoses (observed)"/>
    <x v="1"/>
    <x v="5"/>
    <n v="560"/>
    <n v="560"/>
    <n v="0"/>
    <n v="0"/>
  </r>
  <r>
    <x v="10"/>
    <x v="17"/>
    <s v="New cancer diagnoses (observed)"/>
    <x v="1"/>
    <x v="6"/>
    <n v="181"/>
    <n v="181"/>
    <n v="0"/>
    <n v="0"/>
  </r>
  <r>
    <x v="10"/>
    <x v="17"/>
    <s v="New cancer diagnoses (observed)"/>
    <x v="1"/>
    <x v="7"/>
    <n v="31"/>
    <n v="31"/>
    <n v="0"/>
    <n v="0"/>
  </r>
  <r>
    <x v="10"/>
    <x v="17"/>
    <s v="New cancer diagnoses (observed)"/>
    <x v="1"/>
    <x v="8"/>
    <n v="12"/>
    <n v="12"/>
    <n v="0"/>
    <n v="0"/>
  </r>
  <r>
    <x v="10"/>
    <x v="17"/>
    <s v="New cancer diagnoses (observed)"/>
    <x v="1"/>
    <x v="9"/>
    <n v="352"/>
    <n v="348"/>
    <n v="4"/>
    <n v="0.01"/>
  </r>
  <r>
    <x v="10"/>
    <x v="18"/>
    <s v="New cancer diagnoses (observed)"/>
    <x v="0"/>
    <x v="0"/>
    <n v="118"/>
    <s v="NA"/>
    <s v="NA"/>
    <s v="NA"/>
  </r>
  <r>
    <x v="10"/>
    <x v="18"/>
    <s v="New cancer diagnoses (observed)"/>
    <x v="0"/>
    <x v="1"/>
    <n v="98"/>
    <s v="NA"/>
    <s v="NA"/>
    <s v="NA"/>
  </r>
  <r>
    <x v="10"/>
    <x v="18"/>
    <s v="New cancer diagnoses (observed)"/>
    <x v="0"/>
    <x v="2"/>
    <n v="52"/>
    <s v="NA"/>
    <s v="NA"/>
    <s v="NA"/>
  </r>
  <r>
    <x v="10"/>
    <x v="18"/>
    <s v="New cancer diagnoses (observed)"/>
    <x v="0"/>
    <x v="4"/>
    <n v="123"/>
    <s v="NA"/>
    <s v="NA"/>
    <s v="NA"/>
  </r>
  <r>
    <x v="10"/>
    <x v="19"/>
    <s v="New cancer diagnoses (observed)"/>
    <x v="0"/>
    <x v="0"/>
    <n v="113"/>
    <s v="NA"/>
    <s v="NA"/>
    <s v="NA"/>
  </r>
  <r>
    <x v="10"/>
    <x v="19"/>
    <s v="New cancer diagnoses (observed)"/>
    <x v="0"/>
    <x v="1"/>
    <n v="53"/>
    <s v="NA"/>
    <s v="NA"/>
    <s v="NA"/>
  </r>
  <r>
    <x v="10"/>
    <x v="19"/>
    <s v="New cancer diagnoses (observed)"/>
    <x v="0"/>
    <x v="2"/>
    <n v="38"/>
    <s v="NA"/>
    <s v="NA"/>
    <s v="NA"/>
  </r>
  <r>
    <x v="10"/>
    <x v="19"/>
    <s v="New cancer diagnoses (observed)"/>
    <x v="0"/>
    <x v="4"/>
    <n v="23"/>
    <s v="NA"/>
    <s v="NA"/>
    <s v="NA"/>
  </r>
  <r>
    <x v="10"/>
    <x v="20"/>
    <s v="New cancer diagnoses (observed)"/>
    <x v="0"/>
    <x v="0"/>
    <n v="22"/>
    <s v="NA"/>
    <s v="NA"/>
    <s v="NA"/>
  </r>
  <r>
    <x v="10"/>
    <x v="20"/>
    <s v="New cancer diagnoses (observed)"/>
    <x v="0"/>
    <x v="1"/>
    <n v="41"/>
    <s v="NA"/>
    <s v="NA"/>
    <s v="NA"/>
  </r>
  <r>
    <x v="10"/>
    <x v="20"/>
    <s v="New cancer diagnoses (observed)"/>
    <x v="0"/>
    <x v="2"/>
    <n v="26"/>
    <s v="NA"/>
    <s v="NA"/>
    <s v="NA"/>
  </r>
  <r>
    <x v="10"/>
    <x v="20"/>
    <s v="New cancer diagnoses (observed)"/>
    <x v="0"/>
    <x v="4"/>
    <n v="72"/>
    <s v="NA"/>
    <s v="NA"/>
    <s v="NA"/>
  </r>
  <r>
    <x v="10"/>
    <x v="21"/>
    <s v="New cancer diagnoses (observed)"/>
    <x v="0"/>
    <x v="0"/>
    <n v="191"/>
    <s v="NA"/>
    <s v="NA"/>
    <s v="NA"/>
  </r>
  <r>
    <x v="10"/>
    <x v="21"/>
    <s v="New cancer diagnoses (observed)"/>
    <x v="0"/>
    <x v="1"/>
    <n v="222"/>
    <s v="NA"/>
    <s v="NA"/>
    <s v="NA"/>
  </r>
  <r>
    <x v="10"/>
    <x v="21"/>
    <s v="New cancer diagnoses (observed)"/>
    <x v="0"/>
    <x v="2"/>
    <n v="102"/>
    <s v="NA"/>
    <s v="NA"/>
    <s v="NA"/>
  </r>
  <r>
    <x v="10"/>
    <x v="21"/>
    <s v="New cancer diagnoses (observed)"/>
    <x v="0"/>
    <x v="4"/>
    <n v="266"/>
    <s v="NA"/>
    <s v="NA"/>
    <s v="NA"/>
  </r>
  <r>
    <x v="10"/>
    <x v="21"/>
    <s v="New cancer diagnoses (observed)"/>
    <x v="1"/>
    <x v="5"/>
    <n v="64"/>
    <s v="NA"/>
    <s v="NA"/>
    <s v="NA"/>
  </r>
  <r>
    <x v="10"/>
    <x v="21"/>
    <s v="New cancer diagnoses (observed)"/>
    <x v="1"/>
    <x v="6"/>
    <n v="39"/>
    <s v="NA"/>
    <s v="NA"/>
    <s v="NA"/>
  </r>
  <r>
    <x v="10"/>
    <x v="21"/>
    <s v="New cancer diagnoses (observed)"/>
    <x v="1"/>
    <x v="7"/>
    <n v="61"/>
    <s v="NA"/>
    <s v="NA"/>
    <s v="NA"/>
  </r>
  <r>
    <x v="10"/>
    <x v="21"/>
    <s v="New cancer diagnoses (observed)"/>
    <x v="1"/>
    <x v="8"/>
    <n v="189"/>
    <s v="NA"/>
    <s v="NA"/>
    <s v="NA"/>
  </r>
  <r>
    <x v="10"/>
    <x v="21"/>
    <s v="New cancer diagnoses (observed)"/>
    <x v="1"/>
    <x v="9"/>
    <n v="428"/>
    <s v="NA"/>
    <s v="NA"/>
    <s v="NA"/>
  </r>
  <r>
    <x v="10"/>
    <x v="22"/>
    <s v="New cancer diagnoses (observed)"/>
    <x v="0"/>
    <x v="0"/>
    <n v="132"/>
    <s v="NA"/>
    <s v="NA"/>
    <s v="NA"/>
  </r>
  <r>
    <x v="10"/>
    <x v="22"/>
    <s v="New cancer diagnoses (observed)"/>
    <x v="0"/>
    <x v="1"/>
    <n v="122"/>
    <s v="NA"/>
    <s v="NA"/>
    <s v="NA"/>
  </r>
  <r>
    <x v="10"/>
    <x v="22"/>
    <s v="New cancer diagnoses (observed)"/>
    <x v="0"/>
    <x v="2"/>
    <n v="104"/>
    <s v="NA"/>
    <s v="NA"/>
    <s v="NA"/>
  </r>
  <r>
    <x v="10"/>
    <x v="22"/>
    <s v="New cancer diagnoses (observed)"/>
    <x v="0"/>
    <x v="4"/>
    <n v="287"/>
    <s v="NA"/>
    <s v="NA"/>
    <s v="NA"/>
  </r>
  <r>
    <x v="10"/>
    <x v="22"/>
    <s v="New cancer diagnoses (observed)"/>
    <x v="1"/>
    <x v="5"/>
    <n v="20"/>
    <s v="NA"/>
    <s v="NA"/>
    <s v="NA"/>
  </r>
  <r>
    <x v="10"/>
    <x v="22"/>
    <s v="New cancer diagnoses (observed)"/>
    <x v="1"/>
    <x v="6"/>
    <n v="110"/>
    <s v="NA"/>
    <s v="NA"/>
    <s v="NA"/>
  </r>
  <r>
    <x v="10"/>
    <x v="22"/>
    <s v="New cancer diagnoses (observed)"/>
    <x v="1"/>
    <x v="7"/>
    <n v="156"/>
    <s v="NA"/>
    <s v="NA"/>
    <s v="NA"/>
  </r>
  <r>
    <x v="10"/>
    <x v="22"/>
    <s v="New cancer diagnoses (observed)"/>
    <x v="1"/>
    <x v="8"/>
    <n v="192"/>
    <s v="NA"/>
    <s v="NA"/>
    <s v="NA"/>
  </r>
  <r>
    <x v="10"/>
    <x v="22"/>
    <s v="New cancer diagnoses (observed)"/>
    <x v="1"/>
    <x v="9"/>
    <n v="167"/>
    <s v="NA"/>
    <s v="NA"/>
    <s v="NA"/>
  </r>
  <r>
    <x v="10"/>
    <x v="23"/>
    <s v="New cancer diagnoses (observed)"/>
    <x v="0"/>
    <x v="0"/>
    <n v="232"/>
    <n v="204"/>
    <n v="28"/>
    <n v="0.14000000000000001"/>
  </r>
  <r>
    <x v="10"/>
    <x v="23"/>
    <s v="New cancer diagnoses (observed)"/>
    <x v="0"/>
    <x v="1"/>
    <n v="189"/>
    <n v="186"/>
    <n v="3"/>
    <n v="0.02"/>
  </r>
  <r>
    <x v="10"/>
    <x v="23"/>
    <s v="New cancer diagnoses (observed)"/>
    <x v="0"/>
    <x v="2"/>
    <n v="149"/>
    <n v="147"/>
    <n v="2"/>
    <n v="0.01"/>
  </r>
  <r>
    <x v="10"/>
    <x v="23"/>
    <s v="New cancer diagnoses (observed)"/>
    <x v="0"/>
    <x v="4"/>
    <n v="380"/>
    <n v="380"/>
    <n v="0"/>
    <n v="0"/>
  </r>
  <r>
    <x v="10"/>
    <x v="23"/>
    <s v="New cancer diagnoses (observed)"/>
    <x v="1"/>
    <x v="5"/>
    <n v="47"/>
    <n v="46"/>
    <n v="1"/>
    <n v="0.02"/>
  </r>
  <r>
    <x v="10"/>
    <x v="23"/>
    <s v="New cancer diagnoses (observed)"/>
    <x v="1"/>
    <x v="6"/>
    <n v="172"/>
    <n v="171"/>
    <n v="1"/>
    <n v="0.01"/>
  </r>
  <r>
    <x v="10"/>
    <x v="23"/>
    <s v="New cancer diagnoses (observed)"/>
    <x v="1"/>
    <x v="7"/>
    <n v="179"/>
    <n v="180"/>
    <n v="-1"/>
    <n v="-0.01"/>
  </r>
  <r>
    <x v="10"/>
    <x v="23"/>
    <s v="New cancer diagnoses (observed)"/>
    <x v="1"/>
    <x v="8"/>
    <n v="276"/>
    <n v="272"/>
    <n v="4"/>
    <n v="0.01"/>
  </r>
  <r>
    <x v="10"/>
    <x v="23"/>
    <s v="New cancer diagnoses (observed)"/>
    <x v="1"/>
    <x v="9"/>
    <n v="276"/>
    <n v="248"/>
    <n v="28"/>
    <n v="0.11"/>
  </r>
  <r>
    <x v="10"/>
    <x v="24"/>
    <s v="New cancer diagnoses (observed)"/>
    <x v="0"/>
    <x v="0"/>
    <s v="NA"/>
    <s v="NA"/>
    <s v="NA"/>
    <s v="NA"/>
  </r>
  <r>
    <x v="10"/>
    <x v="24"/>
    <s v="New cancer diagnoses (observed)"/>
    <x v="0"/>
    <x v="1"/>
    <s v="NA"/>
    <s v="NA"/>
    <s v="NA"/>
    <s v="NA"/>
  </r>
  <r>
    <x v="10"/>
    <x v="24"/>
    <s v="New cancer diagnoses (observed)"/>
    <x v="0"/>
    <x v="2"/>
    <s v="NA"/>
    <s v="NA"/>
    <s v="NA"/>
    <s v="NA"/>
  </r>
  <r>
    <x v="10"/>
    <x v="24"/>
    <s v="New cancer diagnoses (observed)"/>
    <x v="0"/>
    <x v="4"/>
    <s v="NA"/>
    <s v="NA"/>
    <s v="NA"/>
    <s v="NA"/>
  </r>
  <r>
    <x v="10"/>
    <x v="24"/>
    <s v="New cancer diagnoses (observed)"/>
    <x v="1"/>
    <x v="5"/>
    <s v="NA"/>
    <s v="NA"/>
    <s v="NA"/>
    <s v="NA"/>
  </r>
  <r>
    <x v="10"/>
    <x v="24"/>
    <s v="New cancer diagnoses (observed)"/>
    <x v="1"/>
    <x v="6"/>
    <s v="NA"/>
    <s v="NA"/>
    <s v="NA"/>
    <s v="NA"/>
  </r>
  <r>
    <x v="10"/>
    <x v="24"/>
    <s v="New cancer diagnoses (observed)"/>
    <x v="1"/>
    <x v="7"/>
    <s v="NA"/>
    <s v="NA"/>
    <s v="NA"/>
    <s v="NA"/>
  </r>
  <r>
    <x v="10"/>
    <x v="24"/>
    <s v="New cancer diagnoses (observed)"/>
    <x v="1"/>
    <x v="8"/>
    <s v="NA"/>
    <s v="NA"/>
    <s v="NA"/>
    <s v="NA"/>
  </r>
  <r>
    <x v="10"/>
    <x v="24"/>
    <s v="New cancer diagnoses (observed)"/>
    <x v="1"/>
    <x v="9"/>
    <s v="NA"/>
    <s v="NA"/>
    <s v="NA"/>
    <s v="NA"/>
  </r>
  <r>
    <x v="10"/>
    <x v="25"/>
    <s v="New cancer diagnoses (observed)"/>
    <x v="0"/>
    <x v="0"/>
    <n v="122"/>
    <s v="NA"/>
    <s v="NA"/>
    <s v="NA"/>
  </r>
  <r>
    <x v="10"/>
    <x v="25"/>
    <s v="New cancer diagnoses (observed)"/>
    <x v="0"/>
    <x v="1"/>
    <n v="97"/>
    <s v="NA"/>
    <s v="NA"/>
    <s v="NA"/>
  </r>
  <r>
    <x v="10"/>
    <x v="25"/>
    <s v="New cancer diagnoses (observed)"/>
    <x v="0"/>
    <x v="2"/>
    <n v="62"/>
    <s v="NA"/>
    <s v="NA"/>
    <s v="NA"/>
  </r>
  <r>
    <x v="10"/>
    <x v="25"/>
    <s v="New cancer diagnoses (observed)"/>
    <x v="0"/>
    <x v="4"/>
    <n v="156"/>
    <s v="NA"/>
    <s v="NA"/>
    <s v="NA"/>
  </r>
  <r>
    <x v="10"/>
    <x v="25"/>
    <s v="New cancer diagnoses (observed)"/>
    <x v="1"/>
    <x v="5"/>
    <n v="84"/>
    <s v="NA"/>
    <s v="NA"/>
    <s v="NA"/>
  </r>
  <r>
    <x v="10"/>
    <x v="25"/>
    <s v="New cancer diagnoses (observed)"/>
    <x v="1"/>
    <x v="6"/>
    <n v="17"/>
    <s v="NA"/>
    <s v="NA"/>
    <s v="NA"/>
  </r>
  <r>
    <x v="10"/>
    <x v="25"/>
    <s v="New cancer diagnoses (observed)"/>
    <x v="1"/>
    <x v="7"/>
    <n v="94"/>
    <s v="NA"/>
    <s v="NA"/>
    <s v="NA"/>
  </r>
  <r>
    <x v="10"/>
    <x v="25"/>
    <s v="New cancer diagnoses (observed)"/>
    <x v="1"/>
    <x v="8"/>
    <n v="57"/>
    <s v="NA"/>
    <s v="NA"/>
    <s v="NA"/>
  </r>
  <r>
    <x v="10"/>
    <x v="25"/>
    <s v="New cancer diagnoses (observed)"/>
    <x v="1"/>
    <x v="9"/>
    <n v="141"/>
    <s v="NA"/>
    <s v="NA"/>
    <s v="NA"/>
  </r>
  <r>
    <x v="10"/>
    <x v="26"/>
    <s v="New cancer diagnoses (observed)"/>
    <x v="0"/>
    <x v="0"/>
    <n v="331"/>
    <s v="NA"/>
    <s v="NA"/>
    <s v="NA"/>
  </r>
  <r>
    <x v="10"/>
    <x v="26"/>
    <s v="New cancer diagnoses (observed)"/>
    <x v="0"/>
    <x v="1"/>
    <n v="125"/>
    <s v="NA"/>
    <s v="NA"/>
    <s v="NA"/>
  </r>
  <r>
    <x v="10"/>
    <x v="26"/>
    <s v="New cancer diagnoses (observed)"/>
    <x v="0"/>
    <x v="2"/>
    <n v="91"/>
    <s v="NA"/>
    <s v="NA"/>
    <s v="NA"/>
  </r>
  <r>
    <x v="10"/>
    <x v="26"/>
    <s v="New cancer diagnoses (observed)"/>
    <x v="0"/>
    <x v="4"/>
    <n v="153"/>
    <s v="NA"/>
    <s v="NA"/>
    <s v="NA"/>
  </r>
  <r>
    <x v="10"/>
    <x v="26"/>
    <s v="New cancer diagnoses (observed)"/>
    <x v="1"/>
    <x v="5"/>
    <n v="35"/>
    <s v="NA"/>
    <s v="NA"/>
    <s v="NA"/>
  </r>
  <r>
    <x v="10"/>
    <x v="26"/>
    <s v="New cancer diagnoses (observed)"/>
    <x v="1"/>
    <x v="6"/>
    <n v="57"/>
    <s v="NA"/>
    <s v="NA"/>
    <s v="NA"/>
  </r>
  <r>
    <x v="10"/>
    <x v="26"/>
    <s v="New cancer diagnoses (observed)"/>
    <x v="1"/>
    <x v="7"/>
    <n v="63"/>
    <s v="NA"/>
    <s v="NA"/>
    <s v="NA"/>
  </r>
  <r>
    <x v="10"/>
    <x v="26"/>
    <s v="New cancer diagnoses (observed)"/>
    <x v="1"/>
    <x v="8"/>
    <n v="206"/>
    <s v="NA"/>
    <s v="NA"/>
    <s v="NA"/>
  </r>
  <r>
    <x v="10"/>
    <x v="26"/>
    <s v="New cancer diagnoses (observed)"/>
    <x v="1"/>
    <x v="9"/>
    <n v="339"/>
    <s v="NA"/>
    <s v="NA"/>
    <s v="NA"/>
  </r>
  <r>
    <x v="10"/>
    <x v="27"/>
    <s v="New cancer diagnoses (observed)"/>
    <x v="0"/>
    <x v="0"/>
    <n v="247"/>
    <n v="238"/>
    <n v="9"/>
    <n v="0.04"/>
  </r>
  <r>
    <x v="10"/>
    <x v="27"/>
    <s v="New cancer diagnoses (observed)"/>
    <x v="0"/>
    <x v="1"/>
    <n v="836"/>
    <n v="833"/>
    <n v="3"/>
    <n v="0"/>
  </r>
  <r>
    <x v="10"/>
    <x v="27"/>
    <s v="New cancer diagnoses (observed)"/>
    <x v="0"/>
    <x v="2"/>
    <n v="312"/>
    <n v="310"/>
    <n v="2"/>
    <n v="0.01"/>
  </r>
  <r>
    <x v="10"/>
    <x v="27"/>
    <s v="New cancer diagnoses (observed)"/>
    <x v="0"/>
    <x v="4"/>
    <n v="2175"/>
    <n v="2174"/>
    <n v="1"/>
    <n v="0"/>
  </r>
  <r>
    <x v="10"/>
    <x v="27"/>
    <s v="New cancer diagnoses (observed)"/>
    <x v="1"/>
    <x v="5"/>
    <n v="998"/>
    <n v="998"/>
    <n v="0"/>
    <n v="0"/>
  </r>
  <r>
    <x v="10"/>
    <x v="27"/>
    <s v="New cancer diagnoses (observed)"/>
    <x v="1"/>
    <x v="6"/>
    <n v="372"/>
    <n v="372"/>
    <n v="0"/>
    <n v="0"/>
  </r>
  <r>
    <x v="10"/>
    <x v="27"/>
    <s v="New cancer diagnoses (observed)"/>
    <x v="1"/>
    <x v="7"/>
    <n v="753"/>
    <n v="753"/>
    <n v="0"/>
    <n v="0"/>
  </r>
  <r>
    <x v="10"/>
    <x v="27"/>
    <s v="New cancer diagnoses (observed)"/>
    <x v="1"/>
    <x v="8"/>
    <n v="473"/>
    <n v="472"/>
    <n v="1"/>
    <n v="0"/>
  </r>
  <r>
    <x v="10"/>
    <x v="27"/>
    <s v="New cancer diagnoses (observed)"/>
    <x v="1"/>
    <x v="9"/>
    <n v="974"/>
    <n v="960"/>
    <n v="14"/>
    <n v="0.01"/>
  </r>
  <r>
    <x v="10"/>
    <x v="28"/>
    <s v="New cancer diagnoses (observed)"/>
    <x v="0"/>
    <x v="0"/>
    <n v="100"/>
    <s v="NA"/>
    <s v="NA"/>
    <s v="NA"/>
  </r>
  <r>
    <x v="10"/>
    <x v="28"/>
    <s v="New cancer diagnoses (observed)"/>
    <x v="0"/>
    <x v="1"/>
    <n v="67"/>
    <s v="NA"/>
    <s v="NA"/>
    <s v="NA"/>
  </r>
  <r>
    <x v="10"/>
    <x v="28"/>
    <s v="New cancer diagnoses (observed)"/>
    <x v="0"/>
    <x v="2"/>
    <n v="45"/>
    <s v="NA"/>
    <s v="NA"/>
    <s v="NA"/>
  </r>
  <r>
    <x v="10"/>
    <x v="28"/>
    <s v="New cancer diagnoses (observed)"/>
    <x v="0"/>
    <x v="4"/>
    <n v="93"/>
    <s v="NA"/>
    <s v="NA"/>
    <s v="NA"/>
  </r>
  <r>
    <x v="10"/>
    <x v="28"/>
    <s v="New cancer diagnoses (observed)"/>
    <x v="1"/>
    <x v="5"/>
    <n v="27"/>
    <s v="NA"/>
    <s v="NA"/>
    <s v="NA"/>
  </r>
  <r>
    <x v="10"/>
    <x v="28"/>
    <s v="New cancer diagnoses (observed)"/>
    <x v="1"/>
    <x v="6"/>
    <n v="62"/>
    <s v="NA"/>
    <s v="NA"/>
    <s v="NA"/>
  </r>
  <r>
    <x v="10"/>
    <x v="28"/>
    <s v="New cancer diagnoses (observed)"/>
    <x v="1"/>
    <x v="7"/>
    <n v="23"/>
    <s v="NA"/>
    <s v="NA"/>
    <s v="NA"/>
  </r>
  <r>
    <x v="10"/>
    <x v="28"/>
    <s v="New cancer diagnoses (observed)"/>
    <x v="1"/>
    <x v="8"/>
    <n v="84"/>
    <s v="NA"/>
    <s v="NA"/>
    <s v="NA"/>
  </r>
  <r>
    <x v="10"/>
    <x v="28"/>
    <s v="New cancer diagnoses (observed)"/>
    <x v="1"/>
    <x v="9"/>
    <n v="109"/>
    <s v="NA"/>
    <s v="NA"/>
    <s v="NA"/>
  </r>
  <r>
    <x v="10"/>
    <x v="29"/>
    <s v="New cancer diagnoses (observed)"/>
    <x v="0"/>
    <x v="0"/>
    <n v="27"/>
    <s v="NA"/>
    <s v="NA"/>
    <s v="NA"/>
  </r>
  <r>
    <x v="10"/>
    <x v="29"/>
    <s v="New cancer diagnoses (observed)"/>
    <x v="0"/>
    <x v="1"/>
    <n v="25"/>
    <s v="NA"/>
    <s v="NA"/>
    <s v="NA"/>
  </r>
  <r>
    <x v="10"/>
    <x v="29"/>
    <s v="New cancer diagnoses (observed)"/>
    <x v="0"/>
    <x v="2"/>
    <n v="23"/>
    <s v="NA"/>
    <s v="NA"/>
    <s v="NA"/>
  </r>
  <r>
    <x v="10"/>
    <x v="29"/>
    <s v="New cancer diagnoses (observed)"/>
    <x v="0"/>
    <x v="4"/>
    <n v="88"/>
    <s v="NA"/>
    <s v="NA"/>
    <s v="NA"/>
  </r>
  <r>
    <x v="10"/>
    <x v="30"/>
    <s v="New cancer diagnoses (observed)"/>
    <x v="0"/>
    <x v="0"/>
    <n v="163"/>
    <n v="185"/>
    <n v="-22"/>
    <n v="-0.12"/>
  </r>
  <r>
    <x v="10"/>
    <x v="30"/>
    <s v="New cancer diagnoses (observed)"/>
    <x v="0"/>
    <x v="1"/>
    <n v="104"/>
    <n v="110"/>
    <n v="-6"/>
    <n v="-0.05"/>
  </r>
  <r>
    <x v="10"/>
    <x v="30"/>
    <s v="New cancer diagnoses (observed)"/>
    <x v="0"/>
    <x v="2"/>
    <n v="62"/>
    <n v="66"/>
    <n v="-4"/>
    <n v="-0.06"/>
  </r>
  <r>
    <x v="10"/>
    <x v="30"/>
    <s v="New cancer diagnoses (observed)"/>
    <x v="0"/>
    <x v="4"/>
    <n v="104"/>
    <n v="110"/>
    <n v="-6"/>
    <n v="-0.05"/>
  </r>
  <r>
    <x v="10"/>
    <x v="31"/>
    <s v="New cancer diagnoses (observed)"/>
    <x v="0"/>
    <x v="0"/>
    <n v="644"/>
    <n v="549"/>
    <n v="95"/>
    <n v="0.17"/>
  </r>
  <r>
    <x v="10"/>
    <x v="31"/>
    <s v="New cancer diagnoses (observed)"/>
    <x v="0"/>
    <x v="1"/>
    <n v="304"/>
    <n v="296"/>
    <n v="8"/>
    <n v="0.03"/>
  </r>
  <r>
    <x v="10"/>
    <x v="31"/>
    <s v="New cancer diagnoses (observed)"/>
    <x v="0"/>
    <x v="2"/>
    <n v="211"/>
    <n v="198"/>
    <n v="13"/>
    <n v="7.0000000000000007E-2"/>
  </r>
  <r>
    <x v="10"/>
    <x v="31"/>
    <s v="New cancer diagnoses (observed)"/>
    <x v="0"/>
    <x v="4"/>
    <n v="294"/>
    <n v="293"/>
    <n v="1"/>
    <n v="0"/>
  </r>
  <r>
    <x v="10"/>
    <x v="31"/>
    <s v="New cancer diagnoses (observed)"/>
    <x v="1"/>
    <x v="5"/>
    <n v="35"/>
    <n v="35"/>
    <n v="0"/>
    <n v="0"/>
  </r>
  <r>
    <x v="10"/>
    <x v="31"/>
    <s v="New cancer diagnoses (observed)"/>
    <x v="1"/>
    <x v="6"/>
    <n v="57"/>
    <n v="56"/>
    <n v="1"/>
    <n v="0.02"/>
  </r>
  <r>
    <x v="10"/>
    <x v="31"/>
    <s v="New cancer diagnoses (observed)"/>
    <x v="1"/>
    <x v="7"/>
    <n v="63"/>
    <n v="63"/>
    <n v="0"/>
    <n v="0"/>
  </r>
  <r>
    <x v="10"/>
    <x v="31"/>
    <s v="New cancer diagnoses (observed)"/>
    <x v="1"/>
    <x v="8"/>
    <n v="206"/>
    <n v="205"/>
    <n v="1"/>
    <n v="0"/>
  </r>
  <r>
    <x v="10"/>
    <x v="31"/>
    <s v="New cancer diagnoses (observed)"/>
    <x v="1"/>
    <x v="9"/>
    <n v="339"/>
    <n v="278"/>
    <n v="61"/>
    <n v="0.22"/>
  </r>
  <r>
    <x v="10"/>
    <x v="32"/>
    <s v="New cancer diagnoses (observed)"/>
    <x v="0"/>
    <x v="0"/>
    <n v="350"/>
    <n v="312"/>
    <n v="38"/>
    <n v="0.12"/>
  </r>
  <r>
    <x v="10"/>
    <x v="32"/>
    <s v="New cancer diagnoses (observed)"/>
    <x v="0"/>
    <x v="1"/>
    <n v="499"/>
    <n v="495"/>
    <n v="4"/>
    <n v="0.01"/>
  </r>
  <r>
    <x v="10"/>
    <x v="32"/>
    <s v="New cancer diagnoses (observed)"/>
    <x v="0"/>
    <x v="2"/>
    <n v="281"/>
    <n v="277"/>
    <n v="4"/>
    <n v="0.01"/>
  </r>
  <r>
    <x v="10"/>
    <x v="32"/>
    <s v="New cancer diagnoses (observed)"/>
    <x v="0"/>
    <x v="4"/>
    <n v="607"/>
    <n v="606"/>
    <n v="1"/>
    <n v="0"/>
  </r>
  <r>
    <x v="10"/>
    <x v="32"/>
    <s v="New cancer diagnoses (observed)"/>
    <x v="1"/>
    <x v="5"/>
    <n v="379"/>
    <n v="379"/>
    <n v="0"/>
    <n v="0"/>
  </r>
  <r>
    <x v="10"/>
    <x v="32"/>
    <s v="New cancer diagnoses (observed)"/>
    <x v="1"/>
    <x v="6"/>
    <n v="156"/>
    <n v="156"/>
    <n v="0"/>
    <n v="0"/>
  </r>
  <r>
    <x v="10"/>
    <x v="32"/>
    <s v="New cancer diagnoses (observed)"/>
    <x v="1"/>
    <x v="7"/>
    <n v="143"/>
    <n v="142"/>
    <n v="1"/>
    <n v="0.01"/>
  </r>
  <r>
    <x v="10"/>
    <x v="32"/>
    <s v="New cancer diagnoses (observed)"/>
    <x v="1"/>
    <x v="8"/>
    <n v="87"/>
    <n v="87"/>
    <n v="0"/>
    <n v="0"/>
  </r>
  <r>
    <x v="10"/>
    <x v="32"/>
    <s v="New cancer diagnoses (observed)"/>
    <x v="1"/>
    <x v="9"/>
    <n v="658"/>
    <n v="615"/>
    <n v="43"/>
    <n v="7.0000000000000007E-2"/>
  </r>
  <r>
    <x v="10"/>
    <x v="33"/>
    <s v="New cancer diagnoses (observed)"/>
    <x v="0"/>
    <x v="0"/>
    <n v="41"/>
    <s v="NA"/>
    <s v="NA"/>
    <s v="NA"/>
  </r>
  <r>
    <x v="10"/>
    <x v="33"/>
    <s v="New cancer diagnoses (observed)"/>
    <x v="0"/>
    <x v="1"/>
    <n v="125"/>
    <s v="NA"/>
    <s v="NA"/>
    <s v="NA"/>
  </r>
  <r>
    <x v="10"/>
    <x v="33"/>
    <s v="New cancer diagnoses (observed)"/>
    <x v="0"/>
    <x v="2"/>
    <n v="48"/>
    <s v="NA"/>
    <s v="NA"/>
    <s v="NA"/>
  </r>
  <r>
    <x v="10"/>
    <x v="33"/>
    <s v="New cancer diagnoses (observed)"/>
    <x v="0"/>
    <x v="4"/>
    <n v="403"/>
    <s v="NA"/>
    <s v="NA"/>
    <s v="NA"/>
  </r>
  <r>
    <x v="10"/>
    <x v="33"/>
    <s v="New cancer diagnoses (observed)"/>
    <x v="1"/>
    <x v="5"/>
    <n v="388"/>
    <s v="NA"/>
    <s v="NA"/>
    <s v="NA"/>
  </r>
  <r>
    <x v="10"/>
    <x v="33"/>
    <s v="New cancer diagnoses (observed)"/>
    <x v="1"/>
    <x v="6"/>
    <n v="30"/>
    <s v="NA"/>
    <s v="NA"/>
    <s v="NA"/>
  </r>
  <r>
    <x v="10"/>
    <x v="33"/>
    <s v="New cancer diagnoses (observed)"/>
    <x v="1"/>
    <x v="7"/>
    <n v="51"/>
    <s v="NA"/>
    <s v="NA"/>
    <s v="NA"/>
  </r>
  <r>
    <x v="10"/>
    <x v="33"/>
    <s v="New cancer diagnoses (observed)"/>
    <x v="1"/>
    <x v="8"/>
    <n v="34"/>
    <s v="NA"/>
    <s v="NA"/>
    <s v="NA"/>
  </r>
  <r>
    <x v="10"/>
    <x v="33"/>
    <s v="New cancer diagnoses (observed)"/>
    <x v="1"/>
    <x v="9"/>
    <n v="114"/>
    <s v="NA"/>
    <s v="NA"/>
    <s v="NA"/>
  </r>
  <r>
    <x v="11"/>
    <x v="0"/>
    <s v="New cancer diagnoses (observed)"/>
    <x v="0"/>
    <x v="0"/>
    <n v="4161"/>
    <n v="3723"/>
    <n v="438"/>
    <n v="0.12"/>
  </r>
  <r>
    <x v="11"/>
    <x v="0"/>
    <s v="New cancer diagnoses (observed)"/>
    <x v="0"/>
    <x v="1"/>
    <n v="4937"/>
    <n v="4860"/>
    <n v="77"/>
    <n v="0.02"/>
  </r>
  <r>
    <x v="11"/>
    <x v="0"/>
    <s v="New cancer diagnoses (observed)"/>
    <x v="0"/>
    <x v="2"/>
    <n v="2881"/>
    <n v="2835"/>
    <n v="46"/>
    <n v="0.02"/>
  </r>
  <r>
    <x v="11"/>
    <x v="0"/>
    <s v="New cancer diagnoses (observed)"/>
    <x v="0"/>
    <x v="3"/>
    <n v="1540"/>
    <n v="1539"/>
    <n v="1"/>
    <n v="0"/>
  </r>
  <r>
    <x v="11"/>
    <x v="0"/>
    <s v="New cancer diagnoses (observed)"/>
    <x v="0"/>
    <x v="4"/>
    <n v="9630"/>
    <n v="9630"/>
    <n v="0"/>
    <n v="0"/>
  </r>
  <r>
    <x v="11"/>
    <x v="0"/>
    <s v="New cancer diagnoses (observed)"/>
    <x v="1"/>
    <x v="5"/>
    <n v="4566"/>
    <n v="4557"/>
    <n v="9"/>
    <n v="0"/>
  </r>
  <r>
    <x v="11"/>
    <x v="0"/>
    <s v="New cancer diagnoses (observed)"/>
    <x v="1"/>
    <x v="6"/>
    <n v="2952"/>
    <n v="2945"/>
    <n v="7"/>
    <n v="0"/>
  </r>
  <r>
    <x v="11"/>
    <x v="0"/>
    <s v="New cancer diagnoses (observed)"/>
    <x v="1"/>
    <x v="7"/>
    <n v="3074"/>
    <n v="3072"/>
    <n v="2"/>
    <n v="0"/>
  </r>
  <r>
    <x v="11"/>
    <x v="0"/>
    <s v="New cancer diagnoses (observed)"/>
    <x v="1"/>
    <x v="8"/>
    <n v="2879"/>
    <n v="2873"/>
    <n v="6"/>
    <n v="0"/>
  </r>
  <r>
    <x v="11"/>
    <x v="0"/>
    <s v="New cancer diagnoses (observed)"/>
    <x v="1"/>
    <x v="9"/>
    <n v="5037"/>
    <n v="4684"/>
    <n v="353"/>
    <n v="0.08"/>
  </r>
  <r>
    <x v="11"/>
    <x v="1"/>
    <s v="New cancer diagnoses (observed)"/>
    <x v="0"/>
    <x v="0"/>
    <n v="142"/>
    <s v="NA"/>
    <s v="NA"/>
    <s v="NA"/>
  </r>
  <r>
    <x v="11"/>
    <x v="1"/>
    <s v="New cancer diagnoses (observed)"/>
    <x v="0"/>
    <x v="1"/>
    <n v="216"/>
    <s v="NA"/>
    <s v="NA"/>
    <s v="NA"/>
  </r>
  <r>
    <x v="11"/>
    <x v="1"/>
    <s v="New cancer diagnoses (observed)"/>
    <x v="0"/>
    <x v="2"/>
    <n v="125"/>
    <s v="NA"/>
    <s v="NA"/>
    <s v="NA"/>
  </r>
  <r>
    <x v="11"/>
    <x v="1"/>
    <s v="New cancer diagnoses (observed)"/>
    <x v="0"/>
    <x v="4"/>
    <n v="297"/>
    <s v="NA"/>
    <s v="NA"/>
    <s v="NA"/>
  </r>
  <r>
    <x v="11"/>
    <x v="1"/>
    <s v="New cancer diagnoses (observed)"/>
    <x v="1"/>
    <x v="5"/>
    <n v="183"/>
    <s v="NA"/>
    <s v="NA"/>
    <s v="NA"/>
  </r>
  <r>
    <x v="11"/>
    <x v="1"/>
    <s v="New cancer diagnoses (observed)"/>
    <x v="1"/>
    <x v="6"/>
    <n v="145"/>
    <s v="NA"/>
    <s v="NA"/>
    <s v="NA"/>
  </r>
  <r>
    <x v="11"/>
    <x v="1"/>
    <s v="New cancer diagnoses (observed)"/>
    <x v="1"/>
    <x v="7"/>
    <n v="48"/>
    <s v="NA"/>
    <s v="NA"/>
    <s v="NA"/>
  </r>
  <r>
    <x v="11"/>
    <x v="1"/>
    <s v="New cancer diagnoses (observed)"/>
    <x v="1"/>
    <x v="8"/>
    <n v="23"/>
    <s v="NA"/>
    <s v="NA"/>
    <s v="NA"/>
  </r>
  <r>
    <x v="11"/>
    <x v="1"/>
    <s v="New cancer diagnoses (observed)"/>
    <x v="1"/>
    <x v="9"/>
    <n v="381"/>
    <s v="NA"/>
    <s v="NA"/>
    <s v="NA"/>
  </r>
  <r>
    <x v="11"/>
    <x v="2"/>
    <s v="New cancer diagnoses (observed)"/>
    <x v="0"/>
    <x v="0"/>
    <n v="37"/>
    <n v="36"/>
    <n v="1"/>
    <n v="0.03"/>
  </r>
  <r>
    <x v="11"/>
    <x v="2"/>
    <s v="New cancer diagnoses (observed)"/>
    <x v="0"/>
    <x v="1"/>
    <n v="53"/>
    <n v="52"/>
    <n v="1"/>
    <n v="0.02"/>
  </r>
  <r>
    <x v="11"/>
    <x v="2"/>
    <s v="New cancer diagnoses (observed)"/>
    <x v="0"/>
    <x v="2"/>
    <n v="62"/>
    <n v="62"/>
    <n v="0"/>
    <n v="0"/>
  </r>
  <r>
    <x v="11"/>
    <x v="2"/>
    <s v="New cancer diagnoses (observed)"/>
    <x v="0"/>
    <x v="4"/>
    <n v="61"/>
    <n v="61"/>
    <n v="0"/>
    <n v="0"/>
  </r>
  <r>
    <x v="11"/>
    <x v="3"/>
    <s v="New cancer diagnoses (observed)"/>
    <x v="0"/>
    <x v="0"/>
    <n v="186"/>
    <n v="146"/>
    <n v="40"/>
    <n v="0.27"/>
  </r>
  <r>
    <x v="11"/>
    <x v="3"/>
    <s v="New cancer diagnoses (observed)"/>
    <x v="0"/>
    <x v="1"/>
    <n v="80"/>
    <n v="77"/>
    <n v="3"/>
    <n v="0.04"/>
  </r>
  <r>
    <x v="11"/>
    <x v="3"/>
    <s v="New cancer diagnoses (observed)"/>
    <x v="0"/>
    <x v="2"/>
    <n v="126"/>
    <n v="123"/>
    <n v="3"/>
    <n v="0.02"/>
  </r>
  <r>
    <x v="11"/>
    <x v="3"/>
    <s v="New cancer diagnoses (observed)"/>
    <x v="0"/>
    <x v="4"/>
    <n v="8"/>
    <n v="8"/>
    <n v="0"/>
    <n v="0"/>
  </r>
  <r>
    <x v="11"/>
    <x v="4"/>
    <s v="New cancer diagnoses (observed)"/>
    <x v="0"/>
    <x v="0"/>
    <n v="125"/>
    <n v="115"/>
    <n v="10"/>
    <n v="0.09"/>
  </r>
  <r>
    <x v="11"/>
    <x v="4"/>
    <s v="New cancer diagnoses (observed)"/>
    <x v="0"/>
    <x v="1"/>
    <n v="181"/>
    <n v="181"/>
    <n v="0"/>
    <n v="0"/>
  </r>
  <r>
    <x v="11"/>
    <x v="4"/>
    <s v="New cancer diagnoses (observed)"/>
    <x v="0"/>
    <x v="2"/>
    <n v="138"/>
    <n v="136"/>
    <n v="2"/>
    <n v="0.01"/>
  </r>
  <r>
    <x v="11"/>
    <x v="4"/>
    <s v="New cancer diagnoses (observed)"/>
    <x v="0"/>
    <x v="3"/>
    <n v="1103"/>
    <n v="1102"/>
    <n v="1"/>
    <n v="0"/>
  </r>
  <r>
    <x v="11"/>
    <x v="4"/>
    <s v="New cancer diagnoses (observed)"/>
    <x v="0"/>
    <x v="4"/>
    <n v="1779"/>
    <n v="1780"/>
    <n v="-1"/>
    <n v="0"/>
  </r>
  <r>
    <x v="11"/>
    <x v="4"/>
    <s v="New cancer diagnoses (observed)"/>
    <x v="1"/>
    <x v="5"/>
    <n v="1127"/>
    <n v="1121"/>
    <n v="6"/>
    <n v="0.01"/>
  </r>
  <r>
    <x v="11"/>
    <x v="4"/>
    <s v="New cancer diagnoses (observed)"/>
    <x v="1"/>
    <x v="6"/>
    <n v="1065"/>
    <n v="1064"/>
    <n v="1"/>
    <n v="0"/>
  </r>
  <r>
    <x v="11"/>
    <x v="4"/>
    <s v="New cancer diagnoses (observed)"/>
    <x v="1"/>
    <x v="7"/>
    <n v="280"/>
    <n v="280"/>
    <n v="0"/>
    <n v="0"/>
  </r>
  <r>
    <x v="11"/>
    <x v="4"/>
    <s v="New cancer diagnoses (observed)"/>
    <x v="1"/>
    <x v="8"/>
    <n v="104"/>
    <n v="103"/>
    <n v="1"/>
    <n v="0.01"/>
  </r>
  <r>
    <x v="11"/>
    <x v="4"/>
    <s v="New cancer diagnoses (observed)"/>
    <x v="1"/>
    <x v="9"/>
    <n v="750"/>
    <n v="746"/>
    <n v="4"/>
    <n v="0.01"/>
  </r>
  <r>
    <x v="11"/>
    <x v="5"/>
    <s v="New cancer diagnoses (observed)"/>
    <x v="0"/>
    <x v="0"/>
    <n v="28"/>
    <s v="NA"/>
    <s v="NA"/>
    <s v="NA"/>
  </r>
  <r>
    <x v="11"/>
    <x v="5"/>
    <s v="New cancer diagnoses (observed)"/>
    <x v="0"/>
    <x v="1"/>
    <n v="41"/>
    <s v="NA"/>
    <s v="NA"/>
    <s v="NA"/>
  </r>
  <r>
    <x v="11"/>
    <x v="5"/>
    <s v="New cancer diagnoses (observed)"/>
    <x v="0"/>
    <x v="2"/>
    <n v="7"/>
    <s v="NA"/>
    <s v="NA"/>
    <s v="NA"/>
  </r>
  <r>
    <x v="11"/>
    <x v="5"/>
    <s v="New cancer diagnoses (observed)"/>
    <x v="0"/>
    <x v="3"/>
    <n v="62"/>
    <s v="NA"/>
    <s v="NA"/>
    <s v="NA"/>
  </r>
  <r>
    <x v="11"/>
    <x v="5"/>
    <s v="New cancer diagnoses (observed)"/>
    <x v="0"/>
    <x v="4"/>
    <n v="40"/>
    <s v="NA"/>
    <s v="NA"/>
    <s v="NA"/>
  </r>
  <r>
    <x v="11"/>
    <x v="6"/>
    <s v="New cancer diagnoses (observed)"/>
    <x v="0"/>
    <x v="0"/>
    <n v="542"/>
    <n v="495"/>
    <n v="47"/>
    <n v="0.09"/>
  </r>
  <r>
    <x v="11"/>
    <x v="6"/>
    <s v="New cancer diagnoses (observed)"/>
    <x v="0"/>
    <x v="1"/>
    <n v="542"/>
    <n v="538"/>
    <n v="4"/>
    <n v="0.01"/>
  </r>
  <r>
    <x v="11"/>
    <x v="6"/>
    <s v="New cancer diagnoses (observed)"/>
    <x v="0"/>
    <x v="2"/>
    <n v="313"/>
    <n v="308"/>
    <n v="5"/>
    <n v="0.02"/>
  </r>
  <r>
    <x v="11"/>
    <x v="6"/>
    <s v="New cancer diagnoses (observed)"/>
    <x v="0"/>
    <x v="3"/>
    <n v="375"/>
    <n v="375"/>
    <n v="0"/>
    <n v="0"/>
  </r>
  <r>
    <x v="11"/>
    <x v="6"/>
    <s v="New cancer diagnoses (observed)"/>
    <x v="0"/>
    <x v="4"/>
    <n v="1091"/>
    <n v="1091"/>
    <n v="0"/>
    <n v="0"/>
  </r>
  <r>
    <x v="11"/>
    <x v="6"/>
    <s v="New cancer diagnoses (observed)"/>
    <x v="1"/>
    <x v="5"/>
    <n v="489"/>
    <n v="488"/>
    <n v="1"/>
    <n v="0"/>
  </r>
  <r>
    <x v="11"/>
    <x v="6"/>
    <s v="New cancer diagnoses (observed)"/>
    <x v="1"/>
    <x v="6"/>
    <n v="606"/>
    <n v="603"/>
    <n v="3"/>
    <n v="0"/>
  </r>
  <r>
    <x v="11"/>
    <x v="6"/>
    <s v="New cancer diagnoses (observed)"/>
    <x v="1"/>
    <x v="7"/>
    <n v="758"/>
    <n v="756"/>
    <n v="2"/>
    <n v="0"/>
  </r>
  <r>
    <x v="11"/>
    <x v="6"/>
    <s v="New cancer diagnoses (observed)"/>
    <x v="1"/>
    <x v="8"/>
    <n v="418"/>
    <n v="414"/>
    <n v="4"/>
    <n v="0.01"/>
  </r>
  <r>
    <x v="11"/>
    <x v="6"/>
    <s v="New cancer diagnoses (observed)"/>
    <x v="1"/>
    <x v="9"/>
    <n v="491"/>
    <n v="446"/>
    <n v="45"/>
    <n v="0.1"/>
  </r>
  <r>
    <x v="11"/>
    <x v="7"/>
    <s v="New cancer diagnoses (observed)"/>
    <x v="0"/>
    <x v="0"/>
    <n v="12"/>
    <n v="12"/>
    <n v="0"/>
    <n v="0"/>
  </r>
  <r>
    <x v="11"/>
    <x v="7"/>
    <s v="New cancer diagnoses (observed)"/>
    <x v="0"/>
    <x v="1"/>
    <n v="99"/>
    <n v="98"/>
    <n v="1"/>
    <n v="0.01"/>
  </r>
  <r>
    <x v="11"/>
    <x v="7"/>
    <s v="New cancer diagnoses (observed)"/>
    <x v="0"/>
    <x v="2"/>
    <n v="41"/>
    <n v="41"/>
    <n v="0"/>
    <n v="0"/>
  </r>
  <r>
    <x v="11"/>
    <x v="7"/>
    <s v="New cancer diagnoses (observed)"/>
    <x v="0"/>
    <x v="4"/>
    <n v="61"/>
    <n v="61"/>
    <n v="0"/>
    <n v="0"/>
  </r>
  <r>
    <x v="11"/>
    <x v="8"/>
    <s v="New cancer diagnoses (observed)"/>
    <x v="0"/>
    <x v="0"/>
    <n v="216"/>
    <n v="202"/>
    <n v="14"/>
    <n v="7.0000000000000007E-2"/>
  </r>
  <r>
    <x v="11"/>
    <x v="8"/>
    <s v="New cancer diagnoses (observed)"/>
    <x v="0"/>
    <x v="1"/>
    <n v="305"/>
    <n v="298"/>
    <n v="7"/>
    <n v="0.02"/>
  </r>
  <r>
    <x v="11"/>
    <x v="8"/>
    <s v="New cancer diagnoses (observed)"/>
    <x v="0"/>
    <x v="2"/>
    <n v="140"/>
    <n v="140"/>
    <n v="0"/>
    <n v="0"/>
  </r>
  <r>
    <x v="11"/>
    <x v="8"/>
    <s v="New cancer diagnoses (observed)"/>
    <x v="0"/>
    <x v="3"/>
    <n v="62"/>
    <n v="62"/>
    <n v="0"/>
    <n v="0"/>
  </r>
  <r>
    <x v="11"/>
    <x v="8"/>
    <s v="New cancer diagnoses (observed)"/>
    <x v="0"/>
    <x v="4"/>
    <n v="584"/>
    <n v="583"/>
    <n v="1"/>
    <n v="0"/>
  </r>
  <r>
    <x v="11"/>
    <x v="8"/>
    <s v="New cancer diagnoses (observed)"/>
    <x v="1"/>
    <x v="5"/>
    <n v="406"/>
    <n v="406"/>
    <n v="0"/>
    <n v="0"/>
  </r>
  <r>
    <x v="11"/>
    <x v="8"/>
    <s v="New cancer diagnoses (observed)"/>
    <x v="1"/>
    <x v="6"/>
    <n v="58"/>
    <n v="58"/>
    <n v="0"/>
    <n v="0"/>
  </r>
  <r>
    <x v="11"/>
    <x v="8"/>
    <s v="New cancer diagnoses (observed)"/>
    <x v="1"/>
    <x v="7"/>
    <n v="152"/>
    <n v="152"/>
    <n v="0"/>
    <n v="0"/>
  </r>
  <r>
    <x v="11"/>
    <x v="8"/>
    <s v="New cancer diagnoses (observed)"/>
    <x v="1"/>
    <x v="8"/>
    <n v="88"/>
    <n v="88"/>
    <n v="0"/>
    <n v="0"/>
  </r>
  <r>
    <x v="11"/>
    <x v="8"/>
    <s v="New cancer diagnoses (observed)"/>
    <x v="1"/>
    <x v="9"/>
    <n v="280"/>
    <n v="260"/>
    <n v="20"/>
    <n v="0.08"/>
  </r>
  <r>
    <x v="11"/>
    <x v="9"/>
    <s v="New cancer diagnoses (observed)"/>
    <x v="0"/>
    <x v="0"/>
    <n v="512"/>
    <n v="451"/>
    <n v="61"/>
    <n v="0.14000000000000001"/>
  </r>
  <r>
    <x v="11"/>
    <x v="9"/>
    <s v="New cancer diagnoses (observed)"/>
    <x v="0"/>
    <x v="1"/>
    <n v="594"/>
    <n v="568"/>
    <n v="26"/>
    <n v="0.05"/>
  </r>
  <r>
    <x v="11"/>
    <x v="9"/>
    <s v="New cancer diagnoses (observed)"/>
    <x v="0"/>
    <x v="2"/>
    <n v="249"/>
    <n v="242"/>
    <n v="7"/>
    <n v="0.03"/>
  </r>
  <r>
    <x v="11"/>
    <x v="9"/>
    <s v="New cancer diagnoses (observed)"/>
    <x v="0"/>
    <x v="4"/>
    <n v="597"/>
    <n v="596"/>
    <n v="1"/>
    <n v="0"/>
  </r>
  <r>
    <x v="11"/>
    <x v="9"/>
    <s v="New cancer diagnoses (observed)"/>
    <x v="1"/>
    <x v="5"/>
    <n v="73"/>
    <n v="73"/>
    <n v="0"/>
    <n v="0"/>
  </r>
  <r>
    <x v="11"/>
    <x v="9"/>
    <s v="New cancer diagnoses (observed)"/>
    <x v="1"/>
    <x v="6"/>
    <n v="62"/>
    <n v="62"/>
    <n v="0"/>
    <n v="0"/>
  </r>
  <r>
    <x v="11"/>
    <x v="9"/>
    <s v="New cancer diagnoses (observed)"/>
    <x v="1"/>
    <x v="7"/>
    <n v="90"/>
    <n v="90"/>
    <n v="0"/>
    <n v="0"/>
  </r>
  <r>
    <x v="11"/>
    <x v="9"/>
    <s v="New cancer diagnoses (observed)"/>
    <x v="1"/>
    <x v="8"/>
    <n v="168"/>
    <n v="168"/>
    <n v="0"/>
    <n v="0"/>
  </r>
  <r>
    <x v="11"/>
    <x v="9"/>
    <s v="New cancer diagnoses (observed)"/>
    <x v="1"/>
    <x v="9"/>
    <n v="578"/>
    <n v="546"/>
    <n v="32"/>
    <n v="0.06"/>
  </r>
  <r>
    <x v="11"/>
    <x v="10"/>
    <s v="New cancer diagnoses (observed)"/>
    <x v="0"/>
    <x v="0"/>
    <n v="67"/>
    <n v="61"/>
    <n v="6"/>
    <n v="0.1"/>
  </r>
  <r>
    <x v="11"/>
    <x v="10"/>
    <s v="New cancer diagnoses (observed)"/>
    <x v="0"/>
    <x v="1"/>
    <n v="160"/>
    <n v="159"/>
    <n v="1"/>
    <n v="0.01"/>
  </r>
  <r>
    <x v="11"/>
    <x v="10"/>
    <s v="New cancer diagnoses (observed)"/>
    <x v="0"/>
    <x v="2"/>
    <n v="117"/>
    <n v="114"/>
    <n v="3"/>
    <n v="0.03"/>
  </r>
  <r>
    <x v="11"/>
    <x v="10"/>
    <s v="New cancer diagnoses (observed)"/>
    <x v="0"/>
    <x v="4"/>
    <n v="440"/>
    <n v="439"/>
    <n v="1"/>
    <n v="0"/>
  </r>
  <r>
    <x v="11"/>
    <x v="11"/>
    <s v="New cancer diagnoses (observed)"/>
    <x v="0"/>
    <x v="0"/>
    <n v="23"/>
    <s v="NA"/>
    <s v="NA"/>
    <s v="NA"/>
  </r>
  <r>
    <x v="11"/>
    <x v="11"/>
    <s v="New cancer diagnoses (observed)"/>
    <x v="0"/>
    <x v="1"/>
    <n v="34"/>
    <s v="NA"/>
    <s v="NA"/>
    <s v="NA"/>
  </r>
  <r>
    <x v="11"/>
    <x v="11"/>
    <s v="New cancer diagnoses (observed)"/>
    <x v="0"/>
    <x v="2"/>
    <n v="23"/>
    <s v="NA"/>
    <s v="NA"/>
    <s v="NA"/>
  </r>
  <r>
    <x v="11"/>
    <x v="11"/>
    <s v="New cancer diagnoses (observed)"/>
    <x v="0"/>
    <x v="4"/>
    <n v="53"/>
    <s v="NA"/>
    <s v="NA"/>
    <s v="NA"/>
  </r>
  <r>
    <x v="11"/>
    <x v="11"/>
    <s v="New cancer diagnoses (observed)"/>
    <x v="1"/>
    <x v="5"/>
    <n v="8"/>
    <s v="NA"/>
    <s v="NA"/>
    <s v="NA"/>
  </r>
  <r>
    <x v="11"/>
    <x v="11"/>
    <s v="New cancer diagnoses (observed)"/>
    <x v="1"/>
    <x v="6"/>
    <n v="20"/>
    <s v="NA"/>
    <s v="NA"/>
    <s v="NA"/>
  </r>
  <r>
    <x v="11"/>
    <x v="11"/>
    <s v="New cancer diagnoses (observed)"/>
    <x v="1"/>
    <x v="7"/>
    <n v="14"/>
    <s v="NA"/>
    <s v="NA"/>
    <s v="NA"/>
  </r>
  <r>
    <x v="11"/>
    <x v="11"/>
    <s v="New cancer diagnoses (observed)"/>
    <x v="1"/>
    <x v="8"/>
    <n v="22"/>
    <s v="NA"/>
    <s v="NA"/>
    <s v="NA"/>
  </r>
  <r>
    <x v="11"/>
    <x v="11"/>
    <s v="New cancer diagnoses (observed)"/>
    <x v="1"/>
    <x v="9"/>
    <n v="69"/>
    <s v="NA"/>
    <s v="NA"/>
    <s v="NA"/>
  </r>
  <r>
    <x v="11"/>
    <x v="12"/>
    <s v="New cancer diagnoses (observed)"/>
    <x v="0"/>
    <x v="0"/>
    <n v="164"/>
    <s v="NA"/>
    <s v="NA"/>
    <s v="NA"/>
  </r>
  <r>
    <x v="11"/>
    <x v="12"/>
    <s v="New cancer diagnoses (observed)"/>
    <x v="0"/>
    <x v="1"/>
    <n v="198"/>
    <s v="NA"/>
    <s v="NA"/>
    <s v="NA"/>
  </r>
  <r>
    <x v="11"/>
    <x v="12"/>
    <s v="New cancer diagnoses (observed)"/>
    <x v="0"/>
    <x v="2"/>
    <n v="137"/>
    <s v="NA"/>
    <s v="NA"/>
    <s v="NA"/>
  </r>
  <r>
    <x v="11"/>
    <x v="12"/>
    <s v="New cancer diagnoses (observed)"/>
    <x v="0"/>
    <x v="4"/>
    <n v="211"/>
    <s v="NA"/>
    <s v="NA"/>
    <s v="NA"/>
  </r>
  <r>
    <x v="11"/>
    <x v="12"/>
    <s v="New cancer diagnoses (observed)"/>
    <x v="1"/>
    <x v="5"/>
    <n v="204"/>
    <s v="NA"/>
    <s v="NA"/>
    <s v="NA"/>
  </r>
  <r>
    <x v="11"/>
    <x v="12"/>
    <s v="New cancer diagnoses (observed)"/>
    <x v="1"/>
    <x v="6"/>
    <n v="39"/>
    <s v="NA"/>
    <s v="NA"/>
    <s v="NA"/>
  </r>
  <r>
    <x v="11"/>
    <x v="12"/>
    <s v="New cancer diagnoses (observed)"/>
    <x v="1"/>
    <x v="7"/>
    <n v="129"/>
    <s v="NA"/>
    <s v="NA"/>
    <s v="NA"/>
  </r>
  <r>
    <x v="11"/>
    <x v="12"/>
    <s v="New cancer diagnoses (observed)"/>
    <x v="1"/>
    <x v="8"/>
    <n v="61"/>
    <s v="NA"/>
    <s v="NA"/>
    <s v="NA"/>
  </r>
  <r>
    <x v="11"/>
    <x v="12"/>
    <s v="New cancer diagnoses (observed)"/>
    <x v="1"/>
    <x v="9"/>
    <n v="277"/>
    <s v="NA"/>
    <s v="NA"/>
    <s v="NA"/>
  </r>
  <r>
    <x v="11"/>
    <x v="13"/>
    <s v="New cancer diagnoses (observed)"/>
    <x v="0"/>
    <x v="0"/>
    <n v="47"/>
    <s v="NA"/>
    <s v="NA"/>
    <s v="NA"/>
  </r>
  <r>
    <x v="11"/>
    <x v="13"/>
    <s v="New cancer diagnoses (observed)"/>
    <x v="0"/>
    <x v="1"/>
    <n v="119"/>
    <s v="NA"/>
    <s v="NA"/>
    <s v="NA"/>
  </r>
  <r>
    <x v="11"/>
    <x v="13"/>
    <s v="New cancer diagnoses (observed)"/>
    <x v="0"/>
    <x v="2"/>
    <n v="99"/>
    <s v="NA"/>
    <s v="NA"/>
    <s v="NA"/>
  </r>
  <r>
    <x v="11"/>
    <x v="13"/>
    <s v="New cancer diagnoses (observed)"/>
    <x v="0"/>
    <x v="4"/>
    <n v="361"/>
    <s v="NA"/>
    <s v="NA"/>
    <s v="NA"/>
  </r>
  <r>
    <x v="11"/>
    <x v="14"/>
    <s v="New cancer diagnoses (observed)"/>
    <x v="0"/>
    <x v="0"/>
    <n v="165"/>
    <s v="NA"/>
    <s v="NA"/>
    <s v="NA"/>
  </r>
  <r>
    <x v="11"/>
    <x v="14"/>
    <s v="New cancer diagnoses (observed)"/>
    <x v="0"/>
    <x v="1"/>
    <n v="87"/>
    <s v="NA"/>
    <s v="NA"/>
    <s v="NA"/>
  </r>
  <r>
    <x v="11"/>
    <x v="14"/>
    <s v="New cancer diagnoses (observed)"/>
    <x v="0"/>
    <x v="2"/>
    <n v="76"/>
    <s v="NA"/>
    <s v="NA"/>
    <s v="NA"/>
  </r>
  <r>
    <x v="11"/>
    <x v="14"/>
    <s v="New cancer diagnoses (observed)"/>
    <x v="0"/>
    <x v="4"/>
    <n v="73"/>
    <s v="NA"/>
    <s v="NA"/>
    <s v="NA"/>
  </r>
  <r>
    <x v="11"/>
    <x v="15"/>
    <s v="New cancer diagnoses (observed)"/>
    <x v="0"/>
    <x v="0"/>
    <n v="925"/>
    <n v="825"/>
    <n v="100"/>
    <n v="0.12"/>
  </r>
  <r>
    <x v="11"/>
    <x v="15"/>
    <s v="New cancer diagnoses (observed)"/>
    <x v="0"/>
    <x v="1"/>
    <n v="651"/>
    <n v="642"/>
    <n v="9"/>
    <n v="0.01"/>
  </r>
  <r>
    <x v="11"/>
    <x v="15"/>
    <s v="New cancer diagnoses (observed)"/>
    <x v="0"/>
    <x v="2"/>
    <n v="597"/>
    <n v="585"/>
    <n v="12"/>
    <n v="0.02"/>
  </r>
  <r>
    <x v="11"/>
    <x v="15"/>
    <s v="New cancer diagnoses (observed)"/>
    <x v="0"/>
    <x v="4"/>
    <n v="781"/>
    <n v="781"/>
    <n v="0"/>
    <n v="0"/>
  </r>
  <r>
    <x v="11"/>
    <x v="15"/>
    <s v="New cancer diagnoses (observed)"/>
    <x v="1"/>
    <x v="5"/>
    <n v="571"/>
    <n v="572"/>
    <n v="-1"/>
    <n v="0"/>
  </r>
  <r>
    <x v="11"/>
    <x v="15"/>
    <s v="New cancer diagnoses (observed)"/>
    <x v="1"/>
    <x v="6"/>
    <n v="205"/>
    <n v="204"/>
    <n v="1"/>
    <n v="0"/>
  </r>
  <r>
    <x v="11"/>
    <x v="15"/>
    <s v="New cancer diagnoses (observed)"/>
    <x v="1"/>
    <x v="7"/>
    <n v="523"/>
    <n v="523"/>
    <n v="0"/>
    <n v="0"/>
  </r>
  <r>
    <x v="11"/>
    <x v="15"/>
    <s v="New cancer diagnoses (observed)"/>
    <x v="1"/>
    <x v="8"/>
    <n v="1076"/>
    <n v="1075"/>
    <n v="1"/>
    <n v="0"/>
  </r>
  <r>
    <x v="11"/>
    <x v="15"/>
    <s v="New cancer diagnoses (observed)"/>
    <x v="1"/>
    <x v="9"/>
    <n v="383"/>
    <n v="275"/>
    <n v="108"/>
    <n v="0.39"/>
  </r>
  <r>
    <x v="11"/>
    <x v="16"/>
    <s v="New cancer diagnoses (observed)"/>
    <x v="0"/>
    <x v="0"/>
    <n v="53"/>
    <s v="NA"/>
    <s v="NA"/>
    <s v="NA"/>
  </r>
  <r>
    <x v="11"/>
    <x v="16"/>
    <s v="New cancer diagnoses (observed)"/>
    <x v="0"/>
    <x v="1"/>
    <n v="116"/>
    <s v="NA"/>
    <s v="NA"/>
    <s v="NA"/>
  </r>
  <r>
    <x v="11"/>
    <x v="16"/>
    <s v="New cancer diagnoses (observed)"/>
    <x v="0"/>
    <x v="2"/>
    <n v="35"/>
    <s v="NA"/>
    <s v="NA"/>
    <s v="NA"/>
  </r>
  <r>
    <x v="11"/>
    <x v="16"/>
    <s v="New cancer diagnoses (observed)"/>
    <x v="0"/>
    <x v="4"/>
    <n v="86"/>
    <s v="NA"/>
    <s v="NA"/>
    <s v="NA"/>
  </r>
  <r>
    <x v="11"/>
    <x v="17"/>
    <s v="New cancer diagnoses (observed)"/>
    <x v="0"/>
    <x v="0"/>
    <n v="25"/>
    <n v="23"/>
    <n v="2"/>
    <n v="0.09"/>
  </r>
  <r>
    <x v="11"/>
    <x v="17"/>
    <s v="New cancer diagnoses (observed)"/>
    <x v="0"/>
    <x v="1"/>
    <n v="399"/>
    <n v="399"/>
    <n v="0"/>
    <n v="0"/>
  </r>
  <r>
    <x v="11"/>
    <x v="17"/>
    <s v="New cancer diagnoses (observed)"/>
    <x v="0"/>
    <x v="2"/>
    <n v="88"/>
    <n v="86"/>
    <n v="2"/>
    <n v="0.02"/>
  </r>
  <r>
    <x v="11"/>
    <x v="17"/>
    <s v="New cancer diagnoses (observed)"/>
    <x v="0"/>
    <x v="4"/>
    <n v="517"/>
    <n v="517"/>
    <n v="0"/>
    <n v="0"/>
  </r>
  <r>
    <x v="11"/>
    <x v="17"/>
    <s v="New cancer diagnoses (observed)"/>
    <x v="1"/>
    <x v="5"/>
    <n v="471"/>
    <n v="471"/>
    <n v="0"/>
    <n v="0"/>
  </r>
  <r>
    <x v="11"/>
    <x v="17"/>
    <s v="New cancer diagnoses (observed)"/>
    <x v="1"/>
    <x v="6"/>
    <n v="175"/>
    <n v="175"/>
    <n v="0"/>
    <n v="0"/>
  </r>
  <r>
    <x v="11"/>
    <x v="17"/>
    <s v="New cancer diagnoses (observed)"/>
    <x v="1"/>
    <x v="7"/>
    <n v="26"/>
    <n v="26"/>
    <n v="0"/>
    <n v="0"/>
  </r>
  <r>
    <x v="11"/>
    <x v="17"/>
    <s v="New cancer diagnoses (observed)"/>
    <x v="1"/>
    <x v="8"/>
    <n v="17"/>
    <n v="17"/>
    <n v="0"/>
    <n v="0"/>
  </r>
  <r>
    <x v="11"/>
    <x v="17"/>
    <s v="New cancer diagnoses (observed)"/>
    <x v="1"/>
    <x v="9"/>
    <n v="340"/>
    <n v="336"/>
    <n v="4"/>
    <n v="0.01"/>
  </r>
  <r>
    <x v="11"/>
    <x v="18"/>
    <s v="New cancer diagnoses (observed)"/>
    <x v="0"/>
    <x v="0"/>
    <n v="97"/>
    <s v="NA"/>
    <s v="NA"/>
    <s v="NA"/>
  </r>
  <r>
    <x v="11"/>
    <x v="18"/>
    <s v="New cancer diagnoses (observed)"/>
    <x v="0"/>
    <x v="1"/>
    <n v="128"/>
    <s v="NA"/>
    <s v="NA"/>
    <s v="NA"/>
  </r>
  <r>
    <x v="11"/>
    <x v="18"/>
    <s v="New cancer diagnoses (observed)"/>
    <x v="0"/>
    <x v="2"/>
    <n v="42"/>
    <s v="NA"/>
    <s v="NA"/>
    <s v="NA"/>
  </r>
  <r>
    <x v="11"/>
    <x v="18"/>
    <s v="New cancer diagnoses (observed)"/>
    <x v="0"/>
    <x v="4"/>
    <n v="132"/>
    <s v="NA"/>
    <s v="NA"/>
    <s v="NA"/>
  </r>
  <r>
    <x v="11"/>
    <x v="19"/>
    <s v="New cancer diagnoses (observed)"/>
    <x v="0"/>
    <x v="0"/>
    <n v="104"/>
    <s v="NA"/>
    <s v="NA"/>
    <s v="NA"/>
  </r>
  <r>
    <x v="11"/>
    <x v="19"/>
    <s v="New cancer diagnoses (observed)"/>
    <x v="0"/>
    <x v="1"/>
    <n v="54"/>
    <s v="NA"/>
    <s v="NA"/>
    <s v="NA"/>
  </r>
  <r>
    <x v="11"/>
    <x v="19"/>
    <s v="New cancer diagnoses (observed)"/>
    <x v="0"/>
    <x v="2"/>
    <n v="28"/>
    <s v="NA"/>
    <s v="NA"/>
    <s v="NA"/>
  </r>
  <r>
    <x v="11"/>
    <x v="19"/>
    <s v="New cancer diagnoses (observed)"/>
    <x v="0"/>
    <x v="4"/>
    <n v="27"/>
    <s v="NA"/>
    <s v="NA"/>
    <s v="NA"/>
  </r>
  <r>
    <x v="11"/>
    <x v="20"/>
    <s v="New cancer diagnoses (observed)"/>
    <x v="0"/>
    <x v="0"/>
    <n v="20"/>
    <s v="NA"/>
    <s v="NA"/>
    <s v="NA"/>
  </r>
  <r>
    <x v="11"/>
    <x v="20"/>
    <s v="New cancer diagnoses (observed)"/>
    <x v="0"/>
    <x v="1"/>
    <n v="41"/>
    <s v="NA"/>
    <s v="NA"/>
    <s v="NA"/>
  </r>
  <r>
    <x v="11"/>
    <x v="20"/>
    <s v="New cancer diagnoses (observed)"/>
    <x v="0"/>
    <x v="2"/>
    <n v="18"/>
    <s v="NA"/>
    <s v="NA"/>
    <s v="NA"/>
  </r>
  <r>
    <x v="11"/>
    <x v="20"/>
    <s v="New cancer diagnoses (observed)"/>
    <x v="0"/>
    <x v="4"/>
    <n v="79"/>
    <s v="NA"/>
    <s v="NA"/>
    <s v="NA"/>
  </r>
  <r>
    <x v="11"/>
    <x v="21"/>
    <s v="New cancer diagnoses (observed)"/>
    <x v="0"/>
    <x v="0"/>
    <n v="199"/>
    <s v="NA"/>
    <s v="NA"/>
    <s v="NA"/>
  </r>
  <r>
    <x v="11"/>
    <x v="21"/>
    <s v="New cancer diagnoses (observed)"/>
    <x v="0"/>
    <x v="1"/>
    <n v="196"/>
    <s v="NA"/>
    <s v="NA"/>
    <s v="NA"/>
  </r>
  <r>
    <x v="11"/>
    <x v="21"/>
    <s v="New cancer diagnoses (observed)"/>
    <x v="0"/>
    <x v="2"/>
    <n v="94"/>
    <s v="NA"/>
    <s v="NA"/>
    <s v="NA"/>
  </r>
  <r>
    <x v="11"/>
    <x v="21"/>
    <s v="New cancer diagnoses (observed)"/>
    <x v="0"/>
    <x v="4"/>
    <n v="270"/>
    <s v="NA"/>
    <s v="NA"/>
    <s v="NA"/>
  </r>
  <r>
    <x v="11"/>
    <x v="21"/>
    <s v="New cancer diagnoses (observed)"/>
    <x v="1"/>
    <x v="5"/>
    <n v="59"/>
    <s v="NA"/>
    <s v="NA"/>
    <s v="NA"/>
  </r>
  <r>
    <x v="11"/>
    <x v="21"/>
    <s v="New cancer diagnoses (observed)"/>
    <x v="1"/>
    <x v="6"/>
    <n v="42"/>
    <s v="NA"/>
    <s v="NA"/>
    <s v="NA"/>
  </r>
  <r>
    <x v="11"/>
    <x v="21"/>
    <s v="New cancer diagnoses (observed)"/>
    <x v="1"/>
    <x v="7"/>
    <n v="74"/>
    <s v="NA"/>
    <s v="NA"/>
    <s v="NA"/>
  </r>
  <r>
    <x v="11"/>
    <x v="21"/>
    <s v="New cancer diagnoses (observed)"/>
    <x v="1"/>
    <x v="8"/>
    <n v="134"/>
    <s v="NA"/>
    <s v="NA"/>
    <s v="NA"/>
  </r>
  <r>
    <x v="11"/>
    <x v="21"/>
    <s v="New cancer diagnoses (observed)"/>
    <x v="1"/>
    <x v="9"/>
    <n v="450"/>
    <s v="NA"/>
    <s v="NA"/>
    <s v="NA"/>
  </r>
  <r>
    <x v="11"/>
    <x v="22"/>
    <s v="New cancer diagnoses (observed)"/>
    <x v="0"/>
    <x v="0"/>
    <n v="118"/>
    <s v="NA"/>
    <s v="NA"/>
    <s v="NA"/>
  </r>
  <r>
    <x v="11"/>
    <x v="22"/>
    <s v="New cancer diagnoses (observed)"/>
    <x v="0"/>
    <x v="1"/>
    <n v="117"/>
    <s v="NA"/>
    <s v="NA"/>
    <s v="NA"/>
  </r>
  <r>
    <x v="11"/>
    <x v="22"/>
    <s v="New cancer diagnoses (observed)"/>
    <x v="0"/>
    <x v="2"/>
    <n v="86"/>
    <s v="NA"/>
    <s v="NA"/>
    <s v="NA"/>
  </r>
  <r>
    <x v="11"/>
    <x v="22"/>
    <s v="New cancer diagnoses (observed)"/>
    <x v="0"/>
    <x v="4"/>
    <n v="321"/>
    <s v="NA"/>
    <s v="NA"/>
    <s v="NA"/>
  </r>
  <r>
    <x v="11"/>
    <x v="22"/>
    <s v="New cancer diagnoses (observed)"/>
    <x v="1"/>
    <x v="5"/>
    <n v="32"/>
    <s v="NA"/>
    <s v="NA"/>
    <s v="NA"/>
  </r>
  <r>
    <x v="11"/>
    <x v="22"/>
    <s v="New cancer diagnoses (observed)"/>
    <x v="1"/>
    <x v="6"/>
    <n v="102"/>
    <s v="NA"/>
    <s v="NA"/>
    <s v="NA"/>
  </r>
  <r>
    <x v="11"/>
    <x v="22"/>
    <s v="New cancer diagnoses (observed)"/>
    <x v="1"/>
    <x v="7"/>
    <n v="154"/>
    <s v="NA"/>
    <s v="NA"/>
    <s v="NA"/>
  </r>
  <r>
    <x v="11"/>
    <x v="22"/>
    <s v="New cancer diagnoses (observed)"/>
    <x v="1"/>
    <x v="8"/>
    <n v="196"/>
    <s v="NA"/>
    <s v="NA"/>
    <s v="NA"/>
  </r>
  <r>
    <x v="11"/>
    <x v="22"/>
    <s v="New cancer diagnoses (observed)"/>
    <x v="1"/>
    <x v="9"/>
    <n v="158"/>
    <s v="NA"/>
    <s v="NA"/>
    <s v="NA"/>
  </r>
  <r>
    <x v="11"/>
    <x v="23"/>
    <s v="New cancer diagnoses (observed)"/>
    <x v="0"/>
    <x v="0"/>
    <n v="221"/>
    <n v="199"/>
    <n v="22"/>
    <n v="0.11"/>
  </r>
  <r>
    <x v="11"/>
    <x v="23"/>
    <s v="New cancer diagnoses (observed)"/>
    <x v="0"/>
    <x v="1"/>
    <n v="188"/>
    <n v="181"/>
    <n v="7"/>
    <n v="0.04"/>
  </r>
  <r>
    <x v="11"/>
    <x v="23"/>
    <s v="New cancer diagnoses (observed)"/>
    <x v="0"/>
    <x v="2"/>
    <n v="144"/>
    <n v="142"/>
    <n v="2"/>
    <n v="0.01"/>
  </r>
  <r>
    <x v="11"/>
    <x v="23"/>
    <s v="New cancer diagnoses (observed)"/>
    <x v="0"/>
    <x v="4"/>
    <n v="417"/>
    <n v="415"/>
    <n v="2"/>
    <n v="0"/>
  </r>
  <r>
    <x v="11"/>
    <x v="23"/>
    <s v="New cancer diagnoses (observed)"/>
    <x v="1"/>
    <x v="5"/>
    <n v="62"/>
    <n v="62"/>
    <n v="0"/>
    <n v="0"/>
  </r>
  <r>
    <x v="11"/>
    <x v="23"/>
    <s v="New cancer diagnoses (observed)"/>
    <x v="1"/>
    <x v="6"/>
    <n v="150"/>
    <n v="149"/>
    <n v="1"/>
    <n v="0.01"/>
  </r>
  <r>
    <x v="11"/>
    <x v="23"/>
    <s v="New cancer diagnoses (observed)"/>
    <x v="1"/>
    <x v="7"/>
    <n v="176"/>
    <n v="176"/>
    <n v="0"/>
    <n v="0"/>
  </r>
  <r>
    <x v="11"/>
    <x v="23"/>
    <s v="New cancer diagnoses (observed)"/>
    <x v="1"/>
    <x v="8"/>
    <n v="292"/>
    <n v="292"/>
    <n v="0"/>
    <n v="0"/>
  </r>
  <r>
    <x v="11"/>
    <x v="23"/>
    <s v="New cancer diagnoses (observed)"/>
    <x v="1"/>
    <x v="9"/>
    <n v="290"/>
    <n v="258"/>
    <n v="32"/>
    <n v="0.12"/>
  </r>
  <r>
    <x v="11"/>
    <x v="24"/>
    <s v="New cancer diagnoses (observed)"/>
    <x v="0"/>
    <x v="0"/>
    <s v="NA"/>
    <s v="NA"/>
    <s v="NA"/>
    <s v="NA"/>
  </r>
  <r>
    <x v="11"/>
    <x v="24"/>
    <s v="New cancer diagnoses (observed)"/>
    <x v="0"/>
    <x v="1"/>
    <s v="NA"/>
    <s v="NA"/>
    <s v="NA"/>
    <s v="NA"/>
  </r>
  <r>
    <x v="11"/>
    <x v="24"/>
    <s v="New cancer diagnoses (observed)"/>
    <x v="0"/>
    <x v="2"/>
    <s v="NA"/>
    <s v="NA"/>
    <s v="NA"/>
    <s v="NA"/>
  </r>
  <r>
    <x v="11"/>
    <x v="24"/>
    <s v="New cancer diagnoses (observed)"/>
    <x v="0"/>
    <x v="4"/>
    <s v="NA"/>
    <s v="NA"/>
    <s v="NA"/>
    <s v="NA"/>
  </r>
  <r>
    <x v="11"/>
    <x v="24"/>
    <s v="New cancer diagnoses (observed)"/>
    <x v="1"/>
    <x v="5"/>
    <s v="NA"/>
    <s v="NA"/>
    <s v="NA"/>
    <s v="NA"/>
  </r>
  <r>
    <x v="11"/>
    <x v="24"/>
    <s v="New cancer diagnoses (observed)"/>
    <x v="1"/>
    <x v="6"/>
    <s v="NA"/>
    <s v="NA"/>
    <s v="NA"/>
    <s v="NA"/>
  </r>
  <r>
    <x v="11"/>
    <x v="24"/>
    <s v="New cancer diagnoses (observed)"/>
    <x v="1"/>
    <x v="7"/>
    <s v="NA"/>
    <s v="NA"/>
    <s v="NA"/>
    <s v="NA"/>
  </r>
  <r>
    <x v="11"/>
    <x v="24"/>
    <s v="New cancer diagnoses (observed)"/>
    <x v="1"/>
    <x v="8"/>
    <s v="NA"/>
    <s v="NA"/>
    <s v="NA"/>
    <s v="NA"/>
  </r>
  <r>
    <x v="11"/>
    <x v="24"/>
    <s v="New cancer diagnoses (observed)"/>
    <x v="1"/>
    <x v="9"/>
    <s v="NA"/>
    <s v="NA"/>
    <s v="NA"/>
    <s v="NA"/>
  </r>
  <r>
    <x v="11"/>
    <x v="25"/>
    <s v="New cancer diagnoses (observed)"/>
    <x v="0"/>
    <x v="0"/>
    <n v="132"/>
    <s v="NA"/>
    <s v="NA"/>
    <s v="NA"/>
  </r>
  <r>
    <x v="11"/>
    <x v="25"/>
    <s v="New cancer diagnoses (observed)"/>
    <x v="0"/>
    <x v="1"/>
    <n v="114"/>
    <s v="NA"/>
    <s v="NA"/>
    <s v="NA"/>
  </r>
  <r>
    <x v="11"/>
    <x v="25"/>
    <s v="New cancer diagnoses (observed)"/>
    <x v="0"/>
    <x v="2"/>
    <n v="81"/>
    <s v="NA"/>
    <s v="NA"/>
    <s v="NA"/>
  </r>
  <r>
    <x v="11"/>
    <x v="25"/>
    <s v="New cancer diagnoses (observed)"/>
    <x v="0"/>
    <x v="4"/>
    <n v="153"/>
    <s v="NA"/>
    <s v="NA"/>
    <s v="NA"/>
  </r>
  <r>
    <x v="11"/>
    <x v="25"/>
    <s v="New cancer diagnoses (observed)"/>
    <x v="1"/>
    <x v="5"/>
    <n v="94"/>
    <s v="NA"/>
    <s v="NA"/>
    <s v="NA"/>
  </r>
  <r>
    <x v="11"/>
    <x v="25"/>
    <s v="New cancer diagnoses (observed)"/>
    <x v="1"/>
    <x v="6"/>
    <n v="20"/>
    <s v="NA"/>
    <s v="NA"/>
    <s v="NA"/>
  </r>
  <r>
    <x v="11"/>
    <x v="25"/>
    <s v="New cancer diagnoses (observed)"/>
    <x v="1"/>
    <x v="7"/>
    <n v="94"/>
    <s v="NA"/>
    <s v="NA"/>
    <s v="NA"/>
  </r>
  <r>
    <x v="11"/>
    <x v="25"/>
    <s v="New cancer diagnoses (observed)"/>
    <x v="1"/>
    <x v="8"/>
    <n v="60"/>
    <s v="NA"/>
    <s v="NA"/>
    <s v="NA"/>
  </r>
  <r>
    <x v="11"/>
    <x v="25"/>
    <s v="New cancer diagnoses (observed)"/>
    <x v="1"/>
    <x v="9"/>
    <n v="159"/>
    <s v="NA"/>
    <s v="NA"/>
    <s v="NA"/>
  </r>
  <r>
    <x v="11"/>
    <x v="26"/>
    <s v="New cancer diagnoses (observed)"/>
    <x v="0"/>
    <x v="0"/>
    <n v="286"/>
    <s v="NA"/>
    <s v="NA"/>
    <s v="NA"/>
  </r>
  <r>
    <x v="11"/>
    <x v="26"/>
    <s v="New cancer diagnoses (observed)"/>
    <x v="0"/>
    <x v="1"/>
    <n v="97"/>
    <s v="NA"/>
    <s v="NA"/>
    <s v="NA"/>
  </r>
  <r>
    <x v="11"/>
    <x v="26"/>
    <s v="New cancer diagnoses (observed)"/>
    <x v="0"/>
    <x v="2"/>
    <n v="77"/>
    <s v="NA"/>
    <s v="NA"/>
    <s v="NA"/>
  </r>
  <r>
    <x v="11"/>
    <x v="26"/>
    <s v="New cancer diagnoses (observed)"/>
    <x v="0"/>
    <x v="4"/>
    <n v="151"/>
    <s v="NA"/>
    <s v="NA"/>
    <s v="NA"/>
  </r>
  <r>
    <x v="11"/>
    <x v="26"/>
    <s v="New cancer diagnoses (observed)"/>
    <x v="1"/>
    <x v="5"/>
    <n v="30"/>
    <s v="NA"/>
    <s v="NA"/>
    <s v="NA"/>
  </r>
  <r>
    <x v="11"/>
    <x v="26"/>
    <s v="New cancer diagnoses (observed)"/>
    <x v="1"/>
    <x v="6"/>
    <n v="44"/>
    <s v="NA"/>
    <s v="NA"/>
    <s v="NA"/>
  </r>
  <r>
    <x v="11"/>
    <x v="26"/>
    <s v="New cancer diagnoses (observed)"/>
    <x v="1"/>
    <x v="7"/>
    <n v="68"/>
    <s v="NA"/>
    <s v="NA"/>
    <s v="NA"/>
  </r>
  <r>
    <x v="11"/>
    <x v="26"/>
    <s v="New cancer diagnoses (observed)"/>
    <x v="1"/>
    <x v="8"/>
    <n v="157"/>
    <s v="NA"/>
    <s v="NA"/>
    <s v="NA"/>
  </r>
  <r>
    <x v="11"/>
    <x v="26"/>
    <s v="New cancer diagnoses (observed)"/>
    <x v="1"/>
    <x v="9"/>
    <n v="312"/>
    <s v="NA"/>
    <s v="NA"/>
    <s v="NA"/>
  </r>
  <r>
    <x v="11"/>
    <x v="27"/>
    <s v="New cancer diagnoses (observed)"/>
    <x v="0"/>
    <x v="0"/>
    <n v="201"/>
    <n v="193"/>
    <n v="8"/>
    <n v="0.04"/>
  </r>
  <r>
    <x v="11"/>
    <x v="27"/>
    <s v="New cancer diagnoses (observed)"/>
    <x v="0"/>
    <x v="1"/>
    <n v="837"/>
    <n v="837"/>
    <n v="0"/>
    <n v="0"/>
  </r>
  <r>
    <x v="11"/>
    <x v="27"/>
    <s v="New cancer diagnoses (observed)"/>
    <x v="0"/>
    <x v="2"/>
    <n v="276"/>
    <n v="275"/>
    <n v="1"/>
    <n v="0"/>
  </r>
  <r>
    <x v="11"/>
    <x v="27"/>
    <s v="New cancer diagnoses (observed)"/>
    <x v="0"/>
    <x v="4"/>
    <n v="2293"/>
    <n v="2293"/>
    <n v="0"/>
    <n v="0"/>
  </r>
  <r>
    <x v="11"/>
    <x v="27"/>
    <s v="New cancer diagnoses (observed)"/>
    <x v="1"/>
    <x v="5"/>
    <n v="950"/>
    <n v="947"/>
    <n v="3"/>
    <n v="0"/>
  </r>
  <r>
    <x v="11"/>
    <x v="27"/>
    <s v="New cancer diagnoses (observed)"/>
    <x v="1"/>
    <x v="6"/>
    <n v="403"/>
    <n v="402"/>
    <n v="1"/>
    <n v="0"/>
  </r>
  <r>
    <x v="11"/>
    <x v="27"/>
    <s v="New cancer diagnoses (observed)"/>
    <x v="1"/>
    <x v="7"/>
    <n v="824"/>
    <n v="824"/>
    <n v="0"/>
    <n v="0"/>
  </r>
  <r>
    <x v="11"/>
    <x v="27"/>
    <s v="New cancer diagnoses (observed)"/>
    <x v="1"/>
    <x v="8"/>
    <n v="475"/>
    <n v="475"/>
    <n v="0"/>
    <n v="0"/>
  </r>
  <r>
    <x v="11"/>
    <x v="27"/>
    <s v="New cancer diagnoses (observed)"/>
    <x v="1"/>
    <x v="9"/>
    <n v="955"/>
    <n v="950"/>
    <n v="5"/>
    <n v="0.01"/>
  </r>
  <r>
    <x v="11"/>
    <x v="28"/>
    <s v="New cancer diagnoses (observed)"/>
    <x v="0"/>
    <x v="0"/>
    <n v="103"/>
    <s v="NA"/>
    <s v="NA"/>
    <s v="NA"/>
  </r>
  <r>
    <x v="11"/>
    <x v="28"/>
    <s v="New cancer diagnoses (observed)"/>
    <x v="0"/>
    <x v="1"/>
    <n v="71"/>
    <s v="NA"/>
    <s v="NA"/>
    <s v="NA"/>
  </r>
  <r>
    <x v="11"/>
    <x v="28"/>
    <s v="New cancer diagnoses (observed)"/>
    <x v="0"/>
    <x v="2"/>
    <n v="58"/>
    <s v="NA"/>
    <s v="NA"/>
    <s v="NA"/>
  </r>
  <r>
    <x v="11"/>
    <x v="28"/>
    <s v="New cancer diagnoses (observed)"/>
    <x v="0"/>
    <x v="4"/>
    <n v="96"/>
    <s v="NA"/>
    <s v="NA"/>
    <s v="NA"/>
  </r>
  <r>
    <x v="11"/>
    <x v="28"/>
    <s v="New cancer diagnoses (observed)"/>
    <x v="1"/>
    <x v="5"/>
    <n v="30"/>
    <s v="NA"/>
    <s v="NA"/>
    <s v="NA"/>
  </r>
  <r>
    <x v="11"/>
    <x v="28"/>
    <s v="New cancer diagnoses (observed)"/>
    <x v="1"/>
    <x v="6"/>
    <n v="48"/>
    <s v="NA"/>
    <s v="NA"/>
    <s v="NA"/>
  </r>
  <r>
    <x v="11"/>
    <x v="28"/>
    <s v="New cancer diagnoses (observed)"/>
    <x v="1"/>
    <x v="7"/>
    <n v="22"/>
    <s v="NA"/>
    <s v="NA"/>
    <s v="NA"/>
  </r>
  <r>
    <x v="11"/>
    <x v="28"/>
    <s v="New cancer diagnoses (observed)"/>
    <x v="1"/>
    <x v="8"/>
    <n v="96"/>
    <s v="NA"/>
    <s v="NA"/>
    <s v="NA"/>
  </r>
  <r>
    <x v="11"/>
    <x v="28"/>
    <s v="New cancer diagnoses (observed)"/>
    <x v="1"/>
    <x v="9"/>
    <n v="132"/>
    <s v="NA"/>
    <s v="NA"/>
    <s v="NA"/>
  </r>
  <r>
    <x v="11"/>
    <x v="29"/>
    <s v="New cancer diagnoses (observed)"/>
    <x v="0"/>
    <x v="0"/>
    <n v="20"/>
    <s v="NA"/>
    <s v="NA"/>
    <s v="NA"/>
  </r>
  <r>
    <x v="11"/>
    <x v="29"/>
    <s v="New cancer diagnoses (observed)"/>
    <x v="0"/>
    <x v="1"/>
    <n v="30"/>
    <s v="NA"/>
    <s v="NA"/>
    <s v="NA"/>
  </r>
  <r>
    <x v="11"/>
    <x v="29"/>
    <s v="New cancer diagnoses (observed)"/>
    <x v="0"/>
    <x v="2"/>
    <n v="19"/>
    <s v="NA"/>
    <s v="NA"/>
    <s v="NA"/>
  </r>
  <r>
    <x v="11"/>
    <x v="29"/>
    <s v="New cancer diagnoses (observed)"/>
    <x v="0"/>
    <x v="4"/>
    <n v="86"/>
    <s v="NA"/>
    <s v="NA"/>
    <s v="NA"/>
  </r>
  <r>
    <x v="11"/>
    <x v="30"/>
    <s v="New cancer diagnoses (observed)"/>
    <x v="0"/>
    <x v="0"/>
    <n v="143"/>
    <n v="159"/>
    <n v="-16"/>
    <n v="-0.1"/>
  </r>
  <r>
    <x v="11"/>
    <x v="30"/>
    <s v="New cancer diagnoses (observed)"/>
    <x v="0"/>
    <x v="1"/>
    <n v="104"/>
    <n v="106"/>
    <n v="-2"/>
    <n v="-0.02"/>
  </r>
  <r>
    <x v="11"/>
    <x v="30"/>
    <s v="New cancer diagnoses (observed)"/>
    <x v="0"/>
    <x v="2"/>
    <n v="78"/>
    <n v="83"/>
    <n v="-5"/>
    <n v="-0.06"/>
  </r>
  <r>
    <x v="11"/>
    <x v="30"/>
    <s v="New cancer diagnoses (observed)"/>
    <x v="0"/>
    <x v="4"/>
    <n v="88"/>
    <n v="95"/>
    <n v="-7"/>
    <n v="-7.0000000000000007E-2"/>
  </r>
  <r>
    <x v="11"/>
    <x v="31"/>
    <s v="New cancer diagnoses (observed)"/>
    <x v="0"/>
    <x v="0"/>
    <n v="593"/>
    <n v="489"/>
    <n v="104"/>
    <n v="0.21"/>
  </r>
  <r>
    <x v="11"/>
    <x v="31"/>
    <s v="New cancer diagnoses (observed)"/>
    <x v="0"/>
    <x v="1"/>
    <n v="241"/>
    <n v="225"/>
    <n v="16"/>
    <n v="7.0000000000000007E-2"/>
  </r>
  <r>
    <x v="11"/>
    <x v="31"/>
    <s v="New cancer diagnoses (observed)"/>
    <x v="0"/>
    <x v="2"/>
    <n v="197"/>
    <n v="186"/>
    <n v="11"/>
    <n v="0.06"/>
  </r>
  <r>
    <x v="11"/>
    <x v="31"/>
    <s v="New cancer diagnoses (observed)"/>
    <x v="0"/>
    <x v="4"/>
    <n v="280"/>
    <n v="279"/>
    <n v="1"/>
    <n v="0"/>
  </r>
  <r>
    <x v="11"/>
    <x v="31"/>
    <s v="New cancer diagnoses (observed)"/>
    <x v="1"/>
    <x v="5"/>
    <n v="30"/>
    <n v="30"/>
    <n v="0"/>
    <n v="0"/>
  </r>
  <r>
    <x v="11"/>
    <x v="31"/>
    <s v="New cancer diagnoses (observed)"/>
    <x v="1"/>
    <x v="6"/>
    <n v="44"/>
    <n v="44"/>
    <n v="0"/>
    <n v="0"/>
  </r>
  <r>
    <x v="11"/>
    <x v="31"/>
    <s v="New cancer diagnoses (observed)"/>
    <x v="1"/>
    <x v="7"/>
    <n v="68"/>
    <n v="68"/>
    <n v="0"/>
    <n v="0"/>
  </r>
  <r>
    <x v="11"/>
    <x v="31"/>
    <s v="New cancer diagnoses (observed)"/>
    <x v="1"/>
    <x v="8"/>
    <n v="157"/>
    <n v="157"/>
    <n v="0"/>
    <n v="0"/>
  </r>
  <r>
    <x v="11"/>
    <x v="31"/>
    <s v="New cancer diagnoses (observed)"/>
    <x v="1"/>
    <x v="9"/>
    <n v="312"/>
    <n v="251"/>
    <n v="61"/>
    <n v="0.24"/>
  </r>
  <r>
    <x v="11"/>
    <x v="32"/>
    <s v="New cancer diagnoses (observed)"/>
    <x v="0"/>
    <x v="0"/>
    <n v="356"/>
    <n v="317"/>
    <n v="39"/>
    <n v="0.12"/>
  </r>
  <r>
    <x v="11"/>
    <x v="32"/>
    <s v="New cancer diagnoses (observed)"/>
    <x v="0"/>
    <x v="1"/>
    <n v="503"/>
    <n v="499"/>
    <n v="4"/>
    <n v="0.01"/>
  </r>
  <r>
    <x v="11"/>
    <x v="32"/>
    <s v="New cancer diagnoses (observed)"/>
    <x v="0"/>
    <x v="2"/>
    <n v="315"/>
    <n v="312"/>
    <n v="3"/>
    <n v="0.01"/>
  </r>
  <r>
    <x v="11"/>
    <x v="32"/>
    <s v="New cancer diagnoses (observed)"/>
    <x v="0"/>
    <x v="4"/>
    <n v="633"/>
    <n v="631"/>
    <n v="2"/>
    <n v="0"/>
  </r>
  <r>
    <x v="11"/>
    <x v="32"/>
    <s v="New cancer diagnoses (observed)"/>
    <x v="1"/>
    <x v="5"/>
    <n v="387"/>
    <n v="387"/>
    <n v="0"/>
    <n v="0"/>
  </r>
  <r>
    <x v="11"/>
    <x v="32"/>
    <s v="New cancer diagnoses (observed)"/>
    <x v="1"/>
    <x v="6"/>
    <n v="184"/>
    <n v="184"/>
    <n v="0"/>
    <n v="0"/>
  </r>
  <r>
    <x v="11"/>
    <x v="32"/>
    <s v="New cancer diagnoses (observed)"/>
    <x v="1"/>
    <x v="7"/>
    <n v="177"/>
    <n v="177"/>
    <n v="0"/>
    <n v="0"/>
  </r>
  <r>
    <x v="11"/>
    <x v="32"/>
    <s v="New cancer diagnoses (observed)"/>
    <x v="1"/>
    <x v="8"/>
    <n v="84"/>
    <n v="84"/>
    <n v="0"/>
    <n v="0"/>
  </r>
  <r>
    <x v="11"/>
    <x v="32"/>
    <s v="New cancer diagnoses (observed)"/>
    <x v="1"/>
    <x v="9"/>
    <n v="658"/>
    <n v="616"/>
    <n v="42"/>
    <n v="7.0000000000000007E-2"/>
  </r>
  <r>
    <x v="11"/>
    <x v="33"/>
    <s v="New cancer diagnoses (observed)"/>
    <x v="0"/>
    <x v="0"/>
    <n v="48"/>
    <s v="NA"/>
    <s v="NA"/>
    <s v="NA"/>
  </r>
  <r>
    <x v="11"/>
    <x v="33"/>
    <s v="New cancer diagnoses (observed)"/>
    <x v="0"/>
    <x v="1"/>
    <n v="119"/>
    <s v="NA"/>
    <s v="NA"/>
    <s v="NA"/>
  </r>
  <r>
    <x v="11"/>
    <x v="33"/>
    <s v="New cancer diagnoses (observed)"/>
    <x v="0"/>
    <x v="2"/>
    <n v="39"/>
    <s v="NA"/>
    <s v="NA"/>
    <s v="NA"/>
  </r>
  <r>
    <x v="11"/>
    <x v="33"/>
    <s v="New cancer diagnoses (observed)"/>
    <x v="0"/>
    <x v="4"/>
    <n v="351"/>
    <s v="NA"/>
    <s v="NA"/>
    <s v="NA"/>
  </r>
  <r>
    <x v="11"/>
    <x v="33"/>
    <s v="New cancer diagnoses (observed)"/>
    <x v="1"/>
    <x v="5"/>
    <n v="312"/>
    <s v="NA"/>
    <s v="NA"/>
    <s v="NA"/>
  </r>
  <r>
    <x v="11"/>
    <x v="33"/>
    <s v="New cancer diagnoses (observed)"/>
    <x v="1"/>
    <x v="6"/>
    <n v="38"/>
    <s v="NA"/>
    <s v="NA"/>
    <s v="NA"/>
  </r>
  <r>
    <x v="11"/>
    <x v="33"/>
    <s v="New cancer diagnoses (observed)"/>
    <x v="1"/>
    <x v="7"/>
    <n v="58"/>
    <s v="NA"/>
    <s v="NA"/>
    <s v="NA"/>
  </r>
  <r>
    <x v="11"/>
    <x v="33"/>
    <s v="New cancer diagnoses (observed)"/>
    <x v="1"/>
    <x v="8"/>
    <n v="28"/>
    <s v="NA"/>
    <s v="NA"/>
    <s v="NA"/>
  </r>
  <r>
    <x v="11"/>
    <x v="33"/>
    <s v="New cancer diagnoses (observed)"/>
    <x v="1"/>
    <x v="9"/>
    <n v="121"/>
    <s v="NA"/>
    <s v="NA"/>
    <s v="NA"/>
  </r>
  <r>
    <x v="12"/>
    <x v="0"/>
    <s v="New cancer diagnoses (observed)"/>
    <x v="0"/>
    <x v="0"/>
    <n v="4914"/>
    <n v="4488"/>
    <n v="426"/>
    <n v="0.09"/>
  </r>
  <r>
    <x v="12"/>
    <x v="0"/>
    <s v="New cancer diagnoses (observed)"/>
    <x v="0"/>
    <x v="1"/>
    <n v="5347"/>
    <n v="5281"/>
    <n v="66"/>
    <n v="0.01"/>
  </r>
  <r>
    <x v="12"/>
    <x v="0"/>
    <s v="New cancer diagnoses (observed)"/>
    <x v="0"/>
    <x v="2"/>
    <n v="3265"/>
    <n v="3207"/>
    <n v="58"/>
    <n v="0.02"/>
  </r>
  <r>
    <x v="12"/>
    <x v="0"/>
    <s v="New cancer diagnoses (observed)"/>
    <x v="0"/>
    <x v="3"/>
    <n v="1447"/>
    <n v="1447"/>
    <n v="0"/>
    <n v="0"/>
  </r>
  <r>
    <x v="12"/>
    <x v="0"/>
    <s v="New cancer diagnoses (observed)"/>
    <x v="0"/>
    <x v="4"/>
    <n v="10195"/>
    <n v="10199"/>
    <n v="-4"/>
    <n v="0"/>
  </r>
  <r>
    <x v="12"/>
    <x v="0"/>
    <s v="New cancer diagnoses (observed)"/>
    <x v="1"/>
    <x v="5"/>
    <n v="5049"/>
    <n v="5050"/>
    <n v="-1"/>
    <n v="0"/>
  </r>
  <r>
    <x v="12"/>
    <x v="0"/>
    <s v="New cancer diagnoses (observed)"/>
    <x v="1"/>
    <x v="6"/>
    <n v="3265"/>
    <n v="3257"/>
    <n v="8"/>
    <n v="0"/>
  </r>
  <r>
    <x v="12"/>
    <x v="0"/>
    <s v="New cancer diagnoses (observed)"/>
    <x v="1"/>
    <x v="7"/>
    <n v="3414"/>
    <n v="3408"/>
    <n v="6"/>
    <n v="0"/>
  </r>
  <r>
    <x v="12"/>
    <x v="0"/>
    <s v="New cancer diagnoses (observed)"/>
    <x v="1"/>
    <x v="8"/>
    <n v="3300"/>
    <n v="3293"/>
    <n v="7"/>
    <n v="0"/>
  </r>
  <r>
    <x v="12"/>
    <x v="0"/>
    <s v="New cancer diagnoses (observed)"/>
    <x v="1"/>
    <x v="9"/>
    <n v="5102"/>
    <n v="4755"/>
    <n v="347"/>
    <n v="7.0000000000000007E-2"/>
  </r>
  <r>
    <x v="12"/>
    <x v="1"/>
    <s v="New cancer diagnoses (observed)"/>
    <x v="0"/>
    <x v="0"/>
    <n v="144"/>
    <s v="NA"/>
    <s v="NA"/>
    <s v="NA"/>
  </r>
  <r>
    <x v="12"/>
    <x v="1"/>
    <s v="New cancer diagnoses (observed)"/>
    <x v="0"/>
    <x v="1"/>
    <n v="224"/>
    <s v="NA"/>
    <s v="NA"/>
    <s v="NA"/>
  </r>
  <r>
    <x v="12"/>
    <x v="1"/>
    <s v="New cancer diagnoses (observed)"/>
    <x v="0"/>
    <x v="2"/>
    <n v="116"/>
    <s v="NA"/>
    <s v="NA"/>
    <s v="NA"/>
  </r>
  <r>
    <x v="12"/>
    <x v="1"/>
    <s v="New cancer diagnoses (observed)"/>
    <x v="0"/>
    <x v="4"/>
    <n v="353"/>
    <s v="NA"/>
    <s v="NA"/>
    <s v="NA"/>
  </r>
  <r>
    <x v="12"/>
    <x v="1"/>
    <s v="New cancer diagnoses (observed)"/>
    <x v="1"/>
    <x v="5"/>
    <n v="202"/>
    <s v="NA"/>
    <s v="NA"/>
    <s v="NA"/>
  </r>
  <r>
    <x v="12"/>
    <x v="1"/>
    <s v="New cancer diagnoses (observed)"/>
    <x v="1"/>
    <x v="6"/>
    <n v="163"/>
    <s v="NA"/>
    <s v="NA"/>
    <s v="NA"/>
  </r>
  <r>
    <x v="12"/>
    <x v="1"/>
    <s v="New cancer diagnoses (observed)"/>
    <x v="1"/>
    <x v="7"/>
    <n v="55"/>
    <s v="NA"/>
    <s v="NA"/>
    <s v="NA"/>
  </r>
  <r>
    <x v="12"/>
    <x v="1"/>
    <s v="New cancer diagnoses (observed)"/>
    <x v="1"/>
    <x v="8"/>
    <n v="35"/>
    <s v="NA"/>
    <s v="NA"/>
    <s v="NA"/>
  </r>
  <r>
    <x v="12"/>
    <x v="1"/>
    <s v="New cancer diagnoses (observed)"/>
    <x v="1"/>
    <x v="9"/>
    <n v="382"/>
    <s v="NA"/>
    <s v="NA"/>
    <s v="NA"/>
  </r>
  <r>
    <x v="12"/>
    <x v="2"/>
    <s v="New cancer diagnoses (observed)"/>
    <x v="0"/>
    <x v="0"/>
    <n v="44"/>
    <n v="39"/>
    <n v="5"/>
    <n v="0.13"/>
  </r>
  <r>
    <x v="12"/>
    <x v="2"/>
    <s v="New cancer diagnoses (observed)"/>
    <x v="0"/>
    <x v="1"/>
    <n v="79"/>
    <n v="79"/>
    <n v="0"/>
    <n v="0"/>
  </r>
  <r>
    <x v="12"/>
    <x v="2"/>
    <s v="New cancer diagnoses (observed)"/>
    <x v="0"/>
    <x v="2"/>
    <n v="58"/>
    <n v="55"/>
    <n v="3"/>
    <n v="0.05"/>
  </r>
  <r>
    <x v="12"/>
    <x v="2"/>
    <s v="New cancer diagnoses (observed)"/>
    <x v="0"/>
    <x v="4"/>
    <n v="63"/>
    <n v="63"/>
    <n v="0"/>
    <n v="0"/>
  </r>
  <r>
    <x v="12"/>
    <x v="3"/>
    <s v="New cancer diagnoses (observed)"/>
    <x v="0"/>
    <x v="0"/>
    <n v="189"/>
    <n v="158"/>
    <n v="31"/>
    <n v="0.2"/>
  </r>
  <r>
    <x v="12"/>
    <x v="3"/>
    <s v="New cancer diagnoses (observed)"/>
    <x v="0"/>
    <x v="1"/>
    <n v="62"/>
    <n v="58"/>
    <n v="4"/>
    <n v="7.0000000000000007E-2"/>
  </r>
  <r>
    <x v="12"/>
    <x v="3"/>
    <s v="New cancer diagnoses (observed)"/>
    <x v="0"/>
    <x v="2"/>
    <n v="141"/>
    <n v="137"/>
    <n v="4"/>
    <n v="0.03"/>
  </r>
  <r>
    <x v="12"/>
    <x v="3"/>
    <s v="New cancer diagnoses (observed)"/>
    <x v="0"/>
    <x v="4"/>
    <n v="9"/>
    <n v="9"/>
    <n v="0"/>
    <n v="0"/>
  </r>
  <r>
    <x v="12"/>
    <x v="4"/>
    <s v="New cancer diagnoses (observed)"/>
    <x v="0"/>
    <x v="0"/>
    <n v="135"/>
    <n v="124"/>
    <n v="11"/>
    <n v="0.09"/>
  </r>
  <r>
    <x v="12"/>
    <x v="4"/>
    <s v="New cancer diagnoses (observed)"/>
    <x v="0"/>
    <x v="1"/>
    <n v="217"/>
    <n v="217"/>
    <n v="0"/>
    <n v="0"/>
  </r>
  <r>
    <x v="12"/>
    <x v="4"/>
    <s v="New cancer diagnoses (observed)"/>
    <x v="0"/>
    <x v="2"/>
    <n v="169"/>
    <n v="169"/>
    <n v="0"/>
    <n v="0"/>
  </r>
  <r>
    <x v="12"/>
    <x v="4"/>
    <s v="New cancer diagnoses (observed)"/>
    <x v="0"/>
    <x v="3"/>
    <n v="938"/>
    <n v="938"/>
    <n v="0"/>
    <n v="0"/>
  </r>
  <r>
    <x v="12"/>
    <x v="4"/>
    <s v="New cancer diagnoses (observed)"/>
    <x v="0"/>
    <x v="4"/>
    <n v="1853"/>
    <n v="1853"/>
    <n v="0"/>
    <n v="0"/>
  </r>
  <r>
    <x v="12"/>
    <x v="4"/>
    <s v="New cancer diagnoses (observed)"/>
    <x v="1"/>
    <x v="5"/>
    <n v="1118"/>
    <n v="1120"/>
    <n v="-2"/>
    <n v="0"/>
  </r>
  <r>
    <x v="12"/>
    <x v="4"/>
    <s v="New cancer diagnoses (observed)"/>
    <x v="1"/>
    <x v="6"/>
    <n v="1080"/>
    <n v="1081"/>
    <n v="-1"/>
    <n v="0"/>
  </r>
  <r>
    <x v="12"/>
    <x v="4"/>
    <s v="New cancer diagnoses (observed)"/>
    <x v="1"/>
    <x v="7"/>
    <n v="285"/>
    <n v="284"/>
    <n v="1"/>
    <n v="0"/>
  </r>
  <r>
    <x v="12"/>
    <x v="4"/>
    <s v="New cancer diagnoses (observed)"/>
    <x v="1"/>
    <x v="8"/>
    <n v="108"/>
    <n v="107"/>
    <n v="1"/>
    <n v="0.01"/>
  </r>
  <r>
    <x v="12"/>
    <x v="4"/>
    <s v="New cancer diagnoses (observed)"/>
    <x v="1"/>
    <x v="9"/>
    <n v="721"/>
    <n v="709"/>
    <n v="12"/>
    <n v="0.02"/>
  </r>
  <r>
    <x v="12"/>
    <x v="5"/>
    <s v="New cancer diagnoses (observed)"/>
    <x v="0"/>
    <x v="0"/>
    <n v="34"/>
    <s v="NA"/>
    <s v="NA"/>
    <s v="NA"/>
  </r>
  <r>
    <x v="12"/>
    <x v="5"/>
    <s v="New cancer diagnoses (observed)"/>
    <x v="0"/>
    <x v="1"/>
    <n v="31"/>
    <s v="NA"/>
    <s v="NA"/>
    <s v="NA"/>
  </r>
  <r>
    <x v="12"/>
    <x v="5"/>
    <s v="New cancer diagnoses (observed)"/>
    <x v="0"/>
    <x v="2"/>
    <n v="20"/>
    <s v="NA"/>
    <s v="NA"/>
    <s v="NA"/>
  </r>
  <r>
    <x v="12"/>
    <x v="5"/>
    <s v="New cancer diagnoses (observed)"/>
    <x v="0"/>
    <x v="3"/>
    <n v="69"/>
    <s v="NA"/>
    <s v="NA"/>
    <s v="NA"/>
  </r>
  <r>
    <x v="12"/>
    <x v="5"/>
    <s v="New cancer diagnoses (observed)"/>
    <x v="0"/>
    <x v="4"/>
    <n v="51"/>
    <s v="NA"/>
    <s v="NA"/>
    <s v="NA"/>
  </r>
  <r>
    <x v="12"/>
    <x v="6"/>
    <s v="New cancer diagnoses (observed)"/>
    <x v="0"/>
    <x v="0"/>
    <n v="653"/>
    <n v="609"/>
    <n v="44"/>
    <n v="7.0000000000000007E-2"/>
  </r>
  <r>
    <x v="12"/>
    <x v="6"/>
    <s v="New cancer diagnoses (observed)"/>
    <x v="0"/>
    <x v="1"/>
    <n v="620"/>
    <n v="612"/>
    <n v="8"/>
    <n v="0.01"/>
  </r>
  <r>
    <x v="12"/>
    <x v="6"/>
    <s v="New cancer diagnoses (observed)"/>
    <x v="0"/>
    <x v="2"/>
    <n v="354"/>
    <n v="350"/>
    <n v="4"/>
    <n v="0.01"/>
  </r>
  <r>
    <x v="12"/>
    <x v="6"/>
    <s v="New cancer diagnoses (observed)"/>
    <x v="0"/>
    <x v="3"/>
    <n v="440"/>
    <n v="440"/>
    <n v="0"/>
    <n v="0"/>
  </r>
  <r>
    <x v="12"/>
    <x v="6"/>
    <s v="New cancer diagnoses (observed)"/>
    <x v="0"/>
    <x v="4"/>
    <n v="1165"/>
    <n v="1162"/>
    <n v="3"/>
    <n v="0"/>
  </r>
  <r>
    <x v="12"/>
    <x v="6"/>
    <s v="New cancer diagnoses (observed)"/>
    <x v="1"/>
    <x v="5"/>
    <n v="530"/>
    <n v="530"/>
    <n v="0"/>
    <n v="0"/>
  </r>
  <r>
    <x v="12"/>
    <x v="6"/>
    <s v="New cancer diagnoses (observed)"/>
    <x v="1"/>
    <x v="6"/>
    <n v="699"/>
    <n v="693"/>
    <n v="6"/>
    <n v="0.01"/>
  </r>
  <r>
    <x v="12"/>
    <x v="6"/>
    <s v="New cancer diagnoses (observed)"/>
    <x v="1"/>
    <x v="7"/>
    <n v="843"/>
    <n v="840"/>
    <n v="3"/>
    <n v="0"/>
  </r>
  <r>
    <x v="12"/>
    <x v="6"/>
    <s v="New cancer diagnoses (observed)"/>
    <x v="1"/>
    <x v="8"/>
    <n v="479"/>
    <n v="477"/>
    <n v="2"/>
    <n v="0"/>
  </r>
  <r>
    <x v="12"/>
    <x v="6"/>
    <s v="New cancer diagnoses (observed)"/>
    <x v="1"/>
    <x v="9"/>
    <n v="524"/>
    <n v="477"/>
    <n v="47"/>
    <n v="0.1"/>
  </r>
  <r>
    <x v="12"/>
    <x v="7"/>
    <s v="New cancer diagnoses (observed)"/>
    <x v="0"/>
    <x v="0"/>
    <n v="36"/>
    <n v="33"/>
    <n v="3"/>
    <n v="0.09"/>
  </r>
  <r>
    <x v="12"/>
    <x v="7"/>
    <s v="New cancer diagnoses (observed)"/>
    <x v="0"/>
    <x v="1"/>
    <n v="106"/>
    <n v="105"/>
    <n v="1"/>
    <n v="0.01"/>
  </r>
  <r>
    <x v="12"/>
    <x v="7"/>
    <s v="New cancer diagnoses (observed)"/>
    <x v="0"/>
    <x v="2"/>
    <n v="40"/>
    <n v="38"/>
    <n v="2"/>
    <n v="0.05"/>
  </r>
  <r>
    <x v="12"/>
    <x v="7"/>
    <s v="New cancer diagnoses (observed)"/>
    <x v="0"/>
    <x v="4"/>
    <n v="77"/>
    <n v="77"/>
    <n v="0"/>
    <n v="0"/>
  </r>
  <r>
    <x v="12"/>
    <x v="8"/>
    <s v="New cancer diagnoses (observed)"/>
    <x v="0"/>
    <x v="0"/>
    <n v="242"/>
    <n v="224"/>
    <n v="18"/>
    <n v="0.08"/>
  </r>
  <r>
    <x v="12"/>
    <x v="8"/>
    <s v="New cancer diagnoses (observed)"/>
    <x v="0"/>
    <x v="1"/>
    <n v="314"/>
    <n v="310"/>
    <n v="4"/>
    <n v="0.01"/>
  </r>
  <r>
    <x v="12"/>
    <x v="8"/>
    <s v="New cancer diagnoses (observed)"/>
    <x v="0"/>
    <x v="2"/>
    <n v="185"/>
    <n v="181"/>
    <n v="4"/>
    <n v="0.02"/>
  </r>
  <r>
    <x v="12"/>
    <x v="8"/>
    <s v="New cancer diagnoses (observed)"/>
    <x v="0"/>
    <x v="3"/>
    <n v="69"/>
    <n v="69"/>
    <n v="0"/>
    <n v="0"/>
  </r>
  <r>
    <x v="12"/>
    <x v="8"/>
    <s v="New cancer diagnoses (observed)"/>
    <x v="0"/>
    <x v="4"/>
    <n v="639"/>
    <n v="638"/>
    <n v="1"/>
    <n v="0"/>
  </r>
  <r>
    <x v="12"/>
    <x v="8"/>
    <s v="New cancer diagnoses (observed)"/>
    <x v="1"/>
    <x v="5"/>
    <n v="455"/>
    <n v="455"/>
    <n v="0"/>
    <n v="0"/>
  </r>
  <r>
    <x v="12"/>
    <x v="8"/>
    <s v="New cancer diagnoses (observed)"/>
    <x v="1"/>
    <x v="6"/>
    <n v="61"/>
    <n v="61"/>
    <n v="0"/>
    <n v="0"/>
  </r>
  <r>
    <x v="12"/>
    <x v="8"/>
    <s v="New cancer diagnoses (observed)"/>
    <x v="1"/>
    <x v="7"/>
    <n v="158"/>
    <n v="158"/>
    <n v="0"/>
    <n v="0"/>
  </r>
  <r>
    <x v="12"/>
    <x v="8"/>
    <s v="New cancer diagnoses (observed)"/>
    <x v="1"/>
    <x v="8"/>
    <n v="99"/>
    <n v="99"/>
    <n v="0"/>
    <n v="0"/>
  </r>
  <r>
    <x v="12"/>
    <x v="8"/>
    <s v="New cancer diagnoses (observed)"/>
    <x v="1"/>
    <x v="9"/>
    <n v="315"/>
    <n v="290"/>
    <n v="25"/>
    <n v="0.09"/>
  </r>
  <r>
    <x v="12"/>
    <x v="9"/>
    <s v="New cancer diagnoses (observed)"/>
    <x v="0"/>
    <x v="0"/>
    <n v="576"/>
    <n v="501"/>
    <n v="75"/>
    <n v="0.15"/>
  </r>
  <r>
    <x v="12"/>
    <x v="9"/>
    <s v="New cancer diagnoses (observed)"/>
    <x v="0"/>
    <x v="1"/>
    <n v="551"/>
    <n v="528"/>
    <n v="23"/>
    <n v="0.04"/>
  </r>
  <r>
    <x v="12"/>
    <x v="9"/>
    <s v="New cancer diagnoses (observed)"/>
    <x v="0"/>
    <x v="2"/>
    <n v="332"/>
    <n v="316"/>
    <n v="16"/>
    <n v="0.05"/>
  </r>
  <r>
    <x v="12"/>
    <x v="9"/>
    <s v="New cancer diagnoses (observed)"/>
    <x v="0"/>
    <x v="4"/>
    <n v="534"/>
    <n v="534"/>
    <n v="0"/>
    <n v="0"/>
  </r>
  <r>
    <x v="12"/>
    <x v="9"/>
    <s v="New cancer diagnoses (observed)"/>
    <x v="1"/>
    <x v="5"/>
    <n v="76"/>
    <n v="76"/>
    <n v="0"/>
    <n v="0"/>
  </r>
  <r>
    <x v="12"/>
    <x v="9"/>
    <s v="New cancer diagnoses (observed)"/>
    <x v="1"/>
    <x v="6"/>
    <n v="64"/>
    <n v="64"/>
    <n v="0"/>
    <n v="0"/>
  </r>
  <r>
    <x v="12"/>
    <x v="9"/>
    <s v="New cancer diagnoses (observed)"/>
    <x v="1"/>
    <x v="7"/>
    <n v="93"/>
    <n v="92"/>
    <n v="1"/>
    <n v="0.01"/>
  </r>
  <r>
    <x v="12"/>
    <x v="9"/>
    <s v="New cancer diagnoses (observed)"/>
    <x v="1"/>
    <x v="8"/>
    <n v="180"/>
    <n v="179"/>
    <n v="1"/>
    <n v="0.01"/>
  </r>
  <r>
    <x v="12"/>
    <x v="9"/>
    <s v="New cancer diagnoses (observed)"/>
    <x v="1"/>
    <x v="9"/>
    <n v="553"/>
    <n v="522"/>
    <n v="31"/>
    <n v="0.06"/>
  </r>
  <r>
    <x v="12"/>
    <x v="10"/>
    <s v="New cancer diagnoses (observed)"/>
    <x v="0"/>
    <x v="0"/>
    <n v="70"/>
    <n v="68"/>
    <n v="2"/>
    <n v="0.03"/>
  </r>
  <r>
    <x v="12"/>
    <x v="10"/>
    <s v="New cancer diagnoses (observed)"/>
    <x v="0"/>
    <x v="1"/>
    <n v="179"/>
    <n v="177"/>
    <n v="2"/>
    <n v="0.01"/>
  </r>
  <r>
    <x v="12"/>
    <x v="10"/>
    <s v="New cancer diagnoses (observed)"/>
    <x v="0"/>
    <x v="2"/>
    <n v="132"/>
    <n v="129"/>
    <n v="3"/>
    <n v="0.02"/>
  </r>
  <r>
    <x v="12"/>
    <x v="10"/>
    <s v="New cancer diagnoses (observed)"/>
    <x v="0"/>
    <x v="4"/>
    <n v="436"/>
    <n v="434"/>
    <n v="2"/>
    <n v="0"/>
  </r>
  <r>
    <x v="12"/>
    <x v="11"/>
    <s v="New cancer diagnoses (observed)"/>
    <x v="0"/>
    <x v="0"/>
    <n v="25"/>
    <s v="NA"/>
    <s v="NA"/>
    <s v="NA"/>
  </r>
  <r>
    <x v="12"/>
    <x v="11"/>
    <s v="New cancer diagnoses (observed)"/>
    <x v="0"/>
    <x v="1"/>
    <n v="24"/>
    <s v="NA"/>
    <s v="NA"/>
    <s v="NA"/>
  </r>
  <r>
    <x v="12"/>
    <x v="11"/>
    <s v="New cancer diagnoses (observed)"/>
    <x v="0"/>
    <x v="2"/>
    <n v="19"/>
    <s v="NA"/>
    <s v="NA"/>
    <s v="NA"/>
  </r>
  <r>
    <x v="12"/>
    <x v="11"/>
    <s v="New cancer diagnoses (observed)"/>
    <x v="0"/>
    <x v="4"/>
    <n v="60"/>
    <s v="NA"/>
    <s v="NA"/>
    <s v="NA"/>
  </r>
  <r>
    <x v="12"/>
    <x v="11"/>
    <s v="New cancer diagnoses (observed)"/>
    <x v="1"/>
    <x v="5"/>
    <n v="9"/>
    <s v="NA"/>
    <s v="NA"/>
    <s v="NA"/>
  </r>
  <r>
    <x v="12"/>
    <x v="11"/>
    <s v="New cancer diagnoses (observed)"/>
    <x v="1"/>
    <x v="6"/>
    <n v="23"/>
    <s v="NA"/>
    <s v="NA"/>
    <s v="NA"/>
  </r>
  <r>
    <x v="12"/>
    <x v="11"/>
    <s v="New cancer diagnoses (observed)"/>
    <x v="1"/>
    <x v="7"/>
    <n v="9"/>
    <s v="NA"/>
    <s v="NA"/>
    <s v="NA"/>
  </r>
  <r>
    <x v="12"/>
    <x v="11"/>
    <s v="New cancer diagnoses (observed)"/>
    <x v="1"/>
    <x v="8"/>
    <n v="25"/>
    <s v="NA"/>
    <s v="NA"/>
    <s v="NA"/>
  </r>
  <r>
    <x v="12"/>
    <x v="11"/>
    <s v="New cancer diagnoses (observed)"/>
    <x v="1"/>
    <x v="9"/>
    <n v="62"/>
    <s v="NA"/>
    <s v="NA"/>
    <s v="NA"/>
  </r>
  <r>
    <x v="12"/>
    <x v="12"/>
    <s v="New cancer diagnoses (observed)"/>
    <x v="0"/>
    <x v="0"/>
    <n v="183"/>
    <s v="NA"/>
    <s v="NA"/>
    <s v="NA"/>
  </r>
  <r>
    <x v="12"/>
    <x v="12"/>
    <s v="New cancer diagnoses (observed)"/>
    <x v="0"/>
    <x v="1"/>
    <n v="224"/>
    <s v="NA"/>
    <s v="NA"/>
    <s v="NA"/>
  </r>
  <r>
    <x v="12"/>
    <x v="12"/>
    <s v="New cancer diagnoses (observed)"/>
    <x v="0"/>
    <x v="2"/>
    <n v="142"/>
    <s v="NA"/>
    <s v="NA"/>
    <s v="NA"/>
  </r>
  <r>
    <x v="12"/>
    <x v="12"/>
    <s v="New cancer diagnoses (observed)"/>
    <x v="0"/>
    <x v="4"/>
    <n v="214"/>
    <s v="NA"/>
    <s v="NA"/>
    <s v="NA"/>
  </r>
  <r>
    <x v="12"/>
    <x v="12"/>
    <s v="New cancer diagnoses (observed)"/>
    <x v="1"/>
    <x v="5"/>
    <n v="234"/>
    <s v="NA"/>
    <s v="NA"/>
    <s v="NA"/>
  </r>
  <r>
    <x v="12"/>
    <x v="12"/>
    <s v="New cancer diagnoses (observed)"/>
    <x v="1"/>
    <x v="6"/>
    <n v="37"/>
    <s v="NA"/>
    <s v="NA"/>
    <s v="NA"/>
  </r>
  <r>
    <x v="12"/>
    <x v="12"/>
    <s v="New cancer diagnoses (observed)"/>
    <x v="1"/>
    <x v="7"/>
    <n v="121"/>
    <s v="NA"/>
    <s v="NA"/>
    <s v="NA"/>
  </r>
  <r>
    <x v="12"/>
    <x v="12"/>
    <s v="New cancer diagnoses (observed)"/>
    <x v="1"/>
    <x v="8"/>
    <n v="79"/>
    <s v="NA"/>
    <s v="NA"/>
    <s v="NA"/>
  </r>
  <r>
    <x v="12"/>
    <x v="12"/>
    <s v="New cancer diagnoses (observed)"/>
    <x v="1"/>
    <x v="9"/>
    <n v="292"/>
    <s v="NA"/>
    <s v="NA"/>
    <s v="NA"/>
  </r>
  <r>
    <x v="12"/>
    <x v="13"/>
    <s v="New cancer diagnoses (observed)"/>
    <x v="0"/>
    <x v="0"/>
    <n v="45"/>
    <s v="NA"/>
    <s v="NA"/>
    <s v="NA"/>
  </r>
  <r>
    <x v="12"/>
    <x v="13"/>
    <s v="New cancer diagnoses (observed)"/>
    <x v="0"/>
    <x v="1"/>
    <n v="136"/>
    <s v="NA"/>
    <s v="NA"/>
    <s v="NA"/>
  </r>
  <r>
    <x v="12"/>
    <x v="13"/>
    <s v="New cancer diagnoses (observed)"/>
    <x v="0"/>
    <x v="2"/>
    <n v="106"/>
    <s v="NA"/>
    <s v="NA"/>
    <s v="NA"/>
  </r>
  <r>
    <x v="12"/>
    <x v="13"/>
    <s v="New cancer diagnoses (observed)"/>
    <x v="0"/>
    <x v="4"/>
    <n v="358"/>
    <s v="NA"/>
    <s v="NA"/>
    <s v="NA"/>
  </r>
  <r>
    <x v="12"/>
    <x v="14"/>
    <s v="New cancer diagnoses (observed)"/>
    <x v="0"/>
    <x v="0"/>
    <n v="194"/>
    <s v="NA"/>
    <s v="NA"/>
    <s v="NA"/>
  </r>
  <r>
    <x v="12"/>
    <x v="14"/>
    <s v="New cancer diagnoses (observed)"/>
    <x v="0"/>
    <x v="1"/>
    <n v="115"/>
    <s v="NA"/>
    <s v="NA"/>
    <s v="NA"/>
  </r>
  <r>
    <x v="12"/>
    <x v="14"/>
    <s v="New cancer diagnoses (observed)"/>
    <x v="0"/>
    <x v="2"/>
    <n v="92"/>
    <s v="NA"/>
    <s v="NA"/>
    <s v="NA"/>
  </r>
  <r>
    <x v="12"/>
    <x v="14"/>
    <s v="New cancer diagnoses (observed)"/>
    <x v="0"/>
    <x v="4"/>
    <n v="84"/>
    <s v="NA"/>
    <s v="NA"/>
    <s v="NA"/>
  </r>
  <r>
    <x v="12"/>
    <x v="15"/>
    <s v="New cancer diagnoses (observed)"/>
    <x v="0"/>
    <x v="0"/>
    <n v="1113"/>
    <n v="1029"/>
    <n v="84"/>
    <n v="0.08"/>
  </r>
  <r>
    <x v="12"/>
    <x v="15"/>
    <s v="New cancer diagnoses (observed)"/>
    <x v="0"/>
    <x v="1"/>
    <n v="734"/>
    <n v="726"/>
    <n v="8"/>
    <n v="0.01"/>
  </r>
  <r>
    <x v="12"/>
    <x v="15"/>
    <s v="New cancer diagnoses (observed)"/>
    <x v="0"/>
    <x v="2"/>
    <n v="654"/>
    <n v="651"/>
    <n v="3"/>
    <n v="0"/>
  </r>
  <r>
    <x v="12"/>
    <x v="15"/>
    <s v="New cancer diagnoses (observed)"/>
    <x v="0"/>
    <x v="4"/>
    <n v="822"/>
    <n v="821"/>
    <n v="1"/>
    <n v="0"/>
  </r>
  <r>
    <x v="12"/>
    <x v="15"/>
    <s v="New cancer diagnoses (observed)"/>
    <x v="1"/>
    <x v="5"/>
    <n v="638"/>
    <n v="638"/>
    <n v="0"/>
    <n v="0"/>
  </r>
  <r>
    <x v="12"/>
    <x v="15"/>
    <s v="New cancer diagnoses (observed)"/>
    <x v="1"/>
    <x v="6"/>
    <n v="244"/>
    <n v="243"/>
    <n v="1"/>
    <n v="0"/>
  </r>
  <r>
    <x v="12"/>
    <x v="15"/>
    <s v="New cancer diagnoses (observed)"/>
    <x v="1"/>
    <x v="7"/>
    <n v="586"/>
    <n v="586"/>
    <n v="0"/>
    <n v="0"/>
  </r>
  <r>
    <x v="12"/>
    <x v="15"/>
    <s v="New cancer diagnoses (observed)"/>
    <x v="1"/>
    <x v="8"/>
    <n v="1274"/>
    <n v="1274"/>
    <n v="0"/>
    <n v="0"/>
  </r>
  <r>
    <x v="12"/>
    <x v="15"/>
    <s v="New cancer diagnoses (observed)"/>
    <x v="1"/>
    <x v="9"/>
    <n v="374"/>
    <n v="282"/>
    <n v="92"/>
    <n v="0.33"/>
  </r>
  <r>
    <x v="12"/>
    <x v="16"/>
    <s v="New cancer diagnoses (observed)"/>
    <x v="0"/>
    <x v="0"/>
    <n v="72"/>
    <s v="NA"/>
    <s v="NA"/>
    <s v="NA"/>
  </r>
  <r>
    <x v="12"/>
    <x v="16"/>
    <s v="New cancer diagnoses (observed)"/>
    <x v="0"/>
    <x v="1"/>
    <n v="113"/>
    <s v="NA"/>
    <s v="NA"/>
    <s v="NA"/>
  </r>
  <r>
    <x v="12"/>
    <x v="16"/>
    <s v="New cancer diagnoses (observed)"/>
    <x v="0"/>
    <x v="2"/>
    <n v="59"/>
    <s v="NA"/>
    <s v="NA"/>
    <s v="NA"/>
  </r>
  <r>
    <x v="12"/>
    <x v="16"/>
    <s v="New cancer diagnoses (observed)"/>
    <x v="0"/>
    <x v="4"/>
    <n v="67"/>
    <s v="NA"/>
    <s v="NA"/>
    <s v="NA"/>
  </r>
  <r>
    <x v="12"/>
    <x v="17"/>
    <s v="New cancer diagnoses (observed)"/>
    <x v="0"/>
    <x v="0"/>
    <n v="32"/>
    <n v="27"/>
    <n v="5"/>
    <n v="0.19"/>
  </r>
  <r>
    <x v="12"/>
    <x v="17"/>
    <s v="New cancer diagnoses (observed)"/>
    <x v="0"/>
    <x v="1"/>
    <n v="413"/>
    <n v="410"/>
    <n v="3"/>
    <n v="0.01"/>
  </r>
  <r>
    <x v="12"/>
    <x v="17"/>
    <s v="New cancer diagnoses (observed)"/>
    <x v="0"/>
    <x v="2"/>
    <n v="107"/>
    <n v="110"/>
    <n v="-3"/>
    <n v="-0.03"/>
  </r>
  <r>
    <x v="12"/>
    <x v="17"/>
    <s v="New cancer diagnoses (observed)"/>
    <x v="0"/>
    <x v="4"/>
    <n v="510"/>
    <n v="510"/>
    <n v="0"/>
    <n v="0"/>
  </r>
  <r>
    <x v="12"/>
    <x v="17"/>
    <s v="New cancer diagnoses (observed)"/>
    <x v="1"/>
    <x v="5"/>
    <n v="488"/>
    <n v="488"/>
    <n v="0"/>
    <n v="0"/>
  </r>
  <r>
    <x v="12"/>
    <x v="17"/>
    <s v="New cancer diagnoses (observed)"/>
    <x v="1"/>
    <x v="6"/>
    <n v="206"/>
    <n v="206"/>
    <n v="0"/>
    <n v="0"/>
  </r>
  <r>
    <x v="12"/>
    <x v="17"/>
    <s v="New cancer diagnoses (observed)"/>
    <x v="1"/>
    <x v="7"/>
    <n v="37"/>
    <n v="37"/>
    <n v="0"/>
    <n v="0"/>
  </r>
  <r>
    <x v="12"/>
    <x v="17"/>
    <s v="New cancer diagnoses (observed)"/>
    <x v="1"/>
    <x v="8"/>
    <n v="12"/>
    <n v="12"/>
    <n v="0"/>
    <n v="0"/>
  </r>
  <r>
    <x v="12"/>
    <x v="17"/>
    <s v="New cancer diagnoses (observed)"/>
    <x v="1"/>
    <x v="9"/>
    <n v="319"/>
    <n v="314"/>
    <n v="5"/>
    <n v="0.02"/>
  </r>
  <r>
    <x v="12"/>
    <x v="18"/>
    <s v="New cancer diagnoses (observed)"/>
    <x v="0"/>
    <x v="0"/>
    <n v="108"/>
    <s v="NA"/>
    <s v="NA"/>
    <s v="NA"/>
  </r>
  <r>
    <x v="12"/>
    <x v="18"/>
    <s v="New cancer diagnoses (observed)"/>
    <x v="0"/>
    <x v="1"/>
    <n v="101"/>
    <s v="NA"/>
    <s v="NA"/>
    <s v="NA"/>
  </r>
  <r>
    <x v="12"/>
    <x v="18"/>
    <s v="New cancer diagnoses (observed)"/>
    <x v="0"/>
    <x v="2"/>
    <n v="50"/>
    <s v="NA"/>
    <s v="NA"/>
    <s v="NA"/>
  </r>
  <r>
    <x v="12"/>
    <x v="18"/>
    <s v="New cancer diagnoses (observed)"/>
    <x v="0"/>
    <x v="4"/>
    <n v="112"/>
    <s v="NA"/>
    <s v="NA"/>
    <s v="NA"/>
  </r>
  <r>
    <x v="12"/>
    <x v="19"/>
    <s v="New cancer diagnoses (observed)"/>
    <x v="0"/>
    <x v="0"/>
    <n v="109"/>
    <s v="NA"/>
    <s v="NA"/>
    <s v="NA"/>
  </r>
  <r>
    <x v="12"/>
    <x v="19"/>
    <s v="New cancer diagnoses (observed)"/>
    <x v="0"/>
    <x v="1"/>
    <n v="62"/>
    <s v="NA"/>
    <s v="NA"/>
    <s v="NA"/>
  </r>
  <r>
    <x v="12"/>
    <x v="19"/>
    <s v="New cancer diagnoses (observed)"/>
    <x v="0"/>
    <x v="2"/>
    <n v="55"/>
    <s v="NA"/>
    <s v="NA"/>
    <s v="NA"/>
  </r>
  <r>
    <x v="12"/>
    <x v="19"/>
    <s v="New cancer diagnoses (observed)"/>
    <x v="0"/>
    <x v="4"/>
    <n v="26"/>
    <s v="NA"/>
    <s v="NA"/>
    <s v="NA"/>
  </r>
  <r>
    <x v="12"/>
    <x v="20"/>
    <s v="New cancer diagnoses (observed)"/>
    <x v="0"/>
    <x v="0"/>
    <n v="25"/>
    <s v="NA"/>
    <s v="NA"/>
    <s v="NA"/>
  </r>
  <r>
    <x v="12"/>
    <x v="20"/>
    <s v="New cancer diagnoses (observed)"/>
    <x v="0"/>
    <x v="1"/>
    <n v="43"/>
    <s v="NA"/>
    <s v="NA"/>
    <s v="NA"/>
  </r>
  <r>
    <x v="12"/>
    <x v="20"/>
    <s v="New cancer diagnoses (observed)"/>
    <x v="0"/>
    <x v="2"/>
    <n v="26"/>
    <s v="NA"/>
    <s v="NA"/>
    <s v="NA"/>
  </r>
  <r>
    <x v="12"/>
    <x v="20"/>
    <s v="New cancer diagnoses (observed)"/>
    <x v="0"/>
    <x v="4"/>
    <n v="78"/>
    <s v="NA"/>
    <s v="NA"/>
    <s v="NA"/>
  </r>
  <r>
    <x v="12"/>
    <x v="21"/>
    <s v="New cancer diagnoses (observed)"/>
    <x v="0"/>
    <x v="0"/>
    <n v="222"/>
    <s v="NA"/>
    <s v="NA"/>
    <s v="NA"/>
  </r>
  <r>
    <x v="12"/>
    <x v="21"/>
    <s v="New cancer diagnoses (observed)"/>
    <x v="0"/>
    <x v="1"/>
    <n v="188"/>
    <s v="NA"/>
    <s v="NA"/>
    <s v="NA"/>
  </r>
  <r>
    <x v="12"/>
    <x v="21"/>
    <s v="New cancer diagnoses (observed)"/>
    <x v="0"/>
    <x v="2"/>
    <n v="112"/>
    <s v="NA"/>
    <s v="NA"/>
    <s v="NA"/>
  </r>
  <r>
    <x v="12"/>
    <x v="21"/>
    <s v="New cancer diagnoses (observed)"/>
    <x v="0"/>
    <x v="4"/>
    <n v="244"/>
    <s v="NA"/>
    <s v="NA"/>
    <s v="NA"/>
  </r>
  <r>
    <x v="12"/>
    <x v="21"/>
    <s v="New cancer diagnoses (observed)"/>
    <x v="1"/>
    <x v="5"/>
    <n v="64"/>
    <s v="NA"/>
    <s v="NA"/>
    <s v="NA"/>
  </r>
  <r>
    <x v="12"/>
    <x v="21"/>
    <s v="New cancer diagnoses (observed)"/>
    <x v="1"/>
    <x v="6"/>
    <n v="40"/>
    <s v="NA"/>
    <s v="NA"/>
    <s v="NA"/>
  </r>
  <r>
    <x v="12"/>
    <x v="21"/>
    <s v="New cancer diagnoses (observed)"/>
    <x v="1"/>
    <x v="7"/>
    <n v="82"/>
    <s v="NA"/>
    <s v="NA"/>
    <s v="NA"/>
  </r>
  <r>
    <x v="12"/>
    <x v="21"/>
    <s v="New cancer diagnoses (observed)"/>
    <x v="1"/>
    <x v="8"/>
    <n v="148"/>
    <s v="NA"/>
    <s v="NA"/>
    <s v="NA"/>
  </r>
  <r>
    <x v="12"/>
    <x v="21"/>
    <s v="New cancer diagnoses (observed)"/>
    <x v="1"/>
    <x v="9"/>
    <n v="432"/>
    <s v="NA"/>
    <s v="NA"/>
    <s v="NA"/>
  </r>
  <r>
    <x v="12"/>
    <x v="22"/>
    <s v="New cancer diagnoses (observed)"/>
    <x v="0"/>
    <x v="0"/>
    <n v="156"/>
    <s v="NA"/>
    <s v="NA"/>
    <s v="NA"/>
  </r>
  <r>
    <x v="12"/>
    <x v="22"/>
    <s v="New cancer diagnoses (observed)"/>
    <x v="0"/>
    <x v="1"/>
    <n v="132"/>
    <s v="NA"/>
    <s v="NA"/>
    <s v="NA"/>
  </r>
  <r>
    <x v="12"/>
    <x v="22"/>
    <s v="New cancer diagnoses (observed)"/>
    <x v="0"/>
    <x v="2"/>
    <n v="106"/>
    <s v="NA"/>
    <s v="NA"/>
    <s v="NA"/>
  </r>
  <r>
    <x v="12"/>
    <x v="22"/>
    <s v="New cancer diagnoses (observed)"/>
    <x v="0"/>
    <x v="4"/>
    <n v="320"/>
    <s v="NA"/>
    <s v="NA"/>
    <s v="NA"/>
  </r>
  <r>
    <x v="12"/>
    <x v="22"/>
    <s v="New cancer diagnoses (observed)"/>
    <x v="1"/>
    <x v="5"/>
    <n v="26"/>
    <s v="NA"/>
    <s v="NA"/>
    <s v="NA"/>
  </r>
  <r>
    <x v="12"/>
    <x v="22"/>
    <s v="New cancer diagnoses (observed)"/>
    <x v="1"/>
    <x v="6"/>
    <n v="126"/>
    <s v="NA"/>
    <s v="NA"/>
    <s v="NA"/>
  </r>
  <r>
    <x v="12"/>
    <x v="22"/>
    <s v="New cancer diagnoses (observed)"/>
    <x v="1"/>
    <x v="7"/>
    <n v="173"/>
    <s v="NA"/>
    <s v="NA"/>
    <s v="NA"/>
  </r>
  <r>
    <x v="12"/>
    <x v="22"/>
    <s v="New cancer diagnoses (observed)"/>
    <x v="1"/>
    <x v="8"/>
    <n v="222"/>
    <s v="NA"/>
    <s v="NA"/>
    <s v="NA"/>
  </r>
  <r>
    <x v="12"/>
    <x v="22"/>
    <s v="New cancer diagnoses (observed)"/>
    <x v="1"/>
    <x v="9"/>
    <n v="167"/>
    <s v="NA"/>
    <s v="NA"/>
    <s v="NA"/>
  </r>
  <r>
    <x v="12"/>
    <x v="23"/>
    <s v="New cancer diagnoses (observed)"/>
    <x v="0"/>
    <x v="0"/>
    <n v="263"/>
    <n v="237"/>
    <n v="26"/>
    <n v="0.11"/>
  </r>
  <r>
    <x v="12"/>
    <x v="23"/>
    <s v="New cancer diagnoses (observed)"/>
    <x v="0"/>
    <x v="1"/>
    <n v="196"/>
    <n v="190"/>
    <n v="6"/>
    <n v="0.03"/>
  </r>
  <r>
    <x v="12"/>
    <x v="23"/>
    <s v="New cancer diagnoses (observed)"/>
    <x v="0"/>
    <x v="2"/>
    <n v="149"/>
    <n v="143"/>
    <n v="6"/>
    <n v="0.04"/>
  </r>
  <r>
    <x v="12"/>
    <x v="23"/>
    <s v="New cancer diagnoses (observed)"/>
    <x v="0"/>
    <x v="4"/>
    <n v="419"/>
    <n v="419"/>
    <n v="0"/>
    <n v="0"/>
  </r>
  <r>
    <x v="12"/>
    <x v="23"/>
    <s v="New cancer diagnoses (observed)"/>
    <x v="1"/>
    <x v="5"/>
    <n v="52"/>
    <n v="51"/>
    <n v="1"/>
    <n v="0.02"/>
  </r>
  <r>
    <x v="12"/>
    <x v="23"/>
    <s v="New cancer diagnoses (observed)"/>
    <x v="1"/>
    <x v="6"/>
    <n v="170"/>
    <n v="169"/>
    <n v="1"/>
    <n v="0.01"/>
  </r>
  <r>
    <x v="12"/>
    <x v="23"/>
    <s v="New cancer diagnoses (observed)"/>
    <x v="1"/>
    <x v="7"/>
    <n v="208"/>
    <n v="207"/>
    <n v="1"/>
    <n v="0"/>
  </r>
  <r>
    <x v="12"/>
    <x v="23"/>
    <s v="New cancer diagnoses (observed)"/>
    <x v="1"/>
    <x v="8"/>
    <n v="306"/>
    <n v="306"/>
    <n v="0"/>
    <n v="0"/>
  </r>
  <r>
    <x v="12"/>
    <x v="23"/>
    <s v="New cancer diagnoses (observed)"/>
    <x v="1"/>
    <x v="9"/>
    <n v="291"/>
    <n v="256"/>
    <n v="35"/>
    <n v="0.14000000000000001"/>
  </r>
  <r>
    <x v="12"/>
    <x v="24"/>
    <s v="New cancer diagnoses (observed)"/>
    <x v="0"/>
    <x v="0"/>
    <s v="NA"/>
    <s v="NA"/>
    <s v="NA"/>
    <s v="NA"/>
  </r>
  <r>
    <x v="12"/>
    <x v="24"/>
    <s v="New cancer diagnoses (observed)"/>
    <x v="0"/>
    <x v="1"/>
    <s v="NA"/>
    <s v="NA"/>
    <s v="NA"/>
    <s v="NA"/>
  </r>
  <r>
    <x v="12"/>
    <x v="24"/>
    <s v="New cancer diagnoses (observed)"/>
    <x v="0"/>
    <x v="2"/>
    <s v="NA"/>
    <s v="NA"/>
    <s v="NA"/>
    <s v="NA"/>
  </r>
  <r>
    <x v="12"/>
    <x v="24"/>
    <s v="New cancer diagnoses (observed)"/>
    <x v="0"/>
    <x v="4"/>
    <s v="NA"/>
    <s v="NA"/>
    <s v="NA"/>
    <s v="NA"/>
  </r>
  <r>
    <x v="12"/>
    <x v="24"/>
    <s v="New cancer diagnoses (observed)"/>
    <x v="1"/>
    <x v="5"/>
    <s v="NA"/>
    <s v="NA"/>
    <s v="NA"/>
    <s v="NA"/>
  </r>
  <r>
    <x v="12"/>
    <x v="24"/>
    <s v="New cancer diagnoses (observed)"/>
    <x v="1"/>
    <x v="6"/>
    <s v="NA"/>
    <s v="NA"/>
    <s v="NA"/>
    <s v="NA"/>
  </r>
  <r>
    <x v="12"/>
    <x v="24"/>
    <s v="New cancer diagnoses (observed)"/>
    <x v="1"/>
    <x v="7"/>
    <s v="NA"/>
    <s v="NA"/>
    <s v="NA"/>
    <s v="NA"/>
  </r>
  <r>
    <x v="12"/>
    <x v="24"/>
    <s v="New cancer diagnoses (observed)"/>
    <x v="1"/>
    <x v="8"/>
    <s v="NA"/>
    <s v="NA"/>
    <s v="NA"/>
    <s v="NA"/>
  </r>
  <r>
    <x v="12"/>
    <x v="24"/>
    <s v="New cancer diagnoses (observed)"/>
    <x v="1"/>
    <x v="9"/>
    <s v="NA"/>
    <s v="NA"/>
    <s v="NA"/>
    <s v="NA"/>
  </r>
  <r>
    <x v="12"/>
    <x v="25"/>
    <s v="New cancer diagnoses (observed)"/>
    <x v="0"/>
    <x v="0"/>
    <n v="138"/>
    <s v="NA"/>
    <s v="NA"/>
    <s v="NA"/>
  </r>
  <r>
    <x v="12"/>
    <x v="25"/>
    <s v="New cancer diagnoses (observed)"/>
    <x v="0"/>
    <x v="1"/>
    <n v="114"/>
    <s v="NA"/>
    <s v="NA"/>
    <s v="NA"/>
  </r>
  <r>
    <x v="12"/>
    <x v="25"/>
    <s v="New cancer diagnoses (observed)"/>
    <x v="0"/>
    <x v="2"/>
    <n v="85"/>
    <s v="NA"/>
    <s v="NA"/>
    <s v="NA"/>
  </r>
  <r>
    <x v="12"/>
    <x v="25"/>
    <s v="New cancer diagnoses (observed)"/>
    <x v="0"/>
    <x v="4"/>
    <n v="170"/>
    <s v="NA"/>
    <s v="NA"/>
    <s v="NA"/>
  </r>
  <r>
    <x v="12"/>
    <x v="25"/>
    <s v="New cancer diagnoses (observed)"/>
    <x v="1"/>
    <x v="5"/>
    <n v="103"/>
    <s v="NA"/>
    <s v="NA"/>
    <s v="NA"/>
  </r>
  <r>
    <x v="12"/>
    <x v="25"/>
    <s v="New cancer diagnoses (observed)"/>
    <x v="1"/>
    <x v="6"/>
    <n v="25"/>
    <s v="NA"/>
    <s v="NA"/>
    <s v="NA"/>
  </r>
  <r>
    <x v="12"/>
    <x v="25"/>
    <s v="New cancer diagnoses (observed)"/>
    <x v="1"/>
    <x v="7"/>
    <n v="98"/>
    <s v="NA"/>
    <s v="NA"/>
    <s v="NA"/>
  </r>
  <r>
    <x v="12"/>
    <x v="25"/>
    <s v="New cancer diagnoses (observed)"/>
    <x v="1"/>
    <x v="8"/>
    <n v="55"/>
    <s v="NA"/>
    <s v="NA"/>
    <s v="NA"/>
  </r>
  <r>
    <x v="12"/>
    <x v="25"/>
    <s v="New cancer diagnoses (observed)"/>
    <x v="1"/>
    <x v="9"/>
    <n v="168"/>
    <s v="NA"/>
    <s v="NA"/>
    <s v="NA"/>
  </r>
  <r>
    <x v="12"/>
    <x v="26"/>
    <s v="New cancer diagnoses (observed)"/>
    <x v="0"/>
    <x v="0"/>
    <n v="362"/>
    <s v="NA"/>
    <s v="NA"/>
    <s v="NA"/>
  </r>
  <r>
    <x v="12"/>
    <x v="26"/>
    <s v="New cancer diagnoses (observed)"/>
    <x v="0"/>
    <x v="1"/>
    <n v="125"/>
    <s v="NA"/>
    <s v="NA"/>
    <s v="NA"/>
  </r>
  <r>
    <x v="12"/>
    <x v="26"/>
    <s v="New cancer diagnoses (observed)"/>
    <x v="0"/>
    <x v="2"/>
    <n v="94"/>
    <s v="NA"/>
    <s v="NA"/>
    <s v="NA"/>
  </r>
  <r>
    <x v="12"/>
    <x v="26"/>
    <s v="New cancer diagnoses (observed)"/>
    <x v="0"/>
    <x v="4"/>
    <n v="163"/>
    <s v="NA"/>
    <s v="NA"/>
    <s v="NA"/>
  </r>
  <r>
    <x v="12"/>
    <x v="26"/>
    <s v="New cancer diagnoses (observed)"/>
    <x v="1"/>
    <x v="5"/>
    <n v="41"/>
    <s v="NA"/>
    <s v="NA"/>
    <s v="NA"/>
  </r>
  <r>
    <x v="12"/>
    <x v="26"/>
    <s v="New cancer diagnoses (observed)"/>
    <x v="1"/>
    <x v="6"/>
    <n v="72"/>
    <s v="NA"/>
    <s v="NA"/>
    <s v="NA"/>
  </r>
  <r>
    <x v="12"/>
    <x v="26"/>
    <s v="New cancer diagnoses (observed)"/>
    <x v="1"/>
    <x v="7"/>
    <n v="71"/>
    <s v="NA"/>
    <s v="NA"/>
    <s v="NA"/>
  </r>
  <r>
    <x v="12"/>
    <x v="26"/>
    <s v="New cancer diagnoses (observed)"/>
    <x v="1"/>
    <x v="8"/>
    <n v="215"/>
    <s v="NA"/>
    <s v="NA"/>
    <s v="NA"/>
  </r>
  <r>
    <x v="12"/>
    <x v="26"/>
    <s v="New cancer diagnoses (observed)"/>
    <x v="1"/>
    <x v="9"/>
    <n v="345"/>
    <s v="NA"/>
    <s v="NA"/>
    <s v="NA"/>
  </r>
  <r>
    <x v="12"/>
    <x v="27"/>
    <s v="New cancer diagnoses (observed)"/>
    <x v="0"/>
    <x v="0"/>
    <n v="273"/>
    <n v="266"/>
    <n v="7"/>
    <n v="0.03"/>
  </r>
  <r>
    <x v="12"/>
    <x v="27"/>
    <s v="New cancer diagnoses (observed)"/>
    <x v="0"/>
    <x v="1"/>
    <n v="957"/>
    <n v="963"/>
    <n v="-6"/>
    <n v="-0.01"/>
  </r>
  <r>
    <x v="12"/>
    <x v="27"/>
    <s v="New cancer diagnoses (observed)"/>
    <x v="0"/>
    <x v="2"/>
    <n v="342"/>
    <n v="346"/>
    <n v="-4"/>
    <n v="-0.01"/>
  </r>
  <r>
    <x v="12"/>
    <x v="27"/>
    <s v="New cancer diagnoses (observed)"/>
    <x v="0"/>
    <x v="4"/>
    <n v="2568"/>
    <n v="2569"/>
    <n v="-1"/>
    <n v="0"/>
  </r>
  <r>
    <x v="12"/>
    <x v="27"/>
    <s v="New cancer diagnoses (observed)"/>
    <x v="1"/>
    <x v="5"/>
    <n v="1215"/>
    <n v="1215"/>
    <n v="0"/>
    <n v="0"/>
  </r>
  <r>
    <x v="12"/>
    <x v="27"/>
    <s v="New cancer diagnoses (observed)"/>
    <x v="1"/>
    <x v="6"/>
    <n v="469"/>
    <n v="469"/>
    <n v="0"/>
    <n v="0"/>
  </r>
  <r>
    <x v="12"/>
    <x v="27"/>
    <s v="New cancer diagnoses (observed)"/>
    <x v="1"/>
    <x v="7"/>
    <n v="957"/>
    <n v="958"/>
    <n v="-1"/>
    <n v="0"/>
  </r>
  <r>
    <x v="12"/>
    <x v="27"/>
    <s v="New cancer diagnoses (observed)"/>
    <x v="1"/>
    <x v="8"/>
    <n v="513"/>
    <n v="510"/>
    <n v="3"/>
    <n v="0.01"/>
  </r>
  <r>
    <x v="12"/>
    <x v="27"/>
    <s v="New cancer diagnoses (observed)"/>
    <x v="1"/>
    <x v="9"/>
    <n v="986"/>
    <n v="992"/>
    <n v="-6"/>
    <n v="-0.01"/>
  </r>
  <r>
    <x v="12"/>
    <x v="28"/>
    <s v="New cancer diagnoses (observed)"/>
    <x v="0"/>
    <x v="0"/>
    <n v="107"/>
    <s v="NA"/>
    <s v="NA"/>
    <s v="NA"/>
  </r>
  <r>
    <x v="12"/>
    <x v="28"/>
    <s v="New cancer diagnoses (observed)"/>
    <x v="0"/>
    <x v="1"/>
    <n v="64"/>
    <s v="NA"/>
    <s v="NA"/>
    <s v="NA"/>
  </r>
  <r>
    <x v="12"/>
    <x v="28"/>
    <s v="New cancer diagnoses (observed)"/>
    <x v="0"/>
    <x v="2"/>
    <n v="43"/>
    <s v="NA"/>
    <s v="NA"/>
    <s v="NA"/>
  </r>
  <r>
    <x v="12"/>
    <x v="28"/>
    <s v="New cancer diagnoses (observed)"/>
    <x v="0"/>
    <x v="4"/>
    <n v="99"/>
    <s v="NA"/>
    <s v="NA"/>
    <s v="NA"/>
  </r>
  <r>
    <x v="12"/>
    <x v="28"/>
    <s v="New cancer diagnoses (observed)"/>
    <x v="1"/>
    <x v="5"/>
    <n v="26"/>
    <s v="NA"/>
    <s v="NA"/>
    <s v="NA"/>
  </r>
  <r>
    <x v="12"/>
    <x v="28"/>
    <s v="New cancer diagnoses (observed)"/>
    <x v="1"/>
    <x v="6"/>
    <n v="44"/>
    <s v="NA"/>
    <s v="NA"/>
    <s v="NA"/>
  </r>
  <r>
    <x v="12"/>
    <x v="28"/>
    <s v="New cancer diagnoses (observed)"/>
    <x v="1"/>
    <x v="7"/>
    <n v="35"/>
    <s v="NA"/>
    <s v="NA"/>
    <s v="NA"/>
  </r>
  <r>
    <x v="12"/>
    <x v="28"/>
    <s v="New cancer diagnoses (observed)"/>
    <x v="1"/>
    <x v="8"/>
    <n v="84"/>
    <s v="NA"/>
    <s v="NA"/>
    <s v="NA"/>
  </r>
  <r>
    <x v="12"/>
    <x v="28"/>
    <s v="New cancer diagnoses (observed)"/>
    <x v="1"/>
    <x v="9"/>
    <n v="124"/>
    <s v="NA"/>
    <s v="NA"/>
    <s v="NA"/>
  </r>
  <r>
    <x v="12"/>
    <x v="29"/>
    <s v="New cancer diagnoses (observed)"/>
    <x v="0"/>
    <x v="0"/>
    <n v="26"/>
    <s v="NA"/>
    <s v="NA"/>
    <s v="NA"/>
  </r>
  <r>
    <x v="12"/>
    <x v="29"/>
    <s v="New cancer diagnoses (observed)"/>
    <x v="0"/>
    <x v="1"/>
    <n v="23"/>
    <s v="NA"/>
    <s v="NA"/>
    <s v="NA"/>
  </r>
  <r>
    <x v="12"/>
    <x v="29"/>
    <s v="New cancer diagnoses (observed)"/>
    <x v="0"/>
    <x v="2"/>
    <n v="21"/>
    <s v="NA"/>
    <s v="NA"/>
    <s v="NA"/>
  </r>
  <r>
    <x v="12"/>
    <x v="29"/>
    <s v="New cancer diagnoses (observed)"/>
    <x v="0"/>
    <x v="4"/>
    <n v="99"/>
    <s v="NA"/>
    <s v="NA"/>
    <s v="NA"/>
  </r>
  <r>
    <x v="12"/>
    <x v="30"/>
    <s v="New cancer diagnoses (observed)"/>
    <x v="0"/>
    <x v="0"/>
    <n v="212"/>
    <n v="233"/>
    <n v="-21"/>
    <n v="-0.09"/>
  </r>
  <r>
    <x v="12"/>
    <x v="30"/>
    <s v="New cancer diagnoses (observed)"/>
    <x v="0"/>
    <x v="1"/>
    <n v="97"/>
    <n v="102"/>
    <n v="-5"/>
    <n v="-0.05"/>
  </r>
  <r>
    <x v="12"/>
    <x v="30"/>
    <s v="New cancer diagnoses (observed)"/>
    <x v="0"/>
    <x v="2"/>
    <n v="61"/>
    <n v="64"/>
    <n v="-3"/>
    <n v="-0.05"/>
  </r>
  <r>
    <x v="12"/>
    <x v="30"/>
    <s v="New cancer diagnoses (observed)"/>
    <x v="0"/>
    <x v="4"/>
    <n v="90"/>
    <n v="100"/>
    <n v="-10"/>
    <n v="-0.1"/>
  </r>
  <r>
    <x v="12"/>
    <x v="31"/>
    <s v="New cancer diagnoses (observed)"/>
    <x v="0"/>
    <x v="0"/>
    <n v="698"/>
    <n v="593"/>
    <n v="105"/>
    <n v="0.18"/>
  </r>
  <r>
    <x v="12"/>
    <x v="31"/>
    <s v="New cancer diagnoses (observed)"/>
    <x v="0"/>
    <x v="1"/>
    <n v="303"/>
    <n v="290"/>
    <n v="13"/>
    <n v="0.04"/>
  </r>
  <r>
    <x v="12"/>
    <x v="31"/>
    <s v="New cancer diagnoses (observed)"/>
    <x v="0"/>
    <x v="2"/>
    <n v="237"/>
    <n v="223"/>
    <n v="14"/>
    <n v="0.06"/>
  </r>
  <r>
    <x v="12"/>
    <x v="31"/>
    <s v="New cancer diagnoses (observed)"/>
    <x v="0"/>
    <x v="4"/>
    <n v="304"/>
    <n v="304"/>
    <n v="0"/>
    <n v="0"/>
  </r>
  <r>
    <x v="12"/>
    <x v="31"/>
    <s v="New cancer diagnoses (observed)"/>
    <x v="1"/>
    <x v="5"/>
    <n v="41"/>
    <n v="41"/>
    <n v="0"/>
    <n v="0"/>
  </r>
  <r>
    <x v="12"/>
    <x v="31"/>
    <s v="New cancer diagnoses (observed)"/>
    <x v="1"/>
    <x v="6"/>
    <n v="72"/>
    <n v="71"/>
    <n v="1"/>
    <n v="0.01"/>
  </r>
  <r>
    <x v="12"/>
    <x v="31"/>
    <s v="New cancer diagnoses (observed)"/>
    <x v="1"/>
    <x v="7"/>
    <n v="71"/>
    <n v="71"/>
    <n v="0"/>
    <n v="0"/>
  </r>
  <r>
    <x v="12"/>
    <x v="31"/>
    <s v="New cancer diagnoses (observed)"/>
    <x v="1"/>
    <x v="8"/>
    <n v="215"/>
    <n v="215"/>
    <n v="0"/>
    <n v="0"/>
  </r>
  <r>
    <x v="12"/>
    <x v="31"/>
    <s v="New cancer diagnoses (observed)"/>
    <x v="1"/>
    <x v="9"/>
    <n v="345"/>
    <n v="278"/>
    <n v="67"/>
    <n v="0.24"/>
  </r>
  <r>
    <x v="12"/>
    <x v="32"/>
    <s v="New cancer diagnoses (observed)"/>
    <x v="0"/>
    <x v="0"/>
    <n v="378"/>
    <n v="347"/>
    <n v="31"/>
    <n v="0.09"/>
  </r>
  <r>
    <x v="12"/>
    <x v="32"/>
    <s v="New cancer diagnoses (observed)"/>
    <x v="0"/>
    <x v="1"/>
    <n v="519"/>
    <n v="514"/>
    <n v="5"/>
    <n v="0.01"/>
  </r>
  <r>
    <x v="12"/>
    <x v="32"/>
    <s v="New cancer diagnoses (observed)"/>
    <x v="0"/>
    <x v="2"/>
    <n v="304"/>
    <n v="295"/>
    <n v="9"/>
    <n v="0.03"/>
  </r>
  <r>
    <x v="12"/>
    <x v="32"/>
    <s v="New cancer diagnoses (observed)"/>
    <x v="0"/>
    <x v="4"/>
    <n v="706"/>
    <n v="706"/>
    <n v="0"/>
    <n v="0"/>
  </r>
  <r>
    <x v="12"/>
    <x v="32"/>
    <s v="New cancer diagnoses (observed)"/>
    <x v="1"/>
    <x v="5"/>
    <n v="436"/>
    <n v="436"/>
    <n v="0"/>
    <n v="0"/>
  </r>
  <r>
    <x v="12"/>
    <x v="32"/>
    <s v="New cancer diagnoses (observed)"/>
    <x v="1"/>
    <x v="6"/>
    <n v="200"/>
    <n v="200"/>
    <n v="0"/>
    <n v="0"/>
  </r>
  <r>
    <x v="12"/>
    <x v="32"/>
    <s v="New cancer diagnoses (observed)"/>
    <x v="1"/>
    <x v="7"/>
    <n v="176"/>
    <n v="175"/>
    <n v="1"/>
    <n v="0.01"/>
  </r>
  <r>
    <x v="12"/>
    <x v="32"/>
    <s v="New cancer diagnoses (observed)"/>
    <x v="1"/>
    <x v="8"/>
    <n v="114"/>
    <n v="114"/>
    <n v="0"/>
    <n v="0"/>
  </r>
  <r>
    <x v="12"/>
    <x v="32"/>
    <s v="New cancer diagnoses (observed)"/>
    <x v="1"/>
    <x v="9"/>
    <n v="674"/>
    <n v="635"/>
    <n v="39"/>
    <n v="0.06"/>
  </r>
  <r>
    <x v="12"/>
    <x v="33"/>
    <s v="New cancer diagnoses (observed)"/>
    <x v="0"/>
    <x v="0"/>
    <n v="63"/>
    <s v="NA"/>
    <s v="NA"/>
    <s v="NA"/>
  </r>
  <r>
    <x v="12"/>
    <x v="33"/>
    <s v="New cancer diagnoses (observed)"/>
    <x v="0"/>
    <x v="1"/>
    <n v="141"/>
    <s v="NA"/>
    <s v="NA"/>
    <s v="NA"/>
  </r>
  <r>
    <x v="12"/>
    <x v="33"/>
    <s v="New cancer diagnoses (observed)"/>
    <x v="0"/>
    <x v="2"/>
    <n v="58"/>
    <s v="NA"/>
    <s v="NA"/>
    <s v="NA"/>
  </r>
  <r>
    <x v="12"/>
    <x v="33"/>
    <s v="New cancer diagnoses (observed)"/>
    <x v="0"/>
    <x v="4"/>
    <n v="377"/>
    <s v="NA"/>
    <s v="NA"/>
    <s v="NA"/>
  </r>
  <r>
    <x v="12"/>
    <x v="33"/>
    <s v="New cancer diagnoses (observed)"/>
    <x v="1"/>
    <x v="5"/>
    <n v="352"/>
    <s v="NA"/>
    <s v="NA"/>
    <s v="NA"/>
  </r>
  <r>
    <x v="12"/>
    <x v="33"/>
    <s v="New cancer diagnoses (observed)"/>
    <x v="1"/>
    <x v="6"/>
    <n v="36"/>
    <s v="NA"/>
    <s v="NA"/>
    <s v="NA"/>
  </r>
  <r>
    <x v="12"/>
    <x v="33"/>
    <s v="New cancer diagnoses (observed)"/>
    <x v="1"/>
    <x v="7"/>
    <n v="60"/>
    <s v="NA"/>
    <s v="NA"/>
    <s v="NA"/>
  </r>
  <r>
    <x v="12"/>
    <x v="33"/>
    <s v="New cancer diagnoses (observed)"/>
    <x v="1"/>
    <x v="8"/>
    <n v="44"/>
    <s v="NA"/>
    <s v="NA"/>
    <s v="NA"/>
  </r>
  <r>
    <x v="12"/>
    <x v="33"/>
    <s v="New cancer diagnoses (observed)"/>
    <x v="1"/>
    <x v="9"/>
    <n v="147"/>
    <s v="NA"/>
    <s v="NA"/>
    <s v="NA"/>
  </r>
  <r>
    <x v="13"/>
    <x v="0"/>
    <s v="New cancer diagnoses (observed)"/>
    <x v="0"/>
    <x v="0"/>
    <n v="4360"/>
    <n v="3959"/>
    <n v="401"/>
    <n v="0.1"/>
  </r>
  <r>
    <x v="13"/>
    <x v="0"/>
    <s v="New cancer diagnoses (observed)"/>
    <x v="0"/>
    <x v="1"/>
    <n v="4976"/>
    <n v="4883"/>
    <n v="93"/>
    <n v="0.02"/>
  </r>
  <r>
    <x v="13"/>
    <x v="0"/>
    <s v="New cancer diagnoses (observed)"/>
    <x v="0"/>
    <x v="2"/>
    <n v="2951"/>
    <n v="2922"/>
    <n v="29"/>
    <n v="0.01"/>
  </r>
  <r>
    <x v="13"/>
    <x v="0"/>
    <s v="New cancer diagnoses (observed)"/>
    <x v="0"/>
    <x v="3"/>
    <n v="1469"/>
    <n v="1470"/>
    <n v="-1"/>
    <n v="0"/>
  </r>
  <r>
    <x v="13"/>
    <x v="0"/>
    <s v="New cancer diagnoses (observed)"/>
    <x v="0"/>
    <x v="4"/>
    <n v="9658"/>
    <n v="9659"/>
    <n v="-1"/>
    <n v="0"/>
  </r>
  <r>
    <x v="13"/>
    <x v="0"/>
    <s v="New cancer diagnoses (observed)"/>
    <x v="1"/>
    <x v="5"/>
    <n v="4597"/>
    <n v="4592"/>
    <n v="5"/>
    <n v="0"/>
  </r>
  <r>
    <x v="13"/>
    <x v="0"/>
    <s v="New cancer diagnoses (observed)"/>
    <x v="1"/>
    <x v="6"/>
    <n v="3037"/>
    <n v="3038"/>
    <n v="-1"/>
    <n v="0"/>
  </r>
  <r>
    <x v="13"/>
    <x v="0"/>
    <s v="New cancer diagnoses (observed)"/>
    <x v="1"/>
    <x v="7"/>
    <n v="3180"/>
    <n v="3175"/>
    <n v="5"/>
    <n v="0"/>
  </r>
  <r>
    <x v="13"/>
    <x v="0"/>
    <s v="New cancer diagnoses (observed)"/>
    <x v="1"/>
    <x v="8"/>
    <n v="2972"/>
    <n v="2966"/>
    <n v="6"/>
    <n v="0"/>
  </r>
  <r>
    <x v="13"/>
    <x v="0"/>
    <s v="New cancer diagnoses (observed)"/>
    <x v="1"/>
    <x v="9"/>
    <n v="4910"/>
    <n v="4569"/>
    <n v="341"/>
    <n v="7.0000000000000007E-2"/>
  </r>
  <r>
    <x v="13"/>
    <x v="1"/>
    <s v="New cancer diagnoses (observed)"/>
    <x v="0"/>
    <x v="0"/>
    <n v="147"/>
    <s v="NA"/>
    <s v="NA"/>
    <s v="NA"/>
  </r>
  <r>
    <x v="13"/>
    <x v="1"/>
    <s v="New cancer diagnoses (observed)"/>
    <x v="0"/>
    <x v="1"/>
    <n v="229"/>
    <s v="NA"/>
    <s v="NA"/>
    <s v="NA"/>
  </r>
  <r>
    <x v="13"/>
    <x v="1"/>
    <s v="New cancer diagnoses (observed)"/>
    <x v="0"/>
    <x v="2"/>
    <n v="89"/>
    <s v="NA"/>
    <s v="NA"/>
    <s v="NA"/>
  </r>
  <r>
    <x v="13"/>
    <x v="1"/>
    <s v="New cancer diagnoses (observed)"/>
    <x v="0"/>
    <x v="4"/>
    <n v="312"/>
    <s v="NA"/>
    <s v="NA"/>
    <s v="NA"/>
  </r>
  <r>
    <x v="13"/>
    <x v="1"/>
    <s v="New cancer diagnoses (observed)"/>
    <x v="1"/>
    <x v="5"/>
    <n v="169"/>
    <s v="NA"/>
    <s v="NA"/>
    <s v="NA"/>
  </r>
  <r>
    <x v="13"/>
    <x v="1"/>
    <s v="New cancer diagnoses (observed)"/>
    <x v="1"/>
    <x v="6"/>
    <n v="162"/>
    <s v="NA"/>
    <s v="NA"/>
    <s v="NA"/>
  </r>
  <r>
    <x v="13"/>
    <x v="1"/>
    <s v="New cancer diagnoses (observed)"/>
    <x v="1"/>
    <x v="7"/>
    <n v="54"/>
    <s v="NA"/>
    <s v="NA"/>
    <s v="NA"/>
  </r>
  <r>
    <x v="13"/>
    <x v="1"/>
    <s v="New cancer diagnoses (observed)"/>
    <x v="1"/>
    <x v="8"/>
    <n v="21"/>
    <s v="NA"/>
    <s v="NA"/>
    <s v="NA"/>
  </r>
  <r>
    <x v="13"/>
    <x v="1"/>
    <s v="New cancer diagnoses (observed)"/>
    <x v="1"/>
    <x v="9"/>
    <n v="371"/>
    <s v="NA"/>
    <s v="NA"/>
    <s v="NA"/>
  </r>
  <r>
    <x v="13"/>
    <x v="2"/>
    <s v="New cancer diagnoses (observed)"/>
    <x v="0"/>
    <x v="0"/>
    <n v="28"/>
    <n v="25"/>
    <n v="3"/>
    <n v="0.12"/>
  </r>
  <r>
    <x v="13"/>
    <x v="2"/>
    <s v="New cancer diagnoses (observed)"/>
    <x v="0"/>
    <x v="1"/>
    <n v="90"/>
    <n v="89"/>
    <n v="1"/>
    <n v="0.01"/>
  </r>
  <r>
    <x v="13"/>
    <x v="2"/>
    <s v="New cancer diagnoses (observed)"/>
    <x v="0"/>
    <x v="2"/>
    <n v="50"/>
    <n v="53"/>
    <n v="-3"/>
    <n v="-0.06"/>
  </r>
  <r>
    <x v="13"/>
    <x v="2"/>
    <s v="New cancer diagnoses (observed)"/>
    <x v="0"/>
    <x v="4"/>
    <n v="55"/>
    <n v="56"/>
    <n v="-1"/>
    <n v="-0.02"/>
  </r>
  <r>
    <x v="13"/>
    <x v="3"/>
    <s v="New cancer diagnoses (observed)"/>
    <x v="0"/>
    <x v="0"/>
    <n v="169"/>
    <n v="142"/>
    <n v="27"/>
    <n v="0.19"/>
  </r>
  <r>
    <x v="13"/>
    <x v="3"/>
    <s v="New cancer diagnoses (observed)"/>
    <x v="0"/>
    <x v="1"/>
    <n v="60"/>
    <n v="59"/>
    <n v="1"/>
    <n v="0.02"/>
  </r>
  <r>
    <x v="13"/>
    <x v="3"/>
    <s v="New cancer diagnoses (observed)"/>
    <x v="0"/>
    <x v="2"/>
    <n v="146"/>
    <n v="143"/>
    <n v="3"/>
    <n v="0.02"/>
  </r>
  <r>
    <x v="13"/>
    <x v="3"/>
    <s v="New cancer diagnoses (observed)"/>
    <x v="0"/>
    <x v="4"/>
    <n v="6"/>
    <n v="6"/>
    <n v="0"/>
    <n v="0"/>
  </r>
  <r>
    <x v="13"/>
    <x v="4"/>
    <s v="New cancer diagnoses (observed)"/>
    <x v="0"/>
    <x v="0"/>
    <n v="130"/>
    <n v="123"/>
    <n v="7"/>
    <n v="0.06"/>
  </r>
  <r>
    <x v="13"/>
    <x v="4"/>
    <s v="New cancer diagnoses (observed)"/>
    <x v="0"/>
    <x v="1"/>
    <n v="213"/>
    <n v="213"/>
    <n v="0"/>
    <n v="0"/>
  </r>
  <r>
    <x v="13"/>
    <x v="4"/>
    <s v="New cancer diagnoses (observed)"/>
    <x v="0"/>
    <x v="2"/>
    <n v="137"/>
    <n v="132"/>
    <n v="5"/>
    <n v="0.04"/>
  </r>
  <r>
    <x v="13"/>
    <x v="4"/>
    <s v="New cancer diagnoses (observed)"/>
    <x v="0"/>
    <x v="3"/>
    <n v="1039"/>
    <n v="1040"/>
    <n v="-1"/>
    <n v="0"/>
  </r>
  <r>
    <x v="13"/>
    <x v="4"/>
    <s v="New cancer diagnoses (observed)"/>
    <x v="0"/>
    <x v="4"/>
    <n v="1724"/>
    <n v="1724"/>
    <n v="0"/>
    <n v="0"/>
  </r>
  <r>
    <x v="13"/>
    <x v="4"/>
    <s v="New cancer diagnoses (observed)"/>
    <x v="1"/>
    <x v="5"/>
    <n v="1090"/>
    <n v="1090"/>
    <n v="0"/>
    <n v="0"/>
  </r>
  <r>
    <x v="13"/>
    <x v="4"/>
    <s v="New cancer diagnoses (observed)"/>
    <x v="1"/>
    <x v="6"/>
    <n v="992"/>
    <n v="993"/>
    <n v="-1"/>
    <n v="0"/>
  </r>
  <r>
    <x v="13"/>
    <x v="4"/>
    <s v="New cancer diagnoses (observed)"/>
    <x v="1"/>
    <x v="7"/>
    <n v="274"/>
    <n v="273"/>
    <n v="1"/>
    <n v="0"/>
  </r>
  <r>
    <x v="13"/>
    <x v="4"/>
    <s v="New cancer diagnoses (observed)"/>
    <x v="1"/>
    <x v="8"/>
    <n v="102"/>
    <n v="102"/>
    <n v="0"/>
    <n v="0"/>
  </r>
  <r>
    <x v="13"/>
    <x v="4"/>
    <s v="New cancer diagnoses (observed)"/>
    <x v="1"/>
    <x v="9"/>
    <n v="785"/>
    <n v="774"/>
    <n v="11"/>
    <n v="0.01"/>
  </r>
  <r>
    <x v="13"/>
    <x v="5"/>
    <s v="New cancer diagnoses (observed)"/>
    <x v="0"/>
    <x v="0"/>
    <n v="18"/>
    <s v="NA"/>
    <s v="NA"/>
    <s v="NA"/>
  </r>
  <r>
    <x v="13"/>
    <x v="5"/>
    <s v="New cancer diagnoses (observed)"/>
    <x v="0"/>
    <x v="1"/>
    <n v="39"/>
    <s v="NA"/>
    <s v="NA"/>
    <s v="NA"/>
  </r>
  <r>
    <x v="13"/>
    <x v="5"/>
    <s v="New cancer diagnoses (observed)"/>
    <x v="0"/>
    <x v="2"/>
    <n v="13"/>
    <s v="NA"/>
    <s v="NA"/>
    <s v="NA"/>
  </r>
  <r>
    <x v="13"/>
    <x v="5"/>
    <s v="New cancer diagnoses (observed)"/>
    <x v="0"/>
    <x v="3"/>
    <n v="47"/>
    <s v="NA"/>
    <s v="NA"/>
    <s v="NA"/>
  </r>
  <r>
    <x v="13"/>
    <x v="5"/>
    <s v="New cancer diagnoses (observed)"/>
    <x v="0"/>
    <x v="4"/>
    <n v="64"/>
    <s v="NA"/>
    <s v="NA"/>
    <s v="NA"/>
  </r>
  <r>
    <x v="13"/>
    <x v="6"/>
    <s v="New cancer diagnoses (observed)"/>
    <x v="0"/>
    <x v="0"/>
    <n v="599"/>
    <n v="558"/>
    <n v="41"/>
    <n v="7.0000000000000007E-2"/>
  </r>
  <r>
    <x v="13"/>
    <x v="6"/>
    <s v="New cancer diagnoses (observed)"/>
    <x v="0"/>
    <x v="1"/>
    <n v="578"/>
    <n v="568"/>
    <n v="10"/>
    <n v="0.02"/>
  </r>
  <r>
    <x v="13"/>
    <x v="6"/>
    <s v="New cancer diagnoses (observed)"/>
    <x v="0"/>
    <x v="2"/>
    <n v="316"/>
    <n v="313"/>
    <n v="3"/>
    <n v="0.01"/>
  </r>
  <r>
    <x v="13"/>
    <x v="6"/>
    <s v="New cancer diagnoses (observed)"/>
    <x v="0"/>
    <x v="3"/>
    <n v="383"/>
    <n v="383"/>
    <n v="0"/>
    <n v="0"/>
  </r>
  <r>
    <x v="13"/>
    <x v="6"/>
    <s v="New cancer diagnoses (observed)"/>
    <x v="0"/>
    <x v="4"/>
    <n v="1100"/>
    <n v="1099"/>
    <n v="1"/>
    <n v="0"/>
  </r>
  <r>
    <x v="13"/>
    <x v="6"/>
    <s v="New cancer diagnoses (observed)"/>
    <x v="1"/>
    <x v="5"/>
    <n v="472"/>
    <n v="469"/>
    <n v="3"/>
    <n v="0.01"/>
  </r>
  <r>
    <x v="13"/>
    <x v="6"/>
    <s v="New cancer diagnoses (observed)"/>
    <x v="1"/>
    <x v="6"/>
    <n v="645"/>
    <n v="642"/>
    <n v="3"/>
    <n v="0"/>
  </r>
  <r>
    <x v="13"/>
    <x v="6"/>
    <s v="New cancer diagnoses (observed)"/>
    <x v="1"/>
    <x v="7"/>
    <n v="814"/>
    <n v="814"/>
    <n v="0"/>
    <n v="0"/>
  </r>
  <r>
    <x v="13"/>
    <x v="6"/>
    <s v="New cancer diagnoses (observed)"/>
    <x v="1"/>
    <x v="8"/>
    <n v="442"/>
    <n v="439"/>
    <n v="3"/>
    <n v="0.01"/>
  </r>
  <r>
    <x v="13"/>
    <x v="6"/>
    <s v="New cancer diagnoses (observed)"/>
    <x v="1"/>
    <x v="9"/>
    <n v="487"/>
    <n v="442"/>
    <n v="45"/>
    <n v="0.1"/>
  </r>
  <r>
    <x v="13"/>
    <x v="7"/>
    <s v="New cancer diagnoses (observed)"/>
    <x v="0"/>
    <x v="0"/>
    <n v="25"/>
    <n v="24"/>
    <n v="1"/>
    <n v="0.04"/>
  </r>
  <r>
    <x v="13"/>
    <x v="7"/>
    <s v="New cancer diagnoses (observed)"/>
    <x v="0"/>
    <x v="1"/>
    <n v="115"/>
    <n v="113"/>
    <n v="2"/>
    <n v="0.02"/>
  </r>
  <r>
    <x v="13"/>
    <x v="7"/>
    <s v="New cancer diagnoses (observed)"/>
    <x v="0"/>
    <x v="2"/>
    <n v="43"/>
    <n v="43"/>
    <n v="0"/>
    <n v="0"/>
  </r>
  <r>
    <x v="13"/>
    <x v="7"/>
    <s v="New cancer diagnoses (observed)"/>
    <x v="0"/>
    <x v="4"/>
    <n v="82"/>
    <n v="82"/>
    <n v="0"/>
    <n v="0"/>
  </r>
  <r>
    <x v="13"/>
    <x v="8"/>
    <s v="New cancer diagnoses (observed)"/>
    <x v="0"/>
    <x v="0"/>
    <n v="210"/>
    <n v="194"/>
    <n v="16"/>
    <n v="0.08"/>
  </r>
  <r>
    <x v="13"/>
    <x v="8"/>
    <s v="New cancer diagnoses (observed)"/>
    <x v="0"/>
    <x v="1"/>
    <n v="316"/>
    <n v="313"/>
    <n v="3"/>
    <n v="0.01"/>
  </r>
  <r>
    <x v="13"/>
    <x v="8"/>
    <s v="New cancer diagnoses (observed)"/>
    <x v="0"/>
    <x v="2"/>
    <n v="132"/>
    <n v="132"/>
    <n v="0"/>
    <n v="0"/>
  </r>
  <r>
    <x v="13"/>
    <x v="8"/>
    <s v="New cancer diagnoses (observed)"/>
    <x v="0"/>
    <x v="3"/>
    <n v="47"/>
    <n v="47"/>
    <n v="0"/>
    <n v="0"/>
  </r>
  <r>
    <x v="13"/>
    <x v="8"/>
    <s v="New cancer diagnoses (observed)"/>
    <x v="0"/>
    <x v="4"/>
    <n v="647"/>
    <n v="645"/>
    <n v="2"/>
    <n v="0"/>
  </r>
  <r>
    <x v="13"/>
    <x v="8"/>
    <s v="New cancer diagnoses (observed)"/>
    <x v="1"/>
    <x v="5"/>
    <n v="431"/>
    <n v="431"/>
    <n v="0"/>
    <n v="0"/>
  </r>
  <r>
    <x v="13"/>
    <x v="8"/>
    <s v="New cancer diagnoses (observed)"/>
    <x v="1"/>
    <x v="6"/>
    <n v="59"/>
    <n v="59"/>
    <n v="0"/>
    <n v="0"/>
  </r>
  <r>
    <x v="13"/>
    <x v="8"/>
    <s v="New cancer diagnoses (observed)"/>
    <x v="1"/>
    <x v="7"/>
    <n v="133"/>
    <n v="133"/>
    <n v="0"/>
    <n v="0"/>
  </r>
  <r>
    <x v="13"/>
    <x v="8"/>
    <s v="New cancer diagnoses (observed)"/>
    <x v="1"/>
    <x v="8"/>
    <n v="99"/>
    <n v="99"/>
    <n v="0"/>
    <n v="0"/>
  </r>
  <r>
    <x v="13"/>
    <x v="8"/>
    <s v="New cancer diagnoses (observed)"/>
    <x v="1"/>
    <x v="9"/>
    <n v="311"/>
    <n v="294"/>
    <n v="17"/>
    <n v="0.06"/>
  </r>
  <r>
    <x v="13"/>
    <x v="9"/>
    <s v="New cancer diagnoses (observed)"/>
    <x v="0"/>
    <x v="0"/>
    <n v="548"/>
    <n v="482"/>
    <n v="66"/>
    <n v="0.14000000000000001"/>
  </r>
  <r>
    <x v="13"/>
    <x v="9"/>
    <s v="New cancer diagnoses (observed)"/>
    <x v="0"/>
    <x v="1"/>
    <n v="568"/>
    <n v="545"/>
    <n v="23"/>
    <n v="0.04"/>
  </r>
  <r>
    <x v="13"/>
    <x v="9"/>
    <s v="New cancer diagnoses (observed)"/>
    <x v="0"/>
    <x v="2"/>
    <n v="289"/>
    <n v="287"/>
    <n v="2"/>
    <n v="0.01"/>
  </r>
  <r>
    <x v="13"/>
    <x v="9"/>
    <s v="New cancer diagnoses (observed)"/>
    <x v="0"/>
    <x v="4"/>
    <n v="529"/>
    <n v="529"/>
    <n v="0"/>
    <n v="0"/>
  </r>
  <r>
    <x v="13"/>
    <x v="9"/>
    <s v="New cancer diagnoses (observed)"/>
    <x v="1"/>
    <x v="5"/>
    <n v="75"/>
    <n v="75"/>
    <n v="0"/>
    <n v="0"/>
  </r>
  <r>
    <x v="13"/>
    <x v="9"/>
    <s v="New cancer diagnoses (observed)"/>
    <x v="1"/>
    <x v="6"/>
    <n v="80"/>
    <n v="80"/>
    <n v="0"/>
    <n v="0"/>
  </r>
  <r>
    <x v="13"/>
    <x v="9"/>
    <s v="New cancer diagnoses (observed)"/>
    <x v="1"/>
    <x v="7"/>
    <n v="79"/>
    <n v="79"/>
    <n v="0"/>
    <n v="0"/>
  </r>
  <r>
    <x v="13"/>
    <x v="9"/>
    <s v="New cancer diagnoses (observed)"/>
    <x v="1"/>
    <x v="8"/>
    <n v="186"/>
    <n v="185"/>
    <n v="1"/>
    <n v="0.01"/>
  </r>
  <r>
    <x v="13"/>
    <x v="9"/>
    <s v="New cancer diagnoses (observed)"/>
    <x v="1"/>
    <x v="9"/>
    <n v="545"/>
    <n v="519"/>
    <n v="26"/>
    <n v="0.05"/>
  </r>
  <r>
    <x v="13"/>
    <x v="10"/>
    <s v="New cancer diagnoses (observed)"/>
    <x v="0"/>
    <x v="0"/>
    <n v="69"/>
    <n v="62"/>
    <n v="7"/>
    <n v="0.11"/>
  </r>
  <r>
    <x v="13"/>
    <x v="10"/>
    <s v="New cancer diagnoses (observed)"/>
    <x v="0"/>
    <x v="1"/>
    <n v="163"/>
    <n v="160"/>
    <n v="3"/>
    <n v="0.02"/>
  </r>
  <r>
    <x v="13"/>
    <x v="10"/>
    <s v="New cancer diagnoses (observed)"/>
    <x v="0"/>
    <x v="2"/>
    <n v="114"/>
    <n v="113"/>
    <n v="1"/>
    <n v="0.01"/>
  </r>
  <r>
    <x v="13"/>
    <x v="10"/>
    <s v="New cancer diagnoses (observed)"/>
    <x v="0"/>
    <x v="4"/>
    <n v="439"/>
    <n v="437"/>
    <n v="2"/>
    <n v="0"/>
  </r>
  <r>
    <x v="13"/>
    <x v="11"/>
    <s v="New cancer diagnoses (observed)"/>
    <x v="0"/>
    <x v="0"/>
    <n v="25"/>
    <s v="NA"/>
    <s v="NA"/>
    <s v="NA"/>
  </r>
  <r>
    <x v="13"/>
    <x v="11"/>
    <s v="New cancer diagnoses (observed)"/>
    <x v="0"/>
    <x v="1"/>
    <n v="27"/>
    <s v="NA"/>
    <s v="NA"/>
    <s v="NA"/>
  </r>
  <r>
    <x v="13"/>
    <x v="11"/>
    <s v="New cancer diagnoses (observed)"/>
    <x v="0"/>
    <x v="2"/>
    <n v="17"/>
    <s v="NA"/>
    <s v="NA"/>
    <s v="NA"/>
  </r>
  <r>
    <x v="13"/>
    <x v="11"/>
    <s v="New cancer diagnoses (observed)"/>
    <x v="0"/>
    <x v="4"/>
    <n v="72"/>
    <s v="NA"/>
    <s v="NA"/>
    <s v="NA"/>
  </r>
  <r>
    <x v="13"/>
    <x v="11"/>
    <s v="New cancer diagnoses (observed)"/>
    <x v="1"/>
    <x v="5"/>
    <n v="6"/>
    <s v="NA"/>
    <s v="NA"/>
    <s v="NA"/>
  </r>
  <r>
    <x v="13"/>
    <x v="11"/>
    <s v="New cancer diagnoses (observed)"/>
    <x v="1"/>
    <x v="6"/>
    <n v="34"/>
    <s v="NA"/>
    <s v="NA"/>
    <s v="NA"/>
  </r>
  <r>
    <x v="13"/>
    <x v="11"/>
    <s v="New cancer diagnoses (observed)"/>
    <x v="1"/>
    <x v="7"/>
    <n v="15"/>
    <s v="NA"/>
    <s v="NA"/>
    <s v="NA"/>
  </r>
  <r>
    <x v="13"/>
    <x v="11"/>
    <s v="New cancer diagnoses (observed)"/>
    <x v="1"/>
    <x v="8"/>
    <n v="30"/>
    <s v="NA"/>
    <s v="NA"/>
    <s v="NA"/>
  </r>
  <r>
    <x v="13"/>
    <x v="11"/>
    <s v="New cancer diagnoses (observed)"/>
    <x v="1"/>
    <x v="9"/>
    <n v="56"/>
    <s v="NA"/>
    <s v="NA"/>
    <s v="NA"/>
  </r>
  <r>
    <x v="13"/>
    <x v="12"/>
    <s v="New cancer diagnoses (observed)"/>
    <x v="0"/>
    <x v="0"/>
    <n v="149"/>
    <s v="NA"/>
    <s v="NA"/>
    <s v="NA"/>
  </r>
  <r>
    <x v="13"/>
    <x v="12"/>
    <s v="New cancer diagnoses (observed)"/>
    <x v="0"/>
    <x v="1"/>
    <n v="190"/>
    <s v="NA"/>
    <s v="NA"/>
    <s v="NA"/>
  </r>
  <r>
    <x v="13"/>
    <x v="12"/>
    <s v="New cancer diagnoses (observed)"/>
    <x v="0"/>
    <x v="2"/>
    <n v="131"/>
    <s v="NA"/>
    <s v="NA"/>
    <s v="NA"/>
  </r>
  <r>
    <x v="13"/>
    <x v="12"/>
    <s v="New cancer diagnoses (observed)"/>
    <x v="0"/>
    <x v="4"/>
    <n v="207"/>
    <s v="NA"/>
    <s v="NA"/>
    <s v="NA"/>
  </r>
  <r>
    <x v="13"/>
    <x v="12"/>
    <s v="New cancer diagnoses (observed)"/>
    <x v="1"/>
    <x v="5"/>
    <n v="201"/>
    <s v="NA"/>
    <s v="NA"/>
    <s v="NA"/>
  </r>
  <r>
    <x v="13"/>
    <x v="12"/>
    <s v="New cancer diagnoses (observed)"/>
    <x v="1"/>
    <x v="6"/>
    <n v="38"/>
    <s v="NA"/>
    <s v="NA"/>
    <s v="NA"/>
  </r>
  <r>
    <x v="13"/>
    <x v="12"/>
    <s v="New cancer diagnoses (observed)"/>
    <x v="1"/>
    <x v="7"/>
    <n v="114"/>
    <s v="NA"/>
    <s v="NA"/>
    <s v="NA"/>
  </r>
  <r>
    <x v="13"/>
    <x v="12"/>
    <s v="New cancer diagnoses (observed)"/>
    <x v="1"/>
    <x v="8"/>
    <n v="65"/>
    <s v="NA"/>
    <s v="NA"/>
    <s v="NA"/>
  </r>
  <r>
    <x v="13"/>
    <x v="12"/>
    <s v="New cancer diagnoses (observed)"/>
    <x v="1"/>
    <x v="9"/>
    <n v="259"/>
    <s v="NA"/>
    <s v="NA"/>
    <s v="NA"/>
  </r>
  <r>
    <x v="13"/>
    <x v="13"/>
    <s v="New cancer diagnoses (observed)"/>
    <x v="0"/>
    <x v="0"/>
    <n v="42"/>
    <s v="NA"/>
    <s v="NA"/>
    <s v="NA"/>
  </r>
  <r>
    <x v="13"/>
    <x v="13"/>
    <s v="New cancer diagnoses (observed)"/>
    <x v="0"/>
    <x v="1"/>
    <n v="100"/>
    <s v="NA"/>
    <s v="NA"/>
    <s v="NA"/>
  </r>
  <r>
    <x v="13"/>
    <x v="13"/>
    <s v="New cancer diagnoses (observed)"/>
    <x v="0"/>
    <x v="2"/>
    <n v="101"/>
    <s v="NA"/>
    <s v="NA"/>
    <s v="NA"/>
  </r>
  <r>
    <x v="13"/>
    <x v="13"/>
    <s v="New cancer diagnoses (observed)"/>
    <x v="0"/>
    <x v="4"/>
    <n v="355"/>
    <s v="NA"/>
    <s v="NA"/>
    <s v="NA"/>
  </r>
  <r>
    <x v="13"/>
    <x v="14"/>
    <s v="New cancer diagnoses (observed)"/>
    <x v="0"/>
    <x v="0"/>
    <n v="168"/>
    <s v="NA"/>
    <s v="NA"/>
    <s v="NA"/>
  </r>
  <r>
    <x v="13"/>
    <x v="14"/>
    <s v="New cancer diagnoses (observed)"/>
    <x v="0"/>
    <x v="1"/>
    <n v="91"/>
    <s v="NA"/>
    <s v="NA"/>
    <s v="NA"/>
  </r>
  <r>
    <x v="13"/>
    <x v="14"/>
    <s v="New cancer diagnoses (observed)"/>
    <x v="0"/>
    <x v="2"/>
    <n v="109"/>
    <s v="NA"/>
    <s v="NA"/>
    <s v="NA"/>
  </r>
  <r>
    <x v="13"/>
    <x v="14"/>
    <s v="New cancer diagnoses (observed)"/>
    <x v="0"/>
    <x v="4"/>
    <n v="61"/>
    <s v="NA"/>
    <s v="NA"/>
    <s v="NA"/>
  </r>
  <r>
    <x v="13"/>
    <x v="15"/>
    <s v="New cancer diagnoses (observed)"/>
    <x v="0"/>
    <x v="0"/>
    <n v="981"/>
    <n v="899"/>
    <n v="82"/>
    <n v="0.09"/>
  </r>
  <r>
    <x v="13"/>
    <x v="15"/>
    <s v="New cancer diagnoses (observed)"/>
    <x v="0"/>
    <x v="1"/>
    <n v="610"/>
    <n v="595"/>
    <n v="15"/>
    <n v="0.03"/>
  </r>
  <r>
    <x v="13"/>
    <x v="15"/>
    <s v="New cancer diagnoses (observed)"/>
    <x v="0"/>
    <x v="2"/>
    <n v="591"/>
    <n v="589"/>
    <n v="2"/>
    <n v="0"/>
  </r>
  <r>
    <x v="13"/>
    <x v="15"/>
    <s v="New cancer diagnoses (observed)"/>
    <x v="0"/>
    <x v="4"/>
    <n v="776"/>
    <n v="773"/>
    <n v="3"/>
    <n v="0"/>
  </r>
  <r>
    <x v="13"/>
    <x v="15"/>
    <s v="New cancer diagnoses (observed)"/>
    <x v="1"/>
    <x v="5"/>
    <n v="543"/>
    <n v="543"/>
    <n v="0"/>
    <n v="0"/>
  </r>
  <r>
    <x v="13"/>
    <x v="15"/>
    <s v="New cancer diagnoses (observed)"/>
    <x v="1"/>
    <x v="6"/>
    <n v="207"/>
    <n v="207"/>
    <n v="0"/>
    <n v="0"/>
  </r>
  <r>
    <x v="13"/>
    <x v="15"/>
    <s v="New cancer diagnoses (observed)"/>
    <x v="1"/>
    <x v="7"/>
    <n v="547"/>
    <n v="546"/>
    <n v="1"/>
    <n v="0"/>
  </r>
  <r>
    <x v="13"/>
    <x v="15"/>
    <s v="New cancer diagnoses (observed)"/>
    <x v="1"/>
    <x v="8"/>
    <n v="1093"/>
    <n v="1093"/>
    <n v="0"/>
    <n v="0"/>
  </r>
  <r>
    <x v="13"/>
    <x v="15"/>
    <s v="New cancer diagnoses (observed)"/>
    <x v="1"/>
    <x v="9"/>
    <n v="370"/>
    <n v="276"/>
    <n v="94"/>
    <n v="0.34"/>
  </r>
  <r>
    <x v="13"/>
    <x v="16"/>
    <s v="New cancer diagnoses (observed)"/>
    <x v="0"/>
    <x v="0"/>
    <n v="56"/>
    <s v="NA"/>
    <s v="NA"/>
    <s v="NA"/>
  </r>
  <r>
    <x v="13"/>
    <x v="16"/>
    <s v="New cancer diagnoses (observed)"/>
    <x v="0"/>
    <x v="1"/>
    <n v="112"/>
    <s v="NA"/>
    <s v="NA"/>
    <s v="NA"/>
  </r>
  <r>
    <x v="13"/>
    <x v="16"/>
    <s v="New cancer diagnoses (observed)"/>
    <x v="0"/>
    <x v="2"/>
    <n v="41"/>
    <s v="NA"/>
    <s v="NA"/>
    <s v="NA"/>
  </r>
  <r>
    <x v="13"/>
    <x v="16"/>
    <s v="New cancer diagnoses (observed)"/>
    <x v="0"/>
    <x v="4"/>
    <n v="47"/>
    <s v="NA"/>
    <s v="NA"/>
    <s v="NA"/>
  </r>
  <r>
    <x v="13"/>
    <x v="17"/>
    <s v="New cancer diagnoses (observed)"/>
    <x v="0"/>
    <x v="0"/>
    <n v="22"/>
    <n v="20"/>
    <n v="2"/>
    <n v="0.1"/>
  </r>
  <r>
    <x v="13"/>
    <x v="17"/>
    <s v="New cancer diagnoses (observed)"/>
    <x v="0"/>
    <x v="1"/>
    <n v="318"/>
    <n v="317"/>
    <n v="1"/>
    <n v="0"/>
  </r>
  <r>
    <x v="13"/>
    <x v="17"/>
    <s v="New cancer diagnoses (observed)"/>
    <x v="0"/>
    <x v="2"/>
    <n v="91"/>
    <n v="91"/>
    <n v="0"/>
    <n v="0"/>
  </r>
  <r>
    <x v="13"/>
    <x v="17"/>
    <s v="New cancer diagnoses (observed)"/>
    <x v="0"/>
    <x v="4"/>
    <n v="561"/>
    <n v="560"/>
    <n v="1"/>
    <n v="0"/>
  </r>
  <r>
    <x v="13"/>
    <x v="17"/>
    <s v="New cancer diagnoses (observed)"/>
    <x v="1"/>
    <x v="5"/>
    <n v="466"/>
    <n v="467"/>
    <n v="-1"/>
    <n v="0"/>
  </r>
  <r>
    <x v="13"/>
    <x v="17"/>
    <s v="New cancer diagnoses (observed)"/>
    <x v="1"/>
    <x v="6"/>
    <n v="206"/>
    <n v="206"/>
    <n v="0"/>
    <n v="0"/>
  </r>
  <r>
    <x v="13"/>
    <x v="17"/>
    <s v="New cancer diagnoses (observed)"/>
    <x v="1"/>
    <x v="7"/>
    <n v="44"/>
    <n v="44"/>
    <n v="0"/>
    <n v="0"/>
  </r>
  <r>
    <x v="13"/>
    <x v="17"/>
    <s v="New cancer diagnoses (observed)"/>
    <x v="1"/>
    <x v="8"/>
    <n v="11"/>
    <n v="10"/>
    <n v="1"/>
    <n v="0.1"/>
  </r>
  <r>
    <x v="13"/>
    <x v="17"/>
    <s v="New cancer diagnoses (observed)"/>
    <x v="1"/>
    <x v="9"/>
    <n v="265"/>
    <n v="261"/>
    <n v="4"/>
    <n v="0.02"/>
  </r>
  <r>
    <x v="13"/>
    <x v="18"/>
    <s v="New cancer diagnoses (observed)"/>
    <x v="0"/>
    <x v="0"/>
    <n v="113"/>
    <s v="NA"/>
    <s v="NA"/>
    <s v="NA"/>
  </r>
  <r>
    <x v="13"/>
    <x v="18"/>
    <s v="New cancer diagnoses (observed)"/>
    <x v="0"/>
    <x v="1"/>
    <n v="99"/>
    <s v="NA"/>
    <s v="NA"/>
    <s v="NA"/>
  </r>
  <r>
    <x v="13"/>
    <x v="18"/>
    <s v="New cancer diagnoses (observed)"/>
    <x v="0"/>
    <x v="2"/>
    <n v="48"/>
    <s v="NA"/>
    <s v="NA"/>
    <s v="NA"/>
  </r>
  <r>
    <x v="13"/>
    <x v="18"/>
    <s v="New cancer diagnoses (observed)"/>
    <x v="0"/>
    <x v="4"/>
    <n v="116"/>
    <s v="NA"/>
    <s v="NA"/>
    <s v="NA"/>
  </r>
  <r>
    <x v="13"/>
    <x v="19"/>
    <s v="New cancer diagnoses (observed)"/>
    <x v="0"/>
    <x v="0"/>
    <n v="114"/>
    <s v="NA"/>
    <s v="NA"/>
    <s v="NA"/>
  </r>
  <r>
    <x v="13"/>
    <x v="19"/>
    <s v="New cancer diagnoses (observed)"/>
    <x v="0"/>
    <x v="1"/>
    <n v="69"/>
    <s v="NA"/>
    <s v="NA"/>
    <s v="NA"/>
  </r>
  <r>
    <x v="13"/>
    <x v="19"/>
    <s v="New cancer diagnoses (observed)"/>
    <x v="0"/>
    <x v="2"/>
    <n v="35"/>
    <s v="NA"/>
    <s v="NA"/>
    <s v="NA"/>
  </r>
  <r>
    <x v="13"/>
    <x v="19"/>
    <s v="New cancer diagnoses (observed)"/>
    <x v="0"/>
    <x v="4"/>
    <n v="27"/>
    <s v="NA"/>
    <s v="NA"/>
    <s v="NA"/>
  </r>
  <r>
    <x v="13"/>
    <x v="20"/>
    <s v="New cancer diagnoses (observed)"/>
    <x v="0"/>
    <x v="0"/>
    <n v="27"/>
    <s v="NA"/>
    <s v="NA"/>
    <s v="NA"/>
  </r>
  <r>
    <x v="13"/>
    <x v="20"/>
    <s v="New cancer diagnoses (observed)"/>
    <x v="0"/>
    <x v="1"/>
    <n v="63"/>
    <s v="NA"/>
    <s v="NA"/>
    <s v="NA"/>
  </r>
  <r>
    <x v="13"/>
    <x v="20"/>
    <s v="New cancer diagnoses (observed)"/>
    <x v="0"/>
    <x v="2"/>
    <n v="13"/>
    <s v="NA"/>
    <s v="NA"/>
    <s v="NA"/>
  </r>
  <r>
    <x v="13"/>
    <x v="20"/>
    <s v="New cancer diagnoses (observed)"/>
    <x v="0"/>
    <x v="4"/>
    <n v="84"/>
    <s v="NA"/>
    <s v="NA"/>
    <s v="NA"/>
  </r>
  <r>
    <x v="13"/>
    <x v="21"/>
    <s v="New cancer diagnoses (observed)"/>
    <x v="0"/>
    <x v="0"/>
    <n v="203"/>
    <s v="NA"/>
    <s v="NA"/>
    <s v="NA"/>
  </r>
  <r>
    <x v="13"/>
    <x v="21"/>
    <s v="New cancer diagnoses (observed)"/>
    <x v="0"/>
    <x v="1"/>
    <n v="183"/>
    <s v="NA"/>
    <s v="NA"/>
    <s v="NA"/>
  </r>
  <r>
    <x v="13"/>
    <x v="21"/>
    <s v="New cancer diagnoses (observed)"/>
    <x v="0"/>
    <x v="2"/>
    <n v="122"/>
    <s v="NA"/>
    <s v="NA"/>
    <s v="NA"/>
  </r>
  <r>
    <x v="13"/>
    <x v="21"/>
    <s v="New cancer diagnoses (observed)"/>
    <x v="0"/>
    <x v="4"/>
    <n v="237"/>
    <s v="NA"/>
    <s v="NA"/>
    <s v="NA"/>
  </r>
  <r>
    <x v="13"/>
    <x v="21"/>
    <s v="New cancer diagnoses (observed)"/>
    <x v="1"/>
    <x v="5"/>
    <n v="65"/>
    <s v="NA"/>
    <s v="NA"/>
    <s v="NA"/>
  </r>
  <r>
    <x v="13"/>
    <x v="21"/>
    <s v="New cancer diagnoses (observed)"/>
    <x v="1"/>
    <x v="6"/>
    <n v="44"/>
    <s v="NA"/>
    <s v="NA"/>
    <s v="NA"/>
  </r>
  <r>
    <x v="13"/>
    <x v="21"/>
    <s v="New cancer diagnoses (observed)"/>
    <x v="1"/>
    <x v="7"/>
    <n v="62"/>
    <s v="NA"/>
    <s v="NA"/>
    <s v="NA"/>
  </r>
  <r>
    <x v="13"/>
    <x v="21"/>
    <s v="New cancer diagnoses (observed)"/>
    <x v="1"/>
    <x v="8"/>
    <n v="145"/>
    <s v="NA"/>
    <s v="NA"/>
    <s v="NA"/>
  </r>
  <r>
    <x v="13"/>
    <x v="21"/>
    <s v="New cancer diagnoses (observed)"/>
    <x v="1"/>
    <x v="9"/>
    <n v="429"/>
    <s v="NA"/>
    <s v="NA"/>
    <s v="NA"/>
  </r>
  <r>
    <x v="13"/>
    <x v="22"/>
    <s v="New cancer diagnoses (observed)"/>
    <x v="0"/>
    <x v="0"/>
    <n v="136"/>
    <s v="NA"/>
    <s v="NA"/>
    <s v="NA"/>
  </r>
  <r>
    <x v="13"/>
    <x v="22"/>
    <s v="New cancer diagnoses (observed)"/>
    <x v="0"/>
    <x v="1"/>
    <n v="139"/>
    <s v="NA"/>
    <s v="NA"/>
    <s v="NA"/>
  </r>
  <r>
    <x v="13"/>
    <x v="22"/>
    <s v="New cancer diagnoses (observed)"/>
    <x v="0"/>
    <x v="2"/>
    <n v="98"/>
    <s v="NA"/>
    <s v="NA"/>
    <s v="NA"/>
  </r>
  <r>
    <x v="13"/>
    <x v="22"/>
    <s v="New cancer diagnoses (observed)"/>
    <x v="0"/>
    <x v="4"/>
    <n v="333"/>
    <s v="NA"/>
    <s v="NA"/>
    <s v="NA"/>
  </r>
  <r>
    <x v="13"/>
    <x v="22"/>
    <s v="New cancer diagnoses (observed)"/>
    <x v="1"/>
    <x v="5"/>
    <n v="30"/>
    <s v="NA"/>
    <s v="NA"/>
    <s v="NA"/>
  </r>
  <r>
    <x v="13"/>
    <x v="22"/>
    <s v="New cancer diagnoses (observed)"/>
    <x v="1"/>
    <x v="6"/>
    <n v="104"/>
    <s v="NA"/>
    <s v="NA"/>
    <s v="NA"/>
  </r>
  <r>
    <x v="13"/>
    <x v="22"/>
    <s v="New cancer diagnoses (observed)"/>
    <x v="1"/>
    <x v="7"/>
    <n v="189"/>
    <s v="NA"/>
    <s v="NA"/>
    <s v="NA"/>
  </r>
  <r>
    <x v="13"/>
    <x v="22"/>
    <s v="New cancer diagnoses (observed)"/>
    <x v="1"/>
    <x v="8"/>
    <n v="216"/>
    <s v="NA"/>
    <s v="NA"/>
    <s v="NA"/>
  </r>
  <r>
    <x v="13"/>
    <x v="22"/>
    <s v="New cancer diagnoses (observed)"/>
    <x v="1"/>
    <x v="9"/>
    <n v="167"/>
    <s v="NA"/>
    <s v="NA"/>
    <s v="NA"/>
  </r>
  <r>
    <x v="13"/>
    <x v="23"/>
    <s v="New cancer diagnoses (observed)"/>
    <x v="0"/>
    <x v="0"/>
    <n v="219"/>
    <n v="195"/>
    <n v="24"/>
    <n v="0.12"/>
  </r>
  <r>
    <x v="13"/>
    <x v="23"/>
    <s v="New cancer diagnoses (observed)"/>
    <x v="0"/>
    <x v="1"/>
    <n v="204"/>
    <n v="197"/>
    <n v="7"/>
    <n v="0.04"/>
  </r>
  <r>
    <x v="13"/>
    <x v="23"/>
    <s v="New cancer diagnoses (observed)"/>
    <x v="0"/>
    <x v="2"/>
    <n v="151"/>
    <n v="146"/>
    <n v="5"/>
    <n v="0.03"/>
  </r>
  <r>
    <x v="13"/>
    <x v="23"/>
    <s v="New cancer diagnoses (observed)"/>
    <x v="0"/>
    <x v="4"/>
    <n v="433"/>
    <n v="432"/>
    <n v="1"/>
    <n v="0"/>
  </r>
  <r>
    <x v="13"/>
    <x v="23"/>
    <s v="New cancer diagnoses (observed)"/>
    <x v="1"/>
    <x v="5"/>
    <n v="48"/>
    <n v="46"/>
    <n v="2"/>
    <n v="0.04"/>
  </r>
  <r>
    <x v="13"/>
    <x v="23"/>
    <s v="New cancer diagnoses (observed)"/>
    <x v="1"/>
    <x v="6"/>
    <n v="153"/>
    <n v="154"/>
    <n v="-1"/>
    <n v="-0.01"/>
  </r>
  <r>
    <x v="13"/>
    <x v="23"/>
    <s v="New cancer diagnoses (observed)"/>
    <x v="1"/>
    <x v="7"/>
    <n v="218"/>
    <n v="218"/>
    <n v="0"/>
    <n v="0"/>
  </r>
  <r>
    <x v="13"/>
    <x v="23"/>
    <s v="New cancer diagnoses (observed)"/>
    <x v="1"/>
    <x v="8"/>
    <n v="301"/>
    <n v="300"/>
    <n v="1"/>
    <n v="0"/>
  </r>
  <r>
    <x v="13"/>
    <x v="23"/>
    <s v="New cancer diagnoses (observed)"/>
    <x v="1"/>
    <x v="9"/>
    <n v="287"/>
    <n v="252"/>
    <n v="35"/>
    <n v="0.14000000000000001"/>
  </r>
  <r>
    <x v="13"/>
    <x v="24"/>
    <s v="New cancer diagnoses (observed)"/>
    <x v="0"/>
    <x v="0"/>
    <s v="NA"/>
    <s v="NA"/>
    <s v="NA"/>
    <s v="NA"/>
  </r>
  <r>
    <x v="13"/>
    <x v="24"/>
    <s v="New cancer diagnoses (observed)"/>
    <x v="0"/>
    <x v="1"/>
    <s v="NA"/>
    <s v="NA"/>
    <s v="NA"/>
    <s v="NA"/>
  </r>
  <r>
    <x v="13"/>
    <x v="24"/>
    <s v="New cancer diagnoses (observed)"/>
    <x v="0"/>
    <x v="2"/>
    <s v="NA"/>
    <s v="NA"/>
    <s v="NA"/>
    <s v="NA"/>
  </r>
  <r>
    <x v="13"/>
    <x v="24"/>
    <s v="New cancer diagnoses (observed)"/>
    <x v="0"/>
    <x v="4"/>
    <s v="NA"/>
    <s v="NA"/>
    <s v="NA"/>
    <s v="NA"/>
  </r>
  <r>
    <x v="13"/>
    <x v="24"/>
    <s v="New cancer diagnoses (observed)"/>
    <x v="1"/>
    <x v="5"/>
    <s v="NA"/>
    <s v="NA"/>
    <s v="NA"/>
    <s v="NA"/>
  </r>
  <r>
    <x v="13"/>
    <x v="24"/>
    <s v="New cancer diagnoses (observed)"/>
    <x v="1"/>
    <x v="6"/>
    <s v="NA"/>
    <s v="NA"/>
    <s v="NA"/>
    <s v="NA"/>
  </r>
  <r>
    <x v="13"/>
    <x v="24"/>
    <s v="New cancer diagnoses (observed)"/>
    <x v="1"/>
    <x v="7"/>
    <s v="NA"/>
    <s v="NA"/>
    <s v="NA"/>
    <s v="NA"/>
  </r>
  <r>
    <x v="13"/>
    <x v="24"/>
    <s v="New cancer diagnoses (observed)"/>
    <x v="1"/>
    <x v="8"/>
    <s v="NA"/>
    <s v="NA"/>
    <s v="NA"/>
    <s v="NA"/>
  </r>
  <r>
    <x v="13"/>
    <x v="24"/>
    <s v="New cancer diagnoses (observed)"/>
    <x v="1"/>
    <x v="9"/>
    <s v="NA"/>
    <s v="NA"/>
    <s v="NA"/>
    <s v="NA"/>
  </r>
  <r>
    <x v="13"/>
    <x v="25"/>
    <s v="New cancer diagnoses (observed)"/>
    <x v="0"/>
    <x v="0"/>
    <n v="124"/>
    <s v="NA"/>
    <s v="NA"/>
    <s v="NA"/>
  </r>
  <r>
    <x v="13"/>
    <x v="25"/>
    <s v="New cancer diagnoses (observed)"/>
    <x v="0"/>
    <x v="1"/>
    <n v="118"/>
    <s v="NA"/>
    <s v="NA"/>
    <s v="NA"/>
  </r>
  <r>
    <x v="13"/>
    <x v="25"/>
    <s v="New cancer diagnoses (observed)"/>
    <x v="0"/>
    <x v="2"/>
    <n v="54"/>
    <s v="NA"/>
    <s v="NA"/>
    <s v="NA"/>
  </r>
  <r>
    <x v="13"/>
    <x v="25"/>
    <s v="New cancer diagnoses (observed)"/>
    <x v="0"/>
    <x v="4"/>
    <n v="159"/>
    <s v="NA"/>
    <s v="NA"/>
    <s v="NA"/>
  </r>
  <r>
    <x v="13"/>
    <x v="25"/>
    <s v="New cancer diagnoses (observed)"/>
    <x v="1"/>
    <x v="5"/>
    <n v="91"/>
    <s v="NA"/>
    <s v="NA"/>
    <s v="NA"/>
  </r>
  <r>
    <x v="13"/>
    <x v="25"/>
    <s v="New cancer diagnoses (observed)"/>
    <x v="1"/>
    <x v="6"/>
    <n v="18"/>
    <s v="NA"/>
    <s v="NA"/>
    <s v="NA"/>
  </r>
  <r>
    <x v="13"/>
    <x v="25"/>
    <s v="New cancer diagnoses (observed)"/>
    <x v="1"/>
    <x v="7"/>
    <n v="83"/>
    <s v="NA"/>
    <s v="NA"/>
    <s v="NA"/>
  </r>
  <r>
    <x v="13"/>
    <x v="25"/>
    <s v="New cancer diagnoses (observed)"/>
    <x v="1"/>
    <x v="8"/>
    <n v="61"/>
    <s v="NA"/>
    <s v="NA"/>
    <s v="NA"/>
  </r>
  <r>
    <x v="13"/>
    <x v="25"/>
    <s v="New cancer diagnoses (observed)"/>
    <x v="1"/>
    <x v="9"/>
    <n v="154"/>
    <s v="NA"/>
    <s v="NA"/>
    <s v="NA"/>
  </r>
  <r>
    <x v="13"/>
    <x v="26"/>
    <s v="New cancer diagnoses (observed)"/>
    <x v="0"/>
    <x v="0"/>
    <n v="299"/>
    <s v="NA"/>
    <s v="NA"/>
    <s v="NA"/>
  </r>
  <r>
    <x v="13"/>
    <x v="26"/>
    <s v="New cancer diagnoses (observed)"/>
    <x v="0"/>
    <x v="1"/>
    <n v="106"/>
    <s v="NA"/>
    <s v="NA"/>
    <s v="NA"/>
  </r>
  <r>
    <x v="13"/>
    <x v="26"/>
    <s v="New cancer diagnoses (observed)"/>
    <x v="0"/>
    <x v="2"/>
    <n v="75"/>
    <s v="NA"/>
    <s v="NA"/>
    <s v="NA"/>
  </r>
  <r>
    <x v="13"/>
    <x v="26"/>
    <s v="New cancer diagnoses (observed)"/>
    <x v="0"/>
    <x v="4"/>
    <n v="157"/>
    <s v="NA"/>
    <s v="NA"/>
    <s v="NA"/>
  </r>
  <r>
    <x v="13"/>
    <x v="26"/>
    <s v="New cancer diagnoses (observed)"/>
    <x v="1"/>
    <x v="5"/>
    <n v="33"/>
    <s v="NA"/>
    <s v="NA"/>
    <s v="NA"/>
  </r>
  <r>
    <x v="13"/>
    <x v="26"/>
    <s v="New cancer diagnoses (observed)"/>
    <x v="1"/>
    <x v="6"/>
    <n v="53"/>
    <s v="NA"/>
    <s v="NA"/>
    <s v="NA"/>
  </r>
  <r>
    <x v="13"/>
    <x v="26"/>
    <s v="New cancer diagnoses (observed)"/>
    <x v="1"/>
    <x v="7"/>
    <n v="65"/>
    <s v="NA"/>
    <s v="NA"/>
    <s v="NA"/>
  </r>
  <r>
    <x v="13"/>
    <x v="26"/>
    <s v="New cancer diagnoses (observed)"/>
    <x v="1"/>
    <x v="8"/>
    <n v="203"/>
    <s v="NA"/>
    <s v="NA"/>
    <s v="NA"/>
  </r>
  <r>
    <x v="13"/>
    <x v="26"/>
    <s v="New cancer diagnoses (observed)"/>
    <x v="1"/>
    <x v="9"/>
    <n v="283"/>
    <s v="NA"/>
    <s v="NA"/>
    <s v="NA"/>
  </r>
  <r>
    <x v="13"/>
    <x v="27"/>
    <s v="New cancer diagnoses (observed)"/>
    <x v="0"/>
    <x v="0"/>
    <n v="249"/>
    <n v="235"/>
    <n v="14"/>
    <n v="0.06"/>
  </r>
  <r>
    <x v="13"/>
    <x v="27"/>
    <s v="New cancer diagnoses (observed)"/>
    <x v="0"/>
    <x v="1"/>
    <n v="895"/>
    <n v="892"/>
    <n v="3"/>
    <n v="0"/>
  </r>
  <r>
    <x v="13"/>
    <x v="27"/>
    <s v="New cancer diagnoses (observed)"/>
    <x v="0"/>
    <x v="2"/>
    <n v="323"/>
    <n v="324"/>
    <n v="-1"/>
    <n v="0"/>
  </r>
  <r>
    <x v="13"/>
    <x v="27"/>
    <s v="New cancer diagnoses (observed)"/>
    <x v="0"/>
    <x v="4"/>
    <n v="2278"/>
    <n v="2278"/>
    <n v="0"/>
    <n v="0"/>
  </r>
  <r>
    <x v="13"/>
    <x v="27"/>
    <s v="New cancer diagnoses (observed)"/>
    <x v="1"/>
    <x v="5"/>
    <n v="1069"/>
    <n v="1068"/>
    <n v="1"/>
    <n v="0"/>
  </r>
  <r>
    <x v="13"/>
    <x v="27"/>
    <s v="New cancer diagnoses (observed)"/>
    <x v="1"/>
    <x v="6"/>
    <n v="442"/>
    <n v="443"/>
    <n v="-1"/>
    <n v="0"/>
  </r>
  <r>
    <x v="13"/>
    <x v="27"/>
    <s v="New cancer diagnoses (observed)"/>
    <x v="1"/>
    <x v="7"/>
    <n v="838"/>
    <n v="836"/>
    <n v="2"/>
    <n v="0"/>
  </r>
  <r>
    <x v="13"/>
    <x v="27"/>
    <s v="New cancer diagnoses (observed)"/>
    <x v="1"/>
    <x v="8"/>
    <n v="449"/>
    <n v="449"/>
    <n v="0"/>
    <n v="0"/>
  </r>
  <r>
    <x v="13"/>
    <x v="27"/>
    <s v="New cancer diagnoses (observed)"/>
    <x v="1"/>
    <x v="9"/>
    <n v="947"/>
    <n v="933"/>
    <n v="14"/>
    <n v="0.02"/>
  </r>
  <r>
    <x v="13"/>
    <x v="28"/>
    <s v="New cancer diagnoses (observed)"/>
    <x v="0"/>
    <x v="0"/>
    <n v="83"/>
    <s v="NA"/>
    <s v="NA"/>
    <s v="NA"/>
  </r>
  <r>
    <x v="13"/>
    <x v="28"/>
    <s v="New cancer diagnoses (observed)"/>
    <x v="0"/>
    <x v="1"/>
    <n v="65"/>
    <s v="NA"/>
    <s v="NA"/>
    <s v="NA"/>
  </r>
  <r>
    <x v="13"/>
    <x v="28"/>
    <s v="New cancer diagnoses (observed)"/>
    <x v="0"/>
    <x v="2"/>
    <n v="53"/>
    <s v="NA"/>
    <s v="NA"/>
    <s v="NA"/>
  </r>
  <r>
    <x v="13"/>
    <x v="28"/>
    <s v="New cancer diagnoses (observed)"/>
    <x v="0"/>
    <x v="4"/>
    <n v="100"/>
    <s v="NA"/>
    <s v="NA"/>
    <s v="NA"/>
  </r>
  <r>
    <x v="13"/>
    <x v="28"/>
    <s v="New cancer diagnoses (observed)"/>
    <x v="1"/>
    <x v="5"/>
    <n v="18"/>
    <s v="NA"/>
    <s v="NA"/>
    <s v="NA"/>
  </r>
  <r>
    <x v="13"/>
    <x v="28"/>
    <s v="New cancer diagnoses (observed)"/>
    <x v="1"/>
    <x v="6"/>
    <n v="49"/>
    <s v="NA"/>
    <s v="NA"/>
    <s v="NA"/>
  </r>
  <r>
    <x v="13"/>
    <x v="28"/>
    <s v="New cancer diagnoses (observed)"/>
    <x v="1"/>
    <x v="7"/>
    <n v="29"/>
    <s v="NA"/>
    <s v="NA"/>
    <s v="NA"/>
  </r>
  <r>
    <x v="13"/>
    <x v="28"/>
    <s v="New cancer diagnoses (observed)"/>
    <x v="1"/>
    <x v="8"/>
    <n v="85"/>
    <s v="NA"/>
    <s v="NA"/>
    <s v="NA"/>
  </r>
  <r>
    <x v="13"/>
    <x v="28"/>
    <s v="New cancer diagnoses (observed)"/>
    <x v="1"/>
    <x v="9"/>
    <n v="120"/>
    <s v="NA"/>
    <s v="NA"/>
    <s v="NA"/>
  </r>
  <r>
    <x v="13"/>
    <x v="29"/>
    <s v="New cancer diagnoses (observed)"/>
    <x v="0"/>
    <x v="0"/>
    <n v="18"/>
    <s v="NA"/>
    <s v="NA"/>
    <s v="NA"/>
  </r>
  <r>
    <x v="13"/>
    <x v="29"/>
    <s v="New cancer diagnoses (observed)"/>
    <x v="0"/>
    <x v="1"/>
    <n v="24"/>
    <s v="NA"/>
    <s v="NA"/>
    <s v="NA"/>
  </r>
  <r>
    <x v="13"/>
    <x v="29"/>
    <s v="New cancer diagnoses (observed)"/>
    <x v="0"/>
    <x v="2"/>
    <n v="25"/>
    <s v="NA"/>
    <s v="NA"/>
    <s v="NA"/>
  </r>
  <r>
    <x v="13"/>
    <x v="29"/>
    <s v="New cancer diagnoses (observed)"/>
    <x v="0"/>
    <x v="4"/>
    <n v="106"/>
    <s v="NA"/>
    <s v="NA"/>
    <s v="NA"/>
  </r>
  <r>
    <x v="13"/>
    <x v="30"/>
    <s v="New cancer diagnoses (observed)"/>
    <x v="0"/>
    <x v="0"/>
    <n v="172"/>
    <n v="194"/>
    <n v="-22"/>
    <n v="-0.11"/>
  </r>
  <r>
    <x v="13"/>
    <x v="30"/>
    <s v="New cancer diagnoses (observed)"/>
    <x v="0"/>
    <x v="1"/>
    <n v="92"/>
    <n v="93"/>
    <n v="-1"/>
    <n v="-0.01"/>
  </r>
  <r>
    <x v="13"/>
    <x v="30"/>
    <s v="New cancer diagnoses (observed)"/>
    <x v="0"/>
    <x v="2"/>
    <n v="74"/>
    <n v="81"/>
    <n v="-7"/>
    <n v="-0.09"/>
  </r>
  <r>
    <x v="13"/>
    <x v="30"/>
    <s v="New cancer diagnoses (observed)"/>
    <x v="0"/>
    <x v="4"/>
    <n v="92"/>
    <n v="101"/>
    <n v="-9"/>
    <n v="-0.09"/>
  </r>
  <r>
    <x v="13"/>
    <x v="31"/>
    <s v="New cancer diagnoses (observed)"/>
    <x v="0"/>
    <x v="0"/>
    <n v="608"/>
    <n v="512"/>
    <n v="96"/>
    <n v="0.19"/>
  </r>
  <r>
    <x v="13"/>
    <x v="31"/>
    <s v="New cancer diagnoses (observed)"/>
    <x v="0"/>
    <x v="1"/>
    <n v="257"/>
    <n v="241"/>
    <n v="16"/>
    <n v="7.0000000000000007E-2"/>
  </r>
  <r>
    <x v="13"/>
    <x v="31"/>
    <s v="New cancer diagnoses (observed)"/>
    <x v="0"/>
    <x v="2"/>
    <n v="226"/>
    <n v="213"/>
    <n v="13"/>
    <n v="0.06"/>
  </r>
  <r>
    <x v="13"/>
    <x v="31"/>
    <s v="New cancer diagnoses (observed)"/>
    <x v="0"/>
    <x v="4"/>
    <n v="263"/>
    <n v="263"/>
    <n v="0"/>
    <n v="0"/>
  </r>
  <r>
    <x v="13"/>
    <x v="31"/>
    <s v="New cancer diagnoses (observed)"/>
    <x v="1"/>
    <x v="5"/>
    <n v="33"/>
    <n v="33"/>
    <n v="0"/>
    <n v="0"/>
  </r>
  <r>
    <x v="13"/>
    <x v="31"/>
    <s v="New cancer diagnoses (observed)"/>
    <x v="1"/>
    <x v="6"/>
    <n v="53"/>
    <n v="53"/>
    <n v="0"/>
    <n v="0"/>
  </r>
  <r>
    <x v="13"/>
    <x v="31"/>
    <s v="New cancer diagnoses (observed)"/>
    <x v="1"/>
    <x v="7"/>
    <n v="65"/>
    <n v="64"/>
    <n v="1"/>
    <n v="0.02"/>
  </r>
  <r>
    <x v="13"/>
    <x v="31"/>
    <s v="New cancer diagnoses (observed)"/>
    <x v="1"/>
    <x v="8"/>
    <n v="203"/>
    <n v="203"/>
    <n v="0"/>
    <n v="0"/>
  </r>
  <r>
    <x v="13"/>
    <x v="31"/>
    <s v="New cancer diagnoses (observed)"/>
    <x v="1"/>
    <x v="9"/>
    <n v="283"/>
    <n v="235"/>
    <n v="48"/>
    <n v="0.2"/>
  </r>
  <r>
    <x v="13"/>
    <x v="32"/>
    <s v="New cancer diagnoses (observed)"/>
    <x v="0"/>
    <x v="0"/>
    <n v="331"/>
    <n v="294"/>
    <n v="37"/>
    <n v="0.13"/>
  </r>
  <r>
    <x v="13"/>
    <x v="32"/>
    <s v="New cancer diagnoses (observed)"/>
    <x v="0"/>
    <x v="1"/>
    <n v="497"/>
    <n v="488"/>
    <n v="9"/>
    <n v="0.02"/>
  </r>
  <r>
    <x v="13"/>
    <x v="32"/>
    <s v="New cancer diagnoses (observed)"/>
    <x v="0"/>
    <x v="2"/>
    <n v="268"/>
    <n v="262"/>
    <n v="6"/>
    <n v="0.02"/>
  </r>
  <r>
    <x v="13"/>
    <x v="32"/>
    <s v="New cancer diagnoses (observed)"/>
    <x v="0"/>
    <x v="4"/>
    <n v="673"/>
    <n v="674"/>
    <n v="-1"/>
    <n v="0"/>
  </r>
  <r>
    <x v="13"/>
    <x v="32"/>
    <s v="New cancer diagnoses (observed)"/>
    <x v="1"/>
    <x v="5"/>
    <n v="370"/>
    <n v="370"/>
    <n v="0"/>
    <n v="0"/>
  </r>
  <r>
    <x v="13"/>
    <x v="32"/>
    <s v="New cancer diagnoses (observed)"/>
    <x v="1"/>
    <x v="6"/>
    <n v="200"/>
    <n v="201"/>
    <n v="-1"/>
    <n v="0"/>
  </r>
  <r>
    <x v="13"/>
    <x v="32"/>
    <s v="New cancer diagnoses (observed)"/>
    <x v="1"/>
    <x v="7"/>
    <n v="168"/>
    <n v="168"/>
    <n v="0"/>
    <n v="0"/>
  </r>
  <r>
    <x v="13"/>
    <x v="32"/>
    <s v="New cancer diagnoses (observed)"/>
    <x v="1"/>
    <x v="8"/>
    <n v="86"/>
    <n v="86"/>
    <n v="0"/>
    <n v="0"/>
  </r>
  <r>
    <x v="13"/>
    <x v="32"/>
    <s v="New cancer diagnoses (observed)"/>
    <x v="1"/>
    <x v="9"/>
    <n v="630"/>
    <n v="583"/>
    <n v="47"/>
    <n v="0.08"/>
  </r>
  <r>
    <x v="13"/>
    <x v="33"/>
    <s v="New cancer diagnoses (observed)"/>
    <x v="0"/>
    <x v="0"/>
    <n v="58"/>
    <s v="NA"/>
    <s v="NA"/>
    <s v="NA"/>
  </r>
  <r>
    <x v="13"/>
    <x v="33"/>
    <s v="New cancer diagnoses (observed)"/>
    <x v="0"/>
    <x v="1"/>
    <n v="142"/>
    <s v="NA"/>
    <s v="NA"/>
    <s v="NA"/>
  </r>
  <r>
    <x v="13"/>
    <x v="33"/>
    <s v="New cancer diagnoses (observed)"/>
    <x v="0"/>
    <x v="2"/>
    <n v="46"/>
    <s v="NA"/>
    <s v="NA"/>
    <s v="NA"/>
  </r>
  <r>
    <x v="13"/>
    <x v="33"/>
    <s v="New cancer diagnoses (observed)"/>
    <x v="0"/>
    <x v="4"/>
    <n v="380"/>
    <s v="NA"/>
    <s v="NA"/>
    <s v="NA"/>
  </r>
  <r>
    <x v="13"/>
    <x v="33"/>
    <s v="New cancer diagnoses (observed)"/>
    <x v="1"/>
    <x v="5"/>
    <n v="340"/>
    <s v="NA"/>
    <s v="NA"/>
    <s v="NA"/>
  </r>
  <r>
    <x v="13"/>
    <x v="33"/>
    <s v="New cancer diagnoses (observed)"/>
    <x v="1"/>
    <x v="6"/>
    <n v="41"/>
    <s v="NA"/>
    <s v="NA"/>
    <s v="NA"/>
  </r>
  <r>
    <x v="13"/>
    <x v="33"/>
    <s v="New cancer diagnoses (observed)"/>
    <x v="1"/>
    <x v="7"/>
    <n v="50"/>
    <s v="NA"/>
    <s v="NA"/>
    <s v="NA"/>
  </r>
  <r>
    <x v="13"/>
    <x v="33"/>
    <s v="New cancer diagnoses (observed)"/>
    <x v="1"/>
    <x v="8"/>
    <n v="38"/>
    <s v="NA"/>
    <s v="NA"/>
    <s v="NA"/>
  </r>
  <r>
    <x v="13"/>
    <x v="33"/>
    <s v="New cancer diagnoses (observed)"/>
    <x v="1"/>
    <x v="9"/>
    <n v="157"/>
    <s v="NA"/>
    <s v="NA"/>
    <s v="NA"/>
  </r>
  <r>
    <x v="14"/>
    <x v="0"/>
    <s v="New cancer diagnoses (observed)"/>
    <x v="0"/>
    <x v="0"/>
    <n v="4266"/>
    <n v="3899"/>
    <n v="367"/>
    <n v="0.09"/>
  </r>
  <r>
    <x v="14"/>
    <x v="0"/>
    <s v="New cancer diagnoses (observed)"/>
    <x v="0"/>
    <x v="1"/>
    <n v="5350"/>
    <n v="5287"/>
    <n v="63"/>
    <n v="0.01"/>
  </r>
  <r>
    <x v="14"/>
    <x v="0"/>
    <s v="New cancer diagnoses (observed)"/>
    <x v="0"/>
    <x v="2"/>
    <n v="3066"/>
    <n v="3041"/>
    <n v="25"/>
    <n v="0.01"/>
  </r>
  <r>
    <x v="14"/>
    <x v="0"/>
    <s v="New cancer diagnoses (observed)"/>
    <x v="0"/>
    <x v="3"/>
    <n v="1686"/>
    <n v="1686"/>
    <n v="0"/>
    <n v="0"/>
  </r>
  <r>
    <x v="14"/>
    <x v="0"/>
    <s v="New cancer diagnoses (observed)"/>
    <x v="0"/>
    <x v="4"/>
    <n v="10630"/>
    <n v="10630"/>
    <n v="0"/>
    <n v="0"/>
  </r>
  <r>
    <x v="14"/>
    <x v="0"/>
    <s v="New cancer diagnoses (observed)"/>
    <x v="1"/>
    <x v="5"/>
    <n v="5232"/>
    <n v="5214"/>
    <n v="18"/>
    <n v="0"/>
  </r>
  <r>
    <x v="14"/>
    <x v="0"/>
    <s v="New cancer diagnoses (observed)"/>
    <x v="1"/>
    <x v="6"/>
    <n v="3186"/>
    <n v="3183"/>
    <n v="3"/>
    <n v="0"/>
  </r>
  <r>
    <x v="14"/>
    <x v="0"/>
    <s v="New cancer diagnoses (observed)"/>
    <x v="1"/>
    <x v="7"/>
    <n v="3325"/>
    <n v="3320"/>
    <n v="5"/>
    <n v="0"/>
  </r>
  <r>
    <x v="14"/>
    <x v="0"/>
    <s v="New cancer diagnoses (observed)"/>
    <x v="1"/>
    <x v="8"/>
    <n v="3191"/>
    <n v="3184"/>
    <n v="7"/>
    <n v="0"/>
  </r>
  <r>
    <x v="14"/>
    <x v="0"/>
    <s v="New cancer diagnoses (observed)"/>
    <x v="1"/>
    <x v="9"/>
    <n v="5205"/>
    <n v="4939"/>
    <n v="266"/>
    <n v="0.05"/>
  </r>
  <r>
    <x v="14"/>
    <x v="1"/>
    <s v="New cancer diagnoses (observed)"/>
    <x v="0"/>
    <x v="0"/>
    <n v="140"/>
    <s v="NA"/>
    <s v="NA"/>
    <s v="NA"/>
  </r>
  <r>
    <x v="14"/>
    <x v="1"/>
    <s v="New cancer diagnoses (observed)"/>
    <x v="0"/>
    <x v="1"/>
    <n v="255"/>
    <s v="NA"/>
    <s v="NA"/>
    <s v="NA"/>
  </r>
  <r>
    <x v="14"/>
    <x v="1"/>
    <s v="New cancer diagnoses (observed)"/>
    <x v="0"/>
    <x v="2"/>
    <n v="80"/>
    <s v="NA"/>
    <s v="NA"/>
    <s v="NA"/>
  </r>
  <r>
    <x v="14"/>
    <x v="1"/>
    <s v="New cancer diagnoses (observed)"/>
    <x v="0"/>
    <x v="4"/>
    <n v="354"/>
    <s v="NA"/>
    <s v="NA"/>
    <s v="NA"/>
  </r>
  <r>
    <x v="14"/>
    <x v="1"/>
    <s v="New cancer diagnoses (observed)"/>
    <x v="1"/>
    <x v="5"/>
    <n v="218"/>
    <s v="NA"/>
    <s v="NA"/>
    <s v="NA"/>
  </r>
  <r>
    <x v="14"/>
    <x v="1"/>
    <s v="New cancer diagnoses (observed)"/>
    <x v="1"/>
    <x v="6"/>
    <n v="148"/>
    <s v="NA"/>
    <s v="NA"/>
    <s v="NA"/>
  </r>
  <r>
    <x v="14"/>
    <x v="1"/>
    <s v="New cancer diagnoses (observed)"/>
    <x v="1"/>
    <x v="7"/>
    <n v="53"/>
    <s v="NA"/>
    <s v="NA"/>
    <s v="NA"/>
  </r>
  <r>
    <x v="14"/>
    <x v="1"/>
    <s v="New cancer diagnoses (observed)"/>
    <x v="1"/>
    <x v="8"/>
    <n v="27"/>
    <s v="NA"/>
    <s v="NA"/>
    <s v="NA"/>
  </r>
  <r>
    <x v="14"/>
    <x v="1"/>
    <s v="New cancer diagnoses (observed)"/>
    <x v="1"/>
    <x v="9"/>
    <n v="383"/>
    <s v="NA"/>
    <s v="NA"/>
    <s v="NA"/>
  </r>
  <r>
    <x v="14"/>
    <x v="2"/>
    <s v="New cancer diagnoses (observed)"/>
    <x v="0"/>
    <x v="0"/>
    <n v="37"/>
    <n v="37"/>
    <n v="0"/>
    <n v="0"/>
  </r>
  <r>
    <x v="14"/>
    <x v="2"/>
    <s v="New cancer diagnoses (observed)"/>
    <x v="0"/>
    <x v="1"/>
    <n v="73"/>
    <n v="72"/>
    <n v="1"/>
    <n v="0.01"/>
  </r>
  <r>
    <x v="14"/>
    <x v="2"/>
    <s v="New cancer diagnoses (observed)"/>
    <x v="0"/>
    <x v="2"/>
    <n v="56"/>
    <n v="58"/>
    <n v="-2"/>
    <n v="-0.03"/>
  </r>
  <r>
    <x v="14"/>
    <x v="2"/>
    <s v="New cancer diagnoses (observed)"/>
    <x v="0"/>
    <x v="4"/>
    <n v="58"/>
    <n v="59"/>
    <n v="-1"/>
    <n v="-0.02"/>
  </r>
  <r>
    <x v="14"/>
    <x v="3"/>
    <s v="New cancer diagnoses (observed)"/>
    <x v="0"/>
    <x v="0"/>
    <n v="202"/>
    <n v="166"/>
    <n v="36"/>
    <n v="0.22"/>
  </r>
  <r>
    <x v="14"/>
    <x v="3"/>
    <s v="New cancer diagnoses (observed)"/>
    <x v="0"/>
    <x v="1"/>
    <n v="89"/>
    <n v="85"/>
    <n v="4"/>
    <n v="0.05"/>
  </r>
  <r>
    <x v="14"/>
    <x v="3"/>
    <s v="New cancer diagnoses (observed)"/>
    <x v="0"/>
    <x v="2"/>
    <n v="129"/>
    <n v="127"/>
    <n v="2"/>
    <n v="0.02"/>
  </r>
  <r>
    <x v="14"/>
    <x v="3"/>
    <s v="New cancer diagnoses (observed)"/>
    <x v="0"/>
    <x v="4"/>
    <n v="6"/>
    <n v="6"/>
    <n v="0"/>
    <n v="0"/>
  </r>
  <r>
    <x v="14"/>
    <x v="4"/>
    <s v="New cancer diagnoses (observed)"/>
    <x v="0"/>
    <x v="0"/>
    <n v="111"/>
    <n v="102"/>
    <n v="9"/>
    <n v="0.09"/>
  </r>
  <r>
    <x v="14"/>
    <x v="4"/>
    <s v="New cancer diagnoses (observed)"/>
    <x v="0"/>
    <x v="1"/>
    <n v="279"/>
    <n v="279"/>
    <n v="0"/>
    <n v="0"/>
  </r>
  <r>
    <x v="14"/>
    <x v="4"/>
    <s v="New cancer diagnoses (observed)"/>
    <x v="0"/>
    <x v="2"/>
    <n v="164"/>
    <n v="165"/>
    <n v="-1"/>
    <n v="-0.01"/>
  </r>
  <r>
    <x v="14"/>
    <x v="4"/>
    <s v="New cancer diagnoses (observed)"/>
    <x v="0"/>
    <x v="3"/>
    <n v="1194"/>
    <n v="1194"/>
    <n v="0"/>
    <n v="0"/>
  </r>
  <r>
    <x v="14"/>
    <x v="4"/>
    <s v="New cancer diagnoses (observed)"/>
    <x v="0"/>
    <x v="4"/>
    <n v="1838"/>
    <n v="1838"/>
    <n v="0"/>
    <n v="0"/>
  </r>
  <r>
    <x v="14"/>
    <x v="4"/>
    <s v="New cancer diagnoses (observed)"/>
    <x v="1"/>
    <x v="5"/>
    <n v="1219"/>
    <n v="1219"/>
    <n v="0"/>
    <n v="0"/>
  </r>
  <r>
    <x v="14"/>
    <x v="4"/>
    <s v="New cancer diagnoses (observed)"/>
    <x v="1"/>
    <x v="6"/>
    <n v="1066"/>
    <n v="1065"/>
    <n v="1"/>
    <n v="0"/>
  </r>
  <r>
    <x v="14"/>
    <x v="4"/>
    <s v="New cancer diagnoses (observed)"/>
    <x v="1"/>
    <x v="7"/>
    <n v="294"/>
    <n v="296"/>
    <n v="-2"/>
    <n v="-0.01"/>
  </r>
  <r>
    <x v="14"/>
    <x v="4"/>
    <s v="New cancer diagnoses (observed)"/>
    <x v="1"/>
    <x v="8"/>
    <n v="89"/>
    <n v="88"/>
    <n v="1"/>
    <n v="0.01"/>
  </r>
  <r>
    <x v="14"/>
    <x v="4"/>
    <s v="New cancer diagnoses (observed)"/>
    <x v="1"/>
    <x v="9"/>
    <n v="918"/>
    <n v="910"/>
    <n v="8"/>
    <n v="0.01"/>
  </r>
  <r>
    <x v="14"/>
    <x v="5"/>
    <s v="New cancer diagnoses (observed)"/>
    <x v="0"/>
    <x v="0"/>
    <n v="21"/>
    <s v="NA"/>
    <s v="NA"/>
    <s v="NA"/>
  </r>
  <r>
    <x v="14"/>
    <x v="5"/>
    <s v="New cancer diagnoses (observed)"/>
    <x v="0"/>
    <x v="1"/>
    <n v="38"/>
    <s v="NA"/>
    <s v="NA"/>
    <s v="NA"/>
  </r>
  <r>
    <x v="14"/>
    <x v="5"/>
    <s v="New cancer diagnoses (observed)"/>
    <x v="0"/>
    <x v="2"/>
    <n v="12"/>
    <s v="NA"/>
    <s v="NA"/>
    <s v="NA"/>
  </r>
  <r>
    <x v="14"/>
    <x v="5"/>
    <s v="New cancer diagnoses (observed)"/>
    <x v="0"/>
    <x v="3"/>
    <n v="57"/>
    <s v="NA"/>
    <s v="NA"/>
    <s v="NA"/>
  </r>
  <r>
    <x v="14"/>
    <x v="5"/>
    <s v="New cancer diagnoses (observed)"/>
    <x v="0"/>
    <x v="4"/>
    <n v="53"/>
    <s v="NA"/>
    <s v="NA"/>
    <s v="NA"/>
  </r>
  <r>
    <x v="14"/>
    <x v="6"/>
    <s v="New cancer diagnoses (observed)"/>
    <x v="0"/>
    <x v="0"/>
    <n v="574"/>
    <n v="545"/>
    <n v="29"/>
    <n v="0.05"/>
  </r>
  <r>
    <x v="14"/>
    <x v="6"/>
    <s v="New cancer diagnoses (observed)"/>
    <x v="0"/>
    <x v="1"/>
    <n v="601"/>
    <n v="595"/>
    <n v="6"/>
    <n v="0.01"/>
  </r>
  <r>
    <x v="14"/>
    <x v="6"/>
    <s v="New cancer diagnoses (observed)"/>
    <x v="0"/>
    <x v="2"/>
    <n v="329"/>
    <n v="324"/>
    <n v="5"/>
    <n v="0.02"/>
  </r>
  <r>
    <x v="14"/>
    <x v="6"/>
    <s v="New cancer diagnoses (observed)"/>
    <x v="0"/>
    <x v="3"/>
    <n v="435"/>
    <n v="435"/>
    <n v="0"/>
    <n v="0"/>
  </r>
  <r>
    <x v="14"/>
    <x v="6"/>
    <s v="New cancer diagnoses (observed)"/>
    <x v="0"/>
    <x v="4"/>
    <n v="1168"/>
    <n v="1169"/>
    <n v="-1"/>
    <n v="0"/>
  </r>
  <r>
    <x v="14"/>
    <x v="6"/>
    <s v="New cancer diagnoses (observed)"/>
    <x v="1"/>
    <x v="5"/>
    <n v="547"/>
    <n v="544"/>
    <n v="3"/>
    <n v="0.01"/>
  </r>
  <r>
    <x v="14"/>
    <x v="6"/>
    <s v="New cancer diagnoses (observed)"/>
    <x v="1"/>
    <x v="6"/>
    <n v="654"/>
    <n v="653"/>
    <n v="1"/>
    <n v="0"/>
  </r>
  <r>
    <x v="14"/>
    <x v="6"/>
    <s v="New cancer diagnoses (observed)"/>
    <x v="1"/>
    <x v="7"/>
    <n v="807"/>
    <n v="806"/>
    <n v="1"/>
    <n v="0"/>
  </r>
  <r>
    <x v="14"/>
    <x v="6"/>
    <s v="New cancer diagnoses (observed)"/>
    <x v="1"/>
    <x v="8"/>
    <n v="471"/>
    <n v="469"/>
    <n v="2"/>
    <n v="0"/>
  </r>
  <r>
    <x v="14"/>
    <x v="6"/>
    <s v="New cancer diagnoses (observed)"/>
    <x v="1"/>
    <x v="9"/>
    <n v="508"/>
    <n v="477"/>
    <n v="31"/>
    <n v="0.06"/>
  </r>
  <r>
    <x v="14"/>
    <x v="7"/>
    <s v="New cancer diagnoses (observed)"/>
    <x v="0"/>
    <x v="0"/>
    <n v="26"/>
    <n v="25"/>
    <n v="1"/>
    <n v="0.04"/>
  </r>
  <r>
    <x v="14"/>
    <x v="7"/>
    <s v="New cancer diagnoses (observed)"/>
    <x v="0"/>
    <x v="1"/>
    <n v="105"/>
    <n v="105"/>
    <n v="0"/>
    <n v="0"/>
  </r>
  <r>
    <x v="14"/>
    <x v="7"/>
    <s v="New cancer diagnoses (observed)"/>
    <x v="0"/>
    <x v="2"/>
    <n v="47"/>
    <n v="47"/>
    <n v="0"/>
    <n v="0"/>
  </r>
  <r>
    <x v="14"/>
    <x v="7"/>
    <s v="New cancer diagnoses (observed)"/>
    <x v="0"/>
    <x v="4"/>
    <n v="75"/>
    <n v="75"/>
    <n v="0"/>
    <n v="0"/>
  </r>
  <r>
    <x v="14"/>
    <x v="8"/>
    <s v="New cancer diagnoses (observed)"/>
    <x v="0"/>
    <x v="0"/>
    <n v="217"/>
    <n v="196"/>
    <n v="21"/>
    <n v="0.11"/>
  </r>
  <r>
    <x v="14"/>
    <x v="8"/>
    <s v="New cancer diagnoses (observed)"/>
    <x v="0"/>
    <x v="1"/>
    <n v="327"/>
    <n v="324"/>
    <n v="3"/>
    <n v="0.01"/>
  </r>
  <r>
    <x v="14"/>
    <x v="8"/>
    <s v="New cancer diagnoses (observed)"/>
    <x v="0"/>
    <x v="2"/>
    <n v="144"/>
    <n v="146"/>
    <n v="-2"/>
    <n v="-0.01"/>
  </r>
  <r>
    <x v="14"/>
    <x v="8"/>
    <s v="New cancer diagnoses (observed)"/>
    <x v="0"/>
    <x v="3"/>
    <n v="57"/>
    <n v="57"/>
    <n v="0"/>
    <n v="0"/>
  </r>
  <r>
    <x v="14"/>
    <x v="8"/>
    <s v="New cancer diagnoses (observed)"/>
    <x v="0"/>
    <x v="4"/>
    <n v="652"/>
    <n v="651"/>
    <n v="1"/>
    <n v="0"/>
  </r>
  <r>
    <x v="14"/>
    <x v="8"/>
    <s v="New cancer diagnoses (observed)"/>
    <x v="1"/>
    <x v="5"/>
    <n v="485"/>
    <n v="483"/>
    <n v="2"/>
    <n v="0"/>
  </r>
  <r>
    <x v="14"/>
    <x v="8"/>
    <s v="New cancer diagnoses (observed)"/>
    <x v="1"/>
    <x v="6"/>
    <n v="61"/>
    <n v="60"/>
    <n v="1"/>
    <n v="0.02"/>
  </r>
  <r>
    <x v="14"/>
    <x v="8"/>
    <s v="New cancer diagnoses (observed)"/>
    <x v="1"/>
    <x v="7"/>
    <n v="151"/>
    <n v="151"/>
    <n v="0"/>
    <n v="0"/>
  </r>
  <r>
    <x v="14"/>
    <x v="8"/>
    <s v="New cancer diagnoses (observed)"/>
    <x v="1"/>
    <x v="8"/>
    <n v="104"/>
    <n v="104"/>
    <n v="0"/>
    <n v="0"/>
  </r>
  <r>
    <x v="14"/>
    <x v="8"/>
    <s v="New cancer diagnoses (observed)"/>
    <x v="1"/>
    <x v="9"/>
    <n v="282"/>
    <n v="267"/>
    <n v="15"/>
    <n v="0.06"/>
  </r>
  <r>
    <x v="14"/>
    <x v="9"/>
    <s v="New cancer diagnoses (observed)"/>
    <x v="0"/>
    <x v="0"/>
    <n v="533"/>
    <n v="474"/>
    <n v="59"/>
    <n v="0.12"/>
  </r>
  <r>
    <x v="14"/>
    <x v="9"/>
    <s v="New cancer diagnoses (observed)"/>
    <x v="0"/>
    <x v="1"/>
    <n v="587"/>
    <n v="564"/>
    <n v="23"/>
    <n v="0.04"/>
  </r>
  <r>
    <x v="14"/>
    <x v="9"/>
    <s v="New cancer diagnoses (observed)"/>
    <x v="0"/>
    <x v="2"/>
    <n v="273"/>
    <n v="270"/>
    <n v="3"/>
    <n v="0.01"/>
  </r>
  <r>
    <x v="14"/>
    <x v="9"/>
    <s v="New cancer diagnoses (observed)"/>
    <x v="0"/>
    <x v="4"/>
    <n v="577"/>
    <n v="576"/>
    <n v="1"/>
    <n v="0"/>
  </r>
  <r>
    <x v="14"/>
    <x v="9"/>
    <s v="New cancer diagnoses (observed)"/>
    <x v="1"/>
    <x v="5"/>
    <n v="81"/>
    <n v="81"/>
    <n v="0"/>
    <n v="0"/>
  </r>
  <r>
    <x v="14"/>
    <x v="9"/>
    <s v="New cancer diagnoses (observed)"/>
    <x v="1"/>
    <x v="6"/>
    <n v="83"/>
    <n v="83"/>
    <n v="0"/>
    <n v="0"/>
  </r>
  <r>
    <x v="14"/>
    <x v="9"/>
    <s v="New cancer diagnoses (observed)"/>
    <x v="1"/>
    <x v="7"/>
    <n v="82"/>
    <n v="82"/>
    <n v="0"/>
    <n v="0"/>
  </r>
  <r>
    <x v="14"/>
    <x v="9"/>
    <s v="New cancer diagnoses (observed)"/>
    <x v="1"/>
    <x v="8"/>
    <n v="198"/>
    <n v="198"/>
    <n v="0"/>
    <n v="0"/>
  </r>
  <r>
    <x v="14"/>
    <x v="9"/>
    <s v="New cancer diagnoses (observed)"/>
    <x v="1"/>
    <x v="9"/>
    <n v="567"/>
    <n v="540"/>
    <n v="27"/>
    <n v="0.05"/>
  </r>
  <r>
    <x v="14"/>
    <x v="10"/>
    <s v="New cancer diagnoses (observed)"/>
    <x v="0"/>
    <x v="0"/>
    <n v="60"/>
    <n v="56"/>
    <n v="4"/>
    <n v="7.0000000000000007E-2"/>
  </r>
  <r>
    <x v="14"/>
    <x v="10"/>
    <s v="New cancer diagnoses (observed)"/>
    <x v="0"/>
    <x v="1"/>
    <n v="173"/>
    <n v="172"/>
    <n v="1"/>
    <n v="0.01"/>
  </r>
  <r>
    <x v="14"/>
    <x v="10"/>
    <s v="New cancer diagnoses (observed)"/>
    <x v="0"/>
    <x v="2"/>
    <n v="146"/>
    <n v="146"/>
    <n v="0"/>
    <n v="0"/>
  </r>
  <r>
    <x v="14"/>
    <x v="10"/>
    <s v="New cancer diagnoses (observed)"/>
    <x v="0"/>
    <x v="4"/>
    <n v="474"/>
    <n v="471"/>
    <n v="3"/>
    <n v="0.01"/>
  </r>
  <r>
    <x v="14"/>
    <x v="11"/>
    <s v="New cancer diagnoses (observed)"/>
    <x v="0"/>
    <x v="0"/>
    <n v="36"/>
    <s v="NA"/>
    <s v="NA"/>
    <s v="NA"/>
  </r>
  <r>
    <x v="14"/>
    <x v="11"/>
    <s v="New cancer diagnoses (observed)"/>
    <x v="0"/>
    <x v="1"/>
    <n v="34"/>
    <s v="NA"/>
    <s v="NA"/>
    <s v="NA"/>
  </r>
  <r>
    <x v="14"/>
    <x v="11"/>
    <s v="New cancer diagnoses (observed)"/>
    <x v="0"/>
    <x v="2"/>
    <n v="16"/>
    <s v="NA"/>
    <s v="NA"/>
    <s v="NA"/>
  </r>
  <r>
    <x v="14"/>
    <x v="11"/>
    <s v="New cancer diagnoses (observed)"/>
    <x v="0"/>
    <x v="4"/>
    <n v="69"/>
    <s v="NA"/>
    <s v="NA"/>
    <s v="NA"/>
  </r>
  <r>
    <x v="14"/>
    <x v="11"/>
    <s v="New cancer diagnoses (observed)"/>
    <x v="1"/>
    <x v="5"/>
    <n v="11"/>
    <s v="NA"/>
    <s v="NA"/>
    <s v="NA"/>
  </r>
  <r>
    <x v="14"/>
    <x v="11"/>
    <s v="New cancer diagnoses (observed)"/>
    <x v="1"/>
    <x v="6"/>
    <n v="27"/>
    <s v="NA"/>
    <s v="NA"/>
    <s v="NA"/>
  </r>
  <r>
    <x v="14"/>
    <x v="11"/>
    <s v="New cancer diagnoses (observed)"/>
    <x v="1"/>
    <x v="7"/>
    <n v="16"/>
    <s v="NA"/>
    <s v="NA"/>
    <s v="NA"/>
  </r>
  <r>
    <x v="14"/>
    <x v="11"/>
    <s v="New cancer diagnoses (observed)"/>
    <x v="1"/>
    <x v="8"/>
    <n v="28"/>
    <s v="NA"/>
    <s v="NA"/>
    <s v="NA"/>
  </r>
  <r>
    <x v="14"/>
    <x v="11"/>
    <s v="New cancer diagnoses (observed)"/>
    <x v="1"/>
    <x v="9"/>
    <n v="73"/>
    <s v="NA"/>
    <s v="NA"/>
    <s v="NA"/>
  </r>
  <r>
    <x v="14"/>
    <x v="12"/>
    <s v="New cancer diagnoses (observed)"/>
    <x v="0"/>
    <x v="0"/>
    <n v="167"/>
    <s v="NA"/>
    <s v="NA"/>
    <s v="NA"/>
  </r>
  <r>
    <x v="14"/>
    <x v="12"/>
    <s v="New cancer diagnoses (observed)"/>
    <x v="0"/>
    <x v="1"/>
    <n v="234"/>
    <s v="NA"/>
    <s v="NA"/>
    <s v="NA"/>
  </r>
  <r>
    <x v="14"/>
    <x v="12"/>
    <s v="New cancer diagnoses (observed)"/>
    <x v="0"/>
    <x v="2"/>
    <n v="143"/>
    <s v="NA"/>
    <s v="NA"/>
    <s v="NA"/>
  </r>
  <r>
    <x v="14"/>
    <x v="12"/>
    <s v="New cancer diagnoses (observed)"/>
    <x v="0"/>
    <x v="4"/>
    <n v="257"/>
    <s v="NA"/>
    <s v="NA"/>
    <s v="NA"/>
  </r>
  <r>
    <x v="14"/>
    <x v="12"/>
    <s v="New cancer diagnoses (observed)"/>
    <x v="1"/>
    <x v="5"/>
    <n v="262"/>
    <s v="NA"/>
    <s v="NA"/>
    <s v="NA"/>
  </r>
  <r>
    <x v="14"/>
    <x v="12"/>
    <s v="New cancer diagnoses (observed)"/>
    <x v="1"/>
    <x v="6"/>
    <n v="45"/>
    <s v="NA"/>
    <s v="NA"/>
    <s v="NA"/>
  </r>
  <r>
    <x v="14"/>
    <x v="12"/>
    <s v="New cancer diagnoses (observed)"/>
    <x v="1"/>
    <x v="7"/>
    <n v="126"/>
    <s v="NA"/>
    <s v="NA"/>
    <s v="NA"/>
  </r>
  <r>
    <x v="14"/>
    <x v="12"/>
    <s v="New cancer diagnoses (observed)"/>
    <x v="1"/>
    <x v="8"/>
    <n v="76"/>
    <s v="NA"/>
    <s v="NA"/>
    <s v="NA"/>
  </r>
  <r>
    <x v="14"/>
    <x v="12"/>
    <s v="New cancer diagnoses (observed)"/>
    <x v="1"/>
    <x v="9"/>
    <n v="292"/>
    <s v="NA"/>
    <s v="NA"/>
    <s v="NA"/>
  </r>
  <r>
    <x v="14"/>
    <x v="13"/>
    <s v="New cancer diagnoses (observed)"/>
    <x v="0"/>
    <x v="0"/>
    <n v="41"/>
    <s v="NA"/>
    <s v="NA"/>
    <s v="NA"/>
  </r>
  <r>
    <x v="14"/>
    <x v="13"/>
    <s v="New cancer diagnoses (observed)"/>
    <x v="0"/>
    <x v="1"/>
    <n v="125"/>
    <s v="NA"/>
    <s v="NA"/>
    <s v="NA"/>
  </r>
  <r>
    <x v="14"/>
    <x v="13"/>
    <s v="New cancer diagnoses (observed)"/>
    <x v="0"/>
    <x v="2"/>
    <n v="118"/>
    <s v="NA"/>
    <s v="NA"/>
    <s v="NA"/>
  </r>
  <r>
    <x v="14"/>
    <x v="13"/>
    <s v="New cancer diagnoses (observed)"/>
    <x v="0"/>
    <x v="4"/>
    <n v="374"/>
    <s v="NA"/>
    <s v="NA"/>
    <s v="NA"/>
  </r>
  <r>
    <x v="14"/>
    <x v="14"/>
    <s v="New cancer diagnoses (observed)"/>
    <x v="0"/>
    <x v="0"/>
    <n v="140"/>
    <s v="NA"/>
    <s v="NA"/>
    <s v="NA"/>
  </r>
  <r>
    <x v="14"/>
    <x v="14"/>
    <s v="New cancer diagnoses (observed)"/>
    <x v="0"/>
    <x v="1"/>
    <n v="110"/>
    <s v="NA"/>
    <s v="NA"/>
    <s v="NA"/>
  </r>
  <r>
    <x v="14"/>
    <x v="14"/>
    <s v="New cancer diagnoses (observed)"/>
    <x v="0"/>
    <x v="2"/>
    <n v="95"/>
    <s v="NA"/>
    <s v="NA"/>
    <s v="NA"/>
  </r>
  <r>
    <x v="14"/>
    <x v="14"/>
    <s v="New cancer diagnoses (observed)"/>
    <x v="0"/>
    <x v="4"/>
    <n v="100"/>
    <s v="NA"/>
    <s v="NA"/>
    <s v="NA"/>
  </r>
  <r>
    <x v="14"/>
    <x v="15"/>
    <s v="New cancer diagnoses (observed)"/>
    <x v="0"/>
    <x v="0"/>
    <n v="957"/>
    <n v="892"/>
    <n v="65"/>
    <n v="7.0000000000000007E-2"/>
  </r>
  <r>
    <x v="14"/>
    <x v="15"/>
    <s v="New cancer diagnoses (observed)"/>
    <x v="0"/>
    <x v="1"/>
    <n v="732"/>
    <n v="728"/>
    <n v="4"/>
    <n v="0.01"/>
  </r>
  <r>
    <x v="14"/>
    <x v="15"/>
    <s v="New cancer diagnoses (observed)"/>
    <x v="0"/>
    <x v="2"/>
    <n v="693"/>
    <n v="687"/>
    <n v="6"/>
    <n v="0.01"/>
  </r>
  <r>
    <x v="14"/>
    <x v="15"/>
    <s v="New cancer diagnoses (observed)"/>
    <x v="0"/>
    <x v="4"/>
    <n v="978"/>
    <n v="977"/>
    <n v="1"/>
    <n v="0"/>
  </r>
  <r>
    <x v="14"/>
    <x v="15"/>
    <s v="New cancer diagnoses (observed)"/>
    <x v="1"/>
    <x v="5"/>
    <n v="662"/>
    <n v="661"/>
    <n v="1"/>
    <n v="0"/>
  </r>
  <r>
    <x v="14"/>
    <x v="15"/>
    <s v="New cancer diagnoses (observed)"/>
    <x v="1"/>
    <x v="6"/>
    <n v="249"/>
    <n v="250"/>
    <n v="-1"/>
    <n v="0"/>
  </r>
  <r>
    <x v="14"/>
    <x v="15"/>
    <s v="New cancer diagnoses (observed)"/>
    <x v="1"/>
    <x v="7"/>
    <n v="629"/>
    <n v="630"/>
    <n v="-1"/>
    <n v="0"/>
  </r>
  <r>
    <x v="14"/>
    <x v="15"/>
    <s v="New cancer diagnoses (observed)"/>
    <x v="1"/>
    <x v="8"/>
    <n v="1250"/>
    <n v="1249"/>
    <n v="1"/>
    <n v="0"/>
  </r>
  <r>
    <x v="14"/>
    <x v="15"/>
    <s v="New cancer diagnoses (observed)"/>
    <x v="1"/>
    <x v="9"/>
    <n v="352"/>
    <n v="283"/>
    <n v="69"/>
    <n v="0.24"/>
  </r>
  <r>
    <x v="14"/>
    <x v="16"/>
    <s v="New cancer diagnoses (observed)"/>
    <x v="0"/>
    <x v="0"/>
    <n v="68"/>
    <s v="NA"/>
    <s v="NA"/>
    <s v="NA"/>
  </r>
  <r>
    <x v="14"/>
    <x v="16"/>
    <s v="New cancer diagnoses (observed)"/>
    <x v="0"/>
    <x v="1"/>
    <n v="109"/>
    <s v="NA"/>
    <s v="NA"/>
    <s v="NA"/>
  </r>
  <r>
    <x v="14"/>
    <x v="16"/>
    <s v="New cancer diagnoses (observed)"/>
    <x v="0"/>
    <x v="2"/>
    <n v="44"/>
    <s v="NA"/>
    <s v="NA"/>
    <s v="NA"/>
  </r>
  <r>
    <x v="14"/>
    <x v="16"/>
    <s v="New cancer diagnoses (observed)"/>
    <x v="0"/>
    <x v="4"/>
    <n v="63"/>
    <s v="NA"/>
    <s v="NA"/>
    <s v="NA"/>
  </r>
  <r>
    <x v="14"/>
    <x v="17"/>
    <s v="New cancer diagnoses (observed)"/>
    <x v="0"/>
    <x v="0"/>
    <n v="28"/>
    <n v="25"/>
    <n v="3"/>
    <n v="0.12"/>
  </r>
  <r>
    <x v="14"/>
    <x v="17"/>
    <s v="New cancer diagnoses (observed)"/>
    <x v="0"/>
    <x v="1"/>
    <n v="371"/>
    <n v="371"/>
    <n v="0"/>
    <n v="0"/>
  </r>
  <r>
    <x v="14"/>
    <x v="17"/>
    <s v="New cancer diagnoses (observed)"/>
    <x v="0"/>
    <x v="2"/>
    <n v="93"/>
    <n v="93"/>
    <n v="0"/>
    <n v="0"/>
  </r>
  <r>
    <x v="14"/>
    <x v="17"/>
    <s v="New cancer diagnoses (observed)"/>
    <x v="0"/>
    <x v="4"/>
    <n v="625"/>
    <n v="625"/>
    <n v="0"/>
    <n v="0"/>
  </r>
  <r>
    <x v="14"/>
    <x v="17"/>
    <s v="New cancer diagnoses (observed)"/>
    <x v="1"/>
    <x v="5"/>
    <n v="542"/>
    <n v="543"/>
    <n v="-1"/>
    <n v="0"/>
  </r>
  <r>
    <x v="14"/>
    <x v="17"/>
    <s v="New cancer diagnoses (observed)"/>
    <x v="1"/>
    <x v="6"/>
    <n v="235"/>
    <n v="235"/>
    <n v="0"/>
    <n v="0"/>
  </r>
  <r>
    <x v="14"/>
    <x v="17"/>
    <s v="New cancer diagnoses (observed)"/>
    <x v="1"/>
    <x v="7"/>
    <n v="43"/>
    <n v="43"/>
    <n v="0"/>
    <n v="0"/>
  </r>
  <r>
    <x v="14"/>
    <x v="17"/>
    <s v="New cancer diagnoses (observed)"/>
    <x v="1"/>
    <x v="8"/>
    <n v="14"/>
    <n v="14"/>
    <n v="0"/>
    <n v="0"/>
  </r>
  <r>
    <x v="14"/>
    <x v="17"/>
    <s v="New cancer diagnoses (observed)"/>
    <x v="1"/>
    <x v="9"/>
    <n v="283"/>
    <n v="279"/>
    <n v="4"/>
    <n v="0.01"/>
  </r>
  <r>
    <x v="14"/>
    <x v="18"/>
    <s v="New cancer diagnoses (observed)"/>
    <x v="0"/>
    <x v="0"/>
    <n v="86"/>
    <s v="NA"/>
    <s v="NA"/>
    <s v="NA"/>
  </r>
  <r>
    <x v="14"/>
    <x v="18"/>
    <s v="New cancer diagnoses (observed)"/>
    <x v="0"/>
    <x v="1"/>
    <n v="96"/>
    <s v="NA"/>
    <s v="NA"/>
    <s v="NA"/>
  </r>
  <r>
    <x v="14"/>
    <x v="18"/>
    <s v="New cancer diagnoses (observed)"/>
    <x v="0"/>
    <x v="2"/>
    <n v="41"/>
    <s v="NA"/>
    <s v="NA"/>
    <s v="NA"/>
  </r>
  <r>
    <x v="14"/>
    <x v="18"/>
    <s v="New cancer diagnoses (observed)"/>
    <x v="0"/>
    <x v="4"/>
    <n v="134"/>
    <s v="NA"/>
    <s v="NA"/>
    <s v="NA"/>
  </r>
  <r>
    <x v="14"/>
    <x v="19"/>
    <s v="New cancer diagnoses (observed)"/>
    <x v="0"/>
    <x v="0"/>
    <n v="112"/>
    <s v="NA"/>
    <s v="NA"/>
    <s v="NA"/>
  </r>
  <r>
    <x v="14"/>
    <x v="19"/>
    <s v="New cancer diagnoses (observed)"/>
    <x v="0"/>
    <x v="1"/>
    <n v="56"/>
    <s v="NA"/>
    <s v="NA"/>
    <s v="NA"/>
  </r>
  <r>
    <x v="14"/>
    <x v="19"/>
    <s v="New cancer diagnoses (observed)"/>
    <x v="0"/>
    <x v="2"/>
    <n v="23"/>
    <s v="NA"/>
    <s v="NA"/>
    <s v="NA"/>
  </r>
  <r>
    <x v="14"/>
    <x v="19"/>
    <s v="New cancer diagnoses (observed)"/>
    <x v="0"/>
    <x v="4"/>
    <n v="25"/>
    <s v="NA"/>
    <s v="NA"/>
    <s v="NA"/>
  </r>
  <r>
    <x v="14"/>
    <x v="20"/>
    <s v="New cancer diagnoses (observed)"/>
    <x v="0"/>
    <x v="0"/>
    <n v="19"/>
    <s v="NA"/>
    <s v="NA"/>
    <s v="NA"/>
  </r>
  <r>
    <x v="14"/>
    <x v="20"/>
    <s v="New cancer diagnoses (observed)"/>
    <x v="0"/>
    <x v="1"/>
    <n v="48"/>
    <s v="NA"/>
    <s v="NA"/>
    <s v="NA"/>
  </r>
  <r>
    <x v="14"/>
    <x v="20"/>
    <s v="New cancer diagnoses (observed)"/>
    <x v="0"/>
    <x v="2"/>
    <n v="28"/>
    <s v="NA"/>
    <s v="NA"/>
    <s v="NA"/>
  </r>
  <r>
    <x v="14"/>
    <x v="20"/>
    <s v="New cancer diagnoses (observed)"/>
    <x v="0"/>
    <x v="4"/>
    <n v="100"/>
    <s v="NA"/>
    <s v="NA"/>
    <s v="NA"/>
  </r>
  <r>
    <x v="14"/>
    <x v="21"/>
    <s v="New cancer diagnoses (observed)"/>
    <x v="0"/>
    <x v="0"/>
    <n v="196"/>
    <s v="NA"/>
    <s v="NA"/>
    <s v="NA"/>
  </r>
  <r>
    <x v="14"/>
    <x v="21"/>
    <s v="New cancer diagnoses (observed)"/>
    <x v="0"/>
    <x v="1"/>
    <n v="210"/>
    <s v="NA"/>
    <s v="NA"/>
    <s v="NA"/>
  </r>
  <r>
    <x v="14"/>
    <x v="21"/>
    <s v="New cancer diagnoses (observed)"/>
    <x v="0"/>
    <x v="2"/>
    <n v="119"/>
    <s v="NA"/>
    <s v="NA"/>
    <s v="NA"/>
  </r>
  <r>
    <x v="14"/>
    <x v="21"/>
    <s v="New cancer diagnoses (observed)"/>
    <x v="0"/>
    <x v="4"/>
    <n v="253"/>
    <s v="NA"/>
    <s v="NA"/>
    <s v="NA"/>
  </r>
  <r>
    <x v="14"/>
    <x v="21"/>
    <s v="New cancer diagnoses (observed)"/>
    <x v="1"/>
    <x v="5"/>
    <n v="67"/>
    <s v="NA"/>
    <s v="NA"/>
    <s v="NA"/>
  </r>
  <r>
    <x v="14"/>
    <x v="21"/>
    <s v="New cancer diagnoses (observed)"/>
    <x v="1"/>
    <x v="6"/>
    <n v="55"/>
    <s v="NA"/>
    <s v="NA"/>
    <s v="NA"/>
  </r>
  <r>
    <x v="14"/>
    <x v="21"/>
    <s v="New cancer diagnoses (observed)"/>
    <x v="1"/>
    <x v="7"/>
    <n v="66"/>
    <s v="NA"/>
    <s v="NA"/>
    <s v="NA"/>
  </r>
  <r>
    <x v="14"/>
    <x v="21"/>
    <s v="New cancer diagnoses (observed)"/>
    <x v="1"/>
    <x v="8"/>
    <n v="157"/>
    <s v="NA"/>
    <s v="NA"/>
    <s v="NA"/>
  </r>
  <r>
    <x v="14"/>
    <x v="21"/>
    <s v="New cancer diagnoses (observed)"/>
    <x v="1"/>
    <x v="9"/>
    <n v="433"/>
    <s v="NA"/>
    <s v="NA"/>
    <s v="NA"/>
  </r>
  <r>
    <x v="14"/>
    <x v="22"/>
    <s v="New cancer diagnoses (observed)"/>
    <x v="0"/>
    <x v="0"/>
    <n v="127"/>
    <s v="NA"/>
    <s v="NA"/>
    <s v="NA"/>
  </r>
  <r>
    <x v="14"/>
    <x v="22"/>
    <s v="New cancer diagnoses (observed)"/>
    <x v="0"/>
    <x v="1"/>
    <n v="120"/>
    <s v="NA"/>
    <s v="NA"/>
    <s v="NA"/>
  </r>
  <r>
    <x v="14"/>
    <x v="22"/>
    <s v="New cancer diagnoses (observed)"/>
    <x v="0"/>
    <x v="2"/>
    <n v="86"/>
    <s v="NA"/>
    <s v="NA"/>
    <s v="NA"/>
  </r>
  <r>
    <x v="14"/>
    <x v="22"/>
    <s v="New cancer diagnoses (observed)"/>
    <x v="0"/>
    <x v="4"/>
    <n v="324"/>
    <s v="NA"/>
    <s v="NA"/>
    <s v="NA"/>
  </r>
  <r>
    <x v="14"/>
    <x v="22"/>
    <s v="New cancer diagnoses (observed)"/>
    <x v="1"/>
    <x v="5"/>
    <n v="26"/>
    <s v="NA"/>
    <s v="NA"/>
    <s v="NA"/>
  </r>
  <r>
    <x v="14"/>
    <x v="22"/>
    <s v="New cancer diagnoses (observed)"/>
    <x v="1"/>
    <x v="6"/>
    <n v="83"/>
    <s v="NA"/>
    <s v="NA"/>
    <s v="NA"/>
  </r>
  <r>
    <x v="14"/>
    <x v="22"/>
    <s v="New cancer diagnoses (observed)"/>
    <x v="1"/>
    <x v="7"/>
    <n v="166"/>
    <s v="NA"/>
    <s v="NA"/>
    <s v="NA"/>
  </r>
  <r>
    <x v="14"/>
    <x v="22"/>
    <s v="New cancer diagnoses (observed)"/>
    <x v="1"/>
    <x v="8"/>
    <n v="205"/>
    <s v="NA"/>
    <s v="NA"/>
    <s v="NA"/>
  </r>
  <r>
    <x v="14"/>
    <x v="22"/>
    <s v="New cancer diagnoses (observed)"/>
    <x v="1"/>
    <x v="9"/>
    <n v="177"/>
    <s v="NA"/>
    <s v="NA"/>
    <s v="NA"/>
  </r>
  <r>
    <x v="14"/>
    <x v="23"/>
    <s v="New cancer diagnoses (observed)"/>
    <x v="0"/>
    <x v="0"/>
    <n v="227"/>
    <n v="209"/>
    <n v="18"/>
    <n v="0.09"/>
  </r>
  <r>
    <x v="14"/>
    <x v="23"/>
    <s v="New cancer diagnoses (observed)"/>
    <x v="0"/>
    <x v="1"/>
    <n v="205"/>
    <n v="197"/>
    <n v="8"/>
    <n v="0.04"/>
  </r>
  <r>
    <x v="14"/>
    <x v="23"/>
    <s v="New cancer diagnoses (observed)"/>
    <x v="0"/>
    <x v="2"/>
    <n v="136"/>
    <n v="132"/>
    <n v="4"/>
    <n v="0.03"/>
  </r>
  <r>
    <x v="14"/>
    <x v="23"/>
    <s v="New cancer diagnoses (observed)"/>
    <x v="0"/>
    <x v="4"/>
    <n v="425"/>
    <n v="425"/>
    <n v="0"/>
    <n v="0"/>
  </r>
  <r>
    <x v="14"/>
    <x v="23"/>
    <s v="New cancer diagnoses (observed)"/>
    <x v="1"/>
    <x v="5"/>
    <n v="63"/>
    <n v="62"/>
    <n v="1"/>
    <n v="0.02"/>
  </r>
  <r>
    <x v="14"/>
    <x v="23"/>
    <s v="New cancer diagnoses (observed)"/>
    <x v="1"/>
    <x v="6"/>
    <n v="134"/>
    <n v="134"/>
    <n v="0"/>
    <n v="0"/>
  </r>
  <r>
    <x v="14"/>
    <x v="23"/>
    <s v="New cancer diagnoses (observed)"/>
    <x v="1"/>
    <x v="7"/>
    <n v="203"/>
    <n v="203"/>
    <n v="0"/>
    <n v="0"/>
  </r>
  <r>
    <x v="14"/>
    <x v="23"/>
    <s v="New cancer diagnoses (observed)"/>
    <x v="1"/>
    <x v="8"/>
    <n v="291"/>
    <n v="290"/>
    <n v="1"/>
    <n v="0"/>
  </r>
  <r>
    <x v="14"/>
    <x v="23"/>
    <s v="New cancer diagnoses (observed)"/>
    <x v="1"/>
    <x v="9"/>
    <n v="302"/>
    <n v="274"/>
    <n v="28"/>
    <n v="0.1"/>
  </r>
  <r>
    <x v="14"/>
    <x v="24"/>
    <s v="New cancer diagnoses (observed)"/>
    <x v="0"/>
    <x v="0"/>
    <s v="NA"/>
    <s v="NA"/>
    <s v="NA"/>
    <s v="NA"/>
  </r>
  <r>
    <x v="14"/>
    <x v="24"/>
    <s v="New cancer diagnoses (observed)"/>
    <x v="0"/>
    <x v="1"/>
    <s v="NA"/>
    <s v="NA"/>
    <s v="NA"/>
    <s v="NA"/>
  </r>
  <r>
    <x v="14"/>
    <x v="24"/>
    <s v="New cancer diagnoses (observed)"/>
    <x v="0"/>
    <x v="2"/>
    <s v="NA"/>
    <s v="NA"/>
    <s v="NA"/>
    <s v="NA"/>
  </r>
  <r>
    <x v="14"/>
    <x v="24"/>
    <s v="New cancer diagnoses (observed)"/>
    <x v="0"/>
    <x v="4"/>
    <s v="NA"/>
    <s v="NA"/>
    <s v="NA"/>
    <s v="NA"/>
  </r>
  <r>
    <x v="14"/>
    <x v="24"/>
    <s v="New cancer diagnoses (observed)"/>
    <x v="1"/>
    <x v="5"/>
    <s v="NA"/>
    <s v="NA"/>
    <s v="NA"/>
    <s v="NA"/>
  </r>
  <r>
    <x v="14"/>
    <x v="24"/>
    <s v="New cancer diagnoses (observed)"/>
    <x v="1"/>
    <x v="6"/>
    <s v="NA"/>
    <s v="NA"/>
    <s v="NA"/>
    <s v="NA"/>
  </r>
  <r>
    <x v="14"/>
    <x v="24"/>
    <s v="New cancer diagnoses (observed)"/>
    <x v="1"/>
    <x v="7"/>
    <s v="NA"/>
    <s v="NA"/>
    <s v="NA"/>
    <s v="NA"/>
  </r>
  <r>
    <x v="14"/>
    <x v="24"/>
    <s v="New cancer diagnoses (observed)"/>
    <x v="1"/>
    <x v="8"/>
    <s v="NA"/>
    <s v="NA"/>
    <s v="NA"/>
    <s v="NA"/>
  </r>
  <r>
    <x v="14"/>
    <x v="24"/>
    <s v="New cancer diagnoses (observed)"/>
    <x v="1"/>
    <x v="9"/>
    <s v="NA"/>
    <s v="NA"/>
    <s v="NA"/>
    <s v="NA"/>
  </r>
  <r>
    <x v="14"/>
    <x v="25"/>
    <s v="New cancer diagnoses (observed)"/>
    <x v="0"/>
    <x v="0"/>
    <n v="131"/>
    <s v="NA"/>
    <s v="NA"/>
    <s v="NA"/>
  </r>
  <r>
    <x v="14"/>
    <x v="25"/>
    <s v="New cancer diagnoses (observed)"/>
    <x v="0"/>
    <x v="1"/>
    <n v="91"/>
    <s v="NA"/>
    <s v="NA"/>
    <s v="NA"/>
  </r>
  <r>
    <x v="14"/>
    <x v="25"/>
    <s v="New cancer diagnoses (observed)"/>
    <x v="0"/>
    <x v="2"/>
    <n v="69"/>
    <s v="NA"/>
    <s v="NA"/>
    <s v="NA"/>
  </r>
  <r>
    <x v="14"/>
    <x v="25"/>
    <s v="New cancer diagnoses (observed)"/>
    <x v="0"/>
    <x v="4"/>
    <n v="168"/>
    <s v="NA"/>
    <s v="NA"/>
    <s v="NA"/>
  </r>
  <r>
    <x v="14"/>
    <x v="25"/>
    <s v="New cancer diagnoses (observed)"/>
    <x v="1"/>
    <x v="5"/>
    <n v="88"/>
    <s v="NA"/>
    <s v="NA"/>
    <s v="NA"/>
  </r>
  <r>
    <x v="14"/>
    <x v="25"/>
    <s v="New cancer diagnoses (observed)"/>
    <x v="1"/>
    <x v="6"/>
    <n v="28"/>
    <s v="NA"/>
    <s v="NA"/>
    <s v="NA"/>
  </r>
  <r>
    <x v="14"/>
    <x v="25"/>
    <s v="New cancer diagnoses (observed)"/>
    <x v="1"/>
    <x v="7"/>
    <n v="99"/>
    <s v="NA"/>
    <s v="NA"/>
    <s v="NA"/>
  </r>
  <r>
    <x v="14"/>
    <x v="25"/>
    <s v="New cancer diagnoses (observed)"/>
    <x v="1"/>
    <x v="8"/>
    <n v="63"/>
    <s v="NA"/>
    <s v="NA"/>
    <s v="NA"/>
  </r>
  <r>
    <x v="14"/>
    <x v="25"/>
    <s v="New cancer diagnoses (observed)"/>
    <x v="1"/>
    <x v="9"/>
    <n v="141"/>
    <s v="NA"/>
    <s v="NA"/>
    <s v="NA"/>
  </r>
  <r>
    <x v="14"/>
    <x v="26"/>
    <s v="New cancer diagnoses (observed)"/>
    <x v="0"/>
    <x v="0"/>
    <n v="294"/>
    <s v="NA"/>
    <s v="NA"/>
    <s v="NA"/>
  </r>
  <r>
    <x v="14"/>
    <x v="26"/>
    <s v="New cancer diagnoses (observed)"/>
    <x v="0"/>
    <x v="1"/>
    <n v="128"/>
    <s v="NA"/>
    <s v="NA"/>
    <s v="NA"/>
  </r>
  <r>
    <x v="14"/>
    <x v="26"/>
    <s v="New cancer diagnoses (observed)"/>
    <x v="0"/>
    <x v="2"/>
    <n v="88"/>
    <s v="NA"/>
    <s v="NA"/>
    <s v="NA"/>
  </r>
  <r>
    <x v="14"/>
    <x v="26"/>
    <s v="New cancer diagnoses (observed)"/>
    <x v="0"/>
    <x v="4"/>
    <n v="203"/>
    <s v="NA"/>
    <s v="NA"/>
    <s v="NA"/>
  </r>
  <r>
    <x v="14"/>
    <x v="26"/>
    <s v="New cancer diagnoses (observed)"/>
    <x v="1"/>
    <x v="5"/>
    <n v="39"/>
    <s v="NA"/>
    <s v="NA"/>
    <s v="NA"/>
  </r>
  <r>
    <x v="14"/>
    <x v="26"/>
    <s v="New cancer diagnoses (observed)"/>
    <x v="1"/>
    <x v="6"/>
    <n v="58"/>
    <s v="NA"/>
    <s v="NA"/>
    <s v="NA"/>
  </r>
  <r>
    <x v="14"/>
    <x v="26"/>
    <s v="New cancer diagnoses (observed)"/>
    <x v="1"/>
    <x v="7"/>
    <n v="79"/>
    <s v="NA"/>
    <s v="NA"/>
    <s v="NA"/>
  </r>
  <r>
    <x v="14"/>
    <x v="26"/>
    <s v="New cancer diagnoses (observed)"/>
    <x v="1"/>
    <x v="8"/>
    <n v="192"/>
    <s v="NA"/>
    <s v="NA"/>
    <s v="NA"/>
  </r>
  <r>
    <x v="14"/>
    <x v="26"/>
    <s v="New cancer diagnoses (observed)"/>
    <x v="1"/>
    <x v="9"/>
    <n v="345"/>
    <s v="NA"/>
    <s v="NA"/>
    <s v="NA"/>
  </r>
  <r>
    <x v="14"/>
    <x v="27"/>
    <s v="New cancer diagnoses (observed)"/>
    <x v="0"/>
    <x v="0"/>
    <n v="206"/>
    <n v="195"/>
    <n v="11"/>
    <n v="0.06"/>
  </r>
  <r>
    <x v="14"/>
    <x v="27"/>
    <s v="New cancer diagnoses (observed)"/>
    <x v="0"/>
    <x v="1"/>
    <n v="865"/>
    <n v="865"/>
    <n v="0"/>
    <n v="0"/>
  </r>
  <r>
    <x v="14"/>
    <x v="27"/>
    <s v="New cancer diagnoses (observed)"/>
    <x v="0"/>
    <x v="2"/>
    <n v="296"/>
    <n v="299"/>
    <n v="-3"/>
    <n v="-0.01"/>
  </r>
  <r>
    <x v="14"/>
    <x v="27"/>
    <s v="New cancer diagnoses (observed)"/>
    <x v="0"/>
    <x v="4"/>
    <n v="2510"/>
    <n v="2510"/>
    <n v="0"/>
    <n v="0"/>
  </r>
  <r>
    <x v="14"/>
    <x v="27"/>
    <s v="New cancer diagnoses (observed)"/>
    <x v="1"/>
    <x v="5"/>
    <n v="1114"/>
    <n v="1102"/>
    <n v="12"/>
    <n v="0.01"/>
  </r>
  <r>
    <x v="14"/>
    <x v="27"/>
    <s v="New cancer diagnoses (observed)"/>
    <x v="1"/>
    <x v="6"/>
    <n v="453"/>
    <n v="452"/>
    <n v="1"/>
    <n v="0"/>
  </r>
  <r>
    <x v="14"/>
    <x v="27"/>
    <s v="New cancer diagnoses (observed)"/>
    <x v="1"/>
    <x v="7"/>
    <n v="858"/>
    <n v="852"/>
    <n v="6"/>
    <n v="0.01"/>
  </r>
  <r>
    <x v="14"/>
    <x v="27"/>
    <s v="New cancer diagnoses (observed)"/>
    <x v="1"/>
    <x v="8"/>
    <n v="479"/>
    <n v="478"/>
    <n v="1"/>
    <n v="0"/>
  </r>
  <r>
    <x v="14"/>
    <x v="27"/>
    <s v="New cancer diagnoses (observed)"/>
    <x v="1"/>
    <x v="9"/>
    <n v="973"/>
    <n v="985"/>
    <n v="-12"/>
    <n v="-0.01"/>
  </r>
  <r>
    <x v="14"/>
    <x v="28"/>
    <s v="New cancer diagnoses (observed)"/>
    <x v="0"/>
    <x v="0"/>
    <n v="100"/>
    <s v="NA"/>
    <s v="NA"/>
    <s v="NA"/>
  </r>
  <r>
    <x v="14"/>
    <x v="28"/>
    <s v="New cancer diagnoses (observed)"/>
    <x v="0"/>
    <x v="1"/>
    <n v="85"/>
    <s v="NA"/>
    <s v="NA"/>
    <s v="NA"/>
  </r>
  <r>
    <x v="14"/>
    <x v="28"/>
    <s v="New cancer diagnoses (observed)"/>
    <x v="0"/>
    <x v="2"/>
    <n v="50"/>
    <s v="NA"/>
    <s v="NA"/>
    <s v="NA"/>
  </r>
  <r>
    <x v="14"/>
    <x v="28"/>
    <s v="New cancer diagnoses (observed)"/>
    <x v="0"/>
    <x v="4"/>
    <n v="101"/>
    <s v="NA"/>
    <s v="NA"/>
    <s v="NA"/>
  </r>
  <r>
    <x v="14"/>
    <x v="28"/>
    <s v="New cancer diagnoses (observed)"/>
    <x v="1"/>
    <x v="5"/>
    <n v="37"/>
    <s v="NA"/>
    <s v="NA"/>
    <s v="NA"/>
  </r>
  <r>
    <x v="14"/>
    <x v="28"/>
    <s v="New cancer diagnoses (observed)"/>
    <x v="1"/>
    <x v="6"/>
    <n v="51"/>
    <s v="NA"/>
    <s v="NA"/>
    <s v="NA"/>
  </r>
  <r>
    <x v="14"/>
    <x v="28"/>
    <s v="New cancer diagnoses (observed)"/>
    <x v="1"/>
    <x v="7"/>
    <n v="37"/>
    <s v="NA"/>
    <s v="NA"/>
    <s v="NA"/>
  </r>
  <r>
    <x v="14"/>
    <x v="28"/>
    <s v="New cancer diagnoses (observed)"/>
    <x v="1"/>
    <x v="8"/>
    <n v="86"/>
    <s v="NA"/>
    <s v="NA"/>
    <s v="NA"/>
  </r>
  <r>
    <x v="14"/>
    <x v="28"/>
    <s v="New cancer diagnoses (observed)"/>
    <x v="1"/>
    <x v="9"/>
    <n v="125"/>
    <s v="NA"/>
    <s v="NA"/>
    <s v="NA"/>
  </r>
  <r>
    <x v="14"/>
    <x v="29"/>
    <s v="New cancer diagnoses (observed)"/>
    <x v="0"/>
    <x v="0"/>
    <n v="19"/>
    <s v="NA"/>
    <s v="NA"/>
    <s v="NA"/>
  </r>
  <r>
    <x v="14"/>
    <x v="29"/>
    <s v="New cancer diagnoses (observed)"/>
    <x v="0"/>
    <x v="1"/>
    <n v="14"/>
    <s v="NA"/>
    <s v="NA"/>
    <s v="NA"/>
  </r>
  <r>
    <x v="14"/>
    <x v="29"/>
    <s v="New cancer diagnoses (observed)"/>
    <x v="0"/>
    <x v="2"/>
    <n v="22"/>
    <s v="NA"/>
    <s v="NA"/>
    <s v="NA"/>
  </r>
  <r>
    <x v="14"/>
    <x v="29"/>
    <s v="New cancer diagnoses (observed)"/>
    <x v="0"/>
    <x v="4"/>
    <n v="111"/>
    <s v="NA"/>
    <s v="NA"/>
    <s v="NA"/>
  </r>
  <r>
    <x v="14"/>
    <x v="30"/>
    <s v="New cancer diagnoses (observed)"/>
    <x v="0"/>
    <x v="0"/>
    <n v="178"/>
    <n v="195"/>
    <n v="-17"/>
    <n v="-0.09"/>
  </r>
  <r>
    <x v="14"/>
    <x v="30"/>
    <s v="New cancer diagnoses (observed)"/>
    <x v="0"/>
    <x v="1"/>
    <n v="101"/>
    <n v="105"/>
    <n v="-4"/>
    <n v="-0.04"/>
  </r>
  <r>
    <x v="14"/>
    <x v="30"/>
    <s v="New cancer diagnoses (observed)"/>
    <x v="0"/>
    <x v="2"/>
    <n v="64"/>
    <n v="72"/>
    <n v="-8"/>
    <n v="-0.11"/>
  </r>
  <r>
    <x v="14"/>
    <x v="30"/>
    <s v="New cancer diagnoses (observed)"/>
    <x v="0"/>
    <x v="4"/>
    <n v="106"/>
    <n v="112"/>
    <n v="-6"/>
    <n v="-0.05"/>
  </r>
  <r>
    <x v="14"/>
    <x v="31"/>
    <s v="New cancer diagnoses (observed)"/>
    <x v="0"/>
    <x v="0"/>
    <n v="562"/>
    <n v="464"/>
    <n v="98"/>
    <n v="0.21"/>
  </r>
  <r>
    <x v="14"/>
    <x v="31"/>
    <s v="New cancer diagnoses (observed)"/>
    <x v="0"/>
    <x v="1"/>
    <n v="300"/>
    <n v="288"/>
    <n v="12"/>
    <n v="0.04"/>
  </r>
  <r>
    <x v="14"/>
    <x v="31"/>
    <s v="New cancer diagnoses (observed)"/>
    <x v="0"/>
    <x v="2"/>
    <n v="234"/>
    <n v="213"/>
    <n v="21"/>
    <n v="0.1"/>
  </r>
  <r>
    <x v="14"/>
    <x v="31"/>
    <s v="New cancer diagnoses (observed)"/>
    <x v="0"/>
    <x v="4"/>
    <n v="357"/>
    <n v="356"/>
    <n v="1"/>
    <n v="0"/>
  </r>
  <r>
    <x v="14"/>
    <x v="31"/>
    <s v="New cancer diagnoses (observed)"/>
    <x v="1"/>
    <x v="5"/>
    <n v="39"/>
    <n v="39"/>
    <n v="0"/>
    <n v="0"/>
  </r>
  <r>
    <x v="14"/>
    <x v="31"/>
    <s v="New cancer diagnoses (observed)"/>
    <x v="1"/>
    <x v="6"/>
    <n v="58"/>
    <n v="58"/>
    <n v="0"/>
    <n v="0"/>
  </r>
  <r>
    <x v="14"/>
    <x v="31"/>
    <s v="New cancer diagnoses (observed)"/>
    <x v="1"/>
    <x v="7"/>
    <n v="79"/>
    <n v="79"/>
    <n v="0"/>
    <n v="0"/>
  </r>
  <r>
    <x v="14"/>
    <x v="31"/>
    <s v="New cancer diagnoses (observed)"/>
    <x v="1"/>
    <x v="8"/>
    <n v="192"/>
    <n v="191"/>
    <n v="1"/>
    <n v="0.01"/>
  </r>
  <r>
    <x v="14"/>
    <x v="31"/>
    <s v="New cancer diagnoses (observed)"/>
    <x v="1"/>
    <x v="9"/>
    <n v="345"/>
    <n v="283"/>
    <n v="62"/>
    <n v="0.22"/>
  </r>
  <r>
    <x v="14"/>
    <x v="32"/>
    <s v="New cancer diagnoses (observed)"/>
    <x v="0"/>
    <x v="0"/>
    <n v="348"/>
    <n v="318"/>
    <n v="30"/>
    <n v="0.09"/>
  </r>
  <r>
    <x v="14"/>
    <x v="32"/>
    <s v="New cancer diagnoses (observed)"/>
    <x v="0"/>
    <x v="1"/>
    <n v="542"/>
    <n v="537"/>
    <n v="5"/>
    <n v="0.01"/>
  </r>
  <r>
    <x v="14"/>
    <x v="32"/>
    <s v="New cancer diagnoses (observed)"/>
    <x v="0"/>
    <x v="2"/>
    <n v="262"/>
    <n v="262"/>
    <n v="0"/>
    <n v="0"/>
  </r>
  <r>
    <x v="14"/>
    <x v="32"/>
    <s v="New cancer diagnoses (observed)"/>
    <x v="0"/>
    <x v="4"/>
    <n v="781"/>
    <n v="780"/>
    <n v="1"/>
    <n v="0"/>
  </r>
  <r>
    <x v="14"/>
    <x v="32"/>
    <s v="New cancer diagnoses (observed)"/>
    <x v="1"/>
    <x v="5"/>
    <n v="480"/>
    <n v="480"/>
    <n v="0"/>
    <n v="0"/>
  </r>
  <r>
    <x v="14"/>
    <x v="32"/>
    <s v="New cancer diagnoses (observed)"/>
    <x v="1"/>
    <x v="6"/>
    <n v="193"/>
    <n v="193"/>
    <n v="0"/>
    <n v="0"/>
  </r>
  <r>
    <x v="14"/>
    <x v="32"/>
    <s v="New cancer diagnoses (observed)"/>
    <x v="1"/>
    <x v="7"/>
    <n v="179"/>
    <n v="178"/>
    <n v="1"/>
    <n v="0.01"/>
  </r>
  <r>
    <x v="14"/>
    <x v="32"/>
    <s v="New cancer diagnoses (observed)"/>
    <x v="1"/>
    <x v="8"/>
    <n v="103"/>
    <n v="103"/>
    <n v="0"/>
    <n v="0"/>
  </r>
  <r>
    <x v="14"/>
    <x v="32"/>
    <s v="New cancer diagnoses (observed)"/>
    <x v="1"/>
    <x v="9"/>
    <n v="675"/>
    <n v="641"/>
    <n v="34"/>
    <n v="0.05"/>
  </r>
  <r>
    <x v="14"/>
    <x v="33"/>
    <s v="New cancer diagnoses (observed)"/>
    <x v="0"/>
    <x v="0"/>
    <n v="52"/>
    <s v="NA"/>
    <s v="NA"/>
    <s v="NA"/>
  </r>
  <r>
    <x v="14"/>
    <x v="33"/>
    <s v="New cancer diagnoses (observed)"/>
    <x v="0"/>
    <x v="1"/>
    <n v="160"/>
    <s v="NA"/>
    <s v="NA"/>
    <s v="NA"/>
  </r>
  <r>
    <x v="14"/>
    <x v="33"/>
    <s v="New cancer diagnoses (observed)"/>
    <x v="0"/>
    <x v="2"/>
    <n v="52"/>
    <s v="NA"/>
    <s v="NA"/>
    <s v="NA"/>
  </r>
  <r>
    <x v="14"/>
    <x v="33"/>
    <s v="New cancer diagnoses (observed)"/>
    <x v="0"/>
    <x v="4"/>
    <n v="400"/>
    <s v="NA"/>
    <s v="NA"/>
    <s v="NA"/>
  </r>
  <r>
    <x v="14"/>
    <x v="33"/>
    <s v="New cancer diagnoses (observed)"/>
    <x v="1"/>
    <x v="5"/>
    <n v="397"/>
    <s v="NA"/>
    <s v="NA"/>
    <s v="NA"/>
  </r>
  <r>
    <x v="14"/>
    <x v="33"/>
    <s v="New cancer diagnoses (observed)"/>
    <x v="1"/>
    <x v="6"/>
    <n v="33"/>
    <s v="NA"/>
    <s v="NA"/>
    <s v="NA"/>
  </r>
  <r>
    <x v="14"/>
    <x v="33"/>
    <s v="New cancer diagnoses (observed)"/>
    <x v="1"/>
    <x v="7"/>
    <n v="52"/>
    <s v="NA"/>
    <s v="NA"/>
    <s v="NA"/>
  </r>
  <r>
    <x v="14"/>
    <x v="33"/>
    <s v="New cancer diagnoses (observed)"/>
    <x v="1"/>
    <x v="8"/>
    <n v="41"/>
    <s v="NA"/>
    <s v="NA"/>
    <s v="NA"/>
  </r>
  <r>
    <x v="14"/>
    <x v="33"/>
    <s v="New cancer diagnoses (observed)"/>
    <x v="1"/>
    <x v="9"/>
    <n v="141"/>
    <s v="NA"/>
    <s v="NA"/>
    <s v="NA"/>
  </r>
  <r>
    <x v="15"/>
    <x v="0"/>
    <s v="New cancer diagnoses (observed)"/>
    <x v="0"/>
    <x v="0"/>
    <n v="3550"/>
    <n v="3248"/>
    <n v="302"/>
    <n v="0.09"/>
  </r>
  <r>
    <x v="15"/>
    <x v="0"/>
    <s v="New cancer diagnoses (observed)"/>
    <x v="0"/>
    <x v="1"/>
    <n v="2942"/>
    <n v="2905"/>
    <n v="37"/>
    <n v="0.01"/>
  </r>
  <r>
    <x v="15"/>
    <x v="0"/>
    <s v="New cancer diagnoses (observed)"/>
    <x v="0"/>
    <x v="2"/>
    <n v="1899"/>
    <n v="1876"/>
    <n v="23"/>
    <n v="0.01"/>
  </r>
  <r>
    <x v="15"/>
    <x v="0"/>
    <s v="New cancer diagnoses (observed)"/>
    <x v="0"/>
    <x v="3"/>
    <n v="480"/>
    <n v="480"/>
    <n v="0"/>
    <n v="0"/>
  </r>
  <r>
    <x v="15"/>
    <x v="0"/>
    <s v="New cancer diagnoses (observed)"/>
    <x v="0"/>
    <x v="4"/>
    <n v="6393"/>
    <n v="6396"/>
    <n v="-3"/>
    <n v="0"/>
  </r>
  <r>
    <x v="15"/>
    <x v="0"/>
    <s v="New cancer diagnoses (observed)"/>
    <x v="1"/>
    <x v="5"/>
    <n v="2618"/>
    <n v="2616"/>
    <n v="2"/>
    <n v="0"/>
  </r>
  <r>
    <x v="15"/>
    <x v="0"/>
    <s v="New cancer diagnoses (observed)"/>
    <x v="1"/>
    <x v="6"/>
    <n v="1789"/>
    <n v="1790"/>
    <n v="-1"/>
    <n v="0"/>
  </r>
  <r>
    <x v="15"/>
    <x v="0"/>
    <s v="New cancer diagnoses (observed)"/>
    <x v="1"/>
    <x v="7"/>
    <n v="1861"/>
    <n v="1856"/>
    <n v="5"/>
    <n v="0"/>
  </r>
  <r>
    <x v="15"/>
    <x v="0"/>
    <s v="New cancer diagnoses (observed)"/>
    <x v="1"/>
    <x v="8"/>
    <n v="2268"/>
    <n v="2269"/>
    <n v="-1"/>
    <n v="0"/>
  </r>
  <r>
    <x v="15"/>
    <x v="0"/>
    <s v="New cancer diagnoses (observed)"/>
    <x v="1"/>
    <x v="9"/>
    <n v="3217"/>
    <n v="2976"/>
    <n v="241"/>
    <n v="0.08"/>
  </r>
  <r>
    <x v="15"/>
    <x v="1"/>
    <s v="New cancer diagnoses (observed)"/>
    <x v="0"/>
    <x v="0"/>
    <n v="104"/>
    <s v="NA"/>
    <s v="NA"/>
    <s v="NA"/>
  </r>
  <r>
    <x v="15"/>
    <x v="1"/>
    <s v="New cancer diagnoses (observed)"/>
    <x v="0"/>
    <x v="1"/>
    <n v="136"/>
    <s v="NA"/>
    <s v="NA"/>
    <s v="NA"/>
  </r>
  <r>
    <x v="15"/>
    <x v="1"/>
    <s v="New cancer diagnoses (observed)"/>
    <x v="0"/>
    <x v="2"/>
    <n v="59"/>
    <s v="NA"/>
    <s v="NA"/>
    <s v="NA"/>
  </r>
  <r>
    <x v="15"/>
    <x v="1"/>
    <s v="New cancer diagnoses (observed)"/>
    <x v="0"/>
    <x v="4"/>
    <n v="266"/>
    <s v="NA"/>
    <s v="NA"/>
    <s v="NA"/>
  </r>
  <r>
    <x v="15"/>
    <x v="1"/>
    <s v="New cancer diagnoses (observed)"/>
    <x v="1"/>
    <x v="5"/>
    <n v="150"/>
    <s v="NA"/>
    <s v="NA"/>
    <s v="NA"/>
  </r>
  <r>
    <x v="15"/>
    <x v="1"/>
    <s v="New cancer diagnoses (observed)"/>
    <x v="1"/>
    <x v="6"/>
    <n v="106"/>
    <s v="NA"/>
    <s v="NA"/>
    <s v="NA"/>
  </r>
  <r>
    <x v="15"/>
    <x v="1"/>
    <s v="New cancer diagnoses (observed)"/>
    <x v="1"/>
    <x v="7"/>
    <n v="48"/>
    <s v="NA"/>
    <s v="NA"/>
    <s v="NA"/>
  </r>
  <r>
    <x v="15"/>
    <x v="1"/>
    <s v="New cancer diagnoses (observed)"/>
    <x v="1"/>
    <x v="8"/>
    <n v="22"/>
    <s v="NA"/>
    <s v="NA"/>
    <s v="NA"/>
  </r>
  <r>
    <x v="15"/>
    <x v="1"/>
    <s v="New cancer diagnoses (observed)"/>
    <x v="1"/>
    <x v="9"/>
    <n v="239"/>
    <s v="NA"/>
    <s v="NA"/>
    <s v="NA"/>
  </r>
  <r>
    <x v="15"/>
    <x v="2"/>
    <s v="New cancer diagnoses (observed)"/>
    <x v="0"/>
    <x v="0"/>
    <n v="21"/>
    <n v="17"/>
    <n v="4"/>
    <n v="0.24"/>
  </r>
  <r>
    <x v="15"/>
    <x v="2"/>
    <s v="New cancer diagnoses (observed)"/>
    <x v="0"/>
    <x v="1"/>
    <n v="62"/>
    <n v="61"/>
    <n v="1"/>
    <n v="0.02"/>
  </r>
  <r>
    <x v="15"/>
    <x v="2"/>
    <s v="New cancer diagnoses (observed)"/>
    <x v="0"/>
    <x v="2"/>
    <n v="46"/>
    <n v="45"/>
    <n v="1"/>
    <n v="0.02"/>
  </r>
  <r>
    <x v="15"/>
    <x v="2"/>
    <s v="New cancer diagnoses (observed)"/>
    <x v="0"/>
    <x v="4"/>
    <n v="77"/>
    <n v="77"/>
    <n v="0"/>
    <n v="0"/>
  </r>
  <r>
    <x v="15"/>
    <x v="3"/>
    <s v="New cancer diagnoses (observed)"/>
    <x v="0"/>
    <x v="0"/>
    <n v="173"/>
    <n v="148"/>
    <n v="25"/>
    <n v="0.17"/>
  </r>
  <r>
    <x v="15"/>
    <x v="3"/>
    <s v="New cancer diagnoses (observed)"/>
    <x v="0"/>
    <x v="1"/>
    <n v="52"/>
    <n v="50"/>
    <n v="2"/>
    <n v="0.04"/>
  </r>
  <r>
    <x v="15"/>
    <x v="3"/>
    <s v="New cancer diagnoses (observed)"/>
    <x v="0"/>
    <x v="2"/>
    <n v="81"/>
    <n v="80"/>
    <n v="1"/>
    <n v="0.01"/>
  </r>
  <r>
    <x v="15"/>
    <x v="3"/>
    <s v="New cancer diagnoses (observed)"/>
    <x v="0"/>
    <x v="4"/>
    <n v="4"/>
    <n v="4"/>
    <n v="0"/>
    <n v="0"/>
  </r>
  <r>
    <x v="15"/>
    <x v="4"/>
    <s v="New cancer diagnoses (observed)"/>
    <x v="0"/>
    <x v="0"/>
    <n v="62"/>
    <n v="56"/>
    <n v="6"/>
    <n v="0.11"/>
  </r>
  <r>
    <x v="15"/>
    <x v="4"/>
    <s v="New cancer diagnoses (observed)"/>
    <x v="0"/>
    <x v="1"/>
    <n v="135"/>
    <n v="136"/>
    <n v="-1"/>
    <n v="-0.01"/>
  </r>
  <r>
    <x v="15"/>
    <x v="4"/>
    <s v="New cancer diagnoses (observed)"/>
    <x v="0"/>
    <x v="2"/>
    <n v="69"/>
    <n v="68"/>
    <n v="1"/>
    <n v="0.01"/>
  </r>
  <r>
    <x v="15"/>
    <x v="4"/>
    <s v="New cancer diagnoses (observed)"/>
    <x v="0"/>
    <x v="3"/>
    <n v="327"/>
    <n v="327"/>
    <n v="0"/>
    <n v="0"/>
  </r>
  <r>
    <x v="15"/>
    <x v="4"/>
    <s v="New cancer diagnoses (observed)"/>
    <x v="0"/>
    <x v="4"/>
    <n v="1223"/>
    <n v="1224"/>
    <n v="-1"/>
    <n v="0"/>
  </r>
  <r>
    <x v="15"/>
    <x v="4"/>
    <s v="New cancer diagnoses (observed)"/>
    <x v="1"/>
    <x v="5"/>
    <n v="490"/>
    <n v="490"/>
    <n v="0"/>
    <n v="0"/>
  </r>
  <r>
    <x v="15"/>
    <x v="4"/>
    <s v="New cancer diagnoses (observed)"/>
    <x v="1"/>
    <x v="6"/>
    <n v="615"/>
    <n v="616"/>
    <n v="-1"/>
    <n v="0"/>
  </r>
  <r>
    <x v="15"/>
    <x v="4"/>
    <s v="New cancer diagnoses (observed)"/>
    <x v="1"/>
    <x v="7"/>
    <n v="210"/>
    <n v="209"/>
    <n v="1"/>
    <n v="0"/>
  </r>
  <r>
    <x v="15"/>
    <x v="4"/>
    <s v="New cancer diagnoses (observed)"/>
    <x v="1"/>
    <x v="8"/>
    <n v="55"/>
    <n v="55"/>
    <n v="0"/>
    <n v="0"/>
  </r>
  <r>
    <x v="15"/>
    <x v="4"/>
    <s v="New cancer diagnoses (observed)"/>
    <x v="1"/>
    <x v="9"/>
    <n v="446"/>
    <n v="441"/>
    <n v="5"/>
    <n v="0.01"/>
  </r>
  <r>
    <x v="15"/>
    <x v="5"/>
    <s v="New cancer diagnoses (observed)"/>
    <x v="0"/>
    <x v="0"/>
    <n v="18"/>
    <s v="NA"/>
    <s v="NA"/>
    <s v="NA"/>
  </r>
  <r>
    <x v="15"/>
    <x v="5"/>
    <s v="New cancer diagnoses (observed)"/>
    <x v="0"/>
    <x v="1"/>
    <n v="35"/>
    <s v="NA"/>
    <s v="NA"/>
    <s v="NA"/>
  </r>
  <r>
    <x v="15"/>
    <x v="5"/>
    <s v="New cancer diagnoses (observed)"/>
    <x v="0"/>
    <x v="2"/>
    <n v="19"/>
    <s v="NA"/>
    <s v="NA"/>
    <s v="NA"/>
  </r>
  <r>
    <x v="15"/>
    <x v="5"/>
    <s v="New cancer diagnoses (observed)"/>
    <x v="0"/>
    <x v="3"/>
    <n v="98"/>
    <s v="NA"/>
    <s v="NA"/>
    <s v="NA"/>
  </r>
  <r>
    <x v="15"/>
    <x v="5"/>
    <s v="New cancer diagnoses (observed)"/>
    <x v="0"/>
    <x v="4"/>
    <n v="38"/>
    <s v="NA"/>
    <s v="NA"/>
    <s v="NA"/>
  </r>
  <r>
    <x v="15"/>
    <x v="6"/>
    <s v="New cancer diagnoses (observed)"/>
    <x v="0"/>
    <x v="0"/>
    <n v="524"/>
    <n v="488"/>
    <n v="36"/>
    <n v="7.0000000000000007E-2"/>
  </r>
  <r>
    <x v="15"/>
    <x v="6"/>
    <s v="New cancer diagnoses (observed)"/>
    <x v="0"/>
    <x v="1"/>
    <n v="233"/>
    <n v="230"/>
    <n v="3"/>
    <n v="0.01"/>
  </r>
  <r>
    <x v="15"/>
    <x v="6"/>
    <s v="New cancer diagnoses (observed)"/>
    <x v="0"/>
    <x v="2"/>
    <n v="149"/>
    <n v="150"/>
    <n v="-1"/>
    <n v="-0.01"/>
  </r>
  <r>
    <x v="15"/>
    <x v="6"/>
    <s v="New cancer diagnoses (observed)"/>
    <x v="0"/>
    <x v="3"/>
    <n v="55"/>
    <n v="55"/>
    <n v="0"/>
    <n v="0"/>
  </r>
  <r>
    <x v="15"/>
    <x v="6"/>
    <s v="New cancer diagnoses (observed)"/>
    <x v="0"/>
    <x v="4"/>
    <n v="464"/>
    <n v="464"/>
    <n v="0"/>
    <n v="0"/>
  </r>
  <r>
    <x v="15"/>
    <x v="6"/>
    <s v="New cancer diagnoses (observed)"/>
    <x v="1"/>
    <x v="5"/>
    <n v="142"/>
    <n v="140"/>
    <n v="2"/>
    <n v="0.01"/>
  </r>
  <r>
    <x v="15"/>
    <x v="6"/>
    <s v="New cancer diagnoses (observed)"/>
    <x v="1"/>
    <x v="6"/>
    <n v="266"/>
    <n v="266"/>
    <n v="0"/>
    <n v="0"/>
  </r>
  <r>
    <x v="15"/>
    <x v="6"/>
    <s v="New cancer diagnoses (observed)"/>
    <x v="1"/>
    <x v="7"/>
    <n v="315"/>
    <n v="314"/>
    <n v="1"/>
    <n v="0"/>
  </r>
  <r>
    <x v="15"/>
    <x v="6"/>
    <s v="New cancer diagnoses (observed)"/>
    <x v="1"/>
    <x v="8"/>
    <n v="313"/>
    <n v="313"/>
    <n v="0"/>
    <n v="0"/>
  </r>
  <r>
    <x v="15"/>
    <x v="6"/>
    <s v="New cancer diagnoses (observed)"/>
    <x v="1"/>
    <x v="9"/>
    <n v="330"/>
    <n v="295"/>
    <n v="35"/>
    <n v="0.12"/>
  </r>
  <r>
    <x v="15"/>
    <x v="7"/>
    <s v="New cancer diagnoses (observed)"/>
    <x v="0"/>
    <x v="0"/>
    <n v="15"/>
    <n v="14"/>
    <n v="1"/>
    <n v="7.0000000000000007E-2"/>
  </r>
  <r>
    <x v="15"/>
    <x v="7"/>
    <s v="New cancer diagnoses (observed)"/>
    <x v="0"/>
    <x v="1"/>
    <n v="53"/>
    <n v="53"/>
    <n v="0"/>
    <n v="0"/>
  </r>
  <r>
    <x v="15"/>
    <x v="7"/>
    <s v="New cancer diagnoses (observed)"/>
    <x v="0"/>
    <x v="2"/>
    <n v="24"/>
    <n v="23"/>
    <n v="1"/>
    <n v="0.04"/>
  </r>
  <r>
    <x v="15"/>
    <x v="7"/>
    <s v="New cancer diagnoses (observed)"/>
    <x v="0"/>
    <x v="4"/>
    <n v="64"/>
    <n v="64"/>
    <n v="0"/>
    <n v="0"/>
  </r>
  <r>
    <x v="15"/>
    <x v="8"/>
    <s v="New cancer diagnoses (observed)"/>
    <x v="0"/>
    <x v="0"/>
    <n v="174"/>
    <n v="155"/>
    <n v="19"/>
    <n v="0.12"/>
  </r>
  <r>
    <x v="15"/>
    <x v="8"/>
    <s v="New cancer diagnoses (observed)"/>
    <x v="0"/>
    <x v="1"/>
    <n v="216"/>
    <n v="220"/>
    <n v="-4"/>
    <n v="-0.02"/>
  </r>
  <r>
    <x v="15"/>
    <x v="8"/>
    <s v="New cancer diagnoses (observed)"/>
    <x v="0"/>
    <x v="2"/>
    <n v="125"/>
    <n v="120"/>
    <n v="5"/>
    <n v="0.04"/>
  </r>
  <r>
    <x v="15"/>
    <x v="8"/>
    <s v="New cancer diagnoses (observed)"/>
    <x v="0"/>
    <x v="3"/>
    <n v="98"/>
    <n v="98"/>
    <n v="0"/>
    <n v="0"/>
  </r>
  <r>
    <x v="15"/>
    <x v="8"/>
    <s v="New cancer diagnoses (observed)"/>
    <x v="0"/>
    <x v="4"/>
    <n v="558"/>
    <n v="558"/>
    <n v="0"/>
    <n v="0"/>
  </r>
  <r>
    <x v="15"/>
    <x v="8"/>
    <s v="New cancer diagnoses (observed)"/>
    <x v="1"/>
    <x v="5"/>
    <n v="352"/>
    <n v="351"/>
    <n v="1"/>
    <n v="0"/>
  </r>
  <r>
    <x v="15"/>
    <x v="8"/>
    <s v="New cancer diagnoses (observed)"/>
    <x v="1"/>
    <x v="6"/>
    <n v="60"/>
    <n v="59"/>
    <n v="1"/>
    <n v="0.02"/>
  </r>
  <r>
    <x v="15"/>
    <x v="8"/>
    <s v="New cancer diagnoses (observed)"/>
    <x v="1"/>
    <x v="7"/>
    <n v="125"/>
    <n v="125"/>
    <n v="0"/>
    <n v="0"/>
  </r>
  <r>
    <x v="15"/>
    <x v="8"/>
    <s v="New cancer diagnoses (observed)"/>
    <x v="1"/>
    <x v="8"/>
    <n v="83"/>
    <n v="84"/>
    <n v="-1"/>
    <n v="-0.01"/>
  </r>
  <r>
    <x v="15"/>
    <x v="8"/>
    <s v="New cancer diagnoses (observed)"/>
    <x v="1"/>
    <x v="9"/>
    <n v="230"/>
    <n v="214"/>
    <n v="16"/>
    <n v="7.0000000000000007E-2"/>
  </r>
  <r>
    <x v="15"/>
    <x v="9"/>
    <s v="New cancer diagnoses (observed)"/>
    <x v="0"/>
    <x v="0"/>
    <n v="431"/>
    <n v="387"/>
    <n v="44"/>
    <n v="0.11"/>
  </r>
  <r>
    <x v="15"/>
    <x v="9"/>
    <s v="New cancer diagnoses (observed)"/>
    <x v="0"/>
    <x v="1"/>
    <n v="377"/>
    <n v="361"/>
    <n v="16"/>
    <n v="0.04"/>
  </r>
  <r>
    <x v="15"/>
    <x v="9"/>
    <s v="New cancer diagnoses (observed)"/>
    <x v="0"/>
    <x v="2"/>
    <n v="208"/>
    <n v="203"/>
    <n v="5"/>
    <n v="0.02"/>
  </r>
  <r>
    <x v="15"/>
    <x v="9"/>
    <s v="New cancer diagnoses (observed)"/>
    <x v="0"/>
    <x v="4"/>
    <n v="486"/>
    <n v="485"/>
    <n v="1"/>
    <n v="0"/>
  </r>
  <r>
    <x v="15"/>
    <x v="9"/>
    <s v="New cancer diagnoses (observed)"/>
    <x v="1"/>
    <x v="5"/>
    <n v="75"/>
    <n v="75"/>
    <n v="0"/>
    <n v="0"/>
  </r>
  <r>
    <x v="15"/>
    <x v="9"/>
    <s v="New cancer diagnoses (observed)"/>
    <x v="1"/>
    <x v="6"/>
    <n v="67"/>
    <n v="67"/>
    <n v="0"/>
    <n v="0"/>
  </r>
  <r>
    <x v="15"/>
    <x v="9"/>
    <s v="New cancer diagnoses (observed)"/>
    <x v="1"/>
    <x v="7"/>
    <n v="79"/>
    <n v="79"/>
    <n v="0"/>
    <n v="0"/>
  </r>
  <r>
    <x v="15"/>
    <x v="9"/>
    <s v="New cancer diagnoses (observed)"/>
    <x v="1"/>
    <x v="8"/>
    <n v="146"/>
    <n v="146"/>
    <n v="0"/>
    <n v="0"/>
  </r>
  <r>
    <x v="15"/>
    <x v="9"/>
    <s v="New cancer diagnoses (observed)"/>
    <x v="1"/>
    <x v="9"/>
    <n v="488"/>
    <n v="467"/>
    <n v="21"/>
    <n v="0.04"/>
  </r>
  <r>
    <x v="15"/>
    <x v="10"/>
    <s v="New cancer diagnoses (observed)"/>
    <x v="0"/>
    <x v="0"/>
    <n v="41"/>
    <n v="39"/>
    <n v="2"/>
    <n v="0.05"/>
  </r>
  <r>
    <x v="15"/>
    <x v="10"/>
    <s v="New cancer diagnoses (observed)"/>
    <x v="0"/>
    <x v="1"/>
    <n v="83"/>
    <n v="82"/>
    <n v="1"/>
    <n v="0.01"/>
  </r>
  <r>
    <x v="15"/>
    <x v="10"/>
    <s v="New cancer diagnoses (observed)"/>
    <x v="0"/>
    <x v="2"/>
    <n v="75"/>
    <n v="73"/>
    <n v="2"/>
    <n v="0.03"/>
  </r>
  <r>
    <x v="15"/>
    <x v="10"/>
    <s v="New cancer diagnoses (observed)"/>
    <x v="0"/>
    <x v="4"/>
    <n v="295"/>
    <n v="293"/>
    <n v="2"/>
    <n v="0.01"/>
  </r>
  <r>
    <x v="15"/>
    <x v="11"/>
    <s v="New cancer diagnoses (observed)"/>
    <x v="0"/>
    <x v="0"/>
    <n v="19"/>
    <s v="NA"/>
    <s v="NA"/>
    <s v="NA"/>
  </r>
  <r>
    <x v="15"/>
    <x v="11"/>
    <s v="New cancer diagnoses (observed)"/>
    <x v="0"/>
    <x v="1"/>
    <n v="20"/>
    <s v="NA"/>
    <s v="NA"/>
    <s v="NA"/>
  </r>
  <r>
    <x v="15"/>
    <x v="11"/>
    <s v="New cancer diagnoses (observed)"/>
    <x v="0"/>
    <x v="2"/>
    <n v="23"/>
    <s v="NA"/>
    <s v="NA"/>
    <s v="NA"/>
  </r>
  <r>
    <x v="15"/>
    <x v="11"/>
    <s v="New cancer diagnoses (observed)"/>
    <x v="0"/>
    <x v="4"/>
    <n v="60"/>
    <s v="NA"/>
    <s v="NA"/>
    <s v="NA"/>
  </r>
  <r>
    <x v="15"/>
    <x v="11"/>
    <s v="New cancer diagnoses (observed)"/>
    <x v="1"/>
    <x v="5"/>
    <n v="8"/>
    <s v="NA"/>
    <s v="NA"/>
    <s v="NA"/>
  </r>
  <r>
    <x v="15"/>
    <x v="11"/>
    <s v="New cancer diagnoses (observed)"/>
    <x v="1"/>
    <x v="6"/>
    <n v="23"/>
    <s v="NA"/>
    <s v="NA"/>
    <s v="NA"/>
  </r>
  <r>
    <x v="15"/>
    <x v="11"/>
    <s v="New cancer diagnoses (observed)"/>
    <x v="1"/>
    <x v="7"/>
    <n v="19"/>
    <s v="NA"/>
    <s v="NA"/>
    <s v="NA"/>
  </r>
  <r>
    <x v="15"/>
    <x v="11"/>
    <s v="New cancer diagnoses (observed)"/>
    <x v="1"/>
    <x v="8"/>
    <n v="12"/>
    <s v="NA"/>
    <s v="NA"/>
    <s v="NA"/>
  </r>
  <r>
    <x v="15"/>
    <x v="11"/>
    <s v="New cancer diagnoses (observed)"/>
    <x v="1"/>
    <x v="9"/>
    <n v="60"/>
    <s v="NA"/>
    <s v="NA"/>
    <s v="NA"/>
  </r>
  <r>
    <x v="15"/>
    <x v="12"/>
    <s v="New cancer diagnoses (observed)"/>
    <x v="0"/>
    <x v="0"/>
    <n v="132"/>
    <s v="NA"/>
    <s v="NA"/>
    <s v="NA"/>
  </r>
  <r>
    <x v="15"/>
    <x v="12"/>
    <s v="New cancer diagnoses (observed)"/>
    <x v="0"/>
    <x v="1"/>
    <n v="142"/>
    <s v="NA"/>
    <s v="NA"/>
    <s v="NA"/>
  </r>
  <r>
    <x v="15"/>
    <x v="12"/>
    <s v="New cancer diagnoses (observed)"/>
    <x v="0"/>
    <x v="2"/>
    <n v="101"/>
    <s v="NA"/>
    <s v="NA"/>
    <s v="NA"/>
  </r>
  <r>
    <x v="15"/>
    <x v="12"/>
    <s v="New cancer diagnoses (observed)"/>
    <x v="0"/>
    <x v="4"/>
    <n v="165"/>
    <s v="NA"/>
    <s v="NA"/>
    <s v="NA"/>
  </r>
  <r>
    <x v="15"/>
    <x v="12"/>
    <s v="New cancer diagnoses (observed)"/>
    <x v="1"/>
    <x v="5"/>
    <n v="155"/>
    <s v="NA"/>
    <s v="NA"/>
    <s v="NA"/>
  </r>
  <r>
    <x v="15"/>
    <x v="12"/>
    <s v="New cancer diagnoses (observed)"/>
    <x v="1"/>
    <x v="6"/>
    <n v="34"/>
    <s v="NA"/>
    <s v="NA"/>
    <s v="NA"/>
  </r>
  <r>
    <x v="15"/>
    <x v="12"/>
    <s v="New cancer diagnoses (observed)"/>
    <x v="1"/>
    <x v="7"/>
    <n v="103"/>
    <s v="NA"/>
    <s v="NA"/>
    <s v="NA"/>
  </r>
  <r>
    <x v="15"/>
    <x v="12"/>
    <s v="New cancer diagnoses (observed)"/>
    <x v="1"/>
    <x v="8"/>
    <n v="53"/>
    <s v="NA"/>
    <s v="NA"/>
    <s v="NA"/>
  </r>
  <r>
    <x v="15"/>
    <x v="12"/>
    <s v="New cancer diagnoses (observed)"/>
    <x v="1"/>
    <x v="9"/>
    <n v="195"/>
    <s v="NA"/>
    <s v="NA"/>
    <s v="NA"/>
  </r>
  <r>
    <x v="15"/>
    <x v="13"/>
    <s v="New cancer diagnoses (observed)"/>
    <x v="0"/>
    <x v="0"/>
    <n v="34"/>
    <s v="NA"/>
    <s v="NA"/>
    <s v="NA"/>
  </r>
  <r>
    <x v="15"/>
    <x v="13"/>
    <s v="New cancer diagnoses (observed)"/>
    <x v="0"/>
    <x v="1"/>
    <n v="60"/>
    <s v="NA"/>
    <s v="NA"/>
    <s v="NA"/>
  </r>
  <r>
    <x v="15"/>
    <x v="13"/>
    <s v="New cancer diagnoses (observed)"/>
    <x v="0"/>
    <x v="2"/>
    <n v="65"/>
    <s v="NA"/>
    <s v="NA"/>
    <s v="NA"/>
  </r>
  <r>
    <x v="15"/>
    <x v="13"/>
    <s v="New cancer diagnoses (observed)"/>
    <x v="0"/>
    <x v="4"/>
    <n v="235"/>
    <s v="NA"/>
    <s v="NA"/>
    <s v="NA"/>
  </r>
  <r>
    <x v="15"/>
    <x v="14"/>
    <s v="New cancer diagnoses (observed)"/>
    <x v="0"/>
    <x v="0"/>
    <n v="128"/>
    <s v="NA"/>
    <s v="NA"/>
    <s v="NA"/>
  </r>
  <r>
    <x v="15"/>
    <x v="14"/>
    <s v="New cancer diagnoses (observed)"/>
    <x v="0"/>
    <x v="1"/>
    <n v="94"/>
    <s v="NA"/>
    <s v="NA"/>
    <s v="NA"/>
  </r>
  <r>
    <x v="15"/>
    <x v="14"/>
    <s v="New cancer diagnoses (observed)"/>
    <x v="0"/>
    <x v="2"/>
    <n v="62"/>
    <s v="NA"/>
    <s v="NA"/>
    <s v="NA"/>
  </r>
  <r>
    <x v="15"/>
    <x v="14"/>
    <s v="New cancer diagnoses (observed)"/>
    <x v="0"/>
    <x v="4"/>
    <n v="68"/>
    <s v="NA"/>
    <s v="NA"/>
    <s v="NA"/>
  </r>
  <r>
    <x v="15"/>
    <x v="15"/>
    <s v="New cancer diagnoses (observed)"/>
    <x v="0"/>
    <x v="0"/>
    <n v="883"/>
    <n v="814"/>
    <n v="69"/>
    <n v="0.08"/>
  </r>
  <r>
    <x v="15"/>
    <x v="15"/>
    <s v="New cancer diagnoses (observed)"/>
    <x v="0"/>
    <x v="1"/>
    <n v="407"/>
    <n v="402"/>
    <n v="5"/>
    <n v="0.01"/>
  </r>
  <r>
    <x v="15"/>
    <x v="15"/>
    <s v="New cancer diagnoses (observed)"/>
    <x v="0"/>
    <x v="2"/>
    <n v="446"/>
    <n v="445"/>
    <n v="1"/>
    <n v="0"/>
  </r>
  <r>
    <x v="15"/>
    <x v="15"/>
    <s v="New cancer diagnoses (observed)"/>
    <x v="0"/>
    <x v="4"/>
    <n v="646"/>
    <n v="646"/>
    <n v="0"/>
    <n v="0"/>
  </r>
  <r>
    <x v="15"/>
    <x v="15"/>
    <s v="New cancer diagnoses (observed)"/>
    <x v="1"/>
    <x v="5"/>
    <n v="418"/>
    <n v="418"/>
    <n v="0"/>
    <n v="0"/>
  </r>
  <r>
    <x v="15"/>
    <x v="15"/>
    <s v="New cancer diagnoses (observed)"/>
    <x v="1"/>
    <x v="6"/>
    <n v="169"/>
    <n v="169"/>
    <n v="0"/>
    <n v="0"/>
  </r>
  <r>
    <x v="15"/>
    <x v="15"/>
    <s v="New cancer diagnoses (observed)"/>
    <x v="1"/>
    <x v="7"/>
    <n v="404"/>
    <n v="404"/>
    <n v="0"/>
    <n v="0"/>
  </r>
  <r>
    <x v="15"/>
    <x v="15"/>
    <s v="New cancer diagnoses (observed)"/>
    <x v="1"/>
    <x v="8"/>
    <n v="988"/>
    <n v="988"/>
    <n v="0"/>
    <n v="0"/>
  </r>
  <r>
    <x v="15"/>
    <x v="15"/>
    <s v="New cancer diagnoses (observed)"/>
    <x v="1"/>
    <x v="9"/>
    <n v="265"/>
    <n v="194"/>
    <n v="71"/>
    <n v="0.37"/>
  </r>
  <r>
    <x v="15"/>
    <x v="16"/>
    <s v="New cancer diagnoses (observed)"/>
    <x v="0"/>
    <x v="0"/>
    <n v="53"/>
    <s v="NA"/>
    <s v="NA"/>
    <s v="NA"/>
  </r>
  <r>
    <x v="15"/>
    <x v="16"/>
    <s v="New cancer diagnoses (observed)"/>
    <x v="0"/>
    <x v="1"/>
    <n v="51"/>
    <s v="NA"/>
    <s v="NA"/>
    <s v="NA"/>
  </r>
  <r>
    <x v="15"/>
    <x v="16"/>
    <s v="New cancer diagnoses (observed)"/>
    <x v="0"/>
    <x v="2"/>
    <n v="27"/>
    <s v="NA"/>
    <s v="NA"/>
    <s v="NA"/>
  </r>
  <r>
    <x v="15"/>
    <x v="16"/>
    <s v="New cancer diagnoses (observed)"/>
    <x v="0"/>
    <x v="4"/>
    <n v="37"/>
    <s v="NA"/>
    <s v="NA"/>
    <s v="NA"/>
  </r>
  <r>
    <x v="15"/>
    <x v="17"/>
    <s v="New cancer diagnoses (observed)"/>
    <x v="0"/>
    <x v="0"/>
    <n v="13"/>
    <n v="12"/>
    <n v="1"/>
    <n v="0.08"/>
  </r>
  <r>
    <x v="15"/>
    <x v="17"/>
    <s v="New cancer diagnoses (observed)"/>
    <x v="0"/>
    <x v="1"/>
    <n v="253"/>
    <n v="252"/>
    <n v="1"/>
    <n v="0"/>
  </r>
  <r>
    <x v="15"/>
    <x v="17"/>
    <s v="New cancer diagnoses (observed)"/>
    <x v="0"/>
    <x v="2"/>
    <n v="65"/>
    <n v="66"/>
    <n v="-1"/>
    <n v="-0.02"/>
  </r>
  <r>
    <x v="15"/>
    <x v="17"/>
    <s v="New cancer diagnoses (observed)"/>
    <x v="0"/>
    <x v="4"/>
    <n v="447"/>
    <n v="445"/>
    <n v="2"/>
    <n v="0"/>
  </r>
  <r>
    <x v="15"/>
    <x v="17"/>
    <s v="New cancer diagnoses (observed)"/>
    <x v="1"/>
    <x v="5"/>
    <n v="369"/>
    <n v="369"/>
    <n v="0"/>
    <n v="0"/>
  </r>
  <r>
    <x v="15"/>
    <x v="17"/>
    <s v="New cancer diagnoses (observed)"/>
    <x v="1"/>
    <x v="6"/>
    <n v="166"/>
    <n v="168"/>
    <n v="-2"/>
    <n v="-0.01"/>
  </r>
  <r>
    <x v="15"/>
    <x v="17"/>
    <s v="New cancer diagnoses (observed)"/>
    <x v="1"/>
    <x v="7"/>
    <n v="33"/>
    <n v="31"/>
    <n v="2"/>
    <n v="0.06"/>
  </r>
  <r>
    <x v="15"/>
    <x v="17"/>
    <s v="New cancer diagnoses (observed)"/>
    <x v="1"/>
    <x v="8"/>
    <n v="12"/>
    <n v="12"/>
    <n v="0"/>
    <n v="0"/>
  </r>
  <r>
    <x v="15"/>
    <x v="17"/>
    <s v="New cancer diagnoses (observed)"/>
    <x v="1"/>
    <x v="9"/>
    <n v="198"/>
    <n v="195"/>
    <n v="3"/>
    <n v="0.02"/>
  </r>
  <r>
    <x v="15"/>
    <x v="18"/>
    <s v="New cancer diagnoses (observed)"/>
    <x v="0"/>
    <x v="0"/>
    <n v="73"/>
    <s v="NA"/>
    <s v="NA"/>
    <s v="NA"/>
  </r>
  <r>
    <x v="15"/>
    <x v="18"/>
    <s v="New cancer diagnoses (observed)"/>
    <x v="0"/>
    <x v="1"/>
    <n v="69"/>
    <s v="NA"/>
    <s v="NA"/>
    <s v="NA"/>
  </r>
  <r>
    <x v="15"/>
    <x v="18"/>
    <s v="New cancer diagnoses (observed)"/>
    <x v="0"/>
    <x v="2"/>
    <n v="24"/>
    <s v="NA"/>
    <s v="NA"/>
    <s v="NA"/>
  </r>
  <r>
    <x v="15"/>
    <x v="18"/>
    <s v="New cancer diagnoses (observed)"/>
    <x v="0"/>
    <x v="4"/>
    <n v="75"/>
    <s v="NA"/>
    <s v="NA"/>
    <s v="NA"/>
  </r>
  <r>
    <x v="15"/>
    <x v="19"/>
    <s v="New cancer diagnoses (observed)"/>
    <x v="0"/>
    <x v="0"/>
    <n v="91"/>
    <s v="NA"/>
    <s v="NA"/>
    <s v="NA"/>
  </r>
  <r>
    <x v="15"/>
    <x v="19"/>
    <s v="New cancer diagnoses (observed)"/>
    <x v="0"/>
    <x v="1"/>
    <n v="41"/>
    <s v="NA"/>
    <s v="NA"/>
    <s v="NA"/>
  </r>
  <r>
    <x v="15"/>
    <x v="19"/>
    <s v="New cancer diagnoses (observed)"/>
    <x v="0"/>
    <x v="2"/>
    <n v="24"/>
    <s v="NA"/>
    <s v="NA"/>
    <s v="NA"/>
  </r>
  <r>
    <x v="15"/>
    <x v="19"/>
    <s v="New cancer diagnoses (observed)"/>
    <x v="0"/>
    <x v="4"/>
    <n v="16"/>
    <s v="NA"/>
    <s v="NA"/>
    <s v="NA"/>
  </r>
  <r>
    <x v="15"/>
    <x v="20"/>
    <s v="New cancer diagnoses (observed)"/>
    <x v="0"/>
    <x v="0"/>
    <n v="7"/>
    <s v="NA"/>
    <s v="NA"/>
    <s v="NA"/>
  </r>
  <r>
    <x v="15"/>
    <x v="20"/>
    <s v="New cancer diagnoses (observed)"/>
    <x v="0"/>
    <x v="1"/>
    <n v="23"/>
    <s v="NA"/>
    <s v="NA"/>
    <s v="NA"/>
  </r>
  <r>
    <x v="15"/>
    <x v="20"/>
    <s v="New cancer diagnoses (observed)"/>
    <x v="0"/>
    <x v="2"/>
    <n v="10"/>
    <s v="NA"/>
    <s v="NA"/>
    <s v="NA"/>
  </r>
  <r>
    <x v="15"/>
    <x v="20"/>
    <s v="New cancer diagnoses (observed)"/>
    <x v="0"/>
    <x v="4"/>
    <n v="60"/>
    <s v="NA"/>
    <s v="NA"/>
    <s v="NA"/>
  </r>
  <r>
    <x v="15"/>
    <x v="21"/>
    <s v="New cancer diagnoses (observed)"/>
    <x v="0"/>
    <x v="0"/>
    <n v="168"/>
    <s v="NA"/>
    <s v="NA"/>
    <s v="NA"/>
  </r>
  <r>
    <x v="15"/>
    <x v="21"/>
    <s v="New cancer diagnoses (observed)"/>
    <x v="0"/>
    <x v="1"/>
    <n v="148"/>
    <s v="NA"/>
    <s v="NA"/>
    <s v="NA"/>
  </r>
  <r>
    <x v="15"/>
    <x v="21"/>
    <s v="New cancer diagnoses (observed)"/>
    <x v="0"/>
    <x v="2"/>
    <n v="90"/>
    <s v="NA"/>
    <s v="NA"/>
    <s v="NA"/>
  </r>
  <r>
    <x v="15"/>
    <x v="21"/>
    <s v="New cancer diagnoses (observed)"/>
    <x v="0"/>
    <x v="4"/>
    <n v="268"/>
    <s v="NA"/>
    <s v="NA"/>
    <s v="NA"/>
  </r>
  <r>
    <x v="15"/>
    <x v="21"/>
    <s v="New cancer diagnoses (observed)"/>
    <x v="1"/>
    <x v="5"/>
    <n v="60"/>
    <s v="NA"/>
    <s v="NA"/>
    <s v="NA"/>
  </r>
  <r>
    <x v="15"/>
    <x v="21"/>
    <s v="New cancer diagnoses (observed)"/>
    <x v="1"/>
    <x v="6"/>
    <n v="44"/>
    <s v="NA"/>
    <s v="NA"/>
    <s v="NA"/>
  </r>
  <r>
    <x v="15"/>
    <x v="21"/>
    <s v="New cancer diagnoses (observed)"/>
    <x v="1"/>
    <x v="7"/>
    <n v="57"/>
    <s v="NA"/>
    <s v="NA"/>
    <s v="NA"/>
  </r>
  <r>
    <x v="15"/>
    <x v="21"/>
    <s v="New cancer diagnoses (observed)"/>
    <x v="1"/>
    <x v="8"/>
    <n v="124"/>
    <s v="NA"/>
    <s v="NA"/>
    <s v="NA"/>
  </r>
  <r>
    <x v="15"/>
    <x v="21"/>
    <s v="New cancer diagnoses (observed)"/>
    <x v="1"/>
    <x v="9"/>
    <n v="389"/>
    <s v="NA"/>
    <s v="NA"/>
    <s v="NA"/>
  </r>
  <r>
    <x v="15"/>
    <x v="22"/>
    <s v="New cancer diagnoses (observed)"/>
    <x v="0"/>
    <x v="0"/>
    <n v="102"/>
    <s v="NA"/>
    <s v="NA"/>
    <s v="NA"/>
  </r>
  <r>
    <x v="15"/>
    <x v="22"/>
    <s v="New cancer diagnoses (observed)"/>
    <x v="0"/>
    <x v="1"/>
    <n v="37"/>
    <s v="NA"/>
    <s v="NA"/>
    <s v="NA"/>
  </r>
  <r>
    <x v="15"/>
    <x v="22"/>
    <s v="New cancer diagnoses (observed)"/>
    <x v="0"/>
    <x v="2"/>
    <n v="42"/>
    <s v="NA"/>
    <s v="NA"/>
    <s v="NA"/>
  </r>
  <r>
    <x v="15"/>
    <x v="22"/>
    <s v="New cancer diagnoses (observed)"/>
    <x v="0"/>
    <x v="4"/>
    <n v="133"/>
    <s v="NA"/>
    <s v="NA"/>
    <s v="NA"/>
  </r>
  <r>
    <x v="15"/>
    <x v="22"/>
    <s v="New cancer diagnoses (observed)"/>
    <x v="1"/>
    <x v="5"/>
    <n v="11"/>
    <s v="NA"/>
    <s v="NA"/>
    <s v="NA"/>
  </r>
  <r>
    <x v="15"/>
    <x v="22"/>
    <s v="New cancer diagnoses (observed)"/>
    <x v="1"/>
    <x v="6"/>
    <n v="45"/>
    <s v="NA"/>
    <s v="NA"/>
    <s v="NA"/>
  </r>
  <r>
    <x v="15"/>
    <x v="22"/>
    <s v="New cancer diagnoses (observed)"/>
    <x v="1"/>
    <x v="7"/>
    <n v="56"/>
    <s v="NA"/>
    <s v="NA"/>
    <s v="NA"/>
  </r>
  <r>
    <x v="15"/>
    <x v="22"/>
    <s v="New cancer diagnoses (observed)"/>
    <x v="1"/>
    <x v="8"/>
    <n v="96"/>
    <s v="NA"/>
    <s v="NA"/>
    <s v="NA"/>
  </r>
  <r>
    <x v="15"/>
    <x v="22"/>
    <s v="New cancer diagnoses (observed)"/>
    <x v="1"/>
    <x v="9"/>
    <n v="106"/>
    <s v="NA"/>
    <s v="NA"/>
    <s v="NA"/>
  </r>
  <r>
    <x v="15"/>
    <x v="23"/>
    <s v="New cancer diagnoses (observed)"/>
    <x v="0"/>
    <x v="0"/>
    <n v="178"/>
    <n v="164"/>
    <n v="14"/>
    <n v="0.09"/>
  </r>
  <r>
    <x v="15"/>
    <x v="23"/>
    <s v="New cancer diagnoses (observed)"/>
    <x v="0"/>
    <x v="1"/>
    <n v="65"/>
    <n v="63"/>
    <n v="2"/>
    <n v="0.03"/>
  </r>
  <r>
    <x v="15"/>
    <x v="23"/>
    <s v="New cancer diagnoses (observed)"/>
    <x v="0"/>
    <x v="2"/>
    <n v="63"/>
    <n v="61"/>
    <n v="2"/>
    <n v="0.03"/>
  </r>
  <r>
    <x v="15"/>
    <x v="23"/>
    <s v="New cancer diagnoses (observed)"/>
    <x v="0"/>
    <x v="4"/>
    <n v="174"/>
    <n v="175"/>
    <n v="-1"/>
    <n v="-0.01"/>
  </r>
  <r>
    <x v="15"/>
    <x v="23"/>
    <s v="New cancer diagnoses (observed)"/>
    <x v="1"/>
    <x v="5"/>
    <n v="19"/>
    <n v="19"/>
    <n v="0"/>
    <n v="0"/>
  </r>
  <r>
    <x v="15"/>
    <x v="23"/>
    <s v="New cancer diagnoses (observed)"/>
    <x v="1"/>
    <x v="6"/>
    <n v="57"/>
    <n v="57"/>
    <n v="0"/>
    <n v="0"/>
  </r>
  <r>
    <x v="15"/>
    <x v="23"/>
    <s v="New cancer diagnoses (observed)"/>
    <x v="1"/>
    <x v="7"/>
    <n v="74"/>
    <n v="74"/>
    <n v="0"/>
    <n v="0"/>
  </r>
  <r>
    <x v="15"/>
    <x v="23"/>
    <s v="New cancer diagnoses (observed)"/>
    <x v="1"/>
    <x v="8"/>
    <n v="151"/>
    <n v="151"/>
    <n v="0"/>
    <n v="0"/>
  </r>
  <r>
    <x v="15"/>
    <x v="23"/>
    <s v="New cancer diagnoses (observed)"/>
    <x v="1"/>
    <x v="9"/>
    <n v="179"/>
    <n v="162"/>
    <n v="17"/>
    <n v="0.1"/>
  </r>
  <r>
    <x v="15"/>
    <x v="24"/>
    <s v="New cancer diagnoses (observed)"/>
    <x v="0"/>
    <x v="0"/>
    <s v="NA"/>
    <s v="NA"/>
    <s v="NA"/>
    <s v="NA"/>
  </r>
  <r>
    <x v="15"/>
    <x v="24"/>
    <s v="New cancer diagnoses (observed)"/>
    <x v="0"/>
    <x v="1"/>
    <s v="NA"/>
    <s v="NA"/>
    <s v="NA"/>
    <s v="NA"/>
  </r>
  <r>
    <x v="15"/>
    <x v="24"/>
    <s v="New cancer diagnoses (observed)"/>
    <x v="0"/>
    <x v="2"/>
    <s v="NA"/>
    <s v="NA"/>
    <s v="NA"/>
    <s v="NA"/>
  </r>
  <r>
    <x v="15"/>
    <x v="24"/>
    <s v="New cancer diagnoses (observed)"/>
    <x v="0"/>
    <x v="4"/>
    <s v="NA"/>
    <s v="NA"/>
    <s v="NA"/>
    <s v="NA"/>
  </r>
  <r>
    <x v="15"/>
    <x v="24"/>
    <s v="New cancer diagnoses (observed)"/>
    <x v="1"/>
    <x v="5"/>
    <s v="NA"/>
    <s v="NA"/>
    <s v="NA"/>
    <s v="NA"/>
  </r>
  <r>
    <x v="15"/>
    <x v="24"/>
    <s v="New cancer diagnoses (observed)"/>
    <x v="1"/>
    <x v="6"/>
    <s v="NA"/>
    <s v="NA"/>
    <s v="NA"/>
    <s v="NA"/>
  </r>
  <r>
    <x v="15"/>
    <x v="24"/>
    <s v="New cancer diagnoses (observed)"/>
    <x v="1"/>
    <x v="7"/>
    <s v="NA"/>
    <s v="NA"/>
    <s v="NA"/>
    <s v="NA"/>
  </r>
  <r>
    <x v="15"/>
    <x v="24"/>
    <s v="New cancer diagnoses (observed)"/>
    <x v="1"/>
    <x v="8"/>
    <s v="NA"/>
    <s v="NA"/>
    <s v="NA"/>
    <s v="NA"/>
  </r>
  <r>
    <x v="15"/>
    <x v="24"/>
    <s v="New cancer diagnoses (observed)"/>
    <x v="1"/>
    <x v="9"/>
    <s v="NA"/>
    <s v="NA"/>
    <s v="NA"/>
    <s v="NA"/>
  </r>
  <r>
    <x v="15"/>
    <x v="25"/>
    <s v="New cancer diagnoses (observed)"/>
    <x v="0"/>
    <x v="0"/>
    <n v="111"/>
    <s v="NA"/>
    <s v="NA"/>
    <s v="NA"/>
  </r>
  <r>
    <x v="15"/>
    <x v="25"/>
    <s v="New cancer diagnoses (observed)"/>
    <x v="0"/>
    <x v="1"/>
    <n v="69"/>
    <s v="NA"/>
    <s v="NA"/>
    <s v="NA"/>
  </r>
  <r>
    <x v="15"/>
    <x v="25"/>
    <s v="New cancer diagnoses (observed)"/>
    <x v="0"/>
    <x v="2"/>
    <n v="50"/>
    <s v="NA"/>
    <s v="NA"/>
    <s v="NA"/>
  </r>
  <r>
    <x v="15"/>
    <x v="25"/>
    <s v="New cancer diagnoses (observed)"/>
    <x v="0"/>
    <x v="4"/>
    <n v="190"/>
    <s v="NA"/>
    <s v="NA"/>
    <s v="NA"/>
  </r>
  <r>
    <x v="15"/>
    <x v="25"/>
    <s v="New cancer diagnoses (observed)"/>
    <x v="1"/>
    <x v="5"/>
    <n v="77"/>
    <s v="NA"/>
    <s v="NA"/>
    <s v="NA"/>
  </r>
  <r>
    <x v="15"/>
    <x v="25"/>
    <s v="New cancer diagnoses (observed)"/>
    <x v="1"/>
    <x v="6"/>
    <n v="27"/>
    <s v="NA"/>
    <s v="NA"/>
    <s v="NA"/>
  </r>
  <r>
    <x v="15"/>
    <x v="25"/>
    <s v="New cancer diagnoses (observed)"/>
    <x v="1"/>
    <x v="7"/>
    <n v="81"/>
    <s v="NA"/>
    <s v="NA"/>
    <s v="NA"/>
  </r>
  <r>
    <x v="15"/>
    <x v="25"/>
    <s v="New cancer diagnoses (observed)"/>
    <x v="1"/>
    <x v="8"/>
    <n v="55"/>
    <s v="NA"/>
    <s v="NA"/>
    <s v="NA"/>
  </r>
  <r>
    <x v="15"/>
    <x v="25"/>
    <s v="New cancer diagnoses (observed)"/>
    <x v="1"/>
    <x v="9"/>
    <n v="123"/>
    <s v="NA"/>
    <s v="NA"/>
    <s v="NA"/>
  </r>
  <r>
    <x v="15"/>
    <x v="26"/>
    <s v="New cancer diagnoses (observed)"/>
    <x v="0"/>
    <x v="0"/>
    <n v="259"/>
    <s v="NA"/>
    <s v="NA"/>
    <s v="NA"/>
  </r>
  <r>
    <x v="15"/>
    <x v="26"/>
    <s v="New cancer diagnoses (observed)"/>
    <x v="0"/>
    <x v="1"/>
    <n v="90"/>
    <s v="NA"/>
    <s v="NA"/>
    <s v="NA"/>
  </r>
  <r>
    <x v="15"/>
    <x v="26"/>
    <s v="New cancer diagnoses (observed)"/>
    <x v="0"/>
    <x v="2"/>
    <n v="85"/>
    <s v="NA"/>
    <s v="NA"/>
    <s v="NA"/>
  </r>
  <r>
    <x v="15"/>
    <x v="26"/>
    <s v="New cancer diagnoses (observed)"/>
    <x v="0"/>
    <x v="4"/>
    <n v="173"/>
    <s v="NA"/>
    <s v="NA"/>
    <s v="NA"/>
  </r>
  <r>
    <x v="15"/>
    <x v="26"/>
    <s v="New cancer diagnoses (observed)"/>
    <x v="1"/>
    <x v="5"/>
    <n v="40"/>
    <s v="NA"/>
    <s v="NA"/>
    <s v="NA"/>
  </r>
  <r>
    <x v="15"/>
    <x v="26"/>
    <s v="New cancer diagnoses (observed)"/>
    <x v="1"/>
    <x v="6"/>
    <n v="53"/>
    <s v="NA"/>
    <s v="NA"/>
    <s v="NA"/>
  </r>
  <r>
    <x v="15"/>
    <x v="26"/>
    <s v="New cancer diagnoses (observed)"/>
    <x v="1"/>
    <x v="7"/>
    <n v="74"/>
    <s v="NA"/>
    <s v="NA"/>
    <s v="NA"/>
  </r>
  <r>
    <x v="15"/>
    <x v="26"/>
    <s v="New cancer diagnoses (observed)"/>
    <x v="1"/>
    <x v="8"/>
    <n v="179"/>
    <s v="NA"/>
    <s v="NA"/>
    <s v="NA"/>
  </r>
  <r>
    <x v="15"/>
    <x v="26"/>
    <s v="New cancer diagnoses (observed)"/>
    <x v="1"/>
    <x v="9"/>
    <n v="261"/>
    <s v="NA"/>
    <s v="NA"/>
    <s v="NA"/>
  </r>
  <r>
    <x v="15"/>
    <x v="27"/>
    <s v="New cancer diagnoses (observed)"/>
    <x v="0"/>
    <x v="0"/>
    <n v="127"/>
    <n v="118"/>
    <n v="9"/>
    <n v="0.08"/>
  </r>
  <r>
    <x v="15"/>
    <x v="27"/>
    <s v="New cancer diagnoses (observed)"/>
    <x v="0"/>
    <x v="1"/>
    <n v="373"/>
    <n v="368"/>
    <n v="5"/>
    <n v="0.01"/>
  </r>
  <r>
    <x v="15"/>
    <x v="27"/>
    <s v="New cancer diagnoses (observed)"/>
    <x v="0"/>
    <x v="2"/>
    <n v="127"/>
    <n v="134"/>
    <n v="-7"/>
    <n v="-0.05"/>
  </r>
  <r>
    <x v="15"/>
    <x v="27"/>
    <s v="New cancer diagnoses (observed)"/>
    <x v="0"/>
    <x v="4"/>
    <n v="1025"/>
    <n v="1026"/>
    <n v="-1"/>
    <n v="0"/>
  </r>
  <r>
    <x v="15"/>
    <x v="27"/>
    <s v="New cancer diagnoses (observed)"/>
    <x v="1"/>
    <x v="5"/>
    <n v="408"/>
    <n v="409"/>
    <n v="-1"/>
    <n v="0"/>
  </r>
  <r>
    <x v="15"/>
    <x v="27"/>
    <s v="New cancer diagnoses (observed)"/>
    <x v="1"/>
    <x v="6"/>
    <n v="196"/>
    <n v="195"/>
    <n v="1"/>
    <n v="0.01"/>
  </r>
  <r>
    <x v="15"/>
    <x v="27"/>
    <s v="New cancer diagnoses (observed)"/>
    <x v="1"/>
    <x v="7"/>
    <n v="396"/>
    <n v="396"/>
    <n v="0"/>
    <n v="0"/>
  </r>
  <r>
    <x v="15"/>
    <x v="27"/>
    <s v="New cancer diagnoses (observed)"/>
    <x v="1"/>
    <x v="8"/>
    <n v="266"/>
    <n v="266"/>
    <n v="0"/>
    <n v="0"/>
  </r>
  <r>
    <x v="15"/>
    <x v="27"/>
    <s v="New cancer diagnoses (observed)"/>
    <x v="1"/>
    <x v="9"/>
    <n v="386"/>
    <n v="380"/>
    <n v="6"/>
    <n v="0.02"/>
  </r>
  <r>
    <x v="15"/>
    <x v="28"/>
    <s v="New cancer diagnoses (observed)"/>
    <x v="0"/>
    <x v="0"/>
    <n v="76"/>
    <s v="NA"/>
    <s v="NA"/>
    <s v="NA"/>
  </r>
  <r>
    <x v="15"/>
    <x v="28"/>
    <s v="New cancer diagnoses (observed)"/>
    <x v="0"/>
    <x v="1"/>
    <n v="28"/>
    <s v="NA"/>
    <s v="NA"/>
    <s v="NA"/>
  </r>
  <r>
    <x v="15"/>
    <x v="28"/>
    <s v="New cancer diagnoses (observed)"/>
    <x v="0"/>
    <x v="2"/>
    <n v="21"/>
    <s v="NA"/>
    <s v="NA"/>
    <s v="NA"/>
  </r>
  <r>
    <x v="15"/>
    <x v="28"/>
    <s v="New cancer diagnoses (observed)"/>
    <x v="0"/>
    <x v="4"/>
    <n v="41"/>
    <s v="NA"/>
    <s v="NA"/>
    <s v="NA"/>
  </r>
  <r>
    <x v="15"/>
    <x v="28"/>
    <s v="New cancer diagnoses (observed)"/>
    <x v="1"/>
    <x v="5"/>
    <n v="8"/>
    <s v="NA"/>
    <s v="NA"/>
    <s v="NA"/>
  </r>
  <r>
    <x v="15"/>
    <x v="28"/>
    <s v="New cancer diagnoses (observed)"/>
    <x v="1"/>
    <x v="6"/>
    <n v="12"/>
    <s v="NA"/>
    <s v="NA"/>
    <s v="NA"/>
  </r>
  <r>
    <x v="15"/>
    <x v="28"/>
    <s v="New cancer diagnoses (observed)"/>
    <x v="1"/>
    <x v="7"/>
    <n v="18"/>
    <s v="NA"/>
    <s v="NA"/>
    <s v="NA"/>
  </r>
  <r>
    <x v="15"/>
    <x v="28"/>
    <s v="New cancer diagnoses (observed)"/>
    <x v="1"/>
    <x v="8"/>
    <n v="55"/>
    <s v="NA"/>
    <s v="NA"/>
    <s v="NA"/>
  </r>
  <r>
    <x v="15"/>
    <x v="28"/>
    <s v="New cancer diagnoses (observed)"/>
    <x v="1"/>
    <x v="9"/>
    <n v="73"/>
    <s v="NA"/>
    <s v="NA"/>
    <s v="NA"/>
  </r>
  <r>
    <x v="15"/>
    <x v="29"/>
    <s v="New cancer diagnoses (observed)"/>
    <x v="0"/>
    <x v="0"/>
    <n v="21"/>
    <s v="NA"/>
    <s v="NA"/>
    <s v="NA"/>
  </r>
  <r>
    <x v="15"/>
    <x v="29"/>
    <s v="New cancer diagnoses (observed)"/>
    <x v="0"/>
    <x v="1"/>
    <n v="18"/>
    <s v="NA"/>
    <s v="NA"/>
    <s v="NA"/>
  </r>
  <r>
    <x v="15"/>
    <x v="29"/>
    <s v="New cancer diagnoses (observed)"/>
    <x v="0"/>
    <x v="2"/>
    <n v="16"/>
    <s v="NA"/>
    <s v="NA"/>
    <s v="NA"/>
  </r>
  <r>
    <x v="15"/>
    <x v="29"/>
    <s v="New cancer diagnoses (observed)"/>
    <x v="0"/>
    <x v="4"/>
    <n v="81"/>
    <s v="NA"/>
    <s v="NA"/>
    <s v="NA"/>
  </r>
  <r>
    <x v="15"/>
    <x v="30"/>
    <s v="New cancer diagnoses (observed)"/>
    <x v="0"/>
    <x v="0"/>
    <n v="132"/>
    <n v="148"/>
    <n v="-16"/>
    <n v="-0.11"/>
  </r>
  <r>
    <x v="15"/>
    <x v="30"/>
    <s v="New cancer diagnoses (observed)"/>
    <x v="0"/>
    <x v="1"/>
    <n v="79"/>
    <n v="82"/>
    <n v="-3"/>
    <n v="-0.04"/>
  </r>
  <r>
    <x v="15"/>
    <x v="30"/>
    <s v="New cancer diagnoses (observed)"/>
    <x v="0"/>
    <x v="2"/>
    <n v="40"/>
    <n v="41"/>
    <n v="-1"/>
    <n v="-0.02"/>
  </r>
  <r>
    <x v="15"/>
    <x v="30"/>
    <s v="New cancer diagnoses (observed)"/>
    <x v="0"/>
    <x v="4"/>
    <n v="88"/>
    <n v="94"/>
    <n v="-6"/>
    <n v="-0.06"/>
  </r>
  <r>
    <x v="15"/>
    <x v="31"/>
    <s v="New cancer diagnoses (observed)"/>
    <x v="0"/>
    <x v="0"/>
    <n v="497"/>
    <n v="433"/>
    <n v="64"/>
    <n v="0.15"/>
  </r>
  <r>
    <x v="15"/>
    <x v="31"/>
    <s v="New cancer diagnoses (observed)"/>
    <x v="0"/>
    <x v="1"/>
    <n v="223"/>
    <n v="217"/>
    <n v="6"/>
    <n v="0.03"/>
  </r>
  <r>
    <x v="15"/>
    <x v="31"/>
    <s v="New cancer diagnoses (observed)"/>
    <x v="0"/>
    <x v="2"/>
    <n v="184"/>
    <n v="170"/>
    <n v="14"/>
    <n v="0.08"/>
  </r>
  <r>
    <x v="15"/>
    <x v="31"/>
    <s v="New cancer diagnoses (observed)"/>
    <x v="0"/>
    <x v="4"/>
    <n v="297"/>
    <n v="297"/>
    <n v="0"/>
    <n v="0"/>
  </r>
  <r>
    <x v="15"/>
    <x v="31"/>
    <s v="New cancer diagnoses (observed)"/>
    <x v="1"/>
    <x v="5"/>
    <n v="40"/>
    <n v="40"/>
    <n v="0"/>
    <n v="0"/>
  </r>
  <r>
    <x v="15"/>
    <x v="31"/>
    <s v="New cancer diagnoses (observed)"/>
    <x v="1"/>
    <x v="6"/>
    <n v="53"/>
    <n v="53"/>
    <n v="0"/>
    <n v="0"/>
  </r>
  <r>
    <x v="15"/>
    <x v="31"/>
    <s v="New cancer diagnoses (observed)"/>
    <x v="1"/>
    <x v="7"/>
    <n v="74"/>
    <n v="74"/>
    <n v="0"/>
    <n v="0"/>
  </r>
  <r>
    <x v="15"/>
    <x v="31"/>
    <s v="New cancer diagnoses (observed)"/>
    <x v="1"/>
    <x v="8"/>
    <n v="179"/>
    <n v="179"/>
    <n v="0"/>
    <n v="0"/>
  </r>
  <r>
    <x v="15"/>
    <x v="31"/>
    <s v="New cancer diagnoses (observed)"/>
    <x v="1"/>
    <x v="9"/>
    <n v="261"/>
    <n v="219"/>
    <n v="42"/>
    <n v="0.19"/>
  </r>
  <r>
    <x v="15"/>
    <x v="32"/>
    <s v="New cancer diagnoses (observed)"/>
    <x v="0"/>
    <x v="0"/>
    <n v="279"/>
    <n v="255"/>
    <n v="24"/>
    <n v="0.09"/>
  </r>
  <r>
    <x v="15"/>
    <x v="32"/>
    <s v="New cancer diagnoses (observed)"/>
    <x v="0"/>
    <x v="1"/>
    <n v="331"/>
    <n v="328"/>
    <n v="3"/>
    <n v="0.01"/>
  </r>
  <r>
    <x v="15"/>
    <x v="32"/>
    <s v="New cancer diagnoses (observed)"/>
    <x v="0"/>
    <x v="2"/>
    <n v="197"/>
    <n v="197"/>
    <n v="0"/>
    <n v="0"/>
  </r>
  <r>
    <x v="15"/>
    <x v="32"/>
    <s v="New cancer diagnoses (observed)"/>
    <x v="0"/>
    <x v="4"/>
    <n v="545"/>
    <n v="544"/>
    <n v="1"/>
    <n v="0"/>
  </r>
  <r>
    <x v="15"/>
    <x v="32"/>
    <s v="New cancer diagnoses (observed)"/>
    <x v="1"/>
    <x v="5"/>
    <n v="305"/>
    <n v="305"/>
    <n v="0"/>
    <n v="0"/>
  </r>
  <r>
    <x v="15"/>
    <x v="32"/>
    <s v="New cancer diagnoses (observed)"/>
    <x v="1"/>
    <x v="6"/>
    <n v="140"/>
    <n v="140"/>
    <n v="0"/>
    <n v="0"/>
  </r>
  <r>
    <x v="15"/>
    <x v="32"/>
    <s v="New cancer diagnoses (observed)"/>
    <x v="1"/>
    <x v="7"/>
    <n v="151"/>
    <n v="150"/>
    <n v="1"/>
    <n v="0.01"/>
  </r>
  <r>
    <x v="15"/>
    <x v="32"/>
    <s v="New cancer diagnoses (observed)"/>
    <x v="1"/>
    <x v="8"/>
    <n v="75"/>
    <n v="75"/>
    <n v="0"/>
    <n v="0"/>
  </r>
  <r>
    <x v="15"/>
    <x v="32"/>
    <s v="New cancer diagnoses (observed)"/>
    <x v="1"/>
    <x v="9"/>
    <n v="434"/>
    <n v="409"/>
    <n v="25"/>
    <n v="0.06"/>
  </r>
  <r>
    <x v="15"/>
    <x v="33"/>
    <s v="New cancer diagnoses (observed)"/>
    <x v="0"/>
    <x v="0"/>
    <n v="38"/>
    <s v="NA"/>
    <s v="NA"/>
    <s v="NA"/>
  </r>
  <r>
    <x v="15"/>
    <x v="33"/>
    <s v="New cancer diagnoses (observed)"/>
    <x v="0"/>
    <x v="1"/>
    <n v="99"/>
    <s v="NA"/>
    <s v="NA"/>
    <s v="NA"/>
  </r>
  <r>
    <x v="15"/>
    <x v="33"/>
    <s v="New cancer diagnoses (observed)"/>
    <x v="0"/>
    <x v="2"/>
    <n v="46"/>
    <s v="NA"/>
    <s v="NA"/>
    <s v="NA"/>
  </r>
  <r>
    <x v="15"/>
    <x v="33"/>
    <s v="New cancer diagnoses (observed)"/>
    <x v="0"/>
    <x v="4"/>
    <n v="304"/>
    <s v="NA"/>
    <s v="NA"/>
    <s v="NA"/>
  </r>
  <r>
    <x v="15"/>
    <x v="33"/>
    <s v="New cancer diagnoses (observed)"/>
    <x v="1"/>
    <x v="5"/>
    <n v="275"/>
    <s v="NA"/>
    <s v="NA"/>
    <s v="NA"/>
  </r>
  <r>
    <x v="15"/>
    <x v="33"/>
    <s v="New cancer diagnoses (observed)"/>
    <x v="1"/>
    <x v="6"/>
    <n v="33"/>
    <s v="NA"/>
    <s v="NA"/>
    <s v="NA"/>
  </r>
  <r>
    <x v="15"/>
    <x v="33"/>
    <s v="New cancer diagnoses (observed)"/>
    <x v="1"/>
    <x v="7"/>
    <n v="44"/>
    <s v="NA"/>
    <s v="NA"/>
    <s v="NA"/>
  </r>
  <r>
    <x v="15"/>
    <x v="33"/>
    <s v="New cancer diagnoses (observed)"/>
    <x v="1"/>
    <x v="8"/>
    <n v="28"/>
    <s v="NA"/>
    <s v="NA"/>
    <s v="NA"/>
  </r>
  <r>
    <x v="15"/>
    <x v="33"/>
    <s v="New cancer diagnoses (observed)"/>
    <x v="1"/>
    <x v="9"/>
    <n v="107"/>
    <s v="NA"/>
    <s v="NA"/>
    <s v="NA"/>
  </r>
  <r>
    <x v="16"/>
    <x v="0"/>
    <s v="New cancer diagnoses (observed)"/>
    <x v="0"/>
    <x v="0"/>
    <n v="4407"/>
    <n v="4022"/>
    <n v="385"/>
    <n v="0.1"/>
  </r>
  <r>
    <x v="16"/>
    <x v="0"/>
    <s v="New cancer diagnoses (observed)"/>
    <x v="0"/>
    <x v="1"/>
    <n v="2419"/>
    <n v="2416"/>
    <n v="3"/>
    <n v="0"/>
  </r>
  <r>
    <x v="16"/>
    <x v="0"/>
    <s v="New cancer diagnoses (observed)"/>
    <x v="0"/>
    <x v="2"/>
    <n v="1768"/>
    <n v="1753"/>
    <n v="15"/>
    <n v="0.01"/>
  </r>
  <r>
    <x v="16"/>
    <x v="0"/>
    <s v="New cancer diagnoses (observed)"/>
    <x v="0"/>
    <x v="3"/>
    <n v="178"/>
    <n v="177"/>
    <n v="1"/>
    <n v="0.01"/>
  </r>
  <r>
    <x v="16"/>
    <x v="0"/>
    <s v="New cancer diagnoses (observed)"/>
    <x v="0"/>
    <x v="4"/>
    <n v="5986"/>
    <n v="5992"/>
    <n v="-6"/>
    <n v="0"/>
  </r>
  <r>
    <x v="16"/>
    <x v="0"/>
    <s v="New cancer diagnoses (observed)"/>
    <x v="1"/>
    <x v="5"/>
    <n v="2091"/>
    <n v="2105"/>
    <n v="-14"/>
    <n v="-0.01"/>
  </r>
  <r>
    <x v="16"/>
    <x v="0"/>
    <s v="New cancer diagnoses (observed)"/>
    <x v="1"/>
    <x v="6"/>
    <n v="1793"/>
    <n v="1805"/>
    <n v="-12"/>
    <n v="-0.01"/>
  </r>
  <r>
    <x v="16"/>
    <x v="0"/>
    <s v="New cancer diagnoses (observed)"/>
    <x v="1"/>
    <x v="7"/>
    <n v="1751"/>
    <n v="1759"/>
    <n v="-8"/>
    <n v="0"/>
  </r>
  <r>
    <x v="16"/>
    <x v="0"/>
    <s v="New cancer diagnoses (observed)"/>
    <x v="1"/>
    <x v="8"/>
    <n v="2479"/>
    <n v="2480"/>
    <n v="-1"/>
    <n v="0"/>
  </r>
  <r>
    <x v="16"/>
    <x v="0"/>
    <s v="New cancer diagnoses (observed)"/>
    <x v="1"/>
    <x v="9"/>
    <n v="3254"/>
    <n v="2943"/>
    <n v="311"/>
    <n v="0.11"/>
  </r>
  <r>
    <x v="16"/>
    <x v="1"/>
    <s v="New cancer diagnoses (observed)"/>
    <x v="0"/>
    <x v="0"/>
    <n v="120"/>
    <s v="NA"/>
    <s v="NA"/>
    <s v="NA"/>
  </r>
  <r>
    <x v="16"/>
    <x v="1"/>
    <s v="New cancer diagnoses (observed)"/>
    <x v="0"/>
    <x v="1"/>
    <n v="107"/>
    <s v="NA"/>
    <s v="NA"/>
    <s v="NA"/>
  </r>
  <r>
    <x v="16"/>
    <x v="1"/>
    <s v="New cancer diagnoses (observed)"/>
    <x v="0"/>
    <x v="2"/>
    <n v="55"/>
    <s v="NA"/>
    <s v="NA"/>
    <s v="NA"/>
  </r>
  <r>
    <x v="16"/>
    <x v="1"/>
    <s v="New cancer diagnoses (observed)"/>
    <x v="0"/>
    <x v="4"/>
    <n v="245"/>
    <s v="NA"/>
    <s v="NA"/>
    <s v="NA"/>
  </r>
  <r>
    <x v="16"/>
    <x v="1"/>
    <s v="New cancer diagnoses (observed)"/>
    <x v="1"/>
    <x v="5"/>
    <n v="128"/>
    <s v="NA"/>
    <s v="NA"/>
    <s v="NA"/>
  </r>
  <r>
    <x v="16"/>
    <x v="1"/>
    <s v="New cancer diagnoses (observed)"/>
    <x v="1"/>
    <x v="6"/>
    <n v="97"/>
    <s v="NA"/>
    <s v="NA"/>
    <s v="NA"/>
  </r>
  <r>
    <x v="16"/>
    <x v="1"/>
    <s v="New cancer diagnoses (observed)"/>
    <x v="1"/>
    <x v="7"/>
    <n v="38"/>
    <s v="NA"/>
    <s v="NA"/>
    <s v="NA"/>
  </r>
  <r>
    <x v="16"/>
    <x v="1"/>
    <s v="New cancer diagnoses (observed)"/>
    <x v="1"/>
    <x v="8"/>
    <n v="20"/>
    <s v="NA"/>
    <s v="NA"/>
    <s v="NA"/>
  </r>
  <r>
    <x v="16"/>
    <x v="1"/>
    <s v="New cancer diagnoses (observed)"/>
    <x v="1"/>
    <x v="9"/>
    <n v="244"/>
    <s v="NA"/>
    <s v="NA"/>
    <s v="NA"/>
  </r>
  <r>
    <x v="16"/>
    <x v="2"/>
    <s v="New cancer diagnoses (observed)"/>
    <x v="0"/>
    <x v="0"/>
    <n v="26"/>
    <n v="24"/>
    <n v="2"/>
    <n v="0.08"/>
  </r>
  <r>
    <x v="16"/>
    <x v="2"/>
    <s v="New cancer diagnoses (observed)"/>
    <x v="0"/>
    <x v="1"/>
    <n v="38"/>
    <n v="37"/>
    <n v="1"/>
    <n v="0.03"/>
  </r>
  <r>
    <x v="16"/>
    <x v="2"/>
    <s v="New cancer diagnoses (observed)"/>
    <x v="0"/>
    <x v="2"/>
    <n v="41"/>
    <n v="42"/>
    <n v="-1"/>
    <n v="-0.02"/>
  </r>
  <r>
    <x v="16"/>
    <x v="2"/>
    <s v="New cancer diagnoses (observed)"/>
    <x v="0"/>
    <x v="4"/>
    <n v="53"/>
    <n v="53"/>
    <n v="0"/>
    <n v="0"/>
  </r>
  <r>
    <x v="16"/>
    <x v="3"/>
    <s v="New cancer diagnoses (observed)"/>
    <x v="0"/>
    <x v="0"/>
    <n v="189"/>
    <n v="159"/>
    <n v="30"/>
    <n v="0.19"/>
  </r>
  <r>
    <x v="16"/>
    <x v="3"/>
    <s v="New cancer diagnoses (observed)"/>
    <x v="0"/>
    <x v="1"/>
    <n v="37"/>
    <n v="37"/>
    <n v="0"/>
    <n v="0"/>
  </r>
  <r>
    <x v="16"/>
    <x v="3"/>
    <s v="New cancer diagnoses (observed)"/>
    <x v="0"/>
    <x v="2"/>
    <n v="86"/>
    <n v="85"/>
    <n v="1"/>
    <n v="0.01"/>
  </r>
  <r>
    <x v="16"/>
    <x v="3"/>
    <s v="New cancer diagnoses (observed)"/>
    <x v="0"/>
    <x v="4"/>
    <n v="8"/>
    <n v="7"/>
    <n v="1"/>
    <n v="0.14000000000000001"/>
  </r>
  <r>
    <x v="16"/>
    <x v="4"/>
    <s v="New cancer diagnoses (observed)"/>
    <x v="0"/>
    <x v="0"/>
    <n v="93"/>
    <n v="89"/>
    <n v="4"/>
    <n v="0.04"/>
  </r>
  <r>
    <x v="16"/>
    <x v="4"/>
    <s v="New cancer diagnoses (observed)"/>
    <x v="0"/>
    <x v="1"/>
    <n v="132"/>
    <n v="129"/>
    <n v="3"/>
    <n v="0.02"/>
  </r>
  <r>
    <x v="16"/>
    <x v="4"/>
    <s v="New cancer diagnoses (observed)"/>
    <x v="0"/>
    <x v="2"/>
    <n v="50"/>
    <n v="53"/>
    <n v="-3"/>
    <n v="-0.06"/>
  </r>
  <r>
    <x v="16"/>
    <x v="4"/>
    <s v="New cancer diagnoses (observed)"/>
    <x v="0"/>
    <x v="3"/>
    <n v="37"/>
    <n v="36"/>
    <n v="1"/>
    <n v="0.03"/>
  </r>
  <r>
    <x v="16"/>
    <x v="4"/>
    <s v="New cancer diagnoses (observed)"/>
    <x v="0"/>
    <x v="4"/>
    <n v="1430"/>
    <n v="1432"/>
    <n v="-2"/>
    <n v="0"/>
  </r>
  <r>
    <x v="16"/>
    <x v="4"/>
    <s v="New cancer diagnoses (observed)"/>
    <x v="1"/>
    <x v="5"/>
    <n v="386"/>
    <n v="383"/>
    <n v="3"/>
    <n v="0.01"/>
  </r>
  <r>
    <x v="16"/>
    <x v="4"/>
    <s v="New cancer diagnoses (observed)"/>
    <x v="1"/>
    <x v="6"/>
    <n v="697"/>
    <n v="700"/>
    <n v="-3"/>
    <n v="0"/>
  </r>
  <r>
    <x v="16"/>
    <x v="4"/>
    <s v="New cancer diagnoses (observed)"/>
    <x v="1"/>
    <x v="7"/>
    <n v="180"/>
    <n v="180"/>
    <n v="0"/>
    <n v="0"/>
  </r>
  <r>
    <x v="16"/>
    <x v="4"/>
    <s v="New cancer diagnoses (observed)"/>
    <x v="1"/>
    <x v="8"/>
    <n v="71"/>
    <n v="72"/>
    <n v="-1"/>
    <n v="-0.01"/>
  </r>
  <r>
    <x v="16"/>
    <x v="4"/>
    <s v="New cancer diagnoses (observed)"/>
    <x v="1"/>
    <x v="9"/>
    <n v="408"/>
    <n v="404"/>
    <n v="4"/>
    <n v="0.01"/>
  </r>
  <r>
    <x v="16"/>
    <x v="5"/>
    <s v="New cancer diagnoses (observed)"/>
    <x v="0"/>
    <x v="0"/>
    <n v="13"/>
    <s v="NA"/>
    <s v="NA"/>
    <s v="NA"/>
  </r>
  <r>
    <x v="16"/>
    <x v="5"/>
    <s v="New cancer diagnoses (observed)"/>
    <x v="0"/>
    <x v="1"/>
    <n v="23"/>
    <s v="NA"/>
    <s v="NA"/>
    <s v="NA"/>
  </r>
  <r>
    <x v="16"/>
    <x v="5"/>
    <s v="New cancer diagnoses (observed)"/>
    <x v="0"/>
    <x v="2"/>
    <n v="18"/>
    <s v="NA"/>
    <s v="NA"/>
    <s v="NA"/>
  </r>
  <r>
    <x v="16"/>
    <x v="5"/>
    <s v="New cancer diagnoses (observed)"/>
    <x v="0"/>
    <x v="3"/>
    <n v="50"/>
    <s v="NA"/>
    <s v="NA"/>
    <s v="NA"/>
  </r>
  <r>
    <x v="16"/>
    <x v="5"/>
    <s v="New cancer diagnoses (observed)"/>
    <x v="0"/>
    <x v="4"/>
    <n v="42"/>
    <s v="NA"/>
    <s v="NA"/>
    <s v="NA"/>
  </r>
  <r>
    <x v="16"/>
    <x v="6"/>
    <s v="New cancer diagnoses (observed)"/>
    <x v="0"/>
    <x v="0"/>
    <n v="610"/>
    <n v="555"/>
    <n v="55"/>
    <n v="0.1"/>
  </r>
  <r>
    <x v="16"/>
    <x v="6"/>
    <s v="New cancer diagnoses (observed)"/>
    <x v="0"/>
    <x v="1"/>
    <n v="211"/>
    <n v="206"/>
    <n v="5"/>
    <n v="0.02"/>
  </r>
  <r>
    <x v="16"/>
    <x v="6"/>
    <s v="New cancer diagnoses (observed)"/>
    <x v="0"/>
    <x v="2"/>
    <n v="137"/>
    <n v="138"/>
    <n v="-1"/>
    <n v="-0.01"/>
  </r>
  <r>
    <x v="16"/>
    <x v="6"/>
    <s v="New cancer diagnoses (observed)"/>
    <x v="0"/>
    <x v="3"/>
    <n v="91"/>
    <n v="91"/>
    <n v="0"/>
    <n v="0"/>
  </r>
  <r>
    <x v="16"/>
    <x v="6"/>
    <s v="New cancer diagnoses (observed)"/>
    <x v="0"/>
    <x v="4"/>
    <n v="566"/>
    <n v="569"/>
    <n v="-3"/>
    <n v="-0.01"/>
  </r>
  <r>
    <x v="16"/>
    <x v="6"/>
    <s v="New cancer diagnoses (observed)"/>
    <x v="1"/>
    <x v="5"/>
    <n v="142"/>
    <n v="142"/>
    <n v="0"/>
    <n v="0"/>
  </r>
  <r>
    <x v="16"/>
    <x v="6"/>
    <s v="New cancer diagnoses (observed)"/>
    <x v="1"/>
    <x v="6"/>
    <n v="351"/>
    <n v="352"/>
    <n v="-1"/>
    <n v="0"/>
  </r>
  <r>
    <x v="16"/>
    <x v="6"/>
    <s v="New cancer diagnoses (observed)"/>
    <x v="1"/>
    <x v="7"/>
    <n v="405"/>
    <n v="407"/>
    <n v="-2"/>
    <n v="0"/>
  </r>
  <r>
    <x v="16"/>
    <x v="6"/>
    <s v="New cancer diagnoses (observed)"/>
    <x v="1"/>
    <x v="8"/>
    <n v="325"/>
    <n v="325"/>
    <n v="0"/>
    <n v="0"/>
  </r>
  <r>
    <x v="16"/>
    <x v="6"/>
    <s v="New cancer diagnoses (observed)"/>
    <x v="1"/>
    <x v="9"/>
    <n v="351"/>
    <n v="292"/>
    <n v="59"/>
    <n v="0.2"/>
  </r>
  <r>
    <x v="16"/>
    <x v="7"/>
    <s v="New cancer diagnoses (observed)"/>
    <x v="0"/>
    <x v="0"/>
    <n v="18"/>
    <n v="17"/>
    <n v="1"/>
    <n v="0.06"/>
  </r>
  <r>
    <x v="16"/>
    <x v="7"/>
    <s v="New cancer diagnoses (observed)"/>
    <x v="0"/>
    <x v="1"/>
    <n v="47"/>
    <n v="48"/>
    <n v="-1"/>
    <n v="-0.02"/>
  </r>
  <r>
    <x v="16"/>
    <x v="7"/>
    <s v="New cancer diagnoses (observed)"/>
    <x v="0"/>
    <x v="2"/>
    <n v="16"/>
    <n v="16"/>
    <n v="0"/>
    <n v="0"/>
  </r>
  <r>
    <x v="16"/>
    <x v="7"/>
    <s v="New cancer diagnoses (observed)"/>
    <x v="0"/>
    <x v="4"/>
    <n v="49"/>
    <n v="49"/>
    <n v="0"/>
    <n v="0"/>
  </r>
  <r>
    <x v="16"/>
    <x v="8"/>
    <s v="New cancer diagnoses (observed)"/>
    <x v="0"/>
    <x v="0"/>
    <n v="187"/>
    <n v="175"/>
    <n v="12"/>
    <n v="7.0000000000000007E-2"/>
  </r>
  <r>
    <x v="16"/>
    <x v="8"/>
    <s v="New cancer diagnoses (observed)"/>
    <x v="0"/>
    <x v="1"/>
    <n v="150"/>
    <n v="152"/>
    <n v="-2"/>
    <n v="-0.01"/>
  </r>
  <r>
    <x v="16"/>
    <x v="8"/>
    <s v="New cancer diagnoses (observed)"/>
    <x v="0"/>
    <x v="2"/>
    <n v="116"/>
    <n v="114"/>
    <n v="2"/>
    <n v="0.02"/>
  </r>
  <r>
    <x v="16"/>
    <x v="8"/>
    <s v="New cancer diagnoses (observed)"/>
    <x v="0"/>
    <x v="3"/>
    <n v="50"/>
    <n v="50"/>
    <n v="0"/>
    <n v="0"/>
  </r>
  <r>
    <x v="16"/>
    <x v="8"/>
    <s v="New cancer diagnoses (observed)"/>
    <x v="0"/>
    <x v="4"/>
    <n v="501"/>
    <n v="501"/>
    <n v="0"/>
    <n v="0"/>
  </r>
  <r>
    <x v="16"/>
    <x v="8"/>
    <s v="New cancer diagnoses (observed)"/>
    <x v="1"/>
    <x v="5"/>
    <n v="310"/>
    <n v="311"/>
    <n v="-1"/>
    <n v="0"/>
  </r>
  <r>
    <x v="16"/>
    <x v="8"/>
    <s v="New cancer diagnoses (observed)"/>
    <x v="1"/>
    <x v="6"/>
    <n v="37"/>
    <n v="37"/>
    <n v="0"/>
    <n v="0"/>
  </r>
  <r>
    <x v="16"/>
    <x v="8"/>
    <s v="New cancer diagnoses (observed)"/>
    <x v="1"/>
    <x v="7"/>
    <n v="120"/>
    <n v="122"/>
    <n v="-2"/>
    <n v="-0.02"/>
  </r>
  <r>
    <x v="16"/>
    <x v="8"/>
    <s v="New cancer diagnoses (observed)"/>
    <x v="1"/>
    <x v="8"/>
    <n v="78"/>
    <n v="78"/>
    <n v="0"/>
    <n v="0"/>
  </r>
  <r>
    <x v="16"/>
    <x v="8"/>
    <s v="New cancer diagnoses (observed)"/>
    <x v="1"/>
    <x v="9"/>
    <n v="226"/>
    <n v="214"/>
    <n v="12"/>
    <n v="0.06"/>
  </r>
  <r>
    <x v="16"/>
    <x v="9"/>
    <s v="New cancer diagnoses (observed)"/>
    <x v="0"/>
    <x v="0"/>
    <n v="561"/>
    <n v="495"/>
    <n v="66"/>
    <n v="0.13"/>
  </r>
  <r>
    <x v="16"/>
    <x v="9"/>
    <s v="New cancer diagnoses (observed)"/>
    <x v="0"/>
    <x v="1"/>
    <n v="288"/>
    <n v="285"/>
    <n v="3"/>
    <n v="0.01"/>
  </r>
  <r>
    <x v="16"/>
    <x v="9"/>
    <s v="New cancer diagnoses (observed)"/>
    <x v="0"/>
    <x v="2"/>
    <n v="223"/>
    <n v="211"/>
    <n v="12"/>
    <n v="0.06"/>
  </r>
  <r>
    <x v="16"/>
    <x v="9"/>
    <s v="New cancer diagnoses (observed)"/>
    <x v="0"/>
    <x v="4"/>
    <n v="374"/>
    <n v="372"/>
    <n v="2"/>
    <n v="0.01"/>
  </r>
  <r>
    <x v="16"/>
    <x v="9"/>
    <s v="New cancer diagnoses (observed)"/>
    <x v="1"/>
    <x v="5"/>
    <n v="49"/>
    <n v="49"/>
    <n v="0"/>
    <n v="0"/>
  </r>
  <r>
    <x v="16"/>
    <x v="9"/>
    <s v="New cancer diagnoses (observed)"/>
    <x v="1"/>
    <x v="6"/>
    <n v="50"/>
    <n v="51"/>
    <n v="-1"/>
    <n v="-0.02"/>
  </r>
  <r>
    <x v="16"/>
    <x v="9"/>
    <s v="New cancer diagnoses (observed)"/>
    <x v="1"/>
    <x v="7"/>
    <n v="60"/>
    <n v="59"/>
    <n v="1"/>
    <n v="0.02"/>
  </r>
  <r>
    <x v="16"/>
    <x v="9"/>
    <s v="New cancer diagnoses (observed)"/>
    <x v="1"/>
    <x v="8"/>
    <n v="159"/>
    <n v="159"/>
    <n v="0"/>
    <n v="0"/>
  </r>
  <r>
    <x v="16"/>
    <x v="9"/>
    <s v="New cancer diagnoses (observed)"/>
    <x v="1"/>
    <x v="9"/>
    <n v="459"/>
    <n v="431"/>
    <n v="28"/>
    <n v="0.06"/>
  </r>
  <r>
    <x v="16"/>
    <x v="10"/>
    <s v="New cancer diagnoses (observed)"/>
    <x v="0"/>
    <x v="0"/>
    <n v="51"/>
    <n v="47"/>
    <n v="4"/>
    <n v="0.09"/>
  </r>
  <r>
    <x v="16"/>
    <x v="10"/>
    <s v="New cancer diagnoses (observed)"/>
    <x v="0"/>
    <x v="1"/>
    <n v="71"/>
    <n v="69"/>
    <n v="2"/>
    <n v="0.03"/>
  </r>
  <r>
    <x v="16"/>
    <x v="10"/>
    <s v="New cancer diagnoses (observed)"/>
    <x v="0"/>
    <x v="2"/>
    <n v="60"/>
    <n v="62"/>
    <n v="-2"/>
    <n v="-0.03"/>
  </r>
  <r>
    <x v="16"/>
    <x v="10"/>
    <s v="New cancer diagnoses (observed)"/>
    <x v="0"/>
    <x v="4"/>
    <n v="305"/>
    <n v="304"/>
    <n v="1"/>
    <n v="0"/>
  </r>
  <r>
    <x v="16"/>
    <x v="11"/>
    <s v="New cancer diagnoses (observed)"/>
    <x v="0"/>
    <x v="0"/>
    <n v="19"/>
    <s v="NA"/>
    <s v="NA"/>
    <s v="NA"/>
  </r>
  <r>
    <x v="16"/>
    <x v="11"/>
    <s v="New cancer diagnoses (observed)"/>
    <x v="0"/>
    <x v="1"/>
    <n v="10"/>
    <s v="NA"/>
    <s v="NA"/>
    <s v="NA"/>
  </r>
  <r>
    <x v="16"/>
    <x v="11"/>
    <s v="New cancer diagnoses (observed)"/>
    <x v="0"/>
    <x v="2"/>
    <n v="15"/>
    <s v="NA"/>
    <s v="NA"/>
    <s v="NA"/>
  </r>
  <r>
    <x v="16"/>
    <x v="11"/>
    <s v="New cancer diagnoses (observed)"/>
    <x v="0"/>
    <x v="4"/>
    <n v="58"/>
    <s v="NA"/>
    <s v="NA"/>
    <s v="NA"/>
  </r>
  <r>
    <x v="16"/>
    <x v="11"/>
    <s v="New cancer diagnoses (observed)"/>
    <x v="1"/>
    <x v="5"/>
    <n v="3"/>
    <s v="NA"/>
    <s v="NA"/>
    <s v="NA"/>
  </r>
  <r>
    <x v="16"/>
    <x v="11"/>
    <s v="New cancer diagnoses (observed)"/>
    <x v="1"/>
    <x v="6"/>
    <n v="21"/>
    <s v="NA"/>
    <s v="NA"/>
    <s v="NA"/>
  </r>
  <r>
    <x v="16"/>
    <x v="11"/>
    <s v="New cancer diagnoses (observed)"/>
    <x v="1"/>
    <x v="7"/>
    <n v="6"/>
    <s v="NA"/>
    <s v="NA"/>
    <s v="NA"/>
  </r>
  <r>
    <x v="16"/>
    <x v="11"/>
    <s v="New cancer diagnoses (observed)"/>
    <x v="1"/>
    <x v="8"/>
    <n v="16"/>
    <s v="NA"/>
    <s v="NA"/>
    <s v="NA"/>
  </r>
  <r>
    <x v="16"/>
    <x v="11"/>
    <s v="New cancer diagnoses (observed)"/>
    <x v="1"/>
    <x v="9"/>
    <n v="56"/>
    <s v="NA"/>
    <s v="NA"/>
    <s v="NA"/>
  </r>
  <r>
    <x v="16"/>
    <x v="12"/>
    <s v="New cancer diagnoses (observed)"/>
    <x v="0"/>
    <x v="0"/>
    <n v="133"/>
    <s v="NA"/>
    <s v="NA"/>
    <s v="NA"/>
  </r>
  <r>
    <x v="16"/>
    <x v="12"/>
    <s v="New cancer diagnoses (observed)"/>
    <x v="0"/>
    <x v="1"/>
    <n v="106"/>
    <s v="NA"/>
    <s v="NA"/>
    <s v="NA"/>
  </r>
  <r>
    <x v="16"/>
    <x v="12"/>
    <s v="New cancer diagnoses (observed)"/>
    <x v="0"/>
    <x v="2"/>
    <n v="94"/>
    <s v="NA"/>
    <s v="NA"/>
    <s v="NA"/>
  </r>
  <r>
    <x v="16"/>
    <x v="12"/>
    <s v="New cancer diagnoses (observed)"/>
    <x v="0"/>
    <x v="4"/>
    <n v="126"/>
    <s v="NA"/>
    <s v="NA"/>
    <s v="NA"/>
  </r>
  <r>
    <x v="16"/>
    <x v="12"/>
    <s v="New cancer diagnoses (observed)"/>
    <x v="1"/>
    <x v="5"/>
    <n v="121"/>
    <s v="NA"/>
    <s v="NA"/>
    <s v="NA"/>
  </r>
  <r>
    <x v="16"/>
    <x v="12"/>
    <s v="New cancer diagnoses (observed)"/>
    <x v="1"/>
    <x v="6"/>
    <n v="19"/>
    <s v="NA"/>
    <s v="NA"/>
    <s v="NA"/>
  </r>
  <r>
    <x v="16"/>
    <x v="12"/>
    <s v="New cancer diagnoses (observed)"/>
    <x v="1"/>
    <x v="7"/>
    <n v="84"/>
    <s v="NA"/>
    <s v="NA"/>
    <s v="NA"/>
  </r>
  <r>
    <x v="16"/>
    <x v="12"/>
    <s v="New cancer diagnoses (observed)"/>
    <x v="1"/>
    <x v="8"/>
    <n v="59"/>
    <s v="NA"/>
    <s v="NA"/>
    <s v="NA"/>
  </r>
  <r>
    <x v="16"/>
    <x v="12"/>
    <s v="New cancer diagnoses (observed)"/>
    <x v="1"/>
    <x v="9"/>
    <n v="176"/>
    <s v="NA"/>
    <s v="NA"/>
    <s v="NA"/>
  </r>
  <r>
    <x v="16"/>
    <x v="13"/>
    <s v="New cancer diagnoses (observed)"/>
    <x v="0"/>
    <x v="0"/>
    <n v="38"/>
    <s v="NA"/>
    <s v="NA"/>
    <s v="NA"/>
  </r>
  <r>
    <x v="16"/>
    <x v="13"/>
    <s v="New cancer diagnoses (observed)"/>
    <x v="0"/>
    <x v="1"/>
    <n v="56"/>
    <s v="NA"/>
    <s v="NA"/>
    <s v="NA"/>
  </r>
  <r>
    <x v="16"/>
    <x v="13"/>
    <s v="New cancer diagnoses (observed)"/>
    <x v="0"/>
    <x v="2"/>
    <n v="47"/>
    <s v="NA"/>
    <s v="NA"/>
    <s v="NA"/>
  </r>
  <r>
    <x v="16"/>
    <x v="13"/>
    <s v="New cancer diagnoses (observed)"/>
    <x v="0"/>
    <x v="4"/>
    <n v="252"/>
    <s v="NA"/>
    <s v="NA"/>
    <s v="NA"/>
  </r>
  <r>
    <x v="16"/>
    <x v="14"/>
    <s v="New cancer diagnoses (observed)"/>
    <x v="0"/>
    <x v="0"/>
    <n v="180"/>
    <s v="NA"/>
    <s v="NA"/>
    <s v="NA"/>
  </r>
  <r>
    <x v="16"/>
    <x v="14"/>
    <s v="New cancer diagnoses (observed)"/>
    <x v="0"/>
    <x v="1"/>
    <n v="68"/>
    <s v="NA"/>
    <s v="NA"/>
    <s v="NA"/>
  </r>
  <r>
    <x v="16"/>
    <x v="14"/>
    <s v="New cancer diagnoses (observed)"/>
    <x v="0"/>
    <x v="2"/>
    <n v="49"/>
    <s v="NA"/>
    <s v="NA"/>
    <s v="NA"/>
  </r>
  <r>
    <x v="16"/>
    <x v="14"/>
    <s v="New cancer diagnoses (observed)"/>
    <x v="0"/>
    <x v="4"/>
    <n v="47"/>
    <s v="NA"/>
    <s v="NA"/>
    <s v="NA"/>
  </r>
  <r>
    <x v="16"/>
    <x v="15"/>
    <s v="New cancer diagnoses (observed)"/>
    <x v="0"/>
    <x v="0"/>
    <n v="1060"/>
    <n v="987"/>
    <n v="73"/>
    <n v="7.0000000000000007E-2"/>
  </r>
  <r>
    <x v="16"/>
    <x v="15"/>
    <s v="New cancer diagnoses (observed)"/>
    <x v="0"/>
    <x v="1"/>
    <n v="368"/>
    <n v="369"/>
    <n v="-1"/>
    <n v="0"/>
  </r>
  <r>
    <x v="16"/>
    <x v="15"/>
    <s v="New cancer diagnoses (observed)"/>
    <x v="0"/>
    <x v="2"/>
    <n v="431"/>
    <n v="433"/>
    <n v="-2"/>
    <n v="0"/>
  </r>
  <r>
    <x v="16"/>
    <x v="15"/>
    <s v="New cancer diagnoses (observed)"/>
    <x v="0"/>
    <x v="4"/>
    <n v="421"/>
    <n v="419"/>
    <n v="2"/>
    <n v="0"/>
  </r>
  <r>
    <x v="16"/>
    <x v="15"/>
    <s v="New cancer diagnoses (observed)"/>
    <x v="1"/>
    <x v="5"/>
    <n v="312"/>
    <n v="315"/>
    <n v="-3"/>
    <n v="-0.01"/>
  </r>
  <r>
    <x v="16"/>
    <x v="15"/>
    <s v="New cancer diagnoses (observed)"/>
    <x v="1"/>
    <x v="6"/>
    <n v="128"/>
    <n v="130"/>
    <n v="-2"/>
    <n v="-0.02"/>
  </r>
  <r>
    <x v="16"/>
    <x v="15"/>
    <s v="New cancer diagnoses (observed)"/>
    <x v="1"/>
    <x v="7"/>
    <n v="374"/>
    <n v="375"/>
    <n v="-1"/>
    <n v="0"/>
  </r>
  <r>
    <x v="16"/>
    <x v="15"/>
    <s v="New cancer diagnoses (observed)"/>
    <x v="1"/>
    <x v="8"/>
    <n v="1043"/>
    <n v="1043"/>
    <n v="0"/>
    <n v="0"/>
  </r>
  <r>
    <x v="16"/>
    <x v="15"/>
    <s v="New cancer diagnoses (observed)"/>
    <x v="1"/>
    <x v="9"/>
    <n v="252"/>
    <n v="176"/>
    <n v="76"/>
    <n v="0.43"/>
  </r>
  <r>
    <x v="16"/>
    <x v="16"/>
    <s v="New cancer diagnoses (observed)"/>
    <x v="0"/>
    <x v="0"/>
    <n v="79"/>
    <s v="NA"/>
    <s v="NA"/>
    <s v="NA"/>
  </r>
  <r>
    <x v="16"/>
    <x v="16"/>
    <s v="New cancer diagnoses (observed)"/>
    <x v="0"/>
    <x v="1"/>
    <n v="48"/>
    <s v="NA"/>
    <s v="NA"/>
    <s v="NA"/>
  </r>
  <r>
    <x v="16"/>
    <x v="16"/>
    <s v="New cancer diagnoses (observed)"/>
    <x v="0"/>
    <x v="2"/>
    <n v="31"/>
    <s v="NA"/>
    <s v="NA"/>
    <s v="NA"/>
  </r>
  <r>
    <x v="16"/>
    <x v="16"/>
    <s v="New cancer diagnoses (observed)"/>
    <x v="0"/>
    <x v="4"/>
    <n v="35"/>
    <s v="NA"/>
    <s v="NA"/>
    <s v="NA"/>
  </r>
  <r>
    <x v="16"/>
    <x v="17"/>
    <s v="New cancer diagnoses (observed)"/>
    <x v="0"/>
    <x v="0"/>
    <n v="24"/>
    <n v="21"/>
    <n v="3"/>
    <n v="0.14000000000000001"/>
  </r>
  <r>
    <x v="16"/>
    <x v="17"/>
    <s v="New cancer diagnoses (observed)"/>
    <x v="0"/>
    <x v="1"/>
    <n v="146"/>
    <n v="147"/>
    <n v="-1"/>
    <n v="-0.01"/>
  </r>
  <r>
    <x v="16"/>
    <x v="17"/>
    <s v="New cancer diagnoses (observed)"/>
    <x v="0"/>
    <x v="2"/>
    <n v="44"/>
    <n v="44"/>
    <n v="0"/>
    <n v="0"/>
  </r>
  <r>
    <x v="16"/>
    <x v="17"/>
    <s v="New cancer diagnoses (observed)"/>
    <x v="0"/>
    <x v="4"/>
    <n v="402"/>
    <n v="402"/>
    <n v="0"/>
    <n v="0"/>
  </r>
  <r>
    <x v="16"/>
    <x v="17"/>
    <s v="New cancer diagnoses (observed)"/>
    <x v="1"/>
    <x v="5"/>
    <n v="256"/>
    <n v="256"/>
    <n v="0"/>
    <n v="0"/>
  </r>
  <r>
    <x v="16"/>
    <x v="17"/>
    <s v="New cancer diagnoses (observed)"/>
    <x v="1"/>
    <x v="6"/>
    <n v="154"/>
    <n v="155"/>
    <n v="-1"/>
    <n v="-0.01"/>
  </r>
  <r>
    <x v="16"/>
    <x v="17"/>
    <s v="New cancer diagnoses (observed)"/>
    <x v="1"/>
    <x v="7"/>
    <n v="28"/>
    <n v="28"/>
    <n v="0"/>
    <n v="0"/>
  </r>
  <r>
    <x v="16"/>
    <x v="17"/>
    <s v="New cancer diagnoses (observed)"/>
    <x v="1"/>
    <x v="8"/>
    <n v="8"/>
    <n v="8"/>
    <n v="0"/>
    <n v="0"/>
  </r>
  <r>
    <x v="16"/>
    <x v="17"/>
    <s v="New cancer diagnoses (observed)"/>
    <x v="1"/>
    <x v="9"/>
    <n v="170"/>
    <n v="167"/>
    <n v="3"/>
    <n v="0.02"/>
  </r>
  <r>
    <x v="16"/>
    <x v="18"/>
    <s v="New cancer diagnoses (observed)"/>
    <x v="0"/>
    <x v="0"/>
    <n v="100"/>
    <s v="NA"/>
    <s v="NA"/>
    <s v="NA"/>
  </r>
  <r>
    <x v="16"/>
    <x v="18"/>
    <s v="New cancer diagnoses (observed)"/>
    <x v="0"/>
    <x v="1"/>
    <n v="45"/>
    <s v="NA"/>
    <s v="NA"/>
    <s v="NA"/>
  </r>
  <r>
    <x v="16"/>
    <x v="18"/>
    <s v="New cancer diagnoses (observed)"/>
    <x v="0"/>
    <x v="2"/>
    <n v="32"/>
    <s v="NA"/>
    <s v="NA"/>
    <s v="NA"/>
  </r>
  <r>
    <x v="16"/>
    <x v="18"/>
    <s v="New cancer diagnoses (observed)"/>
    <x v="0"/>
    <x v="4"/>
    <n v="60"/>
    <s v="NA"/>
    <s v="NA"/>
    <s v="NA"/>
  </r>
  <r>
    <x v="16"/>
    <x v="19"/>
    <s v="New cancer diagnoses (observed)"/>
    <x v="0"/>
    <x v="0"/>
    <n v="106"/>
    <s v="NA"/>
    <s v="NA"/>
    <s v="NA"/>
  </r>
  <r>
    <x v="16"/>
    <x v="19"/>
    <s v="New cancer diagnoses (observed)"/>
    <x v="0"/>
    <x v="1"/>
    <n v="32"/>
    <s v="NA"/>
    <s v="NA"/>
    <s v="NA"/>
  </r>
  <r>
    <x v="16"/>
    <x v="19"/>
    <s v="New cancer diagnoses (observed)"/>
    <x v="0"/>
    <x v="2"/>
    <n v="32"/>
    <s v="NA"/>
    <s v="NA"/>
    <s v="NA"/>
  </r>
  <r>
    <x v="16"/>
    <x v="19"/>
    <s v="New cancer diagnoses (observed)"/>
    <x v="0"/>
    <x v="4"/>
    <n v="7"/>
    <s v="NA"/>
    <s v="NA"/>
    <s v="NA"/>
  </r>
  <r>
    <x v="16"/>
    <x v="20"/>
    <s v="New cancer diagnoses (observed)"/>
    <x v="0"/>
    <x v="0"/>
    <n v="13"/>
    <s v="NA"/>
    <s v="NA"/>
    <s v="NA"/>
  </r>
  <r>
    <x v="16"/>
    <x v="20"/>
    <s v="New cancer diagnoses (observed)"/>
    <x v="0"/>
    <x v="1"/>
    <n v="15"/>
    <s v="NA"/>
    <s v="NA"/>
    <s v="NA"/>
  </r>
  <r>
    <x v="16"/>
    <x v="20"/>
    <s v="New cancer diagnoses (observed)"/>
    <x v="0"/>
    <x v="2"/>
    <n v="13"/>
    <s v="NA"/>
    <s v="NA"/>
    <s v="NA"/>
  </r>
  <r>
    <x v="16"/>
    <x v="20"/>
    <s v="New cancer diagnoses (observed)"/>
    <x v="0"/>
    <x v="4"/>
    <n v="53"/>
    <s v="NA"/>
    <s v="NA"/>
    <s v="NA"/>
  </r>
  <r>
    <x v="16"/>
    <x v="21"/>
    <s v="New cancer diagnoses (observed)"/>
    <x v="0"/>
    <x v="0"/>
    <n v="217"/>
    <s v="NA"/>
    <s v="NA"/>
    <s v="NA"/>
  </r>
  <r>
    <x v="16"/>
    <x v="21"/>
    <s v="New cancer diagnoses (observed)"/>
    <x v="0"/>
    <x v="1"/>
    <n v="123"/>
    <s v="NA"/>
    <s v="NA"/>
    <s v="NA"/>
  </r>
  <r>
    <x v="16"/>
    <x v="21"/>
    <s v="New cancer diagnoses (observed)"/>
    <x v="0"/>
    <x v="2"/>
    <n v="83"/>
    <s v="NA"/>
    <s v="NA"/>
    <s v="NA"/>
  </r>
  <r>
    <x v="16"/>
    <x v="21"/>
    <s v="New cancer diagnoses (observed)"/>
    <x v="0"/>
    <x v="4"/>
    <n v="197"/>
    <s v="NA"/>
    <s v="NA"/>
    <s v="NA"/>
  </r>
  <r>
    <x v="16"/>
    <x v="21"/>
    <s v="New cancer diagnoses (observed)"/>
    <x v="1"/>
    <x v="5"/>
    <n v="42"/>
    <s v="NA"/>
    <s v="NA"/>
    <s v="NA"/>
  </r>
  <r>
    <x v="16"/>
    <x v="21"/>
    <s v="New cancer diagnoses (observed)"/>
    <x v="1"/>
    <x v="6"/>
    <n v="27"/>
    <s v="NA"/>
    <s v="NA"/>
    <s v="NA"/>
  </r>
  <r>
    <x v="16"/>
    <x v="21"/>
    <s v="New cancer diagnoses (observed)"/>
    <x v="1"/>
    <x v="7"/>
    <n v="52"/>
    <s v="NA"/>
    <s v="NA"/>
    <s v="NA"/>
  </r>
  <r>
    <x v="16"/>
    <x v="21"/>
    <s v="New cancer diagnoses (observed)"/>
    <x v="1"/>
    <x v="8"/>
    <n v="134"/>
    <s v="NA"/>
    <s v="NA"/>
    <s v="NA"/>
  </r>
  <r>
    <x v="16"/>
    <x v="21"/>
    <s v="New cancer diagnoses (observed)"/>
    <x v="1"/>
    <x v="9"/>
    <n v="365"/>
    <s v="NA"/>
    <s v="NA"/>
    <s v="NA"/>
  </r>
  <r>
    <x v="16"/>
    <x v="22"/>
    <s v="New cancer diagnoses (observed)"/>
    <x v="0"/>
    <x v="0"/>
    <n v="138"/>
    <s v="NA"/>
    <s v="NA"/>
    <s v="NA"/>
  </r>
  <r>
    <x v="16"/>
    <x v="22"/>
    <s v="New cancer diagnoses (observed)"/>
    <x v="0"/>
    <x v="1"/>
    <n v="62"/>
    <s v="NA"/>
    <s v="NA"/>
    <s v="NA"/>
  </r>
  <r>
    <x v="16"/>
    <x v="22"/>
    <s v="New cancer diagnoses (observed)"/>
    <x v="0"/>
    <x v="2"/>
    <n v="50"/>
    <s v="NA"/>
    <s v="NA"/>
    <s v="NA"/>
  </r>
  <r>
    <x v="16"/>
    <x v="22"/>
    <s v="New cancer diagnoses (observed)"/>
    <x v="0"/>
    <x v="4"/>
    <n v="254"/>
    <s v="NA"/>
    <s v="NA"/>
    <s v="NA"/>
  </r>
  <r>
    <x v="16"/>
    <x v="22"/>
    <s v="New cancer diagnoses (observed)"/>
    <x v="1"/>
    <x v="5"/>
    <n v="15"/>
    <s v="NA"/>
    <s v="NA"/>
    <s v="NA"/>
  </r>
  <r>
    <x v="16"/>
    <x v="22"/>
    <s v="New cancer diagnoses (observed)"/>
    <x v="1"/>
    <x v="6"/>
    <n v="57"/>
    <s v="NA"/>
    <s v="NA"/>
    <s v="NA"/>
  </r>
  <r>
    <x v="16"/>
    <x v="22"/>
    <s v="New cancer diagnoses (observed)"/>
    <x v="1"/>
    <x v="7"/>
    <n v="98"/>
    <s v="NA"/>
    <s v="NA"/>
    <s v="NA"/>
  </r>
  <r>
    <x v="16"/>
    <x v="22"/>
    <s v="New cancer diagnoses (observed)"/>
    <x v="1"/>
    <x v="8"/>
    <n v="173"/>
    <s v="NA"/>
    <s v="NA"/>
    <s v="NA"/>
  </r>
  <r>
    <x v="16"/>
    <x v="22"/>
    <s v="New cancer diagnoses (observed)"/>
    <x v="1"/>
    <x v="9"/>
    <n v="161"/>
    <s v="NA"/>
    <s v="NA"/>
    <s v="NA"/>
  </r>
  <r>
    <x v="16"/>
    <x v="23"/>
    <s v="New cancer diagnoses (observed)"/>
    <x v="0"/>
    <x v="0"/>
    <n v="262"/>
    <n v="240"/>
    <n v="22"/>
    <n v="0.09"/>
  </r>
  <r>
    <x v="16"/>
    <x v="23"/>
    <s v="New cancer diagnoses (observed)"/>
    <x v="0"/>
    <x v="1"/>
    <n v="99"/>
    <n v="97"/>
    <n v="2"/>
    <n v="0.02"/>
  </r>
  <r>
    <x v="16"/>
    <x v="23"/>
    <s v="New cancer diagnoses (observed)"/>
    <x v="0"/>
    <x v="2"/>
    <n v="67"/>
    <n v="63"/>
    <n v="4"/>
    <n v="0.06"/>
  </r>
  <r>
    <x v="16"/>
    <x v="23"/>
    <s v="New cancer diagnoses (observed)"/>
    <x v="0"/>
    <x v="4"/>
    <n v="306"/>
    <n v="306"/>
    <n v="0"/>
    <n v="0"/>
  </r>
  <r>
    <x v="16"/>
    <x v="23"/>
    <s v="New cancer diagnoses (observed)"/>
    <x v="1"/>
    <x v="5"/>
    <n v="33"/>
    <n v="34"/>
    <n v="-1"/>
    <n v="-0.03"/>
  </r>
  <r>
    <x v="16"/>
    <x v="23"/>
    <s v="New cancer diagnoses (observed)"/>
    <x v="1"/>
    <x v="6"/>
    <n v="78"/>
    <n v="77"/>
    <n v="1"/>
    <n v="0.01"/>
  </r>
  <r>
    <x v="16"/>
    <x v="23"/>
    <s v="New cancer diagnoses (observed)"/>
    <x v="1"/>
    <x v="7"/>
    <n v="116"/>
    <n v="116"/>
    <n v="0"/>
    <n v="0"/>
  </r>
  <r>
    <x v="16"/>
    <x v="23"/>
    <s v="New cancer diagnoses (observed)"/>
    <x v="1"/>
    <x v="8"/>
    <n v="253"/>
    <n v="253"/>
    <n v="0"/>
    <n v="0"/>
  </r>
  <r>
    <x v="16"/>
    <x v="23"/>
    <s v="New cancer diagnoses (observed)"/>
    <x v="1"/>
    <x v="9"/>
    <n v="254"/>
    <n v="226"/>
    <n v="28"/>
    <n v="0.12"/>
  </r>
  <r>
    <x v="16"/>
    <x v="24"/>
    <s v="New cancer diagnoses (observed)"/>
    <x v="0"/>
    <x v="0"/>
    <s v="NA"/>
    <s v="NA"/>
    <s v="NA"/>
    <s v="NA"/>
  </r>
  <r>
    <x v="16"/>
    <x v="24"/>
    <s v="New cancer diagnoses (observed)"/>
    <x v="0"/>
    <x v="1"/>
    <s v="NA"/>
    <s v="NA"/>
    <s v="NA"/>
    <s v="NA"/>
  </r>
  <r>
    <x v="16"/>
    <x v="24"/>
    <s v="New cancer diagnoses (observed)"/>
    <x v="0"/>
    <x v="2"/>
    <s v="NA"/>
    <s v="NA"/>
    <s v="NA"/>
    <s v="NA"/>
  </r>
  <r>
    <x v="16"/>
    <x v="24"/>
    <s v="New cancer diagnoses (observed)"/>
    <x v="0"/>
    <x v="4"/>
    <s v="NA"/>
    <s v="NA"/>
    <s v="NA"/>
    <s v="NA"/>
  </r>
  <r>
    <x v="16"/>
    <x v="24"/>
    <s v="New cancer diagnoses (observed)"/>
    <x v="1"/>
    <x v="5"/>
    <s v="NA"/>
    <s v="NA"/>
    <s v="NA"/>
    <s v="NA"/>
  </r>
  <r>
    <x v="16"/>
    <x v="24"/>
    <s v="New cancer diagnoses (observed)"/>
    <x v="1"/>
    <x v="6"/>
    <s v="NA"/>
    <s v="NA"/>
    <s v="NA"/>
    <s v="NA"/>
  </r>
  <r>
    <x v="16"/>
    <x v="24"/>
    <s v="New cancer diagnoses (observed)"/>
    <x v="1"/>
    <x v="7"/>
    <s v="NA"/>
    <s v="NA"/>
    <s v="NA"/>
    <s v="NA"/>
  </r>
  <r>
    <x v="16"/>
    <x v="24"/>
    <s v="New cancer diagnoses (observed)"/>
    <x v="1"/>
    <x v="8"/>
    <s v="NA"/>
    <s v="NA"/>
    <s v="NA"/>
    <s v="NA"/>
  </r>
  <r>
    <x v="16"/>
    <x v="24"/>
    <s v="New cancer diagnoses (observed)"/>
    <x v="1"/>
    <x v="9"/>
    <s v="NA"/>
    <s v="NA"/>
    <s v="NA"/>
    <s v="NA"/>
  </r>
  <r>
    <x v="16"/>
    <x v="25"/>
    <s v="New cancer diagnoses (observed)"/>
    <x v="0"/>
    <x v="0"/>
    <n v="121"/>
    <s v="NA"/>
    <s v="NA"/>
    <s v="NA"/>
  </r>
  <r>
    <x v="16"/>
    <x v="25"/>
    <s v="New cancer diagnoses (observed)"/>
    <x v="0"/>
    <x v="1"/>
    <n v="47"/>
    <s v="NA"/>
    <s v="NA"/>
    <s v="NA"/>
  </r>
  <r>
    <x v="16"/>
    <x v="25"/>
    <s v="New cancer diagnoses (observed)"/>
    <x v="0"/>
    <x v="2"/>
    <n v="58"/>
    <s v="NA"/>
    <s v="NA"/>
    <s v="NA"/>
  </r>
  <r>
    <x v="16"/>
    <x v="25"/>
    <s v="New cancer diagnoses (observed)"/>
    <x v="0"/>
    <x v="4"/>
    <n v="139"/>
    <s v="NA"/>
    <s v="NA"/>
    <s v="NA"/>
  </r>
  <r>
    <x v="16"/>
    <x v="25"/>
    <s v="New cancer diagnoses (observed)"/>
    <x v="1"/>
    <x v="5"/>
    <n v="68"/>
    <s v="NA"/>
    <s v="NA"/>
    <s v="NA"/>
  </r>
  <r>
    <x v="16"/>
    <x v="25"/>
    <s v="New cancer diagnoses (observed)"/>
    <x v="1"/>
    <x v="6"/>
    <n v="12"/>
    <s v="NA"/>
    <s v="NA"/>
    <s v="NA"/>
  </r>
  <r>
    <x v="16"/>
    <x v="25"/>
    <s v="New cancer diagnoses (observed)"/>
    <x v="1"/>
    <x v="7"/>
    <n v="76"/>
    <s v="NA"/>
    <s v="NA"/>
    <s v="NA"/>
  </r>
  <r>
    <x v="16"/>
    <x v="25"/>
    <s v="New cancer diagnoses (observed)"/>
    <x v="1"/>
    <x v="8"/>
    <n v="48"/>
    <s v="NA"/>
    <s v="NA"/>
    <s v="NA"/>
  </r>
  <r>
    <x v="16"/>
    <x v="25"/>
    <s v="New cancer diagnoses (observed)"/>
    <x v="1"/>
    <x v="9"/>
    <n v="128"/>
    <s v="NA"/>
    <s v="NA"/>
    <s v="NA"/>
  </r>
  <r>
    <x v="16"/>
    <x v="26"/>
    <s v="New cancer diagnoses (observed)"/>
    <x v="0"/>
    <x v="0"/>
    <n v="326"/>
    <s v="NA"/>
    <s v="NA"/>
    <s v="NA"/>
  </r>
  <r>
    <x v="16"/>
    <x v="26"/>
    <s v="New cancer diagnoses (observed)"/>
    <x v="0"/>
    <x v="1"/>
    <n v="82"/>
    <s v="NA"/>
    <s v="NA"/>
    <s v="NA"/>
  </r>
  <r>
    <x v="16"/>
    <x v="26"/>
    <s v="New cancer diagnoses (observed)"/>
    <x v="0"/>
    <x v="2"/>
    <n v="77"/>
    <s v="NA"/>
    <s v="NA"/>
    <s v="NA"/>
  </r>
  <r>
    <x v="16"/>
    <x v="26"/>
    <s v="New cancer diagnoses (observed)"/>
    <x v="0"/>
    <x v="4"/>
    <n v="162"/>
    <s v="NA"/>
    <s v="NA"/>
    <s v="NA"/>
  </r>
  <r>
    <x v="16"/>
    <x v="26"/>
    <s v="New cancer diagnoses (observed)"/>
    <x v="1"/>
    <x v="5"/>
    <n v="34"/>
    <s v="NA"/>
    <s v="NA"/>
    <s v="NA"/>
  </r>
  <r>
    <x v="16"/>
    <x v="26"/>
    <s v="New cancer diagnoses (observed)"/>
    <x v="1"/>
    <x v="6"/>
    <n v="56"/>
    <s v="NA"/>
    <s v="NA"/>
    <s v="NA"/>
  </r>
  <r>
    <x v="16"/>
    <x v="26"/>
    <s v="New cancer diagnoses (observed)"/>
    <x v="1"/>
    <x v="7"/>
    <n v="67"/>
    <s v="NA"/>
    <s v="NA"/>
    <s v="NA"/>
  </r>
  <r>
    <x v="16"/>
    <x v="26"/>
    <s v="New cancer diagnoses (observed)"/>
    <x v="1"/>
    <x v="8"/>
    <n v="209"/>
    <s v="NA"/>
    <s v="NA"/>
    <s v="NA"/>
  </r>
  <r>
    <x v="16"/>
    <x v="26"/>
    <s v="New cancer diagnoses (observed)"/>
    <x v="1"/>
    <x v="9"/>
    <n v="281"/>
    <s v="NA"/>
    <s v="NA"/>
    <s v="NA"/>
  </r>
  <r>
    <x v="16"/>
    <x v="27"/>
    <s v="New cancer diagnoses (observed)"/>
    <x v="0"/>
    <x v="0"/>
    <n v="192"/>
    <n v="178"/>
    <n v="14"/>
    <n v="0.08"/>
  </r>
  <r>
    <x v="16"/>
    <x v="27"/>
    <s v="New cancer diagnoses (observed)"/>
    <x v="0"/>
    <x v="1"/>
    <n v="329"/>
    <n v="335"/>
    <n v="-6"/>
    <n v="-0.02"/>
  </r>
  <r>
    <x v="16"/>
    <x v="27"/>
    <s v="New cancer diagnoses (observed)"/>
    <x v="0"/>
    <x v="2"/>
    <n v="113"/>
    <n v="120"/>
    <n v="-7"/>
    <n v="-0.06"/>
  </r>
  <r>
    <x v="16"/>
    <x v="27"/>
    <s v="New cancer diagnoses (observed)"/>
    <x v="0"/>
    <x v="4"/>
    <n v="778"/>
    <n v="782"/>
    <n v="-4"/>
    <n v="-0.01"/>
  </r>
  <r>
    <x v="16"/>
    <x v="27"/>
    <s v="New cancer diagnoses (observed)"/>
    <x v="1"/>
    <x v="5"/>
    <n v="320"/>
    <n v="327"/>
    <n v="-7"/>
    <n v="-0.02"/>
  </r>
  <r>
    <x v="16"/>
    <x v="27"/>
    <s v="New cancer diagnoses (observed)"/>
    <x v="1"/>
    <x v="6"/>
    <n v="126"/>
    <n v="130"/>
    <n v="-4"/>
    <n v="-0.03"/>
  </r>
  <r>
    <x v="16"/>
    <x v="27"/>
    <s v="New cancer diagnoses (observed)"/>
    <x v="1"/>
    <x v="7"/>
    <n v="279"/>
    <n v="284"/>
    <n v="-5"/>
    <n v="-0.02"/>
  </r>
  <r>
    <x v="16"/>
    <x v="27"/>
    <s v="New cancer diagnoses (observed)"/>
    <x v="1"/>
    <x v="8"/>
    <n v="254"/>
    <n v="254"/>
    <n v="0"/>
    <n v="0"/>
  </r>
  <r>
    <x v="16"/>
    <x v="27"/>
    <s v="New cancer diagnoses (observed)"/>
    <x v="1"/>
    <x v="9"/>
    <n v="433"/>
    <n v="420"/>
    <n v="13"/>
    <n v="0.03"/>
  </r>
  <r>
    <x v="16"/>
    <x v="28"/>
    <s v="New cancer diagnoses (observed)"/>
    <x v="0"/>
    <x v="0"/>
    <n v="124"/>
    <s v="NA"/>
    <s v="NA"/>
    <s v="NA"/>
  </r>
  <r>
    <x v="16"/>
    <x v="28"/>
    <s v="New cancer diagnoses (observed)"/>
    <x v="0"/>
    <x v="1"/>
    <n v="37"/>
    <s v="NA"/>
    <s v="NA"/>
    <s v="NA"/>
  </r>
  <r>
    <x v="16"/>
    <x v="28"/>
    <s v="New cancer diagnoses (observed)"/>
    <x v="0"/>
    <x v="2"/>
    <n v="17"/>
    <s v="NA"/>
    <s v="NA"/>
    <s v="NA"/>
  </r>
  <r>
    <x v="16"/>
    <x v="28"/>
    <s v="New cancer diagnoses (observed)"/>
    <x v="0"/>
    <x v="4"/>
    <n v="52"/>
    <s v="NA"/>
    <s v="NA"/>
    <s v="NA"/>
  </r>
  <r>
    <x v="16"/>
    <x v="28"/>
    <s v="New cancer diagnoses (observed)"/>
    <x v="1"/>
    <x v="5"/>
    <n v="18"/>
    <s v="NA"/>
    <s v="NA"/>
    <s v="NA"/>
  </r>
  <r>
    <x v="16"/>
    <x v="28"/>
    <s v="New cancer diagnoses (observed)"/>
    <x v="1"/>
    <x v="6"/>
    <n v="21"/>
    <s v="NA"/>
    <s v="NA"/>
    <s v="NA"/>
  </r>
  <r>
    <x v="16"/>
    <x v="28"/>
    <s v="New cancer diagnoses (observed)"/>
    <x v="1"/>
    <x v="7"/>
    <n v="18"/>
    <s v="NA"/>
    <s v="NA"/>
    <s v="NA"/>
  </r>
  <r>
    <x v="16"/>
    <x v="28"/>
    <s v="New cancer diagnoses (observed)"/>
    <x v="1"/>
    <x v="8"/>
    <n v="80"/>
    <s v="NA"/>
    <s v="NA"/>
    <s v="NA"/>
  </r>
  <r>
    <x v="16"/>
    <x v="28"/>
    <s v="New cancer diagnoses (observed)"/>
    <x v="1"/>
    <x v="9"/>
    <n v="93"/>
    <s v="NA"/>
    <s v="NA"/>
    <s v="NA"/>
  </r>
  <r>
    <x v="16"/>
    <x v="29"/>
    <s v="New cancer diagnoses (observed)"/>
    <x v="0"/>
    <x v="0"/>
    <n v="20"/>
    <s v="NA"/>
    <s v="NA"/>
    <s v="NA"/>
  </r>
  <r>
    <x v="16"/>
    <x v="29"/>
    <s v="New cancer diagnoses (observed)"/>
    <x v="0"/>
    <x v="1"/>
    <n v="12"/>
    <s v="NA"/>
    <s v="NA"/>
    <s v="NA"/>
  </r>
  <r>
    <x v="16"/>
    <x v="29"/>
    <s v="New cancer diagnoses (observed)"/>
    <x v="0"/>
    <x v="2"/>
    <n v="11"/>
    <s v="NA"/>
    <s v="NA"/>
    <s v="NA"/>
  </r>
  <r>
    <x v="16"/>
    <x v="29"/>
    <s v="New cancer diagnoses (observed)"/>
    <x v="0"/>
    <x v="4"/>
    <n v="72"/>
    <s v="NA"/>
    <s v="NA"/>
    <s v="NA"/>
  </r>
  <r>
    <x v="16"/>
    <x v="30"/>
    <s v="New cancer diagnoses (observed)"/>
    <x v="0"/>
    <x v="0"/>
    <n v="191"/>
    <n v="208"/>
    <n v="-17"/>
    <n v="-0.08"/>
  </r>
  <r>
    <x v="16"/>
    <x v="30"/>
    <s v="New cancer diagnoses (observed)"/>
    <x v="0"/>
    <x v="1"/>
    <n v="74"/>
    <n v="78"/>
    <n v="-4"/>
    <n v="-0.05"/>
  </r>
  <r>
    <x v="16"/>
    <x v="30"/>
    <s v="New cancer diagnoses (observed)"/>
    <x v="0"/>
    <x v="2"/>
    <n v="51"/>
    <n v="57"/>
    <n v="-6"/>
    <n v="-0.11"/>
  </r>
  <r>
    <x v="16"/>
    <x v="30"/>
    <s v="New cancer diagnoses (observed)"/>
    <x v="0"/>
    <x v="4"/>
    <n v="72"/>
    <n v="76"/>
    <n v="-4"/>
    <n v="-0.05"/>
  </r>
  <r>
    <x v="16"/>
    <x v="31"/>
    <s v="New cancer diagnoses (observed)"/>
    <x v="0"/>
    <x v="0"/>
    <n v="640"/>
    <n v="551"/>
    <n v="89"/>
    <n v="0.16"/>
  </r>
  <r>
    <x v="16"/>
    <x v="31"/>
    <s v="New cancer diagnoses (observed)"/>
    <x v="0"/>
    <x v="1"/>
    <n v="186"/>
    <n v="185"/>
    <n v="1"/>
    <n v="0.01"/>
  </r>
  <r>
    <x v="16"/>
    <x v="31"/>
    <s v="New cancer diagnoses (observed)"/>
    <x v="0"/>
    <x v="2"/>
    <n v="156"/>
    <n v="137"/>
    <n v="19"/>
    <n v="0.14000000000000001"/>
  </r>
  <r>
    <x v="16"/>
    <x v="31"/>
    <s v="New cancer diagnoses (observed)"/>
    <x v="0"/>
    <x v="4"/>
    <n v="244"/>
    <n v="243"/>
    <n v="1"/>
    <n v="0"/>
  </r>
  <r>
    <x v="16"/>
    <x v="31"/>
    <s v="New cancer diagnoses (observed)"/>
    <x v="1"/>
    <x v="5"/>
    <n v="34"/>
    <n v="34"/>
    <n v="0"/>
    <n v="0"/>
  </r>
  <r>
    <x v="16"/>
    <x v="31"/>
    <s v="New cancer diagnoses (observed)"/>
    <x v="1"/>
    <x v="6"/>
    <n v="56"/>
    <n v="56"/>
    <n v="0"/>
    <n v="0"/>
  </r>
  <r>
    <x v="16"/>
    <x v="31"/>
    <s v="New cancer diagnoses (observed)"/>
    <x v="1"/>
    <x v="7"/>
    <n v="67"/>
    <n v="67"/>
    <n v="0"/>
    <n v="0"/>
  </r>
  <r>
    <x v="16"/>
    <x v="31"/>
    <s v="New cancer diagnoses (observed)"/>
    <x v="1"/>
    <x v="8"/>
    <n v="209"/>
    <n v="209"/>
    <n v="0"/>
    <n v="0"/>
  </r>
  <r>
    <x v="16"/>
    <x v="31"/>
    <s v="New cancer diagnoses (observed)"/>
    <x v="1"/>
    <x v="9"/>
    <n v="281"/>
    <n v="221"/>
    <n v="60"/>
    <n v="0.27"/>
  </r>
  <r>
    <x v="16"/>
    <x v="32"/>
    <s v="New cancer diagnoses (observed)"/>
    <x v="0"/>
    <x v="0"/>
    <n v="303"/>
    <n v="276"/>
    <n v="27"/>
    <n v="0.1"/>
  </r>
  <r>
    <x v="16"/>
    <x v="32"/>
    <s v="New cancer diagnoses (observed)"/>
    <x v="0"/>
    <x v="1"/>
    <n v="243"/>
    <n v="242"/>
    <n v="1"/>
    <n v="0"/>
  </r>
  <r>
    <x v="16"/>
    <x v="32"/>
    <s v="New cancer diagnoses (observed)"/>
    <x v="0"/>
    <x v="2"/>
    <n v="177"/>
    <n v="178"/>
    <n v="-1"/>
    <n v="-0.01"/>
  </r>
  <r>
    <x v="16"/>
    <x v="32"/>
    <s v="New cancer diagnoses (observed)"/>
    <x v="0"/>
    <x v="4"/>
    <n v="477"/>
    <n v="477"/>
    <n v="0"/>
    <n v="0"/>
  </r>
  <r>
    <x v="16"/>
    <x v="32"/>
    <s v="New cancer diagnoses (observed)"/>
    <x v="1"/>
    <x v="5"/>
    <n v="249"/>
    <n v="254"/>
    <n v="-5"/>
    <n v="-0.02"/>
  </r>
  <r>
    <x v="16"/>
    <x v="32"/>
    <s v="New cancer diagnoses (observed)"/>
    <x v="1"/>
    <x v="6"/>
    <n v="116"/>
    <n v="117"/>
    <n v="-1"/>
    <n v="-0.01"/>
  </r>
  <r>
    <x v="16"/>
    <x v="32"/>
    <s v="New cancer diagnoses (observed)"/>
    <x v="1"/>
    <x v="7"/>
    <n v="122"/>
    <n v="121"/>
    <n v="1"/>
    <n v="0.01"/>
  </r>
  <r>
    <x v="16"/>
    <x v="32"/>
    <s v="New cancer diagnoses (observed)"/>
    <x v="1"/>
    <x v="8"/>
    <n v="79"/>
    <n v="79"/>
    <n v="0"/>
    <n v="0"/>
  </r>
  <r>
    <x v="16"/>
    <x v="32"/>
    <s v="New cancer diagnoses (observed)"/>
    <x v="1"/>
    <x v="9"/>
    <n v="420"/>
    <n v="392"/>
    <n v="28"/>
    <n v="7.0000000000000007E-2"/>
  </r>
  <r>
    <x v="16"/>
    <x v="33"/>
    <s v="New cancer diagnoses (observed)"/>
    <x v="0"/>
    <x v="0"/>
    <n v="45"/>
    <s v="NA"/>
    <s v="NA"/>
    <s v="NA"/>
  </r>
  <r>
    <x v="16"/>
    <x v="33"/>
    <s v="New cancer diagnoses (observed)"/>
    <x v="0"/>
    <x v="1"/>
    <n v="65"/>
    <s v="NA"/>
    <s v="NA"/>
    <s v="NA"/>
  </r>
  <r>
    <x v="16"/>
    <x v="33"/>
    <s v="New cancer diagnoses (observed)"/>
    <x v="0"/>
    <x v="2"/>
    <n v="35"/>
    <s v="NA"/>
    <s v="NA"/>
    <s v="NA"/>
  </r>
  <r>
    <x v="16"/>
    <x v="33"/>
    <s v="New cancer diagnoses (observed)"/>
    <x v="0"/>
    <x v="4"/>
    <n v="294"/>
    <s v="NA"/>
    <s v="NA"/>
    <s v="NA"/>
  </r>
  <r>
    <x v="16"/>
    <x v="33"/>
    <s v="New cancer diagnoses (observed)"/>
    <x v="1"/>
    <x v="5"/>
    <n v="242"/>
    <s v="NA"/>
    <s v="NA"/>
    <s v="NA"/>
  </r>
  <r>
    <x v="16"/>
    <x v="33"/>
    <s v="New cancer diagnoses (observed)"/>
    <x v="1"/>
    <x v="6"/>
    <n v="25"/>
    <s v="NA"/>
    <s v="NA"/>
    <s v="NA"/>
  </r>
  <r>
    <x v="16"/>
    <x v="33"/>
    <s v="New cancer diagnoses (observed)"/>
    <x v="1"/>
    <x v="7"/>
    <n v="44"/>
    <s v="NA"/>
    <s v="NA"/>
    <s v="NA"/>
  </r>
  <r>
    <x v="16"/>
    <x v="33"/>
    <s v="New cancer diagnoses (observed)"/>
    <x v="1"/>
    <x v="8"/>
    <n v="30"/>
    <s v="NA"/>
    <s v="NA"/>
    <s v="NA"/>
  </r>
  <r>
    <x v="16"/>
    <x v="33"/>
    <s v="New cancer diagnoses (observed)"/>
    <x v="1"/>
    <x v="9"/>
    <n v="98"/>
    <s v="NA"/>
    <s v="NA"/>
    <s v="NA"/>
  </r>
  <r>
    <x v="17"/>
    <x v="0"/>
    <s v="New cancer diagnoses (observed)"/>
    <x v="0"/>
    <x v="0"/>
    <n v="5236"/>
    <n v="4867"/>
    <n v="369"/>
    <n v="0.08"/>
  </r>
  <r>
    <x v="17"/>
    <x v="0"/>
    <s v="New cancer diagnoses (observed)"/>
    <x v="0"/>
    <x v="1"/>
    <n v="3039"/>
    <n v="3077"/>
    <n v="-38"/>
    <n v="-0.01"/>
  </r>
  <r>
    <x v="17"/>
    <x v="0"/>
    <s v="New cancer diagnoses (observed)"/>
    <x v="0"/>
    <x v="2"/>
    <n v="2287"/>
    <n v="2325"/>
    <n v="-38"/>
    <n v="-0.02"/>
  </r>
  <r>
    <x v="17"/>
    <x v="0"/>
    <s v="New cancer diagnoses (observed)"/>
    <x v="0"/>
    <x v="3"/>
    <n v="255"/>
    <n v="263"/>
    <n v="-8"/>
    <n v="-0.03"/>
  </r>
  <r>
    <x v="17"/>
    <x v="0"/>
    <s v="New cancer diagnoses (observed)"/>
    <x v="0"/>
    <x v="4"/>
    <n v="7739"/>
    <n v="7785"/>
    <n v="-46"/>
    <n v="-0.01"/>
  </r>
  <r>
    <x v="17"/>
    <x v="0"/>
    <s v="New cancer diagnoses (observed)"/>
    <x v="1"/>
    <x v="5"/>
    <n v="2810"/>
    <n v="2869"/>
    <n v="-59"/>
    <n v="-0.02"/>
  </r>
  <r>
    <x v="17"/>
    <x v="0"/>
    <s v="New cancer diagnoses (observed)"/>
    <x v="1"/>
    <x v="6"/>
    <n v="2321"/>
    <n v="2339"/>
    <n v="-18"/>
    <n v="-0.01"/>
  </r>
  <r>
    <x v="17"/>
    <x v="0"/>
    <s v="New cancer diagnoses (observed)"/>
    <x v="1"/>
    <x v="7"/>
    <n v="2282"/>
    <n v="2310"/>
    <n v="-28"/>
    <n v="-0.01"/>
  </r>
  <r>
    <x v="17"/>
    <x v="0"/>
    <s v="New cancer diagnoses (observed)"/>
    <x v="1"/>
    <x v="8"/>
    <n v="2990"/>
    <n v="3005"/>
    <n v="-15"/>
    <n v="0"/>
  </r>
  <r>
    <x v="17"/>
    <x v="0"/>
    <s v="New cancer diagnoses (observed)"/>
    <x v="1"/>
    <x v="9"/>
    <n v="4073"/>
    <n v="3780"/>
    <n v="293"/>
    <n v="0.08"/>
  </r>
  <r>
    <x v="17"/>
    <x v="1"/>
    <s v="New cancer diagnoses (observed)"/>
    <x v="0"/>
    <x v="0"/>
    <n v="142"/>
    <s v="NA"/>
    <s v="NA"/>
    <s v="NA"/>
  </r>
  <r>
    <x v="17"/>
    <x v="1"/>
    <s v="New cancer diagnoses (observed)"/>
    <x v="0"/>
    <x v="1"/>
    <n v="121"/>
    <s v="NA"/>
    <s v="NA"/>
    <s v="NA"/>
  </r>
  <r>
    <x v="17"/>
    <x v="1"/>
    <s v="New cancer diagnoses (observed)"/>
    <x v="0"/>
    <x v="2"/>
    <n v="71"/>
    <s v="NA"/>
    <s v="NA"/>
    <s v="NA"/>
  </r>
  <r>
    <x v="17"/>
    <x v="1"/>
    <s v="New cancer diagnoses (observed)"/>
    <x v="0"/>
    <x v="4"/>
    <n v="254"/>
    <s v="NA"/>
    <s v="NA"/>
    <s v="NA"/>
  </r>
  <r>
    <x v="17"/>
    <x v="1"/>
    <s v="New cancer diagnoses (observed)"/>
    <x v="1"/>
    <x v="5"/>
    <n v="145"/>
    <s v="NA"/>
    <s v="NA"/>
    <s v="NA"/>
  </r>
  <r>
    <x v="17"/>
    <x v="1"/>
    <s v="New cancer diagnoses (observed)"/>
    <x v="1"/>
    <x v="6"/>
    <n v="128"/>
    <s v="NA"/>
    <s v="NA"/>
    <s v="NA"/>
  </r>
  <r>
    <x v="17"/>
    <x v="1"/>
    <s v="New cancer diagnoses (observed)"/>
    <x v="1"/>
    <x v="7"/>
    <n v="46"/>
    <s v="NA"/>
    <s v="NA"/>
    <s v="NA"/>
  </r>
  <r>
    <x v="17"/>
    <x v="1"/>
    <s v="New cancer diagnoses (observed)"/>
    <x v="1"/>
    <x v="8"/>
    <n v="16"/>
    <s v="NA"/>
    <s v="NA"/>
    <s v="NA"/>
  </r>
  <r>
    <x v="17"/>
    <x v="1"/>
    <s v="New cancer diagnoses (observed)"/>
    <x v="1"/>
    <x v="9"/>
    <n v="253"/>
    <s v="NA"/>
    <s v="NA"/>
    <s v="NA"/>
  </r>
  <r>
    <x v="17"/>
    <x v="2"/>
    <s v="New cancer diagnoses (observed)"/>
    <x v="0"/>
    <x v="0"/>
    <n v="36"/>
    <n v="34"/>
    <n v="2"/>
    <n v="0.06"/>
  </r>
  <r>
    <x v="17"/>
    <x v="2"/>
    <s v="New cancer diagnoses (observed)"/>
    <x v="0"/>
    <x v="1"/>
    <n v="33"/>
    <n v="31"/>
    <n v="2"/>
    <n v="0.06"/>
  </r>
  <r>
    <x v="17"/>
    <x v="2"/>
    <s v="New cancer diagnoses (observed)"/>
    <x v="0"/>
    <x v="2"/>
    <n v="42"/>
    <n v="41"/>
    <n v="1"/>
    <n v="0.02"/>
  </r>
  <r>
    <x v="17"/>
    <x v="2"/>
    <s v="New cancer diagnoses (observed)"/>
    <x v="0"/>
    <x v="4"/>
    <n v="63"/>
    <n v="63"/>
    <n v="0"/>
    <n v="0"/>
  </r>
  <r>
    <x v="17"/>
    <x v="3"/>
    <s v="New cancer diagnoses (observed)"/>
    <x v="0"/>
    <x v="0"/>
    <n v="224"/>
    <n v="199"/>
    <n v="25"/>
    <n v="0.13"/>
  </r>
  <r>
    <x v="17"/>
    <x v="3"/>
    <s v="New cancer diagnoses (observed)"/>
    <x v="0"/>
    <x v="1"/>
    <n v="66"/>
    <n v="65"/>
    <n v="1"/>
    <n v="0.02"/>
  </r>
  <r>
    <x v="17"/>
    <x v="3"/>
    <s v="New cancer diagnoses (observed)"/>
    <x v="0"/>
    <x v="2"/>
    <n v="106"/>
    <n v="102"/>
    <n v="4"/>
    <n v="0.04"/>
  </r>
  <r>
    <x v="17"/>
    <x v="3"/>
    <s v="New cancer diagnoses (observed)"/>
    <x v="0"/>
    <x v="4"/>
    <n v="4"/>
    <n v="5"/>
    <n v="-1"/>
    <n v="-0.2"/>
  </r>
  <r>
    <x v="17"/>
    <x v="4"/>
    <s v="New cancer diagnoses (observed)"/>
    <x v="0"/>
    <x v="0"/>
    <n v="127"/>
    <n v="115"/>
    <n v="12"/>
    <n v="0.1"/>
  </r>
  <r>
    <x v="17"/>
    <x v="4"/>
    <s v="New cancer diagnoses (observed)"/>
    <x v="0"/>
    <x v="1"/>
    <n v="191"/>
    <n v="193"/>
    <n v="-2"/>
    <n v="-0.01"/>
  </r>
  <r>
    <x v="17"/>
    <x v="4"/>
    <s v="New cancer diagnoses (observed)"/>
    <x v="0"/>
    <x v="2"/>
    <n v="100"/>
    <n v="98"/>
    <n v="2"/>
    <n v="0.02"/>
  </r>
  <r>
    <x v="17"/>
    <x v="4"/>
    <s v="New cancer diagnoses (observed)"/>
    <x v="0"/>
    <x v="3"/>
    <n v="41"/>
    <n v="44"/>
    <n v="-3"/>
    <n v="-7.0000000000000007E-2"/>
  </r>
  <r>
    <x v="17"/>
    <x v="4"/>
    <s v="New cancer diagnoses (observed)"/>
    <x v="0"/>
    <x v="4"/>
    <n v="1887"/>
    <n v="1889"/>
    <n v="-2"/>
    <n v="0"/>
  </r>
  <r>
    <x v="17"/>
    <x v="4"/>
    <s v="New cancer diagnoses (observed)"/>
    <x v="1"/>
    <x v="5"/>
    <n v="517"/>
    <n v="518"/>
    <n v="-1"/>
    <n v="0"/>
  </r>
  <r>
    <x v="17"/>
    <x v="4"/>
    <s v="New cancer diagnoses (observed)"/>
    <x v="1"/>
    <x v="6"/>
    <n v="875"/>
    <n v="877"/>
    <n v="-2"/>
    <n v="0"/>
  </r>
  <r>
    <x v="17"/>
    <x v="4"/>
    <s v="New cancer diagnoses (observed)"/>
    <x v="1"/>
    <x v="7"/>
    <n v="235"/>
    <n v="234"/>
    <n v="1"/>
    <n v="0"/>
  </r>
  <r>
    <x v="17"/>
    <x v="4"/>
    <s v="New cancer diagnoses (observed)"/>
    <x v="1"/>
    <x v="8"/>
    <n v="102"/>
    <n v="103"/>
    <n v="-1"/>
    <n v="-0.01"/>
  </r>
  <r>
    <x v="17"/>
    <x v="4"/>
    <s v="New cancer diagnoses (observed)"/>
    <x v="1"/>
    <x v="9"/>
    <n v="617"/>
    <n v="607"/>
    <n v="10"/>
    <n v="0.02"/>
  </r>
  <r>
    <x v="17"/>
    <x v="5"/>
    <s v="New cancer diagnoses (observed)"/>
    <x v="0"/>
    <x v="0"/>
    <n v="22"/>
    <s v="NA"/>
    <s v="NA"/>
    <s v="NA"/>
  </r>
  <r>
    <x v="17"/>
    <x v="5"/>
    <s v="New cancer diagnoses (observed)"/>
    <x v="0"/>
    <x v="1"/>
    <n v="18"/>
    <s v="NA"/>
    <s v="NA"/>
    <s v="NA"/>
  </r>
  <r>
    <x v="17"/>
    <x v="5"/>
    <s v="New cancer diagnoses (observed)"/>
    <x v="0"/>
    <x v="2"/>
    <n v="12"/>
    <s v="NA"/>
    <s v="NA"/>
    <s v="NA"/>
  </r>
  <r>
    <x v="17"/>
    <x v="5"/>
    <s v="New cancer diagnoses (observed)"/>
    <x v="0"/>
    <x v="3"/>
    <n v="23"/>
    <s v="NA"/>
    <s v="NA"/>
    <s v="NA"/>
  </r>
  <r>
    <x v="17"/>
    <x v="5"/>
    <s v="New cancer diagnoses (observed)"/>
    <x v="0"/>
    <x v="4"/>
    <n v="47"/>
    <s v="NA"/>
    <s v="NA"/>
    <s v="NA"/>
  </r>
  <r>
    <x v="17"/>
    <x v="6"/>
    <s v="New cancer diagnoses (observed)"/>
    <x v="0"/>
    <x v="0"/>
    <n v="736"/>
    <n v="682"/>
    <n v="54"/>
    <n v="0.08"/>
  </r>
  <r>
    <x v="17"/>
    <x v="6"/>
    <s v="New cancer diagnoses (observed)"/>
    <x v="0"/>
    <x v="1"/>
    <n v="316"/>
    <n v="322"/>
    <n v="-6"/>
    <n v="-0.02"/>
  </r>
  <r>
    <x v="17"/>
    <x v="6"/>
    <s v="New cancer diagnoses (observed)"/>
    <x v="0"/>
    <x v="2"/>
    <n v="244"/>
    <n v="243"/>
    <n v="1"/>
    <n v="0"/>
  </r>
  <r>
    <x v="17"/>
    <x v="6"/>
    <s v="New cancer diagnoses (observed)"/>
    <x v="0"/>
    <x v="3"/>
    <n v="191"/>
    <n v="196"/>
    <n v="-5"/>
    <n v="-0.03"/>
  </r>
  <r>
    <x v="17"/>
    <x v="6"/>
    <s v="New cancer diagnoses (observed)"/>
    <x v="0"/>
    <x v="4"/>
    <n v="940"/>
    <n v="945"/>
    <n v="-5"/>
    <n v="-0.01"/>
  </r>
  <r>
    <x v="17"/>
    <x v="6"/>
    <s v="New cancer diagnoses (observed)"/>
    <x v="1"/>
    <x v="5"/>
    <n v="337"/>
    <n v="343"/>
    <n v="-6"/>
    <n v="-0.02"/>
  </r>
  <r>
    <x v="17"/>
    <x v="6"/>
    <s v="New cancer diagnoses (observed)"/>
    <x v="1"/>
    <x v="6"/>
    <n v="484"/>
    <n v="487"/>
    <n v="-3"/>
    <n v="-0.01"/>
  </r>
  <r>
    <x v="17"/>
    <x v="6"/>
    <s v="New cancer diagnoses (observed)"/>
    <x v="1"/>
    <x v="7"/>
    <n v="627"/>
    <n v="630"/>
    <n v="-3"/>
    <n v="0"/>
  </r>
  <r>
    <x v="17"/>
    <x v="6"/>
    <s v="New cancer diagnoses (observed)"/>
    <x v="1"/>
    <x v="8"/>
    <n v="433"/>
    <n v="434"/>
    <n v="-1"/>
    <n v="0"/>
  </r>
  <r>
    <x v="17"/>
    <x v="6"/>
    <s v="New cancer diagnoses (observed)"/>
    <x v="1"/>
    <x v="9"/>
    <n v="480"/>
    <n v="429"/>
    <n v="51"/>
    <n v="0.12"/>
  </r>
  <r>
    <x v="17"/>
    <x v="7"/>
    <s v="New cancer diagnoses (observed)"/>
    <x v="0"/>
    <x v="0"/>
    <n v="19"/>
    <n v="19"/>
    <n v="0"/>
    <n v="0"/>
  </r>
  <r>
    <x v="17"/>
    <x v="7"/>
    <s v="New cancer diagnoses (observed)"/>
    <x v="0"/>
    <x v="1"/>
    <n v="64"/>
    <n v="68"/>
    <n v="-4"/>
    <n v="-0.06"/>
  </r>
  <r>
    <x v="17"/>
    <x v="7"/>
    <s v="New cancer diagnoses (observed)"/>
    <x v="0"/>
    <x v="2"/>
    <n v="36"/>
    <n v="37"/>
    <n v="-1"/>
    <n v="-0.03"/>
  </r>
  <r>
    <x v="17"/>
    <x v="7"/>
    <s v="New cancer diagnoses (observed)"/>
    <x v="0"/>
    <x v="4"/>
    <n v="50"/>
    <n v="51"/>
    <n v="-1"/>
    <n v="-0.02"/>
  </r>
  <r>
    <x v="17"/>
    <x v="8"/>
    <s v="New cancer diagnoses (observed)"/>
    <x v="0"/>
    <x v="0"/>
    <n v="230"/>
    <n v="211"/>
    <n v="19"/>
    <n v="0.09"/>
  </r>
  <r>
    <x v="17"/>
    <x v="8"/>
    <s v="New cancer diagnoses (observed)"/>
    <x v="0"/>
    <x v="1"/>
    <n v="194"/>
    <n v="197"/>
    <n v="-3"/>
    <n v="-0.02"/>
  </r>
  <r>
    <x v="17"/>
    <x v="8"/>
    <s v="New cancer diagnoses (observed)"/>
    <x v="0"/>
    <x v="2"/>
    <n v="117"/>
    <n v="113"/>
    <n v="4"/>
    <n v="0.04"/>
  </r>
  <r>
    <x v="17"/>
    <x v="8"/>
    <s v="New cancer diagnoses (observed)"/>
    <x v="0"/>
    <x v="3"/>
    <n v="23"/>
    <n v="23"/>
    <n v="0"/>
    <n v="0"/>
  </r>
  <r>
    <x v="17"/>
    <x v="8"/>
    <s v="New cancer diagnoses (observed)"/>
    <x v="0"/>
    <x v="4"/>
    <n v="578"/>
    <n v="577"/>
    <n v="1"/>
    <n v="0"/>
  </r>
  <r>
    <x v="17"/>
    <x v="8"/>
    <s v="New cancer diagnoses (observed)"/>
    <x v="1"/>
    <x v="5"/>
    <n v="352"/>
    <n v="351"/>
    <n v="1"/>
    <n v="0"/>
  </r>
  <r>
    <x v="17"/>
    <x v="8"/>
    <s v="New cancer diagnoses (observed)"/>
    <x v="1"/>
    <x v="6"/>
    <n v="39"/>
    <n v="39"/>
    <n v="0"/>
    <n v="0"/>
  </r>
  <r>
    <x v="17"/>
    <x v="8"/>
    <s v="New cancer diagnoses (observed)"/>
    <x v="1"/>
    <x v="7"/>
    <n v="115"/>
    <n v="115"/>
    <n v="0"/>
    <n v="0"/>
  </r>
  <r>
    <x v="17"/>
    <x v="8"/>
    <s v="New cancer diagnoses (observed)"/>
    <x v="1"/>
    <x v="8"/>
    <n v="82"/>
    <n v="82"/>
    <n v="0"/>
    <n v="0"/>
  </r>
  <r>
    <x v="17"/>
    <x v="8"/>
    <s v="New cancer diagnoses (observed)"/>
    <x v="1"/>
    <x v="9"/>
    <n v="300"/>
    <n v="281"/>
    <n v="19"/>
    <n v="7.0000000000000007E-2"/>
  </r>
  <r>
    <x v="17"/>
    <x v="9"/>
    <s v="New cancer diagnoses (observed)"/>
    <x v="0"/>
    <x v="0"/>
    <n v="625"/>
    <n v="570"/>
    <n v="55"/>
    <n v="0.1"/>
  </r>
  <r>
    <x v="17"/>
    <x v="9"/>
    <s v="New cancer diagnoses (observed)"/>
    <x v="0"/>
    <x v="1"/>
    <n v="369"/>
    <n v="362"/>
    <n v="7"/>
    <n v="0.02"/>
  </r>
  <r>
    <x v="17"/>
    <x v="9"/>
    <s v="New cancer diagnoses (observed)"/>
    <x v="0"/>
    <x v="2"/>
    <n v="273"/>
    <n v="278"/>
    <n v="-5"/>
    <n v="-0.02"/>
  </r>
  <r>
    <x v="17"/>
    <x v="9"/>
    <s v="New cancer diagnoses (observed)"/>
    <x v="0"/>
    <x v="4"/>
    <n v="478"/>
    <n v="484"/>
    <n v="-6"/>
    <n v="-0.01"/>
  </r>
  <r>
    <x v="17"/>
    <x v="9"/>
    <s v="New cancer diagnoses (observed)"/>
    <x v="1"/>
    <x v="5"/>
    <n v="58"/>
    <n v="59"/>
    <n v="-1"/>
    <n v="-0.02"/>
  </r>
  <r>
    <x v="17"/>
    <x v="9"/>
    <s v="New cancer diagnoses (observed)"/>
    <x v="1"/>
    <x v="6"/>
    <n v="70"/>
    <n v="70"/>
    <n v="0"/>
    <n v="0"/>
  </r>
  <r>
    <x v="17"/>
    <x v="9"/>
    <s v="New cancer diagnoses (observed)"/>
    <x v="1"/>
    <x v="7"/>
    <n v="95"/>
    <n v="97"/>
    <n v="-2"/>
    <n v="-0.02"/>
  </r>
  <r>
    <x v="17"/>
    <x v="9"/>
    <s v="New cancer diagnoses (observed)"/>
    <x v="1"/>
    <x v="8"/>
    <n v="166"/>
    <n v="168"/>
    <n v="-2"/>
    <n v="-0.01"/>
  </r>
  <r>
    <x v="17"/>
    <x v="9"/>
    <s v="New cancer diagnoses (observed)"/>
    <x v="1"/>
    <x v="9"/>
    <n v="540"/>
    <n v="524"/>
    <n v="16"/>
    <n v="0.03"/>
  </r>
  <r>
    <x v="17"/>
    <x v="10"/>
    <s v="New cancer diagnoses (observed)"/>
    <x v="0"/>
    <x v="0"/>
    <n v="92"/>
    <n v="87"/>
    <n v="5"/>
    <n v="0.06"/>
  </r>
  <r>
    <x v="17"/>
    <x v="10"/>
    <s v="New cancer diagnoses (observed)"/>
    <x v="0"/>
    <x v="1"/>
    <n v="93"/>
    <n v="92"/>
    <n v="1"/>
    <n v="0.01"/>
  </r>
  <r>
    <x v="17"/>
    <x v="10"/>
    <s v="New cancer diagnoses (observed)"/>
    <x v="0"/>
    <x v="2"/>
    <n v="86"/>
    <n v="88"/>
    <n v="-2"/>
    <n v="-0.02"/>
  </r>
  <r>
    <x v="17"/>
    <x v="10"/>
    <s v="New cancer diagnoses (observed)"/>
    <x v="0"/>
    <x v="4"/>
    <n v="383"/>
    <n v="385"/>
    <n v="-2"/>
    <n v="-0.01"/>
  </r>
  <r>
    <x v="17"/>
    <x v="11"/>
    <s v="New cancer diagnoses (observed)"/>
    <x v="0"/>
    <x v="0"/>
    <n v="37"/>
    <s v="NA"/>
    <s v="NA"/>
    <s v="NA"/>
  </r>
  <r>
    <x v="17"/>
    <x v="11"/>
    <s v="New cancer diagnoses (observed)"/>
    <x v="0"/>
    <x v="1"/>
    <n v="18"/>
    <s v="NA"/>
    <s v="NA"/>
    <s v="NA"/>
  </r>
  <r>
    <x v="17"/>
    <x v="11"/>
    <s v="New cancer diagnoses (observed)"/>
    <x v="0"/>
    <x v="2"/>
    <n v="22"/>
    <s v="NA"/>
    <s v="NA"/>
    <s v="NA"/>
  </r>
  <r>
    <x v="17"/>
    <x v="11"/>
    <s v="New cancer diagnoses (observed)"/>
    <x v="0"/>
    <x v="4"/>
    <n v="58"/>
    <s v="NA"/>
    <s v="NA"/>
    <s v="NA"/>
  </r>
  <r>
    <x v="17"/>
    <x v="11"/>
    <s v="New cancer diagnoses (observed)"/>
    <x v="1"/>
    <x v="5"/>
    <n v="9"/>
    <s v="NA"/>
    <s v="NA"/>
    <s v="NA"/>
  </r>
  <r>
    <x v="17"/>
    <x v="11"/>
    <s v="New cancer diagnoses (observed)"/>
    <x v="1"/>
    <x v="6"/>
    <n v="16"/>
    <s v="NA"/>
    <s v="NA"/>
    <s v="NA"/>
  </r>
  <r>
    <x v="17"/>
    <x v="11"/>
    <s v="New cancer diagnoses (observed)"/>
    <x v="1"/>
    <x v="7"/>
    <n v="15"/>
    <s v="NA"/>
    <s v="NA"/>
    <s v="NA"/>
  </r>
  <r>
    <x v="17"/>
    <x v="11"/>
    <s v="New cancer diagnoses (observed)"/>
    <x v="1"/>
    <x v="8"/>
    <n v="21"/>
    <s v="NA"/>
    <s v="NA"/>
    <s v="NA"/>
  </r>
  <r>
    <x v="17"/>
    <x v="11"/>
    <s v="New cancer diagnoses (observed)"/>
    <x v="1"/>
    <x v="9"/>
    <n v="74"/>
    <s v="NA"/>
    <s v="NA"/>
    <s v="NA"/>
  </r>
  <r>
    <x v="17"/>
    <x v="12"/>
    <s v="New cancer diagnoses (observed)"/>
    <x v="0"/>
    <x v="0"/>
    <n v="194"/>
    <s v="NA"/>
    <s v="NA"/>
    <s v="NA"/>
  </r>
  <r>
    <x v="17"/>
    <x v="12"/>
    <s v="New cancer diagnoses (observed)"/>
    <x v="0"/>
    <x v="1"/>
    <n v="122"/>
    <s v="NA"/>
    <s v="NA"/>
    <s v="NA"/>
  </r>
  <r>
    <x v="17"/>
    <x v="12"/>
    <s v="New cancer diagnoses (observed)"/>
    <x v="0"/>
    <x v="2"/>
    <n v="102"/>
    <s v="NA"/>
    <s v="NA"/>
    <s v="NA"/>
  </r>
  <r>
    <x v="17"/>
    <x v="12"/>
    <s v="New cancer diagnoses (observed)"/>
    <x v="0"/>
    <x v="4"/>
    <n v="132"/>
    <s v="NA"/>
    <s v="NA"/>
    <s v="NA"/>
  </r>
  <r>
    <x v="17"/>
    <x v="12"/>
    <s v="New cancer diagnoses (observed)"/>
    <x v="1"/>
    <x v="5"/>
    <n v="137"/>
    <s v="NA"/>
    <s v="NA"/>
    <s v="NA"/>
  </r>
  <r>
    <x v="17"/>
    <x v="12"/>
    <s v="New cancer diagnoses (observed)"/>
    <x v="1"/>
    <x v="6"/>
    <n v="25"/>
    <s v="NA"/>
    <s v="NA"/>
    <s v="NA"/>
  </r>
  <r>
    <x v="17"/>
    <x v="12"/>
    <s v="New cancer diagnoses (observed)"/>
    <x v="1"/>
    <x v="7"/>
    <n v="86"/>
    <s v="NA"/>
    <s v="NA"/>
    <s v="NA"/>
  </r>
  <r>
    <x v="17"/>
    <x v="12"/>
    <s v="New cancer diagnoses (observed)"/>
    <x v="1"/>
    <x v="8"/>
    <n v="64"/>
    <s v="NA"/>
    <s v="NA"/>
    <s v="NA"/>
  </r>
  <r>
    <x v="17"/>
    <x v="12"/>
    <s v="New cancer diagnoses (observed)"/>
    <x v="1"/>
    <x v="9"/>
    <n v="238"/>
    <s v="NA"/>
    <s v="NA"/>
    <s v="NA"/>
  </r>
  <r>
    <x v="17"/>
    <x v="13"/>
    <s v="New cancer diagnoses (observed)"/>
    <x v="0"/>
    <x v="0"/>
    <n v="60"/>
    <s v="NA"/>
    <s v="NA"/>
    <s v="NA"/>
  </r>
  <r>
    <x v="17"/>
    <x v="13"/>
    <s v="New cancer diagnoses (observed)"/>
    <x v="0"/>
    <x v="1"/>
    <n v="71"/>
    <s v="NA"/>
    <s v="NA"/>
    <s v="NA"/>
  </r>
  <r>
    <x v="17"/>
    <x v="13"/>
    <s v="New cancer diagnoses (observed)"/>
    <x v="0"/>
    <x v="2"/>
    <n v="70"/>
    <s v="NA"/>
    <s v="NA"/>
    <s v="NA"/>
  </r>
  <r>
    <x v="17"/>
    <x v="13"/>
    <s v="New cancer diagnoses (observed)"/>
    <x v="0"/>
    <x v="4"/>
    <n v="323"/>
    <s v="NA"/>
    <s v="NA"/>
    <s v="NA"/>
  </r>
  <r>
    <x v="17"/>
    <x v="14"/>
    <s v="New cancer diagnoses (observed)"/>
    <x v="0"/>
    <x v="0"/>
    <n v="205"/>
    <s v="NA"/>
    <s v="NA"/>
    <s v="NA"/>
  </r>
  <r>
    <x v="17"/>
    <x v="14"/>
    <s v="New cancer diagnoses (observed)"/>
    <x v="0"/>
    <x v="1"/>
    <n v="64"/>
    <s v="NA"/>
    <s v="NA"/>
    <s v="NA"/>
  </r>
  <r>
    <x v="17"/>
    <x v="14"/>
    <s v="New cancer diagnoses (observed)"/>
    <x v="0"/>
    <x v="2"/>
    <n v="70"/>
    <s v="NA"/>
    <s v="NA"/>
    <s v="NA"/>
  </r>
  <r>
    <x v="17"/>
    <x v="14"/>
    <s v="New cancer diagnoses (observed)"/>
    <x v="0"/>
    <x v="4"/>
    <n v="56"/>
    <s v="NA"/>
    <s v="NA"/>
    <s v="NA"/>
  </r>
  <r>
    <x v="17"/>
    <x v="15"/>
    <s v="New cancer diagnoses (observed)"/>
    <x v="0"/>
    <x v="0"/>
    <n v="1300"/>
    <n v="1232"/>
    <n v="68"/>
    <n v="0.06"/>
  </r>
  <r>
    <x v="17"/>
    <x v="15"/>
    <s v="New cancer diagnoses (observed)"/>
    <x v="0"/>
    <x v="1"/>
    <n v="490"/>
    <n v="491"/>
    <n v="-1"/>
    <n v="0"/>
  </r>
  <r>
    <x v="17"/>
    <x v="15"/>
    <s v="New cancer diagnoses (observed)"/>
    <x v="0"/>
    <x v="2"/>
    <n v="521"/>
    <n v="554"/>
    <n v="-33"/>
    <n v="-0.06"/>
  </r>
  <r>
    <x v="17"/>
    <x v="15"/>
    <s v="New cancer diagnoses (observed)"/>
    <x v="0"/>
    <x v="4"/>
    <n v="565"/>
    <n v="571"/>
    <n v="-6"/>
    <n v="-0.01"/>
  </r>
  <r>
    <x v="17"/>
    <x v="15"/>
    <s v="New cancer diagnoses (observed)"/>
    <x v="1"/>
    <x v="5"/>
    <n v="417"/>
    <n v="444"/>
    <n v="-27"/>
    <n v="-0.06"/>
  </r>
  <r>
    <x v="17"/>
    <x v="15"/>
    <s v="New cancer diagnoses (observed)"/>
    <x v="1"/>
    <x v="6"/>
    <n v="163"/>
    <n v="170"/>
    <n v="-7"/>
    <n v="-0.04"/>
  </r>
  <r>
    <x v="17"/>
    <x v="15"/>
    <s v="New cancer diagnoses (observed)"/>
    <x v="1"/>
    <x v="7"/>
    <n v="466"/>
    <n v="478"/>
    <n v="-12"/>
    <n v="-0.03"/>
  </r>
  <r>
    <x v="17"/>
    <x v="15"/>
    <s v="New cancer diagnoses (observed)"/>
    <x v="1"/>
    <x v="8"/>
    <n v="1286"/>
    <n v="1294"/>
    <n v="-8"/>
    <n v="-0.01"/>
  </r>
  <r>
    <x v="17"/>
    <x v="15"/>
    <s v="New cancer diagnoses (observed)"/>
    <x v="1"/>
    <x v="9"/>
    <n v="340"/>
    <n v="259"/>
    <n v="81"/>
    <n v="0.31"/>
  </r>
  <r>
    <x v="17"/>
    <x v="16"/>
    <s v="New cancer diagnoses (observed)"/>
    <x v="0"/>
    <x v="0"/>
    <n v="60"/>
    <s v="NA"/>
    <s v="NA"/>
    <s v="NA"/>
  </r>
  <r>
    <x v="17"/>
    <x v="16"/>
    <s v="New cancer diagnoses (observed)"/>
    <x v="0"/>
    <x v="1"/>
    <n v="73"/>
    <s v="NA"/>
    <s v="NA"/>
    <s v="NA"/>
  </r>
  <r>
    <x v="17"/>
    <x v="16"/>
    <s v="New cancer diagnoses (observed)"/>
    <x v="0"/>
    <x v="2"/>
    <n v="42"/>
    <s v="NA"/>
    <s v="NA"/>
    <s v="NA"/>
  </r>
  <r>
    <x v="17"/>
    <x v="16"/>
    <s v="New cancer diagnoses (observed)"/>
    <x v="0"/>
    <x v="4"/>
    <n v="48"/>
    <s v="NA"/>
    <s v="NA"/>
    <s v="NA"/>
  </r>
  <r>
    <x v="17"/>
    <x v="17"/>
    <s v="New cancer diagnoses (observed)"/>
    <x v="0"/>
    <x v="0"/>
    <n v="18"/>
    <n v="17"/>
    <n v="1"/>
    <n v="0.06"/>
  </r>
  <r>
    <x v="17"/>
    <x v="17"/>
    <s v="New cancer diagnoses (observed)"/>
    <x v="0"/>
    <x v="1"/>
    <n v="154"/>
    <n v="154"/>
    <n v="0"/>
    <n v="0"/>
  </r>
  <r>
    <x v="17"/>
    <x v="17"/>
    <s v="New cancer diagnoses (observed)"/>
    <x v="0"/>
    <x v="2"/>
    <n v="47"/>
    <n v="49"/>
    <n v="-2"/>
    <n v="-0.04"/>
  </r>
  <r>
    <x v="17"/>
    <x v="17"/>
    <s v="New cancer diagnoses (observed)"/>
    <x v="0"/>
    <x v="4"/>
    <n v="586"/>
    <n v="585"/>
    <n v="1"/>
    <n v="0"/>
  </r>
  <r>
    <x v="17"/>
    <x v="17"/>
    <s v="New cancer diagnoses (observed)"/>
    <x v="1"/>
    <x v="5"/>
    <n v="361"/>
    <n v="359"/>
    <n v="2"/>
    <n v="0.01"/>
  </r>
  <r>
    <x v="17"/>
    <x v="17"/>
    <s v="New cancer diagnoses (observed)"/>
    <x v="1"/>
    <x v="6"/>
    <n v="202"/>
    <n v="204"/>
    <n v="-2"/>
    <n v="-0.01"/>
  </r>
  <r>
    <x v="17"/>
    <x v="17"/>
    <s v="New cancer diagnoses (observed)"/>
    <x v="1"/>
    <x v="7"/>
    <n v="40"/>
    <n v="40"/>
    <n v="0"/>
    <n v="0"/>
  </r>
  <r>
    <x v="17"/>
    <x v="17"/>
    <s v="New cancer diagnoses (observed)"/>
    <x v="1"/>
    <x v="8"/>
    <n v="15"/>
    <n v="15"/>
    <n v="0"/>
    <n v="0"/>
  </r>
  <r>
    <x v="17"/>
    <x v="17"/>
    <s v="New cancer diagnoses (observed)"/>
    <x v="1"/>
    <x v="9"/>
    <n v="187"/>
    <n v="187"/>
    <n v="0"/>
    <n v="0"/>
  </r>
  <r>
    <x v="17"/>
    <x v="18"/>
    <s v="New cancer diagnoses (observed)"/>
    <x v="0"/>
    <x v="0"/>
    <n v="114"/>
    <s v="NA"/>
    <s v="NA"/>
    <s v="NA"/>
  </r>
  <r>
    <x v="17"/>
    <x v="18"/>
    <s v="New cancer diagnoses (observed)"/>
    <x v="0"/>
    <x v="1"/>
    <n v="50"/>
    <s v="NA"/>
    <s v="NA"/>
    <s v="NA"/>
  </r>
  <r>
    <x v="17"/>
    <x v="18"/>
    <s v="New cancer diagnoses (observed)"/>
    <x v="0"/>
    <x v="2"/>
    <n v="47"/>
    <s v="NA"/>
    <s v="NA"/>
    <s v="NA"/>
  </r>
  <r>
    <x v="17"/>
    <x v="18"/>
    <s v="New cancer diagnoses (observed)"/>
    <x v="0"/>
    <x v="4"/>
    <n v="74"/>
    <s v="NA"/>
    <s v="NA"/>
    <s v="NA"/>
  </r>
  <r>
    <x v="17"/>
    <x v="19"/>
    <s v="New cancer diagnoses (observed)"/>
    <x v="0"/>
    <x v="0"/>
    <n v="136"/>
    <s v="NA"/>
    <s v="NA"/>
    <s v="NA"/>
  </r>
  <r>
    <x v="17"/>
    <x v="19"/>
    <s v="New cancer diagnoses (observed)"/>
    <x v="0"/>
    <x v="1"/>
    <n v="48"/>
    <s v="NA"/>
    <s v="NA"/>
    <s v="NA"/>
  </r>
  <r>
    <x v="17"/>
    <x v="19"/>
    <s v="New cancer diagnoses (observed)"/>
    <x v="0"/>
    <x v="2"/>
    <n v="29"/>
    <s v="NA"/>
    <s v="NA"/>
    <s v="NA"/>
  </r>
  <r>
    <x v="17"/>
    <x v="19"/>
    <s v="New cancer diagnoses (observed)"/>
    <x v="0"/>
    <x v="4"/>
    <n v="23"/>
    <s v="NA"/>
    <s v="NA"/>
    <s v="NA"/>
  </r>
  <r>
    <x v="17"/>
    <x v="20"/>
    <s v="New cancer diagnoses (observed)"/>
    <x v="0"/>
    <x v="0"/>
    <n v="32"/>
    <s v="NA"/>
    <s v="NA"/>
    <s v="NA"/>
  </r>
  <r>
    <x v="17"/>
    <x v="20"/>
    <s v="New cancer diagnoses (observed)"/>
    <x v="0"/>
    <x v="1"/>
    <n v="22"/>
    <s v="NA"/>
    <s v="NA"/>
    <s v="NA"/>
  </r>
  <r>
    <x v="17"/>
    <x v="20"/>
    <s v="New cancer diagnoses (observed)"/>
    <x v="0"/>
    <x v="2"/>
    <n v="16"/>
    <s v="NA"/>
    <s v="NA"/>
    <s v="NA"/>
  </r>
  <r>
    <x v="17"/>
    <x v="20"/>
    <s v="New cancer diagnoses (observed)"/>
    <x v="0"/>
    <x v="4"/>
    <n v="60"/>
    <s v="NA"/>
    <s v="NA"/>
    <s v="NA"/>
  </r>
  <r>
    <x v="17"/>
    <x v="21"/>
    <s v="New cancer diagnoses (observed)"/>
    <x v="0"/>
    <x v="0"/>
    <n v="243"/>
    <s v="NA"/>
    <s v="NA"/>
    <s v="NA"/>
  </r>
  <r>
    <x v="17"/>
    <x v="21"/>
    <s v="New cancer diagnoses (observed)"/>
    <x v="0"/>
    <x v="1"/>
    <n v="131"/>
    <s v="NA"/>
    <s v="NA"/>
    <s v="NA"/>
  </r>
  <r>
    <x v="17"/>
    <x v="21"/>
    <s v="New cancer diagnoses (observed)"/>
    <x v="0"/>
    <x v="2"/>
    <n v="112"/>
    <s v="NA"/>
    <s v="NA"/>
    <s v="NA"/>
  </r>
  <r>
    <x v="17"/>
    <x v="21"/>
    <s v="New cancer diagnoses (observed)"/>
    <x v="0"/>
    <x v="4"/>
    <n v="255"/>
    <s v="NA"/>
    <s v="NA"/>
    <s v="NA"/>
  </r>
  <r>
    <x v="17"/>
    <x v="21"/>
    <s v="New cancer diagnoses (observed)"/>
    <x v="1"/>
    <x v="5"/>
    <n v="45"/>
    <s v="NA"/>
    <s v="NA"/>
    <s v="NA"/>
  </r>
  <r>
    <x v="17"/>
    <x v="21"/>
    <s v="New cancer diagnoses (observed)"/>
    <x v="1"/>
    <x v="6"/>
    <n v="54"/>
    <s v="NA"/>
    <s v="NA"/>
    <s v="NA"/>
  </r>
  <r>
    <x v="17"/>
    <x v="21"/>
    <s v="New cancer diagnoses (observed)"/>
    <x v="1"/>
    <x v="7"/>
    <n v="76"/>
    <s v="NA"/>
    <s v="NA"/>
    <s v="NA"/>
  </r>
  <r>
    <x v="17"/>
    <x v="21"/>
    <s v="New cancer diagnoses (observed)"/>
    <x v="1"/>
    <x v="8"/>
    <n v="139"/>
    <s v="NA"/>
    <s v="NA"/>
    <s v="NA"/>
  </r>
  <r>
    <x v="17"/>
    <x v="21"/>
    <s v="New cancer diagnoses (observed)"/>
    <x v="1"/>
    <x v="9"/>
    <n v="427"/>
    <s v="NA"/>
    <s v="NA"/>
    <s v="NA"/>
  </r>
  <r>
    <x v="17"/>
    <x v="22"/>
    <s v="New cancer diagnoses (observed)"/>
    <x v="0"/>
    <x v="0"/>
    <n v="197"/>
    <s v="NA"/>
    <s v="NA"/>
    <s v="NA"/>
  </r>
  <r>
    <x v="17"/>
    <x v="22"/>
    <s v="New cancer diagnoses (observed)"/>
    <x v="0"/>
    <x v="1"/>
    <n v="87"/>
    <s v="NA"/>
    <s v="NA"/>
    <s v="NA"/>
  </r>
  <r>
    <x v="17"/>
    <x v="22"/>
    <s v="New cancer diagnoses (observed)"/>
    <x v="0"/>
    <x v="2"/>
    <n v="67"/>
    <s v="NA"/>
    <s v="NA"/>
    <s v="NA"/>
  </r>
  <r>
    <x v="17"/>
    <x v="22"/>
    <s v="New cancer diagnoses (observed)"/>
    <x v="0"/>
    <x v="4"/>
    <n v="304"/>
    <s v="NA"/>
    <s v="NA"/>
    <s v="NA"/>
  </r>
  <r>
    <x v="17"/>
    <x v="22"/>
    <s v="New cancer diagnoses (observed)"/>
    <x v="1"/>
    <x v="5"/>
    <n v="15"/>
    <s v="NA"/>
    <s v="NA"/>
    <s v="NA"/>
  </r>
  <r>
    <x v="17"/>
    <x v="22"/>
    <s v="New cancer diagnoses (observed)"/>
    <x v="1"/>
    <x v="6"/>
    <n v="82"/>
    <s v="NA"/>
    <s v="NA"/>
    <s v="NA"/>
  </r>
  <r>
    <x v="17"/>
    <x v="22"/>
    <s v="New cancer diagnoses (observed)"/>
    <x v="1"/>
    <x v="7"/>
    <n v="151"/>
    <s v="NA"/>
    <s v="NA"/>
    <s v="NA"/>
  </r>
  <r>
    <x v="17"/>
    <x v="22"/>
    <s v="New cancer diagnoses (observed)"/>
    <x v="1"/>
    <x v="8"/>
    <n v="205"/>
    <s v="NA"/>
    <s v="NA"/>
    <s v="NA"/>
  </r>
  <r>
    <x v="17"/>
    <x v="22"/>
    <s v="New cancer diagnoses (observed)"/>
    <x v="1"/>
    <x v="9"/>
    <n v="202"/>
    <s v="NA"/>
    <s v="NA"/>
    <s v="NA"/>
  </r>
  <r>
    <x v="17"/>
    <x v="23"/>
    <s v="New cancer diagnoses (observed)"/>
    <x v="0"/>
    <x v="0"/>
    <n v="337"/>
    <n v="305"/>
    <n v="32"/>
    <n v="0.1"/>
  </r>
  <r>
    <x v="17"/>
    <x v="23"/>
    <s v="New cancer diagnoses (observed)"/>
    <x v="0"/>
    <x v="1"/>
    <n v="130"/>
    <n v="128"/>
    <n v="2"/>
    <n v="0.02"/>
  </r>
  <r>
    <x v="17"/>
    <x v="23"/>
    <s v="New cancer diagnoses (observed)"/>
    <x v="0"/>
    <x v="2"/>
    <n v="109"/>
    <n v="105"/>
    <n v="4"/>
    <n v="0.04"/>
  </r>
  <r>
    <x v="17"/>
    <x v="23"/>
    <s v="New cancer diagnoses (observed)"/>
    <x v="0"/>
    <x v="4"/>
    <n v="387"/>
    <n v="387"/>
    <n v="0"/>
    <n v="0"/>
  </r>
  <r>
    <x v="17"/>
    <x v="23"/>
    <s v="New cancer diagnoses (observed)"/>
    <x v="1"/>
    <x v="5"/>
    <n v="34"/>
    <n v="34"/>
    <n v="0"/>
    <n v="0"/>
  </r>
  <r>
    <x v="17"/>
    <x v="23"/>
    <s v="New cancer diagnoses (observed)"/>
    <x v="1"/>
    <x v="6"/>
    <n v="124"/>
    <n v="124"/>
    <n v="0"/>
    <n v="0"/>
  </r>
  <r>
    <x v="17"/>
    <x v="23"/>
    <s v="New cancer diagnoses (observed)"/>
    <x v="1"/>
    <x v="7"/>
    <n v="186"/>
    <n v="186"/>
    <n v="0"/>
    <n v="0"/>
  </r>
  <r>
    <x v="17"/>
    <x v="23"/>
    <s v="New cancer diagnoses (observed)"/>
    <x v="1"/>
    <x v="8"/>
    <n v="296"/>
    <n v="296"/>
    <n v="0"/>
    <n v="0"/>
  </r>
  <r>
    <x v="17"/>
    <x v="23"/>
    <s v="New cancer diagnoses (observed)"/>
    <x v="1"/>
    <x v="9"/>
    <n v="323"/>
    <n v="285"/>
    <n v="38"/>
    <n v="0.13"/>
  </r>
  <r>
    <x v="17"/>
    <x v="24"/>
    <s v="New cancer diagnoses (observed)"/>
    <x v="0"/>
    <x v="0"/>
    <s v="NA"/>
    <s v="NA"/>
    <s v="NA"/>
    <s v="NA"/>
  </r>
  <r>
    <x v="17"/>
    <x v="24"/>
    <s v="New cancer diagnoses (observed)"/>
    <x v="0"/>
    <x v="1"/>
    <s v="NA"/>
    <s v="NA"/>
    <s v="NA"/>
    <s v="NA"/>
  </r>
  <r>
    <x v="17"/>
    <x v="24"/>
    <s v="New cancer diagnoses (observed)"/>
    <x v="0"/>
    <x v="2"/>
    <s v="NA"/>
    <s v="NA"/>
    <s v="NA"/>
    <s v="NA"/>
  </r>
  <r>
    <x v="17"/>
    <x v="24"/>
    <s v="New cancer diagnoses (observed)"/>
    <x v="0"/>
    <x v="4"/>
    <s v="NA"/>
    <s v="NA"/>
    <s v="NA"/>
    <s v="NA"/>
  </r>
  <r>
    <x v="17"/>
    <x v="24"/>
    <s v="New cancer diagnoses (observed)"/>
    <x v="1"/>
    <x v="5"/>
    <s v="NA"/>
    <s v="NA"/>
    <s v="NA"/>
    <s v="NA"/>
  </r>
  <r>
    <x v="17"/>
    <x v="24"/>
    <s v="New cancer diagnoses (observed)"/>
    <x v="1"/>
    <x v="6"/>
    <s v="NA"/>
    <s v="NA"/>
    <s v="NA"/>
    <s v="NA"/>
  </r>
  <r>
    <x v="17"/>
    <x v="24"/>
    <s v="New cancer diagnoses (observed)"/>
    <x v="1"/>
    <x v="7"/>
    <s v="NA"/>
    <s v="NA"/>
    <s v="NA"/>
    <s v="NA"/>
  </r>
  <r>
    <x v="17"/>
    <x v="24"/>
    <s v="New cancer diagnoses (observed)"/>
    <x v="1"/>
    <x v="8"/>
    <s v="NA"/>
    <s v="NA"/>
    <s v="NA"/>
    <s v="NA"/>
  </r>
  <r>
    <x v="17"/>
    <x v="24"/>
    <s v="New cancer diagnoses (observed)"/>
    <x v="1"/>
    <x v="9"/>
    <s v="NA"/>
    <s v="NA"/>
    <s v="NA"/>
    <s v="NA"/>
  </r>
  <r>
    <x v="17"/>
    <x v="25"/>
    <s v="New cancer diagnoses (observed)"/>
    <x v="0"/>
    <x v="0"/>
    <n v="135"/>
    <s v="NA"/>
    <s v="NA"/>
    <s v="NA"/>
  </r>
  <r>
    <x v="17"/>
    <x v="25"/>
    <s v="New cancer diagnoses (observed)"/>
    <x v="0"/>
    <x v="1"/>
    <n v="60"/>
    <s v="NA"/>
    <s v="NA"/>
    <s v="NA"/>
  </r>
  <r>
    <x v="17"/>
    <x v="25"/>
    <s v="New cancer diagnoses (observed)"/>
    <x v="0"/>
    <x v="2"/>
    <n v="50"/>
    <s v="NA"/>
    <s v="NA"/>
    <s v="NA"/>
  </r>
  <r>
    <x v="17"/>
    <x v="25"/>
    <s v="New cancer diagnoses (observed)"/>
    <x v="0"/>
    <x v="4"/>
    <n v="158"/>
    <s v="NA"/>
    <s v="NA"/>
    <s v="NA"/>
  </r>
  <r>
    <x v="17"/>
    <x v="25"/>
    <s v="New cancer diagnoses (observed)"/>
    <x v="1"/>
    <x v="5"/>
    <n v="70"/>
    <s v="NA"/>
    <s v="NA"/>
    <s v="NA"/>
  </r>
  <r>
    <x v="17"/>
    <x v="25"/>
    <s v="New cancer diagnoses (observed)"/>
    <x v="1"/>
    <x v="6"/>
    <n v="14"/>
    <s v="NA"/>
    <s v="NA"/>
    <s v="NA"/>
  </r>
  <r>
    <x v="17"/>
    <x v="25"/>
    <s v="New cancer diagnoses (observed)"/>
    <x v="1"/>
    <x v="7"/>
    <n v="64"/>
    <s v="NA"/>
    <s v="NA"/>
    <s v="NA"/>
  </r>
  <r>
    <x v="17"/>
    <x v="25"/>
    <s v="New cancer diagnoses (observed)"/>
    <x v="1"/>
    <x v="8"/>
    <n v="52"/>
    <s v="NA"/>
    <s v="NA"/>
    <s v="NA"/>
  </r>
  <r>
    <x v="17"/>
    <x v="25"/>
    <s v="New cancer diagnoses (observed)"/>
    <x v="1"/>
    <x v="9"/>
    <n v="157"/>
    <s v="NA"/>
    <s v="NA"/>
    <s v="NA"/>
  </r>
  <r>
    <x v="17"/>
    <x v="26"/>
    <s v="New cancer diagnoses (observed)"/>
    <x v="0"/>
    <x v="0"/>
    <n v="332"/>
    <s v="NA"/>
    <s v="NA"/>
    <s v="NA"/>
  </r>
  <r>
    <x v="17"/>
    <x v="26"/>
    <s v="New cancer diagnoses (observed)"/>
    <x v="0"/>
    <x v="1"/>
    <n v="104"/>
    <s v="NA"/>
    <s v="NA"/>
    <s v="NA"/>
  </r>
  <r>
    <x v="17"/>
    <x v="26"/>
    <s v="New cancer diagnoses (observed)"/>
    <x v="0"/>
    <x v="2"/>
    <n v="92"/>
    <s v="NA"/>
    <s v="NA"/>
    <s v="NA"/>
  </r>
  <r>
    <x v="17"/>
    <x v="26"/>
    <s v="New cancer diagnoses (observed)"/>
    <x v="0"/>
    <x v="4"/>
    <n v="148"/>
    <s v="NA"/>
    <s v="NA"/>
    <s v="NA"/>
  </r>
  <r>
    <x v="17"/>
    <x v="26"/>
    <s v="New cancer diagnoses (observed)"/>
    <x v="1"/>
    <x v="5"/>
    <n v="44"/>
    <s v="NA"/>
    <s v="NA"/>
    <s v="NA"/>
  </r>
  <r>
    <x v="17"/>
    <x v="26"/>
    <s v="New cancer diagnoses (observed)"/>
    <x v="1"/>
    <x v="6"/>
    <n v="61"/>
    <s v="NA"/>
    <s v="NA"/>
    <s v="NA"/>
  </r>
  <r>
    <x v="17"/>
    <x v="26"/>
    <s v="New cancer diagnoses (observed)"/>
    <x v="1"/>
    <x v="7"/>
    <n v="54"/>
    <s v="NA"/>
    <s v="NA"/>
    <s v="NA"/>
  </r>
  <r>
    <x v="17"/>
    <x v="26"/>
    <s v="New cancer diagnoses (observed)"/>
    <x v="1"/>
    <x v="8"/>
    <n v="214"/>
    <s v="NA"/>
    <s v="NA"/>
    <s v="NA"/>
  </r>
  <r>
    <x v="17"/>
    <x v="26"/>
    <s v="New cancer diagnoses (observed)"/>
    <x v="1"/>
    <x v="9"/>
    <n v="303"/>
    <s v="NA"/>
    <s v="NA"/>
    <s v="NA"/>
  </r>
  <r>
    <x v="17"/>
    <x v="27"/>
    <s v="New cancer diagnoses (observed)"/>
    <x v="0"/>
    <x v="0"/>
    <n v="234"/>
    <n v="226"/>
    <n v="8"/>
    <n v="0.04"/>
  </r>
  <r>
    <x v="17"/>
    <x v="27"/>
    <s v="New cancer diagnoses (observed)"/>
    <x v="0"/>
    <x v="1"/>
    <n v="374"/>
    <n v="396"/>
    <n v="-22"/>
    <n v="-0.06"/>
  </r>
  <r>
    <x v="17"/>
    <x v="27"/>
    <s v="New cancer diagnoses (observed)"/>
    <x v="0"/>
    <x v="2"/>
    <n v="147"/>
    <n v="154"/>
    <n v="-7"/>
    <n v="-0.05"/>
  </r>
  <r>
    <x v="17"/>
    <x v="27"/>
    <s v="New cancer diagnoses (observed)"/>
    <x v="0"/>
    <x v="4"/>
    <n v="943"/>
    <n v="955"/>
    <n v="-12"/>
    <n v="-0.01"/>
  </r>
  <r>
    <x v="17"/>
    <x v="27"/>
    <s v="New cancer diagnoses (observed)"/>
    <x v="1"/>
    <x v="5"/>
    <n v="408"/>
    <n v="428"/>
    <n v="-20"/>
    <n v="-0.05"/>
  </r>
  <r>
    <x v="17"/>
    <x v="27"/>
    <s v="New cancer diagnoses (observed)"/>
    <x v="1"/>
    <x v="6"/>
    <n v="150"/>
    <n v="151"/>
    <n v="-1"/>
    <n v="-0.01"/>
  </r>
  <r>
    <x v="17"/>
    <x v="27"/>
    <s v="New cancer diagnoses (observed)"/>
    <x v="1"/>
    <x v="7"/>
    <n v="332"/>
    <n v="340"/>
    <n v="-8"/>
    <n v="-0.02"/>
  </r>
  <r>
    <x v="17"/>
    <x v="27"/>
    <s v="New cancer diagnoses (observed)"/>
    <x v="1"/>
    <x v="8"/>
    <n v="316"/>
    <n v="319"/>
    <n v="-3"/>
    <n v="-0.01"/>
  </r>
  <r>
    <x v="17"/>
    <x v="27"/>
    <s v="New cancer diagnoses (observed)"/>
    <x v="1"/>
    <x v="9"/>
    <n v="492"/>
    <n v="493"/>
    <n v="-1"/>
    <n v="0"/>
  </r>
  <r>
    <x v="17"/>
    <x v="28"/>
    <s v="New cancer diagnoses (observed)"/>
    <x v="0"/>
    <x v="0"/>
    <n v="140"/>
    <s v="NA"/>
    <s v="NA"/>
    <s v="NA"/>
  </r>
  <r>
    <x v="17"/>
    <x v="28"/>
    <s v="New cancer diagnoses (observed)"/>
    <x v="0"/>
    <x v="1"/>
    <n v="43"/>
    <s v="NA"/>
    <s v="NA"/>
    <s v="NA"/>
  </r>
  <r>
    <x v="17"/>
    <x v="28"/>
    <s v="New cancer diagnoses (observed)"/>
    <x v="0"/>
    <x v="2"/>
    <n v="42"/>
    <s v="NA"/>
    <s v="NA"/>
    <s v="NA"/>
  </r>
  <r>
    <x v="17"/>
    <x v="28"/>
    <s v="New cancer diagnoses (observed)"/>
    <x v="0"/>
    <x v="4"/>
    <n v="83"/>
    <s v="NA"/>
    <s v="NA"/>
    <s v="NA"/>
  </r>
  <r>
    <x v="17"/>
    <x v="28"/>
    <s v="New cancer diagnoses (observed)"/>
    <x v="1"/>
    <x v="5"/>
    <n v="19"/>
    <s v="NA"/>
    <s v="NA"/>
    <s v="NA"/>
  </r>
  <r>
    <x v="17"/>
    <x v="28"/>
    <s v="New cancer diagnoses (observed)"/>
    <x v="1"/>
    <x v="6"/>
    <n v="42"/>
    <s v="NA"/>
    <s v="NA"/>
    <s v="NA"/>
  </r>
  <r>
    <x v="17"/>
    <x v="28"/>
    <s v="New cancer diagnoses (observed)"/>
    <x v="1"/>
    <x v="7"/>
    <n v="35"/>
    <s v="NA"/>
    <s v="NA"/>
    <s v="NA"/>
  </r>
  <r>
    <x v="17"/>
    <x v="28"/>
    <s v="New cancer diagnoses (observed)"/>
    <x v="1"/>
    <x v="8"/>
    <n v="91"/>
    <s v="NA"/>
    <s v="NA"/>
    <s v="NA"/>
  </r>
  <r>
    <x v="17"/>
    <x v="28"/>
    <s v="New cancer diagnoses (observed)"/>
    <x v="1"/>
    <x v="9"/>
    <n v="121"/>
    <s v="NA"/>
    <s v="NA"/>
    <s v="NA"/>
  </r>
  <r>
    <x v="17"/>
    <x v="29"/>
    <s v="New cancer diagnoses (observed)"/>
    <x v="0"/>
    <x v="0"/>
    <n v="15"/>
    <s v="NA"/>
    <s v="NA"/>
    <s v="NA"/>
  </r>
  <r>
    <x v="17"/>
    <x v="29"/>
    <s v="New cancer diagnoses (observed)"/>
    <x v="0"/>
    <x v="1"/>
    <n v="17"/>
    <s v="NA"/>
    <s v="NA"/>
    <s v="NA"/>
  </r>
  <r>
    <x v="17"/>
    <x v="29"/>
    <s v="New cancer diagnoses (observed)"/>
    <x v="0"/>
    <x v="2"/>
    <n v="14"/>
    <s v="NA"/>
    <s v="NA"/>
    <s v="NA"/>
  </r>
  <r>
    <x v="17"/>
    <x v="29"/>
    <s v="New cancer diagnoses (observed)"/>
    <x v="0"/>
    <x v="4"/>
    <n v="94"/>
    <s v="NA"/>
    <s v="NA"/>
    <s v="NA"/>
  </r>
  <r>
    <x v="17"/>
    <x v="30"/>
    <s v="New cancer diagnoses (observed)"/>
    <x v="0"/>
    <x v="0"/>
    <n v="174"/>
    <n v="195"/>
    <n v="-21"/>
    <n v="-0.11"/>
  </r>
  <r>
    <x v="17"/>
    <x v="30"/>
    <s v="New cancer diagnoses (observed)"/>
    <x v="0"/>
    <x v="1"/>
    <n v="73"/>
    <n v="76"/>
    <n v="-3"/>
    <n v="-0.04"/>
  </r>
  <r>
    <x v="17"/>
    <x v="30"/>
    <s v="New cancer diagnoses (observed)"/>
    <x v="0"/>
    <x v="2"/>
    <n v="65"/>
    <n v="71"/>
    <n v="-6"/>
    <n v="-0.08"/>
  </r>
  <r>
    <x v="17"/>
    <x v="30"/>
    <s v="New cancer diagnoses (observed)"/>
    <x v="0"/>
    <x v="4"/>
    <n v="84"/>
    <n v="92"/>
    <n v="-8"/>
    <n v="-0.09"/>
  </r>
  <r>
    <x v="17"/>
    <x v="31"/>
    <s v="New cancer diagnoses (observed)"/>
    <x v="0"/>
    <x v="0"/>
    <n v="706"/>
    <n v="628"/>
    <n v="78"/>
    <n v="0.12"/>
  </r>
  <r>
    <x v="17"/>
    <x v="31"/>
    <s v="New cancer diagnoses (observed)"/>
    <x v="0"/>
    <x v="1"/>
    <n v="200"/>
    <n v="193"/>
    <n v="7"/>
    <n v="0.04"/>
  </r>
  <r>
    <x v="17"/>
    <x v="31"/>
    <s v="New cancer diagnoses (observed)"/>
    <x v="0"/>
    <x v="2"/>
    <n v="189"/>
    <n v="182"/>
    <n v="7"/>
    <n v="0.04"/>
  </r>
  <r>
    <x v="17"/>
    <x v="31"/>
    <s v="New cancer diagnoses (observed)"/>
    <x v="0"/>
    <x v="4"/>
    <n v="270"/>
    <n v="267"/>
    <n v="3"/>
    <n v="0.01"/>
  </r>
  <r>
    <x v="17"/>
    <x v="31"/>
    <s v="New cancer diagnoses (observed)"/>
    <x v="1"/>
    <x v="5"/>
    <n v="44"/>
    <n v="44"/>
    <n v="0"/>
    <n v="0"/>
  </r>
  <r>
    <x v="17"/>
    <x v="31"/>
    <s v="New cancer diagnoses (observed)"/>
    <x v="1"/>
    <x v="6"/>
    <n v="61"/>
    <n v="61"/>
    <n v="0"/>
    <n v="0"/>
  </r>
  <r>
    <x v="17"/>
    <x v="31"/>
    <s v="New cancer diagnoses (observed)"/>
    <x v="1"/>
    <x v="7"/>
    <n v="54"/>
    <n v="54"/>
    <n v="0"/>
    <n v="0"/>
  </r>
  <r>
    <x v="17"/>
    <x v="31"/>
    <s v="New cancer diagnoses (observed)"/>
    <x v="1"/>
    <x v="8"/>
    <n v="214"/>
    <n v="214"/>
    <n v="0"/>
    <n v="0"/>
  </r>
  <r>
    <x v="17"/>
    <x v="31"/>
    <s v="New cancer diagnoses (observed)"/>
    <x v="1"/>
    <x v="9"/>
    <n v="303"/>
    <n v="246"/>
    <n v="57"/>
    <n v="0.23"/>
  </r>
  <r>
    <x v="17"/>
    <x v="32"/>
    <s v="New cancer diagnoses (observed)"/>
    <x v="0"/>
    <x v="0"/>
    <n v="378"/>
    <n v="347"/>
    <n v="31"/>
    <n v="0.09"/>
  </r>
  <r>
    <x v="17"/>
    <x v="32"/>
    <s v="New cancer diagnoses (observed)"/>
    <x v="0"/>
    <x v="1"/>
    <n v="292"/>
    <n v="309"/>
    <n v="-17"/>
    <n v="-0.06"/>
  </r>
  <r>
    <x v="17"/>
    <x v="32"/>
    <s v="New cancer diagnoses (observed)"/>
    <x v="0"/>
    <x v="2"/>
    <n v="205"/>
    <n v="210"/>
    <n v="-5"/>
    <n v="-0.02"/>
  </r>
  <r>
    <x v="17"/>
    <x v="32"/>
    <s v="New cancer diagnoses (observed)"/>
    <x v="0"/>
    <x v="4"/>
    <n v="521"/>
    <n v="529"/>
    <n v="-8"/>
    <n v="-0.02"/>
  </r>
  <r>
    <x v="17"/>
    <x v="32"/>
    <s v="New cancer diagnoses (observed)"/>
    <x v="1"/>
    <x v="5"/>
    <n v="282"/>
    <n v="289"/>
    <n v="-7"/>
    <n v="-0.02"/>
  </r>
  <r>
    <x v="17"/>
    <x v="32"/>
    <s v="New cancer diagnoses (observed)"/>
    <x v="1"/>
    <x v="6"/>
    <n v="153"/>
    <n v="156"/>
    <n v="-3"/>
    <n v="-0.02"/>
  </r>
  <r>
    <x v="17"/>
    <x v="32"/>
    <s v="New cancer diagnoses (observed)"/>
    <x v="1"/>
    <x v="7"/>
    <n v="132"/>
    <n v="136"/>
    <n v="-4"/>
    <n v="-0.03"/>
  </r>
  <r>
    <x v="17"/>
    <x v="32"/>
    <s v="New cancer diagnoses (observed)"/>
    <x v="1"/>
    <x v="8"/>
    <n v="80"/>
    <n v="80"/>
    <n v="0"/>
    <n v="0"/>
  </r>
  <r>
    <x v="17"/>
    <x v="32"/>
    <s v="New cancer diagnoses (observed)"/>
    <x v="1"/>
    <x v="9"/>
    <n v="491"/>
    <n v="469"/>
    <n v="22"/>
    <n v="0.05"/>
  </r>
  <r>
    <x v="17"/>
    <x v="33"/>
    <s v="New cancer diagnoses (observed)"/>
    <x v="0"/>
    <x v="0"/>
    <n v="60"/>
    <s v="NA"/>
    <s v="NA"/>
    <s v="NA"/>
  </r>
  <r>
    <x v="17"/>
    <x v="33"/>
    <s v="New cancer diagnoses (observed)"/>
    <x v="0"/>
    <x v="1"/>
    <n v="97"/>
    <s v="NA"/>
    <s v="NA"/>
    <s v="NA"/>
  </r>
  <r>
    <x v="17"/>
    <x v="33"/>
    <s v="New cancer diagnoses (observed)"/>
    <x v="0"/>
    <x v="2"/>
    <n v="45"/>
    <s v="NA"/>
    <s v="NA"/>
    <s v="NA"/>
  </r>
  <r>
    <x v="17"/>
    <x v="33"/>
    <s v="New cancer diagnoses (observed)"/>
    <x v="0"/>
    <x v="4"/>
    <n v="329"/>
    <s v="NA"/>
    <s v="NA"/>
    <s v="NA"/>
  </r>
  <r>
    <x v="17"/>
    <x v="33"/>
    <s v="New cancer diagnoses (observed)"/>
    <x v="1"/>
    <x v="5"/>
    <n v="282"/>
    <s v="NA"/>
    <s v="NA"/>
    <s v="NA"/>
  </r>
  <r>
    <x v="17"/>
    <x v="33"/>
    <s v="New cancer diagnoses (observed)"/>
    <x v="1"/>
    <x v="6"/>
    <n v="25"/>
    <s v="NA"/>
    <s v="NA"/>
    <s v="NA"/>
  </r>
  <r>
    <x v="17"/>
    <x v="33"/>
    <s v="New cancer diagnoses (observed)"/>
    <x v="1"/>
    <x v="7"/>
    <n v="51"/>
    <s v="NA"/>
    <s v="NA"/>
    <s v="NA"/>
  </r>
  <r>
    <x v="17"/>
    <x v="33"/>
    <s v="New cancer diagnoses (observed)"/>
    <x v="1"/>
    <x v="8"/>
    <n v="30"/>
    <s v="NA"/>
    <s v="NA"/>
    <s v="NA"/>
  </r>
  <r>
    <x v="17"/>
    <x v="33"/>
    <s v="New cancer diagnoses (observed)"/>
    <x v="1"/>
    <x v="9"/>
    <n v="143"/>
    <s v="NA"/>
    <s v="NA"/>
    <s v="NA"/>
  </r>
  <r>
    <x v="18"/>
    <x v="0"/>
    <s v="New cancer diagnoses (observed)"/>
    <x v="0"/>
    <x v="0"/>
    <n v="5425"/>
    <n v="5015"/>
    <n v="410"/>
    <n v="0.08"/>
  </r>
  <r>
    <x v="18"/>
    <x v="0"/>
    <s v="New cancer diagnoses (observed)"/>
    <x v="0"/>
    <x v="1"/>
    <n v="3859"/>
    <n v="3841"/>
    <n v="18"/>
    <n v="0"/>
  </r>
  <r>
    <x v="18"/>
    <x v="0"/>
    <s v="New cancer diagnoses (observed)"/>
    <x v="0"/>
    <x v="2"/>
    <n v="2828"/>
    <n v="2791"/>
    <n v="37"/>
    <n v="0.01"/>
  </r>
  <r>
    <x v="18"/>
    <x v="0"/>
    <s v="New cancer diagnoses (observed)"/>
    <x v="0"/>
    <x v="3"/>
    <n v="295"/>
    <n v="296"/>
    <n v="-1"/>
    <n v="0"/>
  </r>
  <r>
    <x v="18"/>
    <x v="0"/>
    <s v="New cancer diagnoses (observed)"/>
    <x v="0"/>
    <x v="4"/>
    <n v="8912"/>
    <n v="8934"/>
    <n v="-22"/>
    <n v="0"/>
  </r>
  <r>
    <x v="18"/>
    <x v="0"/>
    <s v="New cancer diagnoses (observed)"/>
    <x v="1"/>
    <x v="5"/>
    <n v="3255"/>
    <n v="3269"/>
    <n v="-14"/>
    <n v="0"/>
  </r>
  <r>
    <x v="18"/>
    <x v="0"/>
    <s v="New cancer diagnoses (observed)"/>
    <x v="1"/>
    <x v="6"/>
    <n v="2637"/>
    <n v="2638"/>
    <n v="-1"/>
    <n v="0"/>
  </r>
  <r>
    <x v="18"/>
    <x v="0"/>
    <s v="New cancer diagnoses (observed)"/>
    <x v="1"/>
    <x v="7"/>
    <n v="2545"/>
    <n v="2551"/>
    <n v="-6"/>
    <n v="0"/>
  </r>
  <r>
    <x v="18"/>
    <x v="0"/>
    <s v="New cancer diagnoses (observed)"/>
    <x v="1"/>
    <x v="8"/>
    <n v="3193"/>
    <n v="3190"/>
    <n v="3"/>
    <n v="0"/>
  </r>
  <r>
    <x v="18"/>
    <x v="0"/>
    <s v="New cancer diagnoses (observed)"/>
    <x v="1"/>
    <x v="9"/>
    <n v="4909"/>
    <n v="4587"/>
    <n v="322"/>
    <n v="7.0000000000000007E-2"/>
  </r>
  <r>
    <x v="18"/>
    <x v="1"/>
    <s v="New cancer diagnoses (observed)"/>
    <x v="0"/>
    <x v="0"/>
    <n v="141"/>
    <s v="NA"/>
    <s v="NA"/>
    <s v="NA"/>
  </r>
  <r>
    <x v="18"/>
    <x v="1"/>
    <s v="New cancer diagnoses (observed)"/>
    <x v="0"/>
    <x v="1"/>
    <n v="180"/>
    <s v="NA"/>
    <s v="NA"/>
    <s v="NA"/>
  </r>
  <r>
    <x v="18"/>
    <x v="1"/>
    <s v="New cancer diagnoses (observed)"/>
    <x v="0"/>
    <x v="2"/>
    <n v="83"/>
    <s v="NA"/>
    <s v="NA"/>
    <s v="NA"/>
  </r>
  <r>
    <x v="18"/>
    <x v="1"/>
    <s v="New cancer diagnoses (observed)"/>
    <x v="0"/>
    <x v="4"/>
    <n v="296"/>
    <s v="NA"/>
    <s v="NA"/>
    <s v="NA"/>
  </r>
  <r>
    <x v="18"/>
    <x v="1"/>
    <s v="New cancer diagnoses (observed)"/>
    <x v="1"/>
    <x v="5"/>
    <n v="173"/>
    <s v="NA"/>
    <s v="NA"/>
    <s v="NA"/>
  </r>
  <r>
    <x v="18"/>
    <x v="1"/>
    <s v="New cancer diagnoses (observed)"/>
    <x v="1"/>
    <x v="6"/>
    <n v="138"/>
    <s v="NA"/>
    <s v="NA"/>
    <s v="NA"/>
  </r>
  <r>
    <x v="18"/>
    <x v="1"/>
    <s v="New cancer diagnoses (observed)"/>
    <x v="1"/>
    <x v="7"/>
    <n v="45"/>
    <s v="NA"/>
    <s v="NA"/>
    <s v="NA"/>
  </r>
  <r>
    <x v="18"/>
    <x v="1"/>
    <s v="New cancer diagnoses (observed)"/>
    <x v="1"/>
    <x v="8"/>
    <n v="25"/>
    <s v="NA"/>
    <s v="NA"/>
    <s v="NA"/>
  </r>
  <r>
    <x v="18"/>
    <x v="1"/>
    <s v="New cancer diagnoses (observed)"/>
    <x v="1"/>
    <x v="9"/>
    <n v="319"/>
    <s v="NA"/>
    <s v="NA"/>
    <s v="NA"/>
  </r>
  <r>
    <x v="18"/>
    <x v="2"/>
    <s v="New cancer diagnoses (observed)"/>
    <x v="0"/>
    <x v="0"/>
    <n v="28"/>
    <n v="28"/>
    <n v="0"/>
    <n v="0"/>
  </r>
  <r>
    <x v="18"/>
    <x v="2"/>
    <s v="New cancer diagnoses (observed)"/>
    <x v="0"/>
    <x v="1"/>
    <n v="48"/>
    <n v="47"/>
    <n v="1"/>
    <n v="0.02"/>
  </r>
  <r>
    <x v="18"/>
    <x v="2"/>
    <s v="New cancer diagnoses (observed)"/>
    <x v="0"/>
    <x v="2"/>
    <n v="43"/>
    <n v="44"/>
    <n v="-1"/>
    <n v="-0.02"/>
  </r>
  <r>
    <x v="18"/>
    <x v="2"/>
    <s v="New cancer diagnoses (observed)"/>
    <x v="0"/>
    <x v="4"/>
    <n v="56"/>
    <n v="57"/>
    <n v="-1"/>
    <n v="-0.02"/>
  </r>
  <r>
    <x v="18"/>
    <x v="3"/>
    <s v="New cancer diagnoses (observed)"/>
    <x v="0"/>
    <x v="0"/>
    <n v="240"/>
    <n v="201"/>
    <n v="39"/>
    <n v="0.19"/>
  </r>
  <r>
    <x v="18"/>
    <x v="3"/>
    <s v="New cancer diagnoses (observed)"/>
    <x v="0"/>
    <x v="1"/>
    <n v="58"/>
    <n v="59"/>
    <n v="-1"/>
    <n v="-0.02"/>
  </r>
  <r>
    <x v="18"/>
    <x v="3"/>
    <s v="New cancer diagnoses (observed)"/>
    <x v="0"/>
    <x v="2"/>
    <n v="130"/>
    <n v="123"/>
    <n v="7"/>
    <n v="0.06"/>
  </r>
  <r>
    <x v="18"/>
    <x v="3"/>
    <s v="New cancer diagnoses (observed)"/>
    <x v="0"/>
    <x v="4"/>
    <n v="12"/>
    <n v="12"/>
    <n v="0"/>
    <n v="0"/>
  </r>
  <r>
    <x v="18"/>
    <x v="4"/>
    <s v="New cancer diagnoses (observed)"/>
    <x v="0"/>
    <x v="0"/>
    <n v="138"/>
    <n v="129"/>
    <n v="9"/>
    <n v="7.0000000000000007E-2"/>
  </r>
  <r>
    <x v="18"/>
    <x v="4"/>
    <s v="New cancer diagnoses (observed)"/>
    <x v="0"/>
    <x v="1"/>
    <n v="229"/>
    <n v="233"/>
    <n v="-4"/>
    <n v="-0.02"/>
  </r>
  <r>
    <x v="18"/>
    <x v="4"/>
    <s v="New cancer diagnoses (observed)"/>
    <x v="0"/>
    <x v="2"/>
    <n v="110"/>
    <n v="104"/>
    <n v="6"/>
    <n v="0.06"/>
  </r>
  <r>
    <x v="18"/>
    <x v="4"/>
    <s v="New cancer diagnoses (observed)"/>
    <x v="0"/>
    <x v="3"/>
    <n v="115"/>
    <n v="115"/>
    <n v="0"/>
    <n v="0"/>
  </r>
  <r>
    <x v="18"/>
    <x v="4"/>
    <s v="New cancer diagnoses (observed)"/>
    <x v="0"/>
    <x v="4"/>
    <n v="2115"/>
    <n v="2114"/>
    <n v="1"/>
    <n v="0"/>
  </r>
  <r>
    <x v="18"/>
    <x v="4"/>
    <s v="New cancer diagnoses (observed)"/>
    <x v="1"/>
    <x v="5"/>
    <n v="594"/>
    <n v="594"/>
    <n v="0"/>
    <n v="0"/>
  </r>
  <r>
    <x v="18"/>
    <x v="4"/>
    <s v="New cancer diagnoses (observed)"/>
    <x v="1"/>
    <x v="6"/>
    <n v="961"/>
    <n v="960"/>
    <n v="1"/>
    <n v="0"/>
  </r>
  <r>
    <x v="18"/>
    <x v="4"/>
    <s v="New cancer diagnoses (observed)"/>
    <x v="1"/>
    <x v="7"/>
    <n v="270"/>
    <n v="269"/>
    <n v="1"/>
    <n v="0"/>
  </r>
  <r>
    <x v="18"/>
    <x v="4"/>
    <s v="New cancer diagnoses (observed)"/>
    <x v="1"/>
    <x v="8"/>
    <n v="106"/>
    <n v="106"/>
    <n v="0"/>
    <n v="0"/>
  </r>
  <r>
    <x v="18"/>
    <x v="4"/>
    <s v="New cancer diagnoses (observed)"/>
    <x v="1"/>
    <x v="9"/>
    <n v="776"/>
    <n v="766"/>
    <n v="10"/>
    <n v="0.01"/>
  </r>
  <r>
    <x v="18"/>
    <x v="5"/>
    <s v="New cancer diagnoses (observed)"/>
    <x v="0"/>
    <x v="0"/>
    <n v="25"/>
    <s v="NA"/>
    <s v="NA"/>
    <s v="NA"/>
  </r>
  <r>
    <x v="18"/>
    <x v="5"/>
    <s v="New cancer diagnoses (observed)"/>
    <x v="0"/>
    <x v="1"/>
    <n v="23"/>
    <s v="NA"/>
    <s v="NA"/>
    <s v="NA"/>
  </r>
  <r>
    <x v="18"/>
    <x v="5"/>
    <s v="New cancer diagnoses (observed)"/>
    <x v="0"/>
    <x v="2"/>
    <n v="19"/>
    <s v="NA"/>
    <s v="NA"/>
    <s v="NA"/>
  </r>
  <r>
    <x v="18"/>
    <x v="5"/>
    <s v="New cancer diagnoses (observed)"/>
    <x v="0"/>
    <x v="3"/>
    <n v="43"/>
    <s v="NA"/>
    <s v="NA"/>
    <s v="NA"/>
  </r>
  <r>
    <x v="18"/>
    <x v="5"/>
    <s v="New cancer diagnoses (observed)"/>
    <x v="0"/>
    <x v="4"/>
    <n v="57"/>
    <s v="NA"/>
    <s v="NA"/>
    <s v="NA"/>
  </r>
  <r>
    <x v="18"/>
    <x v="6"/>
    <s v="New cancer diagnoses (observed)"/>
    <x v="0"/>
    <x v="0"/>
    <n v="752"/>
    <n v="695"/>
    <n v="57"/>
    <n v="0.08"/>
  </r>
  <r>
    <x v="18"/>
    <x v="6"/>
    <s v="New cancer diagnoses (observed)"/>
    <x v="0"/>
    <x v="1"/>
    <n v="404"/>
    <n v="409"/>
    <n v="-5"/>
    <n v="-0.01"/>
  </r>
  <r>
    <x v="18"/>
    <x v="6"/>
    <s v="New cancer diagnoses (observed)"/>
    <x v="0"/>
    <x v="2"/>
    <n v="309"/>
    <n v="298"/>
    <n v="11"/>
    <n v="0.04"/>
  </r>
  <r>
    <x v="18"/>
    <x v="6"/>
    <s v="New cancer diagnoses (observed)"/>
    <x v="0"/>
    <x v="3"/>
    <n v="137"/>
    <n v="138"/>
    <n v="-1"/>
    <n v="-0.01"/>
  </r>
  <r>
    <x v="18"/>
    <x v="6"/>
    <s v="New cancer diagnoses (observed)"/>
    <x v="0"/>
    <x v="4"/>
    <n v="1114"/>
    <n v="1120"/>
    <n v="-6"/>
    <n v="-0.01"/>
  </r>
  <r>
    <x v="18"/>
    <x v="6"/>
    <s v="New cancer diagnoses (observed)"/>
    <x v="1"/>
    <x v="5"/>
    <n v="336"/>
    <n v="337"/>
    <n v="-1"/>
    <n v="0"/>
  </r>
  <r>
    <x v="18"/>
    <x v="6"/>
    <s v="New cancer diagnoses (observed)"/>
    <x v="1"/>
    <x v="6"/>
    <n v="552"/>
    <n v="551"/>
    <n v="1"/>
    <n v="0"/>
  </r>
  <r>
    <x v="18"/>
    <x v="6"/>
    <s v="New cancer diagnoses (observed)"/>
    <x v="1"/>
    <x v="7"/>
    <n v="662"/>
    <n v="665"/>
    <n v="-3"/>
    <n v="0"/>
  </r>
  <r>
    <x v="18"/>
    <x v="6"/>
    <s v="New cancer diagnoses (observed)"/>
    <x v="1"/>
    <x v="8"/>
    <n v="456"/>
    <n v="452"/>
    <n v="4"/>
    <n v="0.01"/>
  </r>
  <r>
    <x v="18"/>
    <x v="6"/>
    <s v="New cancer diagnoses (observed)"/>
    <x v="1"/>
    <x v="9"/>
    <n v="607"/>
    <n v="552"/>
    <n v="55"/>
    <n v="0.1"/>
  </r>
  <r>
    <x v="18"/>
    <x v="7"/>
    <s v="New cancer diagnoses (observed)"/>
    <x v="0"/>
    <x v="0"/>
    <n v="28"/>
    <n v="23"/>
    <n v="5"/>
    <n v="0.22"/>
  </r>
  <r>
    <x v="18"/>
    <x v="7"/>
    <s v="New cancer diagnoses (observed)"/>
    <x v="0"/>
    <x v="1"/>
    <n v="90"/>
    <n v="91"/>
    <n v="-1"/>
    <n v="-0.01"/>
  </r>
  <r>
    <x v="18"/>
    <x v="7"/>
    <s v="New cancer diagnoses (observed)"/>
    <x v="0"/>
    <x v="2"/>
    <n v="46"/>
    <n v="46"/>
    <n v="0"/>
    <n v="0"/>
  </r>
  <r>
    <x v="18"/>
    <x v="7"/>
    <s v="New cancer diagnoses (observed)"/>
    <x v="0"/>
    <x v="4"/>
    <n v="58"/>
    <n v="59"/>
    <n v="-1"/>
    <n v="-0.02"/>
  </r>
  <r>
    <x v="18"/>
    <x v="8"/>
    <s v="New cancer diagnoses (observed)"/>
    <x v="0"/>
    <x v="0"/>
    <n v="264"/>
    <n v="236"/>
    <n v="28"/>
    <n v="0.12"/>
  </r>
  <r>
    <x v="18"/>
    <x v="8"/>
    <s v="New cancer diagnoses (observed)"/>
    <x v="0"/>
    <x v="1"/>
    <n v="244"/>
    <n v="246"/>
    <n v="-2"/>
    <n v="-0.01"/>
  </r>
  <r>
    <x v="18"/>
    <x v="8"/>
    <s v="New cancer diagnoses (observed)"/>
    <x v="0"/>
    <x v="2"/>
    <n v="165"/>
    <n v="162"/>
    <n v="3"/>
    <n v="0.02"/>
  </r>
  <r>
    <x v="18"/>
    <x v="8"/>
    <s v="New cancer diagnoses (observed)"/>
    <x v="0"/>
    <x v="3"/>
    <n v="43"/>
    <n v="43"/>
    <n v="0"/>
    <n v="0"/>
  </r>
  <r>
    <x v="18"/>
    <x v="8"/>
    <s v="New cancer diagnoses (observed)"/>
    <x v="0"/>
    <x v="4"/>
    <n v="644"/>
    <n v="644"/>
    <n v="0"/>
    <n v="0"/>
  </r>
  <r>
    <x v="18"/>
    <x v="8"/>
    <s v="New cancer diagnoses (observed)"/>
    <x v="1"/>
    <x v="5"/>
    <n v="362"/>
    <n v="359"/>
    <n v="3"/>
    <n v="0.01"/>
  </r>
  <r>
    <x v="18"/>
    <x v="8"/>
    <s v="New cancer diagnoses (observed)"/>
    <x v="1"/>
    <x v="6"/>
    <n v="43"/>
    <n v="44"/>
    <n v="-1"/>
    <n v="-0.02"/>
  </r>
  <r>
    <x v="18"/>
    <x v="8"/>
    <s v="New cancer diagnoses (observed)"/>
    <x v="1"/>
    <x v="7"/>
    <n v="126"/>
    <n v="125"/>
    <n v="1"/>
    <n v="0.01"/>
  </r>
  <r>
    <x v="18"/>
    <x v="8"/>
    <s v="New cancer diagnoses (observed)"/>
    <x v="1"/>
    <x v="8"/>
    <n v="89"/>
    <n v="89"/>
    <n v="0"/>
    <n v="0"/>
  </r>
  <r>
    <x v="18"/>
    <x v="8"/>
    <s v="New cancer diagnoses (observed)"/>
    <x v="1"/>
    <x v="9"/>
    <n v="420"/>
    <n v="396"/>
    <n v="24"/>
    <n v="0.06"/>
  </r>
  <r>
    <x v="18"/>
    <x v="9"/>
    <s v="New cancer diagnoses (observed)"/>
    <x v="0"/>
    <x v="0"/>
    <n v="647"/>
    <n v="582"/>
    <n v="65"/>
    <n v="0.11"/>
  </r>
  <r>
    <x v="18"/>
    <x v="9"/>
    <s v="New cancer diagnoses (observed)"/>
    <x v="0"/>
    <x v="1"/>
    <n v="437"/>
    <n v="419"/>
    <n v="18"/>
    <n v="0.04"/>
  </r>
  <r>
    <x v="18"/>
    <x v="9"/>
    <s v="New cancer diagnoses (observed)"/>
    <x v="0"/>
    <x v="2"/>
    <n v="317"/>
    <n v="312"/>
    <n v="5"/>
    <n v="0.02"/>
  </r>
  <r>
    <x v="18"/>
    <x v="9"/>
    <s v="New cancer diagnoses (observed)"/>
    <x v="0"/>
    <x v="4"/>
    <n v="492"/>
    <n v="493"/>
    <n v="-1"/>
    <n v="0"/>
  </r>
  <r>
    <x v="18"/>
    <x v="9"/>
    <s v="New cancer diagnoses (observed)"/>
    <x v="1"/>
    <x v="5"/>
    <n v="60"/>
    <n v="59"/>
    <n v="1"/>
    <n v="0.02"/>
  </r>
  <r>
    <x v="18"/>
    <x v="9"/>
    <s v="New cancer diagnoses (observed)"/>
    <x v="1"/>
    <x v="6"/>
    <n v="56"/>
    <n v="56"/>
    <n v="0"/>
    <n v="0"/>
  </r>
  <r>
    <x v="18"/>
    <x v="9"/>
    <s v="New cancer diagnoses (observed)"/>
    <x v="1"/>
    <x v="7"/>
    <n v="78"/>
    <n v="77"/>
    <n v="1"/>
    <n v="0.01"/>
  </r>
  <r>
    <x v="18"/>
    <x v="9"/>
    <s v="New cancer diagnoses (observed)"/>
    <x v="1"/>
    <x v="8"/>
    <n v="155"/>
    <n v="155"/>
    <n v="0"/>
    <n v="0"/>
  </r>
  <r>
    <x v="18"/>
    <x v="9"/>
    <s v="New cancer diagnoses (observed)"/>
    <x v="1"/>
    <x v="9"/>
    <n v="555"/>
    <n v="532"/>
    <n v="23"/>
    <n v="0.04"/>
  </r>
  <r>
    <x v="18"/>
    <x v="10"/>
    <s v="New cancer diagnoses (observed)"/>
    <x v="0"/>
    <x v="0"/>
    <n v="97"/>
    <n v="92"/>
    <n v="5"/>
    <n v="0.05"/>
  </r>
  <r>
    <x v="18"/>
    <x v="10"/>
    <s v="New cancer diagnoses (observed)"/>
    <x v="0"/>
    <x v="1"/>
    <n v="144"/>
    <n v="140"/>
    <n v="4"/>
    <n v="0.03"/>
  </r>
  <r>
    <x v="18"/>
    <x v="10"/>
    <s v="New cancer diagnoses (observed)"/>
    <x v="0"/>
    <x v="2"/>
    <n v="107"/>
    <n v="107"/>
    <n v="0"/>
    <n v="0"/>
  </r>
  <r>
    <x v="18"/>
    <x v="10"/>
    <s v="New cancer diagnoses (observed)"/>
    <x v="0"/>
    <x v="4"/>
    <n v="447"/>
    <n v="446"/>
    <n v="1"/>
    <n v="0"/>
  </r>
  <r>
    <x v="18"/>
    <x v="11"/>
    <s v="New cancer diagnoses (observed)"/>
    <x v="0"/>
    <x v="0"/>
    <n v="24"/>
    <s v="NA"/>
    <s v="NA"/>
    <s v="NA"/>
  </r>
  <r>
    <x v="18"/>
    <x v="11"/>
    <s v="New cancer diagnoses (observed)"/>
    <x v="0"/>
    <x v="1"/>
    <n v="20"/>
    <s v="NA"/>
    <s v="NA"/>
    <s v="NA"/>
  </r>
  <r>
    <x v="18"/>
    <x v="11"/>
    <s v="New cancer diagnoses (observed)"/>
    <x v="0"/>
    <x v="2"/>
    <n v="15"/>
    <s v="NA"/>
    <s v="NA"/>
    <s v="NA"/>
  </r>
  <r>
    <x v="18"/>
    <x v="11"/>
    <s v="New cancer diagnoses (observed)"/>
    <x v="0"/>
    <x v="4"/>
    <n v="57"/>
    <s v="NA"/>
    <s v="NA"/>
    <s v="NA"/>
  </r>
  <r>
    <x v="18"/>
    <x v="11"/>
    <s v="New cancer diagnoses (observed)"/>
    <x v="1"/>
    <x v="5"/>
    <n v="5"/>
    <s v="NA"/>
    <s v="NA"/>
    <s v="NA"/>
  </r>
  <r>
    <x v="18"/>
    <x v="11"/>
    <s v="New cancer diagnoses (observed)"/>
    <x v="1"/>
    <x v="6"/>
    <n v="12"/>
    <s v="NA"/>
    <s v="NA"/>
    <s v="NA"/>
  </r>
  <r>
    <x v="18"/>
    <x v="11"/>
    <s v="New cancer diagnoses (observed)"/>
    <x v="1"/>
    <x v="7"/>
    <n v="16"/>
    <s v="NA"/>
    <s v="NA"/>
    <s v="NA"/>
  </r>
  <r>
    <x v="18"/>
    <x v="11"/>
    <s v="New cancer diagnoses (observed)"/>
    <x v="1"/>
    <x v="8"/>
    <n v="24"/>
    <s v="NA"/>
    <s v="NA"/>
    <s v="NA"/>
  </r>
  <r>
    <x v="18"/>
    <x v="11"/>
    <s v="New cancer diagnoses (observed)"/>
    <x v="1"/>
    <x v="9"/>
    <n v="59"/>
    <s v="NA"/>
    <s v="NA"/>
    <s v="NA"/>
  </r>
  <r>
    <x v="18"/>
    <x v="12"/>
    <s v="New cancer diagnoses (observed)"/>
    <x v="0"/>
    <x v="0"/>
    <n v="217"/>
    <s v="NA"/>
    <s v="NA"/>
    <s v="NA"/>
  </r>
  <r>
    <x v="18"/>
    <x v="12"/>
    <s v="New cancer diagnoses (observed)"/>
    <x v="0"/>
    <x v="1"/>
    <n v="168"/>
    <s v="NA"/>
    <s v="NA"/>
    <s v="NA"/>
  </r>
  <r>
    <x v="18"/>
    <x v="12"/>
    <s v="New cancer diagnoses (observed)"/>
    <x v="0"/>
    <x v="2"/>
    <n v="123"/>
    <s v="NA"/>
    <s v="NA"/>
    <s v="NA"/>
  </r>
  <r>
    <x v="18"/>
    <x v="12"/>
    <s v="New cancer diagnoses (observed)"/>
    <x v="0"/>
    <x v="4"/>
    <n v="173"/>
    <s v="NA"/>
    <s v="NA"/>
    <s v="NA"/>
  </r>
  <r>
    <x v="18"/>
    <x v="12"/>
    <s v="New cancer diagnoses (observed)"/>
    <x v="1"/>
    <x v="5"/>
    <n v="195"/>
    <s v="NA"/>
    <s v="NA"/>
    <s v="NA"/>
  </r>
  <r>
    <x v="18"/>
    <x v="12"/>
    <s v="New cancer diagnoses (observed)"/>
    <x v="1"/>
    <x v="6"/>
    <n v="38"/>
    <s v="NA"/>
    <s v="NA"/>
    <s v="NA"/>
  </r>
  <r>
    <x v="18"/>
    <x v="12"/>
    <s v="New cancer diagnoses (observed)"/>
    <x v="1"/>
    <x v="7"/>
    <n v="92"/>
    <s v="NA"/>
    <s v="NA"/>
    <s v="NA"/>
  </r>
  <r>
    <x v="18"/>
    <x v="12"/>
    <s v="New cancer diagnoses (observed)"/>
    <x v="1"/>
    <x v="8"/>
    <n v="90"/>
    <s v="NA"/>
    <s v="NA"/>
    <s v="NA"/>
  </r>
  <r>
    <x v="18"/>
    <x v="12"/>
    <s v="New cancer diagnoses (observed)"/>
    <x v="1"/>
    <x v="9"/>
    <n v="266"/>
    <s v="NA"/>
    <s v="NA"/>
    <s v="NA"/>
  </r>
  <r>
    <x v="18"/>
    <x v="13"/>
    <s v="New cancer diagnoses (observed)"/>
    <x v="0"/>
    <x v="0"/>
    <n v="51"/>
    <s v="NA"/>
    <s v="NA"/>
    <s v="NA"/>
  </r>
  <r>
    <x v="18"/>
    <x v="13"/>
    <s v="New cancer diagnoses (observed)"/>
    <x v="0"/>
    <x v="1"/>
    <n v="116"/>
    <s v="NA"/>
    <s v="NA"/>
    <s v="NA"/>
  </r>
  <r>
    <x v="18"/>
    <x v="13"/>
    <s v="New cancer diagnoses (observed)"/>
    <x v="0"/>
    <x v="2"/>
    <n v="91"/>
    <s v="NA"/>
    <s v="NA"/>
    <s v="NA"/>
  </r>
  <r>
    <x v="18"/>
    <x v="13"/>
    <s v="New cancer diagnoses (observed)"/>
    <x v="0"/>
    <x v="4"/>
    <n v="360"/>
    <s v="NA"/>
    <s v="NA"/>
    <s v="NA"/>
  </r>
  <r>
    <x v="18"/>
    <x v="14"/>
    <s v="New cancer diagnoses (observed)"/>
    <x v="0"/>
    <x v="0"/>
    <n v="215"/>
    <s v="NA"/>
    <s v="NA"/>
    <s v="NA"/>
  </r>
  <r>
    <x v="18"/>
    <x v="14"/>
    <s v="New cancer diagnoses (observed)"/>
    <x v="0"/>
    <x v="1"/>
    <n v="76"/>
    <s v="NA"/>
    <s v="NA"/>
    <s v="NA"/>
  </r>
  <r>
    <x v="18"/>
    <x v="14"/>
    <s v="New cancer diagnoses (observed)"/>
    <x v="0"/>
    <x v="2"/>
    <n v="72"/>
    <s v="NA"/>
    <s v="NA"/>
    <s v="NA"/>
  </r>
  <r>
    <x v="18"/>
    <x v="14"/>
    <s v="New cancer diagnoses (observed)"/>
    <x v="0"/>
    <x v="4"/>
    <n v="81"/>
    <s v="NA"/>
    <s v="NA"/>
    <s v="NA"/>
  </r>
  <r>
    <x v="18"/>
    <x v="15"/>
    <s v="New cancer diagnoses (observed)"/>
    <x v="0"/>
    <x v="0"/>
    <n v="1290"/>
    <n v="1220"/>
    <n v="70"/>
    <n v="0.06"/>
  </r>
  <r>
    <x v="18"/>
    <x v="15"/>
    <s v="New cancer diagnoses (observed)"/>
    <x v="0"/>
    <x v="1"/>
    <n v="560"/>
    <n v="564"/>
    <n v="-4"/>
    <n v="-0.01"/>
  </r>
  <r>
    <x v="18"/>
    <x v="15"/>
    <s v="New cancer diagnoses (observed)"/>
    <x v="0"/>
    <x v="2"/>
    <n v="656"/>
    <n v="669"/>
    <n v="-13"/>
    <n v="-0.02"/>
  </r>
  <r>
    <x v="18"/>
    <x v="15"/>
    <s v="New cancer diagnoses (observed)"/>
    <x v="0"/>
    <x v="4"/>
    <n v="633"/>
    <n v="640"/>
    <n v="-7"/>
    <n v="-0.01"/>
  </r>
  <r>
    <x v="18"/>
    <x v="15"/>
    <s v="New cancer diagnoses (observed)"/>
    <x v="1"/>
    <x v="5"/>
    <n v="523"/>
    <n v="535"/>
    <n v="-12"/>
    <n v="-0.02"/>
  </r>
  <r>
    <x v="18"/>
    <x v="15"/>
    <s v="New cancer diagnoses (observed)"/>
    <x v="1"/>
    <x v="6"/>
    <n v="168"/>
    <n v="171"/>
    <n v="-3"/>
    <n v="-0.02"/>
  </r>
  <r>
    <x v="18"/>
    <x v="15"/>
    <s v="New cancer diagnoses (observed)"/>
    <x v="1"/>
    <x v="7"/>
    <n v="506"/>
    <n v="510"/>
    <n v="-4"/>
    <n v="-0.01"/>
  </r>
  <r>
    <x v="18"/>
    <x v="15"/>
    <s v="New cancer diagnoses (observed)"/>
    <x v="1"/>
    <x v="8"/>
    <n v="1337"/>
    <n v="1340"/>
    <n v="-3"/>
    <n v="0"/>
  </r>
  <r>
    <x v="18"/>
    <x v="15"/>
    <s v="New cancer diagnoses (observed)"/>
    <x v="1"/>
    <x v="9"/>
    <n v="361"/>
    <n v="295"/>
    <n v="66"/>
    <n v="0.22"/>
  </r>
  <r>
    <x v="18"/>
    <x v="16"/>
    <s v="New cancer diagnoses (observed)"/>
    <x v="0"/>
    <x v="0"/>
    <n v="84"/>
    <s v="NA"/>
    <s v="NA"/>
    <s v="NA"/>
  </r>
  <r>
    <x v="18"/>
    <x v="16"/>
    <s v="New cancer diagnoses (observed)"/>
    <x v="0"/>
    <x v="1"/>
    <n v="82"/>
    <s v="NA"/>
    <s v="NA"/>
    <s v="NA"/>
  </r>
  <r>
    <x v="18"/>
    <x v="16"/>
    <s v="New cancer diagnoses (observed)"/>
    <x v="0"/>
    <x v="2"/>
    <n v="49"/>
    <s v="NA"/>
    <s v="NA"/>
    <s v="NA"/>
  </r>
  <r>
    <x v="18"/>
    <x v="16"/>
    <s v="New cancer diagnoses (observed)"/>
    <x v="0"/>
    <x v="4"/>
    <n v="59"/>
    <s v="NA"/>
    <s v="NA"/>
    <s v="NA"/>
  </r>
  <r>
    <x v="18"/>
    <x v="17"/>
    <s v="New cancer diagnoses (observed)"/>
    <x v="0"/>
    <x v="0"/>
    <n v="32"/>
    <n v="28"/>
    <n v="4"/>
    <n v="0.14000000000000001"/>
  </r>
  <r>
    <x v="18"/>
    <x v="17"/>
    <s v="New cancer diagnoses (observed)"/>
    <x v="0"/>
    <x v="1"/>
    <n v="225"/>
    <n v="226"/>
    <n v="-1"/>
    <n v="0"/>
  </r>
  <r>
    <x v="18"/>
    <x v="17"/>
    <s v="New cancer diagnoses (observed)"/>
    <x v="0"/>
    <x v="2"/>
    <n v="85"/>
    <n v="85"/>
    <n v="0"/>
    <n v="0"/>
  </r>
  <r>
    <x v="18"/>
    <x v="17"/>
    <s v="New cancer diagnoses (observed)"/>
    <x v="0"/>
    <x v="4"/>
    <n v="661"/>
    <n v="660"/>
    <n v="1"/>
    <n v="0"/>
  </r>
  <r>
    <x v="18"/>
    <x v="17"/>
    <s v="New cancer diagnoses (observed)"/>
    <x v="1"/>
    <x v="5"/>
    <n v="417"/>
    <n v="418"/>
    <n v="-1"/>
    <n v="0"/>
  </r>
  <r>
    <x v="18"/>
    <x v="17"/>
    <s v="New cancer diagnoses (observed)"/>
    <x v="1"/>
    <x v="6"/>
    <n v="249"/>
    <n v="249"/>
    <n v="0"/>
    <n v="0"/>
  </r>
  <r>
    <x v="18"/>
    <x v="17"/>
    <s v="New cancer diagnoses (observed)"/>
    <x v="1"/>
    <x v="7"/>
    <n v="33"/>
    <n v="33"/>
    <n v="0"/>
    <n v="0"/>
  </r>
  <r>
    <x v="18"/>
    <x v="17"/>
    <s v="New cancer diagnoses (observed)"/>
    <x v="1"/>
    <x v="8"/>
    <n v="24"/>
    <n v="24"/>
    <n v="0"/>
    <n v="0"/>
  </r>
  <r>
    <x v="18"/>
    <x v="17"/>
    <s v="New cancer diagnoses (observed)"/>
    <x v="1"/>
    <x v="9"/>
    <n v="280"/>
    <n v="275"/>
    <n v="5"/>
    <n v="0.02"/>
  </r>
  <r>
    <x v="18"/>
    <x v="18"/>
    <s v="New cancer diagnoses (observed)"/>
    <x v="0"/>
    <x v="0"/>
    <n v="116"/>
    <s v="NA"/>
    <s v="NA"/>
    <s v="NA"/>
  </r>
  <r>
    <x v="18"/>
    <x v="18"/>
    <s v="New cancer diagnoses (observed)"/>
    <x v="0"/>
    <x v="1"/>
    <n v="80"/>
    <s v="NA"/>
    <s v="NA"/>
    <s v="NA"/>
  </r>
  <r>
    <x v="18"/>
    <x v="18"/>
    <s v="New cancer diagnoses (observed)"/>
    <x v="0"/>
    <x v="2"/>
    <n v="60"/>
    <s v="NA"/>
    <s v="NA"/>
    <s v="NA"/>
  </r>
  <r>
    <x v="18"/>
    <x v="18"/>
    <s v="New cancer diagnoses (observed)"/>
    <x v="0"/>
    <x v="4"/>
    <n v="105"/>
    <s v="NA"/>
    <s v="NA"/>
    <s v="NA"/>
  </r>
  <r>
    <x v="18"/>
    <x v="19"/>
    <s v="New cancer diagnoses (observed)"/>
    <x v="0"/>
    <x v="0"/>
    <n v="137"/>
    <s v="NA"/>
    <s v="NA"/>
    <s v="NA"/>
  </r>
  <r>
    <x v="18"/>
    <x v="19"/>
    <s v="New cancer diagnoses (observed)"/>
    <x v="0"/>
    <x v="1"/>
    <n v="55"/>
    <s v="NA"/>
    <s v="NA"/>
    <s v="NA"/>
  </r>
  <r>
    <x v="18"/>
    <x v="19"/>
    <s v="New cancer diagnoses (observed)"/>
    <x v="0"/>
    <x v="2"/>
    <n v="47"/>
    <s v="NA"/>
    <s v="NA"/>
    <s v="NA"/>
  </r>
  <r>
    <x v="18"/>
    <x v="19"/>
    <s v="New cancer diagnoses (observed)"/>
    <x v="0"/>
    <x v="4"/>
    <n v="25"/>
    <s v="NA"/>
    <s v="NA"/>
    <s v="NA"/>
  </r>
  <r>
    <x v="18"/>
    <x v="20"/>
    <s v="New cancer diagnoses (observed)"/>
    <x v="0"/>
    <x v="0"/>
    <n v="46"/>
    <s v="NA"/>
    <s v="NA"/>
    <s v="NA"/>
  </r>
  <r>
    <x v="18"/>
    <x v="20"/>
    <s v="New cancer diagnoses (observed)"/>
    <x v="0"/>
    <x v="1"/>
    <n v="28"/>
    <s v="NA"/>
    <s v="NA"/>
    <s v="NA"/>
  </r>
  <r>
    <x v="18"/>
    <x v="20"/>
    <s v="New cancer diagnoses (observed)"/>
    <x v="0"/>
    <x v="2"/>
    <n v="16"/>
    <s v="NA"/>
    <s v="NA"/>
    <s v="NA"/>
  </r>
  <r>
    <x v="18"/>
    <x v="20"/>
    <s v="New cancer diagnoses (observed)"/>
    <x v="0"/>
    <x v="4"/>
    <n v="87"/>
    <s v="NA"/>
    <s v="NA"/>
    <s v="NA"/>
  </r>
  <r>
    <x v="18"/>
    <x v="21"/>
    <s v="New cancer diagnoses (observed)"/>
    <x v="0"/>
    <x v="0"/>
    <n v="251"/>
    <s v="NA"/>
    <s v="NA"/>
    <s v="NA"/>
  </r>
  <r>
    <x v="18"/>
    <x v="21"/>
    <s v="New cancer diagnoses (observed)"/>
    <x v="0"/>
    <x v="1"/>
    <n v="140"/>
    <s v="NA"/>
    <s v="NA"/>
    <s v="NA"/>
  </r>
  <r>
    <x v="18"/>
    <x v="21"/>
    <s v="New cancer diagnoses (observed)"/>
    <x v="0"/>
    <x v="2"/>
    <n v="119"/>
    <s v="NA"/>
    <s v="NA"/>
    <s v="NA"/>
  </r>
  <r>
    <x v="18"/>
    <x v="21"/>
    <s v="New cancer diagnoses (observed)"/>
    <x v="0"/>
    <x v="4"/>
    <n v="222"/>
    <s v="NA"/>
    <s v="NA"/>
    <s v="NA"/>
  </r>
  <r>
    <x v="18"/>
    <x v="21"/>
    <s v="New cancer diagnoses (observed)"/>
    <x v="1"/>
    <x v="5"/>
    <n v="51"/>
    <s v="NA"/>
    <s v="NA"/>
    <s v="NA"/>
  </r>
  <r>
    <x v="18"/>
    <x v="21"/>
    <s v="New cancer diagnoses (observed)"/>
    <x v="1"/>
    <x v="6"/>
    <n v="43"/>
    <s v="NA"/>
    <s v="NA"/>
    <s v="NA"/>
  </r>
  <r>
    <x v="18"/>
    <x v="21"/>
    <s v="New cancer diagnoses (observed)"/>
    <x v="1"/>
    <x v="7"/>
    <n v="61"/>
    <s v="NA"/>
    <s v="NA"/>
    <s v="NA"/>
  </r>
  <r>
    <x v="18"/>
    <x v="21"/>
    <s v="New cancer diagnoses (observed)"/>
    <x v="1"/>
    <x v="8"/>
    <n v="128"/>
    <s v="NA"/>
    <s v="NA"/>
    <s v="NA"/>
  </r>
  <r>
    <x v="18"/>
    <x v="21"/>
    <s v="New cancer diagnoses (observed)"/>
    <x v="1"/>
    <x v="9"/>
    <n v="449"/>
    <s v="NA"/>
    <s v="NA"/>
    <s v="NA"/>
  </r>
  <r>
    <x v="18"/>
    <x v="22"/>
    <s v="New cancer diagnoses (observed)"/>
    <x v="0"/>
    <x v="0"/>
    <n v="190"/>
    <s v="NA"/>
    <s v="NA"/>
    <s v="NA"/>
  </r>
  <r>
    <x v="18"/>
    <x v="22"/>
    <s v="New cancer diagnoses (observed)"/>
    <x v="0"/>
    <x v="1"/>
    <n v="96"/>
    <s v="NA"/>
    <s v="NA"/>
    <s v="NA"/>
  </r>
  <r>
    <x v="18"/>
    <x v="22"/>
    <s v="New cancer diagnoses (observed)"/>
    <x v="0"/>
    <x v="2"/>
    <n v="87"/>
    <s v="NA"/>
    <s v="NA"/>
    <s v="NA"/>
  </r>
  <r>
    <x v="18"/>
    <x v="22"/>
    <s v="New cancer diagnoses (observed)"/>
    <x v="0"/>
    <x v="4"/>
    <n v="354"/>
    <s v="NA"/>
    <s v="NA"/>
    <s v="NA"/>
  </r>
  <r>
    <x v="18"/>
    <x v="22"/>
    <s v="New cancer diagnoses (observed)"/>
    <x v="1"/>
    <x v="5"/>
    <n v="22"/>
    <s v="NA"/>
    <s v="NA"/>
    <s v="NA"/>
  </r>
  <r>
    <x v="18"/>
    <x v="22"/>
    <s v="New cancer diagnoses (observed)"/>
    <x v="1"/>
    <x v="6"/>
    <n v="97"/>
    <s v="NA"/>
    <s v="NA"/>
    <s v="NA"/>
  </r>
  <r>
    <x v="18"/>
    <x v="22"/>
    <s v="New cancer diagnoses (observed)"/>
    <x v="1"/>
    <x v="7"/>
    <n v="179"/>
    <s v="NA"/>
    <s v="NA"/>
    <s v="NA"/>
  </r>
  <r>
    <x v="18"/>
    <x v="22"/>
    <s v="New cancer diagnoses (observed)"/>
    <x v="1"/>
    <x v="8"/>
    <n v="218"/>
    <s v="NA"/>
    <s v="NA"/>
    <s v="NA"/>
  </r>
  <r>
    <x v="18"/>
    <x v="22"/>
    <s v="New cancer diagnoses (observed)"/>
    <x v="1"/>
    <x v="9"/>
    <n v="211"/>
    <s v="NA"/>
    <s v="NA"/>
    <s v="NA"/>
  </r>
  <r>
    <x v="18"/>
    <x v="23"/>
    <s v="New cancer diagnoses (observed)"/>
    <x v="0"/>
    <x v="0"/>
    <n v="303"/>
    <n v="276"/>
    <n v="27"/>
    <n v="0.1"/>
  </r>
  <r>
    <x v="18"/>
    <x v="23"/>
    <s v="New cancer diagnoses (observed)"/>
    <x v="0"/>
    <x v="1"/>
    <n v="143"/>
    <n v="137"/>
    <n v="6"/>
    <n v="0.04"/>
  </r>
  <r>
    <x v="18"/>
    <x v="23"/>
    <s v="New cancer diagnoses (observed)"/>
    <x v="0"/>
    <x v="2"/>
    <n v="126"/>
    <n v="122"/>
    <n v="4"/>
    <n v="0.03"/>
  </r>
  <r>
    <x v="18"/>
    <x v="23"/>
    <s v="New cancer diagnoses (observed)"/>
    <x v="0"/>
    <x v="4"/>
    <n v="452"/>
    <n v="452"/>
    <n v="0"/>
    <n v="0"/>
  </r>
  <r>
    <x v="18"/>
    <x v="23"/>
    <s v="New cancer diagnoses (observed)"/>
    <x v="1"/>
    <x v="5"/>
    <n v="39"/>
    <n v="39"/>
    <n v="0"/>
    <n v="0"/>
  </r>
  <r>
    <x v="18"/>
    <x v="23"/>
    <s v="New cancer diagnoses (observed)"/>
    <x v="1"/>
    <x v="6"/>
    <n v="133"/>
    <n v="133"/>
    <n v="0"/>
    <n v="0"/>
  </r>
  <r>
    <x v="18"/>
    <x v="23"/>
    <s v="New cancer diagnoses (observed)"/>
    <x v="1"/>
    <x v="7"/>
    <n v="212"/>
    <n v="213"/>
    <n v="-1"/>
    <n v="0"/>
  </r>
  <r>
    <x v="18"/>
    <x v="23"/>
    <s v="New cancer diagnoses (observed)"/>
    <x v="1"/>
    <x v="8"/>
    <n v="302"/>
    <n v="302"/>
    <n v="0"/>
    <n v="0"/>
  </r>
  <r>
    <x v="18"/>
    <x v="23"/>
    <s v="New cancer diagnoses (observed)"/>
    <x v="1"/>
    <x v="9"/>
    <n v="338"/>
    <n v="300"/>
    <n v="38"/>
    <n v="0.13"/>
  </r>
  <r>
    <x v="18"/>
    <x v="24"/>
    <s v="New cancer diagnoses (observed)"/>
    <x v="0"/>
    <x v="0"/>
    <s v="NA"/>
    <s v="NA"/>
    <s v="NA"/>
    <s v="NA"/>
  </r>
  <r>
    <x v="18"/>
    <x v="24"/>
    <s v="New cancer diagnoses (observed)"/>
    <x v="0"/>
    <x v="1"/>
    <s v="NA"/>
    <s v="NA"/>
    <s v="NA"/>
    <s v="NA"/>
  </r>
  <r>
    <x v="18"/>
    <x v="24"/>
    <s v="New cancer diagnoses (observed)"/>
    <x v="0"/>
    <x v="2"/>
    <s v="NA"/>
    <s v="NA"/>
    <s v="NA"/>
    <s v="NA"/>
  </r>
  <r>
    <x v="18"/>
    <x v="24"/>
    <s v="New cancer diagnoses (observed)"/>
    <x v="0"/>
    <x v="4"/>
    <s v="NA"/>
    <s v="NA"/>
    <s v="NA"/>
    <s v="NA"/>
  </r>
  <r>
    <x v="18"/>
    <x v="24"/>
    <s v="New cancer diagnoses (observed)"/>
    <x v="1"/>
    <x v="5"/>
    <s v="NA"/>
    <s v="NA"/>
    <s v="NA"/>
    <s v="NA"/>
  </r>
  <r>
    <x v="18"/>
    <x v="24"/>
    <s v="New cancer diagnoses (observed)"/>
    <x v="1"/>
    <x v="6"/>
    <s v="NA"/>
    <s v="NA"/>
    <s v="NA"/>
    <s v="NA"/>
  </r>
  <r>
    <x v="18"/>
    <x v="24"/>
    <s v="New cancer diagnoses (observed)"/>
    <x v="1"/>
    <x v="7"/>
    <s v="NA"/>
    <s v="NA"/>
    <s v="NA"/>
    <s v="NA"/>
  </r>
  <r>
    <x v="18"/>
    <x v="24"/>
    <s v="New cancer diagnoses (observed)"/>
    <x v="1"/>
    <x v="8"/>
    <s v="NA"/>
    <s v="NA"/>
    <s v="NA"/>
    <s v="NA"/>
  </r>
  <r>
    <x v="18"/>
    <x v="24"/>
    <s v="New cancer diagnoses (observed)"/>
    <x v="1"/>
    <x v="9"/>
    <s v="NA"/>
    <s v="NA"/>
    <s v="NA"/>
    <s v="NA"/>
  </r>
  <r>
    <x v="18"/>
    <x v="25"/>
    <s v="New cancer diagnoses (observed)"/>
    <x v="0"/>
    <x v="0"/>
    <n v="153"/>
    <s v="NA"/>
    <s v="NA"/>
    <s v="NA"/>
  </r>
  <r>
    <x v="18"/>
    <x v="25"/>
    <s v="New cancer diagnoses (observed)"/>
    <x v="0"/>
    <x v="1"/>
    <n v="63"/>
    <s v="NA"/>
    <s v="NA"/>
    <s v="NA"/>
  </r>
  <r>
    <x v="18"/>
    <x v="25"/>
    <s v="New cancer diagnoses (observed)"/>
    <x v="0"/>
    <x v="2"/>
    <n v="73"/>
    <s v="NA"/>
    <s v="NA"/>
    <s v="NA"/>
  </r>
  <r>
    <x v="18"/>
    <x v="25"/>
    <s v="New cancer diagnoses (observed)"/>
    <x v="0"/>
    <x v="4"/>
    <n v="165"/>
    <s v="NA"/>
    <s v="NA"/>
    <s v="NA"/>
  </r>
  <r>
    <x v="18"/>
    <x v="25"/>
    <s v="New cancer diagnoses (observed)"/>
    <x v="1"/>
    <x v="5"/>
    <n v="70"/>
    <s v="NA"/>
    <s v="NA"/>
    <s v="NA"/>
  </r>
  <r>
    <x v="18"/>
    <x v="25"/>
    <s v="New cancer diagnoses (observed)"/>
    <x v="1"/>
    <x v="6"/>
    <n v="11"/>
    <s v="NA"/>
    <s v="NA"/>
    <s v="NA"/>
  </r>
  <r>
    <x v="18"/>
    <x v="25"/>
    <s v="New cancer diagnoses (observed)"/>
    <x v="1"/>
    <x v="7"/>
    <n v="68"/>
    <s v="NA"/>
    <s v="NA"/>
    <s v="NA"/>
  </r>
  <r>
    <x v="18"/>
    <x v="25"/>
    <s v="New cancer diagnoses (observed)"/>
    <x v="1"/>
    <x v="8"/>
    <n v="58"/>
    <s v="NA"/>
    <s v="NA"/>
    <s v="NA"/>
  </r>
  <r>
    <x v="18"/>
    <x v="25"/>
    <s v="New cancer diagnoses (observed)"/>
    <x v="1"/>
    <x v="9"/>
    <n v="208"/>
    <s v="NA"/>
    <s v="NA"/>
    <s v="NA"/>
  </r>
  <r>
    <x v="18"/>
    <x v="26"/>
    <s v="New cancer diagnoses (observed)"/>
    <x v="0"/>
    <x v="0"/>
    <n v="354"/>
    <s v="NA"/>
    <s v="NA"/>
    <s v="NA"/>
  </r>
  <r>
    <x v="18"/>
    <x v="26"/>
    <s v="New cancer diagnoses (observed)"/>
    <x v="0"/>
    <x v="1"/>
    <n v="101"/>
    <s v="NA"/>
    <s v="NA"/>
    <s v="NA"/>
  </r>
  <r>
    <x v="18"/>
    <x v="26"/>
    <s v="New cancer diagnoses (observed)"/>
    <x v="0"/>
    <x v="2"/>
    <n v="88"/>
    <s v="NA"/>
    <s v="NA"/>
    <s v="NA"/>
  </r>
  <r>
    <x v="18"/>
    <x v="26"/>
    <s v="New cancer diagnoses (observed)"/>
    <x v="0"/>
    <x v="4"/>
    <n v="148"/>
    <s v="NA"/>
    <s v="NA"/>
    <s v="NA"/>
  </r>
  <r>
    <x v="18"/>
    <x v="26"/>
    <s v="New cancer diagnoses (observed)"/>
    <x v="1"/>
    <x v="5"/>
    <n v="31"/>
    <s v="NA"/>
    <s v="NA"/>
    <s v="NA"/>
  </r>
  <r>
    <x v="18"/>
    <x v="26"/>
    <s v="New cancer diagnoses (observed)"/>
    <x v="1"/>
    <x v="6"/>
    <n v="40"/>
    <s v="NA"/>
    <s v="NA"/>
    <s v="NA"/>
  </r>
  <r>
    <x v="18"/>
    <x v="26"/>
    <s v="New cancer diagnoses (observed)"/>
    <x v="1"/>
    <x v="7"/>
    <n v="71"/>
    <s v="NA"/>
    <s v="NA"/>
    <s v="NA"/>
  </r>
  <r>
    <x v="18"/>
    <x v="26"/>
    <s v="New cancer diagnoses (observed)"/>
    <x v="1"/>
    <x v="8"/>
    <n v="227"/>
    <s v="NA"/>
    <s v="NA"/>
    <s v="NA"/>
  </r>
  <r>
    <x v="18"/>
    <x v="26"/>
    <s v="New cancer diagnoses (observed)"/>
    <x v="1"/>
    <x v="9"/>
    <n v="322"/>
    <s v="NA"/>
    <s v="NA"/>
    <s v="NA"/>
  </r>
  <r>
    <x v="18"/>
    <x v="27"/>
    <s v="New cancer diagnoses (observed)"/>
    <x v="0"/>
    <x v="0"/>
    <n v="277"/>
    <n v="266"/>
    <n v="11"/>
    <n v="0.04"/>
  </r>
  <r>
    <x v="18"/>
    <x v="27"/>
    <s v="New cancer diagnoses (observed)"/>
    <x v="0"/>
    <x v="1"/>
    <n v="563"/>
    <n v="569"/>
    <n v="-6"/>
    <n v="-0.01"/>
  </r>
  <r>
    <x v="18"/>
    <x v="27"/>
    <s v="New cancer diagnoses (observed)"/>
    <x v="0"/>
    <x v="2"/>
    <n v="196"/>
    <n v="191"/>
    <n v="5"/>
    <n v="0.03"/>
  </r>
  <r>
    <x v="18"/>
    <x v="27"/>
    <s v="New cancer diagnoses (observed)"/>
    <x v="0"/>
    <x v="4"/>
    <n v="1245"/>
    <n v="1246"/>
    <n v="-1"/>
    <n v="0"/>
  </r>
  <r>
    <x v="18"/>
    <x v="27"/>
    <s v="New cancer diagnoses (observed)"/>
    <x v="1"/>
    <x v="5"/>
    <n v="525"/>
    <n v="529"/>
    <n v="-4"/>
    <n v="-0.01"/>
  </r>
  <r>
    <x v="18"/>
    <x v="27"/>
    <s v="New cancer diagnoses (observed)"/>
    <x v="1"/>
    <x v="6"/>
    <n v="259"/>
    <n v="259"/>
    <n v="0"/>
    <n v="0"/>
  </r>
  <r>
    <x v="18"/>
    <x v="27"/>
    <s v="New cancer diagnoses (observed)"/>
    <x v="1"/>
    <x v="7"/>
    <n v="450"/>
    <n v="451"/>
    <n v="-1"/>
    <n v="0"/>
  </r>
  <r>
    <x v="18"/>
    <x v="27"/>
    <s v="New cancer diagnoses (observed)"/>
    <x v="1"/>
    <x v="8"/>
    <n v="382"/>
    <n v="380"/>
    <n v="2"/>
    <n v="0.01"/>
  </r>
  <r>
    <x v="18"/>
    <x v="27"/>
    <s v="New cancer diagnoses (observed)"/>
    <x v="1"/>
    <x v="9"/>
    <n v="665"/>
    <n v="653"/>
    <n v="12"/>
    <n v="0.02"/>
  </r>
  <r>
    <x v="18"/>
    <x v="28"/>
    <s v="New cancer diagnoses (observed)"/>
    <x v="0"/>
    <x v="0"/>
    <n v="113"/>
    <s v="NA"/>
    <s v="NA"/>
    <s v="NA"/>
  </r>
  <r>
    <x v="18"/>
    <x v="28"/>
    <s v="New cancer diagnoses (observed)"/>
    <x v="0"/>
    <x v="1"/>
    <n v="47"/>
    <s v="NA"/>
    <s v="NA"/>
    <s v="NA"/>
  </r>
  <r>
    <x v="18"/>
    <x v="28"/>
    <s v="New cancer diagnoses (observed)"/>
    <x v="0"/>
    <x v="2"/>
    <n v="39"/>
    <s v="NA"/>
    <s v="NA"/>
    <s v="NA"/>
  </r>
  <r>
    <x v="18"/>
    <x v="28"/>
    <s v="New cancer diagnoses (observed)"/>
    <x v="0"/>
    <x v="4"/>
    <n v="98"/>
    <s v="NA"/>
    <s v="NA"/>
    <s v="NA"/>
  </r>
  <r>
    <x v="18"/>
    <x v="28"/>
    <s v="New cancer diagnoses (observed)"/>
    <x v="1"/>
    <x v="5"/>
    <n v="17"/>
    <s v="NA"/>
    <s v="NA"/>
    <s v="NA"/>
  </r>
  <r>
    <x v="18"/>
    <x v="28"/>
    <s v="New cancer diagnoses (observed)"/>
    <x v="1"/>
    <x v="6"/>
    <n v="36"/>
    <s v="NA"/>
    <s v="NA"/>
    <s v="NA"/>
  </r>
  <r>
    <x v="18"/>
    <x v="28"/>
    <s v="New cancer diagnoses (observed)"/>
    <x v="1"/>
    <x v="7"/>
    <n v="33"/>
    <s v="NA"/>
    <s v="NA"/>
    <s v="NA"/>
  </r>
  <r>
    <x v="18"/>
    <x v="28"/>
    <s v="New cancer diagnoses (observed)"/>
    <x v="1"/>
    <x v="8"/>
    <n v="84"/>
    <s v="NA"/>
    <s v="NA"/>
    <s v="NA"/>
  </r>
  <r>
    <x v="18"/>
    <x v="28"/>
    <s v="New cancer diagnoses (observed)"/>
    <x v="1"/>
    <x v="9"/>
    <n v="127"/>
    <s v="NA"/>
    <s v="NA"/>
    <s v="NA"/>
  </r>
  <r>
    <x v="18"/>
    <x v="29"/>
    <s v="New cancer diagnoses (observed)"/>
    <x v="0"/>
    <x v="0"/>
    <n v="18"/>
    <s v="NA"/>
    <s v="NA"/>
    <s v="NA"/>
  </r>
  <r>
    <x v="18"/>
    <x v="29"/>
    <s v="New cancer diagnoses (observed)"/>
    <x v="0"/>
    <x v="1"/>
    <n v="21"/>
    <s v="NA"/>
    <s v="NA"/>
    <s v="NA"/>
  </r>
  <r>
    <x v="18"/>
    <x v="29"/>
    <s v="New cancer diagnoses (observed)"/>
    <x v="0"/>
    <x v="2"/>
    <n v="31"/>
    <s v="NA"/>
    <s v="NA"/>
    <s v="NA"/>
  </r>
  <r>
    <x v="18"/>
    <x v="29"/>
    <s v="New cancer diagnoses (observed)"/>
    <x v="0"/>
    <x v="4"/>
    <n v="86"/>
    <s v="NA"/>
    <s v="NA"/>
    <s v="NA"/>
  </r>
  <r>
    <x v="18"/>
    <x v="30"/>
    <s v="New cancer diagnoses (observed)"/>
    <x v="0"/>
    <x v="0"/>
    <n v="197"/>
    <n v="229"/>
    <n v="-32"/>
    <n v="-0.14000000000000001"/>
  </r>
  <r>
    <x v="18"/>
    <x v="30"/>
    <s v="New cancer diagnoses (observed)"/>
    <x v="0"/>
    <x v="1"/>
    <n v="81"/>
    <n v="83"/>
    <n v="-2"/>
    <n v="-0.02"/>
  </r>
  <r>
    <x v="18"/>
    <x v="30"/>
    <s v="New cancer diagnoses (observed)"/>
    <x v="0"/>
    <x v="2"/>
    <n v="69"/>
    <n v="72"/>
    <n v="-3"/>
    <n v="-0.04"/>
  </r>
  <r>
    <x v="18"/>
    <x v="30"/>
    <s v="New cancer diagnoses (observed)"/>
    <x v="0"/>
    <x v="4"/>
    <n v="103"/>
    <n v="111"/>
    <n v="-8"/>
    <n v="-7.0000000000000007E-2"/>
  </r>
  <r>
    <x v="18"/>
    <x v="31"/>
    <s v="New cancer diagnoses (observed)"/>
    <x v="0"/>
    <x v="0"/>
    <n v="724"/>
    <n v="638"/>
    <n v="86"/>
    <n v="0.13"/>
  </r>
  <r>
    <x v="18"/>
    <x v="31"/>
    <s v="New cancer diagnoses (observed)"/>
    <x v="0"/>
    <x v="1"/>
    <n v="220"/>
    <n v="208"/>
    <n v="12"/>
    <n v="0.06"/>
  </r>
  <r>
    <x v="18"/>
    <x v="31"/>
    <s v="New cancer diagnoses (observed)"/>
    <x v="0"/>
    <x v="2"/>
    <n v="210"/>
    <n v="198"/>
    <n v="12"/>
    <n v="0.06"/>
  </r>
  <r>
    <x v="18"/>
    <x v="31"/>
    <s v="New cancer diagnoses (observed)"/>
    <x v="0"/>
    <x v="4"/>
    <n v="264"/>
    <n v="264"/>
    <n v="0"/>
    <n v="0"/>
  </r>
  <r>
    <x v="18"/>
    <x v="31"/>
    <s v="New cancer diagnoses (observed)"/>
    <x v="1"/>
    <x v="5"/>
    <n v="31"/>
    <n v="31"/>
    <n v="0"/>
    <n v="0"/>
  </r>
  <r>
    <x v="18"/>
    <x v="31"/>
    <s v="New cancer diagnoses (observed)"/>
    <x v="1"/>
    <x v="6"/>
    <n v="40"/>
    <n v="40"/>
    <n v="0"/>
    <n v="0"/>
  </r>
  <r>
    <x v="18"/>
    <x v="31"/>
    <s v="New cancer diagnoses (observed)"/>
    <x v="1"/>
    <x v="7"/>
    <n v="71"/>
    <n v="71"/>
    <n v="0"/>
    <n v="0"/>
  </r>
  <r>
    <x v="18"/>
    <x v="31"/>
    <s v="New cancer diagnoses (observed)"/>
    <x v="1"/>
    <x v="8"/>
    <n v="227"/>
    <n v="227"/>
    <n v="0"/>
    <n v="0"/>
  </r>
  <r>
    <x v="18"/>
    <x v="31"/>
    <s v="New cancer diagnoses (observed)"/>
    <x v="1"/>
    <x v="9"/>
    <n v="322"/>
    <n v="267"/>
    <n v="55"/>
    <n v="0.21"/>
  </r>
  <r>
    <x v="18"/>
    <x v="32"/>
    <s v="New cancer diagnoses (observed)"/>
    <x v="0"/>
    <x v="0"/>
    <n v="408"/>
    <n v="372"/>
    <n v="36"/>
    <n v="0.1"/>
  </r>
  <r>
    <x v="18"/>
    <x v="32"/>
    <s v="New cancer diagnoses (observed)"/>
    <x v="0"/>
    <x v="1"/>
    <n v="413"/>
    <n v="410"/>
    <n v="3"/>
    <n v="0.01"/>
  </r>
  <r>
    <x v="18"/>
    <x v="32"/>
    <s v="New cancer diagnoses (observed)"/>
    <x v="0"/>
    <x v="2"/>
    <n v="259"/>
    <n v="258"/>
    <n v="1"/>
    <n v="0"/>
  </r>
  <r>
    <x v="18"/>
    <x v="32"/>
    <s v="New cancer diagnoses (observed)"/>
    <x v="0"/>
    <x v="4"/>
    <n v="616"/>
    <n v="616"/>
    <n v="0"/>
    <n v="0"/>
  </r>
  <r>
    <x v="18"/>
    <x v="32"/>
    <s v="New cancer diagnoses (observed)"/>
    <x v="1"/>
    <x v="5"/>
    <n v="368"/>
    <n v="368"/>
    <n v="0"/>
    <n v="0"/>
  </r>
  <r>
    <x v="18"/>
    <x v="32"/>
    <s v="New cancer diagnoses (observed)"/>
    <x v="1"/>
    <x v="6"/>
    <n v="176"/>
    <n v="175"/>
    <n v="1"/>
    <n v="0.01"/>
  </r>
  <r>
    <x v="18"/>
    <x v="32"/>
    <s v="New cancer diagnoses (observed)"/>
    <x v="1"/>
    <x v="7"/>
    <n v="137"/>
    <n v="137"/>
    <n v="0"/>
    <n v="0"/>
  </r>
  <r>
    <x v="18"/>
    <x v="32"/>
    <s v="New cancer diagnoses (observed)"/>
    <x v="1"/>
    <x v="8"/>
    <n v="115"/>
    <n v="115"/>
    <n v="0"/>
    <n v="0"/>
  </r>
  <r>
    <x v="18"/>
    <x v="32"/>
    <s v="New cancer diagnoses (observed)"/>
    <x v="1"/>
    <x v="9"/>
    <n v="585"/>
    <n v="551"/>
    <n v="34"/>
    <n v="0.06"/>
  </r>
  <r>
    <x v="18"/>
    <x v="33"/>
    <s v="New cancer diagnoses (observed)"/>
    <x v="0"/>
    <x v="0"/>
    <n v="73"/>
    <s v="NA"/>
    <s v="NA"/>
    <s v="NA"/>
  </r>
  <r>
    <x v="18"/>
    <x v="33"/>
    <s v="New cancer diagnoses (observed)"/>
    <x v="0"/>
    <x v="1"/>
    <n v="121"/>
    <s v="NA"/>
    <s v="NA"/>
    <s v="NA"/>
  </r>
  <r>
    <x v="18"/>
    <x v="33"/>
    <s v="New cancer diagnoses (observed)"/>
    <x v="0"/>
    <x v="2"/>
    <n v="51"/>
    <s v="NA"/>
    <s v="NA"/>
    <s v="NA"/>
  </r>
  <r>
    <x v="18"/>
    <x v="33"/>
    <s v="New cancer diagnoses (observed)"/>
    <x v="0"/>
    <x v="4"/>
    <n v="380"/>
    <s v="NA"/>
    <s v="NA"/>
    <s v="NA"/>
  </r>
  <r>
    <x v="18"/>
    <x v="33"/>
    <s v="New cancer diagnoses (observed)"/>
    <x v="1"/>
    <x v="5"/>
    <n v="292"/>
    <s v="NA"/>
    <s v="NA"/>
    <s v="NA"/>
  </r>
  <r>
    <x v="18"/>
    <x v="33"/>
    <s v="New cancer diagnoses (observed)"/>
    <x v="1"/>
    <x v="6"/>
    <n v="32"/>
    <s v="NA"/>
    <s v="NA"/>
    <s v="NA"/>
  </r>
  <r>
    <x v="18"/>
    <x v="33"/>
    <s v="New cancer diagnoses (observed)"/>
    <x v="1"/>
    <x v="7"/>
    <n v="58"/>
    <s v="NA"/>
    <s v="NA"/>
    <s v="NA"/>
  </r>
  <r>
    <x v="18"/>
    <x v="33"/>
    <s v="New cancer diagnoses (observed)"/>
    <x v="1"/>
    <x v="8"/>
    <n v="31"/>
    <s v="NA"/>
    <s v="NA"/>
    <s v="NA"/>
  </r>
  <r>
    <x v="18"/>
    <x v="33"/>
    <s v="New cancer diagnoses (observed)"/>
    <x v="1"/>
    <x v="9"/>
    <n v="212"/>
    <s v="NA"/>
    <s v="NA"/>
    <s v="NA"/>
  </r>
  <r>
    <x v="19"/>
    <x v="0"/>
    <s v="New cancer diagnoses (observed)"/>
    <x v="0"/>
    <x v="0"/>
    <n v="4945"/>
    <n v="4499"/>
    <n v="446"/>
    <n v="0.1"/>
  </r>
  <r>
    <x v="19"/>
    <x v="0"/>
    <s v="New cancer diagnoses (observed)"/>
    <x v="0"/>
    <x v="1"/>
    <n v="3806"/>
    <n v="3768"/>
    <n v="38"/>
    <n v="0.01"/>
  </r>
  <r>
    <x v="19"/>
    <x v="0"/>
    <s v="New cancer diagnoses (observed)"/>
    <x v="0"/>
    <x v="2"/>
    <n v="2621"/>
    <n v="2586"/>
    <n v="35"/>
    <n v="0.01"/>
  </r>
  <r>
    <x v="19"/>
    <x v="0"/>
    <s v="New cancer diagnoses (observed)"/>
    <x v="0"/>
    <x v="3"/>
    <n v="566"/>
    <n v="567"/>
    <n v="-1"/>
    <n v="0"/>
  </r>
  <r>
    <x v="19"/>
    <x v="0"/>
    <s v="New cancer diagnoses (observed)"/>
    <x v="0"/>
    <x v="4"/>
    <n v="8416"/>
    <n v="8410"/>
    <n v="6"/>
    <n v="0"/>
  </r>
  <r>
    <x v="19"/>
    <x v="0"/>
    <s v="New cancer diagnoses (observed)"/>
    <x v="1"/>
    <x v="5"/>
    <n v="3130"/>
    <n v="3133"/>
    <n v="-3"/>
    <n v="0"/>
  </r>
  <r>
    <x v="19"/>
    <x v="0"/>
    <s v="New cancer diagnoses (observed)"/>
    <x v="1"/>
    <x v="6"/>
    <n v="2496"/>
    <n v="2497"/>
    <n v="-1"/>
    <n v="0"/>
  </r>
  <r>
    <x v="19"/>
    <x v="0"/>
    <s v="New cancer diagnoses (observed)"/>
    <x v="1"/>
    <x v="7"/>
    <n v="2476"/>
    <n v="2473"/>
    <n v="3"/>
    <n v="0"/>
  </r>
  <r>
    <x v="19"/>
    <x v="0"/>
    <s v="New cancer diagnoses (observed)"/>
    <x v="1"/>
    <x v="8"/>
    <n v="2892"/>
    <n v="2882"/>
    <n v="10"/>
    <n v="0"/>
  </r>
  <r>
    <x v="19"/>
    <x v="0"/>
    <s v="New cancer diagnoses (observed)"/>
    <x v="1"/>
    <x v="9"/>
    <n v="4925"/>
    <n v="4556"/>
    <n v="369"/>
    <n v="0.08"/>
  </r>
  <r>
    <x v="19"/>
    <x v="1"/>
    <s v="New cancer diagnoses (observed)"/>
    <x v="0"/>
    <x v="0"/>
    <n v="134"/>
    <s v="NA"/>
    <s v="NA"/>
    <s v="NA"/>
  </r>
  <r>
    <x v="19"/>
    <x v="1"/>
    <s v="New cancer diagnoses (observed)"/>
    <x v="0"/>
    <x v="1"/>
    <n v="221"/>
    <s v="NA"/>
    <s v="NA"/>
    <s v="NA"/>
  </r>
  <r>
    <x v="19"/>
    <x v="1"/>
    <s v="New cancer diagnoses (observed)"/>
    <x v="0"/>
    <x v="2"/>
    <n v="72"/>
    <s v="NA"/>
    <s v="NA"/>
    <s v="NA"/>
  </r>
  <r>
    <x v="19"/>
    <x v="1"/>
    <s v="New cancer diagnoses (observed)"/>
    <x v="0"/>
    <x v="4"/>
    <n v="288"/>
    <s v="NA"/>
    <s v="NA"/>
    <s v="NA"/>
  </r>
  <r>
    <x v="19"/>
    <x v="1"/>
    <s v="New cancer diagnoses (observed)"/>
    <x v="1"/>
    <x v="5"/>
    <n v="158"/>
    <s v="NA"/>
    <s v="NA"/>
    <s v="NA"/>
  </r>
  <r>
    <x v="19"/>
    <x v="1"/>
    <s v="New cancer diagnoses (observed)"/>
    <x v="1"/>
    <x v="6"/>
    <n v="145"/>
    <s v="NA"/>
    <s v="NA"/>
    <s v="NA"/>
  </r>
  <r>
    <x v="19"/>
    <x v="1"/>
    <s v="New cancer diagnoses (observed)"/>
    <x v="1"/>
    <x v="7"/>
    <n v="49"/>
    <s v="NA"/>
    <s v="NA"/>
    <s v="NA"/>
  </r>
  <r>
    <x v="19"/>
    <x v="1"/>
    <s v="New cancer diagnoses (observed)"/>
    <x v="1"/>
    <x v="8"/>
    <n v="25"/>
    <s v="NA"/>
    <s v="NA"/>
    <s v="NA"/>
  </r>
  <r>
    <x v="19"/>
    <x v="1"/>
    <s v="New cancer diagnoses (observed)"/>
    <x v="1"/>
    <x v="9"/>
    <n v="338"/>
    <s v="NA"/>
    <s v="NA"/>
    <s v="NA"/>
  </r>
  <r>
    <x v="19"/>
    <x v="2"/>
    <s v="New cancer diagnoses (observed)"/>
    <x v="0"/>
    <x v="0"/>
    <n v="29"/>
    <n v="29"/>
    <n v="0"/>
    <n v="0"/>
  </r>
  <r>
    <x v="19"/>
    <x v="2"/>
    <s v="New cancer diagnoses (observed)"/>
    <x v="0"/>
    <x v="1"/>
    <n v="45"/>
    <n v="42"/>
    <n v="3"/>
    <n v="7.0000000000000007E-2"/>
  </r>
  <r>
    <x v="19"/>
    <x v="2"/>
    <s v="New cancer diagnoses (observed)"/>
    <x v="0"/>
    <x v="2"/>
    <n v="50"/>
    <n v="51"/>
    <n v="-1"/>
    <n v="-0.02"/>
  </r>
  <r>
    <x v="19"/>
    <x v="2"/>
    <s v="New cancer diagnoses (observed)"/>
    <x v="0"/>
    <x v="4"/>
    <n v="76"/>
    <n v="78"/>
    <n v="-2"/>
    <n v="-0.03"/>
  </r>
  <r>
    <x v="19"/>
    <x v="3"/>
    <s v="New cancer diagnoses (observed)"/>
    <x v="0"/>
    <x v="0"/>
    <n v="221"/>
    <n v="184"/>
    <n v="37"/>
    <n v="0.2"/>
  </r>
  <r>
    <x v="19"/>
    <x v="3"/>
    <s v="New cancer diagnoses (observed)"/>
    <x v="0"/>
    <x v="1"/>
    <n v="49"/>
    <n v="48"/>
    <n v="1"/>
    <n v="0.02"/>
  </r>
  <r>
    <x v="19"/>
    <x v="3"/>
    <s v="New cancer diagnoses (observed)"/>
    <x v="0"/>
    <x v="2"/>
    <n v="134"/>
    <n v="131"/>
    <n v="3"/>
    <n v="0.02"/>
  </r>
  <r>
    <x v="19"/>
    <x v="3"/>
    <s v="New cancer diagnoses (observed)"/>
    <x v="0"/>
    <x v="4"/>
    <n v="8"/>
    <n v="8"/>
    <n v="0"/>
    <n v="0"/>
  </r>
  <r>
    <x v="19"/>
    <x v="4"/>
    <s v="New cancer diagnoses (observed)"/>
    <x v="0"/>
    <x v="0"/>
    <n v="148"/>
    <n v="137"/>
    <n v="11"/>
    <n v="0.08"/>
  </r>
  <r>
    <x v="19"/>
    <x v="4"/>
    <s v="New cancer diagnoses (observed)"/>
    <x v="0"/>
    <x v="1"/>
    <n v="172"/>
    <n v="170"/>
    <n v="2"/>
    <n v="0.01"/>
  </r>
  <r>
    <x v="19"/>
    <x v="4"/>
    <s v="New cancer diagnoses (observed)"/>
    <x v="0"/>
    <x v="2"/>
    <n v="106"/>
    <n v="105"/>
    <n v="1"/>
    <n v="0.01"/>
  </r>
  <r>
    <x v="19"/>
    <x v="4"/>
    <s v="New cancer diagnoses (observed)"/>
    <x v="0"/>
    <x v="3"/>
    <n v="364"/>
    <n v="364"/>
    <n v="0"/>
    <n v="0"/>
  </r>
  <r>
    <x v="19"/>
    <x v="4"/>
    <s v="New cancer diagnoses (observed)"/>
    <x v="0"/>
    <x v="4"/>
    <n v="1874"/>
    <n v="1874"/>
    <n v="0"/>
    <n v="0"/>
  </r>
  <r>
    <x v="19"/>
    <x v="4"/>
    <s v="New cancer diagnoses (observed)"/>
    <x v="1"/>
    <x v="5"/>
    <n v="684"/>
    <n v="684"/>
    <n v="0"/>
    <n v="0"/>
  </r>
  <r>
    <x v="19"/>
    <x v="4"/>
    <s v="New cancer diagnoses (observed)"/>
    <x v="1"/>
    <x v="6"/>
    <n v="949"/>
    <n v="951"/>
    <n v="-2"/>
    <n v="0"/>
  </r>
  <r>
    <x v="19"/>
    <x v="4"/>
    <s v="New cancer diagnoses (observed)"/>
    <x v="1"/>
    <x v="7"/>
    <n v="241"/>
    <n v="239"/>
    <n v="2"/>
    <n v="0.01"/>
  </r>
  <r>
    <x v="19"/>
    <x v="4"/>
    <s v="New cancer diagnoses (observed)"/>
    <x v="1"/>
    <x v="8"/>
    <n v="99"/>
    <n v="98"/>
    <n v="1"/>
    <n v="0.01"/>
  </r>
  <r>
    <x v="19"/>
    <x v="4"/>
    <s v="New cancer diagnoses (observed)"/>
    <x v="1"/>
    <x v="9"/>
    <n v="691"/>
    <n v="678"/>
    <n v="13"/>
    <n v="0.02"/>
  </r>
  <r>
    <x v="19"/>
    <x v="5"/>
    <s v="New cancer diagnoses (observed)"/>
    <x v="0"/>
    <x v="0"/>
    <n v="22"/>
    <s v="NA"/>
    <s v="NA"/>
    <s v="NA"/>
  </r>
  <r>
    <x v="19"/>
    <x v="5"/>
    <s v="New cancer diagnoses (observed)"/>
    <x v="0"/>
    <x v="1"/>
    <n v="28"/>
    <s v="NA"/>
    <s v="NA"/>
    <s v="NA"/>
  </r>
  <r>
    <x v="19"/>
    <x v="5"/>
    <s v="New cancer diagnoses (observed)"/>
    <x v="0"/>
    <x v="2"/>
    <n v="9"/>
    <s v="NA"/>
    <s v="NA"/>
    <s v="NA"/>
  </r>
  <r>
    <x v="19"/>
    <x v="5"/>
    <s v="New cancer diagnoses (observed)"/>
    <x v="0"/>
    <x v="3"/>
    <n v="30"/>
    <s v="NA"/>
    <s v="NA"/>
    <s v="NA"/>
  </r>
  <r>
    <x v="19"/>
    <x v="5"/>
    <s v="New cancer diagnoses (observed)"/>
    <x v="0"/>
    <x v="4"/>
    <n v="55"/>
    <s v="NA"/>
    <s v="NA"/>
    <s v="NA"/>
  </r>
  <r>
    <x v="19"/>
    <x v="6"/>
    <s v="New cancer diagnoses (observed)"/>
    <x v="0"/>
    <x v="0"/>
    <n v="688"/>
    <n v="647"/>
    <n v="41"/>
    <n v="0.06"/>
  </r>
  <r>
    <x v="19"/>
    <x v="6"/>
    <s v="New cancer diagnoses (observed)"/>
    <x v="0"/>
    <x v="1"/>
    <n v="401"/>
    <n v="401"/>
    <n v="0"/>
    <n v="0"/>
  </r>
  <r>
    <x v="19"/>
    <x v="6"/>
    <s v="New cancer diagnoses (observed)"/>
    <x v="0"/>
    <x v="2"/>
    <n v="293"/>
    <n v="283"/>
    <n v="10"/>
    <n v="0.04"/>
  </r>
  <r>
    <x v="19"/>
    <x v="6"/>
    <s v="New cancer diagnoses (observed)"/>
    <x v="0"/>
    <x v="3"/>
    <n v="172"/>
    <n v="174"/>
    <n v="-2"/>
    <n v="-0.01"/>
  </r>
  <r>
    <x v="19"/>
    <x v="6"/>
    <s v="New cancer diagnoses (observed)"/>
    <x v="0"/>
    <x v="4"/>
    <n v="1135"/>
    <n v="1133"/>
    <n v="2"/>
    <n v="0"/>
  </r>
  <r>
    <x v="19"/>
    <x v="6"/>
    <s v="New cancer diagnoses (observed)"/>
    <x v="1"/>
    <x v="5"/>
    <n v="308"/>
    <n v="308"/>
    <n v="0"/>
    <n v="0"/>
  </r>
  <r>
    <x v="19"/>
    <x v="6"/>
    <s v="New cancer diagnoses (observed)"/>
    <x v="1"/>
    <x v="6"/>
    <n v="509"/>
    <n v="510"/>
    <n v="-1"/>
    <n v="0"/>
  </r>
  <r>
    <x v="19"/>
    <x v="6"/>
    <s v="New cancer diagnoses (observed)"/>
    <x v="1"/>
    <x v="7"/>
    <n v="693"/>
    <n v="692"/>
    <n v="1"/>
    <n v="0"/>
  </r>
  <r>
    <x v="19"/>
    <x v="6"/>
    <s v="New cancer diagnoses (observed)"/>
    <x v="1"/>
    <x v="8"/>
    <n v="422"/>
    <n v="419"/>
    <n v="3"/>
    <n v="0.01"/>
  </r>
  <r>
    <x v="19"/>
    <x v="6"/>
    <s v="New cancer diagnoses (observed)"/>
    <x v="1"/>
    <x v="9"/>
    <n v="653"/>
    <n v="606"/>
    <n v="47"/>
    <n v="0.08"/>
  </r>
  <r>
    <x v="19"/>
    <x v="7"/>
    <s v="New cancer diagnoses (observed)"/>
    <x v="0"/>
    <x v="0"/>
    <n v="29"/>
    <n v="26"/>
    <n v="3"/>
    <n v="0.12"/>
  </r>
  <r>
    <x v="19"/>
    <x v="7"/>
    <s v="New cancer diagnoses (observed)"/>
    <x v="0"/>
    <x v="1"/>
    <n v="69"/>
    <n v="69"/>
    <n v="0"/>
    <n v="0"/>
  </r>
  <r>
    <x v="19"/>
    <x v="7"/>
    <s v="New cancer diagnoses (observed)"/>
    <x v="0"/>
    <x v="2"/>
    <n v="32"/>
    <n v="32"/>
    <n v="0"/>
    <n v="0"/>
  </r>
  <r>
    <x v="19"/>
    <x v="7"/>
    <s v="New cancer diagnoses (observed)"/>
    <x v="0"/>
    <x v="4"/>
    <n v="69"/>
    <n v="69"/>
    <n v="0"/>
    <n v="0"/>
  </r>
  <r>
    <x v="19"/>
    <x v="8"/>
    <s v="New cancer diagnoses (observed)"/>
    <x v="0"/>
    <x v="0"/>
    <n v="233"/>
    <n v="215"/>
    <n v="18"/>
    <n v="0.08"/>
  </r>
  <r>
    <x v="19"/>
    <x v="8"/>
    <s v="New cancer diagnoses (observed)"/>
    <x v="0"/>
    <x v="1"/>
    <n v="242"/>
    <n v="240"/>
    <n v="2"/>
    <n v="0.01"/>
  </r>
  <r>
    <x v="19"/>
    <x v="8"/>
    <s v="New cancer diagnoses (observed)"/>
    <x v="0"/>
    <x v="2"/>
    <n v="126"/>
    <n v="126"/>
    <n v="0"/>
    <n v="0"/>
  </r>
  <r>
    <x v="19"/>
    <x v="8"/>
    <s v="New cancer diagnoses (observed)"/>
    <x v="0"/>
    <x v="3"/>
    <n v="30"/>
    <n v="29"/>
    <n v="1"/>
    <n v="0.03"/>
  </r>
  <r>
    <x v="19"/>
    <x v="8"/>
    <s v="New cancer diagnoses (observed)"/>
    <x v="0"/>
    <x v="4"/>
    <n v="579"/>
    <n v="578"/>
    <n v="1"/>
    <n v="0"/>
  </r>
  <r>
    <x v="19"/>
    <x v="8"/>
    <s v="New cancer diagnoses (observed)"/>
    <x v="1"/>
    <x v="5"/>
    <n v="324"/>
    <n v="322"/>
    <n v="2"/>
    <n v="0.01"/>
  </r>
  <r>
    <x v="19"/>
    <x v="8"/>
    <s v="New cancer diagnoses (observed)"/>
    <x v="1"/>
    <x v="6"/>
    <n v="46"/>
    <n v="46"/>
    <n v="0"/>
    <n v="0"/>
  </r>
  <r>
    <x v="19"/>
    <x v="8"/>
    <s v="New cancer diagnoses (observed)"/>
    <x v="1"/>
    <x v="7"/>
    <n v="104"/>
    <n v="103"/>
    <n v="1"/>
    <n v="0.01"/>
  </r>
  <r>
    <x v="19"/>
    <x v="8"/>
    <s v="New cancer diagnoses (observed)"/>
    <x v="1"/>
    <x v="8"/>
    <n v="85"/>
    <n v="85"/>
    <n v="0"/>
    <n v="0"/>
  </r>
  <r>
    <x v="19"/>
    <x v="8"/>
    <s v="New cancer diagnoses (observed)"/>
    <x v="1"/>
    <x v="9"/>
    <n v="369"/>
    <n v="351"/>
    <n v="18"/>
    <n v="0.05"/>
  </r>
  <r>
    <x v="19"/>
    <x v="9"/>
    <s v="New cancer diagnoses (observed)"/>
    <x v="0"/>
    <x v="0"/>
    <n v="622"/>
    <n v="559"/>
    <n v="63"/>
    <n v="0.11"/>
  </r>
  <r>
    <x v="19"/>
    <x v="9"/>
    <s v="New cancer diagnoses (observed)"/>
    <x v="0"/>
    <x v="1"/>
    <n v="421"/>
    <n v="416"/>
    <n v="5"/>
    <n v="0.01"/>
  </r>
  <r>
    <x v="19"/>
    <x v="9"/>
    <s v="New cancer diagnoses (observed)"/>
    <x v="0"/>
    <x v="2"/>
    <n v="254"/>
    <n v="243"/>
    <n v="11"/>
    <n v="0.05"/>
  </r>
  <r>
    <x v="19"/>
    <x v="9"/>
    <s v="New cancer diagnoses (observed)"/>
    <x v="0"/>
    <x v="4"/>
    <n v="436"/>
    <n v="434"/>
    <n v="2"/>
    <n v="0"/>
  </r>
  <r>
    <x v="19"/>
    <x v="9"/>
    <s v="New cancer diagnoses (observed)"/>
    <x v="1"/>
    <x v="5"/>
    <n v="44"/>
    <n v="44"/>
    <n v="0"/>
    <n v="0"/>
  </r>
  <r>
    <x v="19"/>
    <x v="9"/>
    <s v="New cancer diagnoses (observed)"/>
    <x v="1"/>
    <x v="6"/>
    <n v="48"/>
    <n v="48"/>
    <n v="0"/>
    <n v="0"/>
  </r>
  <r>
    <x v="19"/>
    <x v="9"/>
    <s v="New cancer diagnoses (observed)"/>
    <x v="1"/>
    <x v="7"/>
    <n v="63"/>
    <n v="63"/>
    <n v="0"/>
    <n v="0"/>
  </r>
  <r>
    <x v="19"/>
    <x v="9"/>
    <s v="New cancer diagnoses (observed)"/>
    <x v="1"/>
    <x v="8"/>
    <n v="148"/>
    <n v="147"/>
    <n v="1"/>
    <n v="0.01"/>
  </r>
  <r>
    <x v="19"/>
    <x v="9"/>
    <s v="New cancer diagnoses (observed)"/>
    <x v="1"/>
    <x v="9"/>
    <n v="563"/>
    <n v="537"/>
    <n v="26"/>
    <n v="0.05"/>
  </r>
  <r>
    <x v="19"/>
    <x v="10"/>
    <s v="New cancer diagnoses (observed)"/>
    <x v="0"/>
    <x v="0"/>
    <n v="74"/>
    <n v="70"/>
    <n v="4"/>
    <n v="0.06"/>
  </r>
  <r>
    <x v="19"/>
    <x v="10"/>
    <s v="New cancer diagnoses (observed)"/>
    <x v="0"/>
    <x v="1"/>
    <n v="142"/>
    <n v="137"/>
    <n v="5"/>
    <n v="0.04"/>
  </r>
  <r>
    <x v="19"/>
    <x v="10"/>
    <s v="New cancer diagnoses (observed)"/>
    <x v="0"/>
    <x v="2"/>
    <n v="92"/>
    <n v="94"/>
    <n v="-2"/>
    <n v="-0.02"/>
  </r>
  <r>
    <x v="19"/>
    <x v="10"/>
    <s v="New cancer diagnoses (observed)"/>
    <x v="0"/>
    <x v="4"/>
    <n v="426"/>
    <n v="423"/>
    <n v="3"/>
    <n v="0.01"/>
  </r>
  <r>
    <x v="19"/>
    <x v="11"/>
    <s v="New cancer diagnoses (observed)"/>
    <x v="0"/>
    <x v="0"/>
    <n v="29"/>
    <s v="NA"/>
    <s v="NA"/>
    <s v="NA"/>
  </r>
  <r>
    <x v="19"/>
    <x v="11"/>
    <s v="New cancer diagnoses (observed)"/>
    <x v="0"/>
    <x v="1"/>
    <n v="18"/>
    <s v="NA"/>
    <s v="NA"/>
    <s v="NA"/>
  </r>
  <r>
    <x v="19"/>
    <x v="11"/>
    <s v="New cancer diagnoses (observed)"/>
    <x v="0"/>
    <x v="2"/>
    <n v="21"/>
    <s v="NA"/>
    <s v="NA"/>
    <s v="NA"/>
  </r>
  <r>
    <x v="19"/>
    <x v="11"/>
    <s v="New cancer diagnoses (observed)"/>
    <x v="0"/>
    <x v="4"/>
    <n v="49"/>
    <s v="NA"/>
    <s v="NA"/>
    <s v="NA"/>
  </r>
  <r>
    <x v="19"/>
    <x v="11"/>
    <s v="New cancer diagnoses (observed)"/>
    <x v="1"/>
    <x v="5"/>
    <n v="11"/>
    <s v="NA"/>
    <s v="NA"/>
    <s v="NA"/>
  </r>
  <r>
    <x v="19"/>
    <x v="11"/>
    <s v="New cancer diagnoses (observed)"/>
    <x v="1"/>
    <x v="6"/>
    <n v="16"/>
    <s v="NA"/>
    <s v="NA"/>
    <s v="NA"/>
  </r>
  <r>
    <x v="19"/>
    <x v="11"/>
    <s v="New cancer diagnoses (observed)"/>
    <x v="1"/>
    <x v="7"/>
    <n v="12"/>
    <s v="NA"/>
    <s v="NA"/>
    <s v="NA"/>
  </r>
  <r>
    <x v="19"/>
    <x v="11"/>
    <s v="New cancer diagnoses (observed)"/>
    <x v="1"/>
    <x v="8"/>
    <n v="14"/>
    <s v="NA"/>
    <s v="NA"/>
    <s v="NA"/>
  </r>
  <r>
    <x v="19"/>
    <x v="11"/>
    <s v="New cancer diagnoses (observed)"/>
    <x v="1"/>
    <x v="9"/>
    <n v="64"/>
    <s v="NA"/>
    <s v="NA"/>
    <s v="NA"/>
  </r>
  <r>
    <x v="19"/>
    <x v="12"/>
    <s v="New cancer diagnoses (observed)"/>
    <x v="0"/>
    <x v="0"/>
    <n v="171"/>
    <s v="NA"/>
    <s v="NA"/>
    <s v="NA"/>
  </r>
  <r>
    <x v="19"/>
    <x v="12"/>
    <s v="New cancer diagnoses (observed)"/>
    <x v="0"/>
    <x v="1"/>
    <n v="152"/>
    <s v="NA"/>
    <s v="NA"/>
    <s v="NA"/>
  </r>
  <r>
    <x v="19"/>
    <x v="12"/>
    <s v="New cancer diagnoses (observed)"/>
    <x v="0"/>
    <x v="2"/>
    <n v="104"/>
    <s v="NA"/>
    <s v="NA"/>
    <s v="NA"/>
  </r>
  <r>
    <x v="19"/>
    <x v="12"/>
    <s v="New cancer diagnoses (observed)"/>
    <x v="0"/>
    <x v="4"/>
    <n v="155"/>
    <s v="NA"/>
    <s v="NA"/>
    <s v="NA"/>
  </r>
  <r>
    <x v="19"/>
    <x v="12"/>
    <s v="New cancer diagnoses (observed)"/>
    <x v="1"/>
    <x v="5"/>
    <n v="161"/>
    <s v="NA"/>
    <s v="NA"/>
    <s v="NA"/>
  </r>
  <r>
    <x v="19"/>
    <x v="12"/>
    <s v="New cancer diagnoses (observed)"/>
    <x v="1"/>
    <x v="6"/>
    <n v="23"/>
    <s v="NA"/>
    <s v="NA"/>
    <s v="NA"/>
  </r>
  <r>
    <x v="19"/>
    <x v="12"/>
    <s v="New cancer diagnoses (observed)"/>
    <x v="1"/>
    <x v="7"/>
    <n v="91"/>
    <s v="NA"/>
    <s v="NA"/>
    <s v="NA"/>
  </r>
  <r>
    <x v="19"/>
    <x v="12"/>
    <s v="New cancer diagnoses (observed)"/>
    <x v="1"/>
    <x v="8"/>
    <n v="69"/>
    <s v="NA"/>
    <s v="NA"/>
    <s v="NA"/>
  </r>
  <r>
    <x v="19"/>
    <x v="12"/>
    <s v="New cancer diagnoses (observed)"/>
    <x v="1"/>
    <x v="9"/>
    <n v="238"/>
    <s v="NA"/>
    <s v="NA"/>
    <s v="NA"/>
  </r>
  <r>
    <x v="19"/>
    <x v="13"/>
    <s v="New cancer diagnoses (observed)"/>
    <x v="0"/>
    <x v="0"/>
    <n v="49"/>
    <s v="NA"/>
    <s v="NA"/>
    <s v="NA"/>
  </r>
  <r>
    <x v="19"/>
    <x v="13"/>
    <s v="New cancer diagnoses (observed)"/>
    <x v="0"/>
    <x v="1"/>
    <n v="92"/>
    <s v="NA"/>
    <s v="NA"/>
    <s v="NA"/>
  </r>
  <r>
    <x v="19"/>
    <x v="13"/>
    <s v="New cancer diagnoses (observed)"/>
    <x v="0"/>
    <x v="2"/>
    <n v="76"/>
    <s v="NA"/>
    <s v="NA"/>
    <s v="NA"/>
  </r>
  <r>
    <x v="19"/>
    <x v="13"/>
    <s v="New cancer diagnoses (observed)"/>
    <x v="0"/>
    <x v="4"/>
    <n v="342"/>
    <s v="NA"/>
    <s v="NA"/>
    <s v="NA"/>
  </r>
  <r>
    <x v="19"/>
    <x v="14"/>
    <s v="New cancer diagnoses (observed)"/>
    <x v="0"/>
    <x v="0"/>
    <n v="182"/>
    <s v="NA"/>
    <s v="NA"/>
    <s v="NA"/>
  </r>
  <r>
    <x v="19"/>
    <x v="14"/>
    <s v="New cancer diagnoses (observed)"/>
    <x v="0"/>
    <x v="1"/>
    <n v="84"/>
    <s v="NA"/>
    <s v="NA"/>
    <s v="NA"/>
  </r>
  <r>
    <x v="19"/>
    <x v="14"/>
    <s v="New cancer diagnoses (observed)"/>
    <x v="0"/>
    <x v="2"/>
    <n v="72"/>
    <s v="NA"/>
    <s v="NA"/>
    <s v="NA"/>
  </r>
  <r>
    <x v="19"/>
    <x v="14"/>
    <s v="New cancer diagnoses (observed)"/>
    <x v="0"/>
    <x v="4"/>
    <n v="55"/>
    <s v="NA"/>
    <s v="NA"/>
    <s v="NA"/>
  </r>
  <r>
    <x v="19"/>
    <x v="15"/>
    <s v="New cancer diagnoses (observed)"/>
    <x v="0"/>
    <x v="0"/>
    <n v="1109"/>
    <n v="1012"/>
    <n v="97"/>
    <n v="0.1"/>
  </r>
  <r>
    <x v="19"/>
    <x v="15"/>
    <s v="New cancer diagnoses (observed)"/>
    <x v="0"/>
    <x v="1"/>
    <n v="532"/>
    <n v="527"/>
    <n v="5"/>
    <n v="0.01"/>
  </r>
  <r>
    <x v="19"/>
    <x v="15"/>
    <s v="New cancer diagnoses (observed)"/>
    <x v="0"/>
    <x v="2"/>
    <n v="651"/>
    <n v="653"/>
    <n v="-2"/>
    <n v="0"/>
  </r>
  <r>
    <x v="19"/>
    <x v="15"/>
    <s v="New cancer diagnoses (observed)"/>
    <x v="0"/>
    <x v="4"/>
    <n v="632"/>
    <n v="631"/>
    <n v="1"/>
    <n v="0"/>
  </r>
  <r>
    <x v="19"/>
    <x v="15"/>
    <s v="New cancer diagnoses (observed)"/>
    <x v="1"/>
    <x v="5"/>
    <n v="464"/>
    <n v="469"/>
    <n v="-5"/>
    <n v="-0.01"/>
  </r>
  <r>
    <x v="19"/>
    <x v="15"/>
    <s v="New cancer diagnoses (observed)"/>
    <x v="1"/>
    <x v="6"/>
    <n v="155"/>
    <n v="155"/>
    <n v="0"/>
    <n v="0"/>
  </r>
  <r>
    <x v="19"/>
    <x v="15"/>
    <s v="New cancer diagnoses (observed)"/>
    <x v="1"/>
    <x v="7"/>
    <n v="503"/>
    <n v="501"/>
    <n v="2"/>
    <n v="0"/>
  </r>
  <r>
    <x v="19"/>
    <x v="15"/>
    <s v="New cancer diagnoses (observed)"/>
    <x v="1"/>
    <x v="8"/>
    <n v="1137"/>
    <n v="1137"/>
    <n v="0"/>
    <n v="0"/>
  </r>
  <r>
    <x v="19"/>
    <x v="15"/>
    <s v="New cancer diagnoses (observed)"/>
    <x v="1"/>
    <x v="9"/>
    <n v="436"/>
    <n v="333"/>
    <n v="103"/>
    <n v="0.31"/>
  </r>
  <r>
    <x v="19"/>
    <x v="16"/>
    <s v="New cancer diagnoses (observed)"/>
    <x v="0"/>
    <x v="0"/>
    <n v="62"/>
    <s v="NA"/>
    <s v="NA"/>
    <s v="NA"/>
  </r>
  <r>
    <x v="19"/>
    <x v="16"/>
    <s v="New cancer diagnoses (observed)"/>
    <x v="0"/>
    <x v="1"/>
    <n v="93"/>
    <s v="NA"/>
    <s v="NA"/>
    <s v="NA"/>
  </r>
  <r>
    <x v="19"/>
    <x v="16"/>
    <s v="New cancer diagnoses (observed)"/>
    <x v="0"/>
    <x v="2"/>
    <n v="28"/>
    <s v="NA"/>
    <s v="NA"/>
    <s v="NA"/>
  </r>
  <r>
    <x v="19"/>
    <x v="16"/>
    <s v="New cancer diagnoses (observed)"/>
    <x v="0"/>
    <x v="4"/>
    <n v="50"/>
    <s v="NA"/>
    <s v="NA"/>
    <s v="NA"/>
  </r>
  <r>
    <x v="19"/>
    <x v="17"/>
    <s v="New cancer diagnoses (observed)"/>
    <x v="0"/>
    <x v="0"/>
    <n v="20"/>
    <n v="17"/>
    <n v="3"/>
    <n v="0.18"/>
  </r>
  <r>
    <x v="19"/>
    <x v="17"/>
    <s v="New cancer diagnoses (observed)"/>
    <x v="0"/>
    <x v="1"/>
    <n v="237"/>
    <n v="234"/>
    <n v="3"/>
    <n v="0.01"/>
  </r>
  <r>
    <x v="19"/>
    <x v="17"/>
    <s v="New cancer diagnoses (observed)"/>
    <x v="0"/>
    <x v="2"/>
    <n v="69"/>
    <n v="69"/>
    <n v="0"/>
    <n v="0"/>
  </r>
  <r>
    <x v="19"/>
    <x v="17"/>
    <s v="New cancer diagnoses (observed)"/>
    <x v="0"/>
    <x v="4"/>
    <n v="585"/>
    <n v="584"/>
    <n v="1"/>
    <n v="0"/>
  </r>
  <r>
    <x v="19"/>
    <x v="17"/>
    <s v="New cancer diagnoses (observed)"/>
    <x v="1"/>
    <x v="5"/>
    <n v="369"/>
    <n v="369"/>
    <n v="0"/>
    <n v="0"/>
  </r>
  <r>
    <x v="19"/>
    <x v="17"/>
    <s v="New cancer diagnoses (observed)"/>
    <x v="1"/>
    <x v="6"/>
    <n v="195"/>
    <n v="195"/>
    <n v="0"/>
    <n v="0"/>
  </r>
  <r>
    <x v="19"/>
    <x v="17"/>
    <s v="New cancer diagnoses (observed)"/>
    <x v="1"/>
    <x v="7"/>
    <n v="36"/>
    <n v="36"/>
    <n v="0"/>
    <n v="0"/>
  </r>
  <r>
    <x v="19"/>
    <x v="17"/>
    <s v="New cancer diagnoses (observed)"/>
    <x v="1"/>
    <x v="8"/>
    <n v="28"/>
    <n v="28"/>
    <n v="0"/>
    <n v="0"/>
  </r>
  <r>
    <x v="19"/>
    <x v="17"/>
    <s v="New cancer diagnoses (observed)"/>
    <x v="1"/>
    <x v="9"/>
    <n v="283"/>
    <n v="276"/>
    <n v="7"/>
    <n v="0.03"/>
  </r>
  <r>
    <x v="19"/>
    <x v="18"/>
    <s v="New cancer diagnoses (observed)"/>
    <x v="0"/>
    <x v="0"/>
    <n v="132"/>
    <s v="NA"/>
    <s v="NA"/>
    <s v="NA"/>
  </r>
  <r>
    <x v="19"/>
    <x v="18"/>
    <s v="New cancer diagnoses (observed)"/>
    <x v="0"/>
    <x v="1"/>
    <n v="71"/>
    <s v="NA"/>
    <s v="NA"/>
    <s v="NA"/>
  </r>
  <r>
    <x v="19"/>
    <x v="18"/>
    <s v="New cancer diagnoses (observed)"/>
    <x v="0"/>
    <x v="2"/>
    <n v="35"/>
    <s v="NA"/>
    <s v="NA"/>
    <s v="NA"/>
  </r>
  <r>
    <x v="19"/>
    <x v="18"/>
    <s v="New cancer diagnoses (observed)"/>
    <x v="0"/>
    <x v="4"/>
    <n v="74"/>
    <s v="NA"/>
    <s v="NA"/>
    <s v="NA"/>
  </r>
  <r>
    <x v="19"/>
    <x v="19"/>
    <s v="New cancer diagnoses (observed)"/>
    <x v="0"/>
    <x v="0"/>
    <n v="124"/>
    <s v="NA"/>
    <s v="NA"/>
    <s v="NA"/>
  </r>
  <r>
    <x v="19"/>
    <x v="19"/>
    <s v="New cancer diagnoses (observed)"/>
    <x v="0"/>
    <x v="1"/>
    <n v="44"/>
    <s v="NA"/>
    <s v="NA"/>
    <s v="NA"/>
  </r>
  <r>
    <x v="19"/>
    <x v="19"/>
    <s v="New cancer diagnoses (observed)"/>
    <x v="0"/>
    <x v="2"/>
    <n v="33"/>
    <s v="NA"/>
    <s v="NA"/>
    <s v="NA"/>
  </r>
  <r>
    <x v="19"/>
    <x v="19"/>
    <s v="New cancer diagnoses (observed)"/>
    <x v="0"/>
    <x v="4"/>
    <n v="24"/>
    <s v="NA"/>
    <s v="NA"/>
    <s v="NA"/>
  </r>
  <r>
    <x v="19"/>
    <x v="20"/>
    <s v="New cancer diagnoses (observed)"/>
    <x v="0"/>
    <x v="0"/>
    <n v="25"/>
    <s v="NA"/>
    <s v="NA"/>
    <s v="NA"/>
  </r>
  <r>
    <x v="19"/>
    <x v="20"/>
    <s v="New cancer diagnoses (observed)"/>
    <x v="0"/>
    <x v="1"/>
    <n v="50"/>
    <s v="NA"/>
    <s v="NA"/>
    <s v="NA"/>
  </r>
  <r>
    <x v="19"/>
    <x v="20"/>
    <s v="New cancer diagnoses (observed)"/>
    <x v="0"/>
    <x v="2"/>
    <n v="16"/>
    <s v="NA"/>
    <s v="NA"/>
    <s v="NA"/>
  </r>
  <r>
    <x v="19"/>
    <x v="20"/>
    <s v="New cancer diagnoses (observed)"/>
    <x v="0"/>
    <x v="4"/>
    <n v="84"/>
    <s v="NA"/>
    <s v="NA"/>
    <s v="NA"/>
  </r>
  <r>
    <x v="19"/>
    <x v="21"/>
    <s v="New cancer diagnoses (observed)"/>
    <x v="0"/>
    <x v="0"/>
    <n v="224"/>
    <s v="NA"/>
    <s v="NA"/>
    <s v="NA"/>
  </r>
  <r>
    <x v="19"/>
    <x v="21"/>
    <s v="New cancer diagnoses (observed)"/>
    <x v="0"/>
    <x v="1"/>
    <n v="147"/>
    <s v="NA"/>
    <s v="NA"/>
    <s v="NA"/>
  </r>
  <r>
    <x v="19"/>
    <x v="21"/>
    <s v="New cancer diagnoses (observed)"/>
    <x v="0"/>
    <x v="2"/>
    <n v="107"/>
    <s v="NA"/>
    <s v="NA"/>
    <s v="NA"/>
  </r>
  <r>
    <x v="19"/>
    <x v="21"/>
    <s v="New cancer diagnoses (observed)"/>
    <x v="0"/>
    <x v="4"/>
    <n v="212"/>
    <s v="NA"/>
    <s v="NA"/>
    <s v="NA"/>
  </r>
  <r>
    <x v="19"/>
    <x v="21"/>
    <s v="New cancer diagnoses (observed)"/>
    <x v="1"/>
    <x v="5"/>
    <n v="32"/>
    <s v="NA"/>
    <s v="NA"/>
    <s v="NA"/>
  </r>
  <r>
    <x v="19"/>
    <x v="21"/>
    <s v="New cancer diagnoses (observed)"/>
    <x v="1"/>
    <x v="6"/>
    <n v="32"/>
    <s v="NA"/>
    <s v="NA"/>
    <s v="NA"/>
  </r>
  <r>
    <x v="19"/>
    <x v="21"/>
    <s v="New cancer diagnoses (observed)"/>
    <x v="1"/>
    <x v="7"/>
    <n v="49"/>
    <s v="NA"/>
    <s v="NA"/>
    <s v="NA"/>
  </r>
  <r>
    <x v="19"/>
    <x v="21"/>
    <s v="New cancer diagnoses (observed)"/>
    <x v="1"/>
    <x v="8"/>
    <n v="126"/>
    <s v="NA"/>
    <s v="NA"/>
    <s v="NA"/>
  </r>
  <r>
    <x v="19"/>
    <x v="21"/>
    <s v="New cancer diagnoses (observed)"/>
    <x v="1"/>
    <x v="9"/>
    <n v="451"/>
    <s v="NA"/>
    <s v="NA"/>
    <s v="NA"/>
  </r>
  <r>
    <x v="19"/>
    <x v="22"/>
    <s v="New cancer diagnoses (observed)"/>
    <x v="0"/>
    <x v="0"/>
    <n v="169"/>
    <s v="NA"/>
    <s v="NA"/>
    <s v="NA"/>
  </r>
  <r>
    <x v="19"/>
    <x v="22"/>
    <s v="New cancer diagnoses (observed)"/>
    <x v="0"/>
    <x v="1"/>
    <n v="89"/>
    <s v="NA"/>
    <s v="NA"/>
    <s v="NA"/>
  </r>
  <r>
    <x v="19"/>
    <x v="22"/>
    <s v="New cancer diagnoses (observed)"/>
    <x v="0"/>
    <x v="2"/>
    <n v="84"/>
    <s v="NA"/>
    <s v="NA"/>
    <s v="NA"/>
  </r>
  <r>
    <x v="19"/>
    <x v="22"/>
    <s v="New cancer diagnoses (observed)"/>
    <x v="0"/>
    <x v="4"/>
    <n v="325"/>
    <s v="NA"/>
    <s v="NA"/>
    <s v="NA"/>
  </r>
  <r>
    <x v="19"/>
    <x v="22"/>
    <s v="New cancer diagnoses (observed)"/>
    <x v="1"/>
    <x v="5"/>
    <n v="7"/>
    <s v="NA"/>
    <s v="NA"/>
    <s v="NA"/>
  </r>
  <r>
    <x v="19"/>
    <x v="22"/>
    <s v="New cancer diagnoses (observed)"/>
    <x v="1"/>
    <x v="6"/>
    <n v="93"/>
    <s v="NA"/>
    <s v="NA"/>
    <s v="NA"/>
  </r>
  <r>
    <x v="19"/>
    <x v="22"/>
    <s v="New cancer diagnoses (observed)"/>
    <x v="1"/>
    <x v="7"/>
    <n v="142"/>
    <s v="NA"/>
    <s v="NA"/>
    <s v="NA"/>
  </r>
  <r>
    <x v="19"/>
    <x v="22"/>
    <s v="New cancer diagnoses (observed)"/>
    <x v="1"/>
    <x v="8"/>
    <n v="214"/>
    <s v="NA"/>
    <s v="NA"/>
    <s v="NA"/>
  </r>
  <r>
    <x v="19"/>
    <x v="22"/>
    <s v="New cancer diagnoses (observed)"/>
    <x v="1"/>
    <x v="9"/>
    <n v="211"/>
    <s v="NA"/>
    <s v="NA"/>
    <s v="NA"/>
  </r>
  <r>
    <x v="19"/>
    <x v="23"/>
    <s v="New cancer diagnoses (observed)"/>
    <x v="0"/>
    <x v="0"/>
    <n v="299"/>
    <n v="262"/>
    <n v="37"/>
    <n v="0.14000000000000001"/>
  </r>
  <r>
    <x v="19"/>
    <x v="23"/>
    <s v="New cancer diagnoses (observed)"/>
    <x v="0"/>
    <x v="1"/>
    <n v="142"/>
    <n v="138"/>
    <n v="4"/>
    <n v="0.03"/>
  </r>
  <r>
    <x v="19"/>
    <x v="23"/>
    <s v="New cancer diagnoses (observed)"/>
    <x v="0"/>
    <x v="2"/>
    <n v="127"/>
    <n v="123"/>
    <n v="4"/>
    <n v="0.03"/>
  </r>
  <r>
    <x v="19"/>
    <x v="23"/>
    <s v="New cancer diagnoses (observed)"/>
    <x v="0"/>
    <x v="4"/>
    <n v="425"/>
    <n v="425"/>
    <n v="0"/>
    <n v="0"/>
  </r>
  <r>
    <x v="19"/>
    <x v="23"/>
    <s v="New cancer diagnoses (observed)"/>
    <x v="1"/>
    <x v="5"/>
    <n v="35"/>
    <n v="34"/>
    <n v="1"/>
    <n v="0.03"/>
  </r>
  <r>
    <x v="19"/>
    <x v="23"/>
    <s v="New cancer diagnoses (observed)"/>
    <x v="1"/>
    <x v="6"/>
    <n v="125"/>
    <n v="124"/>
    <n v="1"/>
    <n v="0.01"/>
  </r>
  <r>
    <x v="19"/>
    <x v="23"/>
    <s v="New cancer diagnoses (observed)"/>
    <x v="1"/>
    <x v="7"/>
    <n v="170"/>
    <n v="172"/>
    <n v="-2"/>
    <n v="-0.01"/>
  </r>
  <r>
    <x v="19"/>
    <x v="23"/>
    <s v="New cancer diagnoses (observed)"/>
    <x v="1"/>
    <x v="8"/>
    <n v="311"/>
    <n v="308"/>
    <n v="3"/>
    <n v="0.01"/>
  </r>
  <r>
    <x v="19"/>
    <x v="23"/>
    <s v="New cancer diagnoses (observed)"/>
    <x v="1"/>
    <x v="9"/>
    <n v="352"/>
    <n v="310"/>
    <n v="42"/>
    <n v="0.14000000000000001"/>
  </r>
  <r>
    <x v="19"/>
    <x v="24"/>
    <s v="New cancer diagnoses (observed)"/>
    <x v="0"/>
    <x v="0"/>
    <s v="NA"/>
    <s v="NA"/>
    <s v="NA"/>
    <s v="NA"/>
  </r>
  <r>
    <x v="19"/>
    <x v="24"/>
    <s v="New cancer diagnoses (observed)"/>
    <x v="0"/>
    <x v="1"/>
    <s v="NA"/>
    <s v="NA"/>
    <s v="NA"/>
    <s v="NA"/>
  </r>
  <r>
    <x v="19"/>
    <x v="24"/>
    <s v="New cancer diagnoses (observed)"/>
    <x v="0"/>
    <x v="2"/>
    <s v="NA"/>
    <s v="NA"/>
    <s v="NA"/>
    <s v="NA"/>
  </r>
  <r>
    <x v="19"/>
    <x v="24"/>
    <s v="New cancer diagnoses (observed)"/>
    <x v="0"/>
    <x v="4"/>
    <s v="NA"/>
    <s v="NA"/>
    <s v="NA"/>
    <s v="NA"/>
  </r>
  <r>
    <x v="19"/>
    <x v="24"/>
    <s v="New cancer diagnoses (observed)"/>
    <x v="1"/>
    <x v="5"/>
    <s v="NA"/>
    <s v="NA"/>
    <s v="NA"/>
    <s v="NA"/>
  </r>
  <r>
    <x v="19"/>
    <x v="24"/>
    <s v="New cancer diagnoses (observed)"/>
    <x v="1"/>
    <x v="6"/>
    <s v="NA"/>
    <s v="NA"/>
    <s v="NA"/>
    <s v="NA"/>
  </r>
  <r>
    <x v="19"/>
    <x v="24"/>
    <s v="New cancer diagnoses (observed)"/>
    <x v="1"/>
    <x v="7"/>
    <s v="NA"/>
    <s v="NA"/>
    <s v="NA"/>
    <s v="NA"/>
  </r>
  <r>
    <x v="19"/>
    <x v="24"/>
    <s v="New cancer diagnoses (observed)"/>
    <x v="1"/>
    <x v="8"/>
    <s v="NA"/>
    <s v="NA"/>
    <s v="NA"/>
    <s v="NA"/>
  </r>
  <r>
    <x v="19"/>
    <x v="24"/>
    <s v="New cancer diagnoses (observed)"/>
    <x v="1"/>
    <x v="9"/>
    <s v="NA"/>
    <s v="NA"/>
    <s v="NA"/>
    <s v="NA"/>
  </r>
  <r>
    <x v="19"/>
    <x v="25"/>
    <s v="New cancer diagnoses (observed)"/>
    <x v="0"/>
    <x v="0"/>
    <n v="135"/>
    <s v="NA"/>
    <s v="NA"/>
    <s v="NA"/>
  </r>
  <r>
    <x v="19"/>
    <x v="25"/>
    <s v="New cancer diagnoses (observed)"/>
    <x v="0"/>
    <x v="1"/>
    <n v="88"/>
    <s v="NA"/>
    <s v="NA"/>
    <s v="NA"/>
  </r>
  <r>
    <x v="19"/>
    <x v="25"/>
    <s v="New cancer diagnoses (observed)"/>
    <x v="0"/>
    <x v="2"/>
    <n v="52"/>
    <s v="NA"/>
    <s v="NA"/>
    <s v="NA"/>
  </r>
  <r>
    <x v="19"/>
    <x v="25"/>
    <s v="New cancer diagnoses (observed)"/>
    <x v="0"/>
    <x v="4"/>
    <n v="141"/>
    <s v="NA"/>
    <s v="NA"/>
    <s v="NA"/>
  </r>
  <r>
    <x v="19"/>
    <x v="25"/>
    <s v="New cancer diagnoses (observed)"/>
    <x v="1"/>
    <x v="5"/>
    <n v="72"/>
    <s v="NA"/>
    <s v="NA"/>
    <s v="NA"/>
  </r>
  <r>
    <x v="19"/>
    <x v="25"/>
    <s v="New cancer diagnoses (observed)"/>
    <x v="1"/>
    <x v="6"/>
    <n v="11"/>
    <s v="NA"/>
    <s v="NA"/>
    <s v="NA"/>
  </r>
  <r>
    <x v="19"/>
    <x v="25"/>
    <s v="New cancer diagnoses (observed)"/>
    <x v="1"/>
    <x v="7"/>
    <n v="60"/>
    <s v="NA"/>
    <s v="NA"/>
    <s v="NA"/>
  </r>
  <r>
    <x v="19"/>
    <x v="25"/>
    <s v="New cancer diagnoses (observed)"/>
    <x v="1"/>
    <x v="8"/>
    <n v="53"/>
    <s v="NA"/>
    <s v="NA"/>
    <s v="NA"/>
  </r>
  <r>
    <x v="19"/>
    <x v="25"/>
    <s v="New cancer diagnoses (observed)"/>
    <x v="1"/>
    <x v="9"/>
    <n v="178"/>
    <s v="NA"/>
    <s v="NA"/>
    <s v="NA"/>
  </r>
  <r>
    <x v="19"/>
    <x v="26"/>
    <s v="New cancer diagnoses (observed)"/>
    <x v="0"/>
    <x v="0"/>
    <n v="343"/>
    <s v="NA"/>
    <s v="NA"/>
    <s v="NA"/>
  </r>
  <r>
    <x v="19"/>
    <x v="26"/>
    <s v="New cancer diagnoses (observed)"/>
    <x v="0"/>
    <x v="1"/>
    <n v="106"/>
    <s v="NA"/>
    <s v="NA"/>
    <s v="NA"/>
  </r>
  <r>
    <x v="19"/>
    <x v="26"/>
    <s v="New cancer diagnoses (observed)"/>
    <x v="0"/>
    <x v="2"/>
    <n v="81"/>
    <s v="NA"/>
    <s v="NA"/>
    <s v="NA"/>
  </r>
  <r>
    <x v="19"/>
    <x v="26"/>
    <s v="New cancer diagnoses (observed)"/>
    <x v="0"/>
    <x v="4"/>
    <n v="187"/>
    <s v="NA"/>
    <s v="NA"/>
    <s v="NA"/>
  </r>
  <r>
    <x v="19"/>
    <x v="26"/>
    <s v="New cancer diagnoses (observed)"/>
    <x v="1"/>
    <x v="5"/>
    <n v="38"/>
    <s v="NA"/>
    <s v="NA"/>
    <s v="NA"/>
  </r>
  <r>
    <x v="19"/>
    <x v="26"/>
    <s v="New cancer diagnoses (observed)"/>
    <x v="1"/>
    <x v="6"/>
    <n v="57"/>
    <s v="NA"/>
    <s v="NA"/>
    <s v="NA"/>
  </r>
  <r>
    <x v="19"/>
    <x v="26"/>
    <s v="New cancer diagnoses (observed)"/>
    <x v="1"/>
    <x v="7"/>
    <n v="71"/>
    <s v="NA"/>
    <s v="NA"/>
    <s v="NA"/>
  </r>
  <r>
    <x v="19"/>
    <x v="26"/>
    <s v="New cancer diagnoses (observed)"/>
    <x v="1"/>
    <x v="8"/>
    <n v="208"/>
    <s v="NA"/>
    <s v="NA"/>
    <s v="NA"/>
  </r>
  <r>
    <x v="19"/>
    <x v="26"/>
    <s v="New cancer diagnoses (observed)"/>
    <x v="1"/>
    <x v="9"/>
    <n v="343"/>
    <s v="NA"/>
    <s v="NA"/>
    <s v="NA"/>
  </r>
  <r>
    <x v="19"/>
    <x v="27"/>
    <s v="New cancer diagnoses (observed)"/>
    <x v="0"/>
    <x v="0"/>
    <n v="242"/>
    <n v="227"/>
    <n v="15"/>
    <n v="7.0000000000000007E-2"/>
  </r>
  <r>
    <x v="19"/>
    <x v="27"/>
    <s v="New cancer diagnoses (observed)"/>
    <x v="0"/>
    <x v="1"/>
    <n v="577"/>
    <n v="574"/>
    <n v="3"/>
    <n v="0.01"/>
  </r>
  <r>
    <x v="19"/>
    <x v="27"/>
    <s v="New cancer diagnoses (observed)"/>
    <x v="0"/>
    <x v="2"/>
    <n v="209"/>
    <n v="211"/>
    <n v="-2"/>
    <n v="-0.01"/>
  </r>
  <r>
    <x v="19"/>
    <x v="27"/>
    <s v="New cancer diagnoses (observed)"/>
    <x v="0"/>
    <x v="4"/>
    <n v="1235"/>
    <n v="1236"/>
    <n v="-1"/>
    <n v="0"/>
  </r>
  <r>
    <x v="19"/>
    <x v="27"/>
    <s v="New cancer diagnoses (observed)"/>
    <x v="1"/>
    <x v="5"/>
    <n v="545"/>
    <n v="547"/>
    <n v="-2"/>
    <n v="0"/>
  </r>
  <r>
    <x v="19"/>
    <x v="27"/>
    <s v="New cancer diagnoses (observed)"/>
    <x v="1"/>
    <x v="6"/>
    <n v="244"/>
    <n v="242"/>
    <n v="2"/>
    <n v="0.01"/>
  </r>
  <r>
    <x v="19"/>
    <x v="27"/>
    <s v="New cancer diagnoses (observed)"/>
    <x v="1"/>
    <x v="7"/>
    <n v="455"/>
    <n v="456"/>
    <n v="-1"/>
    <n v="0"/>
  </r>
  <r>
    <x v="19"/>
    <x v="27"/>
    <s v="New cancer diagnoses (observed)"/>
    <x v="1"/>
    <x v="8"/>
    <n v="360"/>
    <n v="359"/>
    <n v="1"/>
    <n v="0"/>
  </r>
  <r>
    <x v="19"/>
    <x v="27"/>
    <s v="New cancer diagnoses (observed)"/>
    <x v="1"/>
    <x v="9"/>
    <n v="659"/>
    <n v="644"/>
    <n v="15"/>
    <n v="0.02"/>
  </r>
  <r>
    <x v="19"/>
    <x v="28"/>
    <s v="New cancer diagnoses (observed)"/>
    <x v="0"/>
    <x v="0"/>
    <n v="130"/>
    <s v="NA"/>
    <s v="NA"/>
    <s v="NA"/>
  </r>
  <r>
    <x v="19"/>
    <x v="28"/>
    <s v="New cancer diagnoses (observed)"/>
    <x v="0"/>
    <x v="1"/>
    <n v="53"/>
    <s v="NA"/>
    <s v="NA"/>
    <s v="NA"/>
  </r>
  <r>
    <x v="19"/>
    <x v="28"/>
    <s v="New cancer diagnoses (observed)"/>
    <x v="0"/>
    <x v="2"/>
    <n v="43"/>
    <s v="NA"/>
    <s v="NA"/>
    <s v="NA"/>
  </r>
  <r>
    <x v="19"/>
    <x v="28"/>
    <s v="New cancer diagnoses (observed)"/>
    <x v="0"/>
    <x v="4"/>
    <n v="100"/>
    <s v="NA"/>
    <s v="NA"/>
    <s v="NA"/>
  </r>
  <r>
    <x v="19"/>
    <x v="28"/>
    <s v="New cancer diagnoses (observed)"/>
    <x v="1"/>
    <x v="5"/>
    <n v="28"/>
    <s v="NA"/>
    <s v="NA"/>
    <s v="NA"/>
  </r>
  <r>
    <x v="19"/>
    <x v="28"/>
    <s v="New cancer diagnoses (observed)"/>
    <x v="1"/>
    <x v="6"/>
    <n v="32"/>
    <s v="NA"/>
    <s v="NA"/>
    <s v="NA"/>
  </r>
  <r>
    <x v="19"/>
    <x v="28"/>
    <s v="New cancer diagnoses (observed)"/>
    <x v="1"/>
    <x v="7"/>
    <n v="28"/>
    <s v="NA"/>
    <s v="NA"/>
    <s v="NA"/>
  </r>
  <r>
    <x v="19"/>
    <x v="28"/>
    <s v="New cancer diagnoses (observed)"/>
    <x v="1"/>
    <x v="8"/>
    <n v="97"/>
    <s v="NA"/>
    <s v="NA"/>
    <s v="NA"/>
  </r>
  <r>
    <x v="19"/>
    <x v="28"/>
    <s v="New cancer diagnoses (observed)"/>
    <x v="1"/>
    <x v="9"/>
    <n v="141"/>
    <s v="NA"/>
    <s v="NA"/>
    <s v="NA"/>
  </r>
  <r>
    <x v="19"/>
    <x v="29"/>
    <s v="New cancer diagnoses (observed)"/>
    <x v="0"/>
    <x v="0"/>
    <n v="19"/>
    <s v="NA"/>
    <s v="NA"/>
    <s v="NA"/>
  </r>
  <r>
    <x v="19"/>
    <x v="29"/>
    <s v="New cancer diagnoses (observed)"/>
    <x v="0"/>
    <x v="1"/>
    <n v="25"/>
    <s v="NA"/>
    <s v="NA"/>
    <s v="NA"/>
  </r>
  <r>
    <x v="19"/>
    <x v="29"/>
    <s v="New cancer diagnoses (observed)"/>
    <x v="0"/>
    <x v="2"/>
    <n v="21"/>
    <s v="NA"/>
    <s v="NA"/>
    <s v="NA"/>
  </r>
  <r>
    <x v="19"/>
    <x v="29"/>
    <s v="New cancer diagnoses (observed)"/>
    <x v="0"/>
    <x v="4"/>
    <n v="87"/>
    <s v="NA"/>
    <s v="NA"/>
    <s v="NA"/>
  </r>
  <r>
    <x v="19"/>
    <x v="30"/>
    <s v="New cancer diagnoses (observed)"/>
    <x v="0"/>
    <x v="0"/>
    <n v="186"/>
    <n v="215"/>
    <n v="-29"/>
    <n v="-0.13"/>
  </r>
  <r>
    <x v="19"/>
    <x v="30"/>
    <s v="New cancer diagnoses (observed)"/>
    <x v="0"/>
    <x v="1"/>
    <n v="91"/>
    <n v="93"/>
    <n v="-2"/>
    <n v="-0.02"/>
  </r>
  <r>
    <x v="19"/>
    <x v="30"/>
    <s v="New cancer diagnoses (observed)"/>
    <x v="0"/>
    <x v="2"/>
    <n v="64"/>
    <n v="68"/>
    <n v="-4"/>
    <n v="-0.06"/>
  </r>
  <r>
    <x v="19"/>
    <x v="30"/>
    <s v="New cancer diagnoses (observed)"/>
    <x v="0"/>
    <x v="4"/>
    <n v="79"/>
    <n v="81"/>
    <n v="-2"/>
    <n v="-0.02"/>
  </r>
  <r>
    <x v="19"/>
    <x v="31"/>
    <s v="New cancer diagnoses (observed)"/>
    <x v="0"/>
    <x v="0"/>
    <n v="684"/>
    <n v="570"/>
    <n v="114"/>
    <n v="0.2"/>
  </r>
  <r>
    <x v="19"/>
    <x v="31"/>
    <s v="New cancer diagnoses (observed)"/>
    <x v="0"/>
    <x v="1"/>
    <n v="241"/>
    <n v="231"/>
    <n v="10"/>
    <n v="0.04"/>
  </r>
  <r>
    <x v="19"/>
    <x v="31"/>
    <s v="New cancer diagnoses (observed)"/>
    <x v="0"/>
    <x v="2"/>
    <n v="191"/>
    <n v="184"/>
    <n v="7"/>
    <n v="0.04"/>
  </r>
  <r>
    <x v="19"/>
    <x v="31"/>
    <s v="New cancer diagnoses (observed)"/>
    <x v="0"/>
    <x v="4"/>
    <n v="289"/>
    <n v="288"/>
    <n v="1"/>
    <n v="0"/>
  </r>
  <r>
    <x v="19"/>
    <x v="31"/>
    <s v="New cancer diagnoses (observed)"/>
    <x v="1"/>
    <x v="5"/>
    <n v="38"/>
    <n v="38"/>
    <n v="0"/>
    <n v="0"/>
  </r>
  <r>
    <x v="19"/>
    <x v="31"/>
    <s v="New cancer diagnoses (observed)"/>
    <x v="1"/>
    <x v="6"/>
    <n v="57"/>
    <n v="58"/>
    <n v="-1"/>
    <n v="-0.02"/>
  </r>
  <r>
    <x v="19"/>
    <x v="31"/>
    <s v="New cancer diagnoses (observed)"/>
    <x v="1"/>
    <x v="7"/>
    <n v="71"/>
    <n v="71"/>
    <n v="0"/>
    <n v="0"/>
  </r>
  <r>
    <x v="19"/>
    <x v="31"/>
    <s v="New cancer diagnoses (observed)"/>
    <x v="1"/>
    <x v="8"/>
    <n v="208"/>
    <n v="208"/>
    <n v="0"/>
    <n v="0"/>
  </r>
  <r>
    <x v="19"/>
    <x v="31"/>
    <s v="New cancer diagnoses (observed)"/>
    <x v="1"/>
    <x v="9"/>
    <n v="343"/>
    <n v="280"/>
    <n v="63"/>
    <n v="0.22"/>
  </r>
  <r>
    <x v="19"/>
    <x v="32"/>
    <s v="New cancer diagnoses (observed)"/>
    <x v="0"/>
    <x v="0"/>
    <n v="361"/>
    <n v="329"/>
    <n v="32"/>
    <n v="0.1"/>
  </r>
  <r>
    <x v="19"/>
    <x v="32"/>
    <s v="New cancer diagnoses (observed)"/>
    <x v="0"/>
    <x v="1"/>
    <n v="445"/>
    <n v="448"/>
    <n v="-3"/>
    <n v="-0.01"/>
  </r>
  <r>
    <x v="19"/>
    <x v="32"/>
    <s v="New cancer diagnoses (observed)"/>
    <x v="0"/>
    <x v="2"/>
    <n v="223"/>
    <n v="213"/>
    <n v="10"/>
    <n v="0.05"/>
  </r>
  <r>
    <x v="19"/>
    <x v="32"/>
    <s v="New cancer diagnoses (observed)"/>
    <x v="0"/>
    <x v="4"/>
    <n v="568"/>
    <n v="568"/>
    <n v="0"/>
    <n v="0"/>
  </r>
  <r>
    <x v="19"/>
    <x v="32"/>
    <s v="New cancer diagnoses (observed)"/>
    <x v="1"/>
    <x v="5"/>
    <n v="319"/>
    <n v="318"/>
    <n v="1"/>
    <n v="0"/>
  </r>
  <r>
    <x v="19"/>
    <x v="32"/>
    <s v="New cancer diagnoses (observed)"/>
    <x v="1"/>
    <x v="6"/>
    <n v="168"/>
    <n v="168"/>
    <n v="0"/>
    <n v="0"/>
  </r>
  <r>
    <x v="19"/>
    <x v="32"/>
    <s v="New cancer diagnoses (observed)"/>
    <x v="1"/>
    <x v="7"/>
    <n v="140"/>
    <n v="140"/>
    <n v="0"/>
    <n v="0"/>
  </r>
  <r>
    <x v="19"/>
    <x v="32"/>
    <s v="New cancer diagnoses (observed)"/>
    <x v="1"/>
    <x v="8"/>
    <n v="94"/>
    <n v="93"/>
    <n v="1"/>
    <n v="0.01"/>
  </r>
  <r>
    <x v="19"/>
    <x v="32"/>
    <s v="New cancer diagnoses (observed)"/>
    <x v="1"/>
    <x v="9"/>
    <n v="576"/>
    <n v="541"/>
    <n v="35"/>
    <n v="0.06"/>
  </r>
  <r>
    <x v="19"/>
    <x v="33"/>
    <s v="New cancer diagnoses (observed)"/>
    <x v="0"/>
    <x v="0"/>
    <n v="61"/>
    <s v="NA"/>
    <s v="NA"/>
    <s v="NA"/>
  </r>
  <r>
    <x v="19"/>
    <x v="33"/>
    <s v="New cancer diagnoses (observed)"/>
    <x v="0"/>
    <x v="1"/>
    <n v="111"/>
    <s v="NA"/>
    <s v="NA"/>
    <s v="NA"/>
  </r>
  <r>
    <x v="19"/>
    <x v="33"/>
    <s v="New cancer diagnoses (observed)"/>
    <x v="0"/>
    <x v="2"/>
    <n v="49"/>
    <s v="NA"/>
    <s v="NA"/>
    <s v="NA"/>
  </r>
  <r>
    <x v="19"/>
    <x v="33"/>
    <s v="New cancer diagnoses (observed)"/>
    <x v="0"/>
    <x v="4"/>
    <n v="333"/>
    <s v="NA"/>
    <s v="NA"/>
    <s v="NA"/>
  </r>
  <r>
    <x v="19"/>
    <x v="33"/>
    <s v="New cancer diagnoses (observed)"/>
    <x v="1"/>
    <x v="5"/>
    <n v="252"/>
    <s v="NA"/>
    <s v="NA"/>
    <s v="NA"/>
  </r>
  <r>
    <x v="19"/>
    <x v="33"/>
    <s v="New cancer diagnoses (observed)"/>
    <x v="1"/>
    <x v="6"/>
    <n v="35"/>
    <s v="NA"/>
    <s v="NA"/>
    <s v="NA"/>
  </r>
  <r>
    <x v="19"/>
    <x v="33"/>
    <s v="New cancer diagnoses (observed)"/>
    <x v="1"/>
    <x v="7"/>
    <n v="44"/>
    <s v="NA"/>
    <s v="NA"/>
    <s v="NA"/>
  </r>
  <r>
    <x v="19"/>
    <x v="33"/>
    <s v="New cancer diagnoses (observed)"/>
    <x v="1"/>
    <x v="8"/>
    <n v="32"/>
    <s v="NA"/>
    <s v="NA"/>
    <s v="NA"/>
  </r>
  <r>
    <x v="19"/>
    <x v="33"/>
    <s v="New cancer diagnoses (observed)"/>
    <x v="1"/>
    <x v="9"/>
    <n v="191"/>
    <s v="NA"/>
    <s v="NA"/>
    <s v="NA"/>
  </r>
  <r>
    <x v="20"/>
    <x v="0"/>
    <s v="New cancer diagnoses (observed)"/>
    <x v="0"/>
    <x v="0"/>
    <n v="5276"/>
    <n v="4849"/>
    <n v="427"/>
    <n v="0.09"/>
  </r>
  <r>
    <x v="20"/>
    <x v="0"/>
    <s v="New cancer diagnoses (observed)"/>
    <x v="0"/>
    <x v="1"/>
    <n v="4336"/>
    <n v="4300"/>
    <n v="36"/>
    <n v="0.01"/>
  </r>
  <r>
    <x v="20"/>
    <x v="0"/>
    <s v="New cancer diagnoses (observed)"/>
    <x v="0"/>
    <x v="2"/>
    <n v="3297"/>
    <n v="3253"/>
    <n v="44"/>
    <n v="0.01"/>
  </r>
  <r>
    <x v="20"/>
    <x v="0"/>
    <s v="New cancer diagnoses (observed)"/>
    <x v="0"/>
    <x v="3"/>
    <n v="958"/>
    <n v="958"/>
    <n v="0"/>
    <n v="0"/>
  </r>
  <r>
    <x v="20"/>
    <x v="0"/>
    <s v="New cancer diagnoses (observed)"/>
    <x v="0"/>
    <x v="4"/>
    <n v="9961"/>
    <n v="9957"/>
    <n v="4"/>
    <n v="0"/>
  </r>
  <r>
    <x v="20"/>
    <x v="0"/>
    <s v="New cancer diagnoses (observed)"/>
    <x v="1"/>
    <x v="5"/>
    <n v="3986"/>
    <n v="3974"/>
    <n v="12"/>
    <n v="0"/>
  </r>
  <r>
    <x v="20"/>
    <x v="0"/>
    <s v="New cancer diagnoses (observed)"/>
    <x v="1"/>
    <x v="6"/>
    <n v="2983"/>
    <n v="2979"/>
    <n v="4"/>
    <n v="0"/>
  </r>
  <r>
    <x v="20"/>
    <x v="0"/>
    <s v="New cancer diagnoses (observed)"/>
    <x v="1"/>
    <x v="7"/>
    <n v="2756"/>
    <n v="2751"/>
    <n v="5"/>
    <n v="0"/>
  </r>
  <r>
    <x v="20"/>
    <x v="0"/>
    <s v="New cancer diagnoses (observed)"/>
    <x v="1"/>
    <x v="8"/>
    <n v="3266"/>
    <n v="3259"/>
    <n v="7"/>
    <n v="0"/>
  </r>
  <r>
    <x v="20"/>
    <x v="0"/>
    <s v="New cancer diagnoses (observed)"/>
    <x v="1"/>
    <x v="9"/>
    <n v="5792"/>
    <n v="5469"/>
    <n v="323"/>
    <n v="0.06"/>
  </r>
  <r>
    <x v="20"/>
    <x v="1"/>
    <s v="New cancer diagnoses (observed)"/>
    <x v="0"/>
    <x v="0"/>
    <n v="148"/>
    <s v="NA"/>
    <s v="NA"/>
    <s v="NA"/>
  </r>
  <r>
    <x v="20"/>
    <x v="1"/>
    <s v="New cancer diagnoses (observed)"/>
    <x v="0"/>
    <x v="1"/>
    <n v="238"/>
    <s v="NA"/>
    <s v="NA"/>
    <s v="NA"/>
  </r>
  <r>
    <x v="20"/>
    <x v="1"/>
    <s v="New cancer diagnoses (observed)"/>
    <x v="0"/>
    <x v="2"/>
    <n v="118"/>
    <s v="NA"/>
    <s v="NA"/>
    <s v="NA"/>
  </r>
  <r>
    <x v="20"/>
    <x v="1"/>
    <s v="New cancer diagnoses (observed)"/>
    <x v="0"/>
    <x v="4"/>
    <n v="335"/>
    <s v="NA"/>
    <s v="NA"/>
    <s v="NA"/>
  </r>
  <r>
    <x v="20"/>
    <x v="1"/>
    <s v="New cancer diagnoses (observed)"/>
    <x v="1"/>
    <x v="5"/>
    <n v="187"/>
    <s v="NA"/>
    <s v="NA"/>
    <s v="NA"/>
  </r>
  <r>
    <x v="20"/>
    <x v="1"/>
    <s v="New cancer diagnoses (observed)"/>
    <x v="1"/>
    <x v="6"/>
    <n v="162"/>
    <s v="NA"/>
    <s v="NA"/>
    <s v="NA"/>
  </r>
  <r>
    <x v="20"/>
    <x v="1"/>
    <s v="New cancer diagnoses (observed)"/>
    <x v="1"/>
    <x v="7"/>
    <n v="67"/>
    <s v="NA"/>
    <s v="NA"/>
    <s v="NA"/>
  </r>
  <r>
    <x v="20"/>
    <x v="1"/>
    <s v="New cancer diagnoses (observed)"/>
    <x v="1"/>
    <x v="8"/>
    <n v="34"/>
    <s v="NA"/>
    <s v="NA"/>
    <s v="NA"/>
  </r>
  <r>
    <x v="20"/>
    <x v="1"/>
    <s v="New cancer diagnoses (observed)"/>
    <x v="1"/>
    <x v="9"/>
    <n v="389"/>
    <s v="NA"/>
    <s v="NA"/>
    <s v="NA"/>
  </r>
  <r>
    <x v="20"/>
    <x v="2"/>
    <s v="New cancer diagnoses (observed)"/>
    <x v="0"/>
    <x v="0"/>
    <n v="41"/>
    <n v="40"/>
    <n v="1"/>
    <n v="0.03"/>
  </r>
  <r>
    <x v="20"/>
    <x v="2"/>
    <s v="New cancer diagnoses (observed)"/>
    <x v="0"/>
    <x v="1"/>
    <n v="60"/>
    <n v="59"/>
    <n v="1"/>
    <n v="0.02"/>
  </r>
  <r>
    <x v="20"/>
    <x v="2"/>
    <s v="New cancer diagnoses (observed)"/>
    <x v="0"/>
    <x v="2"/>
    <n v="65"/>
    <n v="65"/>
    <n v="0"/>
    <n v="0"/>
  </r>
  <r>
    <x v="20"/>
    <x v="2"/>
    <s v="New cancer diagnoses (observed)"/>
    <x v="0"/>
    <x v="4"/>
    <n v="87"/>
    <n v="88"/>
    <n v="-1"/>
    <n v="-0.01"/>
  </r>
  <r>
    <x v="20"/>
    <x v="3"/>
    <s v="New cancer diagnoses (observed)"/>
    <x v="0"/>
    <x v="0"/>
    <n v="244"/>
    <n v="210"/>
    <n v="34"/>
    <n v="0.16"/>
  </r>
  <r>
    <x v="20"/>
    <x v="3"/>
    <s v="New cancer diagnoses (observed)"/>
    <x v="0"/>
    <x v="1"/>
    <n v="59"/>
    <n v="57"/>
    <n v="2"/>
    <n v="0.04"/>
  </r>
  <r>
    <x v="20"/>
    <x v="3"/>
    <s v="New cancer diagnoses (observed)"/>
    <x v="0"/>
    <x v="2"/>
    <n v="139"/>
    <n v="137"/>
    <n v="2"/>
    <n v="0.01"/>
  </r>
  <r>
    <x v="20"/>
    <x v="3"/>
    <s v="New cancer diagnoses (observed)"/>
    <x v="0"/>
    <x v="4"/>
    <n v="9"/>
    <n v="9"/>
    <n v="0"/>
    <n v="0"/>
  </r>
  <r>
    <x v="20"/>
    <x v="4"/>
    <s v="New cancer diagnoses (observed)"/>
    <x v="0"/>
    <x v="0"/>
    <n v="134"/>
    <n v="117"/>
    <n v="17"/>
    <n v="0.15"/>
  </r>
  <r>
    <x v="20"/>
    <x v="4"/>
    <s v="New cancer diagnoses (observed)"/>
    <x v="0"/>
    <x v="1"/>
    <n v="244"/>
    <n v="249"/>
    <n v="-5"/>
    <n v="-0.02"/>
  </r>
  <r>
    <x v="20"/>
    <x v="4"/>
    <s v="New cancer diagnoses (observed)"/>
    <x v="0"/>
    <x v="2"/>
    <n v="135"/>
    <n v="128"/>
    <n v="7"/>
    <n v="0.05"/>
  </r>
  <r>
    <x v="20"/>
    <x v="4"/>
    <s v="New cancer diagnoses (observed)"/>
    <x v="0"/>
    <x v="3"/>
    <n v="652"/>
    <n v="652"/>
    <n v="0"/>
    <n v="0"/>
  </r>
  <r>
    <x v="20"/>
    <x v="4"/>
    <s v="New cancer diagnoses (observed)"/>
    <x v="0"/>
    <x v="4"/>
    <n v="2041"/>
    <n v="2041"/>
    <n v="0"/>
    <n v="0"/>
  </r>
  <r>
    <x v="20"/>
    <x v="4"/>
    <s v="New cancer diagnoses (observed)"/>
    <x v="1"/>
    <x v="5"/>
    <n v="879"/>
    <n v="878"/>
    <n v="1"/>
    <n v="0"/>
  </r>
  <r>
    <x v="20"/>
    <x v="4"/>
    <s v="New cancer diagnoses (observed)"/>
    <x v="1"/>
    <x v="6"/>
    <n v="1083"/>
    <n v="1085"/>
    <n v="-2"/>
    <n v="0"/>
  </r>
  <r>
    <x v="20"/>
    <x v="4"/>
    <s v="New cancer diagnoses (observed)"/>
    <x v="1"/>
    <x v="7"/>
    <n v="250"/>
    <n v="247"/>
    <n v="3"/>
    <n v="0.01"/>
  </r>
  <r>
    <x v="20"/>
    <x v="4"/>
    <s v="New cancer diagnoses (observed)"/>
    <x v="1"/>
    <x v="8"/>
    <n v="111"/>
    <n v="111"/>
    <n v="0"/>
    <n v="0"/>
  </r>
  <r>
    <x v="20"/>
    <x v="4"/>
    <s v="New cancer diagnoses (observed)"/>
    <x v="1"/>
    <x v="9"/>
    <n v="883"/>
    <n v="866"/>
    <n v="17"/>
    <n v="0.02"/>
  </r>
  <r>
    <x v="20"/>
    <x v="5"/>
    <s v="New cancer diagnoses (observed)"/>
    <x v="0"/>
    <x v="0"/>
    <n v="16"/>
    <s v="NA"/>
    <s v="NA"/>
    <s v="NA"/>
  </r>
  <r>
    <x v="20"/>
    <x v="5"/>
    <s v="New cancer diagnoses (observed)"/>
    <x v="0"/>
    <x v="1"/>
    <n v="36"/>
    <s v="NA"/>
    <s v="NA"/>
    <s v="NA"/>
  </r>
  <r>
    <x v="20"/>
    <x v="5"/>
    <s v="New cancer diagnoses (observed)"/>
    <x v="0"/>
    <x v="2"/>
    <n v="25"/>
    <s v="NA"/>
    <s v="NA"/>
    <s v="NA"/>
  </r>
  <r>
    <x v="20"/>
    <x v="5"/>
    <s v="New cancer diagnoses (observed)"/>
    <x v="0"/>
    <x v="3"/>
    <n v="67"/>
    <s v="NA"/>
    <s v="NA"/>
    <s v="NA"/>
  </r>
  <r>
    <x v="20"/>
    <x v="5"/>
    <s v="New cancer diagnoses (observed)"/>
    <x v="0"/>
    <x v="4"/>
    <n v="42"/>
    <s v="NA"/>
    <s v="NA"/>
    <s v="NA"/>
  </r>
  <r>
    <x v="20"/>
    <x v="6"/>
    <s v="New cancer diagnoses (observed)"/>
    <x v="0"/>
    <x v="0"/>
    <n v="764"/>
    <n v="720"/>
    <n v="44"/>
    <n v="0.06"/>
  </r>
  <r>
    <x v="20"/>
    <x v="6"/>
    <s v="New cancer diagnoses (observed)"/>
    <x v="0"/>
    <x v="1"/>
    <n v="438"/>
    <n v="448"/>
    <n v="-10"/>
    <n v="-0.02"/>
  </r>
  <r>
    <x v="20"/>
    <x v="6"/>
    <s v="New cancer diagnoses (observed)"/>
    <x v="0"/>
    <x v="2"/>
    <n v="372"/>
    <n v="359"/>
    <n v="13"/>
    <n v="0.04"/>
  </r>
  <r>
    <x v="20"/>
    <x v="6"/>
    <s v="New cancer diagnoses (observed)"/>
    <x v="0"/>
    <x v="3"/>
    <n v="239"/>
    <n v="240"/>
    <n v="-1"/>
    <n v="0"/>
  </r>
  <r>
    <x v="20"/>
    <x v="6"/>
    <s v="New cancer diagnoses (observed)"/>
    <x v="0"/>
    <x v="4"/>
    <n v="1280"/>
    <n v="1278"/>
    <n v="2"/>
    <n v="0"/>
  </r>
  <r>
    <x v="20"/>
    <x v="6"/>
    <s v="New cancer diagnoses (observed)"/>
    <x v="1"/>
    <x v="5"/>
    <n v="425"/>
    <n v="424"/>
    <n v="1"/>
    <n v="0"/>
  </r>
  <r>
    <x v="20"/>
    <x v="6"/>
    <s v="New cancer diagnoses (observed)"/>
    <x v="1"/>
    <x v="6"/>
    <n v="644"/>
    <n v="640"/>
    <n v="4"/>
    <n v="0.01"/>
  </r>
  <r>
    <x v="20"/>
    <x v="6"/>
    <s v="New cancer diagnoses (observed)"/>
    <x v="1"/>
    <x v="7"/>
    <n v="755"/>
    <n v="754"/>
    <n v="1"/>
    <n v="0"/>
  </r>
  <r>
    <x v="20"/>
    <x v="6"/>
    <s v="New cancer diagnoses (observed)"/>
    <x v="1"/>
    <x v="8"/>
    <n v="458"/>
    <n v="456"/>
    <n v="2"/>
    <n v="0"/>
  </r>
  <r>
    <x v="20"/>
    <x v="6"/>
    <s v="New cancer diagnoses (observed)"/>
    <x v="1"/>
    <x v="9"/>
    <n v="691"/>
    <n v="653"/>
    <n v="38"/>
    <n v="0.06"/>
  </r>
  <r>
    <x v="20"/>
    <x v="7"/>
    <s v="New cancer diagnoses (observed)"/>
    <x v="0"/>
    <x v="0"/>
    <n v="18"/>
    <n v="19"/>
    <n v="-1"/>
    <n v="-0.05"/>
  </r>
  <r>
    <x v="20"/>
    <x v="7"/>
    <s v="New cancer diagnoses (observed)"/>
    <x v="0"/>
    <x v="1"/>
    <n v="91"/>
    <n v="91"/>
    <n v="0"/>
    <n v="0"/>
  </r>
  <r>
    <x v="20"/>
    <x v="7"/>
    <s v="New cancer diagnoses (observed)"/>
    <x v="0"/>
    <x v="2"/>
    <n v="54"/>
    <n v="52"/>
    <n v="2"/>
    <n v="0.04"/>
  </r>
  <r>
    <x v="20"/>
    <x v="7"/>
    <s v="New cancer diagnoses (observed)"/>
    <x v="0"/>
    <x v="4"/>
    <n v="74"/>
    <n v="74"/>
    <n v="0"/>
    <n v="0"/>
  </r>
  <r>
    <x v="20"/>
    <x v="8"/>
    <s v="New cancer diagnoses (observed)"/>
    <x v="0"/>
    <x v="0"/>
    <n v="215"/>
    <n v="195"/>
    <n v="20"/>
    <n v="0.1"/>
  </r>
  <r>
    <x v="20"/>
    <x v="8"/>
    <s v="New cancer diagnoses (observed)"/>
    <x v="0"/>
    <x v="1"/>
    <n v="271"/>
    <n v="268"/>
    <n v="3"/>
    <n v="0.01"/>
  </r>
  <r>
    <x v="20"/>
    <x v="8"/>
    <s v="New cancer diagnoses (observed)"/>
    <x v="0"/>
    <x v="2"/>
    <n v="185"/>
    <n v="188"/>
    <n v="-3"/>
    <n v="-0.02"/>
  </r>
  <r>
    <x v="20"/>
    <x v="8"/>
    <s v="New cancer diagnoses (observed)"/>
    <x v="0"/>
    <x v="3"/>
    <n v="67"/>
    <n v="66"/>
    <n v="1"/>
    <n v="0.02"/>
  </r>
  <r>
    <x v="20"/>
    <x v="8"/>
    <s v="New cancer diagnoses (observed)"/>
    <x v="0"/>
    <x v="4"/>
    <n v="664"/>
    <n v="663"/>
    <n v="1"/>
    <n v="0"/>
  </r>
  <r>
    <x v="20"/>
    <x v="8"/>
    <s v="New cancer diagnoses (observed)"/>
    <x v="1"/>
    <x v="5"/>
    <n v="357"/>
    <n v="351"/>
    <n v="6"/>
    <n v="0.02"/>
  </r>
  <r>
    <x v="20"/>
    <x v="8"/>
    <s v="New cancer diagnoses (observed)"/>
    <x v="1"/>
    <x v="6"/>
    <n v="43"/>
    <n v="43"/>
    <n v="0"/>
    <n v="0"/>
  </r>
  <r>
    <x v="20"/>
    <x v="8"/>
    <s v="New cancer diagnoses (observed)"/>
    <x v="1"/>
    <x v="7"/>
    <n v="114"/>
    <n v="113"/>
    <n v="1"/>
    <n v="0.01"/>
  </r>
  <r>
    <x v="20"/>
    <x v="8"/>
    <s v="New cancer diagnoses (observed)"/>
    <x v="1"/>
    <x v="8"/>
    <n v="105"/>
    <n v="106"/>
    <n v="-1"/>
    <n v="-0.01"/>
  </r>
  <r>
    <x v="20"/>
    <x v="8"/>
    <s v="New cancer diagnoses (observed)"/>
    <x v="1"/>
    <x v="9"/>
    <n v="435"/>
    <n v="422"/>
    <n v="13"/>
    <n v="0.03"/>
  </r>
  <r>
    <x v="20"/>
    <x v="9"/>
    <s v="New cancer diagnoses (observed)"/>
    <x v="0"/>
    <x v="0"/>
    <n v="630"/>
    <n v="570"/>
    <n v="60"/>
    <n v="0.11"/>
  </r>
  <r>
    <x v="20"/>
    <x v="9"/>
    <s v="New cancer diagnoses (observed)"/>
    <x v="0"/>
    <x v="1"/>
    <n v="472"/>
    <n v="448"/>
    <n v="24"/>
    <n v="0.05"/>
  </r>
  <r>
    <x v="20"/>
    <x v="9"/>
    <s v="New cancer diagnoses (observed)"/>
    <x v="0"/>
    <x v="2"/>
    <n v="328"/>
    <n v="313"/>
    <n v="15"/>
    <n v="0.05"/>
  </r>
  <r>
    <x v="20"/>
    <x v="9"/>
    <s v="New cancer diagnoses (observed)"/>
    <x v="0"/>
    <x v="4"/>
    <n v="571"/>
    <n v="573"/>
    <n v="-2"/>
    <n v="0"/>
  </r>
  <r>
    <x v="20"/>
    <x v="9"/>
    <s v="New cancer diagnoses (observed)"/>
    <x v="1"/>
    <x v="5"/>
    <n v="48"/>
    <n v="48"/>
    <n v="0"/>
    <n v="0"/>
  </r>
  <r>
    <x v="20"/>
    <x v="9"/>
    <s v="New cancer diagnoses (observed)"/>
    <x v="1"/>
    <x v="6"/>
    <n v="64"/>
    <n v="62"/>
    <n v="2"/>
    <n v="0.03"/>
  </r>
  <r>
    <x v="20"/>
    <x v="9"/>
    <s v="New cancer diagnoses (observed)"/>
    <x v="1"/>
    <x v="7"/>
    <n v="67"/>
    <n v="68"/>
    <n v="-1"/>
    <n v="-0.01"/>
  </r>
  <r>
    <x v="20"/>
    <x v="9"/>
    <s v="New cancer diagnoses (observed)"/>
    <x v="1"/>
    <x v="8"/>
    <n v="155"/>
    <n v="155"/>
    <n v="0"/>
    <n v="0"/>
  </r>
  <r>
    <x v="20"/>
    <x v="9"/>
    <s v="New cancer diagnoses (observed)"/>
    <x v="1"/>
    <x v="9"/>
    <n v="648"/>
    <n v="627"/>
    <n v="21"/>
    <n v="0.03"/>
  </r>
  <r>
    <x v="20"/>
    <x v="10"/>
    <s v="New cancer diagnoses (observed)"/>
    <x v="0"/>
    <x v="0"/>
    <n v="86"/>
    <n v="78"/>
    <n v="8"/>
    <n v="0.1"/>
  </r>
  <r>
    <x v="20"/>
    <x v="10"/>
    <s v="New cancer diagnoses (observed)"/>
    <x v="0"/>
    <x v="1"/>
    <n v="143"/>
    <n v="139"/>
    <n v="4"/>
    <n v="0.03"/>
  </r>
  <r>
    <x v="20"/>
    <x v="10"/>
    <s v="New cancer diagnoses (observed)"/>
    <x v="0"/>
    <x v="2"/>
    <n v="132"/>
    <n v="133"/>
    <n v="-1"/>
    <n v="-0.01"/>
  </r>
  <r>
    <x v="20"/>
    <x v="10"/>
    <s v="New cancer diagnoses (observed)"/>
    <x v="0"/>
    <x v="4"/>
    <n v="489"/>
    <n v="486"/>
    <n v="3"/>
    <n v="0.01"/>
  </r>
  <r>
    <x v="20"/>
    <x v="11"/>
    <s v="New cancer diagnoses (observed)"/>
    <x v="0"/>
    <x v="0"/>
    <n v="26"/>
    <s v="NA"/>
    <s v="NA"/>
    <s v="NA"/>
  </r>
  <r>
    <x v="20"/>
    <x v="11"/>
    <s v="New cancer diagnoses (observed)"/>
    <x v="0"/>
    <x v="1"/>
    <n v="30"/>
    <s v="NA"/>
    <s v="NA"/>
    <s v="NA"/>
  </r>
  <r>
    <x v="20"/>
    <x v="11"/>
    <s v="New cancer diagnoses (observed)"/>
    <x v="0"/>
    <x v="2"/>
    <n v="26"/>
    <s v="NA"/>
    <s v="NA"/>
    <s v="NA"/>
  </r>
  <r>
    <x v="20"/>
    <x v="11"/>
    <s v="New cancer diagnoses (observed)"/>
    <x v="0"/>
    <x v="4"/>
    <n v="69"/>
    <s v="NA"/>
    <s v="NA"/>
    <s v="NA"/>
  </r>
  <r>
    <x v="20"/>
    <x v="11"/>
    <s v="New cancer diagnoses (observed)"/>
    <x v="1"/>
    <x v="5"/>
    <n v="5"/>
    <s v="NA"/>
    <s v="NA"/>
    <s v="NA"/>
  </r>
  <r>
    <x v="20"/>
    <x v="11"/>
    <s v="New cancer diagnoses (observed)"/>
    <x v="1"/>
    <x v="6"/>
    <n v="25"/>
    <s v="NA"/>
    <s v="NA"/>
    <s v="NA"/>
  </r>
  <r>
    <x v="20"/>
    <x v="11"/>
    <s v="New cancer diagnoses (observed)"/>
    <x v="1"/>
    <x v="7"/>
    <n v="8"/>
    <s v="NA"/>
    <s v="NA"/>
    <s v="NA"/>
  </r>
  <r>
    <x v="20"/>
    <x v="11"/>
    <s v="New cancer diagnoses (observed)"/>
    <x v="1"/>
    <x v="8"/>
    <n v="19"/>
    <s v="NA"/>
    <s v="NA"/>
    <s v="NA"/>
  </r>
  <r>
    <x v="20"/>
    <x v="11"/>
    <s v="New cancer diagnoses (observed)"/>
    <x v="1"/>
    <x v="9"/>
    <n v="94"/>
    <s v="NA"/>
    <s v="NA"/>
    <s v="NA"/>
  </r>
  <r>
    <x v="20"/>
    <x v="12"/>
    <s v="New cancer diagnoses (observed)"/>
    <x v="0"/>
    <x v="0"/>
    <n v="200"/>
    <s v="NA"/>
    <s v="NA"/>
    <s v="NA"/>
  </r>
  <r>
    <x v="20"/>
    <x v="12"/>
    <s v="New cancer diagnoses (observed)"/>
    <x v="0"/>
    <x v="1"/>
    <n v="173"/>
    <s v="NA"/>
    <s v="NA"/>
    <s v="NA"/>
  </r>
  <r>
    <x v="20"/>
    <x v="12"/>
    <s v="New cancer diagnoses (observed)"/>
    <x v="0"/>
    <x v="2"/>
    <n v="158"/>
    <s v="NA"/>
    <s v="NA"/>
    <s v="NA"/>
  </r>
  <r>
    <x v="20"/>
    <x v="12"/>
    <s v="New cancer diagnoses (observed)"/>
    <x v="0"/>
    <x v="4"/>
    <n v="181"/>
    <s v="NA"/>
    <s v="NA"/>
    <s v="NA"/>
  </r>
  <r>
    <x v="20"/>
    <x v="12"/>
    <s v="New cancer diagnoses (observed)"/>
    <x v="1"/>
    <x v="5"/>
    <n v="206"/>
    <s v="NA"/>
    <s v="NA"/>
    <s v="NA"/>
  </r>
  <r>
    <x v="20"/>
    <x v="12"/>
    <s v="New cancer diagnoses (observed)"/>
    <x v="1"/>
    <x v="6"/>
    <n v="26"/>
    <s v="NA"/>
    <s v="NA"/>
    <s v="NA"/>
  </r>
  <r>
    <x v="20"/>
    <x v="12"/>
    <s v="New cancer diagnoses (observed)"/>
    <x v="1"/>
    <x v="7"/>
    <n v="115"/>
    <s v="NA"/>
    <s v="NA"/>
    <s v="NA"/>
  </r>
  <r>
    <x v="20"/>
    <x v="12"/>
    <s v="New cancer diagnoses (observed)"/>
    <x v="1"/>
    <x v="8"/>
    <n v="63"/>
    <s v="NA"/>
    <s v="NA"/>
    <s v="NA"/>
  </r>
  <r>
    <x v="20"/>
    <x v="12"/>
    <s v="New cancer diagnoses (observed)"/>
    <x v="1"/>
    <x v="9"/>
    <n v="302"/>
    <s v="NA"/>
    <s v="NA"/>
    <s v="NA"/>
  </r>
  <r>
    <x v="20"/>
    <x v="13"/>
    <s v="New cancer diagnoses (observed)"/>
    <x v="0"/>
    <x v="0"/>
    <n v="57"/>
    <s v="NA"/>
    <s v="NA"/>
    <s v="NA"/>
  </r>
  <r>
    <x v="20"/>
    <x v="13"/>
    <s v="New cancer diagnoses (observed)"/>
    <x v="0"/>
    <x v="1"/>
    <n v="103"/>
    <s v="NA"/>
    <s v="NA"/>
    <s v="NA"/>
  </r>
  <r>
    <x v="20"/>
    <x v="13"/>
    <s v="New cancer diagnoses (observed)"/>
    <x v="0"/>
    <x v="2"/>
    <n v="107"/>
    <s v="NA"/>
    <s v="NA"/>
    <s v="NA"/>
  </r>
  <r>
    <x v="20"/>
    <x v="13"/>
    <s v="New cancer diagnoses (observed)"/>
    <x v="0"/>
    <x v="4"/>
    <n v="395"/>
    <s v="NA"/>
    <s v="NA"/>
    <s v="NA"/>
  </r>
  <r>
    <x v="20"/>
    <x v="14"/>
    <s v="New cancer diagnoses (observed)"/>
    <x v="0"/>
    <x v="0"/>
    <n v="197"/>
    <s v="NA"/>
    <s v="NA"/>
    <s v="NA"/>
  </r>
  <r>
    <x v="20"/>
    <x v="14"/>
    <s v="New cancer diagnoses (observed)"/>
    <x v="0"/>
    <x v="1"/>
    <n v="91"/>
    <s v="NA"/>
    <s v="NA"/>
    <s v="NA"/>
  </r>
  <r>
    <x v="20"/>
    <x v="14"/>
    <s v="New cancer diagnoses (observed)"/>
    <x v="0"/>
    <x v="2"/>
    <n v="104"/>
    <s v="NA"/>
    <s v="NA"/>
    <s v="NA"/>
  </r>
  <r>
    <x v="20"/>
    <x v="14"/>
    <s v="New cancer diagnoses (observed)"/>
    <x v="0"/>
    <x v="4"/>
    <n v="62"/>
    <s v="NA"/>
    <s v="NA"/>
    <s v="NA"/>
  </r>
  <r>
    <x v="20"/>
    <x v="15"/>
    <s v="New cancer diagnoses (observed)"/>
    <x v="0"/>
    <x v="0"/>
    <n v="1230"/>
    <n v="1132"/>
    <n v="98"/>
    <n v="0.09"/>
  </r>
  <r>
    <x v="20"/>
    <x v="15"/>
    <s v="New cancer diagnoses (observed)"/>
    <x v="0"/>
    <x v="1"/>
    <n v="661"/>
    <n v="653"/>
    <n v="8"/>
    <n v="0.01"/>
  </r>
  <r>
    <x v="20"/>
    <x v="15"/>
    <s v="New cancer diagnoses (observed)"/>
    <x v="0"/>
    <x v="2"/>
    <n v="700"/>
    <n v="700"/>
    <n v="0"/>
    <n v="0"/>
  </r>
  <r>
    <x v="20"/>
    <x v="15"/>
    <s v="New cancer diagnoses (observed)"/>
    <x v="0"/>
    <x v="4"/>
    <n v="737"/>
    <n v="735"/>
    <n v="2"/>
    <n v="0"/>
  </r>
  <r>
    <x v="20"/>
    <x v="15"/>
    <s v="New cancer diagnoses (observed)"/>
    <x v="1"/>
    <x v="5"/>
    <n v="603"/>
    <n v="602"/>
    <n v="1"/>
    <n v="0"/>
  </r>
  <r>
    <x v="20"/>
    <x v="15"/>
    <s v="New cancer diagnoses (observed)"/>
    <x v="1"/>
    <x v="6"/>
    <n v="190"/>
    <n v="190"/>
    <n v="0"/>
    <n v="0"/>
  </r>
  <r>
    <x v="20"/>
    <x v="15"/>
    <s v="New cancer diagnoses (observed)"/>
    <x v="1"/>
    <x v="7"/>
    <n v="528"/>
    <n v="528"/>
    <n v="0"/>
    <n v="0"/>
  </r>
  <r>
    <x v="20"/>
    <x v="15"/>
    <s v="New cancer diagnoses (observed)"/>
    <x v="1"/>
    <x v="8"/>
    <n v="1320"/>
    <n v="1320"/>
    <n v="0"/>
    <n v="0"/>
  </r>
  <r>
    <x v="20"/>
    <x v="15"/>
    <s v="New cancer diagnoses (observed)"/>
    <x v="1"/>
    <x v="9"/>
    <n v="450"/>
    <n v="346"/>
    <n v="104"/>
    <n v="0.3"/>
  </r>
  <r>
    <x v="20"/>
    <x v="16"/>
    <s v="New cancer diagnoses (observed)"/>
    <x v="0"/>
    <x v="0"/>
    <n v="66"/>
    <s v="NA"/>
    <s v="NA"/>
    <s v="NA"/>
  </r>
  <r>
    <x v="20"/>
    <x v="16"/>
    <s v="New cancer diagnoses (observed)"/>
    <x v="0"/>
    <x v="1"/>
    <n v="110"/>
    <s v="NA"/>
    <s v="NA"/>
    <s v="NA"/>
  </r>
  <r>
    <x v="20"/>
    <x v="16"/>
    <s v="New cancer diagnoses (observed)"/>
    <x v="0"/>
    <x v="2"/>
    <n v="55"/>
    <s v="NA"/>
    <s v="NA"/>
    <s v="NA"/>
  </r>
  <r>
    <x v="20"/>
    <x v="16"/>
    <s v="New cancer diagnoses (observed)"/>
    <x v="0"/>
    <x v="4"/>
    <n v="74"/>
    <s v="NA"/>
    <s v="NA"/>
    <s v="NA"/>
  </r>
  <r>
    <x v="20"/>
    <x v="17"/>
    <s v="New cancer diagnoses (observed)"/>
    <x v="0"/>
    <x v="0"/>
    <n v="27"/>
    <n v="23"/>
    <n v="4"/>
    <n v="0.17"/>
  </r>
  <r>
    <x v="20"/>
    <x v="17"/>
    <s v="New cancer diagnoses (observed)"/>
    <x v="0"/>
    <x v="1"/>
    <n v="317"/>
    <n v="316"/>
    <n v="1"/>
    <n v="0"/>
  </r>
  <r>
    <x v="20"/>
    <x v="17"/>
    <s v="New cancer diagnoses (observed)"/>
    <x v="0"/>
    <x v="2"/>
    <n v="100"/>
    <n v="103"/>
    <n v="-3"/>
    <n v="-0.03"/>
  </r>
  <r>
    <x v="20"/>
    <x v="17"/>
    <s v="New cancer diagnoses (observed)"/>
    <x v="0"/>
    <x v="4"/>
    <n v="701"/>
    <n v="700"/>
    <n v="1"/>
    <n v="0"/>
  </r>
  <r>
    <x v="20"/>
    <x v="17"/>
    <s v="New cancer diagnoses (observed)"/>
    <x v="1"/>
    <x v="5"/>
    <n v="475"/>
    <n v="475"/>
    <n v="0"/>
    <n v="0"/>
  </r>
  <r>
    <x v="20"/>
    <x v="17"/>
    <s v="New cancer diagnoses (observed)"/>
    <x v="1"/>
    <x v="6"/>
    <n v="260"/>
    <n v="260"/>
    <n v="0"/>
    <n v="0"/>
  </r>
  <r>
    <x v="20"/>
    <x v="17"/>
    <s v="New cancer diagnoses (observed)"/>
    <x v="1"/>
    <x v="7"/>
    <n v="40"/>
    <n v="40"/>
    <n v="0"/>
    <n v="0"/>
  </r>
  <r>
    <x v="20"/>
    <x v="17"/>
    <s v="New cancer diagnoses (observed)"/>
    <x v="1"/>
    <x v="8"/>
    <n v="14"/>
    <n v="14"/>
    <n v="0"/>
    <n v="0"/>
  </r>
  <r>
    <x v="20"/>
    <x v="17"/>
    <s v="New cancer diagnoses (observed)"/>
    <x v="1"/>
    <x v="9"/>
    <n v="356"/>
    <n v="353"/>
    <n v="3"/>
    <n v="0.01"/>
  </r>
  <r>
    <x v="20"/>
    <x v="18"/>
    <s v="New cancer diagnoses (observed)"/>
    <x v="0"/>
    <x v="0"/>
    <n v="149"/>
    <s v="NA"/>
    <s v="NA"/>
    <s v="NA"/>
  </r>
  <r>
    <x v="20"/>
    <x v="18"/>
    <s v="New cancer diagnoses (observed)"/>
    <x v="0"/>
    <x v="1"/>
    <n v="66"/>
    <s v="NA"/>
    <s v="NA"/>
    <s v="NA"/>
  </r>
  <r>
    <x v="20"/>
    <x v="18"/>
    <s v="New cancer diagnoses (observed)"/>
    <x v="0"/>
    <x v="2"/>
    <n v="42"/>
    <s v="NA"/>
    <s v="NA"/>
    <s v="NA"/>
  </r>
  <r>
    <x v="20"/>
    <x v="18"/>
    <s v="New cancer diagnoses (observed)"/>
    <x v="0"/>
    <x v="4"/>
    <n v="109"/>
    <s v="NA"/>
    <s v="NA"/>
    <s v="NA"/>
  </r>
  <r>
    <x v="20"/>
    <x v="19"/>
    <s v="New cancer diagnoses (observed)"/>
    <x v="0"/>
    <x v="0"/>
    <n v="135"/>
    <s v="NA"/>
    <s v="NA"/>
    <s v="NA"/>
  </r>
  <r>
    <x v="20"/>
    <x v="19"/>
    <s v="New cancer diagnoses (observed)"/>
    <x v="0"/>
    <x v="1"/>
    <n v="54"/>
    <s v="NA"/>
    <s v="NA"/>
    <s v="NA"/>
  </r>
  <r>
    <x v="20"/>
    <x v="19"/>
    <s v="New cancer diagnoses (observed)"/>
    <x v="0"/>
    <x v="2"/>
    <n v="55"/>
    <s v="NA"/>
    <s v="NA"/>
    <s v="NA"/>
  </r>
  <r>
    <x v="20"/>
    <x v="19"/>
    <s v="New cancer diagnoses (observed)"/>
    <x v="0"/>
    <x v="4"/>
    <n v="27"/>
    <s v="NA"/>
    <s v="NA"/>
    <s v="NA"/>
  </r>
  <r>
    <x v="20"/>
    <x v="20"/>
    <s v="New cancer diagnoses (observed)"/>
    <x v="0"/>
    <x v="0"/>
    <n v="29"/>
    <s v="NA"/>
    <s v="NA"/>
    <s v="NA"/>
  </r>
  <r>
    <x v="20"/>
    <x v="20"/>
    <s v="New cancer diagnoses (observed)"/>
    <x v="0"/>
    <x v="1"/>
    <n v="40"/>
    <s v="NA"/>
    <s v="NA"/>
    <s v="NA"/>
  </r>
  <r>
    <x v="20"/>
    <x v="20"/>
    <s v="New cancer diagnoses (observed)"/>
    <x v="0"/>
    <x v="2"/>
    <n v="25"/>
    <s v="NA"/>
    <s v="NA"/>
    <s v="NA"/>
  </r>
  <r>
    <x v="20"/>
    <x v="20"/>
    <s v="New cancer diagnoses (observed)"/>
    <x v="0"/>
    <x v="4"/>
    <n v="94"/>
    <s v="NA"/>
    <s v="NA"/>
    <s v="NA"/>
  </r>
  <r>
    <x v="20"/>
    <x v="21"/>
    <s v="New cancer diagnoses (observed)"/>
    <x v="0"/>
    <x v="0"/>
    <n v="220"/>
    <s v="NA"/>
    <s v="NA"/>
    <s v="NA"/>
  </r>
  <r>
    <x v="20"/>
    <x v="21"/>
    <s v="New cancer diagnoses (observed)"/>
    <x v="0"/>
    <x v="1"/>
    <n v="157"/>
    <s v="NA"/>
    <s v="NA"/>
    <s v="NA"/>
  </r>
  <r>
    <x v="20"/>
    <x v="21"/>
    <s v="New cancer diagnoses (observed)"/>
    <x v="0"/>
    <x v="2"/>
    <n v="122"/>
    <s v="NA"/>
    <s v="NA"/>
    <s v="NA"/>
  </r>
  <r>
    <x v="20"/>
    <x v="21"/>
    <s v="New cancer diagnoses (observed)"/>
    <x v="0"/>
    <x v="4"/>
    <n v="267"/>
    <s v="NA"/>
    <s v="NA"/>
    <s v="NA"/>
  </r>
  <r>
    <x v="20"/>
    <x v="21"/>
    <s v="New cancer diagnoses (observed)"/>
    <x v="1"/>
    <x v="5"/>
    <n v="37"/>
    <s v="NA"/>
    <s v="NA"/>
    <s v="NA"/>
  </r>
  <r>
    <x v="20"/>
    <x v="21"/>
    <s v="New cancer diagnoses (observed)"/>
    <x v="1"/>
    <x v="6"/>
    <n v="38"/>
    <s v="NA"/>
    <s v="NA"/>
    <s v="NA"/>
  </r>
  <r>
    <x v="20"/>
    <x v="21"/>
    <s v="New cancer diagnoses (observed)"/>
    <x v="1"/>
    <x v="7"/>
    <n v="58"/>
    <s v="NA"/>
    <s v="NA"/>
    <s v="NA"/>
  </r>
  <r>
    <x v="20"/>
    <x v="21"/>
    <s v="New cancer diagnoses (observed)"/>
    <x v="1"/>
    <x v="8"/>
    <n v="131"/>
    <s v="NA"/>
    <s v="NA"/>
    <s v="NA"/>
  </r>
  <r>
    <x v="20"/>
    <x v="21"/>
    <s v="New cancer diagnoses (observed)"/>
    <x v="1"/>
    <x v="9"/>
    <n v="502"/>
    <s v="NA"/>
    <s v="NA"/>
    <s v="NA"/>
  </r>
  <r>
    <x v="20"/>
    <x v="22"/>
    <s v="New cancer diagnoses (observed)"/>
    <x v="0"/>
    <x v="0"/>
    <n v="175"/>
    <s v="NA"/>
    <s v="NA"/>
    <s v="NA"/>
  </r>
  <r>
    <x v="20"/>
    <x v="22"/>
    <s v="New cancer diagnoses (observed)"/>
    <x v="0"/>
    <x v="1"/>
    <n v="107"/>
    <s v="NA"/>
    <s v="NA"/>
    <s v="NA"/>
  </r>
  <r>
    <x v="20"/>
    <x v="22"/>
    <s v="New cancer diagnoses (observed)"/>
    <x v="0"/>
    <x v="2"/>
    <n v="74"/>
    <s v="NA"/>
    <s v="NA"/>
    <s v="NA"/>
  </r>
  <r>
    <x v="20"/>
    <x v="22"/>
    <s v="New cancer diagnoses (observed)"/>
    <x v="0"/>
    <x v="4"/>
    <n v="371"/>
    <s v="NA"/>
    <s v="NA"/>
    <s v="NA"/>
  </r>
  <r>
    <x v="20"/>
    <x v="22"/>
    <s v="New cancer diagnoses (observed)"/>
    <x v="1"/>
    <x v="5"/>
    <n v="15"/>
    <s v="NA"/>
    <s v="NA"/>
    <s v="NA"/>
  </r>
  <r>
    <x v="20"/>
    <x v="22"/>
    <s v="New cancer diagnoses (observed)"/>
    <x v="1"/>
    <x v="6"/>
    <n v="98"/>
    <s v="NA"/>
    <s v="NA"/>
    <s v="NA"/>
  </r>
  <r>
    <x v="20"/>
    <x v="22"/>
    <s v="New cancer diagnoses (observed)"/>
    <x v="1"/>
    <x v="7"/>
    <n v="159"/>
    <s v="NA"/>
    <s v="NA"/>
    <s v="NA"/>
  </r>
  <r>
    <x v="20"/>
    <x v="22"/>
    <s v="New cancer diagnoses (observed)"/>
    <x v="1"/>
    <x v="8"/>
    <n v="227"/>
    <s v="NA"/>
    <s v="NA"/>
    <s v="NA"/>
  </r>
  <r>
    <x v="20"/>
    <x v="22"/>
    <s v="New cancer diagnoses (observed)"/>
    <x v="1"/>
    <x v="9"/>
    <n v="228"/>
    <s v="NA"/>
    <s v="NA"/>
    <s v="NA"/>
  </r>
  <r>
    <x v="20"/>
    <x v="23"/>
    <s v="New cancer diagnoses (observed)"/>
    <x v="0"/>
    <x v="0"/>
    <n v="296"/>
    <n v="278"/>
    <n v="18"/>
    <n v="0.06"/>
  </r>
  <r>
    <x v="20"/>
    <x v="23"/>
    <s v="New cancer diagnoses (observed)"/>
    <x v="0"/>
    <x v="1"/>
    <n v="168"/>
    <n v="167"/>
    <n v="1"/>
    <n v="0.01"/>
  </r>
  <r>
    <x v="20"/>
    <x v="23"/>
    <s v="New cancer diagnoses (observed)"/>
    <x v="0"/>
    <x v="2"/>
    <n v="136"/>
    <n v="127"/>
    <n v="9"/>
    <n v="7.0000000000000007E-2"/>
  </r>
  <r>
    <x v="20"/>
    <x v="23"/>
    <s v="New cancer diagnoses (observed)"/>
    <x v="0"/>
    <x v="4"/>
    <n v="497"/>
    <n v="497"/>
    <n v="0"/>
    <n v="0"/>
  </r>
  <r>
    <x v="20"/>
    <x v="23"/>
    <s v="New cancer diagnoses (observed)"/>
    <x v="1"/>
    <x v="5"/>
    <n v="43"/>
    <n v="43"/>
    <n v="0"/>
    <n v="0"/>
  </r>
  <r>
    <x v="20"/>
    <x v="23"/>
    <s v="New cancer diagnoses (observed)"/>
    <x v="1"/>
    <x v="6"/>
    <n v="150"/>
    <n v="148"/>
    <n v="2"/>
    <n v="0.01"/>
  </r>
  <r>
    <x v="20"/>
    <x v="23"/>
    <s v="New cancer diagnoses (observed)"/>
    <x v="1"/>
    <x v="7"/>
    <n v="188"/>
    <n v="187"/>
    <n v="1"/>
    <n v="0.01"/>
  </r>
  <r>
    <x v="20"/>
    <x v="23"/>
    <s v="New cancer diagnoses (observed)"/>
    <x v="1"/>
    <x v="8"/>
    <n v="338"/>
    <n v="337"/>
    <n v="1"/>
    <n v="0"/>
  </r>
  <r>
    <x v="20"/>
    <x v="23"/>
    <s v="New cancer diagnoses (observed)"/>
    <x v="1"/>
    <x v="9"/>
    <n v="378"/>
    <n v="354"/>
    <n v="24"/>
    <n v="7.0000000000000007E-2"/>
  </r>
  <r>
    <x v="20"/>
    <x v="24"/>
    <s v="New cancer diagnoses (observed)"/>
    <x v="0"/>
    <x v="0"/>
    <s v="NA"/>
    <s v="NA"/>
    <s v="NA"/>
    <s v="NA"/>
  </r>
  <r>
    <x v="20"/>
    <x v="24"/>
    <s v="New cancer diagnoses (observed)"/>
    <x v="0"/>
    <x v="1"/>
    <s v="NA"/>
    <s v="NA"/>
    <s v="NA"/>
    <s v="NA"/>
  </r>
  <r>
    <x v="20"/>
    <x v="24"/>
    <s v="New cancer diagnoses (observed)"/>
    <x v="0"/>
    <x v="2"/>
    <s v="NA"/>
    <s v="NA"/>
    <s v="NA"/>
    <s v="NA"/>
  </r>
  <r>
    <x v="20"/>
    <x v="24"/>
    <s v="New cancer diagnoses (observed)"/>
    <x v="0"/>
    <x v="4"/>
    <s v="NA"/>
    <s v="NA"/>
    <s v="NA"/>
    <s v="NA"/>
  </r>
  <r>
    <x v="20"/>
    <x v="24"/>
    <s v="New cancer diagnoses (observed)"/>
    <x v="1"/>
    <x v="5"/>
    <s v="NA"/>
    <s v="NA"/>
    <s v="NA"/>
    <s v="NA"/>
  </r>
  <r>
    <x v="20"/>
    <x v="24"/>
    <s v="New cancer diagnoses (observed)"/>
    <x v="1"/>
    <x v="6"/>
    <s v="NA"/>
    <s v="NA"/>
    <s v="NA"/>
    <s v="NA"/>
  </r>
  <r>
    <x v="20"/>
    <x v="24"/>
    <s v="New cancer diagnoses (observed)"/>
    <x v="1"/>
    <x v="7"/>
    <s v="NA"/>
    <s v="NA"/>
    <s v="NA"/>
    <s v="NA"/>
  </r>
  <r>
    <x v="20"/>
    <x v="24"/>
    <s v="New cancer diagnoses (observed)"/>
    <x v="1"/>
    <x v="8"/>
    <s v="NA"/>
    <s v="NA"/>
    <s v="NA"/>
    <s v="NA"/>
  </r>
  <r>
    <x v="20"/>
    <x v="24"/>
    <s v="New cancer diagnoses (observed)"/>
    <x v="1"/>
    <x v="9"/>
    <s v="NA"/>
    <s v="NA"/>
    <s v="NA"/>
    <s v="NA"/>
  </r>
  <r>
    <x v="20"/>
    <x v="25"/>
    <s v="New cancer diagnoses (observed)"/>
    <x v="0"/>
    <x v="0"/>
    <n v="123"/>
    <s v="NA"/>
    <s v="NA"/>
    <s v="NA"/>
  </r>
  <r>
    <x v="20"/>
    <x v="25"/>
    <s v="New cancer diagnoses (observed)"/>
    <x v="0"/>
    <x v="1"/>
    <n v="89"/>
    <s v="NA"/>
    <s v="NA"/>
    <s v="NA"/>
  </r>
  <r>
    <x v="20"/>
    <x v="25"/>
    <s v="New cancer diagnoses (observed)"/>
    <x v="0"/>
    <x v="2"/>
    <n v="82"/>
    <s v="NA"/>
    <s v="NA"/>
    <s v="NA"/>
  </r>
  <r>
    <x v="20"/>
    <x v="25"/>
    <s v="New cancer diagnoses (observed)"/>
    <x v="0"/>
    <x v="4"/>
    <n v="151"/>
    <s v="NA"/>
    <s v="NA"/>
    <s v="NA"/>
  </r>
  <r>
    <x v="20"/>
    <x v="25"/>
    <s v="New cancer diagnoses (observed)"/>
    <x v="1"/>
    <x v="5"/>
    <n v="56"/>
    <s v="NA"/>
    <s v="NA"/>
    <s v="NA"/>
  </r>
  <r>
    <x v="20"/>
    <x v="25"/>
    <s v="New cancer diagnoses (observed)"/>
    <x v="1"/>
    <x v="6"/>
    <n v="16"/>
    <s v="NA"/>
    <s v="NA"/>
    <s v="NA"/>
  </r>
  <r>
    <x v="20"/>
    <x v="25"/>
    <s v="New cancer diagnoses (observed)"/>
    <x v="1"/>
    <x v="7"/>
    <n v="53"/>
    <s v="NA"/>
    <s v="NA"/>
    <s v="NA"/>
  </r>
  <r>
    <x v="20"/>
    <x v="25"/>
    <s v="New cancer diagnoses (observed)"/>
    <x v="1"/>
    <x v="8"/>
    <n v="67"/>
    <s v="NA"/>
    <s v="NA"/>
    <s v="NA"/>
  </r>
  <r>
    <x v="20"/>
    <x v="25"/>
    <s v="New cancer diagnoses (observed)"/>
    <x v="1"/>
    <x v="9"/>
    <n v="200"/>
    <s v="NA"/>
    <s v="NA"/>
    <s v="NA"/>
  </r>
  <r>
    <x v="20"/>
    <x v="26"/>
    <s v="New cancer diagnoses (observed)"/>
    <x v="0"/>
    <x v="0"/>
    <n v="378"/>
    <s v="NA"/>
    <s v="NA"/>
    <s v="NA"/>
  </r>
  <r>
    <x v="20"/>
    <x v="26"/>
    <s v="New cancer diagnoses (observed)"/>
    <x v="0"/>
    <x v="1"/>
    <n v="91"/>
    <s v="NA"/>
    <s v="NA"/>
    <s v="NA"/>
  </r>
  <r>
    <x v="20"/>
    <x v="26"/>
    <s v="New cancer diagnoses (observed)"/>
    <x v="0"/>
    <x v="2"/>
    <n v="94"/>
    <s v="NA"/>
    <s v="NA"/>
    <s v="NA"/>
  </r>
  <r>
    <x v="20"/>
    <x v="26"/>
    <s v="New cancer diagnoses (observed)"/>
    <x v="0"/>
    <x v="4"/>
    <n v="182"/>
    <s v="NA"/>
    <s v="NA"/>
    <s v="NA"/>
  </r>
  <r>
    <x v="20"/>
    <x v="26"/>
    <s v="New cancer diagnoses (observed)"/>
    <x v="1"/>
    <x v="5"/>
    <n v="42"/>
    <s v="NA"/>
    <s v="NA"/>
    <s v="NA"/>
  </r>
  <r>
    <x v="20"/>
    <x v="26"/>
    <s v="New cancer diagnoses (observed)"/>
    <x v="1"/>
    <x v="6"/>
    <n v="72"/>
    <s v="NA"/>
    <s v="NA"/>
    <s v="NA"/>
  </r>
  <r>
    <x v="20"/>
    <x v="26"/>
    <s v="New cancer diagnoses (observed)"/>
    <x v="1"/>
    <x v="7"/>
    <n v="67"/>
    <s v="NA"/>
    <s v="NA"/>
    <s v="NA"/>
  </r>
  <r>
    <x v="20"/>
    <x v="26"/>
    <s v="New cancer diagnoses (observed)"/>
    <x v="1"/>
    <x v="8"/>
    <n v="193"/>
    <s v="NA"/>
    <s v="NA"/>
    <s v="NA"/>
  </r>
  <r>
    <x v="20"/>
    <x v="26"/>
    <s v="New cancer diagnoses (observed)"/>
    <x v="1"/>
    <x v="9"/>
    <n v="371"/>
    <s v="NA"/>
    <s v="NA"/>
    <s v="NA"/>
  </r>
  <r>
    <x v="20"/>
    <x v="27"/>
    <s v="New cancer diagnoses (observed)"/>
    <x v="0"/>
    <x v="0"/>
    <n v="264"/>
    <n v="246"/>
    <n v="18"/>
    <n v="7.0000000000000007E-2"/>
  </r>
  <r>
    <x v="20"/>
    <x v="27"/>
    <s v="New cancer diagnoses (observed)"/>
    <x v="0"/>
    <x v="1"/>
    <n v="625"/>
    <n v="629"/>
    <n v="-4"/>
    <n v="-0.01"/>
  </r>
  <r>
    <x v="20"/>
    <x v="27"/>
    <s v="New cancer diagnoses (observed)"/>
    <x v="0"/>
    <x v="2"/>
    <n v="286"/>
    <n v="287"/>
    <n v="-1"/>
    <n v="0"/>
  </r>
  <r>
    <x v="20"/>
    <x v="27"/>
    <s v="New cancer diagnoses (observed)"/>
    <x v="0"/>
    <x v="4"/>
    <n v="1764"/>
    <n v="1764"/>
    <n v="0"/>
    <n v="0"/>
  </r>
  <r>
    <x v="20"/>
    <x v="27"/>
    <s v="New cancer diagnoses (observed)"/>
    <x v="1"/>
    <x v="5"/>
    <n v="721"/>
    <n v="718"/>
    <n v="3"/>
    <n v="0"/>
  </r>
  <r>
    <x v="20"/>
    <x v="27"/>
    <s v="New cancer diagnoses (observed)"/>
    <x v="1"/>
    <x v="6"/>
    <n v="289"/>
    <n v="290"/>
    <n v="-1"/>
    <n v="0"/>
  </r>
  <r>
    <x v="20"/>
    <x v="27"/>
    <s v="New cancer diagnoses (observed)"/>
    <x v="1"/>
    <x v="7"/>
    <n v="565"/>
    <n v="565"/>
    <n v="0"/>
    <n v="0"/>
  </r>
  <r>
    <x v="20"/>
    <x v="27"/>
    <s v="New cancer diagnoses (observed)"/>
    <x v="1"/>
    <x v="8"/>
    <n v="475"/>
    <n v="472"/>
    <n v="3"/>
    <n v="0.01"/>
  </r>
  <r>
    <x v="20"/>
    <x v="27"/>
    <s v="New cancer diagnoses (observed)"/>
    <x v="1"/>
    <x v="9"/>
    <n v="889"/>
    <n v="881"/>
    <n v="8"/>
    <n v="0.01"/>
  </r>
  <r>
    <x v="20"/>
    <x v="28"/>
    <s v="New cancer diagnoses (observed)"/>
    <x v="0"/>
    <x v="0"/>
    <n v="121"/>
    <s v="NA"/>
    <s v="NA"/>
    <s v="NA"/>
  </r>
  <r>
    <x v="20"/>
    <x v="28"/>
    <s v="New cancer diagnoses (observed)"/>
    <x v="0"/>
    <x v="1"/>
    <n v="61"/>
    <s v="NA"/>
    <s v="NA"/>
    <s v="NA"/>
  </r>
  <r>
    <x v="20"/>
    <x v="28"/>
    <s v="New cancer diagnoses (observed)"/>
    <x v="0"/>
    <x v="2"/>
    <n v="62"/>
    <s v="NA"/>
    <s v="NA"/>
    <s v="NA"/>
  </r>
  <r>
    <x v="20"/>
    <x v="28"/>
    <s v="New cancer diagnoses (observed)"/>
    <x v="0"/>
    <x v="4"/>
    <n v="126"/>
    <s v="NA"/>
    <s v="NA"/>
    <s v="NA"/>
  </r>
  <r>
    <x v="20"/>
    <x v="28"/>
    <s v="New cancer diagnoses (observed)"/>
    <x v="1"/>
    <x v="5"/>
    <n v="28"/>
    <s v="NA"/>
    <s v="NA"/>
    <s v="NA"/>
  </r>
  <r>
    <x v="20"/>
    <x v="28"/>
    <s v="New cancer diagnoses (observed)"/>
    <x v="1"/>
    <x v="6"/>
    <n v="52"/>
    <s v="NA"/>
    <s v="NA"/>
    <s v="NA"/>
  </r>
  <r>
    <x v="20"/>
    <x v="28"/>
    <s v="New cancer diagnoses (observed)"/>
    <x v="1"/>
    <x v="7"/>
    <n v="29"/>
    <s v="NA"/>
    <s v="NA"/>
    <s v="NA"/>
  </r>
  <r>
    <x v="20"/>
    <x v="28"/>
    <s v="New cancer diagnoses (observed)"/>
    <x v="1"/>
    <x v="8"/>
    <n v="111"/>
    <s v="NA"/>
    <s v="NA"/>
    <s v="NA"/>
  </r>
  <r>
    <x v="20"/>
    <x v="28"/>
    <s v="New cancer diagnoses (observed)"/>
    <x v="1"/>
    <x v="9"/>
    <n v="150"/>
    <s v="NA"/>
    <s v="NA"/>
    <s v="NA"/>
  </r>
  <r>
    <x v="20"/>
    <x v="29"/>
    <s v="New cancer diagnoses (observed)"/>
    <x v="0"/>
    <x v="0"/>
    <n v="24"/>
    <s v="NA"/>
    <s v="NA"/>
    <s v="NA"/>
  </r>
  <r>
    <x v="20"/>
    <x v="29"/>
    <s v="New cancer diagnoses (observed)"/>
    <x v="0"/>
    <x v="1"/>
    <n v="18"/>
    <s v="NA"/>
    <s v="NA"/>
    <s v="NA"/>
  </r>
  <r>
    <x v="20"/>
    <x v="29"/>
    <s v="New cancer diagnoses (observed)"/>
    <x v="0"/>
    <x v="2"/>
    <n v="22"/>
    <s v="NA"/>
    <s v="NA"/>
    <s v="NA"/>
  </r>
  <r>
    <x v="20"/>
    <x v="29"/>
    <s v="New cancer diagnoses (observed)"/>
    <x v="0"/>
    <x v="4"/>
    <n v="76"/>
    <s v="NA"/>
    <s v="NA"/>
    <s v="NA"/>
  </r>
  <r>
    <x v="20"/>
    <x v="30"/>
    <s v="New cancer diagnoses (observed)"/>
    <x v="0"/>
    <x v="0"/>
    <n v="190"/>
    <n v="221"/>
    <n v="-31"/>
    <n v="-0.14000000000000001"/>
  </r>
  <r>
    <x v="20"/>
    <x v="30"/>
    <s v="New cancer diagnoses (observed)"/>
    <x v="0"/>
    <x v="1"/>
    <n v="73"/>
    <n v="73"/>
    <n v="0"/>
    <n v="0"/>
  </r>
  <r>
    <x v="20"/>
    <x v="30"/>
    <s v="New cancer diagnoses (observed)"/>
    <x v="0"/>
    <x v="2"/>
    <n v="73"/>
    <n v="84"/>
    <n v="-11"/>
    <n v="-0.13"/>
  </r>
  <r>
    <x v="20"/>
    <x v="30"/>
    <s v="New cancer diagnoses (observed)"/>
    <x v="0"/>
    <x v="4"/>
    <n v="104"/>
    <n v="106"/>
    <n v="-2"/>
    <n v="-0.02"/>
  </r>
  <r>
    <x v="20"/>
    <x v="31"/>
    <s v="New cancer diagnoses (observed)"/>
    <x v="0"/>
    <x v="0"/>
    <n v="723"/>
    <n v="623"/>
    <n v="100"/>
    <n v="0.16"/>
  </r>
  <r>
    <x v="20"/>
    <x v="31"/>
    <s v="New cancer diagnoses (observed)"/>
    <x v="0"/>
    <x v="1"/>
    <n v="246"/>
    <n v="233"/>
    <n v="13"/>
    <n v="0.06"/>
  </r>
  <r>
    <x v="20"/>
    <x v="31"/>
    <s v="New cancer diagnoses (observed)"/>
    <x v="0"/>
    <x v="2"/>
    <n v="257"/>
    <n v="246"/>
    <n v="11"/>
    <n v="0.04"/>
  </r>
  <r>
    <x v="20"/>
    <x v="31"/>
    <s v="New cancer diagnoses (observed)"/>
    <x v="0"/>
    <x v="4"/>
    <n v="310"/>
    <n v="310"/>
    <n v="0"/>
    <n v="0"/>
  </r>
  <r>
    <x v="20"/>
    <x v="31"/>
    <s v="New cancer diagnoses (observed)"/>
    <x v="1"/>
    <x v="5"/>
    <n v="42"/>
    <n v="42"/>
    <n v="0"/>
    <n v="0"/>
  </r>
  <r>
    <x v="20"/>
    <x v="31"/>
    <s v="New cancer diagnoses (observed)"/>
    <x v="1"/>
    <x v="6"/>
    <n v="72"/>
    <n v="71"/>
    <n v="1"/>
    <n v="0.01"/>
  </r>
  <r>
    <x v="20"/>
    <x v="31"/>
    <s v="New cancer diagnoses (observed)"/>
    <x v="1"/>
    <x v="7"/>
    <n v="67"/>
    <n v="67"/>
    <n v="0"/>
    <n v="0"/>
  </r>
  <r>
    <x v="20"/>
    <x v="31"/>
    <s v="New cancer diagnoses (observed)"/>
    <x v="1"/>
    <x v="8"/>
    <n v="193"/>
    <n v="191"/>
    <n v="2"/>
    <n v="0.01"/>
  </r>
  <r>
    <x v="20"/>
    <x v="31"/>
    <s v="New cancer diagnoses (observed)"/>
    <x v="1"/>
    <x v="9"/>
    <n v="371"/>
    <n v="309"/>
    <n v="62"/>
    <n v="0.2"/>
  </r>
  <r>
    <x v="20"/>
    <x v="32"/>
    <s v="New cancer diagnoses (observed)"/>
    <x v="0"/>
    <x v="0"/>
    <n v="414"/>
    <n v="377"/>
    <n v="37"/>
    <n v="0.1"/>
  </r>
  <r>
    <x v="20"/>
    <x v="32"/>
    <s v="New cancer diagnoses (observed)"/>
    <x v="0"/>
    <x v="1"/>
    <n v="468"/>
    <n v="470"/>
    <n v="-2"/>
    <n v="0"/>
  </r>
  <r>
    <x v="20"/>
    <x v="32"/>
    <s v="New cancer diagnoses (observed)"/>
    <x v="0"/>
    <x v="2"/>
    <n v="335"/>
    <n v="331"/>
    <n v="4"/>
    <n v="0.01"/>
  </r>
  <r>
    <x v="20"/>
    <x v="32"/>
    <s v="New cancer diagnoses (observed)"/>
    <x v="0"/>
    <x v="4"/>
    <n v="633"/>
    <n v="633"/>
    <n v="0"/>
    <n v="0"/>
  </r>
  <r>
    <x v="20"/>
    <x v="32"/>
    <s v="New cancer diagnoses (observed)"/>
    <x v="1"/>
    <x v="5"/>
    <n v="393"/>
    <n v="393"/>
    <n v="0"/>
    <n v="0"/>
  </r>
  <r>
    <x v="20"/>
    <x v="32"/>
    <s v="New cancer diagnoses (observed)"/>
    <x v="1"/>
    <x v="6"/>
    <n v="188"/>
    <n v="190"/>
    <n v="-2"/>
    <n v="-0.01"/>
  </r>
  <r>
    <x v="20"/>
    <x v="32"/>
    <s v="New cancer diagnoses (observed)"/>
    <x v="1"/>
    <x v="7"/>
    <n v="182"/>
    <n v="182"/>
    <n v="0"/>
    <n v="0"/>
  </r>
  <r>
    <x v="20"/>
    <x v="32"/>
    <s v="New cancer diagnoses (observed)"/>
    <x v="1"/>
    <x v="8"/>
    <n v="97"/>
    <n v="97"/>
    <n v="0"/>
    <n v="0"/>
  </r>
  <r>
    <x v="20"/>
    <x v="32"/>
    <s v="New cancer diagnoses (observed)"/>
    <x v="1"/>
    <x v="9"/>
    <n v="691"/>
    <n v="658"/>
    <n v="33"/>
    <n v="0.05"/>
  </r>
  <r>
    <x v="20"/>
    <x v="33"/>
    <s v="New cancer diagnoses (observed)"/>
    <x v="0"/>
    <x v="0"/>
    <n v="69"/>
    <s v="NA"/>
    <s v="NA"/>
    <s v="NA"/>
  </r>
  <r>
    <x v="20"/>
    <x v="33"/>
    <s v="New cancer diagnoses (observed)"/>
    <x v="0"/>
    <x v="1"/>
    <n v="118"/>
    <s v="NA"/>
    <s v="NA"/>
    <s v="NA"/>
  </r>
  <r>
    <x v="20"/>
    <x v="33"/>
    <s v="New cancer diagnoses (observed)"/>
    <x v="0"/>
    <x v="2"/>
    <n v="56"/>
    <s v="NA"/>
    <s v="NA"/>
    <s v="NA"/>
  </r>
  <r>
    <x v="20"/>
    <x v="33"/>
    <s v="New cancer diagnoses (observed)"/>
    <x v="0"/>
    <x v="4"/>
    <n v="419"/>
    <s v="NA"/>
    <s v="NA"/>
    <s v="NA"/>
  </r>
  <r>
    <x v="20"/>
    <x v="33"/>
    <s v="New cancer diagnoses (observed)"/>
    <x v="1"/>
    <x v="5"/>
    <n v="301"/>
    <s v="NA"/>
    <s v="NA"/>
    <s v="NA"/>
  </r>
  <r>
    <x v="20"/>
    <x v="33"/>
    <s v="New cancer diagnoses (observed)"/>
    <x v="1"/>
    <x v="6"/>
    <n v="27"/>
    <s v="NA"/>
    <s v="NA"/>
    <s v="NA"/>
  </r>
  <r>
    <x v="20"/>
    <x v="33"/>
    <s v="New cancer diagnoses (observed)"/>
    <x v="1"/>
    <x v="7"/>
    <n v="61"/>
    <s v="NA"/>
    <s v="NA"/>
    <s v="NA"/>
  </r>
  <r>
    <x v="20"/>
    <x v="33"/>
    <s v="New cancer diagnoses (observed)"/>
    <x v="1"/>
    <x v="8"/>
    <n v="38"/>
    <s v="NA"/>
    <s v="NA"/>
    <s v="NA"/>
  </r>
  <r>
    <x v="20"/>
    <x v="33"/>
    <s v="New cancer diagnoses (observed)"/>
    <x v="1"/>
    <x v="9"/>
    <n v="235"/>
    <s v="NA"/>
    <s v="NA"/>
    <s v="NA"/>
  </r>
  <r>
    <x v="21"/>
    <x v="0"/>
    <s v="New cancer diagnoses (observed)"/>
    <x v="0"/>
    <x v="0"/>
    <n v="4912"/>
    <n v="4479"/>
    <n v="433"/>
    <n v="0.1"/>
  </r>
  <r>
    <x v="21"/>
    <x v="0"/>
    <s v="New cancer diagnoses (observed)"/>
    <x v="0"/>
    <x v="1"/>
    <n v="4466"/>
    <n v="4413"/>
    <n v="53"/>
    <n v="0.01"/>
  </r>
  <r>
    <x v="21"/>
    <x v="0"/>
    <s v="New cancer diagnoses (observed)"/>
    <x v="0"/>
    <x v="2"/>
    <n v="3399"/>
    <n v="3381"/>
    <n v="18"/>
    <n v="0.01"/>
  </r>
  <r>
    <x v="21"/>
    <x v="0"/>
    <s v="New cancer diagnoses (observed)"/>
    <x v="0"/>
    <x v="3"/>
    <n v="1196"/>
    <n v="1197"/>
    <n v="-1"/>
    <n v="0"/>
  </r>
  <r>
    <x v="21"/>
    <x v="0"/>
    <s v="New cancer diagnoses (observed)"/>
    <x v="0"/>
    <x v="4"/>
    <n v="10190"/>
    <n v="10194"/>
    <n v="-4"/>
    <n v="0"/>
  </r>
  <r>
    <x v="21"/>
    <x v="0"/>
    <s v="New cancer diagnoses (observed)"/>
    <x v="1"/>
    <x v="5"/>
    <n v="4337"/>
    <n v="4327"/>
    <n v="10"/>
    <n v="0"/>
  </r>
  <r>
    <x v="21"/>
    <x v="0"/>
    <s v="New cancer diagnoses (observed)"/>
    <x v="1"/>
    <x v="6"/>
    <n v="3014"/>
    <n v="3010"/>
    <n v="4"/>
    <n v="0"/>
  </r>
  <r>
    <x v="21"/>
    <x v="0"/>
    <s v="New cancer diagnoses (observed)"/>
    <x v="1"/>
    <x v="7"/>
    <n v="2858"/>
    <n v="2847"/>
    <n v="11"/>
    <n v="0"/>
  </r>
  <r>
    <x v="21"/>
    <x v="0"/>
    <s v="New cancer diagnoses (observed)"/>
    <x v="1"/>
    <x v="8"/>
    <n v="3034"/>
    <n v="3015"/>
    <n v="19"/>
    <n v="0.01"/>
  </r>
  <r>
    <x v="21"/>
    <x v="0"/>
    <s v="New cancer diagnoses (observed)"/>
    <x v="1"/>
    <x v="9"/>
    <n v="6065"/>
    <n v="5767"/>
    <n v="298"/>
    <n v="0.05"/>
  </r>
  <r>
    <x v="21"/>
    <x v="1"/>
    <s v="New cancer diagnoses (observed)"/>
    <x v="0"/>
    <x v="0"/>
    <n v="134"/>
    <s v="NA"/>
    <s v="NA"/>
    <s v="NA"/>
  </r>
  <r>
    <x v="21"/>
    <x v="1"/>
    <s v="New cancer diagnoses (observed)"/>
    <x v="0"/>
    <x v="1"/>
    <n v="220"/>
    <s v="NA"/>
    <s v="NA"/>
    <s v="NA"/>
  </r>
  <r>
    <x v="21"/>
    <x v="1"/>
    <s v="New cancer diagnoses (observed)"/>
    <x v="0"/>
    <x v="2"/>
    <n v="109"/>
    <s v="NA"/>
    <s v="NA"/>
    <s v="NA"/>
  </r>
  <r>
    <x v="21"/>
    <x v="1"/>
    <s v="New cancer diagnoses (observed)"/>
    <x v="0"/>
    <x v="4"/>
    <n v="321"/>
    <s v="NA"/>
    <s v="NA"/>
    <s v="NA"/>
  </r>
  <r>
    <x v="21"/>
    <x v="1"/>
    <s v="New cancer diagnoses (observed)"/>
    <x v="1"/>
    <x v="5"/>
    <n v="196"/>
    <s v="NA"/>
    <s v="NA"/>
    <s v="NA"/>
  </r>
  <r>
    <x v="21"/>
    <x v="1"/>
    <s v="New cancer diagnoses (observed)"/>
    <x v="1"/>
    <x v="6"/>
    <n v="155"/>
    <s v="NA"/>
    <s v="NA"/>
    <s v="NA"/>
  </r>
  <r>
    <x v="21"/>
    <x v="1"/>
    <s v="New cancer diagnoses (observed)"/>
    <x v="1"/>
    <x v="7"/>
    <n v="51"/>
    <s v="NA"/>
    <s v="NA"/>
    <s v="NA"/>
  </r>
  <r>
    <x v="21"/>
    <x v="1"/>
    <s v="New cancer diagnoses (observed)"/>
    <x v="1"/>
    <x v="8"/>
    <n v="29"/>
    <s v="NA"/>
    <s v="NA"/>
    <s v="NA"/>
  </r>
  <r>
    <x v="21"/>
    <x v="1"/>
    <s v="New cancer diagnoses (observed)"/>
    <x v="1"/>
    <x v="9"/>
    <n v="353"/>
    <s v="NA"/>
    <s v="NA"/>
    <s v="NA"/>
  </r>
  <r>
    <x v="21"/>
    <x v="2"/>
    <s v="New cancer diagnoses (observed)"/>
    <x v="0"/>
    <x v="0"/>
    <n v="32"/>
    <n v="30"/>
    <n v="2"/>
    <n v="7.0000000000000007E-2"/>
  </r>
  <r>
    <x v="21"/>
    <x v="2"/>
    <s v="New cancer diagnoses (observed)"/>
    <x v="0"/>
    <x v="1"/>
    <n v="68"/>
    <n v="64"/>
    <n v="4"/>
    <n v="0.06"/>
  </r>
  <r>
    <x v="21"/>
    <x v="2"/>
    <s v="New cancer diagnoses (observed)"/>
    <x v="0"/>
    <x v="2"/>
    <n v="60"/>
    <n v="61"/>
    <n v="-1"/>
    <n v="-0.02"/>
  </r>
  <r>
    <x v="21"/>
    <x v="2"/>
    <s v="New cancer diagnoses (observed)"/>
    <x v="0"/>
    <x v="4"/>
    <n v="69"/>
    <n v="69"/>
    <n v="0"/>
    <n v="0"/>
  </r>
  <r>
    <x v="21"/>
    <x v="3"/>
    <s v="New cancer diagnoses (observed)"/>
    <x v="0"/>
    <x v="0"/>
    <n v="181"/>
    <n v="159"/>
    <n v="22"/>
    <n v="0.14000000000000001"/>
  </r>
  <r>
    <x v="21"/>
    <x v="3"/>
    <s v="New cancer diagnoses (observed)"/>
    <x v="0"/>
    <x v="1"/>
    <n v="59"/>
    <n v="56"/>
    <n v="3"/>
    <n v="0.05"/>
  </r>
  <r>
    <x v="21"/>
    <x v="3"/>
    <s v="New cancer diagnoses (observed)"/>
    <x v="0"/>
    <x v="2"/>
    <n v="149"/>
    <n v="151"/>
    <n v="-2"/>
    <n v="-0.01"/>
  </r>
  <r>
    <x v="21"/>
    <x v="3"/>
    <s v="New cancer diagnoses (observed)"/>
    <x v="0"/>
    <x v="4"/>
    <n v="6"/>
    <n v="6"/>
    <n v="0"/>
    <n v="0"/>
  </r>
  <r>
    <x v="21"/>
    <x v="4"/>
    <s v="New cancer diagnoses (observed)"/>
    <x v="0"/>
    <x v="0"/>
    <n v="136"/>
    <n v="126"/>
    <n v="10"/>
    <n v="0.08"/>
  </r>
  <r>
    <x v="21"/>
    <x v="4"/>
    <s v="New cancer diagnoses (observed)"/>
    <x v="0"/>
    <x v="1"/>
    <n v="226"/>
    <n v="229"/>
    <n v="-3"/>
    <n v="-0.01"/>
  </r>
  <r>
    <x v="21"/>
    <x v="4"/>
    <s v="New cancer diagnoses (observed)"/>
    <x v="0"/>
    <x v="2"/>
    <n v="136"/>
    <n v="132"/>
    <n v="4"/>
    <n v="0.03"/>
  </r>
  <r>
    <x v="21"/>
    <x v="4"/>
    <s v="New cancer diagnoses (observed)"/>
    <x v="0"/>
    <x v="3"/>
    <n v="822"/>
    <n v="822"/>
    <n v="0"/>
    <n v="0"/>
  </r>
  <r>
    <x v="21"/>
    <x v="4"/>
    <s v="New cancer diagnoses (observed)"/>
    <x v="0"/>
    <x v="4"/>
    <n v="2122"/>
    <n v="2118"/>
    <n v="4"/>
    <n v="0"/>
  </r>
  <r>
    <x v="21"/>
    <x v="4"/>
    <s v="New cancer diagnoses (observed)"/>
    <x v="1"/>
    <x v="5"/>
    <n v="1005"/>
    <n v="1003"/>
    <n v="2"/>
    <n v="0"/>
  </r>
  <r>
    <x v="21"/>
    <x v="4"/>
    <s v="New cancer diagnoses (observed)"/>
    <x v="1"/>
    <x v="6"/>
    <n v="1118"/>
    <n v="1118"/>
    <n v="0"/>
    <n v="0"/>
  </r>
  <r>
    <x v="21"/>
    <x v="4"/>
    <s v="New cancer diagnoses (observed)"/>
    <x v="1"/>
    <x v="7"/>
    <n v="279"/>
    <n v="279"/>
    <n v="0"/>
    <n v="0"/>
  </r>
  <r>
    <x v="21"/>
    <x v="4"/>
    <s v="New cancer diagnoses (observed)"/>
    <x v="1"/>
    <x v="8"/>
    <n v="102"/>
    <n v="101"/>
    <n v="1"/>
    <n v="0.01"/>
  </r>
  <r>
    <x v="21"/>
    <x v="4"/>
    <s v="New cancer diagnoses (observed)"/>
    <x v="1"/>
    <x v="9"/>
    <n v="938"/>
    <n v="926"/>
    <n v="12"/>
    <n v="0.01"/>
  </r>
  <r>
    <x v="21"/>
    <x v="5"/>
    <s v="New cancer diagnoses (observed)"/>
    <x v="0"/>
    <x v="0"/>
    <n v="19"/>
    <s v="NA"/>
    <s v="NA"/>
    <s v="NA"/>
  </r>
  <r>
    <x v="21"/>
    <x v="5"/>
    <s v="New cancer diagnoses (observed)"/>
    <x v="0"/>
    <x v="1"/>
    <n v="29"/>
    <s v="NA"/>
    <s v="NA"/>
    <s v="NA"/>
  </r>
  <r>
    <x v="21"/>
    <x v="5"/>
    <s v="New cancer diagnoses (observed)"/>
    <x v="0"/>
    <x v="2"/>
    <n v="17"/>
    <s v="NA"/>
    <s v="NA"/>
    <s v="NA"/>
  </r>
  <r>
    <x v="21"/>
    <x v="5"/>
    <s v="New cancer diagnoses (observed)"/>
    <x v="0"/>
    <x v="3"/>
    <n v="59"/>
    <s v="NA"/>
    <s v="NA"/>
    <s v="NA"/>
  </r>
  <r>
    <x v="21"/>
    <x v="5"/>
    <s v="New cancer diagnoses (observed)"/>
    <x v="0"/>
    <x v="4"/>
    <n v="53"/>
    <s v="NA"/>
    <s v="NA"/>
    <s v="NA"/>
  </r>
  <r>
    <x v="21"/>
    <x v="6"/>
    <s v="New cancer diagnoses (observed)"/>
    <x v="0"/>
    <x v="0"/>
    <n v="671"/>
    <n v="616"/>
    <n v="55"/>
    <n v="0.09"/>
  </r>
  <r>
    <x v="21"/>
    <x v="6"/>
    <s v="New cancer diagnoses (observed)"/>
    <x v="0"/>
    <x v="1"/>
    <n v="487"/>
    <n v="485"/>
    <n v="2"/>
    <n v="0"/>
  </r>
  <r>
    <x v="21"/>
    <x v="6"/>
    <s v="New cancer diagnoses (observed)"/>
    <x v="0"/>
    <x v="2"/>
    <n v="401"/>
    <n v="399"/>
    <n v="2"/>
    <n v="0.01"/>
  </r>
  <r>
    <x v="21"/>
    <x v="6"/>
    <s v="New cancer diagnoses (observed)"/>
    <x v="0"/>
    <x v="3"/>
    <n v="315"/>
    <n v="316"/>
    <n v="-1"/>
    <n v="0"/>
  </r>
  <r>
    <x v="21"/>
    <x v="6"/>
    <s v="New cancer diagnoses (observed)"/>
    <x v="0"/>
    <x v="4"/>
    <n v="1349"/>
    <n v="1352"/>
    <n v="-3"/>
    <n v="0"/>
  </r>
  <r>
    <x v="21"/>
    <x v="6"/>
    <s v="New cancer diagnoses (observed)"/>
    <x v="1"/>
    <x v="5"/>
    <n v="437"/>
    <n v="435"/>
    <n v="2"/>
    <n v="0"/>
  </r>
  <r>
    <x v="21"/>
    <x v="6"/>
    <s v="New cancer diagnoses (observed)"/>
    <x v="1"/>
    <x v="6"/>
    <n v="653"/>
    <n v="651"/>
    <n v="2"/>
    <n v="0"/>
  </r>
  <r>
    <x v="21"/>
    <x v="6"/>
    <s v="New cancer diagnoses (observed)"/>
    <x v="1"/>
    <x v="7"/>
    <n v="807"/>
    <n v="803"/>
    <n v="4"/>
    <n v="0"/>
  </r>
  <r>
    <x v="21"/>
    <x v="6"/>
    <s v="New cancer diagnoses (observed)"/>
    <x v="1"/>
    <x v="8"/>
    <n v="449"/>
    <n v="447"/>
    <n v="2"/>
    <n v="0"/>
  </r>
  <r>
    <x v="21"/>
    <x v="6"/>
    <s v="New cancer diagnoses (observed)"/>
    <x v="1"/>
    <x v="9"/>
    <n v="778"/>
    <n v="734"/>
    <n v="44"/>
    <n v="0.06"/>
  </r>
  <r>
    <x v="21"/>
    <x v="7"/>
    <s v="New cancer diagnoses (observed)"/>
    <x v="0"/>
    <x v="0"/>
    <n v="28"/>
    <n v="29"/>
    <n v="-1"/>
    <n v="-0.03"/>
  </r>
  <r>
    <x v="21"/>
    <x v="7"/>
    <s v="New cancer diagnoses (observed)"/>
    <x v="0"/>
    <x v="1"/>
    <n v="83"/>
    <n v="82"/>
    <n v="1"/>
    <n v="0.01"/>
  </r>
  <r>
    <x v="21"/>
    <x v="7"/>
    <s v="New cancer diagnoses (observed)"/>
    <x v="0"/>
    <x v="2"/>
    <n v="76"/>
    <n v="70"/>
    <n v="6"/>
    <n v="0.09"/>
  </r>
  <r>
    <x v="21"/>
    <x v="7"/>
    <s v="New cancer diagnoses (observed)"/>
    <x v="0"/>
    <x v="4"/>
    <n v="81"/>
    <n v="79"/>
    <n v="2"/>
    <n v="0.03"/>
  </r>
  <r>
    <x v="21"/>
    <x v="8"/>
    <s v="New cancer diagnoses (observed)"/>
    <x v="0"/>
    <x v="0"/>
    <n v="243"/>
    <n v="222"/>
    <n v="21"/>
    <n v="0.09"/>
  </r>
  <r>
    <x v="21"/>
    <x v="8"/>
    <s v="New cancer diagnoses (observed)"/>
    <x v="0"/>
    <x v="1"/>
    <n v="318"/>
    <n v="311"/>
    <n v="7"/>
    <n v="0.02"/>
  </r>
  <r>
    <x v="21"/>
    <x v="8"/>
    <s v="New cancer diagnoses (observed)"/>
    <x v="0"/>
    <x v="2"/>
    <n v="196"/>
    <n v="196"/>
    <n v="0"/>
    <n v="0"/>
  </r>
  <r>
    <x v="21"/>
    <x v="8"/>
    <s v="New cancer diagnoses (observed)"/>
    <x v="0"/>
    <x v="3"/>
    <n v="59"/>
    <n v="59"/>
    <n v="0"/>
    <n v="0"/>
  </r>
  <r>
    <x v="21"/>
    <x v="8"/>
    <s v="New cancer diagnoses (observed)"/>
    <x v="0"/>
    <x v="4"/>
    <n v="752"/>
    <n v="753"/>
    <n v="-1"/>
    <n v="0"/>
  </r>
  <r>
    <x v="21"/>
    <x v="8"/>
    <s v="New cancer diagnoses (observed)"/>
    <x v="1"/>
    <x v="5"/>
    <n v="459"/>
    <n v="457"/>
    <n v="2"/>
    <n v="0"/>
  </r>
  <r>
    <x v="21"/>
    <x v="8"/>
    <s v="New cancer diagnoses (observed)"/>
    <x v="1"/>
    <x v="6"/>
    <n v="54"/>
    <n v="54"/>
    <n v="0"/>
    <n v="0"/>
  </r>
  <r>
    <x v="21"/>
    <x v="8"/>
    <s v="New cancer diagnoses (observed)"/>
    <x v="1"/>
    <x v="7"/>
    <n v="147"/>
    <n v="147"/>
    <n v="0"/>
    <n v="0"/>
  </r>
  <r>
    <x v="21"/>
    <x v="8"/>
    <s v="New cancer diagnoses (observed)"/>
    <x v="1"/>
    <x v="8"/>
    <n v="103"/>
    <n v="101"/>
    <n v="2"/>
    <n v="0.02"/>
  </r>
  <r>
    <x v="21"/>
    <x v="8"/>
    <s v="New cancer diagnoses (observed)"/>
    <x v="1"/>
    <x v="9"/>
    <n v="477"/>
    <n v="462"/>
    <n v="15"/>
    <n v="0.03"/>
  </r>
  <r>
    <x v="21"/>
    <x v="9"/>
    <s v="New cancer diagnoses (observed)"/>
    <x v="0"/>
    <x v="0"/>
    <n v="583"/>
    <n v="517"/>
    <n v="66"/>
    <n v="0.13"/>
  </r>
  <r>
    <x v="21"/>
    <x v="9"/>
    <s v="New cancer diagnoses (observed)"/>
    <x v="0"/>
    <x v="1"/>
    <n v="459"/>
    <n v="443"/>
    <n v="16"/>
    <n v="0.04"/>
  </r>
  <r>
    <x v="21"/>
    <x v="9"/>
    <s v="New cancer diagnoses (observed)"/>
    <x v="0"/>
    <x v="2"/>
    <n v="302"/>
    <n v="299"/>
    <n v="3"/>
    <n v="0.01"/>
  </r>
  <r>
    <x v="21"/>
    <x v="9"/>
    <s v="New cancer diagnoses (observed)"/>
    <x v="0"/>
    <x v="4"/>
    <n v="597"/>
    <n v="595"/>
    <n v="2"/>
    <n v="0"/>
  </r>
  <r>
    <x v="21"/>
    <x v="9"/>
    <s v="New cancer diagnoses (observed)"/>
    <x v="1"/>
    <x v="5"/>
    <n v="53"/>
    <n v="53"/>
    <n v="0"/>
    <n v="0"/>
  </r>
  <r>
    <x v="21"/>
    <x v="9"/>
    <s v="New cancer diagnoses (observed)"/>
    <x v="1"/>
    <x v="6"/>
    <n v="50"/>
    <n v="50"/>
    <n v="0"/>
    <n v="0"/>
  </r>
  <r>
    <x v="21"/>
    <x v="9"/>
    <s v="New cancer diagnoses (observed)"/>
    <x v="1"/>
    <x v="7"/>
    <n v="65"/>
    <n v="65"/>
    <n v="0"/>
    <n v="0"/>
  </r>
  <r>
    <x v="21"/>
    <x v="9"/>
    <s v="New cancer diagnoses (observed)"/>
    <x v="1"/>
    <x v="8"/>
    <n v="143"/>
    <n v="142"/>
    <n v="1"/>
    <n v="0.01"/>
  </r>
  <r>
    <x v="21"/>
    <x v="9"/>
    <s v="New cancer diagnoses (observed)"/>
    <x v="1"/>
    <x v="9"/>
    <n v="654"/>
    <n v="629"/>
    <n v="25"/>
    <n v="0.04"/>
  </r>
  <r>
    <x v="21"/>
    <x v="10"/>
    <s v="New cancer diagnoses (observed)"/>
    <x v="0"/>
    <x v="0"/>
    <n v="74"/>
    <n v="66"/>
    <n v="8"/>
    <n v="0.12"/>
  </r>
  <r>
    <x v="21"/>
    <x v="10"/>
    <s v="New cancer diagnoses (observed)"/>
    <x v="0"/>
    <x v="1"/>
    <n v="155"/>
    <n v="155"/>
    <n v="0"/>
    <n v="0"/>
  </r>
  <r>
    <x v="21"/>
    <x v="10"/>
    <s v="New cancer diagnoses (observed)"/>
    <x v="0"/>
    <x v="2"/>
    <n v="121"/>
    <n v="118"/>
    <n v="3"/>
    <n v="0.03"/>
  </r>
  <r>
    <x v="21"/>
    <x v="10"/>
    <s v="New cancer diagnoses (observed)"/>
    <x v="0"/>
    <x v="4"/>
    <n v="472"/>
    <n v="473"/>
    <n v="-1"/>
    <n v="0"/>
  </r>
  <r>
    <x v="21"/>
    <x v="11"/>
    <s v="New cancer diagnoses (observed)"/>
    <x v="0"/>
    <x v="0"/>
    <n v="20"/>
    <s v="NA"/>
    <s v="NA"/>
    <s v="NA"/>
  </r>
  <r>
    <x v="21"/>
    <x v="11"/>
    <s v="New cancer diagnoses (observed)"/>
    <x v="0"/>
    <x v="1"/>
    <n v="15"/>
    <s v="NA"/>
    <s v="NA"/>
    <s v="NA"/>
  </r>
  <r>
    <x v="21"/>
    <x v="11"/>
    <s v="New cancer diagnoses (observed)"/>
    <x v="0"/>
    <x v="2"/>
    <n v="20"/>
    <s v="NA"/>
    <s v="NA"/>
    <s v="NA"/>
  </r>
  <r>
    <x v="21"/>
    <x v="11"/>
    <s v="New cancer diagnoses (observed)"/>
    <x v="0"/>
    <x v="4"/>
    <n v="65"/>
    <s v="NA"/>
    <s v="NA"/>
    <s v="NA"/>
  </r>
  <r>
    <x v="21"/>
    <x v="11"/>
    <s v="New cancer diagnoses (observed)"/>
    <x v="1"/>
    <x v="5"/>
    <n v="6"/>
    <s v="NA"/>
    <s v="NA"/>
    <s v="NA"/>
  </r>
  <r>
    <x v="21"/>
    <x v="11"/>
    <s v="New cancer diagnoses (observed)"/>
    <x v="1"/>
    <x v="6"/>
    <n v="15"/>
    <s v="NA"/>
    <s v="NA"/>
    <s v="NA"/>
  </r>
  <r>
    <x v="21"/>
    <x v="11"/>
    <s v="New cancer diagnoses (observed)"/>
    <x v="1"/>
    <x v="7"/>
    <n v="9"/>
    <s v="NA"/>
    <s v="NA"/>
    <s v="NA"/>
  </r>
  <r>
    <x v="21"/>
    <x v="11"/>
    <s v="New cancer diagnoses (observed)"/>
    <x v="1"/>
    <x v="8"/>
    <n v="18"/>
    <s v="NA"/>
    <s v="NA"/>
    <s v="NA"/>
  </r>
  <r>
    <x v="21"/>
    <x v="11"/>
    <s v="New cancer diagnoses (observed)"/>
    <x v="1"/>
    <x v="9"/>
    <n v="72"/>
    <s v="NA"/>
    <s v="NA"/>
    <s v="NA"/>
  </r>
  <r>
    <x v="21"/>
    <x v="12"/>
    <s v="New cancer diagnoses (observed)"/>
    <x v="0"/>
    <x v="0"/>
    <n v="179"/>
    <s v="NA"/>
    <s v="NA"/>
    <s v="NA"/>
  </r>
  <r>
    <x v="21"/>
    <x v="12"/>
    <s v="New cancer diagnoses (observed)"/>
    <x v="0"/>
    <x v="1"/>
    <n v="190"/>
    <s v="NA"/>
    <s v="NA"/>
    <s v="NA"/>
  </r>
  <r>
    <x v="21"/>
    <x v="12"/>
    <s v="New cancer diagnoses (observed)"/>
    <x v="0"/>
    <x v="2"/>
    <n v="179"/>
    <s v="NA"/>
    <s v="NA"/>
    <s v="NA"/>
  </r>
  <r>
    <x v="21"/>
    <x v="12"/>
    <s v="New cancer diagnoses (observed)"/>
    <x v="0"/>
    <x v="4"/>
    <n v="210"/>
    <s v="NA"/>
    <s v="NA"/>
    <s v="NA"/>
  </r>
  <r>
    <x v="21"/>
    <x v="12"/>
    <s v="New cancer diagnoses (observed)"/>
    <x v="1"/>
    <x v="5"/>
    <n v="233"/>
    <s v="NA"/>
    <s v="NA"/>
    <s v="NA"/>
  </r>
  <r>
    <x v="21"/>
    <x v="12"/>
    <s v="New cancer diagnoses (observed)"/>
    <x v="1"/>
    <x v="6"/>
    <n v="34"/>
    <s v="NA"/>
    <s v="NA"/>
    <s v="NA"/>
  </r>
  <r>
    <x v="21"/>
    <x v="12"/>
    <s v="New cancer diagnoses (observed)"/>
    <x v="1"/>
    <x v="7"/>
    <n v="93"/>
    <s v="NA"/>
    <s v="NA"/>
    <s v="NA"/>
  </r>
  <r>
    <x v="21"/>
    <x v="12"/>
    <s v="New cancer diagnoses (observed)"/>
    <x v="1"/>
    <x v="8"/>
    <n v="68"/>
    <s v="NA"/>
    <s v="NA"/>
    <s v="NA"/>
  </r>
  <r>
    <x v="21"/>
    <x v="12"/>
    <s v="New cancer diagnoses (observed)"/>
    <x v="1"/>
    <x v="9"/>
    <n v="330"/>
    <s v="NA"/>
    <s v="NA"/>
    <s v="NA"/>
  </r>
  <r>
    <x v="21"/>
    <x v="13"/>
    <s v="New cancer diagnoses (observed)"/>
    <x v="0"/>
    <x v="0"/>
    <n v="53"/>
    <s v="NA"/>
    <s v="NA"/>
    <s v="NA"/>
  </r>
  <r>
    <x v="21"/>
    <x v="13"/>
    <s v="New cancer diagnoses (observed)"/>
    <x v="0"/>
    <x v="1"/>
    <n v="113"/>
    <s v="NA"/>
    <s v="NA"/>
    <s v="NA"/>
  </r>
  <r>
    <x v="21"/>
    <x v="13"/>
    <s v="New cancer diagnoses (observed)"/>
    <x v="0"/>
    <x v="2"/>
    <n v="96"/>
    <s v="NA"/>
    <s v="NA"/>
    <s v="NA"/>
  </r>
  <r>
    <x v="21"/>
    <x v="13"/>
    <s v="New cancer diagnoses (observed)"/>
    <x v="0"/>
    <x v="4"/>
    <n v="377"/>
    <s v="NA"/>
    <s v="NA"/>
    <s v="NA"/>
  </r>
  <r>
    <x v="21"/>
    <x v="14"/>
    <s v="New cancer diagnoses (observed)"/>
    <x v="0"/>
    <x v="0"/>
    <n v="202"/>
    <s v="NA"/>
    <s v="NA"/>
    <s v="NA"/>
  </r>
  <r>
    <x v="21"/>
    <x v="14"/>
    <s v="New cancer diagnoses (observed)"/>
    <x v="0"/>
    <x v="1"/>
    <n v="100"/>
    <s v="NA"/>
    <s v="NA"/>
    <s v="NA"/>
  </r>
  <r>
    <x v="21"/>
    <x v="14"/>
    <s v="New cancer diagnoses (observed)"/>
    <x v="0"/>
    <x v="2"/>
    <n v="75"/>
    <s v="NA"/>
    <s v="NA"/>
    <s v="NA"/>
  </r>
  <r>
    <x v="21"/>
    <x v="14"/>
    <s v="New cancer diagnoses (observed)"/>
    <x v="0"/>
    <x v="4"/>
    <n v="70"/>
    <s v="NA"/>
    <s v="NA"/>
    <s v="NA"/>
  </r>
  <r>
    <x v="21"/>
    <x v="15"/>
    <s v="New cancer diagnoses (observed)"/>
    <x v="0"/>
    <x v="0"/>
    <n v="1131"/>
    <n v="1037"/>
    <n v="94"/>
    <n v="0.09"/>
  </r>
  <r>
    <x v="21"/>
    <x v="15"/>
    <s v="New cancer diagnoses (observed)"/>
    <x v="0"/>
    <x v="1"/>
    <n v="639"/>
    <n v="633"/>
    <n v="6"/>
    <n v="0.01"/>
  </r>
  <r>
    <x v="21"/>
    <x v="15"/>
    <s v="New cancer diagnoses (observed)"/>
    <x v="0"/>
    <x v="2"/>
    <n v="729"/>
    <n v="737"/>
    <n v="-8"/>
    <n v="-0.01"/>
  </r>
  <r>
    <x v="21"/>
    <x v="15"/>
    <s v="New cancer diagnoses (observed)"/>
    <x v="0"/>
    <x v="4"/>
    <n v="708"/>
    <n v="709"/>
    <n v="-1"/>
    <n v="0"/>
  </r>
  <r>
    <x v="21"/>
    <x v="15"/>
    <s v="New cancer diagnoses (observed)"/>
    <x v="1"/>
    <x v="5"/>
    <n v="612"/>
    <n v="607"/>
    <n v="5"/>
    <n v="0.01"/>
  </r>
  <r>
    <x v="21"/>
    <x v="15"/>
    <s v="New cancer diagnoses (observed)"/>
    <x v="1"/>
    <x v="6"/>
    <n v="201"/>
    <n v="200"/>
    <n v="1"/>
    <n v="0"/>
  </r>
  <r>
    <x v="21"/>
    <x v="15"/>
    <s v="New cancer diagnoses (observed)"/>
    <x v="1"/>
    <x v="7"/>
    <n v="529"/>
    <n v="526"/>
    <n v="3"/>
    <n v="0.01"/>
  </r>
  <r>
    <x v="21"/>
    <x v="15"/>
    <s v="New cancer diagnoses (observed)"/>
    <x v="1"/>
    <x v="8"/>
    <n v="1205"/>
    <n v="1192"/>
    <n v="13"/>
    <n v="0.01"/>
  </r>
  <r>
    <x v="21"/>
    <x v="15"/>
    <s v="New cancer diagnoses (observed)"/>
    <x v="1"/>
    <x v="9"/>
    <n v="426"/>
    <n v="362"/>
    <n v="64"/>
    <n v="0.18"/>
  </r>
  <r>
    <x v="21"/>
    <x v="16"/>
    <s v="New cancer diagnoses (observed)"/>
    <x v="0"/>
    <x v="0"/>
    <n v="80"/>
    <s v="NA"/>
    <s v="NA"/>
    <s v="NA"/>
  </r>
  <r>
    <x v="21"/>
    <x v="16"/>
    <s v="New cancer diagnoses (observed)"/>
    <x v="0"/>
    <x v="1"/>
    <n v="107"/>
    <s v="NA"/>
    <s v="NA"/>
    <s v="NA"/>
  </r>
  <r>
    <x v="21"/>
    <x v="16"/>
    <s v="New cancer diagnoses (observed)"/>
    <x v="0"/>
    <x v="2"/>
    <n v="51"/>
    <s v="NA"/>
    <s v="NA"/>
    <s v="NA"/>
  </r>
  <r>
    <x v="21"/>
    <x v="16"/>
    <s v="New cancer diagnoses (observed)"/>
    <x v="0"/>
    <x v="4"/>
    <n v="67"/>
    <s v="NA"/>
    <s v="NA"/>
    <s v="NA"/>
  </r>
  <r>
    <x v="21"/>
    <x v="17"/>
    <s v="New cancer diagnoses (observed)"/>
    <x v="0"/>
    <x v="0"/>
    <n v="34"/>
    <n v="28"/>
    <n v="6"/>
    <n v="0.21"/>
  </r>
  <r>
    <x v="21"/>
    <x v="17"/>
    <s v="New cancer diagnoses (observed)"/>
    <x v="0"/>
    <x v="1"/>
    <n v="332"/>
    <n v="327"/>
    <n v="5"/>
    <n v="0.02"/>
  </r>
  <r>
    <x v="21"/>
    <x v="17"/>
    <s v="New cancer diagnoses (observed)"/>
    <x v="0"/>
    <x v="2"/>
    <n v="95"/>
    <n v="96"/>
    <n v="-1"/>
    <n v="-0.01"/>
  </r>
  <r>
    <x v="21"/>
    <x v="17"/>
    <s v="New cancer diagnoses (observed)"/>
    <x v="0"/>
    <x v="4"/>
    <n v="675"/>
    <n v="675"/>
    <n v="0"/>
    <n v="0"/>
  </r>
  <r>
    <x v="21"/>
    <x v="17"/>
    <s v="New cancer diagnoses (observed)"/>
    <x v="1"/>
    <x v="5"/>
    <n v="493"/>
    <n v="493"/>
    <n v="0"/>
    <n v="0"/>
  </r>
  <r>
    <x v="21"/>
    <x v="17"/>
    <s v="New cancer diagnoses (observed)"/>
    <x v="1"/>
    <x v="6"/>
    <n v="251"/>
    <n v="253"/>
    <n v="-2"/>
    <n v="-0.01"/>
  </r>
  <r>
    <x v="21"/>
    <x v="17"/>
    <s v="New cancer diagnoses (observed)"/>
    <x v="1"/>
    <x v="7"/>
    <n v="35"/>
    <n v="33"/>
    <n v="2"/>
    <n v="0.06"/>
  </r>
  <r>
    <x v="21"/>
    <x v="17"/>
    <s v="New cancer diagnoses (observed)"/>
    <x v="1"/>
    <x v="8"/>
    <n v="18"/>
    <n v="18"/>
    <n v="0"/>
    <n v="0"/>
  </r>
  <r>
    <x v="21"/>
    <x v="17"/>
    <s v="New cancer diagnoses (observed)"/>
    <x v="1"/>
    <x v="9"/>
    <n v="339"/>
    <n v="329"/>
    <n v="10"/>
    <n v="0.03"/>
  </r>
  <r>
    <x v="21"/>
    <x v="18"/>
    <s v="New cancer diagnoses (observed)"/>
    <x v="0"/>
    <x v="0"/>
    <n v="98"/>
    <s v="NA"/>
    <s v="NA"/>
    <s v="NA"/>
  </r>
  <r>
    <x v="21"/>
    <x v="18"/>
    <s v="New cancer diagnoses (observed)"/>
    <x v="0"/>
    <x v="1"/>
    <n v="81"/>
    <s v="NA"/>
    <s v="NA"/>
    <s v="NA"/>
  </r>
  <r>
    <x v="21"/>
    <x v="18"/>
    <s v="New cancer diagnoses (observed)"/>
    <x v="0"/>
    <x v="2"/>
    <n v="42"/>
    <s v="NA"/>
    <s v="NA"/>
    <s v="NA"/>
  </r>
  <r>
    <x v="21"/>
    <x v="18"/>
    <s v="New cancer diagnoses (observed)"/>
    <x v="0"/>
    <x v="4"/>
    <n v="116"/>
    <s v="NA"/>
    <s v="NA"/>
    <s v="NA"/>
  </r>
  <r>
    <x v="21"/>
    <x v="19"/>
    <s v="New cancer diagnoses (observed)"/>
    <x v="0"/>
    <x v="0"/>
    <n v="129"/>
    <s v="NA"/>
    <s v="NA"/>
    <s v="NA"/>
  </r>
  <r>
    <x v="21"/>
    <x v="19"/>
    <s v="New cancer diagnoses (observed)"/>
    <x v="0"/>
    <x v="1"/>
    <n v="49"/>
    <s v="NA"/>
    <s v="NA"/>
    <s v="NA"/>
  </r>
  <r>
    <x v="21"/>
    <x v="19"/>
    <s v="New cancer diagnoses (observed)"/>
    <x v="0"/>
    <x v="2"/>
    <n v="47"/>
    <s v="NA"/>
    <s v="NA"/>
    <s v="NA"/>
  </r>
  <r>
    <x v="21"/>
    <x v="19"/>
    <s v="New cancer diagnoses (observed)"/>
    <x v="0"/>
    <x v="4"/>
    <n v="23"/>
    <s v="NA"/>
    <s v="NA"/>
    <s v="NA"/>
  </r>
  <r>
    <x v="21"/>
    <x v="20"/>
    <s v="New cancer diagnoses (observed)"/>
    <x v="0"/>
    <x v="0"/>
    <n v="21"/>
    <s v="NA"/>
    <s v="NA"/>
    <s v="NA"/>
  </r>
  <r>
    <x v="21"/>
    <x v="20"/>
    <s v="New cancer diagnoses (observed)"/>
    <x v="0"/>
    <x v="1"/>
    <n v="42"/>
    <s v="NA"/>
    <s v="NA"/>
    <s v="NA"/>
  </r>
  <r>
    <x v="21"/>
    <x v="20"/>
    <s v="New cancer diagnoses (observed)"/>
    <x v="0"/>
    <x v="2"/>
    <n v="25"/>
    <s v="NA"/>
    <s v="NA"/>
    <s v="NA"/>
  </r>
  <r>
    <x v="21"/>
    <x v="20"/>
    <s v="New cancer diagnoses (observed)"/>
    <x v="0"/>
    <x v="4"/>
    <n v="95"/>
    <s v="NA"/>
    <s v="NA"/>
    <s v="NA"/>
  </r>
  <r>
    <x v="21"/>
    <x v="21"/>
    <s v="New cancer diagnoses (observed)"/>
    <x v="0"/>
    <x v="0"/>
    <n v="219"/>
    <s v="NA"/>
    <s v="NA"/>
    <s v="NA"/>
  </r>
  <r>
    <x v="21"/>
    <x v="21"/>
    <s v="New cancer diagnoses (observed)"/>
    <x v="0"/>
    <x v="1"/>
    <n v="157"/>
    <s v="NA"/>
    <s v="NA"/>
    <s v="NA"/>
  </r>
  <r>
    <x v="21"/>
    <x v="21"/>
    <s v="New cancer diagnoses (observed)"/>
    <x v="0"/>
    <x v="2"/>
    <n v="109"/>
    <s v="NA"/>
    <s v="NA"/>
    <s v="NA"/>
  </r>
  <r>
    <x v="21"/>
    <x v="21"/>
    <s v="New cancer diagnoses (observed)"/>
    <x v="0"/>
    <x v="4"/>
    <n v="289"/>
    <s v="NA"/>
    <s v="NA"/>
    <s v="NA"/>
  </r>
  <r>
    <x v="21"/>
    <x v="21"/>
    <s v="New cancer diagnoses (observed)"/>
    <x v="1"/>
    <x v="5"/>
    <n v="40"/>
    <s v="NA"/>
    <s v="NA"/>
    <s v="NA"/>
  </r>
  <r>
    <x v="21"/>
    <x v="21"/>
    <s v="New cancer diagnoses (observed)"/>
    <x v="1"/>
    <x v="6"/>
    <n v="30"/>
    <s v="NA"/>
    <s v="NA"/>
    <s v="NA"/>
  </r>
  <r>
    <x v="21"/>
    <x v="21"/>
    <s v="New cancer diagnoses (observed)"/>
    <x v="1"/>
    <x v="7"/>
    <n v="55"/>
    <s v="NA"/>
    <s v="NA"/>
    <s v="NA"/>
  </r>
  <r>
    <x v="21"/>
    <x v="21"/>
    <s v="New cancer diagnoses (observed)"/>
    <x v="1"/>
    <x v="8"/>
    <n v="117"/>
    <s v="NA"/>
    <s v="NA"/>
    <s v="NA"/>
  </r>
  <r>
    <x v="21"/>
    <x v="21"/>
    <s v="New cancer diagnoses (observed)"/>
    <x v="1"/>
    <x v="9"/>
    <n v="532"/>
    <s v="NA"/>
    <s v="NA"/>
    <s v="NA"/>
  </r>
  <r>
    <x v="21"/>
    <x v="22"/>
    <s v="New cancer diagnoses (observed)"/>
    <x v="0"/>
    <x v="0"/>
    <n v="142"/>
    <s v="NA"/>
    <s v="NA"/>
    <s v="NA"/>
  </r>
  <r>
    <x v="21"/>
    <x v="22"/>
    <s v="New cancer diagnoses (observed)"/>
    <x v="0"/>
    <x v="1"/>
    <n v="113"/>
    <s v="NA"/>
    <s v="NA"/>
    <s v="NA"/>
  </r>
  <r>
    <x v="21"/>
    <x v="22"/>
    <s v="New cancer diagnoses (observed)"/>
    <x v="0"/>
    <x v="2"/>
    <n v="114"/>
    <s v="NA"/>
    <s v="NA"/>
    <s v="NA"/>
  </r>
  <r>
    <x v="21"/>
    <x v="22"/>
    <s v="New cancer diagnoses (observed)"/>
    <x v="0"/>
    <x v="4"/>
    <n v="355"/>
    <s v="NA"/>
    <s v="NA"/>
    <s v="NA"/>
  </r>
  <r>
    <x v="21"/>
    <x v="22"/>
    <s v="New cancer diagnoses (observed)"/>
    <x v="1"/>
    <x v="5"/>
    <n v="18"/>
    <s v="NA"/>
    <s v="NA"/>
    <s v="NA"/>
  </r>
  <r>
    <x v="21"/>
    <x v="22"/>
    <s v="New cancer diagnoses (observed)"/>
    <x v="1"/>
    <x v="6"/>
    <n v="80"/>
    <s v="NA"/>
    <s v="NA"/>
    <s v="NA"/>
  </r>
  <r>
    <x v="21"/>
    <x v="22"/>
    <s v="New cancer diagnoses (observed)"/>
    <x v="1"/>
    <x v="7"/>
    <n v="183"/>
    <s v="NA"/>
    <s v="NA"/>
    <s v="NA"/>
  </r>
  <r>
    <x v="21"/>
    <x v="22"/>
    <s v="New cancer diagnoses (observed)"/>
    <x v="1"/>
    <x v="8"/>
    <n v="180"/>
    <s v="NA"/>
    <s v="NA"/>
    <s v="NA"/>
  </r>
  <r>
    <x v="21"/>
    <x v="22"/>
    <s v="New cancer diagnoses (observed)"/>
    <x v="1"/>
    <x v="9"/>
    <n v="263"/>
    <s v="NA"/>
    <s v="NA"/>
    <s v="NA"/>
  </r>
  <r>
    <x v="21"/>
    <x v="23"/>
    <s v="New cancer diagnoses (observed)"/>
    <x v="0"/>
    <x v="0"/>
    <n v="247"/>
    <n v="226"/>
    <n v="21"/>
    <n v="0.09"/>
  </r>
  <r>
    <x v="21"/>
    <x v="23"/>
    <s v="New cancer diagnoses (observed)"/>
    <x v="0"/>
    <x v="1"/>
    <n v="175"/>
    <n v="174"/>
    <n v="1"/>
    <n v="0.01"/>
  </r>
  <r>
    <x v="21"/>
    <x v="23"/>
    <s v="New cancer diagnoses (observed)"/>
    <x v="0"/>
    <x v="2"/>
    <n v="177"/>
    <n v="169"/>
    <n v="8"/>
    <n v="0.05"/>
  </r>
  <r>
    <x v="21"/>
    <x v="23"/>
    <s v="New cancer diagnoses (observed)"/>
    <x v="0"/>
    <x v="4"/>
    <n v="452"/>
    <n v="452"/>
    <n v="0"/>
    <n v="0"/>
  </r>
  <r>
    <x v="21"/>
    <x v="23"/>
    <s v="New cancer diagnoses (observed)"/>
    <x v="1"/>
    <x v="5"/>
    <n v="47"/>
    <n v="47"/>
    <n v="0"/>
    <n v="0"/>
  </r>
  <r>
    <x v="21"/>
    <x v="23"/>
    <s v="New cancer diagnoses (observed)"/>
    <x v="1"/>
    <x v="6"/>
    <n v="135"/>
    <n v="135"/>
    <n v="0"/>
    <n v="0"/>
  </r>
  <r>
    <x v="21"/>
    <x v="23"/>
    <s v="New cancer diagnoses (observed)"/>
    <x v="1"/>
    <x v="7"/>
    <n v="207"/>
    <n v="207"/>
    <n v="0"/>
    <n v="0"/>
  </r>
  <r>
    <x v="21"/>
    <x v="23"/>
    <s v="New cancer diagnoses (observed)"/>
    <x v="1"/>
    <x v="8"/>
    <n v="251"/>
    <n v="251"/>
    <n v="0"/>
    <n v="0"/>
  </r>
  <r>
    <x v="21"/>
    <x v="23"/>
    <s v="New cancer diagnoses (observed)"/>
    <x v="1"/>
    <x v="9"/>
    <n v="411"/>
    <n v="381"/>
    <n v="30"/>
    <n v="0.08"/>
  </r>
  <r>
    <x v="21"/>
    <x v="24"/>
    <s v="New cancer diagnoses (observed)"/>
    <x v="0"/>
    <x v="0"/>
    <s v="NA"/>
    <s v="NA"/>
    <s v="NA"/>
    <s v="NA"/>
  </r>
  <r>
    <x v="21"/>
    <x v="24"/>
    <s v="New cancer diagnoses (observed)"/>
    <x v="0"/>
    <x v="1"/>
    <s v="NA"/>
    <s v="NA"/>
    <s v="NA"/>
    <s v="NA"/>
  </r>
  <r>
    <x v="21"/>
    <x v="24"/>
    <s v="New cancer diagnoses (observed)"/>
    <x v="0"/>
    <x v="2"/>
    <s v="NA"/>
    <s v="NA"/>
    <s v="NA"/>
    <s v="NA"/>
  </r>
  <r>
    <x v="21"/>
    <x v="24"/>
    <s v="New cancer diagnoses (observed)"/>
    <x v="0"/>
    <x v="4"/>
    <s v="NA"/>
    <s v="NA"/>
    <s v="NA"/>
    <s v="NA"/>
  </r>
  <r>
    <x v="21"/>
    <x v="24"/>
    <s v="New cancer diagnoses (observed)"/>
    <x v="1"/>
    <x v="5"/>
    <s v="NA"/>
    <s v="NA"/>
    <s v="NA"/>
    <s v="NA"/>
  </r>
  <r>
    <x v="21"/>
    <x v="24"/>
    <s v="New cancer diagnoses (observed)"/>
    <x v="1"/>
    <x v="6"/>
    <s v="NA"/>
    <s v="NA"/>
    <s v="NA"/>
    <s v="NA"/>
  </r>
  <r>
    <x v="21"/>
    <x v="24"/>
    <s v="New cancer diagnoses (observed)"/>
    <x v="1"/>
    <x v="7"/>
    <s v="NA"/>
    <s v="NA"/>
    <s v="NA"/>
    <s v="NA"/>
  </r>
  <r>
    <x v="21"/>
    <x v="24"/>
    <s v="New cancer diagnoses (observed)"/>
    <x v="1"/>
    <x v="8"/>
    <s v="NA"/>
    <s v="NA"/>
    <s v="NA"/>
    <s v="NA"/>
  </r>
  <r>
    <x v="21"/>
    <x v="24"/>
    <s v="New cancer diagnoses (observed)"/>
    <x v="1"/>
    <x v="9"/>
    <s v="NA"/>
    <s v="NA"/>
    <s v="NA"/>
    <s v="NA"/>
  </r>
  <r>
    <x v="21"/>
    <x v="25"/>
    <s v="New cancer diagnoses (observed)"/>
    <x v="0"/>
    <x v="0"/>
    <n v="158"/>
    <s v="NA"/>
    <s v="NA"/>
    <s v="NA"/>
  </r>
  <r>
    <x v="21"/>
    <x v="25"/>
    <s v="New cancer diagnoses (observed)"/>
    <x v="0"/>
    <x v="1"/>
    <n v="106"/>
    <s v="NA"/>
    <s v="NA"/>
    <s v="NA"/>
  </r>
  <r>
    <x v="21"/>
    <x v="25"/>
    <s v="New cancer diagnoses (observed)"/>
    <x v="0"/>
    <x v="2"/>
    <n v="100"/>
    <s v="NA"/>
    <s v="NA"/>
    <s v="NA"/>
  </r>
  <r>
    <x v="21"/>
    <x v="25"/>
    <s v="New cancer diagnoses (observed)"/>
    <x v="0"/>
    <x v="4"/>
    <n v="164"/>
    <s v="NA"/>
    <s v="NA"/>
    <s v="NA"/>
  </r>
  <r>
    <x v="21"/>
    <x v="25"/>
    <s v="New cancer diagnoses (observed)"/>
    <x v="1"/>
    <x v="5"/>
    <n v="88"/>
    <s v="NA"/>
    <s v="NA"/>
    <s v="NA"/>
  </r>
  <r>
    <x v="21"/>
    <x v="25"/>
    <s v="New cancer diagnoses (observed)"/>
    <x v="1"/>
    <x v="6"/>
    <n v="21"/>
    <s v="NA"/>
    <s v="NA"/>
    <s v="NA"/>
  </r>
  <r>
    <x v="21"/>
    <x v="25"/>
    <s v="New cancer diagnoses (observed)"/>
    <x v="1"/>
    <x v="7"/>
    <n v="75"/>
    <s v="NA"/>
    <s v="NA"/>
    <s v="NA"/>
  </r>
  <r>
    <x v="21"/>
    <x v="25"/>
    <s v="New cancer diagnoses (observed)"/>
    <x v="1"/>
    <x v="8"/>
    <n v="60"/>
    <s v="NA"/>
    <s v="NA"/>
    <s v="NA"/>
  </r>
  <r>
    <x v="21"/>
    <x v="25"/>
    <s v="New cancer diagnoses (observed)"/>
    <x v="1"/>
    <x v="9"/>
    <n v="237"/>
    <s v="NA"/>
    <s v="NA"/>
    <s v="NA"/>
  </r>
  <r>
    <x v="21"/>
    <x v="26"/>
    <s v="New cancer diagnoses (observed)"/>
    <x v="0"/>
    <x v="0"/>
    <n v="363"/>
    <s v="NA"/>
    <s v="NA"/>
    <s v="NA"/>
  </r>
  <r>
    <x v="21"/>
    <x v="26"/>
    <s v="New cancer diagnoses (observed)"/>
    <x v="0"/>
    <x v="1"/>
    <n v="129"/>
    <s v="NA"/>
    <s v="NA"/>
    <s v="NA"/>
  </r>
  <r>
    <x v="21"/>
    <x v="26"/>
    <s v="New cancer diagnoses (observed)"/>
    <x v="0"/>
    <x v="2"/>
    <n v="113"/>
    <s v="NA"/>
    <s v="NA"/>
    <s v="NA"/>
  </r>
  <r>
    <x v="21"/>
    <x v="26"/>
    <s v="New cancer diagnoses (observed)"/>
    <x v="0"/>
    <x v="4"/>
    <n v="177"/>
    <s v="NA"/>
    <s v="NA"/>
    <s v="NA"/>
  </r>
  <r>
    <x v="21"/>
    <x v="26"/>
    <s v="New cancer diagnoses (observed)"/>
    <x v="1"/>
    <x v="5"/>
    <n v="48"/>
    <s v="NA"/>
    <s v="NA"/>
    <s v="NA"/>
  </r>
  <r>
    <x v="21"/>
    <x v="26"/>
    <s v="New cancer diagnoses (observed)"/>
    <x v="1"/>
    <x v="6"/>
    <n v="71"/>
    <s v="NA"/>
    <s v="NA"/>
    <s v="NA"/>
  </r>
  <r>
    <x v="21"/>
    <x v="26"/>
    <s v="New cancer diagnoses (observed)"/>
    <x v="1"/>
    <x v="7"/>
    <n v="61"/>
    <s v="NA"/>
    <s v="NA"/>
    <s v="NA"/>
  </r>
  <r>
    <x v="21"/>
    <x v="26"/>
    <s v="New cancer diagnoses (observed)"/>
    <x v="1"/>
    <x v="8"/>
    <n v="201"/>
    <s v="NA"/>
    <s v="NA"/>
    <s v="NA"/>
  </r>
  <r>
    <x v="21"/>
    <x v="26"/>
    <s v="New cancer diagnoses (observed)"/>
    <x v="1"/>
    <x v="9"/>
    <n v="401"/>
    <s v="NA"/>
    <s v="NA"/>
    <s v="NA"/>
  </r>
  <r>
    <x v="21"/>
    <x v="27"/>
    <s v="New cancer diagnoses (observed)"/>
    <x v="0"/>
    <x v="0"/>
    <n v="275"/>
    <n v="262"/>
    <n v="13"/>
    <n v="0.05"/>
  </r>
  <r>
    <x v="21"/>
    <x v="27"/>
    <s v="New cancer diagnoses (observed)"/>
    <x v="0"/>
    <x v="1"/>
    <n v="619"/>
    <n v="623"/>
    <n v="-4"/>
    <n v="-0.01"/>
  </r>
  <r>
    <x v="21"/>
    <x v="27"/>
    <s v="New cancer diagnoses (observed)"/>
    <x v="0"/>
    <x v="2"/>
    <n v="318"/>
    <n v="315"/>
    <n v="3"/>
    <n v="0.01"/>
  </r>
  <r>
    <x v="21"/>
    <x v="27"/>
    <s v="New cancer diagnoses (observed)"/>
    <x v="0"/>
    <x v="4"/>
    <n v="1841"/>
    <n v="1842"/>
    <n v="-1"/>
    <n v="0"/>
  </r>
  <r>
    <x v="21"/>
    <x v="27"/>
    <s v="New cancer diagnoses (observed)"/>
    <x v="1"/>
    <x v="5"/>
    <n v="754"/>
    <n v="754"/>
    <n v="0"/>
    <n v="0"/>
  </r>
  <r>
    <x v="21"/>
    <x v="27"/>
    <s v="New cancer diagnoses (observed)"/>
    <x v="1"/>
    <x v="6"/>
    <n v="292"/>
    <n v="290"/>
    <n v="2"/>
    <n v="0.01"/>
  </r>
  <r>
    <x v="21"/>
    <x v="27"/>
    <s v="New cancer diagnoses (observed)"/>
    <x v="1"/>
    <x v="7"/>
    <n v="584"/>
    <n v="583"/>
    <n v="1"/>
    <n v="0"/>
  </r>
  <r>
    <x v="21"/>
    <x v="27"/>
    <s v="New cancer diagnoses (observed)"/>
    <x v="1"/>
    <x v="8"/>
    <n v="465"/>
    <n v="466"/>
    <n v="-1"/>
    <n v="0"/>
  </r>
  <r>
    <x v="21"/>
    <x v="27"/>
    <s v="New cancer diagnoses (observed)"/>
    <x v="1"/>
    <x v="9"/>
    <n v="958"/>
    <n v="949"/>
    <n v="9"/>
    <n v="0.01"/>
  </r>
  <r>
    <x v="21"/>
    <x v="28"/>
    <s v="New cancer diagnoses (observed)"/>
    <x v="0"/>
    <x v="0"/>
    <n v="105"/>
    <s v="NA"/>
    <s v="NA"/>
    <s v="NA"/>
  </r>
  <r>
    <x v="21"/>
    <x v="28"/>
    <s v="New cancer diagnoses (observed)"/>
    <x v="0"/>
    <x v="1"/>
    <n v="62"/>
    <s v="NA"/>
    <s v="NA"/>
    <s v="NA"/>
  </r>
  <r>
    <x v="21"/>
    <x v="28"/>
    <s v="New cancer diagnoses (observed)"/>
    <x v="0"/>
    <x v="2"/>
    <n v="63"/>
    <s v="NA"/>
    <s v="NA"/>
    <s v="NA"/>
  </r>
  <r>
    <x v="21"/>
    <x v="28"/>
    <s v="New cancer diagnoses (observed)"/>
    <x v="0"/>
    <x v="4"/>
    <n v="97"/>
    <s v="NA"/>
    <s v="NA"/>
    <s v="NA"/>
  </r>
  <r>
    <x v="21"/>
    <x v="28"/>
    <s v="New cancer diagnoses (observed)"/>
    <x v="1"/>
    <x v="5"/>
    <n v="29"/>
    <s v="NA"/>
    <s v="NA"/>
    <s v="NA"/>
  </r>
  <r>
    <x v="21"/>
    <x v="28"/>
    <s v="New cancer diagnoses (observed)"/>
    <x v="1"/>
    <x v="6"/>
    <n v="55"/>
    <s v="NA"/>
    <s v="NA"/>
    <s v="NA"/>
  </r>
  <r>
    <x v="21"/>
    <x v="28"/>
    <s v="New cancer diagnoses (observed)"/>
    <x v="1"/>
    <x v="7"/>
    <n v="24"/>
    <s v="NA"/>
    <s v="NA"/>
    <s v="NA"/>
  </r>
  <r>
    <x v="21"/>
    <x v="28"/>
    <s v="New cancer diagnoses (observed)"/>
    <x v="1"/>
    <x v="8"/>
    <n v="71"/>
    <s v="NA"/>
    <s v="NA"/>
    <s v="NA"/>
  </r>
  <r>
    <x v="21"/>
    <x v="28"/>
    <s v="New cancer diagnoses (observed)"/>
    <x v="1"/>
    <x v="9"/>
    <n v="148"/>
    <s v="NA"/>
    <s v="NA"/>
    <s v="NA"/>
  </r>
  <r>
    <x v="21"/>
    <x v="29"/>
    <s v="New cancer diagnoses (observed)"/>
    <x v="0"/>
    <x v="0"/>
    <n v="17"/>
    <s v="NA"/>
    <s v="NA"/>
    <s v="NA"/>
  </r>
  <r>
    <x v="21"/>
    <x v="29"/>
    <s v="New cancer diagnoses (observed)"/>
    <x v="0"/>
    <x v="1"/>
    <n v="18"/>
    <s v="NA"/>
    <s v="NA"/>
    <s v="NA"/>
  </r>
  <r>
    <x v="21"/>
    <x v="29"/>
    <s v="New cancer diagnoses (observed)"/>
    <x v="0"/>
    <x v="2"/>
    <n v="25"/>
    <s v="NA"/>
    <s v="NA"/>
    <s v="NA"/>
  </r>
  <r>
    <x v="21"/>
    <x v="29"/>
    <s v="New cancer diagnoses (observed)"/>
    <x v="0"/>
    <x v="4"/>
    <n v="86"/>
    <s v="NA"/>
    <s v="NA"/>
    <s v="NA"/>
  </r>
  <r>
    <x v="21"/>
    <x v="30"/>
    <s v="New cancer diagnoses (observed)"/>
    <x v="0"/>
    <x v="0"/>
    <n v="183"/>
    <n v="203"/>
    <n v="-20"/>
    <n v="-0.1"/>
  </r>
  <r>
    <x v="21"/>
    <x v="30"/>
    <s v="New cancer diagnoses (observed)"/>
    <x v="0"/>
    <x v="1"/>
    <n v="91"/>
    <n v="97"/>
    <n v="-6"/>
    <n v="-0.06"/>
  </r>
  <r>
    <x v="21"/>
    <x v="30"/>
    <s v="New cancer diagnoses (observed)"/>
    <x v="0"/>
    <x v="2"/>
    <n v="80"/>
    <n v="83"/>
    <n v="-3"/>
    <n v="-0.04"/>
  </r>
  <r>
    <x v="21"/>
    <x v="30"/>
    <s v="New cancer diagnoses (observed)"/>
    <x v="0"/>
    <x v="4"/>
    <n v="93"/>
    <n v="97"/>
    <n v="-4"/>
    <n v="-0.04"/>
  </r>
  <r>
    <x v="21"/>
    <x v="31"/>
    <s v="New cancer diagnoses (observed)"/>
    <x v="0"/>
    <x v="0"/>
    <n v="737"/>
    <n v="626"/>
    <n v="111"/>
    <n v="0.18"/>
  </r>
  <r>
    <x v="21"/>
    <x v="31"/>
    <s v="New cancer diagnoses (observed)"/>
    <x v="0"/>
    <x v="1"/>
    <n v="288"/>
    <n v="279"/>
    <n v="9"/>
    <n v="0.03"/>
  </r>
  <r>
    <x v="21"/>
    <x v="31"/>
    <s v="New cancer diagnoses (observed)"/>
    <x v="0"/>
    <x v="2"/>
    <n v="224"/>
    <n v="216"/>
    <n v="8"/>
    <n v="0.04"/>
  </r>
  <r>
    <x v="21"/>
    <x v="31"/>
    <s v="New cancer diagnoses (observed)"/>
    <x v="0"/>
    <x v="4"/>
    <n v="306"/>
    <n v="306"/>
    <n v="0"/>
    <n v="0"/>
  </r>
  <r>
    <x v="21"/>
    <x v="31"/>
    <s v="New cancer diagnoses (observed)"/>
    <x v="1"/>
    <x v="5"/>
    <n v="48"/>
    <n v="48"/>
    <n v="0"/>
    <n v="0"/>
  </r>
  <r>
    <x v="21"/>
    <x v="31"/>
    <s v="New cancer diagnoses (observed)"/>
    <x v="1"/>
    <x v="6"/>
    <n v="71"/>
    <n v="70"/>
    <n v="1"/>
    <n v="0.01"/>
  </r>
  <r>
    <x v="21"/>
    <x v="31"/>
    <s v="New cancer diagnoses (observed)"/>
    <x v="1"/>
    <x v="7"/>
    <n v="61"/>
    <n v="60"/>
    <n v="1"/>
    <n v="0.02"/>
  </r>
  <r>
    <x v="21"/>
    <x v="31"/>
    <s v="New cancer diagnoses (observed)"/>
    <x v="1"/>
    <x v="8"/>
    <n v="201"/>
    <n v="201"/>
    <n v="0"/>
    <n v="0"/>
  </r>
  <r>
    <x v="21"/>
    <x v="31"/>
    <s v="New cancer diagnoses (observed)"/>
    <x v="1"/>
    <x v="9"/>
    <n v="401"/>
    <n v="341"/>
    <n v="60"/>
    <n v="0.18"/>
  </r>
  <r>
    <x v="21"/>
    <x v="32"/>
    <s v="New cancer diagnoses (observed)"/>
    <x v="0"/>
    <x v="0"/>
    <n v="357"/>
    <n v="332"/>
    <n v="25"/>
    <n v="0.08"/>
  </r>
  <r>
    <x v="21"/>
    <x v="32"/>
    <s v="New cancer diagnoses (observed)"/>
    <x v="0"/>
    <x v="1"/>
    <n v="467"/>
    <n v="455"/>
    <n v="12"/>
    <n v="0.03"/>
  </r>
  <r>
    <x v="21"/>
    <x v="32"/>
    <s v="New cancer diagnoses (observed)"/>
    <x v="0"/>
    <x v="2"/>
    <n v="335"/>
    <n v="339"/>
    <n v="-4"/>
    <n v="-0.01"/>
  </r>
  <r>
    <x v="21"/>
    <x v="32"/>
    <s v="New cancer diagnoses (observed)"/>
    <x v="0"/>
    <x v="4"/>
    <n v="667"/>
    <n v="668"/>
    <n v="-1"/>
    <n v="0"/>
  </r>
  <r>
    <x v="21"/>
    <x v="32"/>
    <s v="New cancer diagnoses (observed)"/>
    <x v="1"/>
    <x v="5"/>
    <n v="429"/>
    <n v="430"/>
    <n v="-1"/>
    <n v="0"/>
  </r>
  <r>
    <x v="21"/>
    <x v="32"/>
    <s v="New cancer diagnoses (observed)"/>
    <x v="1"/>
    <x v="6"/>
    <n v="189"/>
    <n v="189"/>
    <n v="0"/>
    <n v="0"/>
  </r>
  <r>
    <x v="21"/>
    <x v="32"/>
    <s v="New cancer diagnoses (observed)"/>
    <x v="1"/>
    <x v="7"/>
    <n v="144"/>
    <n v="144"/>
    <n v="0"/>
    <n v="0"/>
  </r>
  <r>
    <x v="21"/>
    <x v="32"/>
    <s v="New cancer diagnoses (observed)"/>
    <x v="1"/>
    <x v="8"/>
    <n v="97"/>
    <n v="96"/>
    <n v="1"/>
    <n v="0.01"/>
  </r>
  <r>
    <x v="21"/>
    <x v="32"/>
    <s v="New cancer diagnoses (observed)"/>
    <x v="1"/>
    <x v="9"/>
    <n v="683"/>
    <n v="654"/>
    <n v="29"/>
    <n v="0.04"/>
  </r>
  <r>
    <x v="21"/>
    <x v="33"/>
    <s v="New cancer diagnoses (observed)"/>
    <x v="0"/>
    <x v="0"/>
    <n v="56"/>
    <s v="NA"/>
    <s v="NA"/>
    <s v="NA"/>
  </r>
  <r>
    <x v="21"/>
    <x v="33"/>
    <s v="New cancer diagnoses (observed)"/>
    <x v="0"/>
    <x v="1"/>
    <n v="157"/>
    <s v="NA"/>
    <s v="NA"/>
    <s v="NA"/>
  </r>
  <r>
    <x v="21"/>
    <x v="33"/>
    <s v="New cancer diagnoses (observed)"/>
    <x v="0"/>
    <x v="2"/>
    <n v="60"/>
    <s v="NA"/>
    <s v="NA"/>
    <s v="NA"/>
  </r>
  <r>
    <x v="21"/>
    <x v="33"/>
    <s v="New cancer diagnoses (observed)"/>
    <x v="0"/>
    <x v="4"/>
    <n v="486"/>
    <s v="NA"/>
    <s v="NA"/>
    <s v="NA"/>
  </r>
  <r>
    <x v="21"/>
    <x v="33"/>
    <s v="New cancer diagnoses (observed)"/>
    <x v="1"/>
    <x v="5"/>
    <n v="371"/>
    <s v="NA"/>
    <s v="NA"/>
    <s v="NA"/>
  </r>
  <r>
    <x v="21"/>
    <x v="33"/>
    <s v="New cancer diagnoses (observed)"/>
    <x v="1"/>
    <x v="6"/>
    <n v="33"/>
    <s v="NA"/>
    <s v="NA"/>
    <s v="NA"/>
  </r>
  <r>
    <x v="21"/>
    <x v="33"/>
    <s v="New cancer diagnoses (observed)"/>
    <x v="1"/>
    <x v="7"/>
    <n v="72"/>
    <s v="NA"/>
    <s v="NA"/>
    <s v="NA"/>
  </r>
  <r>
    <x v="21"/>
    <x v="33"/>
    <s v="New cancer diagnoses (observed)"/>
    <x v="1"/>
    <x v="8"/>
    <n v="43"/>
    <s v="NA"/>
    <s v="NA"/>
    <s v="NA"/>
  </r>
  <r>
    <x v="21"/>
    <x v="33"/>
    <s v="New cancer diagnoses (observed)"/>
    <x v="1"/>
    <x v="9"/>
    <n v="240"/>
    <s v="NA"/>
    <s v="NA"/>
    <s v="NA"/>
  </r>
  <r>
    <x v="22"/>
    <x v="0"/>
    <s v="New cancer diagnoses (observed)"/>
    <x v="0"/>
    <x v="0"/>
    <n v="4677"/>
    <n v="4210"/>
    <n v="467"/>
    <n v="0.11"/>
  </r>
  <r>
    <x v="22"/>
    <x v="0"/>
    <s v="New cancer diagnoses (observed)"/>
    <x v="0"/>
    <x v="1"/>
    <n v="4363"/>
    <n v="4298"/>
    <n v="65"/>
    <n v="0.02"/>
  </r>
  <r>
    <x v="22"/>
    <x v="0"/>
    <s v="New cancer diagnoses (observed)"/>
    <x v="0"/>
    <x v="2"/>
    <n v="3359"/>
    <n v="3375"/>
    <n v="-16"/>
    <n v="0"/>
  </r>
  <r>
    <x v="22"/>
    <x v="0"/>
    <s v="New cancer diagnoses (observed)"/>
    <x v="0"/>
    <x v="3"/>
    <n v="1350"/>
    <n v="1349"/>
    <n v="1"/>
    <n v="0"/>
  </r>
  <r>
    <x v="22"/>
    <x v="0"/>
    <s v="New cancer diagnoses (observed)"/>
    <x v="0"/>
    <x v="4"/>
    <n v="9837"/>
    <n v="9844"/>
    <n v="-7"/>
    <n v="0"/>
  </r>
  <r>
    <x v="22"/>
    <x v="0"/>
    <s v="New cancer diagnoses (observed)"/>
    <x v="1"/>
    <x v="5"/>
    <n v="4106"/>
    <n v="4088"/>
    <n v="18"/>
    <n v="0"/>
  </r>
  <r>
    <x v="22"/>
    <x v="0"/>
    <s v="New cancer diagnoses (observed)"/>
    <x v="1"/>
    <x v="6"/>
    <n v="2863"/>
    <n v="2858"/>
    <n v="5"/>
    <n v="0"/>
  </r>
  <r>
    <x v="22"/>
    <x v="0"/>
    <s v="New cancer diagnoses (observed)"/>
    <x v="1"/>
    <x v="7"/>
    <n v="2864"/>
    <n v="2853"/>
    <n v="11"/>
    <n v="0"/>
  </r>
  <r>
    <x v="22"/>
    <x v="0"/>
    <s v="New cancer diagnoses (observed)"/>
    <x v="1"/>
    <x v="8"/>
    <n v="2947"/>
    <n v="2927"/>
    <n v="20"/>
    <n v="0.01"/>
  </r>
  <r>
    <x v="22"/>
    <x v="0"/>
    <s v="New cancer diagnoses (observed)"/>
    <x v="1"/>
    <x v="9"/>
    <n v="5982"/>
    <n v="5689"/>
    <n v="293"/>
    <n v="0.05"/>
  </r>
  <r>
    <x v="22"/>
    <x v="1"/>
    <s v="New cancer diagnoses (observed)"/>
    <x v="0"/>
    <x v="0"/>
    <n v="159"/>
    <s v="NA"/>
    <s v="NA"/>
    <s v="NA"/>
  </r>
  <r>
    <x v="22"/>
    <x v="1"/>
    <s v="New cancer diagnoses (observed)"/>
    <x v="0"/>
    <x v="1"/>
    <n v="197"/>
    <s v="NA"/>
    <s v="NA"/>
    <s v="NA"/>
  </r>
  <r>
    <x v="22"/>
    <x v="1"/>
    <s v="New cancer diagnoses (observed)"/>
    <x v="0"/>
    <x v="2"/>
    <n v="112"/>
    <s v="NA"/>
    <s v="NA"/>
    <s v="NA"/>
  </r>
  <r>
    <x v="22"/>
    <x v="1"/>
    <s v="New cancer diagnoses (observed)"/>
    <x v="0"/>
    <x v="4"/>
    <n v="302"/>
    <s v="NA"/>
    <s v="NA"/>
    <s v="NA"/>
  </r>
  <r>
    <x v="22"/>
    <x v="1"/>
    <s v="New cancer diagnoses (observed)"/>
    <x v="1"/>
    <x v="5"/>
    <n v="172"/>
    <s v="NA"/>
    <s v="NA"/>
    <s v="NA"/>
  </r>
  <r>
    <x v="22"/>
    <x v="1"/>
    <s v="New cancer diagnoses (observed)"/>
    <x v="1"/>
    <x v="6"/>
    <n v="127"/>
    <s v="NA"/>
    <s v="NA"/>
    <s v="NA"/>
  </r>
  <r>
    <x v="22"/>
    <x v="1"/>
    <s v="New cancer diagnoses (observed)"/>
    <x v="1"/>
    <x v="7"/>
    <n v="44"/>
    <s v="NA"/>
    <s v="NA"/>
    <s v="NA"/>
  </r>
  <r>
    <x v="22"/>
    <x v="1"/>
    <s v="New cancer diagnoses (observed)"/>
    <x v="1"/>
    <x v="8"/>
    <n v="25"/>
    <s v="NA"/>
    <s v="NA"/>
    <s v="NA"/>
  </r>
  <r>
    <x v="22"/>
    <x v="1"/>
    <s v="New cancer diagnoses (observed)"/>
    <x v="1"/>
    <x v="9"/>
    <n v="402"/>
    <s v="NA"/>
    <s v="NA"/>
    <s v="NA"/>
  </r>
  <r>
    <x v="22"/>
    <x v="2"/>
    <s v="New cancer diagnoses (observed)"/>
    <x v="0"/>
    <x v="0"/>
    <n v="27"/>
    <n v="23"/>
    <n v="4"/>
    <n v="0.17"/>
  </r>
  <r>
    <x v="22"/>
    <x v="2"/>
    <s v="New cancer diagnoses (observed)"/>
    <x v="0"/>
    <x v="1"/>
    <n v="46"/>
    <n v="47"/>
    <n v="-1"/>
    <n v="-0.02"/>
  </r>
  <r>
    <x v="22"/>
    <x v="2"/>
    <s v="New cancer diagnoses (observed)"/>
    <x v="0"/>
    <x v="2"/>
    <n v="61"/>
    <n v="60"/>
    <n v="1"/>
    <n v="0.02"/>
  </r>
  <r>
    <x v="22"/>
    <x v="2"/>
    <s v="New cancer diagnoses (observed)"/>
    <x v="0"/>
    <x v="4"/>
    <n v="76"/>
    <n v="77"/>
    <n v="-1"/>
    <n v="-0.01"/>
  </r>
  <r>
    <x v="22"/>
    <x v="3"/>
    <s v="New cancer diagnoses (observed)"/>
    <x v="0"/>
    <x v="0"/>
    <n v="196"/>
    <n v="159"/>
    <n v="37"/>
    <n v="0.23"/>
  </r>
  <r>
    <x v="22"/>
    <x v="3"/>
    <s v="New cancer diagnoses (observed)"/>
    <x v="0"/>
    <x v="1"/>
    <n v="53"/>
    <n v="49"/>
    <n v="4"/>
    <n v="0.08"/>
  </r>
  <r>
    <x v="22"/>
    <x v="3"/>
    <s v="New cancer diagnoses (observed)"/>
    <x v="0"/>
    <x v="2"/>
    <n v="144"/>
    <n v="147"/>
    <n v="-3"/>
    <n v="-0.02"/>
  </r>
  <r>
    <x v="22"/>
    <x v="3"/>
    <s v="New cancer diagnoses (observed)"/>
    <x v="0"/>
    <x v="4"/>
    <n v="10"/>
    <n v="10"/>
    <n v="0"/>
    <n v="0"/>
  </r>
  <r>
    <x v="22"/>
    <x v="4"/>
    <s v="New cancer diagnoses (observed)"/>
    <x v="0"/>
    <x v="0"/>
    <n v="123"/>
    <n v="108"/>
    <n v="15"/>
    <n v="0.14000000000000001"/>
  </r>
  <r>
    <x v="22"/>
    <x v="4"/>
    <s v="New cancer diagnoses (observed)"/>
    <x v="0"/>
    <x v="1"/>
    <n v="228"/>
    <n v="226"/>
    <n v="2"/>
    <n v="0.01"/>
  </r>
  <r>
    <x v="22"/>
    <x v="4"/>
    <s v="New cancer diagnoses (observed)"/>
    <x v="0"/>
    <x v="2"/>
    <n v="161"/>
    <n v="163"/>
    <n v="-2"/>
    <n v="-0.01"/>
  </r>
  <r>
    <x v="22"/>
    <x v="4"/>
    <s v="New cancer diagnoses (observed)"/>
    <x v="0"/>
    <x v="3"/>
    <n v="877"/>
    <n v="877"/>
    <n v="0"/>
    <n v="0"/>
  </r>
  <r>
    <x v="22"/>
    <x v="4"/>
    <s v="New cancer diagnoses (observed)"/>
    <x v="0"/>
    <x v="4"/>
    <n v="2066"/>
    <n v="2067"/>
    <n v="-1"/>
    <n v="0"/>
  </r>
  <r>
    <x v="22"/>
    <x v="4"/>
    <s v="New cancer diagnoses (observed)"/>
    <x v="1"/>
    <x v="5"/>
    <n v="985"/>
    <n v="988"/>
    <n v="-3"/>
    <n v="0"/>
  </r>
  <r>
    <x v="22"/>
    <x v="4"/>
    <s v="New cancer diagnoses (observed)"/>
    <x v="1"/>
    <x v="6"/>
    <n v="1090"/>
    <n v="1090"/>
    <n v="0"/>
    <n v="0"/>
  </r>
  <r>
    <x v="22"/>
    <x v="4"/>
    <s v="New cancer diagnoses (observed)"/>
    <x v="1"/>
    <x v="7"/>
    <n v="253"/>
    <n v="247"/>
    <n v="6"/>
    <n v="0.02"/>
  </r>
  <r>
    <x v="22"/>
    <x v="4"/>
    <s v="New cancer diagnoses (observed)"/>
    <x v="1"/>
    <x v="8"/>
    <n v="104"/>
    <n v="103"/>
    <n v="1"/>
    <n v="0.01"/>
  </r>
  <r>
    <x v="22"/>
    <x v="4"/>
    <s v="New cancer diagnoses (observed)"/>
    <x v="1"/>
    <x v="9"/>
    <n v="1023"/>
    <n v="1013"/>
    <n v="10"/>
    <n v="0.01"/>
  </r>
  <r>
    <x v="22"/>
    <x v="5"/>
    <s v="New cancer diagnoses (observed)"/>
    <x v="0"/>
    <x v="0"/>
    <n v="23"/>
    <s v="NA"/>
    <s v="NA"/>
    <s v="NA"/>
  </r>
  <r>
    <x v="22"/>
    <x v="5"/>
    <s v="New cancer diagnoses (observed)"/>
    <x v="0"/>
    <x v="1"/>
    <n v="30"/>
    <s v="NA"/>
    <s v="NA"/>
    <s v="NA"/>
  </r>
  <r>
    <x v="22"/>
    <x v="5"/>
    <s v="New cancer diagnoses (observed)"/>
    <x v="0"/>
    <x v="2"/>
    <n v="22"/>
    <s v="NA"/>
    <s v="NA"/>
    <s v="NA"/>
  </r>
  <r>
    <x v="22"/>
    <x v="5"/>
    <s v="New cancer diagnoses (observed)"/>
    <x v="0"/>
    <x v="3"/>
    <n v="68"/>
    <s v="NA"/>
    <s v="NA"/>
    <s v="NA"/>
  </r>
  <r>
    <x v="22"/>
    <x v="5"/>
    <s v="New cancer diagnoses (observed)"/>
    <x v="0"/>
    <x v="4"/>
    <n v="60"/>
    <s v="NA"/>
    <s v="NA"/>
    <s v="NA"/>
  </r>
  <r>
    <x v="22"/>
    <x v="6"/>
    <s v="New cancer diagnoses (observed)"/>
    <x v="0"/>
    <x v="0"/>
    <n v="618"/>
    <n v="572"/>
    <n v="46"/>
    <n v="0.08"/>
  </r>
  <r>
    <x v="22"/>
    <x v="6"/>
    <s v="New cancer diagnoses (observed)"/>
    <x v="0"/>
    <x v="1"/>
    <n v="479"/>
    <n v="478"/>
    <n v="1"/>
    <n v="0"/>
  </r>
  <r>
    <x v="22"/>
    <x v="6"/>
    <s v="New cancer diagnoses (observed)"/>
    <x v="0"/>
    <x v="2"/>
    <n v="412"/>
    <n v="405"/>
    <n v="7"/>
    <n v="0.02"/>
  </r>
  <r>
    <x v="22"/>
    <x v="6"/>
    <s v="New cancer diagnoses (observed)"/>
    <x v="0"/>
    <x v="3"/>
    <n v="405"/>
    <n v="404"/>
    <n v="1"/>
    <n v="0"/>
  </r>
  <r>
    <x v="22"/>
    <x v="6"/>
    <s v="New cancer diagnoses (observed)"/>
    <x v="0"/>
    <x v="4"/>
    <n v="1219"/>
    <n v="1221"/>
    <n v="-2"/>
    <n v="0"/>
  </r>
  <r>
    <x v="22"/>
    <x v="6"/>
    <s v="New cancer diagnoses (observed)"/>
    <x v="1"/>
    <x v="5"/>
    <n v="470"/>
    <n v="467"/>
    <n v="3"/>
    <n v="0.01"/>
  </r>
  <r>
    <x v="22"/>
    <x v="6"/>
    <s v="New cancer diagnoses (observed)"/>
    <x v="1"/>
    <x v="6"/>
    <n v="564"/>
    <n v="562"/>
    <n v="2"/>
    <n v="0"/>
  </r>
  <r>
    <x v="22"/>
    <x v="6"/>
    <s v="New cancer diagnoses (observed)"/>
    <x v="1"/>
    <x v="7"/>
    <n v="781"/>
    <n v="781"/>
    <n v="0"/>
    <n v="0"/>
  </r>
  <r>
    <x v="22"/>
    <x v="6"/>
    <s v="New cancer diagnoses (observed)"/>
    <x v="1"/>
    <x v="8"/>
    <n v="453"/>
    <n v="448"/>
    <n v="5"/>
    <n v="0.01"/>
  </r>
  <r>
    <x v="22"/>
    <x v="6"/>
    <s v="New cancer diagnoses (observed)"/>
    <x v="1"/>
    <x v="9"/>
    <n v="760"/>
    <n v="717"/>
    <n v="43"/>
    <n v="0.06"/>
  </r>
  <r>
    <x v="22"/>
    <x v="7"/>
    <s v="New cancer diagnoses (observed)"/>
    <x v="0"/>
    <x v="0"/>
    <n v="19"/>
    <n v="16"/>
    <n v="3"/>
    <n v="0.19"/>
  </r>
  <r>
    <x v="22"/>
    <x v="7"/>
    <s v="New cancer diagnoses (observed)"/>
    <x v="0"/>
    <x v="1"/>
    <n v="121"/>
    <n v="120"/>
    <n v="1"/>
    <n v="0.01"/>
  </r>
  <r>
    <x v="22"/>
    <x v="7"/>
    <s v="New cancer diagnoses (observed)"/>
    <x v="0"/>
    <x v="2"/>
    <n v="68"/>
    <n v="70"/>
    <n v="-2"/>
    <n v="-0.03"/>
  </r>
  <r>
    <x v="22"/>
    <x v="7"/>
    <s v="New cancer diagnoses (observed)"/>
    <x v="0"/>
    <x v="4"/>
    <n v="64"/>
    <n v="64"/>
    <n v="0"/>
    <n v="0"/>
  </r>
  <r>
    <x v="22"/>
    <x v="8"/>
    <s v="New cancer diagnoses (observed)"/>
    <x v="0"/>
    <x v="0"/>
    <n v="227"/>
    <n v="199"/>
    <n v="28"/>
    <n v="0.14000000000000001"/>
  </r>
  <r>
    <x v="22"/>
    <x v="8"/>
    <s v="New cancer diagnoses (observed)"/>
    <x v="0"/>
    <x v="1"/>
    <n v="265"/>
    <n v="265"/>
    <n v="0"/>
    <n v="0"/>
  </r>
  <r>
    <x v="22"/>
    <x v="8"/>
    <s v="New cancer diagnoses (observed)"/>
    <x v="0"/>
    <x v="2"/>
    <n v="189"/>
    <n v="191"/>
    <n v="-2"/>
    <n v="-0.01"/>
  </r>
  <r>
    <x v="22"/>
    <x v="8"/>
    <s v="New cancer diagnoses (observed)"/>
    <x v="0"/>
    <x v="3"/>
    <n v="68"/>
    <n v="68"/>
    <n v="0"/>
    <n v="0"/>
  </r>
  <r>
    <x v="22"/>
    <x v="8"/>
    <s v="New cancer diagnoses (observed)"/>
    <x v="0"/>
    <x v="4"/>
    <n v="642"/>
    <n v="643"/>
    <n v="-1"/>
    <n v="0"/>
  </r>
  <r>
    <x v="22"/>
    <x v="8"/>
    <s v="New cancer diagnoses (observed)"/>
    <x v="1"/>
    <x v="5"/>
    <n v="351"/>
    <n v="346"/>
    <n v="5"/>
    <n v="0.01"/>
  </r>
  <r>
    <x v="22"/>
    <x v="8"/>
    <s v="New cancer diagnoses (observed)"/>
    <x v="1"/>
    <x v="6"/>
    <n v="49"/>
    <n v="49"/>
    <n v="0"/>
    <n v="0"/>
  </r>
  <r>
    <x v="22"/>
    <x v="8"/>
    <s v="New cancer diagnoses (observed)"/>
    <x v="1"/>
    <x v="7"/>
    <n v="123"/>
    <n v="123"/>
    <n v="0"/>
    <n v="0"/>
  </r>
  <r>
    <x v="22"/>
    <x v="8"/>
    <s v="New cancer diagnoses (observed)"/>
    <x v="1"/>
    <x v="8"/>
    <n v="92"/>
    <n v="90"/>
    <n v="2"/>
    <n v="0.02"/>
  </r>
  <r>
    <x v="22"/>
    <x v="8"/>
    <s v="New cancer diagnoses (observed)"/>
    <x v="1"/>
    <x v="9"/>
    <n v="430"/>
    <n v="415"/>
    <n v="15"/>
    <n v="0.04"/>
  </r>
  <r>
    <x v="22"/>
    <x v="9"/>
    <s v="New cancer diagnoses (observed)"/>
    <x v="0"/>
    <x v="0"/>
    <n v="582"/>
    <n v="517"/>
    <n v="65"/>
    <n v="0.13"/>
  </r>
  <r>
    <x v="22"/>
    <x v="9"/>
    <s v="New cancer diagnoses (observed)"/>
    <x v="0"/>
    <x v="1"/>
    <n v="464"/>
    <n v="438"/>
    <n v="26"/>
    <n v="0.06"/>
  </r>
  <r>
    <x v="22"/>
    <x v="9"/>
    <s v="New cancer diagnoses (observed)"/>
    <x v="0"/>
    <x v="2"/>
    <n v="312"/>
    <n v="314"/>
    <n v="-2"/>
    <n v="-0.01"/>
  </r>
  <r>
    <x v="22"/>
    <x v="9"/>
    <s v="New cancer diagnoses (observed)"/>
    <x v="0"/>
    <x v="4"/>
    <n v="555"/>
    <n v="556"/>
    <n v="-1"/>
    <n v="0"/>
  </r>
  <r>
    <x v="22"/>
    <x v="9"/>
    <s v="New cancer diagnoses (observed)"/>
    <x v="1"/>
    <x v="5"/>
    <n v="50"/>
    <n v="50"/>
    <n v="0"/>
    <n v="0"/>
  </r>
  <r>
    <x v="22"/>
    <x v="9"/>
    <s v="New cancer diagnoses (observed)"/>
    <x v="1"/>
    <x v="6"/>
    <n v="53"/>
    <n v="52"/>
    <n v="1"/>
    <n v="0.02"/>
  </r>
  <r>
    <x v="22"/>
    <x v="9"/>
    <s v="New cancer diagnoses (observed)"/>
    <x v="1"/>
    <x v="7"/>
    <n v="81"/>
    <n v="81"/>
    <n v="0"/>
    <n v="0"/>
  </r>
  <r>
    <x v="22"/>
    <x v="9"/>
    <s v="New cancer diagnoses (observed)"/>
    <x v="1"/>
    <x v="8"/>
    <n v="143"/>
    <n v="143"/>
    <n v="0"/>
    <n v="0"/>
  </r>
  <r>
    <x v="22"/>
    <x v="9"/>
    <s v="New cancer diagnoses (observed)"/>
    <x v="1"/>
    <x v="9"/>
    <n v="572"/>
    <n v="552"/>
    <n v="20"/>
    <n v="0.04"/>
  </r>
  <r>
    <x v="22"/>
    <x v="10"/>
    <s v="New cancer diagnoses (observed)"/>
    <x v="0"/>
    <x v="0"/>
    <n v="81"/>
    <n v="74"/>
    <n v="7"/>
    <n v="0.09"/>
  </r>
  <r>
    <x v="22"/>
    <x v="10"/>
    <s v="New cancer diagnoses (observed)"/>
    <x v="0"/>
    <x v="1"/>
    <n v="151"/>
    <n v="153"/>
    <n v="-2"/>
    <n v="-0.01"/>
  </r>
  <r>
    <x v="22"/>
    <x v="10"/>
    <s v="New cancer diagnoses (observed)"/>
    <x v="0"/>
    <x v="2"/>
    <n v="104"/>
    <n v="102"/>
    <n v="2"/>
    <n v="0.02"/>
  </r>
  <r>
    <x v="22"/>
    <x v="10"/>
    <s v="New cancer diagnoses (observed)"/>
    <x v="0"/>
    <x v="4"/>
    <n v="486"/>
    <n v="485"/>
    <n v="1"/>
    <n v="0"/>
  </r>
  <r>
    <x v="22"/>
    <x v="11"/>
    <s v="New cancer diagnoses (observed)"/>
    <x v="0"/>
    <x v="0"/>
    <n v="24"/>
    <s v="NA"/>
    <s v="NA"/>
    <s v="NA"/>
  </r>
  <r>
    <x v="22"/>
    <x v="11"/>
    <s v="New cancer diagnoses (observed)"/>
    <x v="0"/>
    <x v="1"/>
    <n v="27"/>
    <s v="NA"/>
    <s v="NA"/>
    <s v="NA"/>
  </r>
  <r>
    <x v="22"/>
    <x v="11"/>
    <s v="New cancer diagnoses (observed)"/>
    <x v="0"/>
    <x v="2"/>
    <n v="12"/>
    <s v="NA"/>
    <s v="NA"/>
    <s v="NA"/>
  </r>
  <r>
    <x v="22"/>
    <x v="11"/>
    <s v="New cancer diagnoses (observed)"/>
    <x v="0"/>
    <x v="4"/>
    <n v="54"/>
    <s v="NA"/>
    <s v="NA"/>
    <s v="NA"/>
  </r>
  <r>
    <x v="22"/>
    <x v="11"/>
    <s v="New cancer diagnoses (observed)"/>
    <x v="1"/>
    <x v="5"/>
    <n v="5"/>
    <s v="NA"/>
    <s v="NA"/>
    <s v="NA"/>
  </r>
  <r>
    <x v="22"/>
    <x v="11"/>
    <s v="New cancer diagnoses (observed)"/>
    <x v="1"/>
    <x v="6"/>
    <n v="18"/>
    <s v="NA"/>
    <s v="NA"/>
    <s v="NA"/>
  </r>
  <r>
    <x v="22"/>
    <x v="11"/>
    <s v="New cancer diagnoses (observed)"/>
    <x v="1"/>
    <x v="7"/>
    <n v="12"/>
    <s v="NA"/>
    <s v="NA"/>
    <s v="NA"/>
  </r>
  <r>
    <x v="22"/>
    <x v="11"/>
    <s v="New cancer diagnoses (observed)"/>
    <x v="1"/>
    <x v="8"/>
    <n v="19"/>
    <s v="NA"/>
    <s v="NA"/>
    <s v="NA"/>
  </r>
  <r>
    <x v="22"/>
    <x v="11"/>
    <s v="New cancer diagnoses (observed)"/>
    <x v="1"/>
    <x v="9"/>
    <n v="63"/>
    <s v="NA"/>
    <s v="NA"/>
    <s v="NA"/>
  </r>
  <r>
    <x v="22"/>
    <x v="12"/>
    <s v="New cancer diagnoses (observed)"/>
    <x v="0"/>
    <x v="0"/>
    <n v="184"/>
    <s v="NA"/>
    <s v="NA"/>
    <s v="NA"/>
  </r>
  <r>
    <x v="22"/>
    <x v="12"/>
    <s v="New cancer diagnoses (observed)"/>
    <x v="0"/>
    <x v="1"/>
    <n v="194"/>
    <s v="NA"/>
    <s v="NA"/>
    <s v="NA"/>
  </r>
  <r>
    <x v="22"/>
    <x v="12"/>
    <s v="New cancer diagnoses (observed)"/>
    <x v="0"/>
    <x v="2"/>
    <n v="167"/>
    <s v="NA"/>
    <s v="NA"/>
    <s v="NA"/>
  </r>
  <r>
    <x v="22"/>
    <x v="12"/>
    <s v="New cancer diagnoses (observed)"/>
    <x v="0"/>
    <x v="4"/>
    <n v="187"/>
    <s v="NA"/>
    <s v="NA"/>
    <s v="NA"/>
  </r>
  <r>
    <x v="22"/>
    <x v="12"/>
    <s v="New cancer diagnoses (observed)"/>
    <x v="1"/>
    <x v="5"/>
    <n v="225"/>
    <s v="NA"/>
    <s v="NA"/>
    <s v="NA"/>
  </r>
  <r>
    <x v="22"/>
    <x v="12"/>
    <s v="New cancer diagnoses (observed)"/>
    <x v="1"/>
    <x v="6"/>
    <n v="39"/>
    <s v="NA"/>
    <s v="NA"/>
    <s v="NA"/>
  </r>
  <r>
    <x v="22"/>
    <x v="12"/>
    <s v="New cancer diagnoses (observed)"/>
    <x v="1"/>
    <x v="7"/>
    <n v="90"/>
    <s v="NA"/>
    <s v="NA"/>
    <s v="NA"/>
  </r>
  <r>
    <x v="22"/>
    <x v="12"/>
    <s v="New cancer diagnoses (observed)"/>
    <x v="1"/>
    <x v="8"/>
    <n v="55"/>
    <s v="NA"/>
    <s v="NA"/>
    <s v="NA"/>
  </r>
  <r>
    <x v="22"/>
    <x v="12"/>
    <s v="New cancer diagnoses (observed)"/>
    <x v="1"/>
    <x v="9"/>
    <n v="323"/>
    <s v="NA"/>
    <s v="NA"/>
    <s v="NA"/>
  </r>
  <r>
    <x v="22"/>
    <x v="13"/>
    <s v="New cancer diagnoses (observed)"/>
    <x v="0"/>
    <x v="0"/>
    <n v="64"/>
    <s v="NA"/>
    <s v="NA"/>
    <s v="NA"/>
  </r>
  <r>
    <x v="22"/>
    <x v="13"/>
    <s v="New cancer diagnoses (observed)"/>
    <x v="0"/>
    <x v="1"/>
    <n v="99"/>
    <s v="NA"/>
    <s v="NA"/>
    <s v="NA"/>
  </r>
  <r>
    <x v="22"/>
    <x v="13"/>
    <s v="New cancer diagnoses (observed)"/>
    <x v="0"/>
    <x v="2"/>
    <n v="83"/>
    <s v="NA"/>
    <s v="NA"/>
    <s v="NA"/>
  </r>
  <r>
    <x v="22"/>
    <x v="13"/>
    <s v="New cancer diagnoses (observed)"/>
    <x v="0"/>
    <x v="4"/>
    <n v="388"/>
    <s v="NA"/>
    <s v="NA"/>
    <s v="NA"/>
  </r>
  <r>
    <x v="22"/>
    <x v="14"/>
    <s v="New cancer diagnoses (observed)"/>
    <x v="0"/>
    <x v="0"/>
    <n v="170"/>
    <s v="NA"/>
    <s v="NA"/>
    <s v="NA"/>
  </r>
  <r>
    <x v="22"/>
    <x v="14"/>
    <s v="New cancer diagnoses (observed)"/>
    <x v="0"/>
    <x v="1"/>
    <n v="81"/>
    <s v="NA"/>
    <s v="NA"/>
    <s v="NA"/>
  </r>
  <r>
    <x v="22"/>
    <x v="14"/>
    <s v="New cancer diagnoses (observed)"/>
    <x v="0"/>
    <x v="2"/>
    <n v="76"/>
    <s v="NA"/>
    <s v="NA"/>
    <s v="NA"/>
  </r>
  <r>
    <x v="22"/>
    <x v="14"/>
    <s v="New cancer diagnoses (observed)"/>
    <x v="0"/>
    <x v="4"/>
    <n v="87"/>
    <s v="NA"/>
    <s v="NA"/>
    <s v="NA"/>
  </r>
  <r>
    <x v="22"/>
    <x v="15"/>
    <s v="New cancer diagnoses (observed)"/>
    <x v="0"/>
    <x v="0"/>
    <n v="1067"/>
    <n v="980"/>
    <n v="87"/>
    <n v="0.09"/>
  </r>
  <r>
    <x v="22"/>
    <x v="15"/>
    <s v="New cancer diagnoses (observed)"/>
    <x v="0"/>
    <x v="1"/>
    <n v="650"/>
    <n v="632"/>
    <n v="18"/>
    <n v="0.03"/>
  </r>
  <r>
    <x v="22"/>
    <x v="15"/>
    <s v="New cancer diagnoses (observed)"/>
    <x v="0"/>
    <x v="2"/>
    <n v="693"/>
    <n v="708"/>
    <n v="-15"/>
    <n v="-0.02"/>
  </r>
  <r>
    <x v="22"/>
    <x v="15"/>
    <s v="New cancer diagnoses (observed)"/>
    <x v="0"/>
    <x v="4"/>
    <n v="710"/>
    <n v="709"/>
    <n v="1"/>
    <n v="0"/>
  </r>
  <r>
    <x v="22"/>
    <x v="15"/>
    <s v="New cancer diagnoses (observed)"/>
    <x v="1"/>
    <x v="5"/>
    <n v="552"/>
    <n v="545"/>
    <n v="7"/>
    <n v="0.01"/>
  </r>
  <r>
    <x v="22"/>
    <x v="15"/>
    <s v="New cancer diagnoses (observed)"/>
    <x v="1"/>
    <x v="6"/>
    <n v="181"/>
    <n v="181"/>
    <n v="0"/>
    <n v="0"/>
  </r>
  <r>
    <x v="22"/>
    <x v="15"/>
    <s v="New cancer diagnoses (observed)"/>
    <x v="1"/>
    <x v="7"/>
    <n v="577"/>
    <n v="572"/>
    <n v="5"/>
    <n v="0.01"/>
  </r>
  <r>
    <x v="22"/>
    <x v="15"/>
    <s v="New cancer diagnoses (observed)"/>
    <x v="1"/>
    <x v="8"/>
    <n v="1190"/>
    <n v="1178"/>
    <n v="12"/>
    <n v="0.01"/>
  </r>
  <r>
    <x v="22"/>
    <x v="15"/>
    <s v="New cancer diagnoses (observed)"/>
    <x v="1"/>
    <x v="9"/>
    <n v="428"/>
    <n v="363"/>
    <n v="65"/>
    <n v="0.18"/>
  </r>
  <r>
    <x v="22"/>
    <x v="16"/>
    <s v="New cancer diagnoses (observed)"/>
    <x v="0"/>
    <x v="0"/>
    <n v="96"/>
    <s v="NA"/>
    <s v="NA"/>
    <s v="NA"/>
  </r>
  <r>
    <x v="22"/>
    <x v="16"/>
    <s v="New cancer diagnoses (observed)"/>
    <x v="0"/>
    <x v="1"/>
    <n v="111"/>
    <s v="NA"/>
    <s v="NA"/>
    <s v="NA"/>
  </r>
  <r>
    <x v="22"/>
    <x v="16"/>
    <s v="New cancer diagnoses (observed)"/>
    <x v="0"/>
    <x v="2"/>
    <n v="57"/>
    <s v="NA"/>
    <s v="NA"/>
    <s v="NA"/>
  </r>
  <r>
    <x v="22"/>
    <x v="16"/>
    <s v="New cancer diagnoses (observed)"/>
    <x v="0"/>
    <x v="4"/>
    <n v="76"/>
    <s v="NA"/>
    <s v="NA"/>
    <s v="NA"/>
  </r>
  <r>
    <x v="22"/>
    <x v="17"/>
    <s v="New cancer diagnoses (observed)"/>
    <x v="0"/>
    <x v="0"/>
    <n v="28"/>
    <n v="25"/>
    <n v="3"/>
    <n v="0.12"/>
  </r>
  <r>
    <x v="22"/>
    <x v="17"/>
    <s v="New cancer diagnoses (observed)"/>
    <x v="0"/>
    <x v="1"/>
    <n v="330"/>
    <n v="327"/>
    <n v="3"/>
    <n v="0.01"/>
  </r>
  <r>
    <x v="22"/>
    <x v="17"/>
    <s v="New cancer diagnoses (observed)"/>
    <x v="0"/>
    <x v="2"/>
    <n v="102"/>
    <n v="103"/>
    <n v="-1"/>
    <n v="-0.01"/>
  </r>
  <r>
    <x v="22"/>
    <x v="17"/>
    <s v="New cancer diagnoses (observed)"/>
    <x v="0"/>
    <x v="4"/>
    <n v="571"/>
    <n v="571"/>
    <n v="0"/>
    <n v="0"/>
  </r>
  <r>
    <x v="22"/>
    <x v="17"/>
    <s v="New cancer diagnoses (observed)"/>
    <x v="1"/>
    <x v="5"/>
    <n v="467"/>
    <n v="466"/>
    <n v="1"/>
    <n v="0"/>
  </r>
  <r>
    <x v="22"/>
    <x v="17"/>
    <s v="New cancer diagnoses (observed)"/>
    <x v="1"/>
    <x v="6"/>
    <n v="227"/>
    <n v="227"/>
    <n v="0"/>
    <n v="0"/>
  </r>
  <r>
    <x v="22"/>
    <x v="17"/>
    <s v="New cancer diagnoses (observed)"/>
    <x v="1"/>
    <x v="7"/>
    <n v="32"/>
    <n v="32"/>
    <n v="0"/>
    <n v="0"/>
  </r>
  <r>
    <x v="22"/>
    <x v="17"/>
    <s v="New cancer diagnoses (observed)"/>
    <x v="1"/>
    <x v="8"/>
    <n v="17"/>
    <n v="18"/>
    <n v="-1"/>
    <n v="-0.06"/>
  </r>
  <r>
    <x v="22"/>
    <x v="17"/>
    <s v="New cancer diagnoses (observed)"/>
    <x v="1"/>
    <x v="9"/>
    <n v="288"/>
    <n v="283"/>
    <n v="5"/>
    <n v="0.02"/>
  </r>
  <r>
    <x v="22"/>
    <x v="18"/>
    <s v="New cancer diagnoses (observed)"/>
    <x v="0"/>
    <x v="0"/>
    <n v="104"/>
    <s v="NA"/>
    <s v="NA"/>
    <s v="NA"/>
  </r>
  <r>
    <x v="22"/>
    <x v="18"/>
    <s v="New cancer diagnoses (observed)"/>
    <x v="0"/>
    <x v="1"/>
    <n v="62"/>
    <s v="NA"/>
    <s v="NA"/>
    <s v="NA"/>
  </r>
  <r>
    <x v="22"/>
    <x v="18"/>
    <s v="New cancer diagnoses (observed)"/>
    <x v="0"/>
    <x v="2"/>
    <n v="59"/>
    <s v="NA"/>
    <s v="NA"/>
    <s v="NA"/>
  </r>
  <r>
    <x v="22"/>
    <x v="18"/>
    <s v="New cancer diagnoses (observed)"/>
    <x v="0"/>
    <x v="4"/>
    <n v="125"/>
    <s v="NA"/>
    <s v="NA"/>
    <s v="NA"/>
  </r>
  <r>
    <x v="22"/>
    <x v="19"/>
    <s v="New cancer diagnoses (observed)"/>
    <x v="0"/>
    <x v="0"/>
    <n v="118"/>
    <s v="NA"/>
    <s v="NA"/>
    <s v="NA"/>
  </r>
  <r>
    <x v="22"/>
    <x v="19"/>
    <s v="New cancer diagnoses (observed)"/>
    <x v="0"/>
    <x v="1"/>
    <n v="50"/>
    <s v="NA"/>
    <s v="NA"/>
    <s v="NA"/>
  </r>
  <r>
    <x v="22"/>
    <x v="19"/>
    <s v="New cancer diagnoses (observed)"/>
    <x v="0"/>
    <x v="2"/>
    <n v="42"/>
    <s v="NA"/>
    <s v="NA"/>
    <s v="NA"/>
  </r>
  <r>
    <x v="22"/>
    <x v="19"/>
    <s v="New cancer diagnoses (observed)"/>
    <x v="0"/>
    <x v="4"/>
    <n v="26"/>
    <s v="NA"/>
    <s v="NA"/>
    <s v="NA"/>
  </r>
  <r>
    <x v="22"/>
    <x v="20"/>
    <s v="New cancer diagnoses (observed)"/>
    <x v="0"/>
    <x v="0"/>
    <n v="17"/>
    <s v="NA"/>
    <s v="NA"/>
    <s v="NA"/>
  </r>
  <r>
    <x v="22"/>
    <x v="20"/>
    <s v="New cancer diagnoses (observed)"/>
    <x v="0"/>
    <x v="1"/>
    <n v="52"/>
    <s v="NA"/>
    <s v="NA"/>
    <s v="NA"/>
  </r>
  <r>
    <x v="22"/>
    <x v="20"/>
    <s v="New cancer diagnoses (observed)"/>
    <x v="0"/>
    <x v="2"/>
    <n v="21"/>
    <s v="NA"/>
    <s v="NA"/>
    <s v="NA"/>
  </r>
  <r>
    <x v="22"/>
    <x v="20"/>
    <s v="New cancer diagnoses (observed)"/>
    <x v="0"/>
    <x v="4"/>
    <n v="98"/>
    <s v="NA"/>
    <s v="NA"/>
    <s v="NA"/>
  </r>
  <r>
    <x v="22"/>
    <x v="21"/>
    <s v="New cancer diagnoses (observed)"/>
    <x v="0"/>
    <x v="0"/>
    <n v="199"/>
    <s v="NA"/>
    <s v="NA"/>
    <s v="NA"/>
  </r>
  <r>
    <x v="22"/>
    <x v="21"/>
    <s v="New cancer diagnoses (observed)"/>
    <x v="0"/>
    <x v="1"/>
    <n v="162"/>
    <s v="NA"/>
    <s v="NA"/>
    <s v="NA"/>
  </r>
  <r>
    <x v="22"/>
    <x v="21"/>
    <s v="New cancer diagnoses (observed)"/>
    <x v="0"/>
    <x v="2"/>
    <n v="114"/>
    <s v="NA"/>
    <s v="NA"/>
    <s v="NA"/>
  </r>
  <r>
    <x v="22"/>
    <x v="21"/>
    <s v="New cancer diagnoses (observed)"/>
    <x v="0"/>
    <x v="4"/>
    <n v="239"/>
    <s v="NA"/>
    <s v="NA"/>
    <s v="NA"/>
  </r>
  <r>
    <x v="22"/>
    <x v="21"/>
    <s v="New cancer diagnoses (observed)"/>
    <x v="1"/>
    <x v="5"/>
    <n v="42"/>
    <s v="NA"/>
    <s v="NA"/>
    <s v="NA"/>
  </r>
  <r>
    <x v="22"/>
    <x v="21"/>
    <s v="New cancer diagnoses (observed)"/>
    <x v="1"/>
    <x v="6"/>
    <n v="34"/>
    <s v="NA"/>
    <s v="NA"/>
    <s v="NA"/>
  </r>
  <r>
    <x v="22"/>
    <x v="21"/>
    <s v="New cancer diagnoses (observed)"/>
    <x v="1"/>
    <x v="7"/>
    <n v="64"/>
    <s v="NA"/>
    <s v="NA"/>
    <s v="NA"/>
  </r>
  <r>
    <x v="22"/>
    <x v="21"/>
    <s v="New cancer diagnoses (observed)"/>
    <x v="1"/>
    <x v="8"/>
    <n v="113"/>
    <s v="NA"/>
    <s v="NA"/>
    <s v="NA"/>
  </r>
  <r>
    <x v="22"/>
    <x v="21"/>
    <s v="New cancer diagnoses (observed)"/>
    <x v="1"/>
    <x v="9"/>
    <n v="461"/>
    <s v="NA"/>
    <s v="NA"/>
    <s v="NA"/>
  </r>
  <r>
    <x v="22"/>
    <x v="22"/>
    <s v="New cancer diagnoses (observed)"/>
    <x v="0"/>
    <x v="0"/>
    <n v="139"/>
    <s v="NA"/>
    <s v="NA"/>
    <s v="NA"/>
  </r>
  <r>
    <x v="22"/>
    <x v="22"/>
    <s v="New cancer diagnoses (observed)"/>
    <x v="0"/>
    <x v="1"/>
    <n v="106"/>
    <s v="NA"/>
    <s v="NA"/>
    <s v="NA"/>
  </r>
  <r>
    <x v="22"/>
    <x v="22"/>
    <s v="New cancer diagnoses (observed)"/>
    <x v="0"/>
    <x v="2"/>
    <n v="104"/>
    <s v="NA"/>
    <s v="NA"/>
    <s v="NA"/>
  </r>
  <r>
    <x v="22"/>
    <x v="22"/>
    <s v="New cancer diagnoses (observed)"/>
    <x v="0"/>
    <x v="4"/>
    <n v="316"/>
    <s v="NA"/>
    <s v="NA"/>
    <s v="NA"/>
  </r>
  <r>
    <x v="22"/>
    <x v="22"/>
    <s v="New cancer diagnoses (observed)"/>
    <x v="1"/>
    <x v="5"/>
    <n v="16"/>
    <s v="NA"/>
    <s v="NA"/>
    <s v="NA"/>
  </r>
  <r>
    <x v="22"/>
    <x v="22"/>
    <s v="New cancer diagnoses (observed)"/>
    <x v="1"/>
    <x v="6"/>
    <n v="82"/>
    <s v="NA"/>
    <s v="NA"/>
    <s v="NA"/>
  </r>
  <r>
    <x v="22"/>
    <x v="22"/>
    <s v="New cancer diagnoses (observed)"/>
    <x v="1"/>
    <x v="7"/>
    <n v="165"/>
    <s v="NA"/>
    <s v="NA"/>
    <s v="NA"/>
  </r>
  <r>
    <x v="22"/>
    <x v="22"/>
    <s v="New cancer diagnoses (observed)"/>
    <x v="1"/>
    <x v="8"/>
    <n v="175"/>
    <s v="NA"/>
    <s v="NA"/>
    <s v="NA"/>
  </r>
  <r>
    <x v="22"/>
    <x v="22"/>
    <s v="New cancer diagnoses (observed)"/>
    <x v="1"/>
    <x v="9"/>
    <n v="227"/>
    <s v="NA"/>
    <s v="NA"/>
    <s v="NA"/>
  </r>
  <r>
    <x v="22"/>
    <x v="23"/>
    <s v="New cancer diagnoses (observed)"/>
    <x v="0"/>
    <x v="0"/>
    <n v="256"/>
    <n v="231"/>
    <n v="25"/>
    <n v="0.11"/>
  </r>
  <r>
    <x v="22"/>
    <x v="23"/>
    <s v="New cancer diagnoses (observed)"/>
    <x v="0"/>
    <x v="1"/>
    <n v="152"/>
    <n v="152"/>
    <n v="0"/>
    <n v="0"/>
  </r>
  <r>
    <x v="22"/>
    <x v="23"/>
    <s v="New cancer diagnoses (observed)"/>
    <x v="0"/>
    <x v="2"/>
    <n v="161"/>
    <n v="155"/>
    <n v="6"/>
    <n v="0.04"/>
  </r>
  <r>
    <x v="22"/>
    <x v="23"/>
    <s v="New cancer diagnoses (observed)"/>
    <x v="0"/>
    <x v="4"/>
    <n v="418"/>
    <n v="416"/>
    <n v="2"/>
    <n v="0"/>
  </r>
  <r>
    <x v="22"/>
    <x v="23"/>
    <s v="New cancer diagnoses (observed)"/>
    <x v="1"/>
    <x v="5"/>
    <n v="34"/>
    <n v="33"/>
    <n v="1"/>
    <n v="0.03"/>
  </r>
  <r>
    <x v="22"/>
    <x v="23"/>
    <s v="New cancer diagnoses (observed)"/>
    <x v="1"/>
    <x v="6"/>
    <n v="130"/>
    <n v="129"/>
    <n v="1"/>
    <n v="0.01"/>
  </r>
  <r>
    <x v="22"/>
    <x v="23"/>
    <s v="New cancer diagnoses (observed)"/>
    <x v="1"/>
    <x v="7"/>
    <n v="191"/>
    <n v="192"/>
    <n v="-1"/>
    <n v="-0.01"/>
  </r>
  <r>
    <x v="22"/>
    <x v="23"/>
    <s v="New cancer diagnoses (observed)"/>
    <x v="1"/>
    <x v="8"/>
    <n v="257"/>
    <n v="256"/>
    <n v="1"/>
    <n v="0"/>
  </r>
  <r>
    <x v="22"/>
    <x v="23"/>
    <s v="New cancer diagnoses (observed)"/>
    <x v="1"/>
    <x v="9"/>
    <n v="375"/>
    <n v="344"/>
    <n v="31"/>
    <n v="0.09"/>
  </r>
  <r>
    <x v="22"/>
    <x v="24"/>
    <s v="New cancer diagnoses (observed)"/>
    <x v="0"/>
    <x v="0"/>
    <s v="NA"/>
    <s v="NA"/>
    <s v="NA"/>
    <s v="NA"/>
  </r>
  <r>
    <x v="22"/>
    <x v="24"/>
    <s v="New cancer diagnoses (observed)"/>
    <x v="0"/>
    <x v="1"/>
    <s v="NA"/>
    <s v="NA"/>
    <s v="NA"/>
    <s v="NA"/>
  </r>
  <r>
    <x v="22"/>
    <x v="24"/>
    <s v="New cancer diagnoses (observed)"/>
    <x v="0"/>
    <x v="2"/>
    <s v="NA"/>
    <s v="NA"/>
    <s v="NA"/>
    <s v="NA"/>
  </r>
  <r>
    <x v="22"/>
    <x v="24"/>
    <s v="New cancer diagnoses (observed)"/>
    <x v="0"/>
    <x v="4"/>
    <s v="NA"/>
    <s v="NA"/>
    <s v="NA"/>
    <s v="NA"/>
  </r>
  <r>
    <x v="22"/>
    <x v="24"/>
    <s v="New cancer diagnoses (observed)"/>
    <x v="1"/>
    <x v="5"/>
    <s v="NA"/>
    <s v="NA"/>
    <s v="NA"/>
    <s v="NA"/>
  </r>
  <r>
    <x v="22"/>
    <x v="24"/>
    <s v="New cancer diagnoses (observed)"/>
    <x v="1"/>
    <x v="6"/>
    <s v="NA"/>
    <s v="NA"/>
    <s v="NA"/>
    <s v="NA"/>
  </r>
  <r>
    <x v="22"/>
    <x v="24"/>
    <s v="New cancer diagnoses (observed)"/>
    <x v="1"/>
    <x v="7"/>
    <s v="NA"/>
    <s v="NA"/>
    <s v="NA"/>
    <s v="NA"/>
  </r>
  <r>
    <x v="22"/>
    <x v="24"/>
    <s v="New cancer diagnoses (observed)"/>
    <x v="1"/>
    <x v="8"/>
    <s v="NA"/>
    <s v="NA"/>
    <s v="NA"/>
    <s v="NA"/>
  </r>
  <r>
    <x v="22"/>
    <x v="24"/>
    <s v="New cancer diagnoses (observed)"/>
    <x v="1"/>
    <x v="9"/>
    <s v="NA"/>
    <s v="NA"/>
    <s v="NA"/>
    <s v="NA"/>
  </r>
  <r>
    <x v="22"/>
    <x v="25"/>
    <s v="New cancer diagnoses (observed)"/>
    <x v="0"/>
    <x v="0"/>
    <n v="139"/>
    <s v="NA"/>
    <s v="NA"/>
    <s v="NA"/>
  </r>
  <r>
    <x v="22"/>
    <x v="25"/>
    <s v="New cancer diagnoses (observed)"/>
    <x v="0"/>
    <x v="1"/>
    <n v="99"/>
    <s v="NA"/>
    <s v="NA"/>
    <s v="NA"/>
  </r>
  <r>
    <x v="22"/>
    <x v="25"/>
    <s v="New cancer diagnoses (observed)"/>
    <x v="0"/>
    <x v="2"/>
    <n v="86"/>
    <s v="NA"/>
    <s v="NA"/>
    <s v="NA"/>
  </r>
  <r>
    <x v="22"/>
    <x v="25"/>
    <s v="New cancer diagnoses (observed)"/>
    <x v="0"/>
    <x v="4"/>
    <n v="155"/>
    <s v="NA"/>
    <s v="NA"/>
    <s v="NA"/>
  </r>
  <r>
    <x v="22"/>
    <x v="25"/>
    <s v="New cancer diagnoses (observed)"/>
    <x v="1"/>
    <x v="5"/>
    <n v="77"/>
    <s v="NA"/>
    <s v="NA"/>
    <s v="NA"/>
  </r>
  <r>
    <x v="22"/>
    <x v="25"/>
    <s v="New cancer diagnoses (observed)"/>
    <x v="1"/>
    <x v="6"/>
    <n v="17"/>
    <s v="NA"/>
    <s v="NA"/>
    <s v="NA"/>
  </r>
  <r>
    <x v="22"/>
    <x v="25"/>
    <s v="New cancer diagnoses (observed)"/>
    <x v="1"/>
    <x v="7"/>
    <n v="66"/>
    <s v="NA"/>
    <s v="NA"/>
    <s v="NA"/>
  </r>
  <r>
    <x v="22"/>
    <x v="25"/>
    <s v="New cancer diagnoses (observed)"/>
    <x v="1"/>
    <x v="8"/>
    <n v="67"/>
    <s v="NA"/>
    <s v="NA"/>
    <s v="NA"/>
  </r>
  <r>
    <x v="22"/>
    <x v="25"/>
    <s v="New cancer diagnoses (observed)"/>
    <x v="1"/>
    <x v="9"/>
    <n v="205"/>
    <s v="NA"/>
    <s v="NA"/>
    <s v="NA"/>
  </r>
  <r>
    <x v="22"/>
    <x v="26"/>
    <s v="New cancer diagnoses (observed)"/>
    <x v="0"/>
    <x v="0"/>
    <n v="316"/>
    <s v="NA"/>
    <s v="NA"/>
    <s v="NA"/>
  </r>
  <r>
    <x v="22"/>
    <x v="26"/>
    <s v="New cancer diagnoses (observed)"/>
    <x v="0"/>
    <x v="1"/>
    <n v="109"/>
    <s v="NA"/>
    <s v="NA"/>
    <s v="NA"/>
  </r>
  <r>
    <x v="22"/>
    <x v="26"/>
    <s v="New cancer diagnoses (observed)"/>
    <x v="0"/>
    <x v="2"/>
    <n v="92"/>
    <s v="NA"/>
    <s v="NA"/>
    <s v="NA"/>
  </r>
  <r>
    <x v="22"/>
    <x v="26"/>
    <s v="New cancer diagnoses (observed)"/>
    <x v="0"/>
    <x v="4"/>
    <n v="188"/>
    <s v="NA"/>
    <s v="NA"/>
    <s v="NA"/>
  </r>
  <r>
    <x v="22"/>
    <x v="26"/>
    <s v="New cancer diagnoses (observed)"/>
    <x v="1"/>
    <x v="5"/>
    <n v="47"/>
    <s v="NA"/>
    <s v="NA"/>
    <s v="NA"/>
  </r>
  <r>
    <x v="22"/>
    <x v="26"/>
    <s v="New cancer diagnoses (observed)"/>
    <x v="1"/>
    <x v="6"/>
    <n v="52"/>
    <s v="NA"/>
    <s v="NA"/>
    <s v="NA"/>
  </r>
  <r>
    <x v="22"/>
    <x v="26"/>
    <s v="New cancer diagnoses (observed)"/>
    <x v="1"/>
    <x v="7"/>
    <n v="58"/>
    <s v="NA"/>
    <s v="NA"/>
    <s v="NA"/>
  </r>
  <r>
    <x v="22"/>
    <x v="26"/>
    <s v="New cancer diagnoses (observed)"/>
    <x v="1"/>
    <x v="8"/>
    <n v="193"/>
    <s v="NA"/>
    <s v="NA"/>
    <s v="NA"/>
  </r>
  <r>
    <x v="22"/>
    <x v="26"/>
    <s v="New cancer diagnoses (observed)"/>
    <x v="1"/>
    <x v="9"/>
    <n v="355"/>
    <s v="NA"/>
    <s v="NA"/>
    <s v="NA"/>
  </r>
  <r>
    <x v="22"/>
    <x v="27"/>
    <s v="New cancer diagnoses (observed)"/>
    <x v="0"/>
    <x v="0"/>
    <n v="259"/>
    <n v="249"/>
    <n v="10"/>
    <n v="0.04"/>
  </r>
  <r>
    <x v="22"/>
    <x v="27"/>
    <s v="New cancer diagnoses (observed)"/>
    <x v="0"/>
    <x v="1"/>
    <n v="649"/>
    <n v="641"/>
    <n v="8"/>
    <n v="0.01"/>
  </r>
  <r>
    <x v="22"/>
    <x v="27"/>
    <s v="New cancer diagnoses (observed)"/>
    <x v="0"/>
    <x v="2"/>
    <n v="319"/>
    <n v="326"/>
    <n v="-7"/>
    <n v="-0.02"/>
  </r>
  <r>
    <x v="22"/>
    <x v="27"/>
    <s v="New cancer diagnoses (observed)"/>
    <x v="0"/>
    <x v="4"/>
    <n v="1955"/>
    <n v="1955"/>
    <n v="0"/>
    <n v="0"/>
  </r>
  <r>
    <x v="22"/>
    <x v="27"/>
    <s v="New cancer diagnoses (observed)"/>
    <x v="1"/>
    <x v="5"/>
    <n v="753"/>
    <n v="752"/>
    <n v="1"/>
    <n v="0"/>
  </r>
  <r>
    <x v="22"/>
    <x v="27"/>
    <s v="New cancer diagnoses (observed)"/>
    <x v="1"/>
    <x v="6"/>
    <n v="351"/>
    <n v="351"/>
    <n v="0"/>
    <n v="0"/>
  </r>
  <r>
    <x v="22"/>
    <x v="27"/>
    <s v="New cancer diagnoses (observed)"/>
    <x v="1"/>
    <x v="7"/>
    <n v="634"/>
    <n v="634"/>
    <n v="0"/>
    <n v="0"/>
  </r>
  <r>
    <x v="22"/>
    <x v="27"/>
    <s v="New cancer diagnoses (observed)"/>
    <x v="1"/>
    <x v="8"/>
    <n v="418"/>
    <n v="418"/>
    <n v="0"/>
    <n v="0"/>
  </r>
  <r>
    <x v="22"/>
    <x v="27"/>
    <s v="New cancer diagnoses (observed)"/>
    <x v="1"/>
    <x v="9"/>
    <n v="1026"/>
    <n v="1016"/>
    <n v="10"/>
    <n v="0.01"/>
  </r>
  <r>
    <x v="22"/>
    <x v="28"/>
    <s v="New cancer diagnoses (observed)"/>
    <x v="0"/>
    <x v="0"/>
    <n v="117"/>
    <s v="NA"/>
    <s v="NA"/>
    <s v="NA"/>
  </r>
  <r>
    <x v="22"/>
    <x v="28"/>
    <s v="New cancer diagnoses (observed)"/>
    <x v="0"/>
    <x v="1"/>
    <n v="46"/>
    <s v="NA"/>
    <s v="NA"/>
    <s v="NA"/>
  </r>
  <r>
    <x v="22"/>
    <x v="28"/>
    <s v="New cancer diagnoses (observed)"/>
    <x v="0"/>
    <x v="2"/>
    <n v="57"/>
    <s v="NA"/>
    <s v="NA"/>
    <s v="NA"/>
  </r>
  <r>
    <x v="22"/>
    <x v="28"/>
    <s v="New cancer diagnoses (observed)"/>
    <x v="0"/>
    <x v="4"/>
    <n v="102"/>
    <s v="NA"/>
    <s v="NA"/>
    <s v="NA"/>
  </r>
  <r>
    <x v="22"/>
    <x v="28"/>
    <s v="New cancer diagnoses (observed)"/>
    <x v="1"/>
    <x v="5"/>
    <n v="18"/>
    <s v="NA"/>
    <s v="NA"/>
    <s v="NA"/>
  </r>
  <r>
    <x v="22"/>
    <x v="28"/>
    <s v="New cancer diagnoses (observed)"/>
    <x v="1"/>
    <x v="6"/>
    <n v="48"/>
    <s v="NA"/>
    <s v="NA"/>
    <s v="NA"/>
  </r>
  <r>
    <x v="22"/>
    <x v="28"/>
    <s v="New cancer diagnoses (observed)"/>
    <x v="1"/>
    <x v="7"/>
    <n v="26"/>
    <s v="NA"/>
    <s v="NA"/>
    <s v="NA"/>
  </r>
  <r>
    <x v="22"/>
    <x v="28"/>
    <s v="New cancer diagnoses (observed)"/>
    <x v="1"/>
    <x v="8"/>
    <n v="82"/>
    <s v="NA"/>
    <s v="NA"/>
    <s v="NA"/>
  </r>
  <r>
    <x v="22"/>
    <x v="28"/>
    <s v="New cancer diagnoses (observed)"/>
    <x v="1"/>
    <x v="9"/>
    <n v="148"/>
    <s v="NA"/>
    <s v="NA"/>
    <s v="NA"/>
  </r>
  <r>
    <x v="22"/>
    <x v="29"/>
    <s v="New cancer diagnoses (observed)"/>
    <x v="0"/>
    <x v="0"/>
    <n v="15"/>
    <s v="NA"/>
    <s v="NA"/>
    <s v="NA"/>
  </r>
  <r>
    <x v="22"/>
    <x v="29"/>
    <s v="New cancer diagnoses (observed)"/>
    <x v="0"/>
    <x v="1"/>
    <n v="20"/>
    <s v="NA"/>
    <s v="NA"/>
    <s v="NA"/>
  </r>
  <r>
    <x v="22"/>
    <x v="29"/>
    <s v="New cancer diagnoses (observed)"/>
    <x v="0"/>
    <x v="2"/>
    <n v="21"/>
    <s v="NA"/>
    <s v="NA"/>
    <s v="NA"/>
  </r>
  <r>
    <x v="22"/>
    <x v="29"/>
    <s v="New cancer diagnoses (observed)"/>
    <x v="0"/>
    <x v="4"/>
    <n v="80"/>
    <s v="NA"/>
    <s v="NA"/>
    <s v="NA"/>
  </r>
  <r>
    <x v="22"/>
    <x v="30"/>
    <s v="New cancer diagnoses (observed)"/>
    <x v="0"/>
    <x v="0"/>
    <n v="163"/>
    <n v="176"/>
    <n v="-13"/>
    <n v="-7.0000000000000007E-2"/>
  </r>
  <r>
    <x v="22"/>
    <x v="30"/>
    <s v="New cancer diagnoses (observed)"/>
    <x v="0"/>
    <x v="1"/>
    <n v="92"/>
    <n v="96"/>
    <n v="-4"/>
    <n v="-0.04"/>
  </r>
  <r>
    <x v="22"/>
    <x v="30"/>
    <s v="New cancer diagnoses (observed)"/>
    <x v="0"/>
    <x v="2"/>
    <n v="75"/>
    <n v="77"/>
    <n v="-2"/>
    <n v="-0.03"/>
  </r>
  <r>
    <x v="22"/>
    <x v="30"/>
    <s v="New cancer diagnoses (observed)"/>
    <x v="0"/>
    <x v="4"/>
    <n v="114"/>
    <n v="120"/>
    <n v="-6"/>
    <n v="-0.05"/>
  </r>
  <r>
    <x v="22"/>
    <x v="31"/>
    <s v="New cancer diagnoses (observed)"/>
    <x v="0"/>
    <x v="0"/>
    <n v="650"/>
    <n v="551"/>
    <n v="99"/>
    <n v="0.18"/>
  </r>
  <r>
    <x v="22"/>
    <x v="31"/>
    <s v="New cancer diagnoses (observed)"/>
    <x v="0"/>
    <x v="1"/>
    <n v="238"/>
    <n v="231"/>
    <n v="7"/>
    <n v="0.03"/>
  </r>
  <r>
    <x v="22"/>
    <x v="31"/>
    <s v="New cancer diagnoses (observed)"/>
    <x v="0"/>
    <x v="2"/>
    <n v="220"/>
    <n v="206"/>
    <n v="14"/>
    <n v="7.0000000000000007E-2"/>
  </r>
  <r>
    <x v="22"/>
    <x v="31"/>
    <s v="New cancer diagnoses (observed)"/>
    <x v="0"/>
    <x v="4"/>
    <n v="338"/>
    <n v="337"/>
    <n v="1"/>
    <n v="0"/>
  </r>
  <r>
    <x v="22"/>
    <x v="31"/>
    <s v="New cancer diagnoses (observed)"/>
    <x v="1"/>
    <x v="5"/>
    <n v="47"/>
    <n v="45"/>
    <n v="2"/>
    <n v="0.04"/>
  </r>
  <r>
    <x v="22"/>
    <x v="31"/>
    <s v="New cancer diagnoses (observed)"/>
    <x v="1"/>
    <x v="6"/>
    <n v="52"/>
    <n v="51"/>
    <n v="1"/>
    <n v="0.02"/>
  </r>
  <r>
    <x v="22"/>
    <x v="31"/>
    <s v="New cancer diagnoses (observed)"/>
    <x v="1"/>
    <x v="7"/>
    <n v="58"/>
    <n v="58"/>
    <n v="0"/>
    <n v="0"/>
  </r>
  <r>
    <x v="22"/>
    <x v="31"/>
    <s v="New cancer diagnoses (observed)"/>
    <x v="1"/>
    <x v="8"/>
    <n v="193"/>
    <n v="192"/>
    <n v="1"/>
    <n v="0.01"/>
  </r>
  <r>
    <x v="22"/>
    <x v="31"/>
    <s v="New cancer diagnoses (observed)"/>
    <x v="1"/>
    <x v="9"/>
    <n v="355"/>
    <n v="300"/>
    <n v="55"/>
    <n v="0.18"/>
  </r>
  <r>
    <x v="22"/>
    <x v="32"/>
    <s v="New cancer diagnoses (observed)"/>
    <x v="0"/>
    <x v="0"/>
    <n v="381"/>
    <n v="330"/>
    <n v="51"/>
    <n v="0.15"/>
  </r>
  <r>
    <x v="22"/>
    <x v="32"/>
    <s v="New cancer diagnoses (observed)"/>
    <x v="0"/>
    <x v="1"/>
    <n v="445"/>
    <n v="443"/>
    <n v="2"/>
    <n v="0"/>
  </r>
  <r>
    <x v="22"/>
    <x v="32"/>
    <s v="New cancer diagnoses (observed)"/>
    <x v="0"/>
    <x v="2"/>
    <n v="338"/>
    <n v="348"/>
    <n v="-10"/>
    <n v="-0.03"/>
  </r>
  <r>
    <x v="22"/>
    <x v="32"/>
    <s v="New cancer diagnoses (observed)"/>
    <x v="0"/>
    <x v="4"/>
    <n v="613"/>
    <n v="613"/>
    <n v="0"/>
    <n v="0"/>
  </r>
  <r>
    <x v="22"/>
    <x v="32"/>
    <s v="New cancer diagnoses (observed)"/>
    <x v="1"/>
    <x v="5"/>
    <n v="397"/>
    <n v="396"/>
    <n v="1"/>
    <n v="0"/>
  </r>
  <r>
    <x v="22"/>
    <x v="32"/>
    <s v="New cancer diagnoses (observed)"/>
    <x v="1"/>
    <x v="6"/>
    <n v="166"/>
    <n v="166"/>
    <n v="0"/>
    <n v="0"/>
  </r>
  <r>
    <x v="22"/>
    <x v="32"/>
    <s v="New cancer diagnoses (observed)"/>
    <x v="1"/>
    <x v="7"/>
    <n v="134"/>
    <n v="133"/>
    <n v="1"/>
    <n v="0.01"/>
  </r>
  <r>
    <x v="22"/>
    <x v="32"/>
    <s v="New cancer diagnoses (observed)"/>
    <x v="1"/>
    <x v="8"/>
    <n v="80"/>
    <n v="81"/>
    <n v="-1"/>
    <n v="-0.01"/>
  </r>
  <r>
    <x v="22"/>
    <x v="32"/>
    <s v="New cancer diagnoses (observed)"/>
    <x v="1"/>
    <x v="9"/>
    <n v="725"/>
    <n v="686"/>
    <n v="39"/>
    <n v="0.06"/>
  </r>
  <r>
    <x v="22"/>
    <x v="33"/>
    <s v="New cancer diagnoses (observed)"/>
    <x v="0"/>
    <x v="0"/>
    <n v="57"/>
    <s v="NA"/>
    <s v="NA"/>
    <s v="NA"/>
  </r>
  <r>
    <x v="22"/>
    <x v="33"/>
    <s v="New cancer diagnoses (observed)"/>
    <x v="0"/>
    <x v="1"/>
    <n v="113"/>
    <s v="NA"/>
    <s v="NA"/>
    <s v="NA"/>
  </r>
  <r>
    <x v="22"/>
    <x v="33"/>
    <s v="New cancer diagnoses (observed)"/>
    <x v="0"/>
    <x v="2"/>
    <n v="66"/>
    <s v="NA"/>
    <s v="NA"/>
    <s v="NA"/>
  </r>
  <r>
    <x v="22"/>
    <x v="33"/>
    <s v="New cancer diagnoses (observed)"/>
    <x v="0"/>
    <x v="4"/>
    <n v="377"/>
    <s v="NA"/>
    <s v="NA"/>
    <s v="NA"/>
  </r>
  <r>
    <x v="22"/>
    <x v="33"/>
    <s v="New cancer diagnoses (observed)"/>
    <x v="1"/>
    <x v="5"/>
    <n v="274"/>
    <s v="NA"/>
    <s v="NA"/>
    <s v="NA"/>
  </r>
  <r>
    <x v="22"/>
    <x v="33"/>
    <s v="New cancer diagnoses (observed)"/>
    <x v="1"/>
    <x v="6"/>
    <n v="32"/>
    <s v="NA"/>
    <s v="NA"/>
    <s v="NA"/>
  </r>
  <r>
    <x v="22"/>
    <x v="33"/>
    <s v="New cancer diagnoses (observed)"/>
    <x v="1"/>
    <x v="7"/>
    <n v="57"/>
    <s v="NA"/>
    <s v="NA"/>
    <s v="NA"/>
  </r>
  <r>
    <x v="22"/>
    <x v="33"/>
    <s v="New cancer diagnoses (observed)"/>
    <x v="1"/>
    <x v="8"/>
    <n v="25"/>
    <s v="NA"/>
    <s v="NA"/>
    <s v="NA"/>
  </r>
  <r>
    <x v="22"/>
    <x v="33"/>
    <s v="New cancer diagnoses (observed)"/>
    <x v="1"/>
    <x v="9"/>
    <n v="225"/>
    <s v="NA"/>
    <s v="NA"/>
    <s v="NA"/>
  </r>
  <r>
    <x v="23"/>
    <x v="0"/>
    <s v="New cancer diagnoses (observed)"/>
    <x v="0"/>
    <x v="0"/>
    <n v="4572"/>
    <n v="4146"/>
    <n v="426"/>
    <n v="0.1"/>
  </r>
  <r>
    <x v="23"/>
    <x v="0"/>
    <s v="New cancer diagnoses (observed)"/>
    <x v="0"/>
    <x v="1"/>
    <n v="4446"/>
    <n v="4323"/>
    <n v="123"/>
    <n v="0.03"/>
  </r>
  <r>
    <x v="23"/>
    <x v="0"/>
    <s v="New cancer diagnoses (observed)"/>
    <x v="0"/>
    <x v="2"/>
    <n v="3381"/>
    <n v="3471"/>
    <n v="-90"/>
    <n v="-0.03"/>
  </r>
  <r>
    <x v="23"/>
    <x v="0"/>
    <s v="New cancer diagnoses (observed)"/>
    <x v="0"/>
    <x v="3"/>
    <n v="1409"/>
    <n v="1404"/>
    <n v="5"/>
    <n v="0"/>
  </r>
  <r>
    <x v="23"/>
    <x v="0"/>
    <s v="New cancer diagnoses (observed)"/>
    <x v="0"/>
    <x v="4"/>
    <n v="10044"/>
    <n v="10049"/>
    <n v="-5"/>
    <n v="0"/>
  </r>
  <r>
    <x v="23"/>
    <x v="0"/>
    <s v="New cancer diagnoses (observed)"/>
    <x v="1"/>
    <x v="5"/>
    <n v="4300"/>
    <n v="4262"/>
    <n v="38"/>
    <n v="0.01"/>
  </r>
  <r>
    <x v="23"/>
    <x v="0"/>
    <s v="New cancer diagnoses (observed)"/>
    <x v="1"/>
    <x v="6"/>
    <n v="2890"/>
    <n v="2882"/>
    <n v="8"/>
    <n v="0"/>
  </r>
  <r>
    <x v="23"/>
    <x v="0"/>
    <s v="New cancer diagnoses (observed)"/>
    <x v="1"/>
    <x v="7"/>
    <n v="2788"/>
    <n v="2767"/>
    <n v="21"/>
    <n v="0.01"/>
  </r>
  <r>
    <x v="23"/>
    <x v="0"/>
    <s v="New cancer diagnoses (observed)"/>
    <x v="1"/>
    <x v="8"/>
    <n v="3000"/>
    <n v="2980"/>
    <n v="20"/>
    <n v="0.01"/>
  </r>
  <r>
    <x v="23"/>
    <x v="0"/>
    <s v="New cancer diagnoses (observed)"/>
    <x v="1"/>
    <x v="9"/>
    <n v="5912"/>
    <n v="5692"/>
    <n v="220"/>
    <n v="0.04"/>
  </r>
  <r>
    <x v="23"/>
    <x v="1"/>
    <s v="New cancer diagnoses (observed)"/>
    <x v="0"/>
    <x v="0"/>
    <n v="131"/>
    <s v="NA"/>
    <s v="NA"/>
    <s v="NA"/>
  </r>
  <r>
    <x v="23"/>
    <x v="1"/>
    <s v="New cancer diagnoses (observed)"/>
    <x v="0"/>
    <x v="1"/>
    <n v="205"/>
    <s v="NA"/>
    <s v="NA"/>
    <s v="NA"/>
  </r>
  <r>
    <x v="23"/>
    <x v="1"/>
    <s v="New cancer diagnoses (observed)"/>
    <x v="0"/>
    <x v="2"/>
    <n v="97"/>
    <s v="NA"/>
    <s v="NA"/>
    <s v="NA"/>
  </r>
  <r>
    <x v="23"/>
    <x v="1"/>
    <s v="New cancer diagnoses (observed)"/>
    <x v="0"/>
    <x v="4"/>
    <n v="334"/>
    <s v="NA"/>
    <s v="NA"/>
    <s v="NA"/>
  </r>
  <r>
    <x v="23"/>
    <x v="1"/>
    <s v="New cancer diagnoses (observed)"/>
    <x v="1"/>
    <x v="5"/>
    <n v="172"/>
    <s v="NA"/>
    <s v="NA"/>
    <s v="NA"/>
  </r>
  <r>
    <x v="23"/>
    <x v="1"/>
    <s v="New cancer diagnoses (observed)"/>
    <x v="1"/>
    <x v="6"/>
    <n v="159"/>
    <s v="NA"/>
    <s v="NA"/>
    <s v="NA"/>
  </r>
  <r>
    <x v="23"/>
    <x v="1"/>
    <s v="New cancer diagnoses (observed)"/>
    <x v="1"/>
    <x v="7"/>
    <n v="50"/>
    <s v="NA"/>
    <s v="NA"/>
    <s v="NA"/>
  </r>
  <r>
    <x v="23"/>
    <x v="1"/>
    <s v="New cancer diagnoses (observed)"/>
    <x v="1"/>
    <x v="8"/>
    <n v="29"/>
    <s v="NA"/>
    <s v="NA"/>
    <s v="NA"/>
  </r>
  <r>
    <x v="23"/>
    <x v="1"/>
    <s v="New cancer diagnoses (observed)"/>
    <x v="1"/>
    <x v="9"/>
    <n v="357"/>
    <s v="NA"/>
    <s v="NA"/>
    <s v="NA"/>
  </r>
  <r>
    <x v="23"/>
    <x v="2"/>
    <s v="New cancer diagnoses (observed)"/>
    <x v="0"/>
    <x v="0"/>
    <n v="36"/>
    <n v="31"/>
    <n v="5"/>
    <n v="0.16"/>
  </r>
  <r>
    <x v="23"/>
    <x v="2"/>
    <s v="New cancer diagnoses (observed)"/>
    <x v="0"/>
    <x v="1"/>
    <n v="58"/>
    <n v="54"/>
    <n v="4"/>
    <n v="7.0000000000000007E-2"/>
  </r>
  <r>
    <x v="23"/>
    <x v="2"/>
    <s v="New cancer diagnoses (observed)"/>
    <x v="0"/>
    <x v="2"/>
    <n v="69"/>
    <n v="76"/>
    <n v="-7"/>
    <n v="-0.09"/>
  </r>
  <r>
    <x v="23"/>
    <x v="2"/>
    <s v="New cancer diagnoses (observed)"/>
    <x v="0"/>
    <x v="4"/>
    <n v="69"/>
    <n v="71"/>
    <n v="-2"/>
    <n v="-0.03"/>
  </r>
  <r>
    <x v="23"/>
    <x v="3"/>
    <s v="New cancer diagnoses (observed)"/>
    <x v="0"/>
    <x v="0"/>
    <n v="197"/>
    <n v="160"/>
    <n v="37"/>
    <n v="0.23"/>
  </r>
  <r>
    <x v="23"/>
    <x v="3"/>
    <s v="New cancer diagnoses (observed)"/>
    <x v="0"/>
    <x v="1"/>
    <n v="61"/>
    <n v="57"/>
    <n v="4"/>
    <n v="7.0000000000000007E-2"/>
  </r>
  <r>
    <x v="23"/>
    <x v="3"/>
    <s v="New cancer diagnoses (observed)"/>
    <x v="0"/>
    <x v="2"/>
    <n v="139"/>
    <n v="139"/>
    <n v="0"/>
    <n v="0"/>
  </r>
  <r>
    <x v="23"/>
    <x v="3"/>
    <s v="New cancer diagnoses (observed)"/>
    <x v="0"/>
    <x v="4"/>
    <n v="9"/>
    <n v="9"/>
    <n v="0"/>
    <n v="0"/>
  </r>
  <r>
    <x v="23"/>
    <x v="4"/>
    <s v="New cancer diagnoses (observed)"/>
    <x v="0"/>
    <x v="0"/>
    <n v="116"/>
    <n v="105"/>
    <n v="11"/>
    <n v="0.1"/>
  </r>
  <r>
    <x v="23"/>
    <x v="4"/>
    <s v="New cancer diagnoses (observed)"/>
    <x v="0"/>
    <x v="1"/>
    <n v="232"/>
    <n v="232"/>
    <n v="0"/>
    <n v="0"/>
  </r>
  <r>
    <x v="23"/>
    <x v="4"/>
    <s v="New cancer diagnoses (observed)"/>
    <x v="0"/>
    <x v="2"/>
    <n v="196"/>
    <n v="200"/>
    <n v="-4"/>
    <n v="-0.02"/>
  </r>
  <r>
    <x v="23"/>
    <x v="4"/>
    <s v="New cancer diagnoses (observed)"/>
    <x v="0"/>
    <x v="3"/>
    <n v="869"/>
    <n v="868"/>
    <n v="1"/>
    <n v="0"/>
  </r>
  <r>
    <x v="23"/>
    <x v="4"/>
    <s v="New cancer diagnoses (observed)"/>
    <x v="0"/>
    <x v="4"/>
    <n v="1999"/>
    <n v="2000"/>
    <n v="-1"/>
    <n v="0"/>
  </r>
  <r>
    <x v="23"/>
    <x v="4"/>
    <s v="New cancer diagnoses (observed)"/>
    <x v="1"/>
    <x v="5"/>
    <n v="1010"/>
    <n v="1005"/>
    <n v="5"/>
    <n v="0"/>
  </r>
  <r>
    <x v="23"/>
    <x v="4"/>
    <s v="New cancer diagnoses (observed)"/>
    <x v="1"/>
    <x v="6"/>
    <n v="1037"/>
    <n v="1031"/>
    <n v="6"/>
    <n v="0.01"/>
  </r>
  <r>
    <x v="23"/>
    <x v="4"/>
    <s v="New cancer diagnoses (observed)"/>
    <x v="1"/>
    <x v="7"/>
    <n v="236"/>
    <n v="227"/>
    <n v="9"/>
    <n v="0.04"/>
  </r>
  <r>
    <x v="23"/>
    <x v="4"/>
    <s v="New cancer diagnoses (observed)"/>
    <x v="1"/>
    <x v="8"/>
    <n v="123"/>
    <n v="122"/>
    <n v="1"/>
    <n v="0.01"/>
  </r>
  <r>
    <x v="23"/>
    <x v="4"/>
    <s v="New cancer diagnoses (observed)"/>
    <x v="1"/>
    <x v="9"/>
    <n v="1006"/>
    <n v="1020"/>
    <n v="-14"/>
    <n v="-0.01"/>
  </r>
  <r>
    <x v="23"/>
    <x v="5"/>
    <s v="New cancer diagnoses (observed)"/>
    <x v="0"/>
    <x v="0"/>
    <n v="25"/>
    <s v="NA"/>
    <s v="NA"/>
    <s v="NA"/>
  </r>
  <r>
    <x v="23"/>
    <x v="5"/>
    <s v="New cancer diagnoses (observed)"/>
    <x v="0"/>
    <x v="1"/>
    <n v="34"/>
    <s v="NA"/>
    <s v="NA"/>
    <s v="NA"/>
  </r>
  <r>
    <x v="23"/>
    <x v="5"/>
    <s v="New cancer diagnoses (observed)"/>
    <x v="0"/>
    <x v="2"/>
    <n v="21"/>
    <s v="NA"/>
    <s v="NA"/>
    <s v="NA"/>
  </r>
  <r>
    <x v="23"/>
    <x v="5"/>
    <s v="New cancer diagnoses (observed)"/>
    <x v="0"/>
    <x v="3"/>
    <n v="76"/>
    <s v="NA"/>
    <s v="NA"/>
    <s v="NA"/>
  </r>
  <r>
    <x v="23"/>
    <x v="5"/>
    <s v="New cancer diagnoses (observed)"/>
    <x v="0"/>
    <x v="4"/>
    <n v="60"/>
    <s v="NA"/>
    <s v="NA"/>
    <s v="NA"/>
  </r>
  <r>
    <x v="23"/>
    <x v="6"/>
    <s v="New cancer diagnoses (observed)"/>
    <x v="0"/>
    <x v="0"/>
    <n v="606"/>
    <n v="560"/>
    <n v="46"/>
    <n v="0.08"/>
  </r>
  <r>
    <x v="23"/>
    <x v="6"/>
    <s v="New cancer diagnoses (observed)"/>
    <x v="0"/>
    <x v="1"/>
    <n v="456"/>
    <n v="455"/>
    <n v="1"/>
    <n v="0"/>
  </r>
  <r>
    <x v="23"/>
    <x v="6"/>
    <s v="New cancer diagnoses (observed)"/>
    <x v="0"/>
    <x v="2"/>
    <n v="367"/>
    <n v="364"/>
    <n v="3"/>
    <n v="0.01"/>
  </r>
  <r>
    <x v="23"/>
    <x v="6"/>
    <s v="New cancer diagnoses (observed)"/>
    <x v="0"/>
    <x v="3"/>
    <n v="464"/>
    <n v="461"/>
    <n v="3"/>
    <n v="0.01"/>
  </r>
  <r>
    <x v="23"/>
    <x v="6"/>
    <s v="New cancer diagnoses (observed)"/>
    <x v="0"/>
    <x v="4"/>
    <n v="1177"/>
    <n v="1179"/>
    <n v="-2"/>
    <n v="0"/>
  </r>
  <r>
    <x v="23"/>
    <x v="6"/>
    <s v="New cancer diagnoses (observed)"/>
    <x v="1"/>
    <x v="5"/>
    <n v="520"/>
    <n v="509"/>
    <n v="11"/>
    <n v="0.02"/>
  </r>
  <r>
    <x v="23"/>
    <x v="6"/>
    <s v="New cancer diagnoses (observed)"/>
    <x v="1"/>
    <x v="6"/>
    <n v="578"/>
    <n v="575"/>
    <n v="3"/>
    <n v="0.01"/>
  </r>
  <r>
    <x v="23"/>
    <x v="6"/>
    <s v="New cancer diagnoses (observed)"/>
    <x v="1"/>
    <x v="7"/>
    <n v="747"/>
    <n v="745"/>
    <n v="2"/>
    <n v="0"/>
  </r>
  <r>
    <x v="23"/>
    <x v="6"/>
    <s v="New cancer diagnoses (observed)"/>
    <x v="1"/>
    <x v="8"/>
    <n v="372"/>
    <n v="371"/>
    <n v="1"/>
    <n v="0"/>
  </r>
  <r>
    <x v="23"/>
    <x v="6"/>
    <s v="New cancer diagnoses (observed)"/>
    <x v="1"/>
    <x v="9"/>
    <n v="727"/>
    <n v="693"/>
    <n v="34"/>
    <n v="0.05"/>
  </r>
  <r>
    <x v="23"/>
    <x v="7"/>
    <s v="New cancer diagnoses (observed)"/>
    <x v="0"/>
    <x v="0"/>
    <n v="21"/>
    <n v="16"/>
    <n v="5"/>
    <n v="0.31"/>
  </r>
  <r>
    <x v="23"/>
    <x v="7"/>
    <s v="New cancer diagnoses (observed)"/>
    <x v="0"/>
    <x v="1"/>
    <n v="105"/>
    <n v="95"/>
    <n v="10"/>
    <n v="0.11"/>
  </r>
  <r>
    <x v="23"/>
    <x v="7"/>
    <s v="New cancer diagnoses (observed)"/>
    <x v="0"/>
    <x v="2"/>
    <n v="53"/>
    <n v="61"/>
    <n v="-8"/>
    <n v="-0.13"/>
  </r>
  <r>
    <x v="23"/>
    <x v="7"/>
    <s v="New cancer diagnoses (observed)"/>
    <x v="0"/>
    <x v="4"/>
    <n v="89"/>
    <n v="89"/>
    <n v="0"/>
    <n v="0"/>
  </r>
  <r>
    <x v="23"/>
    <x v="8"/>
    <s v="New cancer diagnoses (observed)"/>
    <x v="0"/>
    <x v="0"/>
    <n v="212"/>
    <n v="190"/>
    <n v="22"/>
    <n v="0.12"/>
  </r>
  <r>
    <x v="23"/>
    <x v="8"/>
    <s v="New cancer diagnoses (observed)"/>
    <x v="0"/>
    <x v="1"/>
    <n v="292"/>
    <n v="285"/>
    <n v="7"/>
    <n v="0.02"/>
  </r>
  <r>
    <x v="23"/>
    <x v="8"/>
    <s v="New cancer diagnoses (observed)"/>
    <x v="0"/>
    <x v="2"/>
    <n v="188"/>
    <n v="199"/>
    <n v="-11"/>
    <n v="-0.06"/>
  </r>
  <r>
    <x v="23"/>
    <x v="8"/>
    <s v="New cancer diagnoses (observed)"/>
    <x v="0"/>
    <x v="3"/>
    <n v="76"/>
    <n v="75"/>
    <n v="1"/>
    <n v="0.01"/>
  </r>
  <r>
    <x v="23"/>
    <x v="8"/>
    <s v="New cancer diagnoses (observed)"/>
    <x v="0"/>
    <x v="4"/>
    <n v="634"/>
    <n v="634"/>
    <n v="0"/>
    <n v="0"/>
  </r>
  <r>
    <x v="23"/>
    <x v="8"/>
    <s v="New cancer diagnoses (observed)"/>
    <x v="1"/>
    <x v="5"/>
    <n v="366"/>
    <n v="363"/>
    <n v="3"/>
    <n v="0.01"/>
  </r>
  <r>
    <x v="23"/>
    <x v="8"/>
    <s v="New cancer diagnoses (observed)"/>
    <x v="1"/>
    <x v="6"/>
    <n v="51"/>
    <n v="51"/>
    <n v="0"/>
    <n v="0"/>
  </r>
  <r>
    <x v="23"/>
    <x v="8"/>
    <s v="New cancer diagnoses (observed)"/>
    <x v="1"/>
    <x v="7"/>
    <n v="110"/>
    <n v="109"/>
    <n v="1"/>
    <n v="0.01"/>
  </r>
  <r>
    <x v="23"/>
    <x v="8"/>
    <s v="New cancer diagnoses (observed)"/>
    <x v="1"/>
    <x v="8"/>
    <n v="91"/>
    <n v="90"/>
    <n v="1"/>
    <n v="0.01"/>
  </r>
  <r>
    <x v="23"/>
    <x v="8"/>
    <s v="New cancer diagnoses (observed)"/>
    <x v="1"/>
    <x v="9"/>
    <n v="425"/>
    <n v="411"/>
    <n v="14"/>
    <n v="0.03"/>
  </r>
  <r>
    <x v="23"/>
    <x v="9"/>
    <s v="New cancer diagnoses (observed)"/>
    <x v="0"/>
    <x v="0"/>
    <n v="532"/>
    <n v="476"/>
    <n v="56"/>
    <n v="0.12"/>
  </r>
  <r>
    <x v="23"/>
    <x v="9"/>
    <s v="New cancer diagnoses (observed)"/>
    <x v="0"/>
    <x v="1"/>
    <n v="479"/>
    <n v="457"/>
    <n v="22"/>
    <n v="0.05"/>
  </r>
  <r>
    <x v="23"/>
    <x v="9"/>
    <s v="New cancer diagnoses (observed)"/>
    <x v="0"/>
    <x v="2"/>
    <n v="316"/>
    <n v="316"/>
    <n v="0"/>
    <n v="0"/>
  </r>
  <r>
    <x v="23"/>
    <x v="9"/>
    <s v="New cancer diagnoses (observed)"/>
    <x v="0"/>
    <x v="4"/>
    <n v="640"/>
    <n v="634"/>
    <n v="6"/>
    <n v="0.01"/>
  </r>
  <r>
    <x v="23"/>
    <x v="9"/>
    <s v="New cancer diagnoses (observed)"/>
    <x v="1"/>
    <x v="5"/>
    <n v="78"/>
    <n v="75"/>
    <n v="3"/>
    <n v="0.04"/>
  </r>
  <r>
    <x v="23"/>
    <x v="9"/>
    <s v="New cancer diagnoses (observed)"/>
    <x v="1"/>
    <x v="6"/>
    <n v="63"/>
    <n v="62"/>
    <n v="1"/>
    <n v="0.02"/>
  </r>
  <r>
    <x v="23"/>
    <x v="9"/>
    <s v="New cancer diagnoses (observed)"/>
    <x v="1"/>
    <x v="7"/>
    <n v="70"/>
    <n v="70"/>
    <n v="0"/>
    <n v="0"/>
  </r>
  <r>
    <x v="23"/>
    <x v="9"/>
    <s v="New cancer diagnoses (observed)"/>
    <x v="1"/>
    <x v="8"/>
    <n v="140"/>
    <n v="140"/>
    <n v="0"/>
    <n v="0"/>
  </r>
  <r>
    <x v="23"/>
    <x v="9"/>
    <s v="New cancer diagnoses (observed)"/>
    <x v="1"/>
    <x v="9"/>
    <n v="642"/>
    <n v="627"/>
    <n v="15"/>
    <n v="0.02"/>
  </r>
  <r>
    <x v="23"/>
    <x v="10"/>
    <s v="New cancer diagnoses (observed)"/>
    <x v="0"/>
    <x v="0"/>
    <n v="70"/>
    <n v="64"/>
    <n v="6"/>
    <n v="0.09"/>
  </r>
  <r>
    <x v="23"/>
    <x v="10"/>
    <s v="New cancer diagnoses (observed)"/>
    <x v="0"/>
    <x v="1"/>
    <n v="183"/>
    <n v="178"/>
    <n v="5"/>
    <n v="0.03"/>
  </r>
  <r>
    <x v="23"/>
    <x v="10"/>
    <s v="New cancer diagnoses (observed)"/>
    <x v="0"/>
    <x v="2"/>
    <n v="143"/>
    <n v="145"/>
    <n v="-2"/>
    <n v="-0.01"/>
  </r>
  <r>
    <x v="23"/>
    <x v="10"/>
    <s v="New cancer diagnoses (observed)"/>
    <x v="0"/>
    <x v="4"/>
    <n v="459"/>
    <n v="460"/>
    <n v="-1"/>
    <n v="0"/>
  </r>
  <r>
    <x v="23"/>
    <x v="11"/>
    <s v="New cancer diagnoses (observed)"/>
    <x v="0"/>
    <x v="0"/>
    <n v="29"/>
    <s v="NA"/>
    <s v="NA"/>
    <s v="NA"/>
  </r>
  <r>
    <x v="23"/>
    <x v="11"/>
    <s v="New cancer diagnoses (observed)"/>
    <x v="0"/>
    <x v="1"/>
    <n v="26"/>
    <s v="NA"/>
    <s v="NA"/>
    <s v="NA"/>
  </r>
  <r>
    <x v="23"/>
    <x v="11"/>
    <s v="New cancer diagnoses (observed)"/>
    <x v="0"/>
    <x v="2"/>
    <n v="22"/>
    <s v="NA"/>
    <s v="NA"/>
    <s v="NA"/>
  </r>
  <r>
    <x v="23"/>
    <x v="11"/>
    <s v="New cancer diagnoses (observed)"/>
    <x v="0"/>
    <x v="4"/>
    <n v="57"/>
    <s v="NA"/>
    <s v="NA"/>
    <s v="NA"/>
  </r>
  <r>
    <x v="23"/>
    <x v="11"/>
    <s v="New cancer diagnoses (observed)"/>
    <x v="1"/>
    <x v="5"/>
    <n v="5"/>
    <s v="NA"/>
    <s v="NA"/>
    <s v="NA"/>
  </r>
  <r>
    <x v="23"/>
    <x v="11"/>
    <s v="New cancer diagnoses (observed)"/>
    <x v="1"/>
    <x v="6"/>
    <n v="16"/>
    <s v="NA"/>
    <s v="NA"/>
    <s v="NA"/>
  </r>
  <r>
    <x v="23"/>
    <x v="11"/>
    <s v="New cancer diagnoses (observed)"/>
    <x v="1"/>
    <x v="7"/>
    <n v="19"/>
    <s v="NA"/>
    <s v="NA"/>
    <s v="NA"/>
  </r>
  <r>
    <x v="23"/>
    <x v="11"/>
    <s v="New cancer diagnoses (observed)"/>
    <x v="1"/>
    <x v="8"/>
    <n v="20"/>
    <s v="NA"/>
    <s v="NA"/>
    <s v="NA"/>
  </r>
  <r>
    <x v="23"/>
    <x v="11"/>
    <s v="New cancer diagnoses (observed)"/>
    <x v="1"/>
    <x v="9"/>
    <n v="74"/>
    <s v="NA"/>
    <s v="NA"/>
    <s v="NA"/>
  </r>
  <r>
    <x v="23"/>
    <x v="12"/>
    <s v="New cancer diagnoses (observed)"/>
    <x v="0"/>
    <x v="0"/>
    <n v="178"/>
    <s v="NA"/>
    <s v="NA"/>
    <s v="NA"/>
  </r>
  <r>
    <x v="23"/>
    <x v="12"/>
    <s v="New cancer diagnoses (observed)"/>
    <x v="0"/>
    <x v="1"/>
    <n v="184"/>
    <s v="NA"/>
    <s v="NA"/>
    <s v="NA"/>
  </r>
  <r>
    <x v="23"/>
    <x v="12"/>
    <s v="New cancer diagnoses (observed)"/>
    <x v="0"/>
    <x v="2"/>
    <n v="184"/>
    <s v="NA"/>
    <s v="NA"/>
    <s v="NA"/>
  </r>
  <r>
    <x v="23"/>
    <x v="12"/>
    <s v="New cancer diagnoses (observed)"/>
    <x v="0"/>
    <x v="4"/>
    <n v="234"/>
    <s v="NA"/>
    <s v="NA"/>
    <s v="NA"/>
  </r>
  <r>
    <x v="23"/>
    <x v="12"/>
    <s v="New cancer diagnoses (observed)"/>
    <x v="1"/>
    <x v="5"/>
    <n v="221"/>
    <s v="NA"/>
    <s v="NA"/>
    <s v="NA"/>
  </r>
  <r>
    <x v="23"/>
    <x v="12"/>
    <s v="New cancer diagnoses (observed)"/>
    <x v="1"/>
    <x v="6"/>
    <n v="30"/>
    <s v="NA"/>
    <s v="NA"/>
    <s v="NA"/>
  </r>
  <r>
    <x v="23"/>
    <x v="12"/>
    <s v="New cancer diagnoses (observed)"/>
    <x v="1"/>
    <x v="7"/>
    <n v="121"/>
    <s v="NA"/>
    <s v="NA"/>
    <s v="NA"/>
  </r>
  <r>
    <x v="23"/>
    <x v="12"/>
    <s v="New cancer diagnoses (observed)"/>
    <x v="1"/>
    <x v="8"/>
    <n v="67"/>
    <s v="NA"/>
    <s v="NA"/>
    <s v="NA"/>
  </r>
  <r>
    <x v="23"/>
    <x v="12"/>
    <s v="New cancer diagnoses (observed)"/>
    <x v="1"/>
    <x v="9"/>
    <n v="341"/>
    <s v="NA"/>
    <s v="NA"/>
    <s v="NA"/>
  </r>
  <r>
    <x v="23"/>
    <x v="13"/>
    <s v="New cancer diagnoses (observed)"/>
    <x v="0"/>
    <x v="0"/>
    <n v="55"/>
    <s v="NA"/>
    <s v="NA"/>
    <s v="NA"/>
  </r>
  <r>
    <x v="23"/>
    <x v="13"/>
    <s v="New cancer diagnoses (observed)"/>
    <x v="0"/>
    <x v="1"/>
    <n v="126"/>
    <s v="NA"/>
    <s v="NA"/>
    <s v="NA"/>
  </r>
  <r>
    <x v="23"/>
    <x v="13"/>
    <s v="New cancer diagnoses (observed)"/>
    <x v="0"/>
    <x v="2"/>
    <n v="121"/>
    <s v="NA"/>
    <s v="NA"/>
    <s v="NA"/>
  </r>
  <r>
    <x v="23"/>
    <x v="13"/>
    <s v="New cancer diagnoses (observed)"/>
    <x v="0"/>
    <x v="4"/>
    <n v="373"/>
    <s v="NA"/>
    <s v="NA"/>
    <s v="NA"/>
  </r>
  <r>
    <x v="23"/>
    <x v="14"/>
    <s v="New cancer diagnoses (observed)"/>
    <x v="0"/>
    <x v="0"/>
    <n v="190"/>
    <s v="NA"/>
    <s v="NA"/>
    <s v="NA"/>
  </r>
  <r>
    <x v="23"/>
    <x v="14"/>
    <s v="New cancer diagnoses (observed)"/>
    <x v="0"/>
    <x v="1"/>
    <n v="82"/>
    <s v="NA"/>
    <s v="NA"/>
    <s v="NA"/>
  </r>
  <r>
    <x v="23"/>
    <x v="14"/>
    <s v="New cancer diagnoses (observed)"/>
    <x v="0"/>
    <x v="2"/>
    <n v="90"/>
    <s v="NA"/>
    <s v="NA"/>
    <s v="NA"/>
  </r>
  <r>
    <x v="23"/>
    <x v="14"/>
    <s v="New cancer diagnoses (observed)"/>
    <x v="0"/>
    <x v="4"/>
    <n v="80"/>
    <s v="NA"/>
    <s v="NA"/>
    <s v="NA"/>
  </r>
  <r>
    <x v="23"/>
    <x v="15"/>
    <s v="New cancer diagnoses (observed)"/>
    <x v="0"/>
    <x v="0"/>
    <n v="1112"/>
    <n v="1026"/>
    <n v="86"/>
    <n v="0.08"/>
  </r>
  <r>
    <x v="23"/>
    <x v="15"/>
    <s v="New cancer diagnoses (observed)"/>
    <x v="0"/>
    <x v="1"/>
    <n v="618"/>
    <n v="604"/>
    <n v="14"/>
    <n v="0.02"/>
  </r>
  <r>
    <x v="23"/>
    <x v="15"/>
    <s v="New cancer diagnoses (observed)"/>
    <x v="0"/>
    <x v="2"/>
    <n v="715"/>
    <n v="728"/>
    <n v="-13"/>
    <n v="-0.02"/>
  </r>
  <r>
    <x v="23"/>
    <x v="15"/>
    <s v="New cancer diagnoses (observed)"/>
    <x v="0"/>
    <x v="4"/>
    <n v="775"/>
    <n v="774"/>
    <n v="1"/>
    <n v="0"/>
  </r>
  <r>
    <x v="23"/>
    <x v="15"/>
    <s v="New cancer diagnoses (observed)"/>
    <x v="1"/>
    <x v="5"/>
    <n v="584"/>
    <n v="576"/>
    <n v="8"/>
    <n v="0.01"/>
  </r>
  <r>
    <x v="23"/>
    <x v="15"/>
    <s v="New cancer diagnoses (observed)"/>
    <x v="1"/>
    <x v="6"/>
    <n v="182"/>
    <n v="182"/>
    <n v="0"/>
    <n v="0"/>
  </r>
  <r>
    <x v="23"/>
    <x v="15"/>
    <s v="New cancer diagnoses (observed)"/>
    <x v="1"/>
    <x v="7"/>
    <n v="518"/>
    <n v="514"/>
    <n v="4"/>
    <n v="0.01"/>
  </r>
  <r>
    <x v="23"/>
    <x v="15"/>
    <s v="New cancer diagnoses (observed)"/>
    <x v="1"/>
    <x v="8"/>
    <n v="1291"/>
    <n v="1281"/>
    <n v="10"/>
    <n v="0.01"/>
  </r>
  <r>
    <x v="23"/>
    <x v="15"/>
    <s v="New cancer diagnoses (observed)"/>
    <x v="1"/>
    <x v="9"/>
    <n v="438"/>
    <n v="375"/>
    <n v="63"/>
    <n v="0.17"/>
  </r>
  <r>
    <x v="23"/>
    <x v="16"/>
    <s v="New cancer diagnoses (observed)"/>
    <x v="0"/>
    <x v="0"/>
    <n v="55"/>
    <s v="NA"/>
    <s v="NA"/>
    <s v="NA"/>
  </r>
  <r>
    <x v="23"/>
    <x v="16"/>
    <s v="New cancer diagnoses (observed)"/>
    <x v="0"/>
    <x v="1"/>
    <n v="98"/>
    <s v="NA"/>
    <s v="NA"/>
    <s v="NA"/>
  </r>
  <r>
    <x v="23"/>
    <x v="16"/>
    <s v="New cancer diagnoses (observed)"/>
    <x v="0"/>
    <x v="2"/>
    <n v="69"/>
    <s v="NA"/>
    <s v="NA"/>
    <s v="NA"/>
  </r>
  <r>
    <x v="23"/>
    <x v="16"/>
    <s v="New cancer diagnoses (observed)"/>
    <x v="0"/>
    <x v="4"/>
    <n v="86"/>
    <s v="NA"/>
    <s v="NA"/>
    <s v="NA"/>
  </r>
  <r>
    <x v="23"/>
    <x v="17"/>
    <s v="New cancer diagnoses (observed)"/>
    <x v="0"/>
    <x v="0"/>
    <n v="27"/>
    <n v="23"/>
    <n v="4"/>
    <n v="0.17"/>
  </r>
  <r>
    <x v="23"/>
    <x v="17"/>
    <s v="New cancer diagnoses (observed)"/>
    <x v="0"/>
    <x v="1"/>
    <n v="303"/>
    <n v="294"/>
    <n v="9"/>
    <n v="0.03"/>
  </r>
  <r>
    <x v="23"/>
    <x v="17"/>
    <s v="New cancer diagnoses (observed)"/>
    <x v="0"/>
    <x v="2"/>
    <n v="111"/>
    <n v="119"/>
    <n v="-8"/>
    <n v="-7.0000000000000007E-2"/>
  </r>
  <r>
    <x v="23"/>
    <x v="17"/>
    <s v="New cancer diagnoses (observed)"/>
    <x v="0"/>
    <x v="4"/>
    <n v="565"/>
    <n v="567"/>
    <n v="-2"/>
    <n v="0"/>
  </r>
  <r>
    <x v="23"/>
    <x v="17"/>
    <s v="New cancer diagnoses (observed)"/>
    <x v="1"/>
    <x v="5"/>
    <n v="445"/>
    <n v="443"/>
    <n v="2"/>
    <n v="0"/>
  </r>
  <r>
    <x v="23"/>
    <x v="17"/>
    <s v="New cancer diagnoses (observed)"/>
    <x v="1"/>
    <x v="6"/>
    <n v="219"/>
    <n v="220"/>
    <n v="-1"/>
    <n v="0"/>
  </r>
  <r>
    <x v="23"/>
    <x v="17"/>
    <s v="New cancer diagnoses (observed)"/>
    <x v="1"/>
    <x v="7"/>
    <n v="37"/>
    <n v="37"/>
    <n v="0"/>
    <n v="0"/>
  </r>
  <r>
    <x v="23"/>
    <x v="17"/>
    <s v="New cancer diagnoses (observed)"/>
    <x v="1"/>
    <x v="8"/>
    <n v="10"/>
    <n v="10"/>
    <n v="0"/>
    <n v="0"/>
  </r>
  <r>
    <x v="23"/>
    <x v="17"/>
    <s v="New cancer diagnoses (observed)"/>
    <x v="1"/>
    <x v="9"/>
    <n v="295"/>
    <n v="293"/>
    <n v="2"/>
    <n v="0.01"/>
  </r>
  <r>
    <x v="23"/>
    <x v="18"/>
    <s v="New cancer diagnoses (observed)"/>
    <x v="0"/>
    <x v="0"/>
    <n v="108"/>
    <s v="NA"/>
    <s v="NA"/>
    <s v="NA"/>
  </r>
  <r>
    <x v="23"/>
    <x v="18"/>
    <s v="New cancer diagnoses (observed)"/>
    <x v="0"/>
    <x v="1"/>
    <n v="80"/>
    <s v="NA"/>
    <s v="NA"/>
    <s v="NA"/>
  </r>
  <r>
    <x v="23"/>
    <x v="18"/>
    <s v="New cancer diagnoses (observed)"/>
    <x v="0"/>
    <x v="2"/>
    <n v="40"/>
    <s v="NA"/>
    <s v="NA"/>
    <s v="NA"/>
  </r>
  <r>
    <x v="23"/>
    <x v="18"/>
    <s v="New cancer diagnoses (observed)"/>
    <x v="0"/>
    <x v="4"/>
    <n v="134"/>
    <s v="NA"/>
    <s v="NA"/>
    <s v="NA"/>
  </r>
  <r>
    <x v="23"/>
    <x v="19"/>
    <s v="New cancer diagnoses (observed)"/>
    <x v="0"/>
    <x v="0"/>
    <n v="118"/>
    <s v="NA"/>
    <s v="NA"/>
    <s v="NA"/>
  </r>
  <r>
    <x v="23"/>
    <x v="19"/>
    <s v="New cancer diagnoses (observed)"/>
    <x v="0"/>
    <x v="1"/>
    <n v="36"/>
    <s v="NA"/>
    <s v="NA"/>
    <s v="NA"/>
  </r>
  <r>
    <x v="23"/>
    <x v="19"/>
    <s v="New cancer diagnoses (observed)"/>
    <x v="0"/>
    <x v="2"/>
    <n v="51"/>
    <s v="NA"/>
    <s v="NA"/>
    <s v="NA"/>
  </r>
  <r>
    <x v="23"/>
    <x v="19"/>
    <s v="New cancer diagnoses (observed)"/>
    <x v="0"/>
    <x v="4"/>
    <n v="24"/>
    <s v="NA"/>
    <s v="NA"/>
    <s v="NA"/>
  </r>
  <r>
    <x v="23"/>
    <x v="20"/>
    <s v="New cancer diagnoses (observed)"/>
    <x v="0"/>
    <x v="0"/>
    <n v="15"/>
    <s v="NA"/>
    <s v="NA"/>
    <s v="NA"/>
  </r>
  <r>
    <x v="23"/>
    <x v="20"/>
    <s v="New cancer diagnoses (observed)"/>
    <x v="0"/>
    <x v="1"/>
    <n v="57"/>
    <s v="NA"/>
    <s v="NA"/>
    <s v="NA"/>
  </r>
  <r>
    <x v="23"/>
    <x v="20"/>
    <s v="New cancer diagnoses (observed)"/>
    <x v="0"/>
    <x v="2"/>
    <n v="22"/>
    <s v="NA"/>
    <s v="NA"/>
    <s v="NA"/>
  </r>
  <r>
    <x v="23"/>
    <x v="20"/>
    <s v="New cancer diagnoses (observed)"/>
    <x v="0"/>
    <x v="4"/>
    <n v="86"/>
    <s v="NA"/>
    <s v="NA"/>
    <s v="NA"/>
  </r>
  <r>
    <x v="23"/>
    <x v="21"/>
    <s v="New cancer diagnoses (observed)"/>
    <x v="0"/>
    <x v="0"/>
    <n v="197"/>
    <s v="NA"/>
    <s v="NA"/>
    <s v="NA"/>
  </r>
  <r>
    <x v="23"/>
    <x v="21"/>
    <s v="New cancer diagnoses (observed)"/>
    <x v="0"/>
    <x v="1"/>
    <n v="186"/>
    <s v="NA"/>
    <s v="NA"/>
    <s v="NA"/>
  </r>
  <r>
    <x v="23"/>
    <x v="21"/>
    <s v="New cancer diagnoses (observed)"/>
    <x v="0"/>
    <x v="2"/>
    <n v="106"/>
    <s v="NA"/>
    <s v="NA"/>
    <s v="NA"/>
  </r>
  <r>
    <x v="23"/>
    <x v="21"/>
    <s v="New cancer diagnoses (observed)"/>
    <x v="0"/>
    <x v="4"/>
    <n v="310"/>
    <s v="NA"/>
    <s v="NA"/>
    <s v="NA"/>
  </r>
  <r>
    <x v="23"/>
    <x v="21"/>
    <s v="New cancer diagnoses (observed)"/>
    <x v="1"/>
    <x v="5"/>
    <n v="66"/>
    <s v="NA"/>
    <s v="NA"/>
    <s v="NA"/>
  </r>
  <r>
    <x v="23"/>
    <x v="21"/>
    <s v="New cancer diagnoses (observed)"/>
    <x v="1"/>
    <x v="6"/>
    <n v="47"/>
    <s v="NA"/>
    <s v="NA"/>
    <s v="NA"/>
  </r>
  <r>
    <x v="23"/>
    <x v="21"/>
    <s v="New cancer diagnoses (observed)"/>
    <x v="1"/>
    <x v="7"/>
    <n v="48"/>
    <s v="NA"/>
    <s v="NA"/>
    <s v="NA"/>
  </r>
  <r>
    <x v="23"/>
    <x v="21"/>
    <s v="New cancer diagnoses (observed)"/>
    <x v="1"/>
    <x v="8"/>
    <n v="115"/>
    <s v="NA"/>
    <s v="NA"/>
    <s v="NA"/>
  </r>
  <r>
    <x v="23"/>
    <x v="21"/>
    <s v="New cancer diagnoses (observed)"/>
    <x v="1"/>
    <x v="9"/>
    <n v="523"/>
    <s v="NA"/>
    <s v="NA"/>
    <s v="NA"/>
  </r>
  <r>
    <x v="23"/>
    <x v="22"/>
    <s v="New cancer diagnoses (observed)"/>
    <x v="0"/>
    <x v="0"/>
    <n v="129"/>
    <s v="NA"/>
    <s v="NA"/>
    <s v="NA"/>
  </r>
  <r>
    <x v="23"/>
    <x v="22"/>
    <s v="New cancer diagnoses (observed)"/>
    <x v="0"/>
    <x v="1"/>
    <n v="109"/>
    <s v="NA"/>
    <s v="NA"/>
    <s v="NA"/>
  </r>
  <r>
    <x v="23"/>
    <x v="22"/>
    <s v="New cancer diagnoses (observed)"/>
    <x v="0"/>
    <x v="2"/>
    <n v="84"/>
    <s v="NA"/>
    <s v="NA"/>
    <s v="NA"/>
  </r>
  <r>
    <x v="23"/>
    <x v="22"/>
    <s v="New cancer diagnoses (observed)"/>
    <x v="0"/>
    <x v="4"/>
    <n v="328"/>
    <s v="NA"/>
    <s v="NA"/>
    <s v="NA"/>
  </r>
  <r>
    <x v="23"/>
    <x v="22"/>
    <s v="New cancer diagnoses (observed)"/>
    <x v="1"/>
    <x v="5"/>
    <n v="33"/>
    <s v="NA"/>
    <s v="NA"/>
    <s v="NA"/>
  </r>
  <r>
    <x v="23"/>
    <x v="22"/>
    <s v="New cancer diagnoses (observed)"/>
    <x v="1"/>
    <x v="6"/>
    <n v="99"/>
    <s v="NA"/>
    <s v="NA"/>
    <s v="NA"/>
  </r>
  <r>
    <x v="23"/>
    <x v="22"/>
    <s v="New cancer diagnoses (observed)"/>
    <x v="1"/>
    <x v="7"/>
    <n v="147"/>
    <s v="NA"/>
    <s v="NA"/>
    <s v="NA"/>
  </r>
  <r>
    <x v="23"/>
    <x v="22"/>
    <s v="New cancer diagnoses (observed)"/>
    <x v="1"/>
    <x v="8"/>
    <n v="164"/>
    <s v="NA"/>
    <s v="NA"/>
    <s v="NA"/>
  </r>
  <r>
    <x v="23"/>
    <x v="22"/>
    <s v="New cancer diagnoses (observed)"/>
    <x v="1"/>
    <x v="9"/>
    <n v="207"/>
    <s v="NA"/>
    <s v="NA"/>
    <s v="NA"/>
  </r>
  <r>
    <x v="23"/>
    <x v="23"/>
    <s v="New cancer diagnoses (observed)"/>
    <x v="0"/>
    <x v="0"/>
    <n v="236"/>
    <n v="206"/>
    <n v="30"/>
    <n v="0.15"/>
  </r>
  <r>
    <x v="23"/>
    <x v="23"/>
    <s v="New cancer diagnoses (observed)"/>
    <x v="0"/>
    <x v="1"/>
    <n v="163"/>
    <n v="162"/>
    <n v="1"/>
    <n v="0.01"/>
  </r>
  <r>
    <x v="23"/>
    <x v="23"/>
    <s v="New cancer diagnoses (observed)"/>
    <x v="0"/>
    <x v="2"/>
    <n v="131"/>
    <n v="126"/>
    <n v="5"/>
    <n v="0.04"/>
  </r>
  <r>
    <x v="23"/>
    <x v="23"/>
    <s v="New cancer diagnoses (observed)"/>
    <x v="0"/>
    <x v="4"/>
    <n v="437"/>
    <n v="437"/>
    <n v="0"/>
    <n v="0"/>
  </r>
  <r>
    <x v="23"/>
    <x v="23"/>
    <s v="New cancer diagnoses (observed)"/>
    <x v="1"/>
    <x v="5"/>
    <n v="55"/>
    <n v="53"/>
    <n v="2"/>
    <n v="0.04"/>
  </r>
  <r>
    <x v="23"/>
    <x v="23"/>
    <s v="New cancer diagnoses (observed)"/>
    <x v="1"/>
    <x v="6"/>
    <n v="139"/>
    <n v="140"/>
    <n v="-1"/>
    <n v="-0.01"/>
  </r>
  <r>
    <x v="23"/>
    <x v="23"/>
    <s v="New cancer diagnoses (observed)"/>
    <x v="1"/>
    <x v="7"/>
    <n v="173"/>
    <n v="171"/>
    <n v="2"/>
    <n v="0.01"/>
  </r>
  <r>
    <x v="23"/>
    <x v="23"/>
    <s v="New cancer diagnoses (observed)"/>
    <x v="1"/>
    <x v="8"/>
    <n v="237"/>
    <n v="235"/>
    <n v="2"/>
    <n v="0.01"/>
  </r>
  <r>
    <x v="23"/>
    <x v="23"/>
    <s v="New cancer diagnoses (observed)"/>
    <x v="1"/>
    <x v="9"/>
    <n v="363"/>
    <n v="332"/>
    <n v="31"/>
    <n v="0.09"/>
  </r>
  <r>
    <x v="23"/>
    <x v="24"/>
    <s v="New cancer diagnoses (observed)"/>
    <x v="0"/>
    <x v="0"/>
    <s v="NA"/>
    <s v="NA"/>
    <s v="NA"/>
    <s v="NA"/>
  </r>
  <r>
    <x v="23"/>
    <x v="24"/>
    <s v="New cancer diagnoses (observed)"/>
    <x v="0"/>
    <x v="1"/>
    <s v="NA"/>
    <s v="NA"/>
    <s v="NA"/>
    <s v="NA"/>
  </r>
  <r>
    <x v="23"/>
    <x v="24"/>
    <s v="New cancer diagnoses (observed)"/>
    <x v="0"/>
    <x v="2"/>
    <s v="NA"/>
    <s v="NA"/>
    <s v="NA"/>
    <s v="NA"/>
  </r>
  <r>
    <x v="23"/>
    <x v="24"/>
    <s v="New cancer diagnoses (observed)"/>
    <x v="0"/>
    <x v="4"/>
    <s v="NA"/>
    <s v="NA"/>
    <s v="NA"/>
    <s v="NA"/>
  </r>
  <r>
    <x v="23"/>
    <x v="24"/>
    <s v="New cancer diagnoses (observed)"/>
    <x v="1"/>
    <x v="5"/>
    <s v="NA"/>
    <s v="NA"/>
    <s v="NA"/>
    <s v="NA"/>
  </r>
  <r>
    <x v="23"/>
    <x v="24"/>
    <s v="New cancer diagnoses (observed)"/>
    <x v="1"/>
    <x v="6"/>
    <s v="NA"/>
    <s v="NA"/>
    <s v="NA"/>
    <s v="NA"/>
  </r>
  <r>
    <x v="23"/>
    <x v="24"/>
    <s v="New cancer diagnoses (observed)"/>
    <x v="1"/>
    <x v="7"/>
    <s v="NA"/>
    <s v="NA"/>
    <s v="NA"/>
    <s v="NA"/>
  </r>
  <r>
    <x v="23"/>
    <x v="24"/>
    <s v="New cancer diagnoses (observed)"/>
    <x v="1"/>
    <x v="8"/>
    <s v="NA"/>
    <s v="NA"/>
    <s v="NA"/>
    <s v="NA"/>
  </r>
  <r>
    <x v="23"/>
    <x v="24"/>
    <s v="New cancer diagnoses (observed)"/>
    <x v="1"/>
    <x v="9"/>
    <s v="NA"/>
    <s v="NA"/>
    <s v="NA"/>
    <s v="NA"/>
  </r>
  <r>
    <x v="23"/>
    <x v="25"/>
    <s v="New cancer diagnoses (observed)"/>
    <x v="0"/>
    <x v="0"/>
    <n v="120"/>
    <s v="NA"/>
    <s v="NA"/>
    <s v="NA"/>
  </r>
  <r>
    <x v="23"/>
    <x v="25"/>
    <s v="New cancer diagnoses (observed)"/>
    <x v="0"/>
    <x v="1"/>
    <n v="102"/>
    <s v="NA"/>
    <s v="NA"/>
    <s v="NA"/>
  </r>
  <r>
    <x v="23"/>
    <x v="25"/>
    <s v="New cancer diagnoses (observed)"/>
    <x v="0"/>
    <x v="2"/>
    <n v="86"/>
    <s v="NA"/>
    <s v="NA"/>
    <s v="NA"/>
  </r>
  <r>
    <x v="23"/>
    <x v="25"/>
    <s v="New cancer diagnoses (observed)"/>
    <x v="0"/>
    <x v="4"/>
    <n v="139"/>
    <s v="NA"/>
    <s v="NA"/>
    <s v="NA"/>
  </r>
  <r>
    <x v="23"/>
    <x v="25"/>
    <s v="New cancer diagnoses (observed)"/>
    <x v="1"/>
    <x v="5"/>
    <n v="65"/>
    <s v="NA"/>
    <s v="NA"/>
    <s v="NA"/>
  </r>
  <r>
    <x v="23"/>
    <x v="25"/>
    <s v="New cancer diagnoses (observed)"/>
    <x v="1"/>
    <x v="6"/>
    <n v="12"/>
    <s v="NA"/>
    <s v="NA"/>
    <s v="NA"/>
  </r>
  <r>
    <x v="23"/>
    <x v="25"/>
    <s v="New cancer diagnoses (observed)"/>
    <x v="1"/>
    <x v="7"/>
    <n v="64"/>
    <s v="NA"/>
    <s v="NA"/>
    <s v="NA"/>
  </r>
  <r>
    <x v="23"/>
    <x v="25"/>
    <s v="New cancer diagnoses (observed)"/>
    <x v="1"/>
    <x v="8"/>
    <n v="55"/>
    <s v="NA"/>
    <s v="NA"/>
    <s v="NA"/>
  </r>
  <r>
    <x v="23"/>
    <x v="25"/>
    <s v="New cancer diagnoses (observed)"/>
    <x v="1"/>
    <x v="9"/>
    <n v="207"/>
    <s v="NA"/>
    <s v="NA"/>
    <s v="NA"/>
  </r>
  <r>
    <x v="23"/>
    <x v="26"/>
    <s v="New cancer diagnoses (observed)"/>
    <x v="0"/>
    <x v="0"/>
    <n v="315"/>
    <s v="NA"/>
    <s v="NA"/>
    <s v="NA"/>
  </r>
  <r>
    <x v="23"/>
    <x v="26"/>
    <s v="New cancer diagnoses (observed)"/>
    <x v="0"/>
    <x v="1"/>
    <n v="111"/>
    <s v="NA"/>
    <s v="NA"/>
    <s v="NA"/>
  </r>
  <r>
    <x v="23"/>
    <x v="26"/>
    <s v="New cancer diagnoses (observed)"/>
    <x v="0"/>
    <x v="2"/>
    <n v="87"/>
    <s v="NA"/>
    <s v="NA"/>
    <s v="NA"/>
  </r>
  <r>
    <x v="23"/>
    <x v="26"/>
    <s v="New cancer diagnoses (observed)"/>
    <x v="0"/>
    <x v="4"/>
    <n v="170"/>
    <s v="NA"/>
    <s v="NA"/>
    <s v="NA"/>
  </r>
  <r>
    <x v="23"/>
    <x v="26"/>
    <s v="New cancer diagnoses (observed)"/>
    <x v="1"/>
    <x v="5"/>
    <n v="50"/>
    <s v="NA"/>
    <s v="NA"/>
    <s v="NA"/>
  </r>
  <r>
    <x v="23"/>
    <x v="26"/>
    <s v="New cancer diagnoses (observed)"/>
    <x v="1"/>
    <x v="6"/>
    <n v="46"/>
    <s v="NA"/>
    <s v="NA"/>
    <s v="NA"/>
  </r>
  <r>
    <x v="23"/>
    <x v="26"/>
    <s v="New cancer diagnoses (observed)"/>
    <x v="1"/>
    <x v="7"/>
    <n v="61"/>
    <s v="NA"/>
    <s v="NA"/>
    <s v="NA"/>
  </r>
  <r>
    <x v="23"/>
    <x v="26"/>
    <s v="New cancer diagnoses (observed)"/>
    <x v="1"/>
    <x v="8"/>
    <n v="204"/>
    <s v="NA"/>
    <s v="NA"/>
    <s v="NA"/>
  </r>
  <r>
    <x v="23"/>
    <x v="26"/>
    <s v="New cancer diagnoses (observed)"/>
    <x v="1"/>
    <x v="9"/>
    <n v="322"/>
    <s v="NA"/>
    <s v="NA"/>
    <s v="NA"/>
  </r>
  <r>
    <x v="23"/>
    <x v="27"/>
    <s v="New cancer diagnoses (observed)"/>
    <x v="0"/>
    <x v="0"/>
    <n v="214"/>
    <n v="204"/>
    <n v="10"/>
    <n v="0.05"/>
  </r>
  <r>
    <x v="23"/>
    <x v="27"/>
    <s v="New cancer diagnoses (observed)"/>
    <x v="0"/>
    <x v="1"/>
    <n v="701"/>
    <n v="684"/>
    <n v="17"/>
    <n v="0.02"/>
  </r>
  <r>
    <x v="23"/>
    <x v="27"/>
    <s v="New cancer diagnoses (observed)"/>
    <x v="0"/>
    <x v="2"/>
    <n v="295"/>
    <n v="311"/>
    <n v="-16"/>
    <n v="-0.05"/>
  </r>
  <r>
    <x v="23"/>
    <x v="27"/>
    <s v="New cancer diagnoses (observed)"/>
    <x v="0"/>
    <x v="4"/>
    <n v="2072"/>
    <n v="2073"/>
    <n v="-1"/>
    <n v="0"/>
  </r>
  <r>
    <x v="23"/>
    <x v="27"/>
    <s v="New cancer diagnoses (observed)"/>
    <x v="1"/>
    <x v="5"/>
    <n v="799"/>
    <n v="796"/>
    <n v="3"/>
    <n v="0"/>
  </r>
  <r>
    <x v="23"/>
    <x v="27"/>
    <s v="New cancer diagnoses (observed)"/>
    <x v="1"/>
    <x v="6"/>
    <n v="386"/>
    <n v="387"/>
    <n v="-1"/>
    <n v="0"/>
  </r>
  <r>
    <x v="23"/>
    <x v="27"/>
    <s v="New cancer diagnoses (observed)"/>
    <x v="1"/>
    <x v="7"/>
    <n v="665"/>
    <n v="663"/>
    <n v="2"/>
    <n v="0"/>
  </r>
  <r>
    <x v="23"/>
    <x v="27"/>
    <s v="New cancer diagnoses (observed)"/>
    <x v="1"/>
    <x v="8"/>
    <n v="436"/>
    <n v="435"/>
    <n v="1"/>
    <n v="0"/>
  </r>
  <r>
    <x v="23"/>
    <x v="27"/>
    <s v="New cancer diagnoses (observed)"/>
    <x v="1"/>
    <x v="9"/>
    <n v="996"/>
    <n v="991"/>
    <n v="5"/>
    <n v="0.01"/>
  </r>
  <r>
    <x v="23"/>
    <x v="28"/>
    <s v="New cancer diagnoses (observed)"/>
    <x v="0"/>
    <x v="0"/>
    <n v="107"/>
    <s v="NA"/>
    <s v="NA"/>
    <s v="NA"/>
  </r>
  <r>
    <x v="23"/>
    <x v="28"/>
    <s v="New cancer diagnoses (observed)"/>
    <x v="0"/>
    <x v="1"/>
    <n v="54"/>
    <s v="NA"/>
    <s v="NA"/>
    <s v="NA"/>
  </r>
  <r>
    <x v="23"/>
    <x v="28"/>
    <s v="New cancer diagnoses (observed)"/>
    <x v="0"/>
    <x v="2"/>
    <n v="47"/>
    <s v="NA"/>
    <s v="NA"/>
    <s v="NA"/>
  </r>
  <r>
    <x v="23"/>
    <x v="28"/>
    <s v="New cancer diagnoses (observed)"/>
    <x v="0"/>
    <x v="4"/>
    <n v="109"/>
    <s v="NA"/>
    <s v="NA"/>
    <s v="NA"/>
  </r>
  <r>
    <x v="23"/>
    <x v="28"/>
    <s v="New cancer diagnoses (observed)"/>
    <x v="1"/>
    <x v="5"/>
    <n v="22"/>
    <s v="NA"/>
    <s v="NA"/>
    <s v="NA"/>
  </r>
  <r>
    <x v="23"/>
    <x v="28"/>
    <s v="New cancer diagnoses (observed)"/>
    <x v="1"/>
    <x v="6"/>
    <n v="40"/>
    <s v="NA"/>
    <s v="NA"/>
    <s v="NA"/>
  </r>
  <r>
    <x v="23"/>
    <x v="28"/>
    <s v="New cancer diagnoses (observed)"/>
    <x v="1"/>
    <x v="7"/>
    <n v="26"/>
    <s v="NA"/>
    <s v="NA"/>
    <s v="NA"/>
  </r>
  <r>
    <x v="23"/>
    <x v="28"/>
    <s v="New cancer diagnoses (observed)"/>
    <x v="1"/>
    <x v="8"/>
    <n v="73"/>
    <s v="NA"/>
    <s v="NA"/>
    <s v="NA"/>
  </r>
  <r>
    <x v="23"/>
    <x v="28"/>
    <s v="New cancer diagnoses (observed)"/>
    <x v="1"/>
    <x v="9"/>
    <n v="156"/>
    <s v="NA"/>
    <s v="NA"/>
    <s v="NA"/>
  </r>
  <r>
    <x v="23"/>
    <x v="29"/>
    <s v="New cancer diagnoses (observed)"/>
    <x v="0"/>
    <x v="0"/>
    <n v="18"/>
    <s v="NA"/>
    <s v="NA"/>
    <s v="NA"/>
  </r>
  <r>
    <x v="23"/>
    <x v="29"/>
    <s v="New cancer diagnoses (observed)"/>
    <x v="0"/>
    <x v="1"/>
    <n v="24"/>
    <s v="NA"/>
    <s v="NA"/>
    <s v="NA"/>
  </r>
  <r>
    <x v="23"/>
    <x v="29"/>
    <s v="New cancer diagnoses (observed)"/>
    <x v="0"/>
    <x v="2"/>
    <n v="33"/>
    <s v="NA"/>
    <s v="NA"/>
    <s v="NA"/>
  </r>
  <r>
    <x v="23"/>
    <x v="29"/>
    <s v="New cancer diagnoses (observed)"/>
    <x v="0"/>
    <x v="4"/>
    <n v="108"/>
    <s v="NA"/>
    <s v="NA"/>
    <s v="NA"/>
  </r>
  <r>
    <x v="23"/>
    <x v="30"/>
    <s v="New cancer diagnoses (observed)"/>
    <x v="0"/>
    <x v="0"/>
    <n v="180"/>
    <n v="195"/>
    <n v="-15"/>
    <n v="-0.08"/>
  </r>
  <r>
    <x v="23"/>
    <x v="30"/>
    <s v="New cancer diagnoses (observed)"/>
    <x v="0"/>
    <x v="1"/>
    <n v="95"/>
    <n v="96"/>
    <n v="-1"/>
    <n v="-0.01"/>
  </r>
  <r>
    <x v="23"/>
    <x v="30"/>
    <s v="New cancer diagnoses (observed)"/>
    <x v="0"/>
    <x v="2"/>
    <n v="69"/>
    <n v="83"/>
    <n v="-14"/>
    <n v="-0.17"/>
  </r>
  <r>
    <x v="23"/>
    <x v="30"/>
    <s v="New cancer diagnoses (observed)"/>
    <x v="0"/>
    <x v="4"/>
    <n v="97"/>
    <n v="99"/>
    <n v="-2"/>
    <n v="-0.02"/>
  </r>
  <r>
    <x v="23"/>
    <x v="31"/>
    <s v="New cancer diagnoses (observed)"/>
    <x v="0"/>
    <x v="0"/>
    <n v="657"/>
    <n v="566"/>
    <n v="91"/>
    <n v="0.16"/>
  </r>
  <r>
    <x v="23"/>
    <x v="31"/>
    <s v="New cancer diagnoses (observed)"/>
    <x v="0"/>
    <x v="1"/>
    <n v="244"/>
    <n v="232"/>
    <n v="12"/>
    <n v="0.05"/>
  </r>
  <r>
    <x v="23"/>
    <x v="31"/>
    <s v="New cancer diagnoses (observed)"/>
    <x v="0"/>
    <x v="2"/>
    <n v="252"/>
    <n v="247"/>
    <n v="5"/>
    <n v="0.02"/>
  </r>
  <r>
    <x v="23"/>
    <x v="31"/>
    <s v="New cancer diagnoses (observed)"/>
    <x v="0"/>
    <x v="4"/>
    <n v="301"/>
    <n v="302"/>
    <n v="-1"/>
    <n v="0"/>
  </r>
  <r>
    <x v="23"/>
    <x v="31"/>
    <s v="New cancer diagnoses (observed)"/>
    <x v="1"/>
    <x v="5"/>
    <n v="50"/>
    <n v="49"/>
    <n v="1"/>
    <n v="0.02"/>
  </r>
  <r>
    <x v="23"/>
    <x v="31"/>
    <s v="New cancer diagnoses (observed)"/>
    <x v="1"/>
    <x v="6"/>
    <n v="46"/>
    <n v="46"/>
    <n v="0"/>
    <n v="0"/>
  </r>
  <r>
    <x v="23"/>
    <x v="31"/>
    <s v="New cancer diagnoses (observed)"/>
    <x v="1"/>
    <x v="7"/>
    <n v="61"/>
    <n v="61"/>
    <n v="0"/>
    <n v="0"/>
  </r>
  <r>
    <x v="23"/>
    <x v="31"/>
    <s v="New cancer diagnoses (observed)"/>
    <x v="1"/>
    <x v="8"/>
    <n v="204"/>
    <n v="202"/>
    <n v="2"/>
    <n v="0.01"/>
  </r>
  <r>
    <x v="23"/>
    <x v="31"/>
    <s v="New cancer diagnoses (observed)"/>
    <x v="1"/>
    <x v="9"/>
    <n v="322"/>
    <n v="276"/>
    <n v="46"/>
    <n v="0.17"/>
  </r>
  <r>
    <x v="23"/>
    <x v="32"/>
    <s v="New cancer diagnoses (observed)"/>
    <x v="0"/>
    <x v="0"/>
    <n v="356"/>
    <n v="324"/>
    <n v="32"/>
    <n v="0.1"/>
  </r>
  <r>
    <x v="23"/>
    <x v="32"/>
    <s v="New cancer diagnoses (observed)"/>
    <x v="0"/>
    <x v="1"/>
    <n v="456"/>
    <n v="438"/>
    <n v="18"/>
    <n v="0.04"/>
  </r>
  <r>
    <x v="23"/>
    <x v="32"/>
    <s v="New cancer diagnoses (observed)"/>
    <x v="0"/>
    <x v="2"/>
    <n v="337"/>
    <n v="357"/>
    <n v="-20"/>
    <n v="-0.06"/>
  </r>
  <r>
    <x v="23"/>
    <x v="32"/>
    <s v="New cancer diagnoses (observed)"/>
    <x v="0"/>
    <x v="4"/>
    <n v="721"/>
    <n v="721"/>
    <n v="0"/>
    <n v="0"/>
  </r>
  <r>
    <x v="23"/>
    <x v="32"/>
    <s v="New cancer diagnoses (observed)"/>
    <x v="1"/>
    <x v="5"/>
    <n v="393"/>
    <n v="393"/>
    <n v="0"/>
    <n v="0"/>
  </r>
  <r>
    <x v="23"/>
    <x v="32"/>
    <s v="New cancer diagnoses (observed)"/>
    <x v="1"/>
    <x v="6"/>
    <n v="189"/>
    <n v="188"/>
    <n v="1"/>
    <n v="0.01"/>
  </r>
  <r>
    <x v="23"/>
    <x v="32"/>
    <s v="New cancer diagnoses (observed)"/>
    <x v="1"/>
    <x v="7"/>
    <n v="171"/>
    <n v="170"/>
    <n v="1"/>
    <n v="0.01"/>
  </r>
  <r>
    <x v="23"/>
    <x v="32"/>
    <s v="New cancer diagnoses (observed)"/>
    <x v="1"/>
    <x v="8"/>
    <n v="96"/>
    <n v="94"/>
    <n v="2"/>
    <n v="0.02"/>
  </r>
  <r>
    <x v="23"/>
    <x v="32"/>
    <s v="New cancer diagnoses (observed)"/>
    <x v="1"/>
    <x v="9"/>
    <n v="698"/>
    <n v="674"/>
    <n v="24"/>
    <n v="0.04"/>
  </r>
  <r>
    <x v="23"/>
    <x v="33"/>
    <s v="New cancer diagnoses (observed)"/>
    <x v="0"/>
    <x v="0"/>
    <n v="58"/>
    <s v="NA"/>
    <s v="NA"/>
    <s v="NA"/>
  </r>
  <r>
    <x v="23"/>
    <x v="33"/>
    <s v="New cancer diagnoses (observed)"/>
    <x v="0"/>
    <x v="1"/>
    <n v="131"/>
    <s v="NA"/>
    <s v="NA"/>
    <s v="NA"/>
  </r>
  <r>
    <x v="23"/>
    <x v="33"/>
    <s v="New cancer diagnoses (observed)"/>
    <x v="0"/>
    <x v="2"/>
    <n v="61"/>
    <s v="NA"/>
    <s v="NA"/>
    <s v="NA"/>
  </r>
  <r>
    <x v="23"/>
    <x v="33"/>
    <s v="New cancer diagnoses (observed)"/>
    <x v="0"/>
    <x v="4"/>
    <n v="390"/>
    <s v="NA"/>
    <s v="NA"/>
    <s v="NA"/>
  </r>
  <r>
    <x v="23"/>
    <x v="33"/>
    <s v="New cancer diagnoses (observed)"/>
    <x v="1"/>
    <x v="5"/>
    <n v="301"/>
    <s v="NA"/>
    <s v="NA"/>
    <s v="NA"/>
  </r>
  <r>
    <x v="23"/>
    <x v="33"/>
    <s v="New cancer diagnoses (observed)"/>
    <x v="1"/>
    <x v="6"/>
    <n v="39"/>
    <s v="NA"/>
    <s v="NA"/>
    <s v="NA"/>
  </r>
  <r>
    <x v="23"/>
    <x v="33"/>
    <s v="New cancer diagnoses (observed)"/>
    <x v="1"/>
    <x v="7"/>
    <n v="46"/>
    <s v="NA"/>
    <s v="NA"/>
    <s v="NA"/>
  </r>
  <r>
    <x v="23"/>
    <x v="33"/>
    <s v="New cancer diagnoses (observed)"/>
    <x v="1"/>
    <x v="8"/>
    <n v="36"/>
    <s v="NA"/>
    <s v="NA"/>
    <s v="NA"/>
  </r>
  <r>
    <x v="23"/>
    <x v="33"/>
    <s v="New cancer diagnoses (observed)"/>
    <x v="1"/>
    <x v="9"/>
    <n v="218"/>
    <s v="NA"/>
    <s v="NA"/>
    <s v="NA"/>
  </r>
  <r>
    <x v="24"/>
    <x v="0"/>
    <s v="New cancer diagnoses (observed)"/>
    <x v="0"/>
    <x v="0"/>
    <n v="4136"/>
    <s v="NA"/>
    <s v="NA"/>
    <s v="NA"/>
  </r>
  <r>
    <x v="24"/>
    <x v="0"/>
    <s v="New cancer diagnoses (observed)"/>
    <x v="0"/>
    <x v="1"/>
    <n v="3869"/>
    <s v="NA"/>
    <s v="NA"/>
    <s v="NA"/>
  </r>
  <r>
    <x v="24"/>
    <x v="0"/>
    <s v="New cancer diagnoses (observed)"/>
    <x v="0"/>
    <x v="2"/>
    <n v="3090"/>
    <s v="NA"/>
    <s v="NA"/>
    <s v="NA"/>
  </r>
  <r>
    <x v="24"/>
    <x v="0"/>
    <s v="New cancer diagnoses (observed)"/>
    <x v="0"/>
    <x v="3"/>
    <n v="1271"/>
    <s v="NA"/>
    <s v="NA"/>
    <s v="NA"/>
  </r>
  <r>
    <x v="24"/>
    <x v="0"/>
    <s v="New cancer diagnoses (observed)"/>
    <x v="0"/>
    <x v="4"/>
    <n v="9379"/>
    <s v="NA"/>
    <s v="NA"/>
    <s v="NA"/>
  </r>
  <r>
    <x v="24"/>
    <x v="0"/>
    <s v="New cancer diagnoses (observed)"/>
    <x v="1"/>
    <x v="5"/>
    <n v="3936"/>
    <n v="3822"/>
    <n v="114"/>
    <n v="0.03"/>
  </r>
  <r>
    <x v="24"/>
    <x v="0"/>
    <s v="New cancer diagnoses (observed)"/>
    <x v="1"/>
    <x v="6"/>
    <n v="2682"/>
    <n v="2617"/>
    <n v="65"/>
    <n v="0.02"/>
  </r>
  <r>
    <x v="24"/>
    <x v="0"/>
    <s v="New cancer diagnoses (observed)"/>
    <x v="1"/>
    <x v="7"/>
    <n v="2718"/>
    <n v="2654"/>
    <n v="64"/>
    <n v="0.02"/>
  </r>
  <r>
    <x v="24"/>
    <x v="0"/>
    <s v="New cancer diagnoses (observed)"/>
    <x v="1"/>
    <x v="8"/>
    <n v="2767"/>
    <n v="2722"/>
    <n v="45"/>
    <n v="0.02"/>
  </r>
  <r>
    <x v="24"/>
    <x v="0"/>
    <s v="New cancer diagnoses (observed)"/>
    <x v="1"/>
    <x v="9"/>
    <n v="5146"/>
    <n v="5096"/>
    <n v="50"/>
    <n v="0.01"/>
  </r>
  <r>
    <x v="24"/>
    <x v="1"/>
    <s v="New cancer diagnoses (observed)"/>
    <x v="0"/>
    <x v="0"/>
    <n v="108"/>
    <s v="NA"/>
    <s v="NA"/>
    <s v="NA"/>
  </r>
  <r>
    <x v="24"/>
    <x v="1"/>
    <s v="New cancer diagnoses (observed)"/>
    <x v="0"/>
    <x v="1"/>
    <n v="166"/>
    <s v="NA"/>
    <s v="NA"/>
    <s v="NA"/>
  </r>
  <r>
    <x v="24"/>
    <x v="1"/>
    <s v="New cancer diagnoses (observed)"/>
    <x v="0"/>
    <x v="2"/>
    <n v="96"/>
    <s v="NA"/>
    <s v="NA"/>
    <s v="NA"/>
  </r>
  <r>
    <x v="24"/>
    <x v="1"/>
    <s v="New cancer diagnoses (observed)"/>
    <x v="0"/>
    <x v="4"/>
    <n v="310"/>
    <s v="NA"/>
    <s v="NA"/>
    <s v="NA"/>
  </r>
  <r>
    <x v="24"/>
    <x v="1"/>
    <s v="New cancer diagnoses (observed)"/>
    <x v="1"/>
    <x v="5"/>
    <n v="171"/>
    <s v="NA"/>
    <s v="NA"/>
    <s v="NA"/>
  </r>
  <r>
    <x v="24"/>
    <x v="1"/>
    <s v="New cancer diagnoses (observed)"/>
    <x v="1"/>
    <x v="6"/>
    <n v="135"/>
    <s v="NA"/>
    <s v="NA"/>
    <s v="NA"/>
  </r>
  <r>
    <x v="24"/>
    <x v="1"/>
    <s v="New cancer diagnoses (observed)"/>
    <x v="1"/>
    <x v="7"/>
    <n v="47"/>
    <s v="NA"/>
    <s v="NA"/>
    <s v="NA"/>
  </r>
  <r>
    <x v="24"/>
    <x v="1"/>
    <s v="New cancer diagnoses (observed)"/>
    <x v="1"/>
    <x v="8"/>
    <n v="19"/>
    <s v="NA"/>
    <s v="NA"/>
    <s v="NA"/>
  </r>
  <r>
    <x v="24"/>
    <x v="1"/>
    <s v="New cancer diagnoses (observed)"/>
    <x v="1"/>
    <x v="9"/>
    <n v="308"/>
    <s v="NA"/>
    <s v="NA"/>
    <s v="NA"/>
  </r>
  <r>
    <x v="24"/>
    <x v="2"/>
    <s v="New cancer diagnoses (observed)"/>
    <x v="0"/>
    <x v="0"/>
    <n v="26"/>
    <s v="NA"/>
    <s v="NA"/>
    <s v="NA"/>
  </r>
  <r>
    <x v="24"/>
    <x v="2"/>
    <s v="New cancer diagnoses (observed)"/>
    <x v="0"/>
    <x v="1"/>
    <n v="52"/>
    <s v="NA"/>
    <s v="NA"/>
    <s v="NA"/>
  </r>
  <r>
    <x v="24"/>
    <x v="2"/>
    <s v="New cancer diagnoses (observed)"/>
    <x v="0"/>
    <x v="2"/>
    <n v="51"/>
    <s v="NA"/>
    <s v="NA"/>
    <s v="NA"/>
  </r>
  <r>
    <x v="24"/>
    <x v="2"/>
    <s v="New cancer diagnoses (observed)"/>
    <x v="0"/>
    <x v="4"/>
    <n v="92"/>
    <s v="NA"/>
    <s v="NA"/>
    <s v="NA"/>
  </r>
  <r>
    <x v="24"/>
    <x v="3"/>
    <s v="New cancer diagnoses (observed)"/>
    <x v="0"/>
    <x v="0"/>
    <n v="205"/>
    <s v="NA"/>
    <s v="NA"/>
    <s v="NA"/>
  </r>
  <r>
    <x v="24"/>
    <x v="3"/>
    <s v="New cancer diagnoses (observed)"/>
    <x v="0"/>
    <x v="1"/>
    <n v="63"/>
    <s v="NA"/>
    <s v="NA"/>
    <s v="NA"/>
  </r>
  <r>
    <x v="24"/>
    <x v="3"/>
    <s v="New cancer diagnoses (observed)"/>
    <x v="0"/>
    <x v="2"/>
    <n v="139"/>
    <s v="NA"/>
    <s v="NA"/>
    <s v="NA"/>
  </r>
  <r>
    <x v="24"/>
    <x v="3"/>
    <s v="New cancer diagnoses (observed)"/>
    <x v="0"/>
    <x v="4"/>
    <n v="4"/>
    <s v="NA"/>
    <s v="NA"/>
    <s v="NA"/>
  </r>
  <r>
    <x v="24"/>
    <x v="4"/>
    <s v="New cancer diagnoses (observed)"/>
    <x v="0"/>
    <x v="0"/>
    <n v="98"/>
    <s v="NA"/>
    <s v="NA"/>
    <s v="NA"/>
  </r>
  <r>
    <x v="24"/>
    <x v="4"/>
    <s v="New cancer diagnoses (observed)"/>
    <x v="0"/>
    <x v="1"/>
    <n v="195"/>
    <s v="NA"/>
    <s v="NA"/>
    <s v="NA"/>
  </r>
  <r>
    <x v="24"/>
    <x v="4"/>
    <s v="New cancer diagnoses (observed)"/>
    <x v="0"/>
    <x v="2"/>
    <n v="166"/>
    <s v="NA"/>
    <s v="NA"/>
    <s v="NA"/>
  </r>
  <r>
    <x v="24"/>
    <x v="4"/>
    <s v="New cancer diagnoses (observed)"/>
    <x v="0"/>
    <x v="3"/>
    <n v="769"/>
    <s v="NA"/>
    <s v="NA"/>
    <s v="NA"/>
  </r>
  <r>
    <x v="24"/>
    <x v="4"/>
    <s v="New cancer diagnoses (observed)"/>
    <x v="0"/>
    <x v="4"/>
    <n v="1839"/>
    <s v="NA"/>
    <s v="NA"/>
    <s v="NA"/>
  </r>
  <r>
    <x v="24"/>
    <x v="4"/>
    <s v="New cancer diagnoses (observed)"/>
    <x v="1"/>
    <x v="5"/>
    <n v="912"/>
    <n v="881"/>
    <n v="31"/>
    <n v="0.04"/>
  </r>
  <r>
    <x v="24"/>
    <x v="4"/>
    <s v="New cancer diagnoses (observed)"/>
    <x v="1"/>
    <x v="6"/>
    <n v="942"/>
    <n v="907"/>
    <n v="35"/>
    <n v="0.04"/>
  </r>
  <r>
    <x v="24"/>
    <x v="4"/>
    <s v="New cancer diagnoses (observed)"/>
    <x v="1"/>
    <x v="7"/>
    <n v="231"/>
    <n v="221"/>
    <n v="10"/>
    <n v="0.05"/>
  </r>
  <r>
    <x v="24"/>
    <x v="4"/>
    <s v="New cancer diagnoses (observed)"/>
    <x v="1"/>
    <x v="8"/>
    <n v="112"/>
    <n v="107"/>
    <n v="5"/>
    <n v="0.05"/>
  </r>
  <r>
    <x v="24"/>
    <x v="4"/>
    <s v="New cancer diagnoses (observed)"/>
    <x v="1"/>
    <x v="9"/>
    <n v="870"/>
    <n v="941"/>
    <n v="-71"/>
    <n v="-0.08"/>
  </r>
  <r>
    <x v="24"/>
    <x v="5"/>
    <s v="New cancer diagnoses (observed)"/>
    <x v="0"/>
    <x v="0"/>
    <n v="24"/>
    <s v="NA"/>
    <s v="NA"/>
    <s v="NA"/>
  </r>
  <r>
    <x v="24"/>
    <x v="5"/>
    <s v="New cancer diagnoses (observed)"/>
    <x v="0"/>
    <x v="1"/>
    <n v="25"/>
    <s v="NA"/>
    <s v="NA"/>
    <s v="NA"/>
  </r>
  <r>
    <x v="24"/>
    <x v="5"/>
    <s v="New cancer diagnoses (observed)"/>
    <x v="0"/>
    <x v="2"/>
    <n v="22"/>
    <s v="NA"/>
    <s v="NA"/>
    <s v="NA"/>
  </r>
  <r>
    <x v="24"/>
    <x v="5"/>
    <s v="New cancer diagnoses (observed)"/>
    <x v="0"/>
    <x v="3"/>
    <n v="62"/>
    <s v="NA"/>
    <s v="NA"/>
    <s v="NA"/>
  </r>
  <r>
    <x v="24"/>
    <x v="5"/>
    <s v="New cancer diagnoses (observed)"/>
    <x v="0"/>
    <x v="4"/>
    <n v="54"/>
    <s v="NA"/>
    <s v="NA"/>
    <s v="NA"/>
  </r>
  <r>
    <x v="24"/>
    <x v="6"/>
    <s v="New cancer diagnoses (observed)"/>
    <x v="0"/>
    <x v="0"/>
    <n v="565"/>
    <s v="NA"/>
    <s v="NA"/>
    <s v="NA"/>
  </r>
  <r>
    <x v="24"/>
    <x v="6"/>
    <s v="New cancer diagnoses (observed)"/>
    <x v="0"/>
    <x v="1"/>
    <n v="393"/>
    <s v="NA"/>
    <s v="NA"/>
    <s v="NA"/>
  </r>
  <r>
    <x v="24"/>
    <x v="6"/>
    <s v="New cancer diagnoses (observed)"/>
    <x v="0"/>
    <x v="2"/>
    <n v="348"/>
    <s v="NA"/>
    <s v="NA"/>
    <s v="NA"/>
  </r>
  <r>
    <x v="24"/>
    <x v="6"/>
    <s v="New cancer diagnoses (observed)"/>
    <x v="0"/>
    <x v="3"/>
    <n v="440"/>
    <s v="NA"/>
    <s v="NA"/>
    <s v="NA"/>
  </r>
  <r>
    <x v="24"/>
    <x v="6"/>
    <s v="New cancer diagnoses (observed)"/>
    <x v="0"/>
    <x v="4"/>
    <n v="1187"/>
    <s v="NA"/>
    <s v="NA"/>
    <s v="NA"/>
  </r>
  <r>
    <x v="24"/>
    <x v="6"/>
    <s v="New cancer diagnoses (observed)"/>
    <x v="1"/>
    <x v="5"/>
    <n v="485"/>
    <n v="477"/>
    <n v="8"/>
    <n v="0.02"/>
  </r>
  <r>
    <x v="24"/>
    <x v="6"/>
    <s v="New cancer diagnoses (observed)"/>
    <x v="1"/>
    <x v="6"/>
    <n v="567"/>
    <n v="560"/>
    <n v="7"/>
    <n v="0.01"/>
  </r>
  <r>
    <x v="24"/>
    <x v="6"/>
    <s v="New cancer diagnoses (observed)"/>
    <x v="1"/>
    <x v="7"/>
    <n v="750"/>
    <n v="739"/>
    <n v="11"/>
    <n v="0.01"/>
  </r>
  <r>
    <x v="24"/>
    <x v="6"/>
    <s v="New cancer diagnoses (observed)"/>
    <x v="1"/>
    <x v="8"/>
    <n v="408"/>
    <n v="402"/>
    <n v="6"/>
    <n v="0.01"/>
  </r>
  <r>
    <x v="24"/>
    <x v="6"/>
    <s v="New cancer diagnoses (observed)"/>
    <x v="1"/>
    <x v="9"/>
    <n v="630"/>
    <n v="606"/>
    <n v="24"/>
    <n v="0.04"/>
  </r>
  <r>
    <x v="24"/>
    <x v="7"/>
    <s v="New cancer diagnoses (observed)"/>
    <x v="0"/>
    <x v="0"/>
    <n v="16"/>
    <s v="NA"/>
    <s v="NA"/>
    <s v="NA"/>
  </r>
  <r>
    <x v="24"/>
    <x v="7"/>
    <s v="New cancer diagnoses (observed)"/>
    <x v="0"/>
    <x v="1"/>
    <n v="81"/>
    <s v="NA"/>
    <s v="NA"/>
    <s v="NA"/>
  </r>
  <r>
    <x v="24"/>
    <x v="7"/>
    <s v="New cancer diagnoses (observed)"/>
    <x v="0"/>
    <x v="2"/>
    <n v="56"/>
    <s v="NA"/>
    <s v="NA"/>
    <s v="NA"/>
  </r>
  <r>
    <x v="24"/>
    <x v="7"/>
    <s v="New cancer diagnoses (observed)"/>
    <x v="0"/>
    <x v="4"/>
    <n v="75"/>
    <s v="NA"/>
    <s v="NA"/>
    <s v="NA"/>
  </r>
  <r>
    <x v="24"/>
    <x v="8"/>
    <s v="New cancer diagnoses (observed)"/>
    <x v="0"/>
    <x v="0"/>
    <n v="226"/>
    <s v="NA"/>
    <s v="NA"/>
    <s v="NA"/>
  </r>
  <r>
    <x v="24"/>
    <x v="8"/>
    <s v="New cancer diagnoses (observed)"/>
    <x v="0"/>
    <x v="1"/>
    <n v="277"/>
    <s v="NA"/>
    <s v="NA"/>
    <s v="NA"/>
  </r>
  <r>
    <x v="24"/>
    <x v="8"/>
    <s v="New cancer diagnoses (observed)"/>
    <x v="0"/>
    <x v="2"/>
    <n v="164"/>
    <s v="NA"/>
    <s v="NA"/>
    <s v="NA"/>
  </r>
  <r>
    <x v="24"/>
    <x v="8"/>
    <s v="New cancer diagnoses (observed)"/>
    <x v="0"/>
    <x v="3"/>
    <n v="62"/>
    <s v="NA"/>
    <s v="NA"/>
    <s v="NA"/>
  </r>
  <r>
    <x v="24"/>
    <x v="8"/>
    <s v="New cancer diagnoses (observed)"/>
    <x v="0"/>
    <x v="4"/>
    <n v="650"/>
    <s v="NA"/>
    <s v="NA"/>
    <s v="NA"/>
  </r>
  <r>
    <x v="24"/>
    <x v="8"/>
    <s v="New cancer diagnoses (observed)"/>
    <x v="1"/>
    <x v="5"/>
    <n v="394"/>
    <n v="375"/>
    <n v="19"/>
    <n v="0.05"/>
  </r>
  <r>
    <x v="24"/>
    <x v="8"/>
    <s v="New cancer diagnoses (observed)"/>
    <x v="1"/>
    <x v="6"/>
    <n v="52"/>
    <n v="52"/>
    <n v="0"/>
    <n v="0"/>
  </r>
  <r>
    <x v="24"/>
    <x v="8"/>
    <s v="New cancer diagnoses (observed)"/>
    <x v="1"/>
    <x v="7"/>
    <n v="113"/>
    <n v="109"/>
    <n v="4"/>
    <n v="0.04"/>
  </r>
  <r>
    <x v="24"/>
    <x v="8"/>
    <s v="New cancer diagnoses (observed)"/>
    <x v="1"/>
    <x v="8"/>
    <n v="67"/>
    <n v="62"/>
    <n v="5"/>
    <n v="0.08"/>
  </r>
  <r>
    <x v="24"/>
    <x v="8"/>
    <s v="New cancer diagnoses (observed)"/>
    <x v="1"/>
    <x v="9"/>
    <n v="415"/>
    <n v="409"/>
    <n v="6"/>
    <n v="0.01"/>
  </r>
  <r>
    <x v="24"/>
    <x v="9"/>
    <s v="New cancer diagnoses (observed)"/>
    <x v="0"/>
    <x v="0"/>
    <n v="475"/>
    <s v="NA"/>
    <s v="NA"/>
    <s v="NA"/>
  </r>
  <r>
    <x v="24"/>
    <x v="9"/>
    <s v="New cancer diagnoses (observed)"/>
    <x v="0"/>
    <x v="1"/>
    <n v="391"/>
    <s v="NA"/>
    <s v="NA"/>
    <s v="NA"/>
  </r>
  <r>
    <x v="24"/>
    <x v="9"/>
    <s v="New cancer diagnoses (observed)"/>
    <x v="0"/>
    <x v="2"/>
    <n v="309"/>
    <s v="NA"/>
    <s v="NA"/>
    <s v="NA"/>
  </r>
  <r>
    <x v="24"/>
    <x v="9"/>
    <s v="New cancer diagnoses (observed)"/>
    <x v="0"/>
    <x v="4"/>
    <n v="551"/>
    <s v="NA"/>
    <s v="NA"/>
    <s v="NA"/>
  </r>
  <r>
    <x v="24"/>
    <x v="9"/>
    <s v="New cancer diagnoses (observed)"/>
    <x v="1"/>
    <x v="5"/>
    <n v="61"/>
    <n v="59"/>
    <n v="2"/>
    <n v="0.03"/>
  </r>
  <r>
    <x v="24"/>
    <x v="9"/>
    <s v="New cancer diagnoses (observed)"/>
    <x v="1"/>
    <x v="6"/>
    <n v="58"/>
    <n v="58"/>
    <n v="0"/>
    <n v="0"/>
  </r>
  <r>
    <x v="24"/>
    <x v="9"/>
    <s v="New cancer diagnoses (observed)"/>
    <x v="1"/>
    <x v="7"/>
    <n v="63"/>
    <n v="61"/>
    <n v="2"/>
    <n v="0.03"/>
  </r>
  <r>
    <x v="24"/>
    <x v="9"/>
    <s v="New cancer diagnoses (observed)"/>
    <x v="1"/>
    <x v="8"/>
    <n v="118"/>
    <n v="114"/>
    <n v="4"/>
    <n v="0.04"/>
  </r>
  <r>
    <x v="24"/>
    <x v="9"/>
    <s v="New cancer diagnoses (observed)"/>
    <x v="1"/>
    <x v="9"/>
    <n v="579"/>
    <n v="570"/>
    <n v="9"/>
    <n v="0.02"/>
  </r>
  <r>
    <x v="24"/>
    <x v="10"/>
    <s v="New cancer diagnoses (observed)"/>
    <x v="0"/>
    <x v="0"/>
    <n v="69"/>
    <s v="NA"/>
    <s v="NA"/>
    <s v="NA"/>
  </r>
  <r>
    <x v="24"/>
    <x v="10"/>
    <s v="New cancer diagnoses (observed)"/>
    <x v="0"/>
    <x v="1"/>
    <n v="132"/>
    <s v="NA"/>
    <s v="NA"/>
    <s v="NA"/>
  </r>
  <r>
    <x v="24"/>
    <x v="10"/>
    <s v="New cancer diagnoses (observed)"/>
    <x v="0"/>
    <x v="2"/>
    <n v="122"/>
    <s v="NA"/>
    <s v="NA"/>
    <s v="NA"/>
  </r>
  <r>
    <x v="24"/>
    <x v="10"/>
    <s v="New cancer diagnoses (observed)"/>
    <x v="0"/>
    <x v="4"/>
    <n v="467"/>
    <s v="NA"/>
    <s v="NA"/>
    <s v="NA"/>
  </r>
  <r>
    <x v="24"/>
    <x v="11"/>
    <s v="New cancer diagnoses (observed)"/>
    <x v="0"/>
    <x v="0"/>
    <n v="20"/>
    <s v="NA"/>
    <s v="NA"/>
    <s v="NA"/>
  </r>
  <r>
    <x v="24"/>
    <x v="11"/>
    <s v="New cancer diagnoses (observed)"/>
    <x v="0"/>
    <x v="1"/>
    <n v="24"/>
    <s v="NA"/>
    <s v="NA"/>
    <s v="NA"/>
  </r>
  <r>
    <x v="24"/>
    <x v="11"/>
    <s v="New cancer diagnoses (observed)"/>
    <x v="0"/>
    <x v="2"/>
    <n v="22"/>
    <s v="NA"/>
    <s v="NA"/>
    <s v="NA"/>
  </r>
  <r>
    <x v="24"/>
    <x v="11"/>
    <s v="New cancer diagnoses (observed)"/>
    <x v="0"/>
    <x v="4"/>
    <n v="64"/>
    <s v="NA"/>
    <s v="NA"/>
    <s v="NA"/>
  </r>
  <r>
    <x v="24"/>
    <x v="11"/>
    <s v="New cancer diagnoses (observed)"/>
    <x v="1"/>
    <x v="5"/>
    <n v="7"/>
    <s v="NA"/>
    <s v="NA"/>
    <s v="NA"/>
  </r>
  <r>
    <x v="24"/>
    <x v="11"/>
    <s v="New cancer diagnoses (observed)"/>
    <x v="1"/>
    <x v="6"/>
    <n v="28"/>
    <s v="NA"/>
    <s v="NA"/>
    <s v="NA"/>
  </r>
  <r>
    <x v="24"/>
    <x v="11"/>
    <s v="New cancer diagnoses (observed)"/>
    <x v="1"/>
    <x v="7"/>
    <n v="14"/>
    <s v="NA"/>
    <s v="NA"/>
    <s v="NA"/>
  </r>
  <r>
    <x v="24"/>
    <x v="11"/>
    <s v="New cancer diagnoses (observed)"/>
    <x v="1"/>
    <x v="8"/>
    <n v="16"/>
    <s v="NA"/>
    <s v="NA"/>
    <s v="NA"/>
  </r>
  <r>
    <x v="24"/>
    <x v="11"/>
    <s v="New cancer diagnoses (observed)"/>
    <x v="1"/>
    <x v="9"/>
    <n v="65"/>
    <s v="NA"/>
    <s v="NA"/>
    <s v="NA"/>
  </r>
  <r>
    <x v="24"/>
    <x v="12"/>
    <s v="New cancer diagnoses (observed)"/>
    <x v="0"/>
    <x v="0"/>
    <n v="166"/>
    <s v="NA"/>
    <s v="NA"/>
    <s v="NA"/>
  </r>
  <r>
    <x v="24"/>
    <x v="12"/>
    <s v="New cancer diagnoses (observed)"/>
    <x v="0"/>
    <x v="1"/>
    <n v="161"/>
    <s v="NA"/>
    <s v="NA"/>
    <s v="NA"/>
  </r>
  <r>
    <x v="24"/>
    <x v="12"/>
    <s v="New cancer diagnoses (observed)"/>
    <x v="0"/>
    <x v="2"/>
    <n v="162"/>
    <s v="NA"/>
    <s v="NA"/>
    <s v="NA"/>
  </r>
  <r>
    <x v="24"/>
    <x v="12"/>
    <s v="New cancer diagnoses (observed)"/>
    <x v="0"/>
    <x v="4"/>
    <n v="195"/>
    <s v="NA"/>
    <s v="NA"/>
    <s v="NA"/>
  </r>
  <r>
    <x v="24"/>
    <x v="12"/>
    <s v="New cancer diagnoses (observed)"/>
    <x v="1"/>
    <x v="5"/>
    <n v="187"/>
    <s v="NA"/>
    <s v="NA"/>
    <s v="NA"/>
  </r>
  <r>
    <x v="24"/>
    <x v="12"/>
    <s v="New cancer diagnoses (observed)"/>
    <x v="1"/>
    <x v="6"/>
    <n v="26"/>
    <s v="NA"/>
    <s v="NA"/>
    <s v="NA"/>
  </r>
  <r>
    <x v="24"/>
    <x v="12"/>
    <s v="New cancer diagnoses (observed)"/>
    <x v="1"/>
    <x v="7"/>
    <n v="105"/>
    <s v="NA"/>
    <s v="NA"/>
    <s v="NA"/>
  </r>
  <r>
    <x v="24"/>
    <x v="12"/>
    <s v="New cancer diagnoses (observed)"/>
    <x v="1"/>
    <x v="8"/>
    <n v="61"/>
    <s v="NA"/>
    <s v="NA"/>
    <s v="NA"/>
  </r>
  <r>
    <x v="24"/>
    <x v="12"/>
    <s v="New cancer diagnoses (observed)"/>
    <x v="1"/>
    <x v="9"/>
    <n v="305"/>
    <s v="NA"/>
    <s v="NA"/>
    <s v="NA"/>
  </r>
  <r>
    <x v="24"/>
    <x v="13"/>
    <s v="New cancer diagnoses (observed)"/>
    <x v="0"/>
    <x v="0"/>
    <n v="48"/>
    <s v="NA"/>
    <s v="NA"/>
    <s v="NA"/>
  </r>
  <r>
    <x v="24"/>
    <x v="13"/>
    <s v="New cancer diagnoses (observed)"/>
    <x v="0"/>
    <x v="1"/>
    <n v="88"/>
    <s v="NA"/>
    <s v="NA"/>
    <s v="NA"/>
  </r>
  <r>
    <x v="24"/>
    <x v="13"/>
    <s v="New cancer diagnoses (observed)"/>
    <x v="0"/>
    <x v="2"/>
    <n v="94"/>
    <s v="NA"/>
    <s v="NA"/>
    <s v="NA"/>
  </r>
  <r>
    <x v="24"/>
    <x v="13"/>
    <s v="New cancer diagnoses (observed)"/>
    <x v="0"/>
    <x v="4"/>
    <n v="393"/>
    <s v="NA"/>
    <s v="NA"/>
    <s v="NA"/>
  </r>
  <r>
    <x v="24"/>
    <x v="14"/>
    <s v="New cancer diagnoses (observed)"/>
    <x v="0"/>
    <x v="0"/>
    <n v="156"/>
    <s v="NA"/>
    <s v="NA"/>
    <s v="NA"/>
  </r>
  <r>
    <x v="24"/>
    <x v="14"/>
    <s v="New cancer diagnoses (observed)"/>
    <x v="0"/>
    <x v="1"/>
    <n v="79"/>
    <s v="NA"/>
    <s v="NA"/>
    <s v="NA"/>
  </r>
  <r>
    <x v="24"/>
    <x v="14"/>
    <s v="New cancer diagnoses (observed)"/>
    <x v="0"/>
    <x v="2"/>
    <n v="79"/>
    <s v="NA"/>
    <s v="NA"/>
    <s v="NA"/>
  </r>
  <r>
    <x v="24"/>
    <x v="14"/>
    <s v="New cancer diagnoses (observed)"/>
    <x v="0"/>
    <x v="4"/>
    <n v="101"/>
    <s v="NA"/>
    <s v="NA"/>
    <s v="NA"/>
  </r>
  <r>
    <x v="24"/>
    <x v="15"/>
    <s v="New cancer diagnoses (observed)"/>
    <x v="0"/>
    <x v="0"/>
    <n v="964"/>
    <s v="NA"/>
    <s v="NA"/>
    <s v="NA"/>
  </r>
  <r>
    <x v="24"/>
    <x v="15"/>
    <s v="New cancer diagnoses (observed)"/>
    <x v="0"/>
    <x v="1"/>
    <n v="569"/>
    <s v="NA"/>
    <s v="NA"/>
    <s v="NA"/>
  </r>
  <r>
    <x v="24"/>
    <x v="15"/>
    <s v="New cancer diagnoses (observed)"/>
    <x v="0"/>
    <x v="2"/>
    <n v="654"/>
    <s v="NA"/>
    <s v="NA"/>
    <s v="NA"/>
  </r>
  <r>
    <x v="24"/>
    <x v="15"/>
    <s v="New cancer diagnoses (observed)"/>
    <x v="0"/>
    <x v="4"/>
    <n v="633"/>
    <s v="NA"/>
    <s v="NA"/>
    <s v="NA"/>
  </r>
  <r>
    <x v="24"/>
    <x v="15"/>
    <s v="New cancer diagnoses (observed)"/>
    <x v="1"/>
    <x v="5"/>
    <n v="498"/>
    <n v="490"/>
    <n v="8"/>
    <n v="0.02"/>
  </r>
  <r>
    <x v="24"/>
    <x v="15"/>
    <s v="New cancer diagnoses (observed)"/>
    <x v="1"/>
    <x v="6"/>
    <n v="180"/>
    <n v="175"/>
    <n v="5"/>
    <n v="0.03"/>
  </r>
  <r>
    <x v="24"/>
    <x v="15"/>
    <s v="New cancer diagnoses (observed)"/>
    <x v="1"/>
    <x v="7"/>
    <n v="486"/>
    <n v="477"/>
    <n v="9"/>
    <n v="0.02"/>
  </r>
  <r>
    <x v="24"/>
    <x v="15"/>
    <s v="New cancer diagnoses (observed)"/>
    <x v="1"/>
    <x v="8"/>
    <n v="1112"/>
    <n v="1100"/>
    <n v="12"/>
    <n v="0.01"/>
  </r>
  <r>
    <x v="24"/>
    <x v="15"/>
    <s v="New cancer diagnoses (observed)"/>
    <x v="1"/>
    <x v="9"/>
    <n v="349"/>
    <n v="307"/>
    <n v="42"/>
    <n v="0.14000000000000001"/>
  </r>
  <r>
    <x v="24"/>
    <x v="16"/>
    <s v="New cancer diagnoses (observed)"/>
    <x v="0"/>
    <x v="0"/>
    <n v="55"/>
    <s v="NA"/>
    <s v="NA"/>
    <s v="NA"/>
  </r>
  <r>
    <x v="24"/>
    <x v="16"/>
    <s v="New cancer diagnoses (observed)"/>
    <x v="0"/>
    <x v="1"/>
    <n v="74"/>
    <s v="NA"/>
    <s v="NA"/>
    <s v="NA"/>
  </r>
  <r>
    <x v="24"/>
    <x v="16"/>
    <s v="New cancer diagnoses (observed)"/>
    <x v="0"/>
    <x v="2"/>
    <n v="59"/>
    <s v="NA"/>
    <s v="NA"/>
    <s v="NA"/>
  </r>
  <r>
    <x v="24"/>
    <x v="16"/>
    <s v="New cancer diagnoses (observed)"/>
    <x v="0"/>
    <x v="4"/>
    <n v="71"/>
    <s v="NA"/>
    <s v="NA"/>
    <s v="NA"/>
  </r>
  <r>
    <x v="24"/>
    <x v="17"/>
    <s v="New cancer diagnoses (observed)"/>
    <x v="0"/>
    <x v="0"/>
    <n v="24"/>
    <s v="NA"/>
    <s v="NA"/>
    <s v="NA"/>
  </r>
  <r>
    <x v="24"/>
    <x v="17"/>
    <s v="New cancer diagnoses (observed)"/>
    <x v="0"/>
    <x v="1"/>
    <n v="309"/>
    <s v="NA"/>
    <s v="NA"/>
    <s v="NA"/>
  </r>
  <r>
    <x v="24"/>
    <x v="17"/>
    <s v="New cancer diagnoses (observed)"/>
    <x v="0"/>
    <x v="2"/>
    <n v="98"/>
    <s v="NA"/>
    <s v="NA"/>
    <s v="NA"/>
  </r>
  <r>
    <x v="24"/>
    <x v="17"/>
    <s v="New cancer diagnoses (observed)"/>
    <x v="0"/>
    <x v="4"/>
    <n v="501"/>
    <s v="NA"/>
    <s v="NA"/>
    <s v="NA"/>
  </r>
  <r>
    <x v="24"/>
    <x v="17"/>
    <s v="New cancer diagnoses (observed)"/>
    <x v="1"/>
    <x v="5"/>
    <n v="422"/>
    <n v="414"/>
    <n v="8"/>
    <n v="0.02"/>
  </r>
  <r>
    <x v="24"/>
    <x v="17"/>
    <s v="New cancer diagnoses (observed)"/>
    <x v="1"/>
    <x v="6"/>
    <n v="213"/>
    <n v="207"/>
    <n v="6"/>
    <n v="0.03"/>
  </r>
  <r>
    <x v="24"/>
    <x v="17"/>
    <s v="New cancer diagnoses (observed)"/>
    <x v="1"/>
    <x v="7"/>
    <n v="28"/>
    <n v="28"/>
    <n v="0"/>
    <n v="0"/>
  </r>
  <r>
    <x v="24"/>
    <x v="17"/>
    <s v="New cancer diagnoses (observed)"/>
    <x v="1"/>
    <x v="8"/>
    <n v="11"/>
    <n v="11"/>
    <n v="0"/>
    <n v="0"/>
  </r>
  <r>
    <x v="24"/>
    <x v="17"/>
    <s v="New cancer diagnoses (observed)"/>
    <x v="1"/>
    <x v="9"/>
    <n v="258"/>
    <n v="265"/>
    <n v="-7"/>
    <n v="-0.03"/>
  </r>
  <r>
    <x v="24"/>
    <x v="18"/>
    <s v="New cancer diagnoses (observed)"/>
    <x v="0"/>
    <x v="0"/>
    <n v="99"/>
    <s v="NA"/>
    <s v="NA"/>
    <s v="NA"/>
  </r>
  <r>
    <x v="24"/>
    <x v="18"/>
    <s v="New cancer diagnoses (observed)"/>
    <x v="0"/>
    <x v="1"/>
    <n v="65"/>
    <s v="NA"/>
    <s v="NA"/>
    <s v="NA"/>
  </r>
  <r>
    <x v="24"/>
    <x v="18"/>
    <s v="New cancer diagnoses (observed)"/>
    <x v="0"/>
    <x v="2"/>
    <n v="40"/>
    <s v="NA"/>
    <s v="NA"/>
    <s v="NA"/>
  </r>
  <r>
    <x v="24"/>
    <x v="18"/>
    <s v="New cancer diagnoses (observed)"/>
    <x v="0"/>
    <x v="4"/>
    <n v="100"/>
    <s v="NA"/>
    <s v="NA"/>
    <s v="NA"/>
  </r>
  <r>
    <x v="24"/>
    <x v="19"/>
    <s v="New cancer diagnoses (observed)"/>
    <x v="0"/>
    <x v="0"/>
    <n v="104"/>
    <s v="NA"/>
    <s v="NA"/>
    <s v="NA"/>
  </r>
  <r>
    <x v="24"/>
    <x v="19"/>
    <s v="New cancer diagnoses (observed)"/>
    <x v="0"/>
    <x v="1"/>
    <n v="46"/>
    <s v="NA"/>
    <s v="NA"/>
    <s v="NA"/>
  </r>
  <r>
    <x v="24"/>
    <x v="19"/>
    <s v="New cancer diagnoses (observed)"/>
    <x v="0"/>
    <x v="2"/>
    <n v="40"/>
    <s v="NA"/>
    <s v="NA"/>
    <s v="NA"/>
  </r>
  <r>
    <x v="24"/>
    <x v="19"/>
    <s v="New cancer diagnoses (observed)"/>
    <x v="0"/>
    <x v="4"/>
    <n v="21"/>
    <s v="NA"/>
    <s v="NA"/>
    <s v="NA"/>
  </r>
  <r>
    <x v="24"/>
    <x v="20"/>
    <s v="New cancer diagnoses (observed)"/>
    <x v="0"/>
    <x v="0"/>
    <n v="21"/>
    <s v="NA"/>
    <s v="NA"/>
    <s v="NA"/>
  </r>
  <r>
    <x v="24"/>
    <x v="20"/>
    <s v="New cancer diagnoses (observed)"/>
    <x v="0"/>
    <x v="1"/>
    <n v="44"/>
    <s v="NA"/>
    <s v="NA"/>
    <s v="NA"/>
  </r>
  <r>
    <x v="24"/>
    <x v="20"/>
    <s v="New cancer diagnoses (observed)"/>
    <x v="0"/>
    <x v="2"/>
    <n v="28"/>
    <s v="NA"/>
    <s v="NA"/>
    <s v="NA"/>
  </r>
  <r>
    <x v="24"/>
    <x v="20"/>
    <s v="New cancer diagnoses (observed)"/>
    <x v="0"/>
    <x v="4"/>
    <n v="74"/>
    <s v="NA"/>
    <s v="NA"/>
    <s v="NA"/>
  </r>
  <r>
    <x v="24"/>
    <x v="21"/>
    <s v="New cancer diagnoses (observed)"/>
    <x v="0"/>
    <x v="0"/>
    <n v="169"/>
    <s v="NA"/>
    <s v="NA"/>
    <s v="NA"/>
  </r>
  <r>
    <x v="24"/>
    <x v="21"/>
    <s v="New cancer diagnoses (observed)"/>
    <x v="0"/>
    <x v="1"/>
    <n v="132"/>
    <s v="NA"/>
    <s v="NA"/>
    <s v="NA"/>
  </r>
  <r>
    <x v="24"/>
    <x v="21"/>
    <s v="New cancer diagnoses (observed)"/>
    <x v="0"/>
    <x v="2"/>
    <n v="114"/>
    <s v="NA"/>
    <s v="NA"/>
    <s v="NA"/>
  </r>
  <r>
    <x v="24"/>
    <x v="21"/>
    <s v="New cancer diagnoses (observed)"/>
    <x v="0"/>
    <x v="4"/>
    <n v="265"/>
    <s v="NA"/>
    <s v="NA"/>
    <s v="NA"/>
  </r>
  <r>
    <x v="24"/>
    <x v="21"/>
    <s v="New cancer diagnoses (observed)"/>
    <x v="1"/>
    <x v="5"/>
    <n v="48"/>
    <s v="NA"/>
    <s v="NA"/>
    <s v="NA"/>
  </r>
  <r>
    <x v="24"/>
    <x v="21"/>
    <s v="New cancer diagnoses (observed)"/>
    <x v="1"/>
    <x v="6"/>
    <n v="30"/>
    <s v="NA"/>
    <s v="NA"/>
    <s v="NA"/>
  </r>
  <r>
    <x v="24"/>
    <x v="21"/>
    <s v="New cancer diagnoses (observed)"/>
    <x v="1"/>
    <x v="7"/>
    <n v="46"/>
    <s v="NA"/>
    <s v="NA"/>
    <s v="NA"/>
  </r>
  <r>
    <x v="24"/>
    <x v="21"/>
    <s v="New cancer diagnoses (observed)"/>
    <x v="1"/>
    <x v="8"/>
    <n v="98"/>
    <s v="NA"/>
    <s v="NA"/>
    <s v="NA"/>
  </r>
  <r>
    <x v="24"/>
    <x v="21"/>
    <s v="New cancer diagnoses (observed)"/>
    <x v="1"/>
    <x v="9"/>
    <n v="458"/>
    <s v="NA"/>
    <s v="NA"/>
    <s v="NA"/>
  </r>
  <r>
    <x v="24"/>
    <x v="22"/>
    <s v="New cancer diagnoses (observed)"/>
    <x v="0"/>
    <x v="0"/>
    <n v="132"/>
    <s v="NA"/>
    <s v="NA"/>
    <s v="NA"/>
  </r>
  <r>
    <x v="24"/>
    <x v="22"/>
    <s v="New cancer diagnoses (observed)"/>
    <x v="0"/>
    <x v="1"/>
    <n v="73"/>
    <s v="NA"/>
    <s v="NA"/>
    <s v="NA"/>
  </r>
  <r>
    <x v="24"/>
    <x v="22"/>
    <s v="New cancer diagnoses (observed)"/>
    <x v="0"/>
    <x v="2"/>
    <n v="81"/>
    <s v="NA"/>
    <s v="NA"/>
    <s v="NA"/>
  </r>
  <r>
    <x v="24"/>
    <x v="22"/>
    <s v="New cancer diagnoses (observed)"/>
    <x v="0"/>
    <x v="4"/>
    <n v="328"/>
    <s v="NA"/>
    <s v="NA"/>
    <s v="NA"/>
  </r>
  <r>
    <x v="24"/>
    <x v="22"/>
    <s v="New cancer diagnoses (observed)"/>
    <x v="1"/>
    <x v="5"/>
    <n v="21"/>
    <s v="NA"/>
    <s v="NA"/>
    <s v="NA"/>
  </r>
  <r>
    <x v="24"/>
    <x v="22"/>
    <s v="New cancer diagnoses (observed)"/>
    <x v="1"/>
    <x v="6"/>
    <n v="73"/>
    <s v="NA"/>
    <s v="NA"/>
    <s v="NA"/>
  </r>
  <r>
    <x v="24"/>
    <x v="22"/>
    <s v="New cancer diagnoses (observed)"/>
    <x v="1"/>
    <x v="7"/>
    <n v="157"/>
    <s v="NA"/>
    <s v="NA"/>
    <s v="NA"/>
  </r>
  <r>
    <x v="24"/>
    <x v="22"/>
    <s v="New cancer diagnoses (observed)"/>
    <x v="1"/>
    <x v="8"/>
    <n v="210"/>
    <s v="NA"/>
    <s v="NA"/>
    <s v="NA"/>
  </r>
  <r>
    <x v="24"/>
    <x v="22"/>
    <s v="New cancer diagnoses (observed)"/>
    <x v="1"/>
    <x v="9"/>
    <n v="153"/>
    <s v="NA"/>
    <s v="NA"/>
    <s v="NA"/>
  </r>
  <r>
    <x v="24"/>
    <x v="23"/>
    <s v="New cancer diagnoses (observed)"/>
    <x v="0"/>
    <x v="0"/>
    <n v="219"/>
    <s v="NA"/>
    <s v="NA"/>
    <s v="NA"/>
  </r>
  <r>
    <x v="24"/>
    <x v="23"/>
    <s v="New cancer diagnoses (observed)"/>
    <x v="0"/>
    <x v="1"/>
    <n v="120"/>
    <s v="NA"/>
    <s v="NA"/>
    <s v="NA"/>
  </r>
  <r>
    <x v="24"/>
    <x v="23"/>
    <s v="New cancer diagnoses (observed)"/>
    <x v="0"/>
    <x v="2"/>
    <n v="123"/>
    <s v="NA"/>
    <s v="NA"/>
    <s v="NA"/>
  </r>
  <r>
    <x v="24"/>
    <x v="23"/>
    <s v="New cancer diagnoses (observed)"/>
    <x v="0"/>
    <x v="4"/>
    <n v="428"/>
    <s v="NA"/>
    <s v="NA"/>
    <s v="NA"/>
  </r>
  <r>
    <x v="24"/>
    <x v="23"/>
    <s v="New cancer diagnoses (observed)"/>
    <x v="1"/>
    <x v="5"/>
    <n v="40"/>
    <n v="35"/>
    <n v="5"/>
    <n v="0.14000000000000001"/>
  </r>
  <r>
    <x v="24"/>
    <x v="23"/>
    <s v="New cancer diagnoses (observed)"/>
    <x v="1"/>
    <x v="6"/>
    <n v="121"/>
    <n v="115"/>
    <n v="6"/>
    <n v="0.05"/>
  </r>
  <r>
    <x v="24"/>
    <x v="23"/>
    <s v="New cancer diagnoses (observed)"/>
    <x v="1"/>
    <x v="7"/>
    <n v="184"/>
    <n v="180"/>
    <n v="4"/>
    <n v="0.02"/>
  </r>
  <r>
    <x v="24"/>
    <x v="23"/>
    <s v="New cancer diagnoses (observed)"/>
    <x v="1"/>
    <x v="8"/>
    <n v="291"/>
    <n v="290"/>
    <n v="1"/>
    <n v="0"/>
  </r>
  <r>
    <x v="24"/>
    <x v="23"/>
    <s v="New cancer diagnoses (observed)"/>
    <x v="1"/>
    <x v="9"/>
    <n v="254"/>
    <n v="248"/>
    <n v="6"/>
    <n v="0.02"/>
  </r>
  <r>
    <x v="24"/>
    <x v="24"/>
    <s v="New cancer diagnoses (observed)"/>
    <x v="0"/>
    <x v="0"/>
    <s v="NA"/>
    <s v="NA"/>
    <s v="NA"/>
    <s v="NA"/>
  </r>
  <r>
    <x v="24"/>
    <x v="24"/>
    <s v="New cancer diagnoses (observed)"/>
    <x v="0"/>
    <x v="1"/>
    <s v="NA"/>
    <s v="NA"/>
    <s v="NA"/>
    <s v="NA"/>
  </r>
  <r>
    <x v="24"/>
    <x v="24"/>
    <s v="New cancer diagnoses (observed)"/>
    <x v="0"/>
    <x v="2"/>
    <s v="NA"/>
    <s v="NA"/>
    <s v="NA"/>
    <s v="NA"/>
  </r>
  <r>
    <x v="24"/>
    <x v="24"/>
    <s v="New cancer diagnoses (observed)"/>
    <x v="0"/>
    <x v="4"/>
    <s v="NA"/>
    <s v="NA"/>
    <s v="NA"/>
    <s v="NA"/>
  </r>
  <r>
    <x v="24"/>
    <x v="24"/>
    <s v="New cancer diagnoses (observed)"/>
    <x v="1"/>
    <x v="5"/>
    <s v="NA"/>
    <s v="NA"/>
    <s v="NA"/>
    <s v="NA"/>
  </r>
  <r>
    <x v="24"/>
    <x v="24"/>
    <s v="New cancer diagnoses (observed)"/>
    <x v="1"/>
    <x v="6"/>
    <s v="NA"/>
    <s v="NA"/>
    <s v="NA"/>
    <s v="NA"/>
  </r>
  <r>
    <x v="24"/>
    <x v="24"/>
    <s v="New cancer diagnoses (observed)"/>
    <x v="1"/>
    <x v="7"/>
    <s v="NA"/>
    <s v="NA"/>
    <s v="NA"/>
    <s v="NA"/>
  </r>
  <r>
    <x v="24"/>
    <x v="24"/>
    <s v="New cancer diagnoses (observed)"/>
    <x v="1"/>
    <x v="8"/>
    <s v="NA"/>
    <s v="NA"/>
    <s v="NA"/>
    <s v="NA"/>
  </r>
  <r>
    <x v="24"/>
    <x v="24"/>
    <s v="New cancer diagnoses (observed)"/>
    <x v="1"/>
    <x v="9"/>
    <s v="NA"/>
    <s v="NA"/>
    <s v="NA"/>
    <s v="NA"/>
  </r>
  <r>
    <x v="24"/>
    <x v="25"/>
    <s v="New cancer diagnoses (observed)"/>
    <x v="0"/>
    <x v="0"/>
    <n v="136"/>
    <s v="NA"/>
    <s v="NA"/>
    <s v="NA"/>
  </r>
  <r>
    <x v="24"/>
    <x v="25"/>
    <s v="New cancer diagnoses (observed)"/>
    <x v="0"/>
    <x v="1"/>
    <n v="103"/>
    <s v="NA"/>
    <s v="NA"/>
    <s v="NA"/>
  </r>
  <r>
    <x v="24"/>
    <x v="25"/>
    <s v="New cancer diagnoses (observed)"/>
    <x v="0"/>
    <x v="2"/>
    <n v="69"/>
    <s v="NA"/>
    <s v="NA"/>
    <s v="NA"/>
  </r>
  <r>
    <x v="24"/>
    <x v="25"/>
    <s v="New cancer diagnoses (observed)"/>
    <x v="0"/>
    <x v="4"/>
    <n v="151"/>
    <s v="NA"/>
    <s v="NA"/>
    <s v="NA"/>
  </r>
  <r>
    <x v="24"/>
    <x v="25"/>
    <s v="New cancer diagnoses (observed)"/>
    <x v="1"/>
    <x v="5"/>
    <n v="75"/>
    <s v="NA"/>
    <s v="NA"/>
    <s v="NA"/>
  </r>
  <r>
    <x v="24"/>
    <x v="25"/>
    <s v="New cancer diagnoses (observed)"/>
    <x v="1"/>
    <x v="6"/>
    <n v="17"/>
    <s v="NA"/>
    <s v="NA"/>
    <s v="NA"/>
  </r>
  <r>
    <x v="24"/>
    <x v="25"/>
    <s v="New cancer diagnoses (observed)"/>
    <x v="1"/>
    <x v="7"/>
    <n v="55"/>
    <s v="NA"/>
    <s v="NA"/>
    <s v="NA"/>
  </r>
  <r>
    <x v="24"/>
    <x v="25"/>
    <s v="New cancer diagnoses (observed)"/>
    <x v="1"/>
    <x v="8"/>
    <n v="38"/>
    <s v="NA"/>
    <s v="NA"/>
    <s v="NA"/>
  </r>
  <r>
    <x v="24"/>
    <x v="25"/>
    <s v="New cancer diagnoses (observed)"/>
    <x v="1"/>
    <x v="9"/>
    <n v="214"/>
    <s v="NA"/>
    <s v="NA"/>
    <s v="NA"/>
  </r>
  <r>
    <x v="24"/>
    <x v="26"/>
    <s v="New cancer diagnoses (observed)"/>
    <x v="0"/>
    <x v="0"/>
    <n v="290"/>
    <s v="NA"/>
    <s v="NA"/>
    <s v="NA"/>
  </r>
  <r>
    <x v="24"/>
    <x v="26"/>
    <s v="New cancer diagnoses (observed)"/>
    <x v="0"/>
    <x v="1"/>
    <n v="106"/>
    <s v="NA"/>
    <s v="NA"/>
    <s v="NA"/>
  </r>
  <r>
    <x v="24"/>
    <x v="26"/>
    <s v="New cancer diagnoses (observed)"/>
    <x v="0"/>
    <x v="2"/>
    <n v="86"/>
    <s v="NA"/>
    <s v="NA"/>
    <s v="NA"/>
  </r>
  <r>
    <x v="24"/>
    <x v="26"/>
    <s v="New cancer diagnoses (observed)"/>
    <x v="0"/>
    <x v="4"/>
    <n v="203"/>
    <s v="NA"/>
    <s v="NA"/>
    <s v="NA"/>
  </r>
  <r>
    <x v="24"/>
    <x v="26"/>
    <s v="New cancer diagnoses (observed)"/>
    <x v="1"/>
    <x v="5"/>
    <n v="40"/>
    <s v="NA"/>
    <s v="NA"/>
    <s v="NA"/>
  </r>
  <r>
    <x v="24"/>
    <x v="26"/>
    <s v="New cancer diagnoses (observed)"/>
    <x v="1"/>
    <x v="6"/>
    <n v="49"/>
    <s v="NA"/>
    <s v="NA"/>
    <s v="NA"/>
  </r>
  <r>
    <x v="24"/>
    <x v="26"/>
    <s v="New cancer diagnoses (observed)"/>
    <x v="1"/>
    <x v="7"/>
    <n v="54"/>
    <s v="NA"/>
    <s v="NA"/>
    <s v="NA"/>
  </r>
  <r>
    <x v="24"/>
    <x v="26"/>
    <s v="New cancer diagnoses (observed)"/>
    <x v="1"/>
    <x v="8"/>
    <n v="206"/>
    <s v="NA"/>
    <s v="NA"/>
    <s v="NA"/>
  </r>
  <r>
    <x v="24"/>
    <x v="26"/>
    <s v="New cancer diagnoses (observed)"/>
    <x v="1"/>
    <x v="9"/>
    <n v="336"/>
    <s v="NA"/>
    <s v="NA"/>
    <s v="NA"/>
  </r>
  <r>
    <x v="24"/>
    <x v="27"/>
    <s v="New cancer diagnoses (observed)"/>
    <x v="0"/>
    <x v="0"/>
    <n v="189"/>
    <s v="NA"/>
    <s v="NA"/>
    <s v="NA"/>
  </r>
  <r>
    <x v="24"/>
    <x v="27"/>
    <s v="New cancer diagnoses (observed)"/>
    <x v="0"/>
    <x v="1"/>
    <n v="591"/>
    <s v="NA"/>
    <s v="NA"/>
    <s v="NA"/>
  </r>
  <r>
    <x v="24"/>
    <x v="27"/>
    <s v="New cancer diagnoses (observed)"/>
    <x v="0"/>
    <x v="2"/>
    <n v="269"/>
    <s v="NA"/>
    <s v="NA"/>
    <s v="NA"/>
  </r>
  <r>
    <x v="24"/>
    <x v="27"/>
    <s v="New cancer diagnoses (observed)"/>
    <x v="0"/>
    <x v="4"/>
    <n v="1877"/>
    <s v="NA"/>
    <s v="NA"/>
    <s v="NA"/>
  </r>
  <r>
    <x v="24"/>
    <x v="27"/>
    <s v="New cancer diagnoses (observed)"/>
    <x v="1"/>
    <x v="5"/>
    <n v="726"/>
    <n v="705"/>
    <n v="21"/>
    <n v="0.03"/>
  </r>
  <r>
    <x v="24"/>
    <x v="27"/>
    <s v="New cancer diagnoses (observed)"/>
    <x v="1"/>
    <x v="6"/>
    <n v="339"/>
    <n v="336"/>
    <n v="3"/>
    <n v="0.01"/>
  </r>
  <r>
    <x v="24"/>
    <x v="27"/>
    <s v="New cancer diagnoses (observed)"/>
    <x v="1"/>
    <x v="7"/>
    <n v="657"/>
    <n v="634"/>
    <n v="23"/>
    <n v="0.04"/>
  </r>
  <r>
    <x v="24"/>
    <x v="27"/>
    <s v="New cancer diagnoses (observed)"/>
    <x v="1"/>
    <x v="8"/>
    <n v="362"/>
    <n v="357"/>
    <n v="5"/>
    <n v="0.01"/>
  </r>
  <r>
    <x v="24"/>
    <x v="27"/>
    <s v="New cancer diagnoses (observed)"/>
    <x v="1"/>
    <x v="9"/>
    <n v="842"/>
    <n v="869"/>
    <n v="-27"/>
    <n v="-0.03"/>
  </r>
  <r>
    <x v="24"/>
    <x v="28"/>
    <s v="New cancer diagnoses (observed)"/>
    <x v="0"/>
    <x v="0"/>
    <n v="87"/>
    <s v="NA"/>
    <s v="NA"/>
    <s v="NA"/>
  </r>
  <r>
    <x v="24"/>
    <x v="28"/>
    <s v="New cancer diagnoses (observed)"/>
    <x v="0"/>
    <x v="1"/>
    <n v="47"/>
    <s v="NA"/>
    <s v="NA"/>
    <s v="NA"/>
  </r>
  <r>
    <x v="24"/>
    <x v="28"/>
    <s v="New cancer diagnoses (observed)"/>
    <x v="0"/>
    <x v="2"/>
    <n v="42"/>
    <s v="NA"/>
    <s v="NA"/>
    <s v="NA"/>
  </r>
  <r>
    <x v="24"/>
    <x v="28"/>
    <s v="New cancer diagnoses (observed)"/>
    <x v="0"/>
    <x v="4"/>
    <n v="100"/>
    <s v="NA"/>
    <s v="NA"/>
    <s v="NA"/>
  </r>
  <r>
    <x v="24"/>
    <x v="28"/>
    <s v="New cancer diagnoses (observed)"/>
    <x v="1"/>
    <x v="5"/>
    <n v="19"/>
    <s v="NA"/>
    <s v="NA"/>
    <s v="NA"/>
  </r>
  <r>
    <x v="24"/>
    <x v="28"/>
    <s v="New cancer diagnoses (observed)"/>
    <x v="1"/>
    <x v="6"/>
    <n v="48"/>
    <s v="NA"/>
    <s v="NA"/>
    <s v="NA"/>
  </r>
  <r>
    <x v="24"/>
    <x v="28"/>
    <s v="New cancer diagnoses (observed)"/>
    <x v="1"/>
    <x v="7"/>
    <n v="27"/>
    <s v="NA"/>
    <s v="NA"/>
    <s v="NA"/>
  </r>
  <r>
    <x v="24"/>
    <x v="28"/>
    <s v="New cancer diagnoses (observed)"/>
    <x v="1"/>
    <x v="8"/>
    <n v="81"/>
    <s v="NA"/>
    <s v="NA"/>
    <s v="NA"/>
  </r>
  <r>
    <x v="24"/>
    <x v="28"/>
    <s v="New cancer diagnoses (observed)"/>
    <x v="1"/>
    <x v="9"/>
    <n v="101"/>
    <s v="NA"/>
    <s v="NA"/>
    <s v="NA"/>
  </r>
  <r>
    <x v="24"/>
    <x v="29"/>
    <s v="New cancer diagnoses (observed)"/>
    <x v="0"/>
    <x v="0"/>
    <n v="25"/>
    <s v="NA"/>
    <s v="NA"/>
    <s v="NA"/>
  </r>
  <r>
    <x v="24"/>
    <x v="29"/>
    <s v="New cancer diagnoses (observed)"/>
    <x v="0"/>
    <x v="1"/>
    <n v="13"/>
    <s v="NA"/>
    <s v="NA"/>
    <s v="NA"/>
  </r>
  <r>
    <x v="24"/>
    <x v="29"/>
    <s v="New cancer diagnoses (observed)"/>
    <x v="0"/>
    <x v="2"/>
    <n v="16"/>
    <s v="NA"/>
    <s v="NA"/>
    <s v="NA"/>
  </r>
  <r>
    <x v="24"/>
    <x v="29"/>
    <s v="New cancer diagnoses (observed)"/>
    <x v="0"/>
    <x v="4"/>
    <n v="68"/>
    <s v="NA"/>
    <s v="NA"/>
    <s v="NA"/>
  </r>
  <r>
    <x v="24"/>
    <x v="30"/>
    <s v="New cancer diagnoses (observed)"/>
    <x v="0"/>
    <x v="0"/>
    <n v="150"/>
    <s v="NA"/>
    <s v="NA"/>
    <s v="NA"/>
  </r>
  <r>
    <x v="24"/>
    <x v="30"/>
    <s v="New cancer diagnoses (observed)"/>
    <x v="0"/>
    <x v="1"/>
    <n v="86"/>
    <s v="NA"/>
    <s v="NA"/>
    <s v="NA"/>
  </r>
  <r>
    <x v="24"/>
    <x v="30"/>
    <s v="New cancer diagnoses (observed)"/>
    <x v="0"/>
    <x v="2"/>
    <n v="61"/>
    <s v="NA"/>
    <s v="NA"/>
    <s v="NA"/>
  </r>
  <r>
    <x v="24"/>
    <x v="30"/>
    <s v="New cancer diagnoses (observed)"/>
    <x v="0"/>
    <x v="4"/>
    <n v="82"/>
    <s v="NA"/>
    <s v="NA"/>
    <s v="NA"/>
  </r>
  <r>
    <x v="24"/>
    <x v="31"/>
    <s v="New cancer diagnoses (observed)"/>
    <x v="0"/>
    <x v="0"/>
    <n v="586"/>
    <s v="NA"/>
    <s v="NA"/>
    <s v="NA"/>
  </r>
  <r>
    <x v="24"/>
    <x v="31"/>
    <s v="New cancer diagnoses (observed)"/>
    <x v="0"/>
    <x v="1"/>
    <n v="230"/>
    <s v="NA"/>
    <s v="NA"/>
    <s v="NA"/>
  </r>
  <r>
    <x v="24"/>
    <x v="31"/>
    <s v="New cancer diagnoses (observed)"/>
    <x v="0"/>
    <x v="2"/>
    <n v="221"/>
    <s v="NA"/>
    <s v="NA"/>
    <s v="NA"/>
  </r>
  <r>
    <x v="24"/>
    <x v="31"/>
    <s v="New cancer diagnoses (observed)"/>
    <x v="0"/>
    <x v="4"/>
    <n v="370"/>
    <s v="NA"/>
    <s v="NA"/>
    <s v="NA"/>
  </r>
  <r>
    <x v="24"/>
    <x v="31"/>
    <s v="New cancer diagnoses (observed)"/>
    <x v="1"/>
    <x v="5"/>
    <n v="40"/>
    <n v="41"/>
    <n v="-1"/>
    <n v="-0.02"/>
  </r>
  <r>
    <x v="24"/>
    <x v="31"/>
    <s v="New cancer diagnoses (observed)"/>
    <x v="1"/>
    <x v="6"/>
    <n v="49"/>
    <n v="48"/>
    <n v="1"/>
    <n v="0.02"/>
  </r>
  <r>
    <x v="24"/>
    <x v="31"/>
    <s v="New cancer diagnoses (observed)"/>
    <x v="1"/>
    <x v="7"/>
    <n v="54"/>
    <n v="53"/>
    <n v="1"/>
    <n v="0.02"/>
  </r>
  <r>
    <x v="24"/>
    <x v="31"/>
    <s v="New cancer diagnoses (observed)"/>
    <x v="1"/>
    <x v="8"/>
    <n v="206"/>
    <n v="200"/>
    <n v="6"/>
    <n v="0.03"/>
  </r>
  <r>
    <x v="24"/>
    <x v="31"/>
    <s v="New cancer diagnoses (observed)"/>
    <x v="1"/>
    <x v="9"/>
    <n v="336"/>
    <n v="284"/>
    <n v="52"/>
    <n v="0.18"/>
  </r>
  <r>
    <x v="24"/>
    <x v="32"/>
    <s v="New cancer diagnoses (observed)"/>
    <x v="0"/>
    <x v="0"/>
    <n v="324"/>
    <s v="NA"/>
    <s v="NA"/>
    <s v="NA"/>
  </r>
  <r>
    <x v="24"/>
    <x v="32"/>
    <s v="New cancer diagnoses (observed)"/>
    <x v="0"/>
    <x v="1"/>
    <n v="380"/>
    <s v="NA"/>
    <s v="NA"/>
    <s v="NA"/>
  </r>
  <r>
    <x v="24"/>
    <x v="32"/>
    <s v="New cancer diagnoses (observed)"/>
    <x v="0"/>
    <x v="2"/>
    <n v="309"/>
    <s v="NA"/>
    <s v="NA"/>
    <s v="NA"/>
  </r>
  <r>
    <x v="24"/>
    <x v="32"/>
    <s v="New cancer diagnoses (observed)"/>
    <x v="0"/>
    <x v="4"/>
    <n v="623"/>
    <s v="NA"/>
    <s v="NA"/>
    <s v="NA"/>
  </r>
  <r>
    <x v="24"/>
    <x v="32"/>
    <s v="New cancer diagnoses (observed)"/>
    <x v="1"/>
    <x v="5"/>
    <n v="358"/>
    <n v="345"/>
    <n v="13"/>
    <n v="0.04"/>
  </r>
  <r>
    <x v="24"/>
    <x v="32"/>
    <s v="New cancer diagnoses (observed)"/>
    <x v="1"/>
    <x v="6"/>
    <n v="161"/>
    <n v="159"/>
    <n v="2"/>
    <n v="0.01"/>
  </r>
  <r>
    <x v="24"/>
    <x v="32"/>
    <s v="New cancer diagnoses (observed)"/>
    <x v="1"/>
    <x v="7"/>
    <n v="152"/>
    <n v="152"/>
    <n v="0"/>
    <n v="0"/>
  </r>
  <r>
    <x v="24"/>
    <x v="32"/>
    <s v="New cancer diagnoses (observed)"/>
    <x v="1"/>
    <x v="8"/>
    <n v="80"/>
    <n v="79"/>
    <n v="1"/>
    <n v="0.01"/>
  </r>
  <r>
    <x v="24"/>
    <x v="32"/>
    <s v="New cancer diagnoses (observed)"/>
    <x v="1"/>
    <x v="9"/>
    <n v="613"/>
    <n v="597"/>
    <n v="16"/>
    <n v="0.03"/>
  </r>
  <r>
    <x v="24"/>
    <x v="33"/>
    <s v="New cancer diagnoses (observed)"/>
    <x v="0"/>
    <x v="0"/>
    <n v="54"/>
    <s v="NA"/>
    <s v="NA"/>
    <s v="NA"/>
  </r>
  <r>
    <x v="24"/>
    <x v="33"/>
    <s v="New cancer diagnoses (observed)"/>
    <x v="0"/>
    <x v="1"/>
    <n v="129"/>
    <s v="NA"/>
    <s v="NA"/>
    <s v="NA"/>
  </r>
  <r>
    <x v="24"/>
    <x v="33"/>
    <s v="New cancer diagnoses (observed)"/>
    <x v="0"/>
    <x v="2"/>
    <n v="56"/>
    <s v="NA"/>
    <s v="NA"/>
    <s v="NA"/>
  </r>
  <r>
    <x v="24"/>
    <x v="33"/>
    <s v="New cancer diagnoses (observed)"/>
    <x v="0"/>
    <x v="4"/>
    <n v="403"/>
    <s v="NA"/>
    <s v="NA"/>
    <s v="NA"/>
  </r>
  <r>
    <x v="24"/>
    <x v="33"/>
    <s v="New cancer diagnoses (observed)"/>
    <x v="1"/>
    <x v="5"/>
    <n v="319"/>
    <s v="NA"/>
    <s v="NA"/>
    <s v="NA"/>
  </r>
  <r>
    <x v="24"/>
    <x v="33"/>
    <s v="New cancer diagnoses (observed)"/>
    <x v="1"/>
    <x v="6"/>
    <n v="35"/>
    <s v="NA"/>
    <s v="NA"/>
    <s v="NA"/>
  </r>
  <r>
    <x v="24"/>
    <x v="33"/>
    <s v="New cancer diagnoses (observed)"/>
    <x v="1"/>
    <x v="7"/>
    <n v="58"/>
    <s v="NA"/>
    <s v="NA"/>
    <s v="NA"/>
  </r>
  <r>
    <x v="24"/>
    <x v="33"/>
    <s v="New cancer diagnoses (observed)"/>
    <x v="1"/>
    <x v="8"/>
    <n v="29"/>
    <s v="NA"/>
    <s v="NA"/>
    <s v="NA"/>
  </r>
  <r>
    <x v="24"/>
    <x v="33"/>
    <s v="New cancer diagnoses (observed)"/>
    <x v="1"/>
    <x v="9"/>
    <n v="201"/>
    <s v="NA"/>
    <s v="NA"/>
    <s v="NA"/>
  </r>
  <r>
    <x v="25"/>
    <x v="0"/>
    <s v="New cancer diagnoses (observed)"/>
    <x v="0"/>
    <x v="0"/>
    <n v="4415"/>
    <s v="NA"/>
    <s v="NA"/>
    <s v="NA"/>
  </r>
  <r>
    <x v="25"/>
    <x v="0"/>
    <s v="New cancer diagnoses (observed)"/>
    <x v="0"/>
    <x v="1"/>
    <n v="3835"/>
    <s v="NA"/>
    <s v="NA"/>
    <s v="NA"/>
  </r>
  <r>
    <x v="25"/>
    <x v="0"/>
    <s v="New cancer diagnoses (observed)"/>
    <x v="0"/>
    <x v="2"/>
    <n v="3044"/>
    <s v="NA"/>
    <s v="NA"/>
    <s v="NA"/>
  </r>
  <r>
    <x v="25"/>
    <x v="0"/>
    <s v="New cancer diagnoses (observed)"/>
    <x v="0"/>
    <x v="3"/>
    <n v="1402"/>
    <s v="NA"/>
    <s v="NA"/>
    <s v="NA"/>
  </r>
  <r>
    <x v="25"/>
    <x v="0"/>
    <s v="New cancer diagnoses (observed)"/>
    <x v="0"/>
    <x v="4"/>
    <n v="9023"/>
    <s v="NA"/>
    <s v="NA"/>
    <s v="NA"/>
  </r>
  <r>
    <x v="25"/>
    <x v="0"/>
    <s v="New cancer diagnoses (observed)"/>
    <x v="1"/>
    <x v="5"/>
    <n v="3738"/>
    <n v="3659"/>
    <n v="79"/>
    <n v="0.02"/>
  </r>
  <r>
    <x v="25"/>
    <x v="0"/>
    <s v="New cancer diagnoses (observed)"/>
    <x v="1"/>
    <x v="6"/>
    <n v="2556"/>
    <n v="2518"/>
    <n v="38"/>
    <n v="0.02"/>
  </r>
  <r>
    <x v="25"/>
    <x v="0"/>
    <s v="New cancer diagnoses (observed)"/>
    <x v="1"/>
    <x v="7"/>
    <n v="2637"/>
    <n v="2580"/>
    <n v="57"/>
    <n v="0.02"/>
  </r>
  <r>
    <x v="25"/>
    <x v="0"/>
    <s v="New cancer diagnoses (observed)"/>
    <x v="1"/>
    <x v="8"/>
    <n v="2781"/>
    <n v="2724"/>
    <n v="57"/>
    <n v="0.02"/>
  </r>
  <r>
    <x v="25"/>
    <x v="0"/>
    <s v="New cancer diagnoses (observed)"/>
    <x v="1"/>
    <x v="9"/>
    <n v="5392"/>
    <n v="5327"/>
    <n v="65"/>
    <n v="0.01"/>
  </r>
  <r>
    <x v="25"/>
    <x v="1"/>
    <s v="New cancer diagnoses (observed)"/>
    <x v="0"/>
    <x v="0"/>
    <n v="129"/>
    <s v="NA"/>
    <s v="NA"/>
    <s v="NA"/>
  </r>
  <r>
    <x v="25"/>
    <x v="1"/>
    <s v="New cancer diagnoses (observed)"/>
    <x v="0"/>
    <x v="1"/>
    <n v="161"/>
    <s v="NA"/>
    <s v="NA"/>
    <s v="NA"/>
  </r>
  <r>
    <x v="25"/>
    <x v="1"/>
    <s v="New cancer diagnoses (observed)"/>
    <x v="0"/>
    <x v="2"/>
    <n v="98"/>
    <s v="NA"/>
    <s v="NA"/>
    <s v="NA"/>
  </r>
  <r>
    <x v="25"/>
    <x v="1"/>
    <s v="New cancer diagnoses (observed)"/>
    <x v="0"/>
    <x v="4"/>
    <n v="283"/>
    <s v="NA"/>
    <s v="NA"/>
    <s v="NA"/>
  </r>
  <r>
    <x v="25"/>
    <x v="1"/>
    <s v="New cancer diagnoses (observed)"/>
    <x v="1"/>
    <x v="5"/>
    <n v="161"/>
    <s v="NA"/>
    <s v="NA"/>
    <s v="NA"/>
  </r>
  <r>
    <x v="25"/>
    <x v="1"/>
    <s v="New cancer diagnoses (observed)"/>
    <x v="1"/>
    <x v="6"/>
    <n v="127"/>
    <s v="NA"/>
    <s v="NA"/>
    <s v="NA"/>
  </r>
  <r>
    <x v="25"/>
    <x v="1"/>
    <s v="New cancer diagnoses (observed)"/>
    <x v="1"/>
    <x v="7"/>
    <n v="44"/>
    <s v="NA"/>
    <s v="NA"/>
    <s v="NA"/>
  </r>
  <r>
    <x v="25"/>
    <x v="1"/>
    <s v="New cancer diagnoses (observed)"/>
    <x v="1"/>
    <x v="8"/>
    <n v="26"/>
    <s v="NA"/>
    <s v="NA"/>
    <s v="NA"/>
  </r>
  <r>
    <x v="25"/>
    <x v="1"/>
    <s v="New cancer diagnoses (observed)"/>
    <x v="1"/>
    <x v="9"/>
    <n v="313"/>
    <s v="NA"/>
    <s v="NA"/>
    <s v="NA"/>
  </r>
  <r>
    <x v="25"/>
    <x v="2"/>
    <s v="New cancer diagnoses (observed)"/>
    <x v="0"/>
    <x v="0"/>
    <n v="41"/>
    <s v="NA"/>
    <s v="NA"/>
    <s v="NA"/>
  </r>
  <r>
    <x v="25"/>
    <x v="2"/>
    <s v="New cancer diagnoses (observed)"/>
    <x v="0"/>
    <x v="1"/>
    <n v="59"/>
    <s v="NA"/>
    <s v="NA"/>
    <s v="NA"/>
  </r>
  <r>
    <x v="25"/>
    <x v="2"/>
    <s v="New cancer diagnoses (observed)"/>
    <x v="0"/>
    <x v="2"/>
    <n v="63"/>
    <s v="NA"/>
    <s v="NA"/>
    <s v="NA"/>
  </r>
  <r>
    <x v="25"/>
    <x v="2"/>
    <s v="New cancer diagnoses (observed)"/>
    <x v="0"/>
    <x v="4"/>
    <n v="71"/>
    <s v="NA"/>
    <s v="NA"/>
    <s v="NA"/>
  </r>
  <r>
    <x v="25"/>
    <x v="3"/>
    <s v="New cancer diagnoses (observed)"/>
    <x v="0"/>
    <x v="0"/>
    <n v="226"/>
    <s v="NA"/>
    <s v="NA"/>
    <s v="NA"/>
  </r>
  <r>
    <x v="25"/>
    <x v="3"/>
    <s v="New cancer diagnoses (observed)"/>
    <x v="0"/>
    <x v="1"/>
    <n v="53"/>
    <s v="NA"/>
    <s v="NA"/>
    <s v="NA"/>
  </r>
  <r>
    <x v="25"/>
    <x v="3"/>
    <s v="New cancer diagnoses (observed)"/>
    <x v="0"/>
    <x v="2"/>
    <n v="127"/>
    <s v="NA"/>
    <s v="NA"/>
    <s v="NA"/>
  </r>
  <r>
    <x v="25"/>
    <x v="3"/>
    <s v="New cancer diagnoses (observed)"/>
    <x v="0"/>
    <x v="4"/>
    <n v="10"/>
    <s v="NA"/>
    <s v="NA"/>
    <s v="NA"/>
  </r>
  <r>
    <x v="25"/>
    <x v="4"/>
    <s v="New cancer diagnoses (observed)"/>
    <x v="0"/>
    <x v="0"/>
    <n v="113"/>
    <s v="NA"/>
    <s v="NA"/>
    <s v="NA"/>
  </r>
  <r>
    <x v="25"/>
    <x v="4"/>
    <s v="New cancer diagnoses (observed)"/>
    <x v="0"/>
    <x v="1"/>
    <n v="210"/>
    <s v="NA"/>
    <s v="NA"/>
    <s v="NA"/>
  </r>
  <r>
    <x v="25"/>
    <x v="4"/>
    <s v="New cancer diagnoses (observed)"/>
    <x v="0"/>
    <x v="2"/>
    <n v="152"/>
    <s v="NA"/>
    <s v="NA"/>
    <s v="NA"/>
  </r>
  <r>
    <x v="25"/>
    <x v="4"/>
    <s v="New cancer diagnoses (observed)"/>
    <x v="0"/>
    <x v="3"/>
    <n v="826"/>
    <s v="NA"/>
    <s v="NA"/>
    <s v="NA"/>
  </r>
  <r>
    <x v="25"/>
    <x v="4"/>
    <s v="New cancer diagnoses (observed)"/>
    <x v="0"/>
    <x v="4"/>
    <n v="1863"/>
    <s v="NA"/>
    <s v="NA"/>
    <s v="NA"/>
  </r>
  <r>
    <x v="25"/>
    <x v="4"/>
    <s v="New cancer diagnoses (observed)"/>
    <x v="1"/>
    <x v="5"/>
    <n v="866"/>
    <n v="846"/>
    <n v="20"/>
    <n v="0.02"/>
  </r>
  <r>
    <x v="25"/>
    <x v="4"/>
    <s v="New cancer diagnoses (observed)"/>
    <x v="1"/>
    <x v="6"/>
    <n v="944"/>
    <n v="921"/>
    <n v="23"/>
    <n v="0.02"/>
  </r>
  <r>
    <x v="25"/>
    <x v="4"/>
    <s v="New cancer diagnoses (observed)"/>
    <x v="1"/>
    <x v="7"/>
    <n v="214"/>
    <n v="201"/>
    <n v="13"/>
    <n v="0.06"/>
  </r>
  <r>
    <x v="25"/>
    <x v="4"/>
    <s v="New cancer diagnoses (observed)"/>
    <x v="1"/>
    <x v="8"/>
    <n v="133"/>
    <n v="126"/>
    <n v="7"/>
    <n v="0.06"/>
  </r>
  <r>
    <x v="25"/>
    <x v="4"/>
    <s v="New cancer diagnoses (observed)"/>
    <x v="1"/>
    <x v="9"/>
    <n v="1007"/>
    <n v="1062"/>
    <n v="-55"/>
    <n v="-0.05"/>
  </r>
  <r>
    <x v="25"/>
    <x v="5"/>
    <s v="New cancer diagnoses (observed)"/>
    <x v="0"/>
    <x v="0"/>
    <n v="20"/>
    <s v="NA"/>
    <s v="NA"/>
    <s v="NA"/>
  </r>
  <r>
    <x v="25"/>
    <x v="5"/>
    <s v="New cancer diagnoses (observed)"/>
    <x v="0"/>
    <x v="1"/>
    <n v="31"/>
    <s v="NA"/>
    <s v="NA"/>
    <s v="NA"/>
  </r>
  <r>
    <x v="25"/>
    <x v="5"/>
    <s v="New cancer diagnoses (observed)"/>
    <x v="0"/>
    <x v="2"/>
    <n v="17"/>
    <s v="NA"/>
    <s v="NA"/>
    <s v="NA"/>
  </r>
  <r>
    <x v="25"/>
    <x v="5"/>
    <s v="New cancer diagnoses (observed)"/>
    <x v="0"/>
    <x v="3"/>
    <n v="87"/>
    <s v="NA"/>
    <s v="NA"/>
    <s v="NA"/>
  </r>
  <r>
    <x v="25"/>
    <x v="5"/>
    <s v="New cancer diagnoses (observed)"/>
    <x v="0"/>
    <x v="4"/>
    <n v="44"/>
    <s v="NA"/>
    <s v="NA"/>
    <s v="NA"/>
  </r>
  <r>
    <x v="25"/>
    <x v="6"/>
    <s v="New cancer diagnoses (observed)"/>
    <x v="0"/>
    <x v="0"/>
    <n v="633"/>
    <s v="NA"/>
    <s v="NA"/>
    <s v="NA"/>
  </r>
  <r>
    <x v="25"/>
    <x v="6"/>
    <s v="New cancer diagnoses (observed)"/>
    <x v="0"/>
    <x v="1"/>
    <n v="418"/>
    <s v="NA"/>
    <s v="NA"/>
    <s v="NA"/>
  </r>
  <r>
    <x v="25"/>
    <x v="6"/>
    <s v="New cancer diagnoses (observed)"/>
    <x v="0"/>
    <x v="2"/>
    <n v="331"/>
    <s v="NA"/>
    <s v="NA"/>
    <s v="NA"/>
  </r>
  <r>
    <x v="25"/>
    <x v="6"/>
    <s v="New cancer diagnoses (observed)"/>
    <x v="0"/>
    <x v="3"/>
    <n v="489"/>
    <s v="NA"/>
    <s v="NA"/>
    <s v="NA"/>
  </r>
  <r>
    <x v="25"/>
    <x v="6"/>
    <s v="New cancer diagnoses (observed)"/>
    <x v="0"/>
    <x v="4"/>
    <n v="1060"/>
    <s v="NA"/>
    <s v="NA"/>
    <s v="NA"/>
  </r>
  <r>
    <x v="25"/>
    <x v="6"/>
    <s v="New cancer diagnoses (observed)"/>
    <x v="1"/>
    <x v="5"/>
    <n v="482"/>
    <n v="472"/>
    <n v="10"/>
    <n v="0.02"/>
  </r>
  <r>
    <x v="25"/>
    <x v="6"/>
    <s v="New cancer diagnoses (observed)"/>
    <x v="1"/>
    <x v="6"/>
    <n v="551"/>
    <n v="544"/>
    <n v="7"/>
    <n v="0.01"/>
  </r>
  <r>
    <x v="25"/>
    <x v="6"/>
    <s v="New cancer diagnoses (observed)"/>
    <x v="1"/>
    <x v="7"/>
    <n v="747"/>
    <n v="737"/>
    <n v="10"/>
    <n v="0.01"/>
  </r>
  <r>
    <x v="25"/>
    <x v="6"/>
    <s v="New cancer diagnoses (observed)"/>
    <x v="1"/>
    <x v="8"/>
    <n v="398"/>
    <n v="393"/>
    <n v="5"/>
    <n v="0.01"/>
  </r>
  <r>
    <x v="25"/>
    <x v="6"/>
    <s v="New cancer diagnoses (observed)"/>
    <x v="1"/>
    <x v="9"/>
    <n v="668"/>
    <n v="651"/>
    <n v="17"/>
    <n v="0.03"/>
  </r>
  <r>
    <x v="25"/>
    <x v="7"/>
    <s v="New cancer diagnoses (observed)"/>
    <x v="0"/>
    <x v="0"/>
    <n v="28"/>
    <s v="NA"/>
    <s v="NA"/>
    <s v="NA"/>
  </r>
  <r>
    <x v="25"/>
    <x v="7"/>
    <s v="New cancer diagnoses (observed)"/>
    <x v="0"/>
    <x v="1"/>
    <n v="79"/>
    <s v="NA"/>
    <s v="NA"/>
    <s v="NA"/>
  </r>
  <r>
    <x v="25"/>
    <x v="7"/>
    <s v="New cancer diagnoses (observed)"/>
    <x v="0"/>
    <x v="2"/>
    <n v="48"/>
    <s v="NA"/>
    <s v="NA"/>
    <s v="NA"/>
  </r>
  <r>
    <x v="25"/>
    <x v="7"/>
    <s v="New cancer diagnoses (observed)"/>
    <x v="0"/>
    <x v="4"/>
    <n v="73"/>
    <s v="NA"/>
    <s v="NA"/>
    <s v="NA"/>
  </r>
  <r>
    <x v="25"/>
    <x v="8"/>
    <s v="New cancer diagnoses (observed)"/>
    <x v="0"/>
    <x v="0"/>
    <n v="183"/>
    <s v="NA"/>
    <s v="NA"/>
    <s v="NA"/>
  </r>
  <r>
    <x v="25"/>
    <x v="8"/>
    <s v="New cancer diagnoses (observed)"/>
    <x v="0"/>
    <x v="1"/>
    <n v="276"/>
    <s v="NA"/>
    <s v="NA"/>
    <s v="NA"/>
  </r>
  <r>
    <x v="25"/>
    <x v="8"/>
    <s v="New cancer diagnoses (observed)"/>
    <x v="0"/>
    <x v="2"/>
    <n v="178"/>
    <s v="NA"/>
    <s v="NA"/>
    <s v="NA"/>
  </r>
  <r>
    <x v="25"/>
    <x v="8"/>
    <s v="New cancer diagnoses (observed)"/>
    <x v="0"/>
    <x v="3"/>
    <n v="87"/>
    <s v="NA"/>
    <s v="NA"/>
    <s v="NA"/>
  </r>
  <r>
    <x v="25"/>
    <x v="8"/>
    <s v="New cancer diagnoses (observed)"/>
    <x v="0"/>
    <x v="4"/>
    <n v="614"/>
    <s v="NA"/>
    <s v="NA"/>
    <s v="NA"/>
  </r>
  <r>
    <x v="25"/>
    <x v="8"/>
    <s v="New cancer diagnoses (observed)"/>
    <x v="1"/>
    <x v="5"/>
    <n v="350"/>
    <n v="337"/>
    <n v="13"/>
    <n v="0.04"/>
  </r>
  <r>
    <x v="25"/>
    <x v="8"/>
    <s v="New cancer diagnoses (observed)"/>
    <x v="1"/>
    <x v="6"/>
    <n v="40"/>
    <n v="41"/>
    <n v="-1"/>
    <n v="-0.02"/>
  </r>
  <r>
    <x v="25"/>
    <x v="8"/>
    <s v="New cancer diagnoses (observed)"/>
    <x v="1"/>
    <x v="7"/>
    <n v="130"/>
    <n v="126"/>
    <n v="4"/>
    <n v="0.03"/>
  </r>
  <r>
    <x v="25"/>
    <x v="8"/>
    <s v="New cancer diagnoses (observed)"/>
    <x v="1"/>
    <x v="8"/>
    <n v="88"/>
    <n v="83"/>
    <n v="5"/>
    <n v="0.06"/>
  </r>
  <r>
    <x v="25"/>
    <x v="8"/>
    <s v="New cancer diagnoses (observed)"/>
    <x v="1"/>
    <x v="9"/>
    <n v="385"/>
    <n v="388"/>
    <n v="-3"/>
    <n v="-0.01"/>
  </r>
  <r>
    <x v="25"/>
    <x v="9"/>
    <s v="New cancer diagnoses (observed)"/>
    <x v="0"/>
    <x v="0"/>
    <n v="535"/>
    <s v="NA"/>
    <s v="NA"/>
    <s v="NA"/>
  </r>
  <r>
    <x v="25"/>
    <x v="9"/>
    <s v="New cancer diagnoses (observed)"/>
    <x v="0"/>
    <x v="1"/>
    <n v="423"/>
    <s v="NA"/>
    <s v="NA"/>
    <s v="NA"/>
  </r>
  <r>
    <x v="25"/>
    <x v="9"/>
    <s v="New cancer diagnoses (observed)"/>
    <x v="0"/>
    <x v="2"/>
    <n v="323"/>
    <s v="NA"/>
    <s v="NA"/>
    <s v="NA"/>
  </r>
  <r>
    <x v="25"/>
    <x v="9"/>
    <s v="New cancer diagnoses (observed)"/>
    <x v="0"/>
    <x v="4"/>
    <n v="543"/>
    <s v="NA"/>
    <s v="NA"/>
    <s v="NA"/>
  </r>
  <r>
    <x v="25"/>
    <x v="9"/>
    <s v="New cancer diagnoses (observed)"/>
    <x v="1"/>
    <x v="5"/>
    <n v="53"/>
    <n v="52"/>
    <n v="1"/>
    <n v="0.02"/>
  </r>
  <r>
    <x v="25"/>
    <x v="9"/>
    <s v="New cancer diagnoses (observed)"/>
    <x v="1"/>
    <x v="6"/>
    <n v="59"/>
    <n v="59"/>
    <n v="0"/>
    <n v="0"/>
  </r>
  <r>
    <x v="25"/>
    <x v="9"/>
    <s v="New cancer diagnoses (observed)"/>
    <x v="1"/>
    <x v="7"/>
    <n v="72"/>
    <n v="73"/>
    <n v="-1"/>
    <n v="-0.01"/>
  </r>
  <r>
    <x v="25"/>
    <x v="9"/>
    <s v="New cancer diagnoses (observed)"/>
    <x v="1"/>
    <x v="8"/>
    <n v="156"/>
    <n v="153"/>
    <n v="3"/>
    <n v="0.02"/>
  </r>
  <r>
    <x v="25"/>
    <x v="9"/>
    <s v="New cancer diagnoses (observed)"/>
    <x v="1"/>
    <x v="9"/>
    <n v="581"/>
    <n v="561"/>
    <n v="20"/>
    <n v="0.04"/>
  </r>
  <r>
    <x v="25"/>
    <x v="10"/>
    <s v="New cancer diagnoses (observed)"/>
    <x v="0"/>
    <x v="0"/>
    <n v="57"/>
    <s v="NA"/>
    <s v="NA"/>
    <s v="NA"/>
  </r>
  <r>
    <x v="25"/>
    <x v="10"/>
    <s v="New cancer diagnoses (observed)"/>
    <x v="0"/>
    <x v="1"/>
    <n v="138"/>
    <s v="NA"/>
    <s v="NA"/>
    <s v="NA"/>
  </r>
  <r>
    <x v="25"/>
    <x v="10"/>
    <s v="New cancer diagnoses (observed)"/>
    <x v="0"/>
    <x v="2"/>
    <n v="115"/>
    <s v="NA"/>
    <s v="NA"/>
    <s v="NA"/>
  </r>
  <r>
    <x v="25"/>
    <x v="10"/>
    <s v="New cancer diagnoses (observed)"/>
    <x v="0"/>
    <x v="4"/>
    <n v="436"/>
    <s v="NA"/>
    <s v="NA"/>
    <s v="NA"/>
  </r>
  <r>
    <x v="25"/>
    <x v="11"/>
    <s v="New cancer diagnoses (observed)"/>
    <x v="0"/>
    <x v="0"/>
    <n v="29"/>
    <s v="NA"/>
    <s v="NA"/>
    <s v="NA"/>
  </r>
  <r>
    <x v="25"/>
    <x v="11"/>
    <s v="New cancer diagnoses (observed)"/>
    <x v="0"/>
    <x v="1"/>
    <n v="29"/>
    <s v="NA"/>
    <s v="NA"/>
    <s v="NA"/>
  </r>
  <r>
    <x v="25"/>
    <x v="11"/>
    <s v="New cancer diagnoses (observed)"/>
    <x v="0"/>
    <x v="2"/>
    <n v="21"/>
    <s v="NA"/>
    <s v="NA"/>
    <s v="NA"/>
  </r>
  <r>
    <x v="25"/>
    <x v="11"/>
    <s v="New cancer diagnoses (observed)"/>
    <x v="0"/>
    <x v="4"/>
    <n v="84"/>
    <s v="NA"/>
    <s v="NA"/>
    <s v="NA"/>
  </r>
  <r>
    <x v="25"/>
    <x v="11"/>
    <s v="New cancer diagnoses (observed)"/>
    <x v="1"/>
    <x v="5"/>
    <n v="12"/>
    <s v="NA"/>
    <s v="NA"/>
    <s v="NA"/>
  </r>
  <r>
    <x v="25"/>
    <x v="11"/>
    <s v="New cancer diagnoses (observed)"/>
    <x v="1"/>
    <x v="6"/>
    <n v="31"/>
    <s v="NA"/>
    <s v="NA"/>
    <s v="NA"/>
  </r>
  <r>
    <x v="25"/>
    <x v="11"/>
    <s v="New cancer diagnoses (observed)"/>
    <x v="1"/>
    <x v="7"/>
    <n v="16"/>
    <s v="NA"/>
    <s v="NA"/>
    <s v="NA"/>
  </r>
  <r>
    <x v="25"/>
    <x v="11"/>
    <s v="New cancer diagnoses (observed)"/>
    <x v="1"/>
    <x v="8"/>
    <n v="22"/>
    <s v="NA"/>
    <s v="NA"/>
    <s v="NA"/>
  </r>
  <r>
    <x v="25"/>
    <x v="11"/>
    <s v="New cancer diagnoses (observed)"/>
    <x v="1"/>
    <x v="9"/>
    <n v="82"/>
    <s v="NA"/>
    <s v="NA"/>
    <s v="NA"/>
  </r>
  <r>
    <x v="25"/>
    <x v="12"/>
    <s v="New cancer diagnoses (observed)"/>
    <x v="0"/>
    <x v="0"/>
    <n v="164"/>
    <s v="NA"/>
    <s v="NA"/>
    <s v="NA"/>
  </r>
  <r>
    <x v="25"/>
    <x v="12"/>
    <s v="New cancer diagnoses (observed)"/>
    <x v="0"/>
    <x v="1"/>
    <n v="156"/>
    <s v="NA"/>
    <s v="NA"/>
    <s v="NA"/>
  </r>
  <r>
    <x v="25"/>
    <x v="12"/>
    <s v="New cancer diagnoses (observed)"/>
    <x v="0"/>
    <x v="2"/>
    <n v="153"/>
    <s v="NA"/>
    <s v="NA"/>
    <s v="NA"/>
  </r>
  <r>
    <x v="25"/>
    <x v="12"/>
    <s v="New cancer diagnoses (observed)"/>
    <x v="0"/>
    <x v="4"/>
    <n v="202"/>
    <s v="NA"/>
    <s v="NA"/>
    <s v="NA"/>
  </r>
  <r>
    <x v="25"/>
    <x v="12"/>
    <s v="New cancer diagnoses (observed)"/>
    <x v="1"/>
    <x v="5"/>
    <n v="182"/>
    <s v="NA"/>
    <s v="NA"/>
    <s v="NA"/>
  </r>
  <r>
    <x v="25"/>
    <x v="12"/>
    <s v="New cancer diagnoses (observed)"/>
    <x v="1"/>
    <x v="6"/>
    <n v="30"/>
    <s v="NA"/>
    <s v="NA"/>
    <s v="NA"/>
  </r>
  <r>
    <x v="25"/>
    <x v="12"/>
    <s v="New cancer diagnoses (observed)"/>
    <x v="1"/>
    <x v="7"/>
    <n v="100"/>
    <s v="NA"/>
    <s v="NA"/>
    <s v="NA"/>
  </r>
  <r>
    <x v="25"/>
    <x v="12"/>
    <s v="New cancer diagnoses (observed)"/>
    <x v="1"/>
    <x v="8"/>
    <n v="60"/>
    <s v="NA"/>
    <s v="NA"/>
    <s v="NA"/>
  </r>
  <r>
    <x v="25"/>
    <x v="12"/>
    <s v="New cancer diagnoses (observed)"/>
    <x v="1"/>
    <x v="9"/>
    <n v="303"/>
    <s v="NA"/>
    <s v="NA"/>
    <s v="NA"/>
  </r>
  <r>
    <x v="25"/>
    <x v="13"/>
    <s v="New cancer diagnoses (observed)"/>
    <x v="0"/>
    <x v="0"/>
    <n v="44"/>
    <s v="NA"/>
    <s v="NA"/>
    <s v="NA"/>
  </r>
  <r>
    <x v="25"/>
    <x v="13"/>
    <s v="New cancer diagnoses (observed)"/>
    <x v="0"/>
    <x v="1"/>
    <n v="101"/>
    <s v="NA"/>
    <s v="NA"/>
    <s v="NA"/>
  </r>
  <r>
    <x v="25"/>
    <x v="13"/>
    <s v="New cancer diagnoses (observed)"/>
    <x v="0"/>
    <x v="2"/>
    <n v="96"/>
    <s v="NA"/>
    <s v="NA"/>
    <s v="NA"/>
  </r>
  <r>
    <x v="25"/>
    <x v="13"/>
    <s v="New cancer diagnoses (observed)"/>
    <x v="0"/>
    <x v="4"/>
    <n v="344"/>
    <s v="NA"/>
    <s v="NA"/>
    <s v="NA"/>
  </r>
  <r>
    <x v="25"/>
    <x v="14"/>
    <s v="New cancer diagnoses (observed)"/>
    <x v="0"/>
    <x v="0"/>
    <n v="159"/>
    <s v="NA"/>
    <s v="NA"/>
    <s v="NA"/>
  </r>
  <r>
    <x v="25"/>
    <x v="14"/>
    <s v="New cancer diagnoses (observed)"/>
    <x v="0"/>
    <x v="1"/>
    <n v="90"/>
    <s v="NA"/>
    <s v="NA"/>
    <s v="NA"/>
  </r>
  <r>
    <x v="25"/>
    <x v="14"/>
    <s v="New cancer diagnoses (observed)"/>
    <x v="0"/>
    <x v="2"/>
    <n v="90"/>
    <s v="NA"/>
    <s v="NA"/>
    <s v="NA"/>
  </r>
  <r>
    <x v="25"/>
    <x v="14"/>
    <s v="New cancer diagnoses (observed)"/>
    <x v="0"/>
    <x v="4"/>
    <n v="89"/>
    <s v="NA"/>
    <s v="NA"/>
    <s v="NA"/>
  </r>
  <r>
    <x v="25"/>
    <x v="15"/>
    <s v="New cancer diagnoses (observed)"/>
    <x v="0"/>
    <x v="0"/>
    <n v="1020"/>
    <s v="NA"/>
    <s v="NA"/>
    <s v="NA"/>
  </r>
  <r>
    <x v="25"/>
    <x v="15"/>
    <s v="New cancer diagnoses (observed)"/>
    <x v="0"/>
    <x v="1"/>
    <n v="538"/>
    <s v="NA"/>
    <s v="NA"/>
    <s v="NA"/>
  </r>
  <r>
    <x v="25"/>
    <x v="15"/>
    <s v="New cancer diagnoses (observed)"/>
    <x v="0"/>
    <x v="2"/>
    <n v="619"/>
    <s v="NA"/>
    <s v="NA"/>
    <s v="NA"/>
  </r>
  <r>
    <x v="25"/>
    <x v="15"/>
    <s v="New cancer diagnoses (observed)"/>
    <x v="0"/>
    <x v="4"/>
    <n v="652"/>
    <s v="NA"/>
    <s v="NA"/>
    <s v="NA"/>
  </r>
  <r>
    <x v="25"/>
    <x v="15"/>
    <s v="New cancer diagnoses (observed)"/>
    <x v="1"/>
    <x v="5"/>
    <n v="449"/>
    <n v="435"/>
    <n v="14"/>
    <n v="0.03"/>
  </r>
  <r>
    <x v="25"/>
    <x v="15"/>
    <s v="New cancer diagnoses (observed)"/>
    <x v="1"/>
    <x v="6"/>
    <n v="175"/>
    <n v="174"/>
    <n v="1"/>
    <n v="0.01"/>
  </r>
  <r>
    <x v="25"/>
    <x v="15"/>
    <s v="New cancer diagnoses (observed)"/>
    <x v="1"/>
    <x v="7"/>
    <n v="466"/>
    <n v="456"/>
    <n v="10"/>
    <n v="0.02"/>
  </r>
  <r>
    <x v="25"/>
    <x v="15"/>
    <s v="New cancer diagnoses (observed)"/>
    <x v="1"/>
    <x v="8"/>
    <n v="1101"/>
    <n v="1079"/>
    <n v="22"/>
    <n v="0.02"/>
  </r>
  <r>
    <x v="25"/>
    <x v="15"/>
    <s v="New cancer diagnoses (observed)"/>
    <x v="1"/>
    <x v="9"/>
    <n v="441"/>
    <n v="422"/>
    <n v="19"/>
    <n v="0.05"/>
  </r>
  <r>
    <x v="25"/>
    <x v="16"/>
    <s v="New cancer diagnoses (observed)"/>
    <x v="0"/>
    <x v="0"/>
    <n v="64"/>
    <s v="NA"/>
    <s v="NA"/>
    <s v="NA"/>
  </r>
  <r>
    <x v="25"/>
    <x v="16"/>
    <s v="New cancer diagnoses (observed)"/>
    <x v="0"/>
    <x v="1"/>
    <n v="79"/>
    <s v="NA"/>
    <s v="NA"/>
    <s v="NA"/>
  </r>
  <r>
    <x v="25"/>
    <x v="16"/>
    <s v="New cancer diagnoses (observed)"/>
    <x v="0"/>
    <x v="2"/>
    <n v="56"/>
    <s v="NA"/>
    <s v="NA"/>
    <s v="NA"/>
  </r>
  <r>
    <x v="25"/>
    <x v="16"/>
    <s v="New cancer diagnoses (observed)"/>
    <x v="0"/>
    <x v="4"/>
    <n v="76"/>
    <s v="NA"/>
    <s v="NA"/>
    <s v="NA"/>
  </r>
  <r>
    <x v="25"/>
    <x v="17"/>
    <s v="New cancer diagnoses (observed)"/>
    <x v="0"/>
    <x v="0"/>
    <n v="23"/>
    <s v="NA"/>
    <s v="NA"/>
    <s v="NA"/>
  </r>
  <r>
    <x v="25"/>
    <x v="17"/>
    <s v="New cancer diagnoses (observed)"/>
    <x v="0"/>
    <x v="1"/>
    <n v="227"/>
    <s v="NA"/>
    <s v="NA"/>
    <s v="NA"/>
  </r>
  <r>
    <x v="25"/>
    <x v="17"/>
    <s v="New cancer diagnoses (observed)"/>
    <x v="0"/>
    <x v="2"/>
    <n v="95"/>
    <s v="NA"/>
    <s v="NA"/>
    <s v="NA"/>
  </r>
  <r>
    <x v="25"/>
    <x v="17"/>
    <s v="New cancer diagnoses (observed)"/>
    <x v="0"/>
    <x v="4"/>
    <n v="500"/>
    <s v="NA"/>
    <s v="NA"/>
    <s v="NA"/>
  </r>
  <r>
    <x v="25"/>
    <x v="17"/>
    <s v="New cancer diagnoses (observed)"/>
    <x v="1"/>
    <x v="5"/>
    <n v="383"/>
    <n v="381"/>
    <n v="2"/>
    <n v="0.01"/>
  </r>
  <r>
    <x v="25"/>
    <x v="17"/>
    <s v="New cancer diagnoses (observed)"/>
    <x v="1"/>
    <x v="6"/>
    <n v="187"/>
    <n v="185"/>
    <n v="2"/>
    <n v="0.01"/>
  </r>
  <r>
    <x v="25"/>
    <x v="17"/>
    <s v="New cancer diagnoses (observed)"/>
    <x v="1"/>
    <x v="7"/>
    <n v="30"/>
    <n v="29"/>
    <n v="1"/>
    <n v="0.03"/>
  </r>
  <r>
    <x v="25"/>
    <x v="17"/>
    <s v="New cancer diagnoses (observed)"/>
    <x v="1"/>
    <x v="8"/>
    <n v="18"/>
    <n v="18"/>
    <n v="0"/>
    <n v="0"/>
  </r>
  <r>
    <x v="25"/>
    <x v="17"/>
    <s v="New cancer diagnoses (observed)"/>
    <x v="1"/>
    <x v="9"/>
    <n v="227"/>
    <n v="229"/>
    <n v="-2"/>
    <n v="-0.01"/>
  </r>
  <r>
    <x v="25"/>
    <x v="18"/>
    <s v="New cancer diagnoses (observed)"/>
    <x v="0"/>
    <x v="0"/>
    <n v="104"/>
    <s v="NA"/>
    <s v="NA"/>
    <s v="NA"/>
  </r>
  <r>
    <x v="25"/>
    <x v="18"/>
    <s v="New cancer diagnoses (observed)"/>
    <x v="0"/>
    <x v="1"/>
    <n v="73"/>
    <s v="NA"/>
    <s v="NA"/>
    <s v="NA"/>
  </r>
  <r>
    <x v="25"/>
    <x v="18"/>
    <s v="New cancer diagnoses (observed)"/>
    <x v="0"/>
    <x v="2"/>
    <n v="37"/>
    <s v="NA"/>
    <s v="NA"/>
    <s v="NA"/>
  </r>
  <r>
    <x v="25"/>
    <x v="18"/>
    <s v="New cancer diagnoses (observed)"/>
    <x v="0"/>
    <x v="4"/>
    <n v="86"/>
    <s v="NA"/>
    <s v="NA"/>
    <s v="NA"/>
  </r>
  <r>
    <x v="25"/>
    <x v="19"/>
    <s v="New cancer diagnoses (observed)"/>
    <x v="0"/>
    <x v="0"/>
    <n v="107"/>
    <s v="NA"/>
    <s v="NA"/>
    <s v="NA"/>
  </r>
  <r>
    <x v="25"/>
    <x v="19"/>
    <s v="New cancer diagnoses (observed)"/>
    <x v="0"/>
    <x v="1"/>
    <n v="49"/>
    <s v="NA"/>
    <s v="NA"/>
    <s v="NA"/>
  </r>
  <r>
    <x v="25"/>
    <x v="19"/>
    <s v="New cancer diagnoses (observed)"/>
    <x v="0"/>
    <x v="2"/>
    <n v="54"/>
    <s v="NA"/>
    <s v="NA"/>
    <s v="NA"/>
  </r>
  <r>
    <x v="25"/>
    <x v="19"/>
    <s v="New cancer diagnoses (observed)"/>
    <x v="0"/>
    <x v="4"/>
    <n v="28"/>
    <s v="NA"/>
    <s v="NA"/>
    <s v="NA"/>
  </r>
  <r>
    <x v="25"/>
    <x v="20"/>
    <s v="New cancer diagnoses (observed)"/>
    <x v="0"/>
    <x v="0"/>
    <n v="13"/>
    <s v="NA"/>
    <s v="NA"/>
    <s v="NA"/>
  </r>
  <r>
    <x v="25"/>
    <x v="20"/>
    <s v="New cancer diagnoses (observed)"/>
    <x v="0"/>
    <x v="1"/>
    <n v="37"/>
    <s v="NA"/>
    <s v="NA"/>
    <s v="NA"/>
  </r>
  <r>
    <x v="25"/>
    <x v="20"/>
    <s v="New cancer diagnoses (observed)"/>
    <x v="0"/>
    <x v="2"/>
    <n v="19"/>
    <s v="NA"/>
    <s v="NA"/>
    <s v="NA"/>
  </r>
  <r>
    <x v="25"/>
    <x v="20"/>
    <s v="New cancer diagnoses (observed)"/>
    <x v="0"/>
    <x v="4"/>
    <n v="92"/>
    <s v="NA"/>
    <s v="NA"/>
    <s v="NA"/>
  </r>
  <r>
    <x v="25"/>
    <x v="21"/>
    <s v="New cancer diagnoses (observed)"/>
    <x v="0"/>
    <x v="0"/>
    <n v="193"/>
    <s v="NA"/>
    <s v="NA"/>
    <s v="NA"/>
  </r>
  <r>
    <x v="25"/>
    <x v="21"/>
    <s v="New cancer diagnoses (observed)"/>
    <x v="0"/>
    <x v="1"/>
    <n v="137"/>
    <s v="NA"/>
    <s v="NA"/>
    <s v="NA"/>
  </r>
  <r>
    <x v="25"/>
    <x v="21"/>
    <s v="New cancer diagnoses (observed)"/>
    <x v="0"/>
    <x v="2"/>
    <n v="124"/>
    <s v="NA"/>
    <s v="NA"/>
    <s v="NA"/>
  </r>
  <r>
    <x v="25"/>
    <x v="21"/>
    <s v="New cancer diagnoses (observed)"/>
    <x v="0"/>
    <x v="4"/>
    <n v="236"/>
    <s v="NA"/>
    <s v="NA"/>
    <s v="NA"/>
  </r>
  <r>
    <x v="25"/>
    <x v="21"/>
    <s v="New cancer diagnoses (observed)"/>
    <x v="1"/>
    <x v="5"/>
    <n v="40"/>
    <s v="NA"/>
    <s v="NA"/>
    <s v="NA"/>
  </r>
  <r>
    <x v="25"/>
    <x v="21"/>
    <s v="New cancer diagnoses (observed)"/>
    <x v="1"/>
    <x v="6"/>
    <n v="28"/>
    <s v="NA"/>
    <s v="NA"/>
    <s v="NA"/>
  </r>
  <r>
    <x v="25"/>
    <x v="21"/>
    <s v="New cancer diagnoses (observed)"/>
    <x v="1"/>
    <x v="7"/>
    <n v="52"/>
    <s v="NA"/>
    <s v="NA"/>
    <s v="NA"/>
  </r>
  <r>
    <x v="25"/>
    <x v="21"/>
    <s v="New cancer diagnoses (observed)"/>
    <x v="1"/>
    <x v="8"/>
    <n v="126"/>
    <s v="NA"/>
    <s v="NA"/>
    <s v="NA"/>
  </r>
  <r>
    <x v="25"/>
    <x v="21"/>
    <s v="New cancer diagnoses (observed)"/>
    <x v="1"/>
    <x v="9"/>
    <n v="444"/>
    <s v="NA"/>
    <s v="NA"/>
    <s v="NA"/>
  </r>
  <r>
    <x v="25"/>
    <x v="22"/>
    <s v="New cancer diagnoses (observed)"/>
    <x v="0"/>
    <x v="0"/>
    <n v="124"/>
    <s v="NA"/>
    <s v="NA"/>
    <s v="NA"/>
  </r>
  <r>
    <x v="25"/>
    <x v="22"/>
    <s v="New cancer diagnoses (observed)"/>
    <x v="0"/>
    <x v="1"/>
    <n v="98"/>
    <s v="NA"/>
    <s v="NA"/>
    <s v="NA"/>
  </r>
  <r>
    <x v="25"/>
    <x v="22"/>
    <s v="New cancer diagnoses (observed)"/>
    <x v="0"/>
    <x v="2"/>
    <n v="91"/>
    <s v="NA"/>
    <s v="NA"/>
    <s v="NA"/>
  </r>
  <r>
    <x v="25"/>
    <x v="22"/>
    <s v="New cancer diagnoses (observed)"/>
    <x v="0"/>
    <x v="4"/>
    <n v="304"/>
    <s v="NA"/>
    <s v="NA"/>
    <s v="NA"/>
  </r>
  <r>
    <x v="25"/>
    <x v="22"/>
    <s v="New cancer diagnoses (observed)"/>
    <x v="1"/>
    <x v="5"/>
    <n v="23"/>
    <s v="NA"/>
    <s v="NA"/>
    <s v="NA"/>
  </r>
  <r>
    <x v="25"/>
    <x v="22"/>
    <s v="New cancer diagnoses (observed)"/>
    <x v="1"/>
    <x v="6"/>
    <n v="81"/>
    <s v="NA"/>
    <s v="NA"/>
    <s v="NA"/>
  </r>
  <r>
    <x v="25"/>
    <x v="22"/>
    <s v="New cancer diagnoses (observed)"/>
    <x v="1"/>
    <x v="7"/>
    <n v="141"/>
    <s v="NA"/>
    <s v="NA"/>
    <s v="NA"/>
  </r>
  <r>
    <x v="25"/>
    <x v="22"/>
    <s v="New cancer diagnoses (observed)"/>
    <x v="1"/>
    <x v="8"/>
    <n v="175"/>
    <s v="NA"/>
    <s v="NA"/>
    <s v="NA"/>
  </r>
  <r>
    <x v="25"/>
    <x v="22"/>
    <s v="New cancer diagnoses (observed)"/>
    <x v="1"/>
    <x v="9"/>
    <n v="197"/>
    <s v="NA"/>
    <s v="NA"/>
    <s v="NA"/>
  </r>
  <r>
    <x v="25"/>
    <x v="23"/>
    <s v="New cancer diagnoses (observed)"/>
    <x v="0"/>
    <x v="0"/>
    <n v="224"/>
    <s v="NA"/>
    <s v="NA"/>
    <s v="NA"/>
  </r>
  <r>
    <x v="25"/>
    <x v="23"/>
    <s v="New cancer diagnoses (observed)"/>
    <x v="0"/>
    <x v="1"/>
    <n v="164"/>
    <s v="NA"/>
    <s v="NA"/>
    <s v="NA"/>
  </r>
  <r>
    <x v="25"/>
    <x v="23"/>
    <s v="New cancer diagnoses (observed)"/>
    <x v="0"/>
    <x v="2"/>
    <n v="132"/>
    <s v="NA"/>
    <s v="NA"/>
    <s v="NA"/>
  </r>
  <r>
    <x v="25"/>
    <x v="23"/>
    <s v="New cancer diagnoses (observed)"/>
    <x v="0"/>
    <x v="4"/>
    <n v="389"/>
    <s v="NA"/>
    <s v="NA"/>
    <s v="NA"/>
  </r>
  <r>
    <x v="25"/>
    <x v="23"/>
    <s v="New cancer diagnoses (observed)"/>
    <x v="1"/>
    <x v="5"/>
    <n v="36"/>
    <n v="34"/>
    <n v="2"/>
    <n v="0.06"/>
  </r>
  <r>
    <x v="25"/>
    <x v="23"/>
    <s v="New cancer diagnoses (observed)"/>
    <x v="1"/>
    <x v="6"/>
    <n v="117"/>
    <n v="120"/>
    <n v="-3"/>
    <n v="-0.03"/>
  </r>
  <r>
    <x v="25"/>
    <x v="23"/>
    <s v="New cancer diagnoses (observed)"/>
    <x v="1"/>
    <x v="7"/>
    <n v="170"/>
    <n v="166"/>
    <n v="4"/>
    <n v="0.02"/>
  </r>
  <r>
    <x v="25"/>
    <x v="23"/>
    <s v="New cancer diagnoses (observed)"/>
    <x v="1"/>
    <x v="8"/>
    <n v="246"/>
    <n v="243"/>
    <n v="3"/>
    <n v="0.01"/>
  </r>
  <r>
    <x v="25"/>
    <x v="23"/>
    <s v="New cancer diagnoses (observed)"/>
    <x v="1"/>
    <x v="9"/>
    <n v="340"/>
    <n v="314"/>
    <n v="26"/>
    <n v="0.08"/>
  </r>
  <r>
    <x v="25"/>
    <x v="24"/>
    <s v="New cancer diagnoses (observed)"/>
    <x v="0"/>
    <x v="0"/>
    <s v="NA"/>
    <s v="NA"/>
    <s v="NA"/>
    <s v="NA"/>
  </r>
  <r>
    <x v="25"/>
    <x v="24"/>
    <s v="New cancer diagnoses (observed)"/>
    <x v="0"/>
    <x v="1"/>
    <s v="NA"/>
    <s v="NA"/>
    <s v="NA"/>
    <s v="NA"/>
  </r>
  <r>
    <x v="25"/>
    <x v="24"/>
    <s v="New cancer diagnoses (observed)"/>
    <x v="0"/>
    <x v="2"/>
    <s v="NA"/>
    <s v="NA"/>
    <s v="NA"/>
    <s v="NA"/>
  </r>
  <r>
    <x v="25"/>
    <x v="24"/>
    <s v="New cancer diagnoses (observed)"/>
    <x v="0"/>
    <x v="4"/>
    <s v="NA"/>
    <s v="NA"/>
    <s v="NA"/>
    <s v="NA"/>
  </r>
  <r>
    <x v="25"/>
    <x v="24"/>
    <s v="New cancer diagnoses (observed)"/>
    <x v="1"/>
    <x v="5"/>
    <s v="NA"/>
    <s v="NA"/>
    <s v="NA"/>
    <s v="NA"/>
  </r>
  <r>
    <x v="25"/>
    <x v="24"/>
    <s v="New cancer diagnoses (observed)"/>
    <x v="1"/>
    <x v="6"/>
    <s v="NA"/>
    <s v="NA"/>
    <s v="NA"/>
    <s v="NA"/>
  </r>
  <r>
    <x v="25"/>
    <x v="24"/>
    <s v="New cancer diagnoses (observed)"/>
    <x v="1"/>
    <x v="7"/>
    <s v="NA"/>
    <s v="NA"/>
    <s v="NA"/>
    <s v="NA"/>
  </r>
  <r>
    <x v="25"/>
    <x v="24"/>
    <s v="New cancer diagnoses (observed)"/>
    <x v="1"/>
    <x v="8"/>
    <s v="NA"/>
    <s v="NA"/>
    <s v="NA"/>
    <s v="NA"/>
  </r>
  <r>
    <x v="25"/>
    <x v="24"/>
    <s v="New cancer diagnoses (observed)"/>
    <x v="1"/>
    <x v="9"/>
    <s v="NA"/>
    <s v="NA"/>
    <s v="NA"/>
    <s v="NA"/>
  </r>
  <r>
    <x v="25"/>
    <x v="25"/>
    <s v="New cancer diagnoses (observed)"/>
    <x v="0"/>
    <x v="0"/>
    <n v="102"/>
    <s v="NA"/>
    <s v="NA"/>
    <s v="NA"/>
  </r>
  <r>
    <x v="25"/>
    <x v="25"/>
    <s v="New cancer diagnoses (observed)"/>
    <x v="0"/>
    <x v="1"/>
    <n v="90"/>
    <s v="NA"/>
    <s v="NA"/>
    <s v="NA"/>
  </r>
  <r>
    <x v="25"/>
    <x v="25"/>
    <s v="New cancer diagnoses (observed)"/>
    <x v="0"/>
    <x v="2"/>
    <n v="87"/>
    <s v="NA"/>
    <s v="NA"/>
    <s v="NA"/>
  </r>
  <r>
    <x v="25"/>
    <x v="25"/>
    <s v="New cancer diagnoses (observed)"/>
    <x v="0"/>
    <x v="4"/>
    <n v="150"/>
    <s v="NA"/>
    <s v="NA"/>
    <s v="NA"/>
  </r>
  <r>
    <x v="25"/>
    <x v="25"/>
    <s v="New cancer diagnoses (observed)"/>
    <x v="1"/>
    <x v="5"/>
    <n v="73"/>
    <s v="NA"/>
    <s v="NA"/>
    <s v="NA"/>
  </r>
  <r>
    <x v="25"/>
    <x v="25"/>
    <s v="New cancer diagnoses (observed)"/>
    <x v="1"/>
    <x v="6"/>
    <n v="15"/>
    <s v="NA"/>
    <s v="NA"/>
    <s v="NA"/>
  </r>
  <r>
    <x v="25"/>
    <x v="25"/>
    <s v="New cancer diagnoses (observed)"/>
    <x v="1"/>
    <x v="7"/>
    <n v="69"/>
    <s v="NA"/>
    <s v="NA"/>
    <s v="NA"/>
  </r>
  <r>
    <x v="25"/>
    <x v="25"/>
    <s v="New cancer diagnoses (observed)"/>
    <x v="1"/>
    <x v="8"/>
    <n v="46"/>
    <s v="NA"/>
    <s v="NA"/>
    <s v="NA"/>
  </r>
  <r>
    <x v="25"/>
    <x v="25"/>
    <s v="New cancer diagnoses (observed)"/>
    <x v="1"/>
    <x v="9"/>
    <n v="188"/>
    <s v="NA"/>
    <s v="NA"/>
    <s v="NA"/>
  </r>
  <r>
    <x v="25"/>
    <x v="26"/>
    <s v="New cancer diagnoses (observed)"/>
    <x v="0"/>
    <x v="0"/>
    <n v="319"/>
    <s v="NA"/>
    <s v="NA"/>
    <s v="NA"/>
  </r>
  <r>
    <x v="25"/>
    <x v="26"/>
    <s v="New cancer diagnoses (observed)"/>
    <x v="0"/>
    <x v="1"/>
    <n v="88"/>
    <s v="NA"/>
    <s v="NA"/>
    <s v="NA"/>
  </r>
  <r>
    <x v="25"/>
    <x v="26"/>
    <s v="New cancer diagnoses (observed)"/>
    <x v="0"/>
    <x v="2"/>
    <n v="81"/>
    <s v="NA"/>
    <s v="NA"/>
    <s v="NA"/>
  </r>
  <r>
    <x v="25"/>
    <x v="26"/>
    <s v="New cancer diagnoses (observed)"/>
    <x v="0"/>
    <x v="4"/>
    <n v="167"/>
    <s v="NA"/>
    <s v="NA"/>
    <s v="NA"/>
  </r>
  <r>
    <x v="25"/>
    <x v="26"/>
    <s v="New cancer diagnoses (observed)"/>
    <x v="1"/>
    <x v="5"/>
    <n v="42"/>
    <s v="NA"/>
    <s v="NA"/>
    <s v="NA"/>
  </r>
  <r>
    <x v="25"/>
    <x v="26"/>
    <s v="New cancer diagnoses (observed)"/>
    <x v="1"/>
    <x v="6"/>
    <n v="38"/>
    <s v="NA"/>
    <s v="NA"/>
    <s v="NA"/>
  </r>
  <r>
    <x v="25"/>
    <x v="26"/>
    <s v="New cancer diagnoses (observed)"/>
    <x v="1"/>
    <x v="7"/>
    <n v="66"/>
    <s v="NA"/>
    <s v="NA"/>
    <s v="NA"/>
  </r>
  <r>
    <x v="25"/>
    <x v="26"/>
    <s v="New cancer diagnoses (observed)"/>
    <x v="1"/>
    <x v="8"/>
    <n v="177"/>
    <s v="NA"/>
    <s v="NA"/>
    <s v="NA"/>
  </r>
  <r>
    <x v="25"/>
    <x v="26"/>
    <s v="New cancer diagnoses (observed)"/>
    <x v="1"/>
    <x v="9"/>
    <n v="332"/>
    <s v="NA"/>
    <s v="NA"/>
    <s v="NA"/>
  </r>
  <r>
    <x v="25"/>
    <x v="27"/>
    <s v="New cancer diagnoses (observed)"/>
    <x v="0"/>
    <x v="0"/>
    <n v="210"/>
    <s v="NA"/>
    <s v="NA"/>
    <s v="NA"/>
  </r>
  <r>
    <x v="25"/>
    <x v="27"/>
    <s v="New cancer diagnoses (observed)"/>
    <x v="0"/>
    <x v="1"/>
    <n v="569"/>
    <s v="NA"/>
    <s v="NA"/>
    <s v="NA"/>
  </r>
  <r>
    <x v="25"/>
    <x v="27"/>
    <s v="New cancer diagnoses (observed)"/>
    <x v="0"/>
    <x v="2"/>
    <n v="254"/>
    <s v="NA"/>
    <s v="NA"/>
    <s v="NA"/>
  </r>
  <r>
    <x v="25"/>
    <x v="27"/>
    <s v="New cancer diagnoses (observed)"/>
    <x v="0"/>
    <x v="4"/>
    <n v="1760"/>
    <s v="NA"/>
    <s v="NA"/>
    <s v="NA"/>
  </r>
  <r>
    <x v="25"/>
    <x v="27"/>
    <s v="New cancer diagnoses (observed)"/>
    <x v="1"/>
    <x v="5"/>
    <n v="734"/>
    <n v="721"/>
    <n v="13"/>
    <n v="0.02"/>
  </r>
  <r>
    <x v="25"/>
    <x v="27"/>
    <s v="New cancer diagnoses (observed)"/>
    <x v="1"/>
    <x v="6"/>
    <n v="288"/>
    <n v="283"/>
    <n v="5"/>
    <n v="0.02"/>
  </r>
  <r>
    <x v="25"/>
    <x v="27"/>
    <s v="New cancer diagnoses (observed)"/>
    <x v="1"/>
    <x v="7"/>
    <n v="598"/>
    <n v="588"/>
    <n v="10"/>
    <n v="0.02"/>
  </r>
  <r>
    <x v="25"/>
    <x v="27"/>
    <s v="New cancer diagnoses (observed)"/>
    <x v="1"/>
    <x v="8"/>
    <n v="378"/>
    <n v="372"/>
    <n v="6"/>
    <n v="0.02"/>
  </r>
  <r>
    <x v="25"/>
    <x v="27"/>
    <s v="New cancer diagnoses (observed)"/>
    <x v="1"/>
    <x v="9"/>
    <n v="795"/>
    <n v="824"/>
    <n v="-29"/>
    <n v="-0.04"/>
  </r>
  <r>
    <x v="25"/>
    <x v="28"/>
    <s v="New cancer diagnoses (observed)"/>
    <x v="0"/>
    <x v="0"/>
    <n v="100"/>
    <s v="NA"/>
    <s v="NA"/>
    <s v="NA"/>
  </r>
  <r>
    <x v="25"/>
    <x v="28"/>
    <s v="New cancer diagnoses (observed)"/>
    <x v="0"/>
    <x v="1"/>
    <n v="66"/>
    <s v="NA"/>
    <s v="NA"/>
    <s v="NA"/>
  </r>
  <r>
    <x v="25"/>
    <x v="28"/>
    <s v="New cancer diagnoses (observed)"/>
    <x v="0"/>
    <x v="2"/>
    <n v="41"/>
    <s v="NA"/>
    <s v="NA"/>
    <s v="NA"/>
  </r>
  <r>
    <x v="25"/>
    <x v="28"/>
    <s v="New cancer diagnoses (observed)"/>
    <x v="0"/>
    <x v="4"/>
    <n v="85"/>
    <s v="NA"/>
    <s v="NA"/>
    <s v="NA"/>
  </r>
  <r>
    <x v="25"/>
    <x v="28"/>
    <s v="New cancer diagnoses (observed)"/>
    <x v="1"/>
    <x v="5"/>
    <n v="13"/>
    <s v="NA"/>
    <s v="NA"/>
    <s v="NA"/>
  </r>
  <r>
    <x v="25"/>
    <x v="28"/>
    <s v="New cancer diagnoses (observed)"/>
    <x v="1"/>
    <x v="6"/>
    <n v="36"/>
    <s v="NA"/>
    <s v="NA"/>
    <s v="NA"/>
  </r>
  <r>
    <x v="25"/>
    <x v="28"/>
    <s v="New cancer diagnoses (observed)"/>
    <x v="1"/>
    <x v="7"/>
    <n v="29"/>
    <s v="NA"/>
    <s v="NA"/>
    <s v="NA"/>
  </r>
  <r>
    <x v="25"/>
    <x v="28"/>
    <s v="New cancer diagnoses (observed)"/>
    <x v="1"/>
    <x v="8"/>
    <n v="71"/>
    <s v="NA"/>
    <s v="NA"/>
    <s v="NA"/>
  </r>
  <r>
    <x v="25"/>
    <x v="28"/>
    <s v="New cancer diagnoses (observed)"/>
    <x v="1"/>
    <x v="9"/>
    <n v="143"/>
    <s v="NA"/>
    <s v="NA"/>
    <s v="NA"/>
  </r>
  <r>
    <x v="25"/>
    <x v="29"/>
    <s v="New cancer diagnoses (observed)"/>
    <x v="0"/>
    <x v="0"/>
    <n v="18"/>
    <s v="NA"/>
    <s v="NA"/>
    <s v="NA"/>
  </r>
  <r>
    <x v="25"/>
    <x v="29"/>
    <s v="New cancer diagnoses (observed)"/>
    <x v="0"/>
    <x v="1"/>
    <n v="20"/>
    <s v="NA"/>
    <s v="NA"/>
    <s v="NA"/>
  </r>
  <r>
    <x v="25"/>
    <x v="29"/>
    <s v="New cancer diagnoses (observed)"/>
    <x v="0"/>
    <x v="2"/>
    <n v="24"/>
    <s v="NA"/>
    <s v="NA"/>
    <s v="NA"/>
  </r>
  <r>
    <x v="25"/>
    <x v="29"/>
    <s v="New cancer diagnoses (observed)"/>
    <x v="0"/>
    <x v="4"/>
    <n v="105"/>
    <s v="NA"/>
    <s v="NA"/>
    <s v="NA"/>
  </r>
  <r>
    <x v="25"/>
    <x v="30"/>
    <s v="New cancer diagnoses (observed)"/>
    <x v="0"/>
    <x v="0"/>
    <n v="173"/>
    <s v="NA"/>
    <s v="NA"/>
    <s v="NA"/>
  </r>
  <r>
    <x v="25"/>
    <x v="30"/>
    <s v="New cancer diagnoses (observed)"/>
    <x v="0"/>
    <x v="1"/>
    <n v="84"/>
    <s v="NA"/>
    <s v="NA"/>
    <s v="NA"/>
  </r>
  <r>
    <x v="25"/>
    <x v="30"/>
    <s v="New cancer diagnoses (observed)"/>
    <x v="0"/>
    <x v="2"/>
    <n v="85"/>
    <s v="NA"/>
    <s v="NA"/>
    <s v="NA"/>
  </r>
  <r>
    <x v="25"/>
    <x v="30"/>
    <s v="New cancer diagnoses (observed)"/>
    <x v="0"/>
    <x v="4"/>
    <n v="97"/>
    <s v="NA"/>
    <s v="NA"/>
    <s v="NA"/>
  </r>
  <r>
    <x v="25"/>
    <x v="31"/>
    <s v="New cancer diagnoses (observed)"/>
    <x v="0"/>
    <x v="0"/>
    <n v="614"/>
    <s v="NA"/>
    <s v="NA"/>
    <s v="NA"/>
  </r>
  <r>
    <x v="25"/>
    <x v="31"/>
    <s v="New cancer diagnoses (observed)"/>
    <x v="0"/>
    <x v="1"/>
    <n v="222"/>
    <s v="NA"/>
    <s v="NA"/>
    <s v="NA"/>
  </r>
  <r>
    <x v="25"/>
    <x v="31"/>
    <s v="New cancer diagnoses (observed)"/>
    <x v="0"/>
    <x v="2"/>
    <n v="226"/>
    <s v="NA"/>
    <s v="NA"/>
    <s v="NA"/>
  </r>
  <r>
    <x v="25"/>
    <x v="31"/>
    <s v="New cancer diagnoses (observed)"/>
    <x v="0"/>
    <x v="4"/>
    <n v="307"/>
    <s v="NA"/>
    <s v="NA"/>
    <s v="NA"/>
  </r>
  <r>
    <x v="25"/>
    <x v="31"/>
    <s v="New cancer diagnoses (observed)"/>
    <x v="1"/>
    <x v="5"/>
    <n v="42"/>
    <n v="42"/>
    <n v="0"/>
    <n v="0"/>
  </r>
  <r>
    <x v="25"/>
    <x v="31"/>
    <s v="New cancer diagnoses (observed)"/>
    <x v="1"/>
    <x v="6"/>
    <n v="38"/>
    <n v="36"/>
    <n v="2"/>
    <n v="0.06"/>
  </r>
  <r>
    <x v="25"/>
    <x v="31"/>
    <s v="New cancer diagnoses (observed)"/>
    <x v="1"/>
    <x v="7"/>
    <n v="66"/>
    <n v="65"/>
    <n v="1"/>
    <n v="0.02"/>
  </r>
  <r>
    <x v="25"/>
    <x v="31"/>
    <s v="New cancer diagnoses (observed)"/>
    <x v="1"/>
    <x v="8"/>
    <n v="177"/>
    <n v="171"/>
    <n v="6"/>
    <n v="0.04"/>
  </r>
  <r>
    <x v="25"/>
    <x v="31"/>
    <s v="New cancer diagnoses (observed)"/>
    <x v="1"/>
    <x v="9"/>
    <n v="332"/>
    <n v="277"/>
    <n v="55"/>
    <n v="0.2"/>
  </r>
  <r>
    <x v="25"/>
    <x v="32"/>
    <s v="New cancer diagnoses (observed)"/>
    <x v="0"/>
    <x v="0"/>
    <n v="335"/>
    <s v="NA"/>
    <s v="NA"/>
    <s v="NA"/>
  </r>
  <r>
    <x v="25"/>
    <x v="32"/>
    <s v="New cancer diagnoses (observed)"/>
    <x v="0"/>
    <x v="1"/>
    <n v="375"/>
    <s v="NA"/>
    <s v="NA"/>
    <s v="NA"/>
  </r>
  <r>
    <x v="25"/>
    <x v="32"/>
    <s v="New cancer diagnoses (observed)"/>
    <x v="0"/>
    <x v="2"/>
    <n v="296"/>
    <s v="NA"/>
    <s v="NA"/>
    <s v="NA"/>
  </r>
  <r>
    <x v="25"/>
    <x v="32"/>
    <s v="New cancer diagnoses (observed)"/>
    <x v="0"/>
    <x v="4"/>
    <n v="648"/>
    <s v="NA"/>
    <s v="NA"/>
    <s v="NA"/>
  </r>
  <r>
    <x v="25"/>
    <x v="32"/>
    <s v="New cancer diagnoses (observed)"/>
    <x v="1"/>
    <x v="5"/>
    <n v="343"/>
    <n v="339"/>
    <n v="4"/>
    <n v="0.01"/>
  </r>
  <r>
    <x v="25"/>
    <x v="32"/>
    <s v="New cancer diagnoses (observed)"/>
    <x v="1"/>
    <x v="6"/>
    <n v="157"/>
    <n v="155"/>
    <n v="2"/>
    <n v="0.01"/>
  </r>
  <r>
    <x v="25"/>
    <x v="32"/>
    <s v="New cancer diagnoses (observed)"/>
    <x v="1"/>
    <x v="7"/>
    <n v="144"/>
    <n v="139"/>
    <n v="5"/>
    <n v="0.04"/>
  </r>
  <r>
    <x v="25"/>
    <x v="32"/>
    <s v="New cancer diagnoses (observed)"/>
    <x v="1"/>
    <x v="8"/>
    <n v="86"/>
    <n v="86"/>
    <n v="0"/>
    <n v="0"/>
  </r>
  <r>
    <x v="25"/>
    <x v="32"/>
    <s v="New cancer diagnoses (observed)"/>
    <x v="1"/>
    <x v="9"/>
    <n v="616"/>
    <n v="599"/>
    <n v="17"/>
    <n v="0.03"/>
  </r>
  <r>
    <x v="25"/>
    <x v="33"/>
    <s v="New cancer diagnoses (observed)"/>
    <x v="0"/>
    <x v="0"/>
    <n v="45"/>
    <s v="NA"/>
    <s v="NA"/>
    <s v="NA"/>
  </r>
  <r>
    <x v="25"/>
    <x v="33"/>
    <s v="New cancer diagnoses (observed)"/>
    <x v="0"/>
    <x v="1"/>
    <n v="127"/>
    <s v="NA"/>
    <s v="NA"/>
    <s v="NA"/>
  </r>
  <r>
    <x v="25"/>
    <x v="33"/>
    <s v="New cancer diagnoses (observed)"/>
    <x v="0"/>
    <x v="2"/>
    <n v="61"/>
    <s v="NA"/>
    <s v="NA"/>
    <s v="NA"/>
  </r>
  <r>
    <x v="25"/>
    <x v="33"/>
    <s v="New cancer diagnoses (observed)"/>
    <x v="0"/>
    <x v="4"/>
    <n v="369"/>
    <s v="NA"/>
    <s v="NA"/>
    <s v="NA"/>
  </r>
  <r>
    <x v="25"/>
    <x v="33"/>
    <s v="New cancer diagnoses (observed)"/>
    <x v="1"/>
    <x v="5"/>
    <n v="277"/>
    <s v="NA"/>
    <s v="NA"/>
    <s v="NA"/>
  </r>
  <r>
    <x v="25"/>
    <x v="33"/>
    <s v="New cancer diagnoses (observed)"/>
    <x v="1"/>
    <x v="6"/>
    <n v="25"/>
    <s v="NA"/>
    <s v="NA"/>
    <s v="NA"/>
  </r>
  <r>
    <x v="25"/>
    <x v="33"/>
    <s v="New cancer diagnoses (observed)"/>
    <x v="1"/>
    <x v="7"/>
    <n v="61"/>
    <s v="NA"/>
    <s v="NA"/>
    <s v="NA"/>
  </r>
  <r>
    <x v="25"/>
    <x v="33"/>
    <s v="New cancer diagnoses (observed)"/>
    <x v="1"/>
    <x v="8"/>
    <n v="42"/>
    <s v="NA"/>
    <s v="NA"/>
    <s v="NA"/>
  </r>
  <r>
    <x v="25"/>
    <x v="33"/>
    <s v="New cancer diagnoses (observed)"/>
    <x v="1"/>
    <x v="9"/>
    <n v="197"/>
    <s v="NA"/>
    <s v="NA"/>
    <s v="NA"/>
  </r>
  <r>
    <x v="26"/>
    <x v="0"/>
    <s v="New cancer diagnoses (observed)"/>
    <x v="0"/>
    <x v="0"/>
    <n v="5205"/>
    <s v="NA"/>
    <s v="NA"/>
    <s v="NA"/>
  </r>
  <r>
    <x v="26"/>
    <x v="0"/>
    <s v="New cancer diagnoses (observed)"/>
    <x v="0"/>
    <x v="1"/>
    <n v="4491"/>
    <s v="NA"/>
    <s v="NA"/>
    <s v="NA"/>
  </r>
  <r>
    <x v="26"/>
    <x v="0"/>
    <s v="New cancer diagnoses (observed)"/>
    <x v="0"/>
    <x v="2"/>
    <n v="3695"/>
    <s v="NA"/>
    <s v="NA"/>
    <s v="NA"/>
  </r>
  <r>
    <x v="26"/>
    <x v="0"/>
    <s v="New cancer diagnoses (observed)"/>
    <x v="0"/>
    <x v="3"/>
    <n v="1814"/>
    <s v="NA"/>
    <s v="NA"/>
    <s v="NA"/>
  </r>
  <r>
    <x v="26"/>
    <x v="0"/>
    <s v="New cancer diagnoses (observed)"/>
    <x v="0"/>
    <x v="4"/>
    <n v="10657"/>
    <s v="NA"/>
    <s v="NA"/>
    <s v="NA"/>
  </r>
  <r>
    <x v="26"/>
    <x v="0"/>
    <s v="New cancer diagnoses (observed)"/>
    <x v="1"/>
    <x v="5"/>
    <n v="4676"/>
    <n v="4579"/>
    <n v="97"/>
    <n v="0.02"/>
  </r>
  <r>
    <x v="26"/>
    <x v="0"/>
    <s v="New cancer diagnoses (observed)"/>
    <x v="1"/>
    <x v="6"/>
    <n v="3157"/>
    <n v="3122"/>
    <n v="35"/>
    <n v="0.01"/>
  </r>
  <r>
    <x v="26"/>
    <x v="0"/>
    <s v="New cancer diagnoses (observed)"/>
    <x v="1"/>
    <x v="7"/>
    <n v="3062"/>
    <n v="3013"/>
    <n v="49"/>
    <n v="0.02"/>
  </r>
  <r>
    <x v="26"/>
    <x v="0"/>
    <s v="New cancer diagnoses (observed)"/>
    <x v="1"/>
    <x v="8"/>
    <n v="3153"/>
    <n v="3100"/>
    <n v="53"/>
    <n v="0.02"/>
  </r>
  <r>
    <x v="26"/>
    <x v="0"/>
    <s v="New cancer diagnoses (observed)"/>
    <x v="1"/>
    <x v="9"/>
    <n v="6482"/>
    <n v="6382"/>
    <n v="100"/>
    <n v="0.02"/>
  </r>
  <r>
    <x v="26"/>
    <x v="1"/>
    <s v="New cancer diagnoses (observed)"/>
    <x v="0"/>
    <x v="0"/>
    <n v="146"/>
    <s v="NA"/>
    <s v="NA"/>
    <s v="NA"/>
  </r>
  <r>
    <x v="26"/>
    <x v="1"/>
    <s v="New cancer diagnoses (observed)"/>
    <x v="0"/>
    <x v="1"/>
    <n v="189"/>
    <s v="NA"/>
    <s v="NA"/>
    <s v="NA"/>
  </r>
  <r>
    <x v="26"/>
    <x v="1"/>
    <s v="New cancer diagnoses (observed)"/>
    <x v="0"/>
    <x v="2"/>
    <n v="105"/>
    <s v="NA"/>
    <s v="NA"/>
    <s v="NA"/>
  </r>
  <r>
    <x v="26"/>
    <x v="1"/>
    <s v="New cancer diagnoses (observed)"/>
    <x v="0"/>
    <x v="4"/>
    <n v="356"/>
    <s v="NA"/>
    <s v="NA"/>
    <s v="NA"/>
  </r>
  <r>
    <x v="26"/>
    <x v="1"/>
    <s v="New cancer diagnoses (observed)"/>
    <x v="1"/>
    <x v="5"/>
    <n v="208"/>
    <s v="NA"/>
    <s v="NA"/>
    <s v="NA"/>
  </r>
  <r>
    <x v="26"/>
    <x v="1"/>
    <s v="New cancer diagnoses (observed)"/>
    <x v="1"/>
    <x v="6"/>
    <n v="154"/>
    <s v="NA"/>
    <s v="NA"/>
    <s v="NA"/>
  </r>
  <r>
    <x v="26"/>
    <x v="1"/>
    <s v="New cancer diagnoses (observed)"/>
    <x v="1"/>
    <x v="7"/>
    <n v="42"/>
    <s v="NA"/>
    <s v="NA"/>
    <s v="NA"/>
  </r>
  <r>
    <x v="26"/>
    <x v="1"/>
    <s v="New cancer diagnoses (observed)"/>
    <x v="1"/>
    <x v="8"/>
    <n v="27"/>
    <s v="NA"/>
    <s v="NA"/>
    <s v="NA"/>
  </r>
  <r>
    <x v="26"/>
    <x v="1"/>
    <s v="New cancer diagnoses (observed)"/>
    <x v="1"/>
    <x v="9"/>
    <n v="365"/>
    <s v="NA"/>
    <s v="NA"/>
    <s v="NA"/>
  </r>
  <r>
    <x v="26"/>
    <x v="2"/>
    <s v="New cancer diagnoses (observed)"/>
    <x v="0"/>
    <x v="0"/>
    <n v="38"/>
    <s v="NA"/>
    <s v="NA"/>
    <s v="NA"/>
  </r>
  <r>
    <x v="26"/>
    <x v="2"/>
    <s v="New cancer diagnoses (observed)"/>
    <x v="0"/>
    <x v="1"/>
    <n v="55"/>
    <s v="NA"/>
    <s v="NA"/>
    <s v="NA"/>
  </r>
  <r>
    <x v="26"/>
    <x v="2"/>
    <s v="New cancer diagnoses (observed)"/>
    <x v="0"/>
    <x v="2"/>
    <n v="58"/>
    <s v="NA"/>
    <s v="NA"/>
    <s v="NA"/>
  </r>
  <r>
    <x v="26"/>
    <x v="2"/>
    <s v="New cancer diagnoses (observed)"/>
    <x v="0"/>
    <x v="4"/>
    <n v="73"/>
    <s v="NA"/>
    <s v="NA"/>
    <s v="NA"/>
  </r>
  <r>
    <x v="26"/>
    <x v="3"/>
    <s v="New cancer diagnoses (observed)"/>
    <x v="0"/>
    <x v="0"/>
    <n v="218"/>
    <s v="NA"/>
    <s v="NA"/>
    <s v="NA"/>
  </r>
  <r>
    <x v="26"/>
    <x v="3"/>
    <s v="New cancer diagnoses (observed)"/>
    <x v="0"/>
    <x v="1"/>
    <n v="69"/>
    <s v="NA"/>
    <s v="NA"/>
    <s v="NA"/>
  </r>
  <r>
    <x v="26"/>
    <x v="3"/>
    <s v="New cancer diagnoses (observed)"/>
    <x v="0"/>
    <x v="2"/>
    <n v="149"/>
    <s v="NA"/>
    <s v="NA"/>
    <s v="NA"/>
  </r>
  <r>
    <x v="26"/>
    <x v="3"/>
    <s v="New cancer diagnoses (observed)"/>
    <x v="0"/>
    <x v="4"/>
    <n v="10"/>
    <s v="NA"/>
    <s v="NA"/>
    <s v="NA"/>
  </r>
  <r>
    <x v="26"/>
    <x v="4"/>
    <s v="New cancer diagnoses (observed)"/>
    <x v="0"/>
    <x v="0"/>
    <n v="142"/>
    <s v="NA"/>
    <s v="NA"/>
    <s v="NA"/>
  </r>
  <r>
    <x v="26"/>
    <x v="4"/>
    <s v="New cancer diagnoses (observed)"/>
    <x v="0"/>
    <x v="1"/>
    <n v="239"/>
    <s v="NA"/>
    <s v="NA"/>
    <s v="NA"/>
  </r>
  <r>
    <x v="26"/>
    <x v="4"/>
    <s v="New cancer diagnoses (observed)"/>
    <x v="0"/>
    <x v="2"/>
    <n v="175"/>
    <s v="NA"/>
    <s v="NA"/>
    <s v="NA"/>
  </r>
  <r>
    <x v="26"/>
    <x v="4"/>
    <s v="New cancer diagnoses (observed)"/>
    <x v="0"/>
    <x v="3"/>
    <n v="1149"/>
    <s v="NA"/>
    <s v="NA"/>
    <s v="NA"/>
  </r>
  <r>
    <x v="26"/>
    <x v="4"/>
    <s v="New cancer diagnoses (observed)"/>
    <x v="0"/>
    <x v="4"/>
    <n v="2170"/>
    <s v="NA"/>
    <s v="NA"/>
    <s v="NA"/>
  </r>
  <r>
    <x v="26"/>
    <x v="4"/>
    <s v="New cancer diagnoses (observed)"/>
    <x v="1"/>
    <x v="5"/>
    <n v="1169"/>
    <n v="1146"/>
    <n v="23"/>
    <n v="0.02"/>
  </r>
  <r>
    <x v="26"/>
    <x v="4"/>
    <s v="New cancer diagnoses (observed)"/>
    <x v="1"/>
    <x v="6"/>
    <n v="1155"/>
    <n v="1142"/>
    <n v="13"/>
    <n v="0.01"/>
  </r>
  <r>
    <x v="26"/>
    <x v="4"/>
    <s v="New cancer diagnoses (observed)"/>
    <x v="1"/>
    <x v="7"/>
    <n v="258"/>
    <n v="239"/>
    <n v="19"/>
    <n v="0.08"/>
  </r>
  <r>
    <x v="26"/>
    <x v="4"/>
    <s v="New cancer diagnoses (observed)"/>
    <x v="1"/>
    <x v="8"/>
    <n v="133"/>
    <n v="126"/>
    <n v="7"/>
    <n v="0.06"/>
  </r>
  <r>
    <x v="26"/>
    <x v="4"/>
    <s v="New cancer diagnoses (observed)"/>
    <x v="1"/>
    <x v="9"/>
    <n v="1160"/>
    <n v="1202"/>
    <n v="-42"/>
    <n v="-0.03"/>
  </r>
  <r>
    <x v="26"/>
    <x v="5"/>
    <s v="New cancer diagnoses (observed)"/>
    <x v="0"/>
    <x v="0"/>
    <n v="33"/>
    <s v="NA"/>
    <s v="NA"/>
    <s v="NA"/>
  </r>
  <r>
    <x v="26"/>
    <x v="5"/>
    <s v="New cancer diagnoses (observed)"/>
    <x v="0"/>
    <x v="1"/>
    <n v="32"/>
    <s v="NA"/>
    <s v="NA"/>
    <s v="NA"/>
  </r>
  <r>
    <x v="26"/>
    <x v="5"/>
    <s v="New cancer diagnoses (observed)"/>
    <x v="0"/>
    <x v="2"/>
    <n v="19"/>
    <s v="NA"/>
    <s v="NA"/>
    <s v="NA"/>
  </r>
  <r>
    <x v="26"/>
    <x v="5"/>
    <s v="New cancer diagnoses (observed)"/>
    <x v="0"/>
    <x v="3"/>
    <n v="83"/>
    <s v="NA"/>
    <s v="NA"/>
    <s v="NA"/>
  </r>
  <r>
    <x v="26"/>
    <x v="5"/>
    <s v="New cancer diagnoses (observed)"/>
    <x v="0"/>
    <x v="4"/>
    <n v="46"/>
    <s v="NA"/>
    <s v="NA"/>
    <s v="NA"/>
  </r>
  <r>
    <x v="26"/>
    <x v="6"/>
    <s v="New cancer diagnoses (observed)"/>
    <x v="0"/>
    <x v="0"/>
    <n v="712"/>
    <s v="NA"/>
    <s v="NA"/>
    <s v="NA"/>
  </r>
  <r>
    <x v="26"/>
    <x v="6"/>
    <s v="New cancer diagnoses (observed)"/>
    <x v="0"/>
    <x v="1"/>
    <n v="483"/>
    <s v="NA"/>
    <s v="NA"/>
    <s v="NA"/>
  </r>
  <r>
    <x v="26"/>
    <x v="6"/>
    <s v="New cancer diagnoses (observed)"/>
    <x v="0"/>
    <x v="2"/>
    <n v="428"/>
    <s v="NA"/>
    <s v="NA"/>
    <s v="NA"/>
  </r>
  <r>
    <x v="26"/>
    <x v="6"/>
    <s v="New cancer diagnoses (observed)"/>
    <x v="0"/>
    <x v="3"/>
    <n v="582"/>
    <s v="NA"/>
    <s v="NA"/>
    <s v="NA"/>
  </r>
  <r>
    <x v="26"/>
    <x v="6"/>
    <s v="New cancer diagnoses (observed)"/>
    <x v="0"/>
    <x v="4"/>
    <n v="1332"/>
    <s v="NA"/>
    <s v="NA"/>
    <s v="NA"/>
  </r>
  <r>
    <x v="26"/>
    <x v="6"/>
    <s v="New cancer diagnoses (observed)"/>
    <x v="1"/>
    <x v="5"/>
    <n v="531"/>
    <n v="522"/>
    <n v="9"/>
    <n v="0.02"/>
  </r>
  <r>
    <x v="26"/>
    <x v="6"/>
    <s v="New cancer diagnoses (observed)"/>
    <x v="1"/>
    <x v="6"/>
    <n v="650"/>
    <n v="643"/>
    <n v="7"/>
    <n v="0.01"/>
  </r>
  <r>
    <x v="26"/>
    <x v="6"/>
    <s v="New cancer diagnoses (observed)"/>
    <x v="1"/>
    <x v="7"/>
    <n v="923"/>
    <n v="919"/>
    <n v="4"/>
    <n v="0"/>
  </r>
  <r>
    <x v="26"/>
    <x v="6"/>
    <s v="New cancer diagnoses (observed)"/>
    <x v="1"/>
    <x v="8"/>
    <n v="443"/>
    <n v="435"/>
    <n v="8"/>
    <n v="0.02"/>
  </r>
  <r>
    <x v="26"/>
    <x v="6"/>
    <s v="New cancer diagnoses (observed)"/>
    <x v="1"/>
    <x v="9"/>
    <n v="863"/>
    <n v="830"/>
    <n v="33"/>
    <n v="0.04"/>
  </r>
  <r>
    <x v="26"/>
    <x v="7"/>
    <s v="New cancer diagnoses (observed)"/>
    <x v="0"/>
    <x v="0"/>
    <n v="23"/>
    <s v="NA"/>
    <s v="NA"/>
    <s v="NA"/>
  </r>
  <r>
    <x v="26"/>
    <x v="7"/>
    <s v="New cancer diagnoses (observed)"/>
    <x v="0"/>
    <x v="1"/>
    <n v="101"/>
    <s v="NA"/>
    <s v="NA"/>
    <s v="NA"/>
  </r>
  <r>
    <x v="26"/>
    <x v="7"/>
    <s v="New cancer diagnoses (observed)"/>
    <x v="0"/>
    <x v="2"/>
    <n v="71"/>
    <s v="NA"/>
    <s v="NA"/>
    <s v="NA"/>
  </r>
  <r>
    <x v="26"/>
    <x v="7"/>
    <s v="New cancer diagnoses (observed)"/>
    <x v="0"/>
    <x v="4"/>
    <n v="97"/>
    <s v="NA"/>
    <s v="NA"/>
    <s v="NA"/>
  </r>
  <r>
    <x v="26"/>
    <x v="8"/>
    <s v="New cancer diagnoses (observed)"/>
    <x v="0"/>
    <x v="0"/>
    <n v="249"/>
    <s v="NA"/>
    <s v="NA"/>
    <s v="NA"/>
  </r>
  <r>
    <x v="26"/>
    <x v="8"/>
    <s v="New cancer diagnoses (observed)"/>
    <x v="0"/>
    <x v="1"/>
    <n v="320"/>
    <s v="NA"/>
    <s v="NA"/>
    <s v="NA"/>
  </r>
  <r>
    <x v="26"/>
    <x v="8"/>
    <s v="New cancer diagnoses (observed)"/>
    <x v="0"/>
    <x v="2"/>
    <n v="198"/>
    <s v="NA"/>
    <s v="NA"/>
    <s v="NA"/>
  </r>
  <r>
    <x v="26"/>
    <x v="8"/>
    <s v="New cancer diagnoses (observed)"/>
    <x v="0"/>
    <x v="3"/>
    <n v="83"/>
    <s v="NA"/>
    <s v="NA"/>
    <s v="NA"/>
  </r>
  <r>
    <x v="26"/>
    <x v="8"/>
    <s v="New cancer diagnoses (observed)"/>
    <x v="0"/>
    <x v="4"/>
    <n v="702"/>
    <s v="NA"/>
    <s v="NA"/>
    <s v="NA"/>
  </r>
  <r>
    <x v="26"/>
    <x v="8"/>
    <s v="New cancer diagnoses (observed)"/>
    <x v="1"/>
    <x v="5"/>
    <n v="392"/>
    <n v="379"/>
    <n v="13"/>
    <n v="0.03"/>
  </r>
  <r>
    <x v="26"/>
    <x v="8"/>
    <s v="New cancer diagnoses (observed)"/>
    <x v="1"/>
    <x v="6"/>
    <n v="44"/>
    <n v="43"/>
    <n v="1"/>
    <n v="0.02"/>
  </r>
  <r>
    <x v="26"/>
    <x v="8"/>
    <s v="New cancer diagnoses (observed)"/>
    <x v="1"/>
    <x v="7"/>
    <n v="132"/>
    <n v="130"/>
    <n v="2"/>
    <n v="0.02"/>
  </r>
  <r>
    <x v="26"/>
    <x v="8"/>
    <s v="New cancer diagnoses (observed)"/>
    <x v="1"/>
    <x v="8"/>
    <n v="108"/>
    <n v="103"/>
    <n v="5"/>
    <n v="0.05"/>
  </r>
  <r>
    <x v="26"/>
    <x v="8"/>
    <s v="New cancer diagnoses (observed)"/>
    <x v="1"/>
    <x v="9"/>
    <n v="496"/>
    <n v="499"/>
    <n v="-3"/>
    <n v="-0.01"/>
  </r>
  <r>
    <x v="26"/>
    <x v="9"/>
    <s v="New cancer diagnoses (observed)"/>
    <x v="0"/>
    <x v="0"/>
    <n v="586"/>
    <s v="NA"/>
    <s v="NA"/>
    <s v="NA"/>
  </r>
  <r>
    <x v="26"/>
    <x v="9"/>
    <s v="New cancer diagnoses (observed)"/>
    <x v="0"/>
    <x v="1"/>
    <n v="508"/>
    <s v="NA"/>
    <s v="NA"/>
    <s v="NA"/>
  </r>
  <r>
    <x v="26"/>
    <x v="9"/>
    <s v="New cancer diagnoses (observed)"/>
    <x v="0"/>
    <x v="2"/>
    <n v="385"/>
    <s v="NA"/>
    <s v="NA"/>
    <s v="NA"/>
  </r>
  <r>
    <x v="26"/>
    <x v="9"/>
    <s v="New cancer diagnoses (observed)"/>
    <x v="0"/>
    <x v="4"/>
    <n v="657"/>
    <s v="NA"/>
    <s v="NA"/>
    <s v="NA"/>
  </r>
  <r>
    <x v="26"/>
    <x v="9"/>
    <s v="New cancer diagnoses (observed)"/>
    <x v="1"/>
    <x v="5"/>
    <n v="62"/>
    <n v="61"/>
    <n v="1"/>
    <n v="0.02"/>
  </r>
  <r>
    <x v="26"/>
    <x v="9"/>
    <s v="New cancer diagnoses (observed)"/>
    <x v="1"/>
    <x v="6"/>
    <n v="60"/>
    <n v="59"/>
    <n v="1"/>
    <n v="0.02"/>
  </r>
  <r>
    <x v="26"/>
    <x v="9"/>
    <s v="New cancer diagnoses (observed)"/>
    <x v="1"/>
    <x v="7"/>
    <n v="86"/>
    <n v="87"/>
    <n v="-1"/>
    <n v="-0.01"/>
  </r>
  <r>
    <x v="26"/>
    <x v="9"/>
    <s v="New cancer diagnoses (observed)"/>
    <x v="1"/>
    <x v="8"/>
    <n v="148"/>
    <n v="146"/>
    <n v="2"/>
    <n v="0.01"/>
  </r>
  <r>
    <x v="26"/>
    <x v="9"/>
    <s v="New cancer diagnoses (observed)"/>
    <x v="1"/>
    <x v="9"/>
    <n v="749"/>
    <n v="725"/>
    <n v="24"/>
    <n v="0.03"/>
  </r>
  <r>
    <x v="26"/>
    <x v="10"/>
    <s v="New cancer diagnoses (observed)"/>
    <x v="0"/>
    <x v="0"/>
    <n v="78"/>
    <s v="NA"/>
    <s v="NA"/>
    <s v="NA"/>
  </r>
  <r>
    <x v="26"/>
    <x v="10"/>
    <s v="New cancer diagnoses (observed)"/>
    <x v="0"/>
    <x v="1"/>
    <n v="181"/>
    <s v="NA"/>
    <s v="NA"/>
    <s v="NA"/>
  </r>
  <r>
    <x v="26"/>
    <x v="10"/>
    <s v="New cancer diagnoses (observed)"/>
    <x v="0"/>
    <x v="2"/>
    <n v="139"/>
    <s v="NA"/>
    <s v="NA"/>
    <s v="NA"/>
  </r>
  <r>
    <x v="26"/>
    <x v="10"/>
    <s v="New cancer diagnoses (observed)"/>
    <x v="0"/>
    <x v="4"/>
    <n v="534"/>
    <s v="NA"/>
    <s v="NA"/>
    <s v="NA"/>
  </r>
  <r>
    <x v="26"/>
    <x v="11"/>
    <s v="New cancer diagnoses (observed)"/>
    <x v="0"/>
    <x v="0"/>
    <n v="38"/>
    <s v="NA"/>
    <s v="NA"/>
    <s v="NA"/>
  </r>
  <r>
    <x v="26"/>
    <x v="11"/>
    <s v="New cancer diagnoses (observed)"/>
    <x v="0"/>
    <x v="1"/>
    <n v="28"/>
    <s v="NA"/>
    <s v="NA"/>
    <s v="NA"/>
  </r>
  <r>
    <x v="26"/>
    <x v="11"/>
    <s v="New cancer diagnoses (observed)"/>
    <x v="0"/>
    <x v="2"/>
    <n v="27"/>
    <s v="NA"/>
    <s v="NA"/>
    <s v="NA"/>
  </r>
  <r>
    <x v="26"/>
    <x v="11"/>
    <s v="New cancer diagnoses (observed)"/>
    <x v="0"/>
    <x v="4"/>
    <n v="73"/>
    <s v="NA"/>
    <s v="NA"/>
    <s v="NA"/>
  </r>
  <r>
    <x v="26"/>
    <x v="11"/>
    <s v="New cancer diagnoses (observed)"/>
    <x v="1"/>
    <x v="5"/>
    <n v="7"/>
    <s v="NA"/>
    <s v="NA"/>
    <s v="NA"/>
  </r>
  <r>
    <x v="26"/>
    <x v="11"/>
    <s v="New cancer diagnoses (observed)"/>
    <x v="1"/>
    <x v="6"/>
    <n v="17"/>
    <s v="NA"/>
    <s v="NA"/>
    <s v="NA"/>
  </r>
  <r>
    <x v="26"/>
    <x v="11"/>
    <s v="New cancer diagnoses (observed)"/>
    <x v="1"/>
    <x v="7"/>
    <n v="17"/>
    <s v="NA"/>
    <s v="NA"/>
    <s v="NA"/>
  </r>
  <r>
    <x v="26"/>
    <x v="11"/>
    <s v="New cancer diagnoses (observed)"/>
    <x v="1"/>
    <x v="8"/>
    <n v="24"/>
    <s v="NA"/>
    <s v="NA"/>
    <s v="NA"/>
  </r>
  <r>
    <x v="26"/>
    <x v="11"/>
    <s v="New cancer diagnoses (observed)"/>
    <x v="1"/>
    <x v="9"/>
    <n v="101"/>
    <s v="NA"/>
    <s v="NA"/>
    <s v="NA"/>
  </r>
  <r>
    <x v="26"/>
    <x v="12"/>
    <s v="New cancer diagnoses (observed)"/>
    <x v="0"/>
    <x v="0"/>
    <n v="208"/>
    <s v="NA"/>
    <s v="NA"/>
    <s v="NA"/>
  </r>
  <r>
    <x v="26"/>
    <x v="12"/>
    <s v="New cancer diagnoses (observed)"/>
    <x v="0"/>
    <x v="1"/>
    <n v="172"/>
    <s v="NA"/>
    <s v="NA"/>
    <s v="NA"/>
  </r>
  <r>
    <x v="26"/>
    <x v="12"/>
    <s v="New cancer diagnoses (observed)"/>
    <x v="0"/>
    <x v="2"/>
    <n v="182"/>
    <s v="NA"/>
    <s v="NA"/>
    <s v="NA"/>
  </r>
  <r>
    <x v="26"/>
    <x v="12"/>
    <s v="New cancer diagnoses (observed)"/>
    <x v="0"/>
    <x v="4"/>
    <n v="244"/>
    <s v="NA"/>
    <s v="NA"/>
    <s v="NA"/>
  </r>
  <r>
    <x v="26"/>
    <x v="12"/>
    <s v="New cancer diagnoses (observed)"/>
    <x v="1"/>
    <x v="5"/>
    <n v="226"/>
    <s v="NA"/>
    <s v="NA"/>
    <s v="NA"/>
  </r>
  <r>
    <x v="26"/>
    <x v="12"/>
    <s v="New cancer diagnoses (observed)"/>
    <x v="1"/>
    <x v="6"/>
    <n v="32"/>
    <s v="NA"/>
    <s v="NA"/>
    <s v="NA"/>
  </r>
  <r>
    <x v="26"/>
    <x v="12"/>
    <s v="New cancer diagnoses (observed)"/>
    <x v="1"/>
    <x v="7"/>
    <n v="122"/>
    <s v="NA"/>
    <s v="NA"/>
    <s v="NA"/>
  </r>
  <r>
    <x v="26"/>
    <x v="12"/>
    <s v="New cancer diagnoses (observed)"/>
    <x v="1"/>
    <x v="8"/>
    <n v="61"/>
    <s v="NA"/>
    <s v="NA"/>
    <s v="NA"/>
  </r>
  <r>
    <x v="26"/>
    <x v="12"/>
    <s v="New cancer diagnoses (observed)"/>
    <x v="1"/>
    <x v="9"/>
    <n v="365"/>
    <s v="NA"/>
    <s v="NA"/>
    <s v="NA"/>
  </r>
  <r>
    <x v="26"/>
    <x v="13"/>
    <s v="New cancer diagnoses (observed)"/>
    <x v="0"/>
    <x v="0"/>
    <n v="49"/>
    <s v="NA"/>
    <s v="NA"/>
    <s v="NA"/>
  </r>
  <r>
    <x v="26"/>
    <x v="13"/>
    <s v="New cancer diagnoses (observed)"/>
    <x v="0"/>
    <x v="1"/>
    <n v="126"/>
    <s v="NA"/>
    <s v="NA"/>
    <s v="NA"/>
  </r>
  <r>
    <x v="26"/>
    <x v="13"/>
    <s v="New cancer diagnoses (observed)"/>
    <x v="0"/>
    <x v="2"/>
    <n v="110"/>
    <s v="NA"/>
    <s v="NA"/>
    <s v="NA"/>
  </r>
  <r>
    <x v="26"/>
    <x v="13"/>
    <s v="New cancer diagnoses (observed)"/>
    <x v="0"/>
    <x v="4"/>
    <n v="438"/>
    <s v="NA"/>
    <s v="NA"/>
    <s v="NA"/>
  </r>
  <r>
    <x v="26"/>
    <x v="14"/>
    <s v="New cancer diagnoses (observed)"/>
    <x v="0"/>
    <x v="0"/>
    <n v="215"/>
    <s v="NA"/>
    <s v="NA"/>
    <s v="NA"/>
  </r>
  <r>
    <x v="26"/>
    <x v="14"/>
    <s v="New cancer diagnoses (observed)"/>
    <x v="0"/>
    <x v="1"/>
    <n v="89"/>
    <s v="NA"/>
    <s v="NA"/>
    <s v="NA"/>
  </r>
  <r>
    <x v="26"/>
    <x v="14"/>
    <s v="New cancer diagnoses (observed)"/>
    <x v="0"/>
    <x v="2"/>
    <n v="105"/>
    <s v="NA"/>
    <s v="NA"/>
    <s v="NA"/>
  </r>
  <r>
    <x v="26"/>
    <x v="14"/>
    <s v="New cancer diagnoses (observed)"/>
    <x v="0"/>
    <x v="4"/>
    <n v="78"/>
    <s v="NA"/>
    <s v="NA"/>
    <s v="NA"/>
  </r>
  <r>
    <x v="26"/>
    <x v="15"/>
    <s v="New cancer diagnoses (observed)"/>
    <x v="0"/>
    <x v="0"/>
    <n v="1220"/>
    <s v="NA"/>
    <s v="NA"/>
    <s v="NA"/>
  </r>
  <r>
    <x v="26"/>
    <x v="15"/>
    <s v="New cancer diagnoses (observed)"/>
    <x v="0"/>
    <x v="1"/>
    <n v="648"/>
    <s v="NA"/>
    <s v="NA"/>
    <s v="NA"/>
  </r>
  <r>
    <x v="26"/>
    <x v="15"/>
    <s v="New cancer diagnoses (observed)"/>
    <x v="0"/>
    <x v="2"/>
    <n v="778"/>
    <s v="NA"/>
    <s v="NA"/>
    <s v="NA"/>
  </r>
  <r>
    <x v="26"/>
    <x v="15"/>
    <s v="New cancer diagnoses (observed)"/>
    <x v="0"/>
    <x v="4"/>
    <n v="763"/>
    <s v="NA"/>
    <s v="NA"/>
    <s v="NA"/>
  </r>
  <r>
    <x v="26"/>
    <x v="15"/>
    <s v="New cancer diagnoses (observed)"/>
    <x v="1"/>
    <x v="5"/>
    <n v="639"/>
    <n v="619"/>
    <n v="20"/>
    <n v="0.03"/>
  </r>
  <r>
    <x v="26"/>
    <x v="15"/>
    <s v="New cancer diagnoses (observed)"/>
    <x v="1"/>
    <x v="6"/>
    <n v="217"/>
    <n v="216"/>
    <n v="1"/>
    <n v="0"/>
  </r>
  <r>
    <x v="26"/>
    <x v="15"/>
    <s v="New cancer diagnoses (observed)"/>
    <x v="1"/>
    <x v="7"/>
    <n v="560"/>
    <n v="554"/>
    <n v="6"/>
    <n v="0.01"/>
  </r>
  <r>
    <x v="26"/>
    <x v="15"/>
    <s v="New cancer diagnoses (observed)"/>
    <x v="1"/>
    <x v="8"/>
    <n v="1289"/>
    <n v="1275"/>
    <n v="14"/>
    <n v="0.01"/>
  </r>
  <r>
    <x v="26"/>
    <x v="15"/>
    <s v="New cancer diagnoses (observed)"/>
    <x v="1"/>
    <x v="9"/>
    <n v="464"/>
    <n v="429"/>
    <n v="35"/>
    <n v="0.08"/>
  </r>
  <r>
    <x v="26"/>
    <x v="16"/>
    <s v="New cancer diagnoses (observed)"/>
    <x v="0"/>
    <x v="0"/>
    <n v="76"/>
    <s v="NA"/>
    <s v="NA"/>
    <s v="NA"/>
  </r>
  <r>
    <x v="26"/>
    <x v="16"/>
    <s v="New cancer diagnoses (observed)"/>
    <x v="0"/>
    <x v="1"/>
    <n v="110"/>
    <s v="NA"/>
    <s v="NA"/>
    <s v="NA"/>
  </r>
  <r>
    <x v="26"/>
    <x v="16"/>
    <s v="New cancer diagnoses (observed)"/>
    <x v="0"/>
    <x v="2"/>
    <n v="67"/>
    <s v="NA"/>
    <s v="NA"/>
    <s v="NA"/>
  </r>
  <r>
    <x v="26"/>
    <x v="16"/>
    <s v="New cancer diagnoses (observed)"/>
    <x v="0"/>
    <x v="4"/>
    <n v="71"/>
    <s v="NA"/>
    <s v="NA"/>
    <s v="NA"/>
  </r>
  <r>
    <x v="26"/>
    <x v="17"/>
    <s v="New cancer diagnoses (observed)"/>
    <x v="0"/>
    <x v="0"/>
    <n v="33"/>
    <s v="NA"/>
    <s v="NA"/>
    <s v="NA"/>
  </r>
  <r>
    <x v="26"/>
    <x v="17"/>
    <s v="New cancer diagnoses (observed)"/>
    <x v="0"/>
    <x v="1"/>
    <n v="277"/>
    <s v="NA"/>
    <s v="NA"/>
    <s v="NA"/>
  </r>
  <r>
    <x v="26"/>
    <x v="17"/>
    <s v="New cancer diagnoses (observed)"/>
    <x v="0"/>
    <x v="2"/>
    <n v="123"/>
    <s v="NA"/>
    <s v="NA"/>
    <s v="NA"/>
  </r>
  <r>
    <x v="26"/>
    <x v="17"/>
    <s v="New cancer diagnoses (observed)"/>
    <x v="0"/>
    <x v="4"/>
    <n v="678"/>
    <s v="NA"/>
    <s v="NA"/>
    <s v="NA"/>
  </r>
  <r>
    <x v="26"/>
    <x v="17"/>
    <s v="New cancer diagnoses (observed)"/>
    <x v="1"/>
    <x v="5"/>
    <n v="507"/>
    <n v="502"/>
    <n v="5"/>
    <n v="0.01"/>
  </r>
  <r>
    <x v="26"/>
    <x v="17"/>
    <s v="New cancer diagnoses (observed)"/>
    <x v="1"/>
    <x v="6"/>
    <n v="260"/>
    <n v="263"/>
    <n v="-3"/>
    <n v="-0.01"/>
  </r>
  <r>
    <x v="26"/>
    <x v="17"/>
    <s v="New cancer diagnoses (observed)"/>
    <x v="1"/>
    <x v="7"/>
    <n v="47"/>
    <n v="46"/>
    <n v="1"/>
    <n v="0.02"/>
  </r>
  <r>
    <x v="26"/>
    <x v="17"/>
    <s v="New cancer diagnoses (observed)"/>
    <x v="1"/>
    <x v="8"/>
    <n v="18"/>
    <n v="16"/>
    <n v="2"/>
    <n v="0.12"/>
  </r>
  <r>
    <x v="26"/>
    <x v="17"/>
    <s v="New cancer diagnoses (observed)"/>
    <x v="1"/>
    <x v="9"/>
    <n v="279"/>
    <n v="290"/>
    <n v="-11"/>
    <n v="-0.04"/>
  </r>
  <r>
    <x v="26"/>
    <x v="18"/>
    <s v="New cancer diagnoses (observed)"/>
    <x v="0"/>
    <x v="0"/>
    <n v="105"/>
    <s v="NA"/>
    <s v="NA"/>
    <s v="NA"/>
  </r>
  <r>
    <x v="26"/>
    <x v="18"/>
    <s v="New cancer diagnoses (observed)"/>
    <x v="0"/>
    <x v="1"/>
    <n v="77"/>
    <s v="NA"/>
    <s v="NA"/>
    <s v="NA"/>
  </r>
  <r>
    <x v="26"/>
    <x v="18"/>
    <s v="New cancer diagnoses (observed)"/>
    <x v="0"/>
    <x v="2"/>
    <n v="58"/>
    <s v="NA"/>
    <s v="NA"/>
    <s v="NA"/>
  </r>
  <r>
    <x v="26"/>
    <x v="18"/>
    <s v="New cancer diagnoses (observed)"/>
    <x v="0"/>
    <x v="4"/>
    <n v="121"/>
    <s v="NA"/>
    <s v="NA"/>
    <s v="NA"/>
  </r>
  <r>
    <x v="26"/>
    <x v="19"/>
    <s v="New cancer diagnoses (observed)"/>
    <x v="0"/>
    <x v="0"/>
    <n v="109"/>
    <s v="NA"/>
    <s v="NA"/>
    <s v="NA"/>
  </r>
  <r>
    <x v="26"/>
    <x v="19"/>
    <s v="New cancer diagnoses (observed)"/>
    <x v="0"/>
    <x v="1"/>
    <n v="57"/>
    <s v="NA"/>
    <s v="NA"/>
    <s v="NA"/>
  </r>
  <r>
    <x v="26"/>
    <x v="19"/>
    <s v="New cancer diagnoses (observed)"/>
    <x v="0"/>
    <x v="2"/>
    <n v="51"/>
    <s v="NA"/>
    <s v="NA"/>
    <s v="NA"/>
  </r>
  <r>
    <x v="26"/>
    <x v="19"/>
    <s v="New cancer diagnoses (observed)"/>
    <x v="0"/>
    <x v="4"/>
    <n v="39"/>
    <s v="NA"/>
    <s v="NA"/>
    <s v="NA"/>
  </r>
  <r>
    <x v="26"/>
    <x v="20"/>
    <s v="New cancer diagnoses (observed)"/>
    <x v="0"/>
    <x v="0"/>
    <n v="29"/>
    <s v="NA"/>
    <s v="NA"/>
    <s v="NA"/>
  </r>
  <r>
    <x v="26"/>
    <x v="20"/>
    <s v="New cancer diagnoses (observed)"/>
    <x v="0"/>
    <x v="1"/>
    <n v="55"/>
    <s v="NA"/>
    <s v="NA"/>
    <s v="NA"/>
  </r>
  <r>
    <x v="26"/>
    <x v="20"/>
    <s v="New cancer diagnoses (observed)"/>
    <x v="0"/>
    <x v="2"/>
    <n v="29"/>
    <s v="NA"/>
    <s v="NA"/>
    <s v="NA"/>
  </r>
  <r>
    <x v="26"/>
    <x v="20"/>
    <s v="New cancer diagnoses (observed)"/>
    <x v="0"/>
    <x v="4"/>
    <n v="96"/>
    <s v="NA"/>
    <s v="NA"/>
    <s v="NA"/>
  </r>
  <r>
    <x v="26"/>
    <x v="21"/>
    <s v="New cancer diagnoses (observed)"/>
    <x v="0"/>
    <x v="0"/>
    <n v="221"/>
    <s v="NA"/>
    <s v="NA"/>
    <s v="NA"/>
  </r>
  <r>
    <x v="26"/>
    <x v="21"/>
    <s v="New cancer diagnoses (observed)"/>
    <x v="0"/>
    <x v="1"/>
    <n v="186"/>
    <s v="NA"/>
    <s v="NA"/>
    <s v="NA"/>
  </r>
  <r>
    <x v="26"/>
    <x v="21"/>
    <s v="New cancer diagnoses (observed)"/>
    <x v="0"/>
    <x v="2"/>
    <n v="134"/>
    <s v="NA"/>
    <s v="NA"/>
    <s v="NA"/>
  </r>
  <r>
    <x v="26"/>
    <x v="21"/>
    <s v="New cancer diagnoses (observed)"/>
    <x v="0"/>
    <x v="4"/>
    <n v="321"/>
    <s v="NA"/>
    <s v="NA"/>
    <s v="NA"/>
  </r>
  <r>
    <x v="26"/>
    <x v="21"/>
    <s v="New cancer diagnoses (observed)"/>
    <x v="1"/>
    <x v="5"/>
    <n v="48"/>
    <s v="NA"/>
    <s v="NA"/>
    <s v="NA"/>
  </r>
  <r>
    <x v="26"/>
    <x v="21"/>
    <s v="New cancer diagnoses (observed)"/>
    <x v="1"/>
    <x v="6"/>
    <n v="43"/>
    <s v="NA"/>
    <s v="NA"/>
    <s v="NA"/>
  </r>
  <r>
    <x v="26"/>
    <x v="21"/>
    <s v="New cancer diagnoses (observed)"/>
    <x v="1"/>
    <x v="7"/>
    <n v="65"/>
    <s v="NA"/>
    <s v="NA"/>
    <s v="NA"/>
  </r>
  <r>
    <x v="26"/>
    <x v="21"/>
    <s v="New cancer diagnoses (observed)"/>
    <x v="1"/>
    <x v="8"/>
    <n v="119"/>
    <s v="NA"/>
    <s v="NA"/>
    <s v="NA"/>
  </r>
  <r>
    <x v="26"/>
    <x v="21"/>
    <s v="New cancer diagnoses (observed)"/>
    <x v="1"/>
    <x v="9"/>
    <n v="587"/>
    <s v="NA"/>
    <s v="NA"/>
    <s v="NA"/>
  </r>
  <r>
    <x v="26"/>
    <x v="22"/>
    <s v="New cancer diagnoses (observed)"/>
    <x v="0"/>
    <x v="0"/>
    <n v="147"/>
    <s v="NA"/>
    <s v="NA"/>
    <s v="NA"/>
  </r>
  <r>
    <x v="26"/>
    <x v="22"/>
    <s v="New cancer diagnoses (observed)"/>
    <x v="0"/>
    <x v="1"/>
    <n v="120"/>
    <s v="NA"/>
    <s v="NA"/>
    <s v="NA"/>
  </r>
  <r>
    <x v="26"/>
    <x v="22"/>
    <s v="New cancer diagnoses (observed)"/>
    <x v="0"/>
    <x v="2"/>
    <n v="103"/>
    <s v="NA"/>
    <s v="NA"/>
    <s v="NA"/>
  </r>
  <r>
    <x v="26"/>
    <x v="22"/>
    <s v="New cancer diagnoses (observed)"/>
    <x v="0"/>
    <x v="4"/>
    <n v="347"/>
    <s v="NA"/>
    <s v="NA"/>
    <s v="NA"/>
  </r>
  <r>
    <x v="26"/>
    <x v="22"/>
    <s v="New cancer diagnoses (observed)"/>
    <x v="1"/>
    <x v="5"/>
    <n v="25"/>
    <s v="NA"/>
    <s v="NA"/>
    <s v="NA"/>
  </r>
  <r>
    <x v="26"/>
    <x v="22"/>
    <s v="New cancer diagnoses (observed)"/>
    <x v="1"/>
    <x v="6"/>
    <n v="109"/>
    <s v="NA"/>
    <s v="NA"/>
    <s v="NA"/>
  </r>
  <r>
    <x v="26"/>
    <x v="22"/>
    <s v="New cancer diagnoses (observed)"/>
    <x v="1"/>
    <x v="7"/>
    <n v="155"/>
    <s v="NA"/>
    <s v="NA"/>
    <s v="NA"/>
  </r>
  <r>
    <x v="26"/>
    <x v="22"/>
    <s v="New cancer diagnoses (observed)"/>
    <x v="1"/>
    <x v="8"/>
    <n v="190"/>
    <s v="NA"/>
    <s v="NA"/>
    <s v="NA"/>
  </r>
  <r>
    <x v="26"/>
    <x v="22"/>
    <s v="New cancer diagnoses (observed)"/>
    <x v="1"/>
    <x v="9"/>
    <n v="238"/>
    <s v="NA"/>
    <s v="NA"/>
    <s v="NA"/>
  </r>
  <r>
    <x v="26"/>
    <x v="23"/>
    <s v="New cancer diagnoses (observed)"/>
    <x v="0"/>
    <x v="0"/>
    <n v="271"/>
    <s v="NA"/>
    <s v="NA"/>
    <s v="NA"/>
  </r>
  <r>
    <x v="26"/>
    <x v="23"/>
    <s v="New cancer diagnoses (observed)"/>
    <x v="0"/>
    <x v="1"/>
    <n v="182"/>
    <s v="NA"/>
    <s v="NA"/>
    <s v="NA"/>
  </r>
  <r>
    <x v="26"/>
    <x v="23"/>
    <s v="New cancer diagnoses (observed)"/>
    <x v="0"/>
    <x v="2"/>
    <n v="156"/>
    <s v="NA"/>
    <s v="NA"/>
    <s v="NA"/>
  </r>
  <r>
    <x v="26"/>
    <x v="23"/>
    <s v="New cancer diagnoses (observed)"/>
    <x v="0"/>
    <x v="4"/>
    <n v="456"/>
    <s v="NA"/>
    <s v="NA"/>
    <s v="NA"/>
  </r>
  <r>
    <x v="26"/>
    <x v="23"/>
    <s v="New cancer diagnoses (observed)"/>
    <x v="1"/>
    <x v="5"/>
    <n v="49"/>
    <n v="46"/>
    <n v="3"/>
    <n v="7.0000000000000007E-2"/>
  </r>
  <r>
    <x v="26"/>
    <x v="23"/>
    <s v="New cancer diagnoses (observed)"/>
    <x v="1"/>
    <x v="6"/>
    <n v="155"/>
    <n v="153"/>
    <n v="2"/>
    <n v="0.01"/>
  </r>
  <r>
    <x v="26"/>
    <x v="23"/>
    <s v="New cancer diagnoses (observed)"/>
    <x v="1"/>
    <x v="7"/>
    <n v="187"/>
    <n v="186"/>
    <n v="1"/>
    <n v="0.01"/>
  </r>
  <r>
    <x v="26"/>
    <x v="23"/>
    <s v="New cancer diagnoses (observed)"/>
    <x v="1"/>
    <x v="8"/>
    <n v="267"/>
    <n v="263"/>
    <n v="4"/>
    <n v="0.02"/>
  </r>
  <r>
    <x v="26"/>
    <x v="23"/>
    <s v="New cancer diagnoses (observed)"/>
    <x v="1"/>
    <x v="9"/>
    <n v="407"/>
    <n v="389"/>
    <n v="18"/>
    <n v="0.05"/>
  </r>
  <r>
    <x v="26"/>
    <x v="24"/>
    <s v="New cancer diagnoses (observed)"/>
    <x v="0"/>
    <x v="0"/>
    <s v="NA"/>
    <s v="NA"/>
    <s v="NA"/>
    <s v="NA"/>
  </r>
  <r>
    <x v="26"/>
    <x v="24"/>
    <s v="New cancer diagnoses (observed)"/>
    <x v="0"/>
    <x v="1"/>
    <s v="NA"/>
    <s v="NA"/>
    <s v="NA"/>
    <s v="NA"/>
  </r>
  <r>
    <x v="26"/>
    <x v="24"/>
    <s v="New cancer diagnoses (observed)"/>
    <x v="0"/>
    <x v="2"/>
    <s v="NA"/>
    <s v="NA"/>
    <s v="NA"/>
    <s v="NA"/>
  </r>
  <r>
    <x v="26"/>
    <x v="24"/>
    <s v="New cancer diagnoses (observed)"/>
    <x v="0"/>
    <x v="4"/>
    <s v="NA"/>
    <s v="NA"/>
    <s v="NA"/>
    <s v="NA"/>
  </r>
  <r>
    <x v="26"/>
    <x v="24"/>
    <s v="New cancer diagnoses (observed)"/>
    <x v="1"/>
    <x v="5"/>
    <s v="NA"/>
    <s v="NA"/>
    <s v="NA"/>
    <s v="NA"/>
  </r>
  <r>
    <x v="26"/>
    <x v="24"/>
    <s v="New cancer diagnoses (observed)"/>
    <x v="1"/>
    <x v="6"/>
    <s v="NA"/>
    <s v="NA"/>
    <s v="NA"/>
    <s v="NA"/>
  </r>
  <r>
    <x v="26"/>
    <x v="24"/>
    <s v="New cancer diagnoses (observed)"/>
    <x v="1"/>
    <x v="7"/>
    <s v="NA"/>
    <s v="NA"/>
    <s v="NA"/>
    <s v="NA"/>
  </r>
  <r>
    <x v="26"/>
    <x v="24"/>
    <s v="New cancer diagnoses (observed)"/>
    <x v="1"/>
    <x v="8"/>
    <s v="NA"/>
    <s v="NA"/>
    <s v="NA"/>
    <s v="NA"/>
  </r>
  <r>
    <x v="26"/>
    <x v="24"/>
    <s v="New cancer diagnoses (observed)"/>
    <x v="1"/>
    <x v="9"/>
    <s v="NA"/>
    <s v="NA"/>
    <s v="NA"/>
    <s v="NA"/>
  </r>
  <r>
    <x v="26"/>
    <x v="25"/>
    <s v="New cancer diagnoses (observed)"/>
    <x v="0"/>
    <x v="0"/>
    <n v="145"/>
    <s v="NA"/>
    <s v="NA"/>
    <s v="NA"/>
  </r>
  <r>
    <x v="26"/>
    <x v="25"/>
    <s v="New cancer diagnoses (observed)"/>
    <x v="0"/>
    <x v="1"/>
    <n v="109"/>
    <s v="NA"/>
    <s v="NA"/>
    <s v="NA"/>
  </r>
  <r>
    <x v="26"/>
    <x v="25"/>
    <s v="New cancer diagnoses (observed)"/>
    <x v="0"/>
    <x v="2"/>
    <n v="81"/>
    <s v="NA"/>
    <s v="NA"/>
    <s v="NA"/>
  </r>
  <r>
    <x v="26"/>
    <x v="25"/>
    <s v="New cancer diagnoses (observed)"/>
    <x v="0"/>
    <x v="4"/>
    <n v="145"/>
    <s v="NA"/>
    <s v="NA"/>
    <s v="NA"/>
  </r>
  <r>
    <x v="26"/>
    <x v="25"/>
    <s v="New cancer diagnoses (observed)"/>
    <x v="1"/>
    <x v="5"/>
    <n v="72"/>
    <s v="NA"/>
    <s v="NA"/>
    <s v="NA"/>
  </r>
  <r>
    <x v="26"/>
    <x v="25"/>
    <s v="New cancer diagnoses (observed)"/>
    <x v="1"/>
    <x v="6"/>
    <n v="10"/>
    <s v="NA"/>
    <s v="NA"/>
    <s v="NA"/>
  </r>
  <r>
    <x v="26"/>
    <x v="25"/>
    <s v="New cancer diagnoses (observed)"/>
    <x v="1"/>
    <x v="7"/>
    <n v="79"/>
    <s v="NA"/>
    <s v="NA"/>
    <s v="NA"/>
  </r>
  <r>
    <x v="26"/>
    <x v="25"/>
    <s v="New cancer diagnoses (observed)"/>
    <x v="1"/>
    <x v="8"/>
    <n v="52"/>
    <s v="NA"/>
    <s v="NA"/>
    <s v="NA"/>
  </r>
  <r>
    <x v="26"/>
    <x v="25"/>
    <s v="New cancer diagnoses (observed)"/>
    <x v="1"/>
    <x v="9"/>
    <n v="223"/>
    <s v="NA"/>
    <s v="NA"/>
    <s v="NA"/>
  </r>
  <r>
    <x v="26"/>
    <x v="26"/>
    <s v="New cancer diagnoses (observed)"/>
    <x v="0"/>
    <x v="0"/>
    <n v="356"/>
    <s v="NA"/>
    <s v="NA"/>
    <s v="NA"/>
  </r>
  <r>
    <x v="26"/>
    <x v="26"/>
    <s v="New cancer diagnoses (observed)"/>
    <x v="0"/>
    <x v="1"/>
    <n v="125"/>
    <s v="NA"/>
    <s v="NA"/>
    <s v="NA"/>
  </r>
  <r>
    <x v="26"/>
    <x v="26"/>
    <s v="New cancer diagnoses (observed)"/>
    <x v="0"/>
    <x v="2"/>
    <n v="127"/>
    <s v="NA"/>
    <s v="NA"/>
    <s v="NA"/>
  </r>
  <r>
    <x v="26"/>
    <x v="26"/>
    <s v="New cancer diagnoses (observed)"/>
    <x v="0"/>
    <x v="4"/>
    <n v="168"/>
    <s v="NA"/>
    <s v="NA"/>
    <s v="NA"/>
  </r>
  <r>
    <x v="26"/>
    <x v="26"/>
    <s v="New cancer diagnoses (observed)"/>
    <x v="1"/>
    <x v="5"/>
    <n v="39"/>
    <s v="NA"/>
    <s v="NA"/>
    <s v="NA"/>
  </r>
  <r>
    <x v="26"/>
    <x v="26"/>
    <s v="New cancer diagnoses (observed)"/>
    <x v="1"/>
    <x v="6"/>
    <n v="73"/>
    <s v="NA"/>
    <s v="NA"/>
    <s v="NA"/>
  </r>
  <r>
    <x v="26"/>
    <x v="26"/>
    <s v="New cancer diagnoses (observed)"/>
    <x v="1"/>
    <x v="7"/>
    <n v="75"/>
    <s v="NA"/>
    <s v="NA"/>
    <s v="NA"/>
  </r>
  <r>
    <x v="26"/>
    <x v="26"/>
    <s v="New cancer diagnoses (observed)"/>
    <x v="1"/>
    <x v="8"/>
    <n v="239"/>
    <s v="NA"/>
    <s v="NA"/>
    <s v="NA"/>
  </r>
  <r>
    <x v="26"/>
    <x v="26"/>
    <s v="New cancer diagnoses (observed)"/>
    <x v="1"/>
    <x v="9"/>
    <n v="350"/>
    <s v="NA"/>
    <s v="NA"/>
    <s v="NA"/>
  </r>
  <r>
    <x v="26"/>
    <x v="27"/>
    <s v="New cancer diagnoses (observed)"/>
    <x v="0"/>
    <x v="0"/>
    <n v="271"/>
    <s v="NA"/>
    <s v="NA"/>
    <s v="NA"/>
  </r>
  <r>
    <x v="26"/>
    <x v="27"/>
    <s v="New cancer diagnoses (observed)"/>
    <x v="0"/>
    <x v="1"/>
    <n v="637"/>
    <s v="NA"/>
    <s v="NA"/>
    <s v="NA"/>
  </r>
  <r>
    <x v="26"/>
    <x v="27"/>
    <s v="New cancer diagnoses (observed)"/>
    <x v="0"/>
    <x v="2"/>
    <n v="309"/>
    <s v="NA"/>
    <s v="NA"/>
    <s v="NA"/>
  </r>
  <r>
    <x v="26"/>
    <x v="27"/>
    <s v="New cancer diagnoses (observed)"/>
    <x v="0"/>
    <x v="4"/>
    <n v="2028"/>
    <s v="NA"/>
    <s v="NA"/>
    <s v="NA"/>
  </r>
  <r>
    <x v="26"/>
    <x v="27"/>
    <s v="New cancer diagnoses (observed)"/>
    <x v="1"/>
    <x v="5"/>
    <n v="854"/>
    <n v="841"/>
    <n v="13"/>
    <n v="0.02"/>
  </r>
  <r>
    <x v="26"/>
    <x v="27"/>
    <s v="New cancer diagnoses (observed)"/>
    <x v="1"/>
    <x v="6"/>
    <n v="357"/>
    <n v="350"/>
    <n v="7"/>
    <n v="0.02"/>
  </r>
  <r>
    <x v="26"/>
    <x v="27"/>
    <s v="New cancer diagnoses (observed)"/>
    <x v="1"/>
    <x v="7"/>
    <n v="630"/>
    <n v="621"/>
    <n v="9"/>
    <n v="0.01"/>
  </r>
  <r>
    <x v="26"/>
    <x v="27"/>
    <s v="New cancer diagnoses (observed)"/>
    <x v="1"/>
    <x v="8"/>
    <n v="420"/>
    <n v="412"/>
    <n v="8"/>
    <n v="0.02"/>
  </r>
  <r>
    <x v="26"/>
    <x v="27"/>
    <s v="New cancer diagnoses (observed)"/>
    <x v="1"/>
    <x v="9"/>
    <n v="984"/>
    <n v="1002"/>
    <n v="-18"/>
    <n v="-0.02"/>
  </r>
  <r>
    <x v="26"/>
    <x v="28"/>
    <s v="New cancer diagnoses (observed)"/>
    <x v="0"/>
    <x v="0"/>
    <n v="124"/>
    <s v="NA"/>
    <s v="NA"/>
    <s v="NA"/>
  </r>
  <r>
    <x v="26"/>
    <x v="28"/>
    <s v="New cancer diagnoses (observed)"/>
    <x v="0"/>
    <x v="1"/>
    <n v="62"/>
    <s v="NA"/>
    <s v="NA"/>
    <s v="NA"/>
  </r>
  <r>
    <x v="26"/>
    <x v="28"/>
    <s v="New cancer diagnoses (observed)"/>
    <x v="0"/>
    <x v="2"/>
    <n v="53"/>
    <s v="NA"/>
    <s v="NA"/>
    <s v="NA"/>
  </r>
  <r>
    <x v="26"/>
    <x v="28"/>
    <s v="New cancer diagnoses (observed)"/>
    <x v="0"/>
    <x v="4"/>
    <n v="109"/>
    <s v="NA"/>
    <s v="NA"/>
    <s v="NA"/>
  </r>
  <r>
    <x v="26"/>
    <x v="28"/>
    <s v="New cancer diagnoses (observed)"/>
    <x v="1"/>
    <x v="5"/>
    <n v="24"/>
    <s v="NA"/>
    <s v="NA"/>
    <s v="NA"/>
  </r>
  <r>
    <x v="26"/>
    <x v="28"/>
    <s v="New cancer diagnoses (observed)"/>
    <x v="1"/>
    <x v="6"/>
    <n v="46"/>
    <s v="NA"/>
    <s v="NA"/>
    <s v="NA"/>
  </r>
  <r>
    <x v="26"/>
    <x v="28"/>
    <s v="New cancer diagnoses (observed)"/>
    <x v="1"/>
    <x v="7"/>
    <n v="32"/>
    <s v="NA"/>
    <s v="NA"/>
    <s v="NA"/>
  </r>
  <r>
    <x v="26"/>
    <x v="28"/>
    <s v="New cancer diagnoses (observed)"/>
    <x v="1"/>
    <x v="8"/>
    <n v="77"/>
    <s v="NA"/>
    <s v="NA"/>
    <s v="NA"/>
  </r>
  <r>
    <x v="26"/>
    <x v="28"/>
    <s v="New cancer diagnoses (observed)"/>
    <x v="1"/>
    <x v="9"/>
    <n v="169"/>
    <s v="NA"/>
    <s v="NA"/>
    <s v="NA"/>
  </r>
  <r>
    <x v="26"/>
    <x v="29"/>
    <s v="New cancer diagnoses (observed)"/>
    <x v="0"/>
    <x v="0"/>
    <n v="22"/>
    <s v="NA"/>
    <s v="NA"/>
    <s v="NA"/>
  </r>
  <r>
    <x v="26"/>
    <x v="29"/>
    <s v="New cancer diagnoses (observed)"/>
    <x v="0"/>
    <x v="1"/>
    <n v="32"/>
    <s v="NA"/>
    <s v="NA"/>
    <s v="NA"/>
  </r>
  <r>
    <x v="26"/>
    <x v="29"/>
    <s v="New cancer diagnoses (observed)"/>
    <x v="0"/>
    <x v="2"/>
    <n v="25"/>
    <s v="NA"/>
    <s v="NA"/>
    <s v="NA"/>
  </r>
  <r>
    <x v="26"/>
    <x v="29"/>
    <s v="New cancer diagnoses (observed)"/>
    <x v="0"/>
    <x v="4"/>
    <n v="97"/>
    <s v="NA"/>
    <s v="NA"/>
    <s v="NA"/>
  </r>
  <r>
    <x v="26"/>
    <x v="30"/>
    <s v="New cancer diagnoses (observed)"/>
    <x v="0"/>
    <x v="0"/>
    <n v="217"/>
    <s v="NA"/>
    <s v="NA"/>
    <s v="NA"/>
  </r>
  <r>
    <x v="26"/>
    <x v="30"/>
    <s v="New cancer diagnoses (observed)"/>
    <x v="0"/>
    <x v="1"/>
    <n v="91"/>
    <s v="NA"/>
    <s v="NA"/>
    <s v="NA"/>
  </r>
  <r>
    <x v="26"/>
    <x v="30"/>
    <s v="New cancer diagnoses (observed)"/>
    <x v="0"/>
    <x v="2"/>
    <n v="73"/>
    <s v="NA"/>
    <s v="NA"/>
    <s v="NA"/>
  </r>
  <r>
    <x v="26"/>
    <x v="30"/>
    <s v="New cancer diagnoses (observed)"/>
    <x v="0"/>
    <x v="4"/>
    <n v="113"/>
    <s v="NA"/>
    <s v="NA"/>
    <s v="NA"/>
  </r>
  <r>
    <x v="26"/>
    <x v="31"/>
    <s v="New cancer diagnoses (observed)"/>
    <x v="0"/>
    <x v="0"/>
    <n v="736"/>
    <s v="NA"/>
    <s v="NA"/>
    <s v="NA"/>
  </r>
  <r>
    <x v="26"/>
    <x v="31"/>
    <s v="New cancer diagnoses (observed)"/>
    <x v="0"/>
    <x v="1"/>
    <n v="260"/>
    <s v="NA"/>
    <s v="NA"/>
    <s v="NA"/>
  </r>
  <r>
    <x v="26"/>
    <x v="31"/>
    <s v="New cancer diagnoses (observed)"/>
    <x v="0"/>
    <x v="2"/>
    <n v="308"/>
    <s v="NA"/>
    <s v="NA"/>
    <s v="NA"/>
  </r>
  <r>
    <x v="26"/>
    <x v="31"/>
    <s v="New cancer diagnoses (observed)"/>
    <x v="0"/>
    <x v="4"/>
    <n v="301"/>
    <s v="NA"/>
    <s v="NA"/>
    <s v="NA"/>
  </r>
  <r>
    <x v="26"/>
    <x v="31"/>
    <s v="New cancer diagnoses (observed)"/>
    <x v="1"/>
    <x v="5"/>
    <n v="39"/>
    <n v="39"/>
    <n v="0"/>
    <n v="0"/>
  </r>
  <r>
    <x v="26"/>
    <x v="31"/>
    <s v="New cancer diagnoses (observed)"/>
    <x v="1"/>
    <x v="6"/>
    <n v="73"/>
    <n v="73"/>
    <n v="0"/>
    <n v="0"/>
  </r>
  <r>
    <x v="26"/>
    <x v="31"/>
    <s v="New cancer diagnoses (observed)"/>
    <x v="1"/>
    <x v="7"/>
    <n v="75"/>
    <n v="74"/>
    <n v="1"/>
    <n v="0.01"/>
  </r>
  <r>
    <x v="26"/>
    <x v="31"/>
    <s v="New cancer diagnoses (observed)"/>
    <x v="1"/>
    <x v="8"/>
    <n v="239"/>
    <n v="236"/>
    <n v="3"/>
    <n v="0.01"/>
  </r>
  <r>
    <x v="26"/>
    <x v="31"/>
    <s v="New cancer diagnoses (observed)"/>
    <x v="1"/>
    <x v="9"/>
    <n v="350"/>
    <n v="312"/>
    <n v="38"/>
    <n v="0.12"/>
  </r>
  <r>
    <x v="26"/>
    <x v="32"/>
    <s v="New cancer diagnoses (observed)"/>
    <x v="0"/>
    <x v="0"/>
    <n v="411"/>
    <s v="NA"/>
    <s v="NA"/>
    <s v="NA"/>
  </r>
  <r>
    <x v="26"/>
    <x v="32"/>
    <s v="New cancer diagnoses (observed)"/>
    <x v="0"/>
    <x v="1"/>
    <n v="440"/>
    <s v="NA"/>
    <s v="NA"/>
    <s v="NA"/>
  </r>
  <r>
    <x v="26"/>
    <x v="32"/>
    <s v="New cancer diagnoses (observed)"/>
    <x v="0"/>
    <x v="2"/>
    <n v="345"/>
    <s v="NA"/>
    <s v="NA"/>
    <s v="NA"/>
  </r>
  <r>
    <x v="26"/>
    <x v="32"/>
    <s v="New cancer diagnoses (observed)"/>
    <x v="0"/>
    <x v="4"/>
    <n v="743"/>
    <s v="NA"/>
    <s v="NA"/>
    <s v="NA"/>
  </r>
  <r>
    <x v="26"/>
    <x v="32"/>
    <s v="New cancer diagnoses (observed)"/>
    <x v="1"/>
    <x v="5"/>
    <n v="434"/>
    <n v="424"/>
    <n v="10"/>
    <n v="0.02"/>
  </r>
  <r>
    <x v="26"/>
    <x v="32"/>
    <s v="New cancer diagnoses (observed)"/>
    <x v="1"/>
    <x v="6"/>
    <n v="186"/>
    <n v="180"/>
    <n v="6"/>
    <n v="0.03"/>
  </r>
  <r>
    <x v="26"/>
    <x v="32"/>
    <s v="New cancer diagnoses (observed)"/>
    <x v="1"/>
    <x v="7"/>
    <n v="164"/>
    <n v="157"/>
    <n v="7"/>
    <n v="0.04"/>
  </r>
  <r>
    <x v="26"/>
    <x v="32"/>
    <s v="New cancer diagnoses (observed)"/>
    <x v="1"/>
    <x v="8"/>
    <n v="88"/>
    <n v="88"/>
    <n v="0"/>
    <n v="0"/>
  </r>
  <r>
    <x v="26"/>
    <x v="32"/>
    <s v="New cancer diagnoses (observed)"/>
    <x v="1"/>
    <x v="9"/>
    <n v="730"/>
    <n v="704"/>
    <n v="26"/>
    <n v="0.04"/>
  </r>
  <r>
    <x v="26"/>
    <x v="33"/>
    <s v="New cancer diagnoses (observed)"/>
    <x v="0"/>
    <x v="0"/>
    <n v="61"/>
    <s v="NA"/>
    <s v="NA"/>
    <s v="NA"/>
  </r>
  <r>
    <x v="26"/>
    <x v="33"/>
    <s v="New cancer diagnoses (observed)"/>
    <x v="0"/>
    <x v="1"/>
    <n v="146"/>
    <s v="NA"/>
    <s v="NA"/>
    <s v="NA"/>
  </r>
  <r>
    <x v="26"/>
    <x v="33"/>
    <s v="New cancer diagnoses (observed)"/>
    <x v="0"/>
    <x v="2"/>
    <n v="79"/>
    <s v="NA"/>
    <s v="NA"/>
    <s v="NA"/>
  </r>
  <r>
    <x v="26"/>
    <x v="33"/>
    <s v="New cancer diagnoses (observed)"/>
    <x v="0"/>
    <x v="4"/>
    <n v="450"/>
    <s v="NA"/>
    <s v="NA"/>
    <s v="NA"/>
  </r>
  <r>
    <x v="26"/>
    <x v="33"/>
    <s v="New cancer diagnoses (observed)"/>
    <x v="1"/>
    <x v="5"/>
    <n v="320"/>
    <s v="NA"/>
    <s v="NA"/>
    <s v="NA"/>
  </r>
  <r>
    <x v="26"/>
    <x v="33"/>
    <s v="New cancer diagnoses (observed)"/>
    <x v="1"/>
    <x v="6"/>
    <n v="34"/>
    <s v="NA"/>
    <s v="NA"/>
    <s v="NA"/>
  </r>
  <r>
    <x v="26"/>
    <x v="33"/>
    <s v="New cancer diagnoses (observed)"/>
    <x v="1"/>
    <x v="7"/>
    <n v="53"/>
    <s v="NA"/>
    <s v="NA"/>
    <s v="NA"/>
  </r>
  <r>
    <x v="26"/>
    <x v="33"/>
    <s v="New cancer diagnoses (observed)"/>
    <x v="1"/>
    <x v="8"/>
    <n v="56"/>
    <s v="NA"/>
    <s v="NA"/>
    <s v="NA"/>
  </r>
  <r>
    <x v="26"/>
    <x v="33"/>
    <s v="New cancer diagnoses (observed)"/>
    <x v="1"/>
    <x v="9"/>
    <n v="273"/>
    <s v="NA"/>
    <s v="NA"/>
    <s v="NA"/>
  </r>
  <r>
    <x v="27"/>
    <x v="0"/>
    <s v="New cancer diagnoses (observed)"/>
    <x v="1"/>
    <x v="5"/>
    <n v="4271"/>
    <n v="4161"/>
    <n v="110"/>
    <n v="0.03"/>
  </r>
  <r>
    <x v="27"/>
    <x v="0"/>
    <s v="New cancer diagnoses (observed)"/>
    <x v="1"/>
    <x v="6"/>
    <n v="2976"/>
    <n v="2896"/>
    <n v="80"/>
    <n v="0.03"/>
  </r>
  <r>
    <x v="27"/>
    <x v="0"/>
    <s v="New cancer diagnoses (observed)"/>
    <x v="1"/>
    <x v="7"/>
    <n v="2812"/>
    <n v="2721"/>
    <n v="91"/>
    <n v="0.03"/>
  </r>
  <r>
    <x v="27"/>
    <x v="0"/>
    <s v="New cancer diagnoses (observed)"/>
    <x v="1"/>
    <x v="8"/>
    <n v="3155"/>
    <n v="3068"/>
    <n v="87"/>
    <n v="0.03"/>
  </r>
  <r>
    <x v="27"/>
    <x v="0"/>
    <s v="New cancer diagnoses (observed)"/>
    <x v="1"/>
    <x v="9"/>
    <n v="5796"/>
    <n v="6078"/>
    <n v="-282"/>
    <n v="-0.05"/>
  </r>
  <r>
    <x v="27"/>
    <x v="1"/>
    <s v="New cancer diagnoses (observed)"/>
    <x v="1"/>
    <x v="5"/>
    <n v="200"/>
    <s v="NA"/>
    <s v="NA"/>
    <s v="NA"/>
  </r>
  <r>
    <x v="27"/>
    <x v="1"/>
    <s v="New cancer diagnoses (observed)"/>
    <x v="1"/>
    <x v="6"/>
    <n v="169"/>
    <s v="NA"/>
    <s v="NA"/>
    <s v="NA"/>
  </r>
  <r>
    <x v="27"/>
    <x v="1"/>
    <s v="New cancer diagnoses (observed)"/>
    <x v="1"/>
    <x v="7"/>
    <n v="41"/>
    <s v="NA"/>
    <s v="NA"/>
    <s v="NA"/>
  </r>
  <r>
    <x v="27"/>
    <x v="1"/>
    <s v="New cancer diagnoses (observed)"/>
    <x v="1"/>
    <x v="8"/>
    <n v="28"/>
    <s v="NA"/>
    <s v="NA"/>
    <s v="NA"/>
  </r>
  <r>
    <x v="27"/>
    <x v="1"/>
    <s v="New cancer diagnoses (observed)"/>
    <x v="1"/>
    <x v="9"/>
    <n v="347"/>
    <s v="NA"/>
    <s v="NA"/>
    <s v="NA"/>
  </r>
  <r>
    <x v="27"/>
    <x v="4"/>
    <s v="New cancer diagnoses (observed)"/>
    <x v="1"/>
    <x v="5"/>
    <n v="942"/>
    <n v="919"/>
    <n v="23"/>
    <n v="0.03"/>
  </r>
  <r>
    <x v="27"/>
    <x v="4"/>
    <s v="New cancer diagnoses (observed)"/>
    <x v="1"/>
    <x v="6"/>
    <n v="1096"/>
    <n v="1045"/>
    <n v="51"/>
    <n v="0.05"/>
  </r>
  <r>
    <x v="27"/>
    <x v="4"/>
    <s v="New cancer diagnoses (observed)"/>
    <x v="1"/>
    <x v="7"/>
    <n v="227"/>
    <n v="206"/>
    <n v="21"/>
    <n v="0.1"/>
  </r>
  <r>
    <x v="27"/>
    <x v="4"/>
    <s v="New cancer diagnoses (observed)"/>
    <x v="1"/>
    <x v="8"/>
    <n v="128"/>
    <n v="124"/>
    <n v="4"/>
    <n v="0.03"/>
  </r>
  <r>
    <x v="27"/>
    <x v="4"/>
    <s v="New cancer diagnoses (observed)"/>
    <x v="1"/>
    <x v="9"/>
    <n v="1183"/>
    <n v="1266"/>
    <n v="-83"/>
    <n v="-7.0000000000000007E-2"/>
  </r>
  <r>
    <x v="27"/>
    <x v="6"/>
    <s v="New cancer diagnoses (observed)"/>
    <x v="1"/>
    <x v="5"/>
    <n v="548"/>
    <n v="534"/>
    <n v="14"/>
    <n v="0.03"/>
  </r>
  <r>
    <x v="27"/>
    <x v="6"/>
    <s v="New cancer diagnoses (observed)"/>
    <x v="1"/>
    <x v="6"/>
    <n v="582"/>
    <n v="575"/>
    <n v="7"/>
    <n v="0.01"/>
  </r>
  <r>
    <x v="27"/>
    <x v="6"/>
    <s v="New cancer diagnoses (observed)"/>
    <x v="1"/>
    <x v="7"/>
    <n v="817"/>
    <n v="801"/>
    <n v="16"/>
    <n v="0.02"/>
  </r>
  <r>
    <x v="27"/>
    <x v="6"/>
    <s v="New cancer diagnoses (observed)"/>
    <x v="1"/>
    <x v="8"/>
    <n v="463"/>
    <n v="449"/>
    <n v="14"/>
    <n v="0.03"/>
  </r>
  <r>
    <x v="27"/>
    <x v="6"/>
    <s v="New cancer diagnoses (observed)"/>
    <x v="1"/>
    <x v="9"/>
    <n v="766"/>
    <n v="809"/>
    <n v="-43"/>
    <n v="-0.05"/>
  </r>
  <r>
    <x v="27"/>
    <x v="8"/>
    <s v="New cancer diagnoses (observed)"/>
    <x v="1"/>
    <x v="5"/>
    <n v="390"/>
    <n v="374"/>
    <n v="16"/>
    <n v="0.04"/>
  </r>
  <r>
    <x v="27"/>
    <x v="8"/>
    <s v="New cancer diagnoses (observed)"/>
    <x v="1"/>
    <x v="6"/>
    <n v="42"/>
    <n v="39"/>
    <n v="3"/>
    <n v="0.08"/>
  </r>
  <r>
    <x v="27"/>
    <x v="8"/>
    <s v="New cancer diagnoses (observed)"/>
    <x v="1"/>
    <x v="7"/>
    <n v="134"/>
    <n v="130"/>
    <n v="4"/>
    <n v="0.03"/>
  </r>
  <r>
    <x v="27"/>
    <x v="8"/>
    <s v="New cancer diagnoses (observed)"/>
    <x v="1"/>
    <x v="8"/>
    <n v="85"/>
    <n v="80"/>
    <n v="5"/>
    <n v="0.06"/>
  </r>
  <r>
    <x v="27"/>
    <x v="8"/>
    <s v="New cancer diagnoses (observed)"/>
    <x v="1"/>
    <x v="9"/>
    <n v="453"/>
    <n v="478"/>
    <n v="-25"/>
    <n v="-0.05"/>
  </r>
  <r>
    <x v="27"/>
    <x v="9"/>
    <s v="New cancer diagnoses (observed)"/>
    <x v="1"/>
    <x v="5"/>
    <n v="40"/>
    <n v="38"/>
    <n v="2"/>
    <n v="0.05"/>
  </r>
  <r>
    <x v="27"/>
    <x v="9"/>
    <s v="New cancer diagnoses (observed)"/>
    <x v="1"/>
    <x v="6"/>
    <n v="47"/>
    <n v="45"/>
    <n v="2"/>
    <n v="0.04"/>
  </r>
  <r>
    <x v="27"/>
    <x v="9"/>
    <s v="New cancer diagnoses (observed)"/>
    <x v="1"/>
    <x v="7"/>
    <n v="68"/>
    <n v="67"/>
    <n v="1"/>
    <n v="0.01"/>
  </r>
  <r>
    <x v="27"/>
    <x v="9"/>
    <s v="New cancer diagnoses (observed)"/>
    <x v="1"/>
    <x v="8"/>
    <n v="154"/>
    <n v="152"/>
    <n v="2"/>
    <n v="0.01"/>
  </r>
  <r>
    <x v="27"/>
    <x v="9"/>
    <s v="New cancer diagnoses (observed)"/>
    <x v="1"/>
    <x v="9"/>
    <n v="638"/>
    <n v="637"/>
    <n v="1"/>
    <n v="0"/>
  </r>
  <r>
    <x v="27"/>
    <x v="11"/>
    <s v="New cancer diagnoses (observed)"/>
    <x v="1"/>
    <x v="5"/>
    <n v="6"/>
    <s v="NA"/>
    <s v="NA"/>
    <s v="NA"/>
  </r>
  <r>
    <x v="27"/>
    <x v="11"/>
    <s v="New cancer diagnoses (observed)"/>
    <x v="1"/>
    <x v="6"/>
    <n v="16"/>
    <s v="NA"/>
    <s v="NA"/>
    <s v="NA"/>
  </r>
  <r>
    <x v="27"/>
    <x v="11"/>
    <s v="New cancer diagnoses (observed)"/>
    <x v="1"/>
    <x v="7"/>
    <n v="13"/>
    <s v="NA"/>
    <s v="NA"/>
    <s v="NA"/>
  </r>
  <r>
    <x v="27"/>
    <x v="11"/>
    <s v="New cancer diagnoses (observed)"/>
    <x v="1"/>
    <x v="8"/>
    <n v="27"/>
    <s v="NA"/>
    <s v="NA"/>
    <s v="NA"/>
  </r>
  <r>
    <x v="27"/>
    <x v="11"/>
    <s v="New cancer diagnoses (observed)"/>
    <x v="1"/>
    <x v="9"/>
    <n v="84"/>
    <s v="NA"/>
    <s v="NA"/>
    <s v="NA"/>
  </r>
  <r>
    <x v="27"/>
    <x v="12"/>
    <s v="New cancer diagnoses (observed)"/>
    <x v="1"/>
    <x v="5"/>
    <n v="206"/>
    <s v="NA"/>
    <s v="NA"/>
    <s v="NA"/>
  </r>
  <r>
    <x v="27"/>
    <x v="12"/>
    <s v="New cancer diagnoses (observed)"/>
    <x v="1"/>
    <x v="6"/>
    <n v="34"/>
    <s v="NA"/>
    <s v="NA"/>
    <s v="NA"/>
  </r>
  <r>
    <x v="27"/>
    <x v="12"/>
    <s v="New cancer diagnoses (observed)"/>
    <x v="1"/>
    <x v="7"/>
    <n v="106"/>
    <s v="NA"/>
    <s v="NA"/>
    <s v="NA"/>
  </r>
  <r>
    <x v="27"/>
    <x v="12"/>
    <s v="New cancer diagnoses (observed)"/>
    <x v="1"/>
    <x v="8"/>
    <n v="60"/>
    <s v="NA"/>
    <s v="NA"/>
    <s v="NA"/>
  </r>
  <r>
    <x v="27"/>
    <x v="12"/>
    <s v="New cancer diagnoses (observed)"/>
    <x v="1"/>
    <x v="9"/>
    <n v="270"/>
    <s v="NA"/>
    <s v="NA"/>
    <s v="NA"/>
  </r>
  <r>
    <x v="27"/>
    <x v="15"/>
    <s v="New cancer diagnoses (observed)"/>
    <x v="1"/>
    <x v="5"/>
    <n v="547"/>
    <n v="527"/>
    <n v="20"/>
    <n v="0.04"/>
  </r>
  <r>
    <x v="27"/>
    <x v="15"/>
    <s v="New cancer diagnoses (observed)"/>
    <x v="1"/>
    <x v="6"/>
    <n v="196"/>
    <n v="193"/>
    <n v="3"/>
    <n v="0.02"/>
  </r>
  <r>
    <x v="27"/>
    <x v="15"/>
    <s v="New cancer diagnoses (observed)"/>
    <x v="1"/>
    <x v="7"/>
    <n v="530"/>
    <n v="517"/>
    <n v="13"/>
    <n v="0.03"/>
  </r>
  <r>
    <x v="27"/>
    <x v="15"/>
    <s v="New cancer diagnoses (observed)"/>
    <x v="1"/>
    <x v="8"/>
    <n v="1276"/>
    <n v="1244"/>
    <n v="32"/>
    <n v="0.03"/>
  </r>
  <r>
    <x v="27"/>
    <x v="15"/>
    <s v="New cancer diagnoses (observed)"/>
    <x v="1"/>
    <x v="9"/>
    <n v="349"/>
    <n v="397"/>
    <n v="-48"/>
    <n v="-0.12"/>
  </r>
  <r>
    <x v="27"/>
    <x v="17"/>
    <s v="New cancer diagnoses (observed)"/>
    <x v="1"/>
    <x v="5"/>
    <n v="498"/>
    <n v="491"/>
    <n v="7"/>
    <n v="0.01"/>
  </r>
  <r>
    <x v="27"/>
    <x v="17"/>
    <s v="New cancer diagnoses (observed)"/>
    <x v="1"/>
    <x v="6"/>
    <n v="297"/>
    <n v="290"/>
    <n v="7"/>
    <n v="0.02"/>
  </r>
  <r>
    <x v="27"/>
    <x v="17"/>
    <s v="New cancer diagnoses (observed)"/>
    <x v="1"/>
    <x v="7"/>
    <n v="35"/>
    <n v="31"/>
    <n v="4"/>
    <n v="0.13"/>
  </r>
  <r>
    <x v="27"/>
    <x v="17"/>
    <s v="New cancer diagnoses (observed)"/>
    <x v="1"/>
    <x v="8"/>
    <n v="20"/>
    <n v="18"/>
    <n v="2"/>
    <n v="0.11"/>
  </r>
  <r>
    <x v="27"/>
    <x v="17"/>
    <s v="New cancer diagnoses (observed)"/>
    <x v="1"/>
    <x v="9"/>
    <n v="281"/>
    <n v="296"/>
    <n v="-15"/>
    <n v="-0.05"/>
  </r>
  <r>
    <x v="27"/>
    <x v="21"/>
    <s v="New cancer diagnoses (observed)"/>
    <x v="1"/>
    <x v="5"/>
    <n v="31"/>
    <s v="NA"/>
    <s v="NA"/>
    <s v="NA"/>
  </r>
  <r>
    <x v="27"/>
    <x v="21"/>
    <s v="New cancer diagnoses (observed)"/>
    <x v="1"/>
    <x v="6"/>
    <n v="31"/>
    <s v="NA"/>
    <s v="NA"/>
    <s v="NA"/>
  </r>
  <r>
    <x v="27"/>
    <x v="21"/>
    <s v="New cancer diagnoses (observed)"/>
    <x v="1"/>
    <x v="7"/>
    <n v="54"/>
    <s v="NA"/>
    <s v="NA"/>
    <s v="NA"/>
  </r>
  <r>
    <x v="27"/>
    <x v="21"/>
    <s v="New cancer diagnoses (observed)"/>
    <x v="1"/>
    <x v="8"/>
    <n v="115"/>
    <s v="NA"/>
    <s v="NA"/>
    <s v="NA"/>
  </r>
  <r>
    <x v="27"/>
    <x v="21"/>
    <s v="New cancer diagnoses (observed)"/>
    <x v="1"/>
    <x v="9"/>
    <n v="495"/>
    <s v="NA"/>
    <s v="NA"/>
    <s v="NA"/>
  </r>
  <r>
    <x v="27"/>
    <x v="22"/>
    <s v="New cancer diagnoses (observed)"/>
    <x v="1"/>
    <x v="5"/>
    <n v="20"/>
    <s v="NA"/>
    <s v="NA"/>
    <s v="NA"/>
  </r>
  <r>
    <x v="27"/>
    <x v="22"/>
    <s v="New cancer diagnoses (observed)"/>
    <x v="1"/>
    <x v="6"/>
    <n v="84"/>
    <s v="NA"/>
    <s v="NA"/>
    <s v="NA"/>
  </r>
  <r>
    <x v="27"/>
    <x v="22"/>
    <s v="New cancer diagnoses (observed)"/>
    <x v="1"/>
    <x v="7"/>
    <n v="159"/>
    <s v="NA"/>
    <s v="NA"/>
    <s v="NA"/>
  </r>
  <r>
    <x v="27"/>
    <x v="22"/>
    <s v="New cancer diagnoses (observed)"/>
    <x v="1"/>
    <x v="8"/>
    <n v="183"/>
    <s v="NA"/>
    <s v="NA"/>
    <s v="NA"/>
  </r>
  <r>
    <x v="27"/>
    <x v="22"/>
    <s v="New cancer diagnoses (observed)"/>
    <x v="1"/>
    <x v="9"/>
    <n v="211"/>
    <s v="NA"/>
    <s v="NA"/>
    <s v="NA"/>
  </r>
  <r>
    <x v="27"/>
    <x v="23"/>
    <s v="New cancer diagnoses (observed)"/>
    <x v="1"/>
    <x v="5"/>
    <n v="42"/>
    <n v="38"/>
    <n v="4"/>
    <n v="0.11"/>
  </r>
  <r>
    <x v="27"/>
    <x v="23"/>
    <s v="New cancer diagnoses (observed)"/>
    <x v="1"/>
    <x v="6"/>
    <n v="115"/>
    <n v="111"/>
    <n v="4"/>
    <n v="0.04"/>
  </r>
  <r>
    <x v="27"/>
    <x v="23"/>
    <s v="New cancer diagnoses (observed)"/>
    <x v="1"/>
    <x v="7"/>
    <n v="192"/>
    <n v="186"/>
    <n v="6"/>
    <n v="0.03"/>
  </r>
  <r>
    <x v="27"/>
    <x v="23"/>
    <s v="New cancer diagnoses (observed)"/>
    <x v="1"/>
    <x v="8"/>
    <n v="268"/>
    <n v="260"/>
    <n v="8"/>
    <n v="0.03"/>
  </r>
  <r>
    <x v="27"/>
    <x v="23"/>
    <s v="New cancer diagnoses (observed)"/>
    <x v="1"/>
    <x v="9"/>
    <n v="337"/>
    <n v="358"/>
    <n v="-21"/>
    <n v="-0.06"/>
  </r>
  <r>
    <x v="27"/>
    <x v="24"/>
    <s v="New cancer diagnoses (observed)"/>
    <x v="1"/>
    <x v="5"/>
    <s v="NA"/>
    <s v="NA"/>
    <s v="NA"/>
    <s v="NA"/>
  </r>
  <r>
    <x v="27"/>
    <x v="24"/>
    <s v="New cancer diagnoses (observed)"/>
    <x v="1"/>
    <x v="6"/>
    <s v="NA"/>
    <s v="NA"/>
    <s v="NA"/>
    <s v="NA"/>
  </r>
  <r>
    <x v="27"/>
    <x v="24"/>
    <s v="New cancer diagnoses (observed)"/>
    <x v="1"/>
    <x v="7"/>
    <s v="NA"/>
    <s v="NA"/>
    <s v="NA"/>
    <s v="NA"/>
  </r>
  <r>
    <x v="27"/>
    <x v="24"/>
    <s v="New cancer diagnoses (observed)"/>
    <x v="1"/>
    <x v="8"/>
    <s v="NA"/>
    <s v="NA"/>
    <s v="NA"/>
    <s v="NA"/>
  </r>
  <r>
    <x v="27"/>
    <x v="24"/>
    <s v="New cancer diagnoses (observed)"/>
    <x v="1"/>
    <x v="9"/>
    <s v="NA"/>
    <s v="NA"/>
    <s v="NA"/>
    <s v="NA"/>
  </r>
  <r>
    <x v="27"/>
    <x v="25"/>
    <s v="New cancer diagnoses (observed)"/>
    <x v="1"/>
    <x v="5"/>
    <n v="73"/>
    <s v="NA"/>
    <s v="NA"/>
    <s v="NA"/>
  </r>
  <r>
    <x v="27"/>
    <x v="25"/>
    <s v="New cancer diagnoses (observed)"/>
    <x v="1"/>
    <x v="6"/>
    <n v="14"/>
    <s v="NA"/>
    <s v="NA"/>
    <s v="NA"/>
  </r>
  <r>
    <x v="27"/>
    <x v="25"/>
    <s v="New cancer diagnoses (observed)"/>
    <x v="1"/>
    <x v="7"/>
    <n v="66"/>
    <s v="NA"/>
    <s v="NA"/>
    <s v="NA"/>
  </r>
  <r>
    <x v="27"/>
    <x v="25"/>
    <s v="New cancer diagnoses (observed)"/>
    <x v="1"/>
    <x v="8"/>
    <n v="50"/>
    <s v="NA"/>
    <s v="NA"/>
    <s v="NA"/>
  </r>
  <r>
    <x v="27"/>
    <x v="25"/>
    <s v="New cancer diagnoses (observed)"/>
    <x v="1"/>
    <x v="9"/>
    <n v="224"/>
    <s v="NA"/>
    <s v="NA"/>
    <s v="NA"/>
  </r>
  <r>
    <x v="27"/>
    <x v="26"/>
    <s v="New cancer diagnoses (observed)"/>
    <x v="1"/>
    <x v="5"/>
    <n v="40"/>
    <s v="NA"/>
    <s v="NA"/>
    <s v="NA"/>
  </r>
  <r>
    <x v="27"/>
    <x v="26"/>
    <s v="New cancer diagnoses (observed)"/>
    <x v="1"/>
    <x v="6"/>
    <n v="58"/>
    <s v="NA"/>
    <s v="NA"/>
    <s v="NA"/>
  </r>
  <r>
    <x v="27"/>
    <x v="26"/>
    <s v="New cancer diagnoses (observed)"/>
    <x v="1"/>
    <x v="7"/>
    <n v="64"/>
    <s v="NA"/>
    <s v="NA"/>
    <s v="NA"/>
  </r>
  <r>
    <x v="27"/>
    <x v="26"/>
    <s v="New cancer diagnoses (observed)"/>
    <x v="1"/>
    <x v="8"/>
    <n v="201"/>
    <s v="NA"/>
    <s v="NA"/>
    <s v="NA"/>
  </r>
  <r>
    <x v="27"/>
    <x v="26"/>
    <s v="New cancer diagnoses (observed)"/>
    <x v="1"/>
    <x v="9"/>
    <n v="276"/>
    <s v="NA"/>
    <s v="NA"/>
    <s v="NA"/>
  </r>
  <r>
    <x v="27"/>
    <x v="27"/>
    <s v="New cancer diagnoses (observed)"/>
    <x v="1"/>
    <x v="5"/>
    <n v="818"/>
    <n v="805"/>
    <n v="13"/>
    <n v="0.02"/>
  </r>
  <r>
    <x v="27"/>
    <x v="27"/>
    <s v="New cancer diagnoses (observed)"/>
    <x v="1"/>
    <x v="6"/>
    <n v="340"/>
    <n v="339"/>
    <n v="1"/>
    <n v="0"/>
  </r>
  <r>
    <x v="27"/>
    <x v="27"/>
    <s v="New cancer diagnoses (observed)"/>
    <x v="1"/>
    <x v="7"/>
    <n v="598"/>
    <n v="579"/>
    <n v="19"/>
    <n v="0.03"/>
  </r>
  <r>
    <x v="27"/>
    <x v="27"/>
    <s v="New cancer diagnoses (observed)"/>
    <x v="1"/>
    <x v="8"/>
    <n v="472"/>
    <n v="458"/>
    <n v="14"/>
    <n v="0.03"/>
  </r>
  <r>
    <x v="27"/>
    <x v="27"/>
    <s v="New cancer diagnoses (observed)"/>
    <x v="1"/>
    <x v="9"/>
    <n v="896"/>
    <n v="928"/>
    <n v="-32"/>
    <n v="-0.03"/>
  </r>
  <r>
    <x v="27"/>
    <x v="28"/>
    <s v="New cancer diagnoses (observed)"/>
    <x v="1"/>
    <x v="5"/>
    <n v="22"/>
    <s v="NA"/>
    <s v="NA"/>
    <s v="NA"/>
  </r>
  <r>
    <x v="27"/>
    <x v="28"/>
    <s v="New cancer diagnoses (observed)"/>
    <x v="1"/>
    <x v="6"/>
    <n v="31"/>
    <s v="NA"/>
    <s v="NA"/>
    <s v="NA"/>
  </r>
  <r>
    <x v="27"/>
    <x v="28"/>
    <s v="New cancer diagnoses (observed)"/>
    <x v="1"/>
    <x v="7"/>
    <n v="33"/>
    <s v="NA"/>
    <s v="NA"/>
    <s v="NA"/>
  </r>
  <r>
    <x v="27"/>
    <x v="28"/>
    <s v="New cancer diagnoses (observed)"/>
    <x v="1"/>
    <x v="8"/>
    <n v="85"/>
    <s v="NA"/>
    <s v="NA"/>
    <s v="NA"/>
  </r>
  <r>
    <x v="27"/>
    <x v="28"/>
    <s v="New cancer diagnoses (observed)"/>
    <x v="1"/>
    <x v="9"/>
    <n v="126"/>
    <s v="NA"/>
    <s v="NA"/>
    <s v="NA"/>
  </r>
  <r>
    <x v="27"/>
    <x v="31"/>
    <s v="New cancer diagnoses (observed)"/>
    <x v="1"/>
    <x v="5"/>
    <n v="40"/>
    <n v="38"/>
    <n v="2"/>
    <n v="0.05"/>
  </r>
  <r>
    <x v="27"/>
    <x v="31"/>
    <s v="New cancer diagnoses (observed)"/>
    <x v="1"/>
    <x v="6"/>
    <n v="58"/>
    <n v="59"/>
    <n v="-1"/>
    <n v="-0.02"/>
  </r>
  <r>
    <x v="27"/>
    <x v="31"/>
    <s v="New cancer diagnoses (observed)"/>
    <x v="1"/>
    <x v="7"/>
    <n v="64"/>
    <n v="63"/>
    <n v="1"/>
    <n v="0.02"/>
  </r>
  <r>
    <x v="27"/>
    <x v="31"/>
    <s v="New cancer diagnoses (observed)"/>
    <x v="1"/>
    <x v="8"/>
    <n v="201"/>
    <n v="198"/>
    <n v="3"/>
    <n v="0.02"/>
  </r>
  <r>
    <x v="27"/>
    <x v="31"/>
    <s v="New cancer diagnoses (observed)"/>
    <x v="1"/>
    <x v="9"/>
    <n v="276"/>
    <n v="278"/>
    <n v="-2"/>
    <n v="-0.01"/>
  </r>
  <r>
    <x v="27"/>
    <x v="32"/>
    <s v="New cancer diagnoses (observed)"/>
    <x v="1"/>
    <x v="5"/>
    <n v="406"/>
    <n v="397"/>
    <n v="9"/>
    <n v="0.02"/>
  </r>
  <r>
    <x v="27"/>
    <x v="32"/>
    <s v="New cancer diagnoses (observed)"/>
    <x v="1"/>
    <x v="6"/>
    <n v="203"/>
    <n v="200"/>
    <n v="3"/>
    <n v="0.01"/>
  </r>
  <r>
    <x v="27"/>
    <x v="32"/>
    <s v="New cancer diagnoses (observed)"/>
    <x v="1"/>
    <x v="7"/>
    <n v="147"/>
    <n v="141"/>
    <n v="6"/>
    <n v="0.04"/>
  </r>
  <r>
    <x v="27"/>
    <x v="32"/>
    <s v="New cancer diagnoses (observed)"/>
    <x v="1"/>
    <x v="8"/>
    <n v="88"/>
    <n v="85"/>
    <n v="3"/>
    <n v="0.04"/>
  </r>
  <r>
    <x v="27"/>
    <x v="32"/>
    <s v="New cancer diagnoses (observed)"/>
    <x v="1"/>
    <x v="9"/>
    <n v="617"/>
    <n v="631"/>
    <n v="-14"/>
    <n v="-0.02"/>
  </r>
  <r>
    <x v="27"/>
    <x v="33"/>
    <s v="New cancer diagnoses (observed)"/>
    <x v="1"/>
    <x v="5"/>
    <n v="317"/>
    <s v="NA"/>
    <s v="NA"/>
    <s v="NA"/>
  </r>
  <r>
    <x v="27"/>
    <x v="33"/>
    <s v="New cancer diagnoses (observed)"/>
    <x v="1"/>
    <x v="6"/>
    <n v="28"/>
    <s v="NA"/>
    <s v="NA"/>
    <s v="NA"/>
  </r>
  <r>
    <x v="27"/>
    <x v="33"/>
    <s v="New cancer diagnoses (observed)"/>
    <x v="1"/>
    <x v="7"/>
    <n v="68"/>
    <s v="NA"/>
    <s v="NA"/>
    <s v="NA"/>
  </r>
  <r>
    <x v="27"/>
    <x v="33"/>
    <s v="New cancer diagnoses (observed)"/>
    <x v="1"/>
    <x v="8"/>
    <n v="35"/>
    <s v="NA"/>
    <s v="NA"/>
    <s v="NA"/>
  </r>
  <r>
    <x v="27"/>
    <x v="33"/>
    <s v="New cancer diagnoses (observed)"/>
    <x v="1"/>
    <x v="9"/>
    <n v="229"/>
    <s v="NA"/>
    <s v="NA"/>
    <s v="NA"/>
  </r>
  <r>
    <x v="28"/>
    <x v="0"/>
    <s v="New cancer diagnoses (observed)"/>
    <x v="1"/>
    <x v="5"/>
    <n v="4206"/>
    <n v="3999"/>
    <n v="207"/>
    <n v="0.05"/>
  </r>
  <r>
    <x v="28"/>
    <x v="0"/>
    <s v="New cancer diagnoses (observed)"/>
    <x v="1"/>
    <x v="6"/>
    <n v="2867"/>
    <n v="2689"/>
    <n v="178"/>
    <n v="7.0000000000000007E-2"/>
  </r>
  <r>
    <x v="28"/>
    <x v="0"/>
    <s v="New cancer diagnoses (observed)"/>
    <x v="1"/>
    <x v="7"/>
    <n v="2724"/>
    <n v="2592"/>
    <n v="132"/>
    <n v="0.05"/>
  </r>
  <r>
    <x v="28"/>
    <x v="0"/>
    <s v="New cancer diagnoses (observed)"/>
    <x v="1"/>
    <x v="8"/>
    <n v="2951"/>
    <n v="2851"/>
    <n v="100"/>
    <n v="0.04"/>
  </r>
  <r>
    <x v="28"/>
    <x v="0"/>
    <s v="New cancer diagnoses (observed)"/>
    <x v="1"/>
    <x v="9"/>
    <n v="6069"/>
    <n v="6332"/>
    <n v="-263"/>
    <n v="-0.04"/>
  </r>
  <r>
    <x v="28"/>
    <x v="1"/>
    <s v="New cancer diagnoses (observed)"/>
    <x v="1"/>
    <x v="5"/>
    <n v="168"/>
    <s v="NA"/>
    <s v="NA"/>
    <s v="NA"/>
  </r>
  <r>
    <x v="28"/>
    <x v="1"/>
    <s v="New cancer diagnoses (observed)"/>
    <x v="1"/>
    <x v="6"/>
    <n v="145"/>
    <s v="NA"/>
    <s v="NA"/>
    <s v="NA"/>
  </r>
  <r>
    <x v="28"/>
    <x v="1"/>
    <s v="New cancer diagnoses (observed)"/>
    <x v="1"/>
    <x v="7"/>
    <n v="48"/>
    <s v="NA"/>
    <s v="NA"/>
    <s v="NA"/>
  </r>
  <r>
    <x v="28"/>
    <x v="1"/>
    <s v="New cancer diagnoses (observed)"/>
    <x v="1"/>
    <x v="8"/>
    <n v="17"/>
    <s v="NA"/>
    <s v="NA"/>
    <s v="NA"/>
  </r>
  <r>
    <x v="28"/>
    <x v="1"/>
    <s v="New cancer diagnoses (observed)"/>
    <x v="1"/>
    <x v="9"/>
    <n v="383"/>
    <s v="NA"/>
    <s v="NA"/>
    <s v="NA"/>
  </r>
  <r>
    <x v="28"/>
    <x v="4"/>
    <s v="New cancer diagnoses (observed)"/>
    <x v="1"/>
    <x v="5"/>
    <n v="1013"/>
    <n v="954"/>
    <n v="59"/>
    <n v="0.06"/>
  </r>
  <r>
    <x v="28"/>
    <x v="4"/>
    <s v="New cancer diagnoses (observed)"/>
    <x v="1"/>
    <x v="6"/>
    <n v="1013"/>
    <n v="938"/>
    <n v="75"/>
    <n v="0.08"/>
  </r>
  <r>
    <x v="28"/>
    <x v="4"/>
    <s v="New cancer diagnoses (observed)"/>
    <x v="1"/>
    <x v="7"/>
    <n v="218"/>
    <n v="188"/>
    <n v="30"/>
    <n v="0.16"/>
  </r>
  <r>
    <x v="28"/>
    <x v="4"/>
    <s v="New cancer diagnoses (observed)"/>
    <x v="1"/>
    <x v="8"/>
    <n v="104"/>
    <n v="100"/>
    <n v="4"/>
    <n v="0.04"/>
  </r>
  <r>
    <x v="28"/>
    <x v="4"/>
    <s v="New cancer diagnoses (observed)"/>
    <x v="1"/>
    <x v="9"/>
    <n v="1214"/>
    <n v="1357"/>
    <n v="-143"/>
    <n v="-0.11"/>
  </r>
  <r>
    <x v="28"/>
    <x v="6"/>
    <s v="New cancer diagnoses (observed)"/>
    <x v="1"/>
    <x v="5"/>
    <n v="509"/>
    <n v="474"/>
    <n v="35"/>
    <n v="7.0000000000000007E-2"/>
  </r>
  <r>
    <x v="28"/>
    <x v="6"/>
    <s v="New cancer diagnoses (observed)"/>
    <x v="1"/>
    <x v="6"/>
    <n v="590"/>
    <n v="546"/>
    <n v="44"/>
    <n v="0.08"/>
  </r>
  <r>
    <x v="28"/>
    <x v="6"/>
    <s v="New cancer diagnoses (observed)"/>
    <x v="1"/>
    <x v="7"/>
    <n v="774"/>
    <n v="752"/>
    <n v="22"/>
    <n v="0.03"/>
  </r>
  <r>
    <x v="28"/>
    <x v="6"/>
    <s v="New cancer diagnoses (observed)"/>
    <x v="1"/>
    <x v="8"/>
    <n v="406"/>
    <n v="394"/>
    <n v="12"/>
    <n v="0.03"/>
  </r>
  <r>
    <x v="28"/>
    <x v="6"/>
    <s v="New cancer diagnoses (observed)"/>
    <x v="1"/>
    <x v="9"/>
    <n v="870"/>
    <n v="941"/>
    <n v="-71"/>
    <n v="-0.08"/>
  </r>
  <r>
    <x v="28"/>
    <x v="8"/>
    <s v="New cancer diagnoses (observed)"/>
    <x v="1"/>
    <x v="5"/>
    <n v="354"/>
    <n v="327"/>
    <n v="27"/>
    <n v="0.08"/>
  </r>
  <r>
    <x v="28"/>
    <x v="8"/>
    <s v="New cancer diagnoses (observed)"/>
    <x v="1"/>
    <x v="6"/>
    <n v="43"/>
    <n v="38"/>
    <n v="5"/>
    <n v="0.13"/>
  </r>
  <r>
    <x v="28"/>
    <x v="8"/>
    <s v="New cancer diagnoses (observed)"/>
    <x v="1"/>
    <x v="7"/>
    <n v="109"/>
    <n v="102"/>
    <n v="7"/>
    <n v="7.0000000000000007E-2"/>
  </r>
  <r>
    <x v="28"/>
    <x v="8"/>
    <s v="New cancer diagnoses (observed)"/>
    <x v="1"/>
    <x v="8"/>
    <n v="72"/>
    <n v="64"/>
    <n v="8"/>
    <n v="0.12"/>
  </r>
  <r>
    <x v="28"/>
    <x v="8"/>
    <s v="New cancer diagnoses (observed)"/>
    <x v="1"/>
    <x v="9"/>
    <n v="487"/>
    <n v="508"/>
    <n v="-21"/>
    <n v="-0.04"/>
  </r>
  <r>
    <x v="28"/>
    <x v="9"/>
    <s v="New cancer diagnoses (observed)"/>
    <x v="1"/>
    <x v="5"/>
    <n v="54"/>
    <n v="46"/>
    <n v="8"/>
    <n v="0.17"/>
  </r>
  <r>
    <x v="28"/>
    <x v="9"/>
    <s v="New cancer diagnoses (observed)"/>
    <x v="1"/>
    <x v="6"/>
    <n v="63"/>
    <n v="60"/>
    <n v="3"/>
    <n v="0.05"/>
  </r>
  <r>
    <x v="28"/>
    <x v="9"/>
    <s v="New cancer diagnoses (observed)"/>
    <x v="1"/>
    <x v="7"/>
    <n v="67"/>
    <n v="63"/>
    <n v="4"/>
    <n v="0.06"/>
  </r>
  <r>
    <x v="28"/>
    <x v="9"/>
    <s v="New cancer diagnoses (observed)"/>
    <x v="1"/>
    <x v="8"/>
    <n v="150"/>
    <n v="145"/>
    <n v="5"/>
    <n v="0.03"/>
  </r>
  <r>
    <x v="28"/>
    <x v="9"/>
    <s v="New cancer diagnoses (observed)"/>
    <x v="1"/>
    <x v="9"/>
    <n v="650"/>
    <n v="656"/>
    <n v="-6"/>
    <n v="-0.01"/>
  </r>
  <r>
    <x v="28"/>
    <x v="11"/>
    <s v="New cancer diagnoses (observed)"/>
    <x v="1"/>
    <x v="5"/>
    <n v="3"/>
    <s v="NA"/>
    <s v="NA"/>
    <s v="NA"/>
  </r>
  <r>
    <x v="28"/>
    <x v="11"/>
    <s v="New cancer diagnoses (observed)"/>
    <x v="1"/>
    <x v="6"/>
    <n v="17"/>
    <s v="NA"/>
    <s v="NA"/>
    <s v="NA"/>
  </r>
  <r>
    <x v="28"/>
    <x v="11"/>
    <s v="New cancer diagnoses (observed)"/>
    <x v="1"/>
    <x v="7"/>
    <n v="11"/>
    <s v="NA"/>
    <s v="NA"/>
    <s v="NA"/>
  </r>
  <r>
    <x v="28"/>
    <x v="11"/>
    <s v="New cancer diagnoses (observed)"/>
    <x v="1"/>
    <x v="8"/>
    <n v="18"/>
    <s v="NA"/>
    <s v="NA"/>
    <s v="NA"/>
  </r>
  <r>
    <x v="28"/>
    <x v="11"/>
    <s v="New cancer diagnoses (observed)"/>
    <x v="1"/>
    <x v="9"/>
    <n v="90"/>
    <s v="NA"/>
    <s v="NA"/>
    <s v="NA"/>
  </r>
  <r>
    <x v="28"/>
    <x v="12"/>
    <s v="New cancer diagnoses (observed)"/>
    <x v="1"/>
    <x v="5"/>
    <n v="211"/>
    <s v="NA"/>
    <s v="NA"/>
    <s v="NA"/>
  </r>
  <r>
    <x v="28"/>
    <x v="12"/>
    <s v="New cancer diagnoses (observed)"/>
    <x v="1"/>
    <x v="6"/>
    <n v="29"/>
    <s v="NA"/>
    <s v="NA"/>
    <s v="NA"/>
  </r>
  <r>
    <x v="28"/>
    <x v="12"/>
    <s v="New cancer diagnoses (observed)"/>
    <x v="1"/>
    <x v="7"/>
    <n v="104"/>
    <s v="NA"/>
    <s v="NA"/>
    <s v="NA"/>
  </r>
  <r>
    <x v="28"/>
    <x v="12"/>
    <s v="New cancer diagnoses (observed)"/>
    <x v="1"/>
    <x v="8"/>
    <n v="66"/>
    <s v="NA"/>
    <s v="NA"/>
    <s v="NA"/>
  </r>
  <r>
    <x v="28"/>
    <x v="12"/>
    <s v="New cancer diagnoses (observed)"/>
    <x v="1"/>
    <x v="9"/>
    <n v="340"/>
    <s v="NA"/>
    <s v="NA"/>
    <s v="NA"/>
  </r>
  <r>
    <x v="28"/>
    <x v="15"/>
    <s v="New cancer diagnoses (observed)"/>
    <x v="1"/>
    <x v="5"/>
    <n v="563"/>
    <n v="552"/>
    <n v="11"/>
    <n v="0.02"/>
  </r>
  <r>
    <x v="28"/>
    <x v="15"/>
    <s v="New cancer diagnoses (observed)"/>
    <x v="1"/>
    <x v="6"/>
    <n v="185"/>
    <n v="184"/>
    <n v="1"/>
    <n v="0.01"/>
  </r>
  <r>
    <x v="28"/>
    <x v="15"/>
    <s v="New cancer diagnoses (observed)"/>
    <x v="1"/>
    <x v="7"/>
    <n v="556"/>
    <n v="539"/>
    <n v="17"/>
    <n v="0.03"/>
  </r>
  <r>
    <x v="28"/>
    <x v="15"/>
    <s v="New cancer diagnoses (observed)"/>
    <x v="1"/>
    <x v="8"/>
    <n v="1190"/>
    <n v="1164"/>
    <n v="26"/>
    <n v="0.02"/>
  </r>
  <r>
    <x v="28"/>
    <x v="15"/>
    <s v="New cancer diagnoses (observed)"/>
    <x v="1"/>
    <x v="9"/>
    <n v="318"/>
    <n v="335"/>
    <n v="-17"/>
    <n v="-0.05"/>
  </r>
  <r>
    <x v="28"/>
    <x v="17"/>
    <s v="New cancer diagnoses (observed)"/>
    <x v="1"/>
    <x v="5"/>
    <n v="511"/>
    <n v="473"/>
    <n v="38"/>
    <n v="0.08"/>
  </r>
  <r>
    <x v="28"/>
    <x v="17"/>
    <s v="New cancer diagnoses (observed)"/>
    <x v="1"/>
    <x v="6"/>
    <n v="273"/>
    <n v="261"/>
    <n v="12"/>
    <n v="0.05"/>
  </r>
  <r>
    <x v="28"/>
    <x v="17"/>
    <s v="New cancer diagnoses (observed)"/>
    <x v="1"/>
    <x v="7"/>
    <n v="24"/>
    <n v="21"/>
    <n v="3"/>
    <n v="0.14000000000000001"/>
  </r>
  <r>
    <x v="28"/>
    <x v="17"/>
    <s v="New cancer diagnoses (observed)"/>
    <x v="1"/>
    <x v="8"/>
    <n v="16"/>
    <n v="14"/>
    <n v="2"/>
    <n v="0.14000000000000001"/>
  </r>
  <r>
    <x v="28"/>
    <x v="17"/>
    <s v="New cancer diagnoses (observed)"/>
    <x v="1"/>
    <x v="9"/>
    <n v="293"/>
    <n v="254"/>
    <n v="39"/>
    <n v="0.15"/>
  </r>
  <r>
    <x v="28"/>
    <x v="21"/>
    <s v="New cancer diagnoses (observed)"/>
    <x v="1"/>
    <x v="5"/>
    <n v="43"/>
    <s v="NA"/>
    <s v="NA"/>
    <s v="NA"/>
  </r>
  <r>
    <x v="28"/>
    <x v="21"/>
    <s v="New cancer diagnoses (observed)"/>
    <x v="1"/>
    <x v="6"/>
    <n v="46"/>
    <s v="NA"/>
    <s v="NA"/>
    <s v="NA"/>
  </r>
  <r>
    <x v="28"/>
    <x v="21"/>
    <s v="New cancer diagnoses (observed)"/>
    <x v="1"/>
    <x v="7"/>
    <n v="55"/>
    <s v="NA"/>
    <s v="NA"/>
    <s v="NA"/>
  </r>
  <r>
    <x v="28"/>
    <x v="21"/>
    <s v="New cancer diagnoses (observed)"/>
    <x v="1"/>
    <x v="8"/>
    <n v="128"/>
    <s v="NA"/>
    <s v="NA"/>
    <s v="NA"/>
  </r>
  <r>
    <x v="28"/>
    <x v="21"/>
    <s v="New cancer diagnoses (observed)"/>
    <x v="1"/>
    <x v="9"/>
    <n v="502"/>
    <s v="NA"/>
    <s v="NA"/>
    <s v="NA"/>
  </r>
  <r>
    <x v="28"/>
    <x v="22"/>
    <s v="New cancer diagnoses (observed)"/>
    <x v="1"/>
    <x v="5"/>
    <n v="15"/>
    <s v="NA"/>
    <s v="NA"/>
    <s v="NA"/>
  </r>
  <r>
    <x v="28"/>
    <x v="22"/>
    <s v="New cancer diagnoses (observed)"/>
    <x v="1"/>
    <x v="6"/>
    <n v="90"/>
    <s v="NA"/>
    <s v="NA"/>
    <s v="NA"/>
  </r>
  <r>
    <x v="28"/>
    <x v="22"/>
    <s v="New cancer diagnoses (observed)"/>
    <x v="1"/>
    <x v="7"/>
    <n v="148"/>
    <s v="NA"/>
    <s v="NA"/>
    <s v="NA"/>
  </r>
  <r>
    <x v="28"/>
    <x v="22"/>
    <s v="New cancer diagnoses (observed)"/>
    <x v="1"/>
    <x v="8"/>
    <n v="197"/>
    <s v="NA"/>
    <s v="NA"/>
    <s v="NA"/>
  </r>
  <r>
    <x v="28"/>
    <x v="22"/>
    <s v="New cancer diagnoses (observed)"/>
    <x v="1"/>
    <x v="9"/>
    <n v="245"/>
    <s v="NA"/>
    <s v="NA"/>
    <s v="NA"/>
  </r>
  <r>
    <x v="28"/>
    <x v="23"/>
    <s v="New cancer diagnoses (observed)"/>
    <x v="1"/>
    <x v="5"/>
    <n v="33"/>
    <n v="31"/>
    <n v="2"/>
    <n v="0.06"/>
  </r>
  <r>
    <x v="28"/>
    <x v="23"/>
    <s v="New cancer diagnoses (observed)"/>
    <x v="1"/>
    <x v="6"/>
    <n v="137"/>
    <n v="129"/>
    <n v="8"/>
    <n v="0.06"/>
  </r>
  <r>
    <x v="28"/>
    <x v="23"/>
    <s v="New cancer diagnoses (observed)"/>
    <x v="1"/>
    <x v="7"/>
    <n v="176"/>
    <n v="170"/>
    <n v="6"/>
    <n v="0.04"/>
  </r>
  <r>
    <x v="28"/>
    <x v="23"/>
    <s v="New cancer diagnoses (observed)"/>
    <x v="1"/>
    <x v="8"/>
    <n v="272"/>
    <n v="264"/>
    <n v="8"/>
    <n v="0.03"/>
  </r>
  <r>
    <x v="28"/>
    <x v="23"/>
    <s v="New cancer diagnoses (observed)"/>
    <x v="1"/>
    <x v="9"/>
    <n v="367"/>
    <n v="366"/>
    <n v="1"/>
    <n v="0"/>
  </r>
  <r>
    <x v="28"/>
    <x v="24"/>
    <s v="New cancer diagnoses (observed)"/>
    <x v="1"/>
    <x v="5"/>
    <s v="NA"/>
    <s v="NA"/>
    <s v="NA"/>
    <s v="NA"/>
  </r>
  <r>
    <x v="28"/>
    <x v="24"/>
    <s v="New cancer diagnoses (observed)"/>
    <x v="1"/>
    <x v="6"/>
    <s v="NA"/>
    <s v="NA"/>
    <s v="NA"/>
    <s v="NA"/>
  </r>
  <r>
    <x v="28"/>
    <x v="24"/>
    <s v="New cancer diagnoses (observed)"/>
    <x v="1"/>
    <x v="7"/>
    <s v="NA"/>
    <s v="NA"/>
    <s v="NA"/>
    <s v="NA"/>
  </r>
  <r>
    <x v="28"/>
    <x v="24"/>
    <s v="New cancer diagnoses (observed)"/>
    <x v="1"/>
    <x v="8"/>
    <s v="NA"/>
    <s v="NA"/>
    <s v="NA"/>
    <s v="NA"/>
  </r>
  <r>
    <x v="28"/>
    <x v="24"/>
    <s v="New cancer diagnoses (observed)"/>
    <x v="1"/>
    <x v="9"/>
    <s v="NA"/>
    <s v="NA"/>
    <s v="NA"/>
    <s v="NA"/>
  </r>
  <r>
    <x v="28"/>
    <x v="25"/>
    <s v="New cancer diagnoses (observed)"/>
    <x v="1"/>
    <x v="5"/>
    <n v="72"/>
    <s v="NA"/>
    <s v="NA"/>
    <s v="NA"/>
  </r>
  <r>
    <x v="28"/>
    <x v="25"/>
    <s v="New cancer diagnoses (observed)"/>
    <x v="1"/>
    <x v="6"/>
    <n v="17"/>
    <s v="NA"/>
    <s v="NA"/>
    <s v="NA"/>
  </r>
  <r>
    <x v="28"/>
    <x v="25"/>
    <s v="New cancer diagnoses (observed)"/>
    <x v="1"/>
    <x v="7"/>
    <n v="58"/>
    <s v="NA"/>
    <s v="NA"/>
    <s v="NA"/>
  </r>
  <r>
    <x v="28"/>
    <x v="25"/>
    <s v="New cancer diagnoses (observed)"/>
    <x v="1"/>
    <x v="8"/>
    <n v="39"/>
    <s v="NA"/>
    <s v="NA"/>
    <s v="NA"/>
  </r>
  <r>
    <x v="28"/>
    <x v="25"/>
    <s v="New cancer diagnoses (observed)"/>
    <x v="1"/>
    <x v="9"/>
    <n v="237"/>
    <s v="NA"/>
    <s v="NA"/>
    <s v="NA"/>
  </r>
  <r>
    <x v="28"/>
    <x v="26"/>
    <s v="New cancer diagnoses (observed)"/>
    <x v="1"/>
    <x v="5"/>
    <n v="43"/>
    <s v="NA"/>
    <s v="NA"/>
    <s v="NA"/>
  </r>
  <r>
    <x v="28"/>
    <x v="26"/>
    <s v="New cancer diagnoses (observed)"/>
    <x v="1"/>
    <x v="6"/>
    <n v="46"/>
    <s v="NA"/>
    <s v="NA"/>
    <s v="NA"/>
  </r>
  <r>
    <x v="28"/>
    <x v="26"/>
    <s v="New cancer diagnoses (observed)"/>
    <x v="1"/>
    <x v="7"/>
    <n v="47"/>
    <s v="NA"/>
    <s v="NA"/>
    <s v="NA"/>
  </r>
  <r>
    <x v="28"/>
    <x v="26"/>
    <s v="New cancer diagnoses (observed)"/>
    <x v="1"/>
    <x v="8"/>
    <n v="201"/>
    <s v="NA"/>
    <s v="NA"/>
    <s v="NA"/>
  </r>
  <r>
    <x v="28"/>
    <x v="26"/>
    <s v="New cancer diagnoses (observed)"/>
    <x v="1"/>
    <x v="9"/>
    <n v="266"/>
    <s v="NA"/>
    <s v="NA"/>
    <s v="NA"/>
  </r>
  <r>
    <x v="28"/>
    <x v="27"/>
    <s v="New cancer diagnoses (observed)"/>
    <x v="1"/>
    <x v="5"/>
    <n v="747"/>
    <n v="733"/>
    <n v="14"/>
    <n v="0.02"/>
  </r>
  <r>
    <x v="28"/>
    <x v="27"/>
    <s v="New cancer diagnoses (observed)"/>
    <x v="1"/>
    <x v="6"/>
    <n v="343"/>
    <n v="321"/>
    <n v="22"/>
    <n v="7.0000000000000007E-2"/>
  </r>
  <r>
    <x v="28"/>
    <x v="27"/>
    <s v="New cancer diagnoses (observed)"/>
    <x v="1"/>
    <x v="7"/>
    <n v="601"/>
    <n v="571"/>
    <n v="30"/>
    <n v="0.05"/>
  </r>
  <r>
    <x v="28"/>
    <x v="27"/>
    <s v="New cancer diagnoses (observed)"/>
    <x v="1"/>
    <x v="8"/>
    <n v="457"/>
    <n v="436"/>
    <n v="21"/>
    <n v="0.05"/>
  </r>
  <r>
    <x v="28"/>
    <x v="27"/>
    <s v="New cancer diagnoses (observed)"/>
    <x v="1"/>
    <x v="9"/>
    <n v="881"/>
    <n v="929"/>
    <n v="-48"/>
    <n v="-0.05"/>
  </r>
  <r>
    <x v="28"/>
    <x v="28"/>
    <s v="New cancer diagnoses (observed)"/>
    <x v="1"/>
    <x v="5"/>
    <n v="18"/>
    <s v="NA"/>
    <s v="NA"/>
    <s v="NA"/>
  </r>
  <r>
    <x v="28"/>
    <x v="28"/>
    <s v="New cancer diagnoses (observed)"/>
    <x v="1"/>
    <x v="6"/>
    <n v="47"/>
    <s v="NA"/>
    <s v="NA"/>
    <s v="NA"/>
  </r>
  <r>
    <x v="28"/>
    <x v="28"/>
    <s v="New cancer diagnoses (observed)"/>
    <x v="1"/>
    <x v="7"/>
    <n v="28"/>
    <s v="NA"/>
    <s v="NA"/>
    <s v="NA"/>
  </r>
  <r>
    <x v="28"/>
    <x v="28"/>
    <s v="New cancer diagnoses (observed)"/>
    <x v="1"/>
    <x v="8"/>
    <n v="75"/>
    <s v="NA"/>
    <s v="NA"/>
    <s v="NA"/>
  </r>
  <r>
    <x v="28"/>
    <x v="28"/>
    <s v="New cancer diagnoses (observed)"/>
    <x v="1"/>
    <x v="9"/>
    <n v="122"/>
    <s v="NA"/>
    <s v="NA"/>
    <s v="NA"/>
  </r>
  <r>
    <x v="28"/>
    <x v="31"/>
    <s v="New cancer diagnoses (observed)"/>
    <x v="1"/>
    <x v="5"/>
    <n v="43"/>
    <n v="40"/>
    <n v="3"/>
    <n v="7.0000000000000007E-2"/>
  </r>
  <r>
    <x v="28"/>
    <x v="31"/>
    <s v="New cancer diagnoses (observed)"/>
    <x v="1"/>
    <x v="6"/>
    <n v="46"/>
    <n v="43"/>
    <n v="3"/>
    <n v="7.0000000000000007E-2"/>
  </r>
  <r>
    <x v="28"/>
    <x v="31"/>
    <s v="New cancer diagnoses (observed)"/>
    <x v="1"/>
    <x v="7"/>
    <n v="47"/>
    <n v="44"/>
    <n v="3"/>
    <n v="7.0000000000000007E-2"/>
  </r>
  <r>
    <x v="28"/>
    <x v="31"/>
    <s v="New cancer diagnoses (observed)"/>
    <x v="1"/>
    <x v="8"/>
    <n v="201"/>
    <n v="193"/>
    <n v="8"/>
    <n v="0.04"/>
  </r>
  <r>
    <x v="28"/>
    <x v="31"/>
    <s v="New cancer diagnoses (observed)"/>
    <x v="1"/>
    <x v="9"/>
    <n v="266"/>
    <n v="274"/>
    <n v="-8"/>
    <n v="-0.03"/>
  </r>
  <r>
    <x v="28"/>
    <x v="32"/>
    <s v="New cancer diagnoses (observed)"/>
    <x v="1"/>
    <x v="5"/>
    <n v="379"/>
    <n v="369"/>
    <n v="10"/>
    <n v="0.03"/>
  </r>
  <r>
    <x v="28"/>
    <x v="32"/>
    <s v="New cancer diagnoses (observed)"/>
    <x v="1"/>
    <x v="6"/>
    <n v="174"/>
    <n v="169"/>
    <n v="5"/>
    <n v="0.03"/>
  </r>
  <r>
    <x v="28"/>
    <x v="32"/>
    <s v="New cancer diagnoses (observed)"/>
    <x v="1"/>
    <x v="7"/>
    <n v="152"/>
    <n v="142"/>
    <n v="10"/>
    <n v="7.0000000000000007E-2"/>
  </r>
  <r>
    <x v="28"/>
    <x v="32"/>
    <s v="New cancer diagnoses (observed)"/>
    <x v="1"/>
    <x v="8"/>
    <n v="83"/>
    <n v="77"/>
    <n v="6"/>
    <n v="0.08"/>
  </r>
  <r>
    <x v="28"/>
    <x v="32"/>
    <s v="New cancer diagnoses (observed)"/>
    <x v="1"/>
    <x v="9"/>
    <n v="723"/>
    <n v="712"/>
    <n v="11"/>
    <n v="0.02"/>
  </r>
  <r>
    <x v="28"/>
    <x v="33"/>
    <s v="New cancer diagnoses (observed)"/>
    <x v="1"/>
    <x v="5"/>
    <n v="282"/>
    <s v="NA"/>
    <s v="NA"/>
    <s v="NA"/>
  </r>
  <r>
    <x v="28"/>
    <x v="33"/>
    <s v="New cancer diagnoses (observed)"/>
    <x v="1"/>
    <x v="6"/>
    <n v="26"/>
    <s v="NA"/>
    <s v="NA"/>
    <s v="NA"/>
  </r>
  <r>
    <x v="28"/>
    <x v="33"/>
    <s v="New cancer diagnoses (observed)"/>
    <x v="1"/>
    <x v="7"/>
    <n v="51"/>
    <s v="NA"/>
    <s v="NA"/>
    <s v="NA"/>
  </r>
  <r>
    <x v="28"/>
    <x v="33"/>
    <s v="New cancer diagnoses (observed)"/>
    <x v="1"/>
    <x v="8"/>
    <n v="33"/>
    <s v="NA"/>
    <s v="NA"/>
    <s v="NA"/>
  </r>
  <r>
    <x v="28"/>
    <x v="33"/>
    <s v="New cancer diagnoses (observed)"/>
    <x v="1"/>
    <x v="9"/>
    <n v="250"/>
    <s v="NA"/>
    <s v="NA"/>
    <s v="NA"/>
  </r>
  <r>
    <x v="29"/>
    <x v="0"/>
    <s v="New cancer diagnoses (observed)"/>
    <x v="1"/>
    <x v="5"/>
    <n v="4371"/>
    <n v="3848"/>
    <n v="523"/>
    <n v="0.14000000000000001"/>
  </r>
  <r>
    <x v="29"/>
    <x v="0"/>
    <s v="New cancer diagnoses (observed)"/>
    <x v="1"/>
    <x v="6"/>
    <n v="2957"/>
    <n v="2519"/>
    <n v="438"/>
    <n v="0.17"/>
  </r>
  <r>
    <x v="29"/>
    <x v="0"/>
    <s v="New cancer diagnoses (observed)"/>
    <x v="1"/>
    <x v="7"/>
    <n v="2910"/>
    <n v="2582"/>
    <n v="328"/>
    <n v="0.13"/>
  </r>
  <r>
    <x v="29"/>
    <x v="0"/>
    <s v="New cancer diagnoses (observed)"/>
    <x v="1"/>
    <x v="8"/>
    <n v="3075"/>
    <n v="2768"/>
    <n v="307"/>
    <n v="0.11"/>
  </r>
  <r>
    <x v="29"/>
    <x v="0"/>
    <s v="New cancer diagnoses (observed)"/>
    <x v="1"/>
    <x v="9"/>
    <n v="6782"/>
    <n v="7020"/>
    <n v="-238"/>
    <n v="-0.03"/>
  </r>
  <r>
    <x v="29"/>
    <x v="1"/>
    <s v="New cancer diagnoses (observed)"/>
    <x v="1"/>
    <x v="5"/>
    <n v="195"/>
    <s v="NA"/>
    <s v="NA"/>
    <s v="NA"/>
  </r>
  <r>
    <x v="29"/>
    <x v="1"/>
    <s v="New cancer diagnoses (observed)"/>
    <x v="1"/>
    <x v="6"/>
    <n v="197"/>
    <s v="NA"/>
    <s v="NA"/>
    <s v="NA"/>
  </r>
  <r>
    <x v="29"/>
    <x v="1"/>
    <s v="New cancer diagnoses (observed)"/>
    <x v="1"/>
    <x v="7"/>
    <n v="41"/>
    <s v="NA"/>
    <s v="NA"/>
    <s v="NA"/>
  </r>
  <r>
    <x v="29"/>
    <x v="1"/>
    <s v="New cancer diagnoses (observed)"/>
    <x v="1"/>
    <x v="8"/>
    <n v="21"/>
    <s v="NA"/>
    <s v="NA"/>
    <s v="NA"/>
  </r>
  <r>
    <x v="29"/>
    <x v="1"/>
    <s v="New cancer diagnoses (observed)"/>
    <x v="1"/>
    <x v="9"/>
    <n v="356"/>
    <s v="NA"/>
    <s v="NA"/>
    <s v="NA"/>
  </r>
  <r>
    <x v="29"/>
    <x v="4"/>
    <s v="New cancer diagnoses (observed)"/>
    <x v="1"/>
    <x v="5"/>
    <n v="993"/>
    <n v="837"/>
    <n v="156"/>
    <n v="0.19"/>
  </r>
  <r>
    <x v="29"/>
    <x v="4"/>
    <s v="New cancer diagnoses (observed)"/>
    <x v="1"/>
    <x v="6"/>
    <n v="1026"/>
    <n v="848"/>
    <n v="178"/>
    <n v="0.21"/>
  </r>
  <r>
    <x v="29"/>
    <x v="4"/>
    <s v="New cancer diagnoses (observed)"/>
    <x v="1"/>
    <x v="7"/>
    <n v="251"/>
    <n v="174"/>
    <n v="77"/>
    <n v="0.44"/>
  </r>
  <r>
    <x v="29"/>
    <x v="4"/>
    <s v="New cancer diagnoses (observed)"/>
    <x v="1"/>
    <x v="8"/>
    <n v="111"/>
    <n v="94"/>
    <n v="17"/>
    <n v="0.18"/>
  </r>
  <r>
    <x v="29"/>
    <x v="4"/>
    <s v="New cancer diagnoses (observed)"/>
    <x v="1"/>
    <x v="9"/>
    <n v="1447"/>
    <n v="1670"/>
    <n v="-223"/>
    <n v="-0.13"/>
  </r>
  <r>
    <x v="29"/>
    <x v="6"/>
    <s v="New cancer diagnoses (observed)"/>
    <x v="1"/>
    <x v="5"/>
    <n v="482"/>
    <n v="427"/>
    <n v="55"/>
    <n v="0.13"/>
  </r>
  <r>
    <x v="29"/>
    <x v="6"/>
    <s v="New cancer diagnoses (observed)"/>
    <x v="1"/>
    <x v="6"/>
    <n v="571"/>
    <n v="469"/>
    <n v="102"/>
    <n v="0.22"/>
  </r>
  <r>
    <x v="29"/>
    <x v="6"/>
    <s v="New cancer diagnoses (observed)"/>
    <x v="1"/>
    <x v="7"/>
    <n v="808"/>
    <n v="725"/>
    <n v="83"/>
    <n v="0.11"/>
  </r>
  <r>
    <x v="29"/>
    <x v="6"/>
    <s v="New cancer diagnoses (observed)"/>
    <x v="1"/>
    <x v="8"/>
    <n v="447"/>
    <n v="390"/>
    <n v="57"/>
    <n v="0.15"/>
  </r>
  <r>
    <x v="29"/>
    <x v="6"/>
    <s v="New cancer diagnoses (observed)"/>
    <x v="1"/>
    <x v="9"/>
    <n v="905"/>
    <n v="959"/>
    <n v="-54"/>
    <n v="-0.06"/>
  </r>
  <r>
    <x v="29"/>
    <x v="8"/>
    <s v="New cancer diagnoses (observed)"/>
    <x v="1"/>
    <x v="5"/>
    <n v="361"/>
    <n v="282"/>
    <n v="79"/>
    <n v="0.28000000000000003"/>
  </r>
  <r>
    <x v="29"/>
    <x v="8"/>
    <s v="New cancer diagnoses (observed)"/>
    <x v="1"/>
    <x v="6"/>
    <n v="41"/>
    <n v="28"/>
    <n v="13"/>
    <n v="0.46"/>
  </r>
  <r>
    <x v="29"/>
    <x v="8"/>
    <s v="New cancer diagnoses (observed)"/>
    <x v="1"/>
    <x v="7"/>
    <n v="106"/>
    <n v="83"/>
    <n v="23"/>
    <n v="0.28000000000000003"/>
  </r>
  <r>
    <x v="29"/>
    <x v="8"/>
    <s v="New cancer diagnoses (observed)"/>
    <x v="1"/>
    <x v="8"/>
    <n v="71"/>
    <n v="59"/>
    <n v="12"/>
    <n v="0.2"/>
  </r>
  <r>
    <x v="29"/>
    <x v="8"/>
    <s v="New cancer diagnoses (observed)"/>
    <x v="1"/>
    <x v="9"/>
    <n v="523"/>
    <n v="553"/>
    <n v="-30"/>
    <n v="-0.05"/>
  </r>
  <r>
    <x v="29"/>
    <x v="9"/>
    <s v="New cancer diagnoses (observed)"/>
    <x v="1"/>
    <x v="5"/>
    <n v="51"/>
    <n v="44"/>
    <n v="7"/>
    <n v="0.16"/>
  </r>
  <r>
    <x v="29"/>
    <x v="9"/>
    <s v="New cancer diagnoses (observed)"/>
    <x v="1"/>
    <x v="6"/>
    <n v="63"/>
    <n v="55"/>
    <n v="8"/>
    <n v="0.15"/>
  </r>
  <r>
    <x v="29"/>
    <x v="9"/>
    <s v="New cancer diagnoses (observed)"/>
    <x v="1"/>
    <x v="7"/>
    <n v="72"/>
    <n v="67"/>
    <n v="5"/>
    <n v="7.0000000000000007E-2"/>
  </r>
  <r>
    <x v="29"/>
    <x v="9"/>
    <s v="New cancer diagnoses (observed)"/>
    <x v="1"/>
    <x v="8"/>
    <n v="140"/>
    <n v="129"/>
    <n v="11"/>
    <n v="0.09"/>
  </r>
  <r>
    <x v="29"/>
    <x v="9"/>
    <s v="New cancer diagnoses (observed)"/>
    <x v="1"/>
    <x v="9"/>
    <n v="660"/>
    <n v="612"/>
    <n v="48"/>
    <n v="0.08"/>
  </r>
  <r>
    <x v="29"/>
    <x v="11"/>
    <s v="New cancer diagnoses (observed)"/>
    <x v="1"/>
    <x v="5"/>
    <n v="8"/>
    <s v="NA"/>
    <s v="NA"/>
    <s v="NA"/>
  </r>
  <r>
    <x v="29"/>
    <x v="11"/>
    <s v="New cancer diagnoses (observed)"/>
    <x v="1"/>
    <x v="6"/>
    <n v="21"/>
    <s v="NA"/>
    <s v="NA"/>
    <s v="NA"/>
  </r>
  <r>
    <x v="29"/>
    <x v="11"/>
    <s v="New cancer diagnoses (observed)"/>
    <x v="1"/>
    <x v="7"/>
    <n v="11"/>
    <s v="NA"/>
    <s v="NA"/>
    <s v="NA"/>
  </r>
  <r>
    <x v="29"/>
    <x v="11"/>
    <s v="New cancer diagnoses (observed)"/>
    <x v="1"/>
    <x v="8"/>
    <n v="24"/>
    <s v="NA"/>
    <s v="NA"/>
    <s v="NA"/>
  </r>
  <r>
    <x v="29"/>
    <x v="11"/>
    <s v="New cancer diagnoses (observed)"/>
    <x v="1"/>
    <x v="9"/>
    <n v="92"/>
    <s v="NA"/>
    <s v="NA"/>
    <s v="NA"/>
  </r>
  <r>
    <x v="29"/>
    <x v="12"/>
    <s v="New cancer diagnoses (observed)"/>
    <x v="1"/>
    <x v="5"/>
    <n v="201"/>
    <s v="NA"/>
    <s v="NA"/>
    <s v="NA"/>
  </r>
  <r>
    <x v="29"/>
    <x v="12"/>
    <s v="New cancer diagnoses (observed)"/>
    <x v="1"/>
    <x v="6"/>
    <n v="30"/>
    <s v="NA"/>
    <s v="NA"/>
    <s v="NA"/>
  </r>
  <r>
    <x v="29"/>
    <x v="12"/>
    <s v="New cancer diagnoses (observed)"/>
    <x v="1"/>
    <x v="7"/>
    <n v="95"/>
    <s v="NA"/>
    <s v="NA"/>
    <s v="NA"/>
  </r>
  <r>
    <x v="29"/>
    <x v="12"/>
    <s v="New cancer diagnoses (observed)"/>
    <x v="1"/>
    <x v="8"/>
    <n v="61"/>
    <s v="NA"/>
    <s v="NA"/>
    <s v="NA"/>
  </r>
  <r>
    <x v="29"/>
    <x v="12"/>
    <s v="New cancer diagnoses (observed)"/>
    <x v="1"/>
    <x v="9"/>
    <n v="370"/>
    <s v="NA"/>
    <s v="NA"/>
    <s v="NA"/>
  </r>
  <r>
    <x v="29"/>
    <x v="15"/>
    <s v="New cancer diagnoses (observed)"/>
    <x v="1"/>
    <x v="5"/>
    <n v="638"/>
    <n v="584"/>
    <n v="54"/>
    <n v="0.09"/>
  </r>
  <r>
    <x v="29"/>
    <x v="15"/>
    <s v="New cancer diagnoses (observed)"/>
    <x v="1"/>
    <x v="6"/>
    <n v="204"/>
    <n v="191"/>
    <n v="13"/>
    <n v="7.0000000000000007E-2"/>
  </r>
  <r>
    <x v="29"/>
    <x v="15"/>
    <s v="New cancer diagnoses (observed)"/>
    <x v="1"/>
    <x v="7"/>
    <n v="622"/>
    <n v="578"/>
    <n v="44"/>
    <n v="0.08"/>
  </r>
  <r>
    <x v="29"/>
    <x v="15"/>
    <s v="New cancer diagnoses (observed)"/>
    <x v="1"/>
    <x v="8"/>
    <n v="1279"/>
    <n v="1197"/>
    <n v="82"/>
    <n v="7.0000000000000007E-2"/>
  </r>
  <r>
    <x v="29"/>
    <x v="15"/>
    <s v="New cancer diagnoses (observed)"/>
    <x v="1"/>
    <x v="9"/>
    <n v="425"/>
    <n v="392"/>
    <n v="33"/>
    <n v="0.08"/>
  </r>
  <r>
    <x v="29"/>
    <x v="17"/>
    <s v="New cancer diagnoses (observed)"/>
    <x v="1"/>
    <x v="5"/>
    <n v="589"/>
    <n v="535"/>
    <n v="54"/>
    <n v="0.1"/>
  </r>
  <r>
    <x v="29"/>
    <x v="17"/>
    <s v="New cancer diagnoses (observed)"/>
    <x v="1"/>
    <x v="6"/>
    <n v="301"/>
    <n v="282"/>
    <n v="19"/>
    <n v="7.0000000000000007E-2"/>
  </r>
  <r>
    <x v="29"/>
    <x v="17"/>
    <s v="New cancer diagnoses (observed)"/>
    <x v="1"/>
    <x v="7"/>
    <n v="18"/>
    <n v="17"/>
    <n v="1"/>
    <n v="0.06"/>
  </r>
  <r>
    <x v="29"/>
    <x v="17"/>
    <s v="New cancer diagnoses (observed)"/>
    <x v="1"/>
    <x v="8"/>
    <n v="16"/>
    <n v="14"/>
    <n v="2"/>
    <n v="0.14000000000000001"/>
  </r>
  <r>
    <x v="29"/>
    <x v="17"/>
    <s v="New cancer diagnoses (observed)"/>
    <x v="1"/>
    <x v="9"/>
    <n v="323"/>
    <n v="326"/>
    <n v="-3"/>
    <n v="-0.01"/>
  </r>
  <r>
    <x v="29"/>
    <x v="21"/>
    <s v="New cancer diagnoses (observed)"/>
    <x v="1"/>
    <x v="5"/>
    <n v="35"/>
    <s v="NA"/>
    <s v="NA"/>
    <s v="NA"/>
  </r>
  <r>
    <x v="29"/>
    <x v="21"/>
    <s v="New cancer diagnoses (observed)"/>
    <x v="1"/>
    <x v="6"/>
    <n v="41"/>
    <s v="NA"/>
    <s v="NA"/>
    <s v="NA"/>
  </r>
  <r>
    <x v="29"/>
    <x v="21"/>
    <s v="New cancer diagnoses (observed)"/>
    <x v="1"/>
    <x v="7"/>
    <n v="56"/>
    <s v="NA"/>
    <s v="NA"/>
    <s v="NA"/>
  </r>
  <r>
    <x v="29"/>
    <x v="21"/>
    <s v="New cancer diagnoses (observed)"/>
    <x v="1"/>
    <x v="8"/>
    <n v="105"/>
    <s v="NA"/>
    <s v="NA"/>
    <s v="NA"/>
  </r>
  <r>
    <x v="29"/>
    <x v="21"/>
    <s v="New cancer diagnoses (observed)"/>
    <x v="1"/>
    <x v="9"/>
    <n v="496"/>
    <s v="NA"/>
    <s v="NA"/>
    <s v="NA"/>
  </r>
  <r>
    <x v="29"/>
    <x v="22"/>
    <s v="New cancer diagnoses (observed)"/>
    <x v="1"/>
    <x v="5"/>
    <n v="14"/>
    <s v="NA"/>
    <s v="NA"/>
    <s v="NA"/>
  </r>
  <r>
    <x v="29"/>
    <x v="22"/>
    <s v="New cancer diagnoses (observed)"/>
    <x v="1"/>
    <x v="6"/>
    <n v="94"/>
    <s v="NA"/>
    <s v="NA"/>
    <s v="NA"/>
  </r>
  <r>
    <x v="29"/>
    <x v="22"/>
    <s v="New cancer diagnoses (observed)"/>
    <x v="1"/>
    <x v="7"/>
    <n v="146"/>
    <s v="NA"/>
    <s v="NA"/>
    <s v="NA"/>
  </r>
  <r>
    <x v="29"/>
    <x v="22"/>
    <s v="New cancer diagnoses (observed)"/>
    <x v="1"/>
    <x v="8"/>
    <n v="204"/>
    <s v="NA"/>
    <s v="NA"/>
    <s v="NA"/>
  </r>
  <r>
    <x v="29"/>
    <x v="22"/>
    <s v="New cancer diagnoses (observed)"/>
    <x v="1"/>
    <x v="9"/>
    <n v="209"/>
    <s v="NA"/>
    <s v="NA"/>
    <s v="NA"/>
  </r>
  <r>
    <x v="29"/>
    <x v="23"/>
    <s v="New cancer diagnoses (observed)"/>
    <x v="1"/>
    <x v="5"/>
    <n v="29"/>
    <n v="19"/>
    <n v="10"/>
    <n v="0.53"/>
  </r>
  <r>
    <x v="29"/>
    <x v="23"/>
    <s v="New cancer diagnoses (observed)"/>
    <x v="1"/>
    <x v="6"/>
    <n v="134"/>
    <n v="107"/>
    <n v="27"/>
    <n v="0.25"/>
  </r>
  <r>
    <x v="29"/>
    <x v="23"/>
    <s v="New cancer diagnoses (observed)"/>
    <x v="1"/>
    <x v="7"/>
    <n v="176"/>
    <n v="162"/>
    <n v="14"/>
    <n v="0.09"/>
  </r>
  <r>
    <x v="29"/>
    <x v="23"/>
    <s v="New cancer diagnoses (observed)"/>
    <x v="1"/>
    <x v="8"/>
    <n v="289"/>
    <n v="254"/>
    <n v="35"/>
    <n v="0.14000000000000001"/>
  </r>
  <r>
    <x v="29"/>
    <x v="23"/>
    <s v="New cancer diagnoses (observed)"/>
    <x v="1"/>
    <x v="9"/>
    <n v="360"/>
    <n v="374"/>
    <n v="-14"/>
    <n v="-0.04"/>
  </r>
  <r>
    <x v="29"/>
    <x v="24"/>
    <s v="New cancer diagnoses (observed)"/>
    <x v="1"/>
    <x v="5"/>
    <s v="NA"/>
    <s v="NA"/>
    <s v="NA"/>
    <s v="NA"/>
  </r>
  <r>
    <x v="29"/>
    <x v="24"/>
    <s v="New cancer diagnoses (observed)"/>
    <x v="1"/>
    <x v="6"/>
    <s v="NA"/>
    <s v="NA"/>
    <s v="NA"/>
    <s v="NA"/>
  </r>
  <r>
    <x v="29"/>
    <x v="24"/>
    <s v="New cancer diagnoses (observed)"/>
    <x v="1"/>
    <x v="7"/>
    <s v="NA"/>
    <s v="NA"/>
    <s v="NA"/>
    <s v="NA"/>
  </r>
  <r>
    <x v="29"/>
    <x v="24"/>
    <s v="New cancer diagnoses (observed)"/>
    <x v="1"/>
    <x v="8"/>
    <s v="NA"/>
    <s v="NA"/>
    <s v="NA"/>
    <s v="NA"/>
  </r>
  <r>
    <x v="29"/>
    <x v="24"/>
    <s v="New cancer diagnoses (observed)"/>
    <x v="1"/>
    <x v="9"/>
    <s v="NA"/>
    <s v="NA"/>
    <s v="NA"/>
    <s v="NA"/>
  </r>
  <r>
    <x v="29"/>
    <x v="25"/>
    <s v="New cancer diagnoses (observed)"/>
    <x v="1"/>
    <x v="5"/>
    <n v="63"/>
    <s v="NA"/>
    <s v="NA"/>
    <s v="NA"/>
  </r>
  <r>
    <x v="29"/>
    <x v="25"/>
    <s v="New cancer diagnoses (observed)"/>
    <x v="1"/>
    <x v="6"/>
    <n v="15"/>
    <s v="NA"/>
    <s v="NA"/>
    <s v="NA"/>
  </r>
  <r>
    <x v="29"/>
    <x v="25"/>
    <s v="New cancer diagnoses (observed)"/>
    <x v="1"/>
    <x v="7"/>
    <n v="57"/>
    <s v="NA"/>
    <s v="NA"/>
    <s v="NA"/>
  </r>
  <r>
    <x v="29"/>
    <x v="25"/>
    <s v="New cancer diagnoses (observed)"/>
    <x v="1"/>
    <x v="8"/>
    <n v="39"/>
    <s v="NA"/>
    <s v="NA"/>
    <s v="NA"/>
  </r>
  <r>
    <x v="29"/>
    <x v="25"/>
    <s v="New cancer diagnoses (observed)"/>
    <x v="1"/>
    <x v="9"/>
    <n v="221"/>
    <s v="NA"/>
    <s v="NA"/>
    <s v="NA"/>
  </r>
  <r>
    <x v="29"/>
    <x v="26"/>
    <s v="New cancer diagnoses (observed)"/>
    <x v="1"/>
    <x v="5"/>
    <n v="57"/>
    <s v="NA"/>
    <s v="NA"/>
    <s v="NA"/>
  </r>
  <r>
    <x v="29"/>
    <x v="26"/>
    <s v="New cancer diagnoses (observed)"/>
    <x v="1"/>
    <x v="6"/>
    <n v="53"/>
    <s v="NA"/>
    <s v="NA"/>
    <s v="NA"/>
  </r>
  <r>
    <x v="29"/>
    <x v="26"/>
    <s v="New cancer diagnoses (observed)"/>
    <x v="1"/>
    <x v="7"/>
    <n v="63"/>
    <s v="NA"/>
    <s v="NA"/>
    <s v="NA"/>
  </r>
  <r>
    <x v="29"/>
    <x v="26"/>
    <s v="New cancer diagnoses (observed)"/>
    <x v="1"/>
    <x v="8"/>
    <n v="218"/>
    <s v="NA"/>
    <s v="NA"/>
    <s v="NA"/>
  </r>
  <r>
    <x v="29"/>
    <x v="26"/>
    <s v="New cancer diagnoses (observed)"/>
    <x v="1"/>
    <x v="9"/>
    <n v="287"/>
    <s v="NA"/>
    <s v="NA"/>
    <s v="NA"/>
  </r>
  <r>
    <x v="29"/>
    <x v="27"/>
    <s v="New cancer diagnoses (observed)"/>
    <x v="1"/>
    <x v="5"/>
    <n v="775"/>
    <n v="721"/>
    <n v="54"/>
    <n v="7.0000000000000007E-2"/>
  </r>
  <r>
    <x v="29"/>
    <x v="27"/>
    <s v="New cancer diagnoses (observed)"/>
    <x v="1"/>
    <x v="6"/>
    <n v="337"/>
    <n v="294"/>
    <n v="43"/>
    <n v="0.15"/>
  </r>
  <r>
    <x v="29"/>
    <x v="27"/>
    <s v="New cancer diagnoses (observed)"/>
    <x v="1"/>
    <x v="7"/>
    <n v="658"/>
    <n v="600"/>
    <n v="58"/>
    <n v="0.1"/>
  </r>
  <r>
    <x v="29"/>
    <x v="27"/>
    <s v="New cancer diagnoses (observed)"/>
    <x v="1"/>
    <x v="8"/>
    <n v="422"/>
    <n v="369"/>
    <n v="53"/>
    <n v="0.14000000000000001"/>
  </r>
  <r>
    <x v="29"/>
    <x v="27"/>
    <s v="New cancer diagnoses (observed)"/>
    <x v="1"/>
    <x v="9"/>
    <n v="1126"/>
    <n v="1161"/>
    <n v="-35"/>
    <n v="-0.03"/>
  </r>
  <r>
    <x v="29"/>
    <x v="28"/>
    <s v="New cancer diagnoses (observed)"/>
    <x v="1"/>
    <x v="5"/>
    <n v="15"/>
    <s v="NA"/>
    <s v="NA"/>
    <s v="NA"/>
  </r>
  <r>
    <x v="29"/>
    <x v="28"/>
    <s v="New cancer diagnoses (observed)"/>
    <x v="1"/>
    <x v="6"/>
    <n v="40"/>
    <s v="NA"/>
    <s v="NA"/>
    <s v="NA"/>
  </r>
  <r>
    <x v="29"/>
    <x v="28"/>
    <s v="New cancer diagnoses (observed)"/>
    <x v="1"/>
    <x v="7"/>
    <n v="30"/>
    <s v="NA"/>
    <s v="NA"/>
    <s v="NA"/>
  </r>
  <r>
    <x v="29"/>
    <x v="28"/>
    <s v="New cancer diagnoses (observed)"/>
    <x v="1"/>
    <x v="8"/>
    <n v="85"/>
    <s v="NA"/>
    <s v="NA"/>
    <s v="NA"/>
  </r>
  <r>
    <x v="29"/>
    <x v="28"/>
    <s v="New cancer diagnoses (observed)"/>
    <x v="1"/>
    <x v="9"/>
    <n v="151"/>
    <s v="NA"/>
    <s v="NA"/>
    <s v="NA"/>
  </r>
  <r>
    <x v="29"/>
    <x v="31"/>
    <s v="New cancer diagnoses (observed)"/>
    <x v="1"/>
    <x v="5"/>
    <n v="57"/>
    <n v="53"/>
    <n v="4"/>
    <n v="0.08"/>
  </r>
  <r>
    <x v="29"/>
    <x v="31"/>
    <s v="New cancer diagnoses (observed)"/>
    <x v="1"/>
    <x v="6"/>
    <n v="53"/>
    <n v="49"/>
    <n v="4"/>
    <n v="0.08"/>
  </r>
  <r>
    <x v="29"/>
    <x v="31"/>
    <s v="New cancer diagnoses (observed)"/>
    <x v="1"/>
    <x v="7"/>
    <n v="63"/>
    <n v="54"/>
    <n v="9"/>
    <n v="0.17"/>
  </r>
  <r>
    <x v="29"/>
    <x v="31"/>
    <s v="New cancer diagnoses (observed)"/>
    <x v="1"/>
    <x v="8"/>
    <n v="218"/>
    <n v="193"/>
    <n v="25"/>
    <n v="0.13"/>
  </r>
  <r>
    <x v="29"/>
    <x v="31"/>
    <s v="New cancer diagnoses (observed)"/>
    <x v="1"/>
    <x v="9"/>
    <n v="287"/>
    <n v="274"/>
    <n v="13"/>
    <n v="0.05"/>
  </r>
  <r>
    <x v="29"/>
    <x v="32"/>
    <s v="New cancer diagnoses (observed)"/>
    <x v="1"/>
    <x v="5"/>
    <n v="396"/>
    <n v="346"/>
    <n v="50"/>
    <n v="0.14000000000000001"/>
  </r>
  <r>
    <x v="29"/>
    <x v="32"/>
    <s v="New cancer diagnoses (observed)"/>
    <x v="1"/>
    <x v="6"/>
    <n v="227"/>
    <n v="196"/>
    <n v="31"/>
    <n v="0.16"/>
  </r>
  <r>
    <x v="29"/>
    <x v="32"/>
    <s v="New cancer diagnoses (observed)"/>
    <x v="1"/>
    <x v="7"/>
    <n v="136"/>
    <n v="122"/>
    <n v="14"/>
    <n v="0.11"/>
  </r>
  <r>
    <x v="29"/>
    <x v="32"/>
    <s v="New cancer diagnoses (observed)"/>
    <x v="1"/>
    <x v="8"/>
    <n v="82"/>
    <n v="69"/>
    <n v="13"/>
    <n v="0.19"/>
  </r>
  <r>
    <x v="29"/>
    <x v="32"/>
    <s v="New cancer diagnoses (observed)"/>
    <x v="1"/>
    <x v="9"/>
    <n v="726"/>
    <n v="699"/>
    <n v="27"/>
    <n v="0.04"/>
  </r>
  <r>
    <x v="29"/>
    <x v="33"/>
    <s v="New cancer diagnoses (observed)"/>
    <x v="1"/>
    <x v="5"/>
    <n v="298"/>
    <s v="NA"/>
    <s v="NA"/>
    <s v="NA"/>
  </r>
  <r>
    <x v="29"/>
    <x v="33"/>
    <s v="New cancer diagnoses (observed)"/>
    <x v="1"/>
    <x v="6"/>
    <n v="26"/>
    <s v="NA"/>
    <s v="NA"/>
    <s v="NA"/>
  </r>
  <r>
    <x v="29"/>
    <x v="33"/>
    <s v="New cancer diagnoses (observed)"/>
    <x v="1"/>
    <x v="7"/>
    <n v="49"/>
    <s v="NA"/>
    <s v="NA"/>
    <s v="NA"/>
  </r>
  <r>
    <x v="29"/>
    <x v="33"/>
    <s v="New cancer diagnoses (observed)"/>
    <x v="1"/>
    <x v="8"/>
    <n v="32"/>
    <s v="NA"/>
    <s v="NA"/>
    <s v="NA"/>
  </r>
  <r>
    <x v="29"/>
    <x v="33"/>
    <s v="New cancer diagnoses (observed)"/>
    <x v="1"/>
    <x v="9"/>
    <n v="302"/>
    <s v="NA"/>
    <s v="NA"/>
    <s v="NA"/>
  </r>
  <r>
    <x v="30"/>
    <x v="0"/>
    <s v="New cancer diagnoses (observed)"/>
    <x v="1"/>
    <x v="5"/>
    <n v="3799"/>
    <s v="NA"/>
    <s v="NA"/>
    <s v="NA"/>
  </r>
  <r>
    <x v="30"/>
    <x v="0"/>
    <s v="New cancer diagnoses (observed)"/>
    <x v="1"/>
    <x v="6"/>
    <n v="2478"/>
    <s v="NA"/>
    <s v="NA"/>
    <s v="NA"/>
  </r>
  <r>
    <x v="30"/>
    <x v="0"/>
    <s v="New cancer diagnoses (observed)"/>
    <x v="1"/>
    <x v="7"/>
    <n v="2275"/>
    <s v="NA"/>
    <s v="NA"/>
    <s v="NA"/>
  </r>
  <r>
    <x v="30"/>
    <x v="0"/>
    <s v="New cancer diagnoses (observed)"/>
    <x v="1"/>
    <x v="8"/>
    <n v="2569"/>
    <s v="NA"/>
    <s v="NA"/>
    <s v="NA"/>
  </r>
  <r>
    <x v="30"/>
    <x v="0"/>
    <s v="New cancer diagnoses (observed)"/>
    <x v="1"/>
    <x v="9"/>
    <n v="7144"/>
    <s v="NA"/>
    <s v="NA"/>
    <s v="NA"/>
  </r>
  <r>
    <x v="30"/>
    <x v="1"/>
    <s v="New cancer diagnoses (observed)"/>
    <x v="1"/>
    <x v="5"/>
    <n v="156"/>
    <s v="NA"/>
    <s v="NA"/>
    <s v="NA"/>
  </r>
  <r>
    <x v="30"/>
    <x v="1"/>
    <s v="New cancer diagnoses (observed)"/>
    <x v="1"/>
    <x v="6"/>
    <n v="154"/>
    <s v="NA"/>
    <s v="NA"/>
    <s v="NA"/>
  </r>
  <r>
    <x v="30"/>
    <x v="1"/>
    <s v="New cancer diagnoses (observed)"/>
    <x v="1"/>
    <x v="7"/>
    <n v="26"/>
    <s v="NA"/>
    <s v="NA"/>
    <s v="NA"/>
  </r>
  <r>
    <x v="30"/>
    <x v="1"/>
    <s v="New cancer diagnoses (observed)"/>
    <x v="1"/>
    <x v="8"/>
    <n v="17"/>
    <s v="NA"/>
    <s v="NA"/>
    <s v="NA"/>
  </r>
  <r>
    <x v="30"/>
    <x v="1"/>
    <s v="New cancer diagnoses (observed)"/>
    <x v="1"/>
    <x v="9"/>
    <n v="301"/>
    <s v="NA"/>
    <s v="NA"/>
    <s v="NA"/>
  </r>
  <r>
    <x v="30"/>
    <x v="4"/>
    <s v="New cancer diagnoses (observed)"/>
    <x v="1"/>
    <x v="5"/>
    <n v="784"/>
    <s v="NA"/>
    <s v="NA"/>
    <s v="NA"/>
  </r>
  <r>
    <x v="30"/>
    <x v="4"/>
    <s v="New cancer diagnoses (observed)"/>
    <x v="1"/>
    <x v="6"/>
    <n v="791"/>
    <s v="NA"/>
    <s v="NA"/>
    <s v="NA"/>
  </r>
  <r>
    <x v="30"/>
    <x v="4"/>
    <s v="New cancer diagnoses (observed)"/>
    <x v="1"/>
    <x v="7"/>
    <n v="139"/>
    <s v="NA"/>
    <s v="NA"/>
    <s v="NA"/>
  </r>
  <r>
    <x v="30"/>
    <x v="4"/>
    <s v="New cancer diagnoses (observed)"/>
    <x v="1"/>
    <x v="8"/>
    <n v="85"/>
    <s v="NA"/>
    <s v="NA"/>
    <s v="NA"/>
  </r>
  <r>
    <x v="30"/>
    <x v="4"/>
    <s v="New cancer diagnoses (observed)"/>
    <x v="1"/>
    <x v="9"/>
    <n v="1683"/>
    <s v="NA"/>
    <s v="NA"/>
    <s v="NA"/>
  </r>
  <r>
    <x v="30"/>
    <x v="6"/>
    <s v="New cancer diagnoses (observed)"/>
    <x v="1"/>
    <x v="5"/>
    <n v="431"/>
    <s v="NA"/>
    <s v="NA"/>
    <s v="NA"/>
  </r>
  <r>
    <x v="30"/>
    <x v="6"/>
    <s v="New cancer diagnoses (observed)"/>
    <x v="1"/>
    <x v="6"/>
    <n v="453"/>
    <s v="NA"/>
    <s v="NA"/>
    <s v="NA"/>
  </r>
  <r>
    <x v="30"/>
    <x v="6"/>
    <s v="New cancer diagnoses (observed)"/>
    <x v="1"/>
    <x v="7"/>
    <n v="644"/>
    <s v="NA"/>
    <s v="NA"/>
    <s v="NA"/>
  </r>
  <r>
    <x v="30"/>
    <x v="6"/>
    <s v="New cancer diagnoses (observed)"/>
    <x v="1"/>
    <x v="8"/>
    <n v="357"/>
    <s v="NA"/>
    <s v="NA"/>
    <s v="NA"/>
  </r>
  <r>
    <x v="30"/>
    <x v="6"/>
    <s v="New cancer diagnoses (observed)"/>
    <x v="1"/>
    <x v="9"/>
    <n v="1060"/>
    <s v="NA"/>
    <s v="NA"/>
    <s v="NA"/>
  </r>
  <r>
    <x v="30"/>
    <x v="8"/>
    <s v="New cancer diagnoses (observed)"/>
    <x v="1"/>
    <x v="5"/>
    <n v="274"/>
    <s v="NA"/>
    <s v="NA"/>
    <s v="NA"/>
  </r>
  <r>
    <x v="30"/>
    <x v="8"/>
    <s v="New cancer diagnoses (observed)"/>
    <x v="1"/>
    <x v="6"/>
    <n v="27"/>
    <s v="NA"/>
    <s v="NA"/>
    <s v="NA"/>
  </r>
  <r>
    <x v="30"/>
    <x v="8"/>
    <s v="New cancer diagnoses (observed)"/>
    <x v="1"/>
    <x v="7"/>
    <n v="80"/>
    <s v="NA"/>
    <s v="NA"/>
    <s v="NA"/>
  </r>
  <r>
    <x v="30"/>
    <x v="8"/>
    <s v="New cancer diagnoses (observed)"/>
    <x v="1"/>
    <x v="8"/>
    <n v="64"/>
    <s v="NA"/>
    <s v="NA"/>
    <s v="NA"/>
  </r>
  <r>
    <x v="30"/>
    <x v="8"/>
    <s v="New cancer diagnoses (observed)"/>
    <x v="1"/>
    <x v="9"/>
    <n v="576"/>
    <s v="NA"/>
    <s v="NA"/>
    <s v="NA"/>
  </r>
  <r>
    <x v="30"/>
    <x v="9"/>
    <s v="New cancer diagnoses (observed)"/>
    <x v="1"/>
    <x v="5"/>
    <n v="41"/>
    <s v="NA"/>
    <s v="NA"/>
    <s v="NA"/>
  </r>
  <r>
    <x v="30"/>
    <x v="9"/>
    <s v="New cancer diagnoses (observed)"/>
    <x v="1"/>
    <x v="6"/>
    <n v="55"/>
    <s v="NA"/>
    <s v="NA"/>
    <s v="NA"/>
  </r>
  <r>
    <x v="30"/>
    <x v="9"/>
    <s v="New cancer diagnoses (observed)"/>
    <x v="1"/>
    <x v="7"/>
    <n v="48"/>
    <s v="NA"/>
    <s v="NA"/>
    <s v="NA"/>
  </r>
  <r>
    <x v="30"/>
    <x v="9"/>
    <s v="New cancer diagnoses (observed)"/>
    <x v="1"/>
    <x v="8"/>
    <n v="118"/>
    <s v="NA"/>
    <s v="NA"/>
    <s v="NA"/>
  </r>
  <r>
    <x v="30"/>
    <x v="9"/>
    <s v="New cancer diagnoses (observed)"/>
    <x v="1"/>
    <x v="9"/>
    <n v="591"/>
    <s v="NA"/>
    <s v="NA"/>
    <s v="NA"/>
  </r>
  <r>
    <x v="30"/>
    <x v="11"/>
    <s v="New cancer diagnoses (observed)"/>
    <x v="1"/>
    <x v="5"/>
    <n v="5"/>
    <s v="NA"/>
    <s v="NA"/>
    <s v="NA"/>
  </r>
  <r>
    <x v="30"/>
    <x v="11"/>
    <s v="New cancer diagnoses (observed)"/>
    <x v="1"/>
    <x v="6"/>
    <n v="17"/>
    <s v="NA"/>
    <s v="NA"/>
    <s v="NA"/>
  </r>
  <r>
    <x v="30"/>
    <x v="11"/>
    <s v="New cancer diagnoses (observed)"/>
    <x v="1"/>
    <x v="7"/>
    <n v="11"/>
    <s v="NA"/>
    <s v="NA"/>
    <s v="NA"/>
  </r>
  <r>
    <x v="30"/>
    <x v="11"/>
    <s v="New cancer diagnoses (observed)"/>
    <x v="1"/>
    <x v="8"/>
    <n v="18"/>
    <s v="NA"/>
    <s v="NA"/>
    <s v="NA"/>
  </r>
  <r>
    <x v="30"/>
    <x v="11"/>
    <s v="New cancer diagnoses (observed)"/>
    <x v="1"/>
    <x v="9"/>
    <n v="81"/>
    <s v="NA"/>
    <s v="NA"/>
    <s v="NA"/>
  </r>
  <r>
    <x v="30"/>
    <x v="12"/>
    <s v="New cancer diagnoses (observed)"/>
    <x v="1"/>
    <x v="5"/>
    <n v="124"/>
    <s v="NA"/>
    <s v="NA"/>
    <s v="NA"/>
  </r>
  <r>
    <x v="30"/>
    <x v="12"/>
    <s v="New cancer diagnoses (observed)"/>
    <x v="1"/>
    <x v="6"/>
    <n v="28"/>
    <s v="NA"/>
    <s v="NA"/>
    <s v="NA"/>
  </r>
  <r>
    <x v="30"/>
    <x v="12"/>
    <s v="New cancer diagnoses (observed)"/>
    <x v="1"/>
    <x v="7"/>
    <n v="79"/>
    <s v="NA"/>
    <s v="NA"/>
    <s v="NA"/>
  </r>
  <r>
    <x v="30"/>
    <x v="12"/>
    <s v="New cancer diagnoses (observed)"/>
    <x v="1"/>
    <x v="8"/>
    <n v="45"/>
    <s v="NA"/>
    <s v="NA"/>
    <s v="NA"/>
  </r>
  <r>
    <x v="30"/>
    <x v="12"/>
    <s v="New cancer diagnoses (observed)"/>
    <x v="1"/>
    <x v="9"/>
    <n v="329"/>
    <s v="NA"/>
    <s v="NA"/>
    <s v="NA"/>
  </r>
  <r>
    <x v="30"/>
    <x v="15"/>
    <s v="New cancer diagnoses (observed)"/>
    <x v="1"/>
    <x v="5"/>
    <n v="507"/>
    <s v="NA"/>
    <s v="NA"/>
    <s v="NA"/>
  </r>
  <r>
    <x v="30"/>
    <x v="15"/>
    <s v="New cancer diagnoses (observed)"/>
    <x v="1"/>
    <x v="6"/>
    <n v="193"/>
    <s v="NA"/>
    <s v="NA"/>
    <s v="NA"/>
  </r>
  <r>
    <x v="30"/>
    <x v="15"/>
    <s v="New cancer diagnoses (observed)"/>
    <x v="1"/>
    <x v="7"/>
    <n v="462"/>
    <s v="NA"/>
    <s v="NA"/>
    <s v="NA"/>
  </r>
  <r>
    <x v="30"/>
    <x v="15"/>
    <s v="New cancer diagnoses (observed)"/>
    <x v="1"/>
    <x v="8"/>
    <n v="1117"/>
    <s v="NA"/>
    <s v="NA"/>
    <s v="NA"/>
  </r>
  <r>
    <x v="30"/>
    <x v="15"/>
    <s v="New cancer diagnoses (observed)"/>
    <x v="1"/>
    <x v="9"/>
    <n v="394"/>
    <s v="NA"/>
    <s v="NA"/>
    <s v="NA"/>
  </r>
  <r>
    <x v="30"/>
    <x v="17"/>
    <s v="New cancer diagnoses (observed)"/>
    <x v="1"/>
    <x v="5"/>
    <n v="616"/>
    <s v="NA"/>
    <s v="NA"/>
    <s v="NA"/>
  </r>
  <r>
    <x v="30"/>
    <x v="17"/>
    <s v="New cancer diagnoses (observed)"/>
    <x v="1"/>
    <x v="6"/>
    <n v="282"/>
    <s v="NA"/>
    <s v="NA"/>
    <s v="NA"/>
  </r>
  <r>
    <x v="30"/>
    <x v="17"/>
    <s v="New cancer diagnoses (observed)"/>
    <x v="1"/>
    <x v="7"/>
    <n v="11"/>
    <s v="NA"/>
    <s v="NA"/>
    <s v="NA"/>
  </r>
  <r>
    <x v="30"/>
    <x v="17"/>
    <s v="New cancer diagnoses (observed)"/>
    <x v="1"/>
    <x v="8"/>
    <n v="7"/>
    <s v="NA"/>
    <s v="NA"/>
    <s v="NA"/>
  </r>
  <r>
    <x v="30"/>
    <x v="17"/>
    <s v="New cancer diagnoses (observed)"/>
    <x v="1"/>
    <x v="9"/>
    <n v="383"/>
    <s v="NA"/>
    <s v="NA"/>
    <s v="NA"/>
  </r>
  <r>
    <x v="30"/>
    <x v="21"/>
    <s v="New cancer diagnoses (observed)"/>
    <x v="1"/>
    <x v="5"/>
    <n v="30"/>
    <s v="NA"/>
    <s v="NA"/>
    <s v="NA"/>
  </r>
  <r>
    <x v="30"/>
    <x v="21"/>
    <s v="New cancer diagnoses (observed)"/>
    <x v="1"/>
    <x v="6"/>
    <n v="36"/>
    <s v="NA"/>
    <s v="NA"/>
    <s v="NA"/>
  </r>
  <r>
    <x v="30"/>
    <x v="21"/>
    <s v="New cancer diagnoses (observed)"/>
    <x v="1"/>
    <x v="7"/>
    <n v="37"/>
    <s v="NA"/>
    <s v="NA"/>
    <s v="NA"/>
  </r>
  <r>
    <x v="30"/>
    <x v="21"/>
    <s v="New cancer diagnoses (observed)"/>
    <x v="1"/>
    <x v="8"/>
    <n v="96"/>
    <s v="NA"/>
    <s v="NA"/>
    <s v="NA"/>
  </r>
  <r>
    <x v="30"/>
    <x v="21"/>
    <s v="New cancer diagnoses (observed)"/>
    <x v="1"/>
    <x v="9"/>
    <n v="459"/>
    <s v="NA"/>
    <s v="NA"/>
    <s v="NA"/>
  </r>
  <r>
    <x v="30"/>
    <x v="22"/>
    <s v="New cancer diagnoses (observed)"/>
    <x v="1"/>
    <x v="5"/>
    <n v="8"/>
    <s v="NA"/>
    <s v="NA"/>
    <s v="NA"/>
  </r>
  <r>
    <x v="30"/>
    <x v="22"/>
    <s v="New cancer diagnoses (observed)"/>
    <x v="1"/>
    <x v="6"/>
    <n v="79"/>
    <s v="NA"/>
    <s v="NA"/>
    <s v="NA"/>
  </r>
  <r>
    <x v="30"/>
    <x v="22"/>
    <s v="New cancer diagnoses (observed)"/>
    <x v="1"/>
    <x v="7"/>
    <n v="145"/>
    <s v="NA"/>
    <s v="NA"/>
    <s v="NA"/>
  </r>
  <r>
    <x v="30"/>
    <x v="22"/>
    <s v="New cancer diagnoses (observed)"/>
    <x v="1"/>
    <x v="8"/>
    <n v="175"/>
    <s v="NA"/>
    <s v="NA"/>
    <s v="NA"/>
  </r>
  <r>
    <x v="30"/>
    <x v="22"/>
    <s v="New cancer diagnoses (observed)"/>
    <x v="1"/>
    <x v="9"/>
    <n v="239"/>
    <s v="NA"/>
    <s v="NA"/>
    <s v="NA"/>
  </r>
  <r>
    <x v="30"/>
    <x v="23"/>
    <s v="New cancer diagnoses (observed)"/>
    <x v="1"/>
    <x v="5"/>
    <n v="30"/>
    <s v="NA"/>
    <s v="NA"/>
    <s v="NA"/>
  </r>
  <r>
    <x v="30"/>
    <x v="23"/>
    <s v="New cancer diagnoses (observed)"/>
    <x v="1"/>
    <x v="6"/>
    <n v="117"/>
    <s v="NA"/>
    <s v="NA"/>
    <s v="NA"/>
  </r>
  <r>
    <x v="30"/>
    <x v="23"/>
    <s v="New cancer diagnoses (observed)"/>
    <x v="1"/>
    <x v="7"/>
    <n v="167"/>
    <s v="NA"/>
    <s v="NA"/>
    <s v="NA"/>
  </r>
  <r>
    <x v="30"/>
    <x v="23"/>
    <s v="New cancer diagnoses (observed)"/>
    <x v="1"/>
    <x v="8"/>
    <n v="251"/>
    <s v="NA"/>
    <s v="NA"/>
    <s v="NA"/>
  </r>
  <r>
    <x v="30"/>
    <x v="23"/>
    <s v="New cancer diagnoses (observed)"/>
    <x v="1"/>
    <x v="9"/>
    <n v="392"/>
    <s v="NA"/>
    <s v="NA"/>
    <s v="NA"/>
  </r>
  <r>
    <x v="30"/>
    <x v="24"/>
    <s v="New cancer diagnoses (observed)"/>
    <x v="1"/>
    <x v="5"/>
    <s v="NA"/>
    <s v="NA"/>
    <s v="NA"/>
    <s v="NA"/>
  </r>
  <r>
    <x v="30"/>
    <x v="24"/>
    <s v="New cancer diagnoses (observed)"/>
    <x v="1"/>
    <x v="6"/>
    <s v="NA"/>
    <s v="NA"/>
    <s v="NA"/>
    <s v="NA"/>
  </r>
  <r>
    <x v="30"/>
    <x v="24"/>
    <s v="New cancer diagnoses (observed)"/>
    <x v="1"/>
    <x v="7"/>
    <s v="NA"/>
    <s v="NA"/>
    <s v="NA"/>
    <s v="NA"/>
  </r>
  <r>
    <x v="30"/>
    <x v="24"/>
    <s v="New cancer diagnoses (observed)"/>
    <x v="1"/>
    <x v="8"/>
    <s v="NA"/>
    <s v="NA"/>
    <s v="NA"/>
    <s v="NA"/>
  </r>
  <r>
    <x v="30"/>
    <x v="24"/>
    <s v="New cancer diagnoses (observed)"/>
    <x v="1"/>
    <x v="9"/>
    <s v="NA"/>
    <s v="NA"/>
    <s v="NA"/>
    <s v="NA"/>
  </r>
  <r>
    <x v="30"/>
    <x v="25"/>
    <s v="New cancer diagnoses (observed)"/>
    <x v="1"/>
    <x v="5"/>
    <n v="64"/>
    <s v="NA"/>
    <s v="NA"/>
    <s v="NA"/>
  </r>
  <r>
    <x v="30"/>
    <x v="25"/>
    <s v="New cancer diagnoses (observed)"/>
    <x v="1"/>
    <x v="6"/>
    <n v="11"/>
    <s v="NA"/>
    <s v="NA"/>
    <s v="NA"/>
  </r>
  <r>
    <x v="30"/>
    <x v="25"/>
    <s v="New cancer diagnoses (observed)"/>
    <x v="1"/>
    <x v="7"/>
    <n v="50"/>
    <s v="NA"/>
    <s v="NA"/>
    <s v="NA"/>
  </r>
  <r>
    <x v="30"/>
    <x v="25"/>
    <s v="New cancer diagnoses (observed)"/>
    <x v="1"/>
    <x v="8"/>
    <n v="45"/>
    <s v="NA"/>
    <s v="NA"/>
    <s v="NA"/>
  </r>
  <r>
    <x v="30"/>
    <x v="25"/>
    <s v="New cancer diagnoses (observed)"/>
    <x v="1"/>
    <x v="9"/>
    <n v="218"/>
    <s v="NA"/>
    <s v="NA"/>
    <s v="NA"/>
  </r>
  <r>
    <x v="30"/>
    <x v="26"/>
    <s v="New cancer diagnoses (observed)"/>
    <x v="1"/>
    <x v="5"/>
    <n v="34"/>
    <s v="NA"/>
    <s v="NA"/>
    <s v="NA"/>
  </r>
  <r>
    <x v="30"/>
    <x v="26"/>
    <s v="New cancer diagnoses (observed)"/>
    <x v="1"/>
    <x v="6"/>
    <n v="48"/>
    <s v="NA"/>
    <s v="NA"/>
    <s v="NA"/>
  </r>
  <r>
    <x v="30"/>
    <x v="26"/>
    <s v="New cancer diagnoses (observed)"/>
    <x v="1"/>
    <x v="7"/>
    <n v="36"/>
    <s v="NA"/>
    <s v="NA"/>
    <s v="NA"/>
  </r>
  <r>
    <x v="30"/>
    <x v="26"/>
    <s v="New cancer diagnoses (observed)"/>
    <x v="1"/>
    <x v="8"/>
    <n v="164"/>
    <s v="NA"/>
    <s v="NA"/>
    <s v="NA"/>
  </r>
  <r>
    <x v="30"/>
    <x v="26"/>
    <s v="New cancer diagnoses (observed)"/>
    <x v="1"/>
    <x v="9"/>
    <n v="299"/>
    <s v="NA"/>
    <s v="NA"/>
    <s v="NA"/>
  </r>
  <r>
    <x v="30"/>
    <x v="27"/>
    <s v="New cancer diagnoses (observed)"/>
    <x v="1"/>
    <x v="5"/>
    <n v="802"/>
    <s v="NA"/>
    <s v="NA"/>
    <s v="NA"/>
  </r>
  <r>
    <x v="30"/>
    <x v="27"/>
    <s v="New cancer diagnoses (observed)"/>
    <x v="1"/>
    <x v="6"/>
    <n v="330"/>
    <s v="NA"/>
    <s v="NA"/>
    <s v="NA"/>
  </r>
  <r>
    <x v="30"/>
    <x v="27"/>
    <s v="New cancer diagnoses (observed)"/>
    <x v="1"/>
    <x v="7"/>
    <n v="583"/>
    <s v="NA"/>
    <s v="NA"/>
    <s v="NA"/>
  </r>
  <r>
    <x v="30"/>
    <x v="27"/>
    <s v="New cancer diagnoses (observed)"/>
    <x v="1"/>
    <x v="8"/>
    <n v="344"/>
    <s v="NA"/>
    <s v="NA"/>
    <s v="NA"/>
  </r>
  <r>
    <x v="30"/>
    <x v="27"/>
    <s v="New cancer diagnoses (observed)"/>
    <x v="1"/>
    <x v="9"/>
    <n v="1136"/>
    <s v="NA"/>
    <s v="NA"/>
    <s v="NA"/>
  </r>
  <r>
    <x v="30"/>
    <x v="28"/>
    <s v="New cancer diagnoses (observed)"/>
    <x v="1"/>
    <x v="5"/>
    <n v="22"/>
    <s v="NA"/>
    <s v="NA"/>
    <s v="NA"/>
  </r>
  <r>
    <x v="30"/>
    <x v="28"/>
    <s v="New cancer diagnoses (observed)"/>
    <x v="1"/>
    <x v="6"/>
    <n v="38"/>
    <s v="NA"/>
    <s v="NA"/>
    <s v="NA"/>
  </r>
  <r>
    <x v="30"/>
    <x v="28"/>
    <s v="New cancer diagnoses (observed)"/>
    <x v="1"/>
    <x v="7"/>
    <n v="22"/>
    <s v="NA"/>
    <s v="NA"/>
    <s v="NA"/>
  </r>
  <r>
    <x v="30"/>
    <x v="28"/>
    <s v="New cancer diagnoses (observed)"/>
    <x v="1"/>
    <x v="8"/>
    <n v="76"/>
    <s v="NA"/>
    <s v="NA"/>
    <s v="NA"/>
  </r>
  <r>
    <x v="30"/>
    <x v="28"/>
    <s v="New cancer diagnoses (observed)"/>
    <x v="1"/>
    <x v="9"/>
    <n v="153"/>
    <s v="NA"/>
    <s v="NA"/>
    <s v="NA"/>
  </r>
  <r>
    <x v="30"/>
    <x v="31"/>
    <s v="New cancer diagnoses (observed)"/>
    <x v="1"/>
    <x v="5"/>
    <n v="34"/>
    <s v="NA"/>
    <s v="NA"/>
    <s v="NA"/>
  </r>
  <r>
    <x v="30"/>
    <x v="31"/>
    <s v="New cancer diagnoses (observed)"/>
    <x v="1"/>
    <x v="6"/>
    <n v="48"/>
    <s v="NA"/>
    <s v="NA"/>
    <s v="NA"/>
  </r>
  <r>
    <x v="30"/>
    <x v="31"/>
    <s v="New cancer diagnoses (observed)"/>
    <x v="1"/>
    <x v="7"/>
    <n v="36"/>
    <s v="NA"/>
    <s v="NA"/>
    <s v="NA"/>
  </r>
  <r>
    <x v="30"/>
    <x v="31"/>
    <s v="New cancer diagnoses (observed)"/>
    <x v="1"/>
    <x v="8"/>
    <n v="164"/>
    <s v="NA"/>
    <s v="NA"/>
    <s v="NA"/>
  </r>
  <r>
    <x v="30"/>
    <x v="31"/>
    <s v="New cancer diagnoses (observed)"/>
    <x v="1"/>
    <x v="9"/>
    <n v="299"/>
    <s v="NA"/>
    <s v="NA"/>
    <s v="NA"/>
  </r>
  <r>
    <x v="30"/>
    <x v="32"/>
    <s v="New cancer diagnoses (observed)"/>
    <x v="1"/>
    <x v="5"/>
    <n v="280"/>
    <s v="NA"/>
    <s v="NA"/>
    <s v="NA"/>
  </r>
  <r>
    <x v="30"/>
    <x v="32"/>
    <s v="New cancer diagnoses (observed)"/>
    <x v="1"/>
    <x v="6"/>
    <n v="182"/>
    <s v="NA"/>
    <s v="NA"/>
    <s v="NA"/>
  </r>
  <r>
    <x v="30"/>
    <x v="32"/>
    <s v="New cancer diagnoses (observed)"/>
    <x v="1"/>
    <x v="7"/>
    <n v="105"/>
    <s v="NA"/>
    <s v="NA"/>
    <s v="NA"/>
  </r>
  <r>
    <x v="30"/>
    <x v="32"/>
    <s v="New cancer diagnoses (observed)"/>
    <x v="1"/>
    <x v="8"/>
    <n v="62"/>
    <s v="NA"/>
    <s v="NA"/>
    <s v="NA"/>
  </r>
  <r>
    <x v="30"/>
    <x v="32"/>
    <s v="New cancer diagnoses (observed)"/>
    <x v="1"/>
    <x v="9"/>
    <n v="630"/>
    <s v="NA"/>
    <s v="NA"/>
    <s v="NA"/>
  </r>
  <r>
    <x v="30"/>
    <x v="33"/>
    <s v="New cancer diagnoses (observed)"/>
    <x v="1"/>
    <x v="5"/>
    <n v="210"/>
    <s v="NA"/>
    <s v="NA"/>
    <s v="NA"/>
  </r>
  <r>
    <x v="30"/>
    <x v="33"/>
    <s v="New cancer diagnoses (observed)"/>
    <x v="1"/>
    <x v="6"/>
    <n v="16"/>
    <s v="NA"/>
    <s v="NA"/>
    <s v="NA"/>
  </r>
  <r>
    <x v="30"/>
    <x v="33"/>
    <s v="New cancer diagnoses (observed)"/>
    <x v="1"/>
    <x v="7"/>
    <n v="30"/>
    <s v="NA"/>
    <s v="NA"/>
    <s v="NA"/>
  </r>
  <r>
    <x v="30"/>
    <x v="33"/>
    <s v="New cancer diagnoses (observed)"/>
    <x v="1"/>
    <x v="8"/>
    <n v="19"/>
    <s v="NA"/>
    <s v="NA"/>
    <s v="NA"/>
  </r>
  <r>
    <x v="30"/>
    <x v="33"/>
    <s v="New cancer diagnoses (observed)"/>
    <x v="1"/>
    <x v="9"/>
    <n v="358"/>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A5565C-50BA-44D7-90A7-DA140B0A98E5}" name="PivotTable4" cacheId="47" dataPosition="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2" rowHeaderCaption="Date" colHeaderCaption="Demographic">
  <location ref="A9:K38" firstHeaderRow="1" firstDataRow="3" firstDataCol="1" rowPageCount="2" colPageCount="1"/>
  <pivotFields count="9">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showAll="0">
      <items count="35">
        <item x="0"/>
        <item h="1" x="2"/>
        <item h="1" x="3"/>
        <item x="4"/>
        <item h="1" x="6"/>
        <item h="1" x="7"/>
        <item h="1" x="8"/>
        <item h="1" x="9"/>
        <item h="1" x="10"/>
        <item x="15"/>
        <item x="17"/>
        <item h="1" x="23"/>
        <item h="1" x="27"/>
        <item h="1" x="30"/>
        <item h="1" x="31"/>
        <item h="1" x="32"/>
        <item h="1" x="24"/>
        <item h="1" x="1"/>
        <item h="1" x="5"/>
        <item h="1" x="11"/>
        <item h="1" x="12"/>
        <item h="1" x="13"/>
        <item h="1" x="14"/>
        <item h="1" x="16"/>
        <item h="1" x="18"/>
        <item h="1" x="19"/>
        <item h="1" x="20"/>
        <item h="1" x="21"/>
        <item h="1" x="22"/>
        <item h="1" x="25"/>
        <item h="1" x="26"/>
        <item h="1" x="28"/>
        <item h="1" x="29"/>
        <item h="1" x="33"/>
        <item t="default"/>
      </items>
    </pivotField>
    <pivotField showAll="0"/>
    <pivotField axis="axisPage" showAll="0">
      <items count="3">
        <item x="0"/>
        <item x="1"/>
        <item t="default"/>
      </items>
    </pivotField>
    <pivotField axis="axisCol" showAll="0">
      <items count="11">
        <item x="0"/>
        <item x="1"/>
        <item x="2"/>
        <item x="3"/>
        <item x="5"/>
        <item x="6"/>
        <item x="7"/>
        <item x="8"/>
        <item x="4"/>
        <item x="9"/>
        <item t="default"/>
      </items>
    </pivotField>
    <pivotField dataField="1" showAll="0"/>
    <pivotField dataField="1" showAll="0"/>
    <pivotField showAll="0"/>
    <pivotField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2">
    <field x="-2"/>
    <field x="4"/>
  </colFields>
  <colItems count="10">
    <i>
      <x/>
      <x/>
    </i>
    <i r="1">
      <x v="1"/>
    </i>
    <i r="1">
      <x v="2"/>
    </i>
    <i r="1">
      <x v="3"/>
    </i>
    <i r="1">
      <x v="8"/>
    </i>
    <i i="1">
      <x v="1"/>
      <x/>
    </i>
    <i r="1" i="1">
      <x v="1"/>
    </i>
    <i r="1" i="1">
      <x v="2"/>
    </i>
    <i r="1" i="1">
      <x v="3"/>
    </i>
    <i r="1" i="1">
      <x v="8"/>
    </i>
  </colItems>
  <pageFields count="2">
    <pageField fld="3" item="0" hier="-1"/>
    <pageField fld="1" item="0" hier="-1"/>
  </pageFields>
  <dataFields count="2">
    <dataField name="New data" fld="5" baseField="0" baseItem="0"/>
    <dataField name="Old data" fld="6" baseField="0" baseItem="6"/>
  </dataFields>
  <formats count="7">
    <format dxfId="44">
      <pivotArea type="origin" dataOnly="0" labelOnly="1" outline="0" fieldPosition="0"/>
    </format>
    <format dxfId="45">
      <pivotArea field="0" type="button" dataOnly="0" labelOnly="1" outline="0" axis="axisRow" fieldPosition="0"/>
    </format>
    <format dxfId="46">
      <pivotArea dataOnly="0" labelOnly="1" fieldPosition="0">
        <references count="1">
          <reference field="0" count="26">
            <x v="0"/>
            <x v="1"/>
            <x v="2"/>
            <x v="3"/>
            <x v="4"/>
            <x v="5"/>
            <x v="6"/>
            <x v="7"/>
            <x v="8"/>
            <x v="9"/>
            <x v="10"/>
            <x v="11"/>
            <x v="12"/>
            <x v="13"/>
            <x v="14"/>
            <x v="15"/>
            <x v="16"/>
            <x v="17"/>
            <x v="18"/>
            <x v="19"/>
            <x v="20"/>
            <x v="21"/>
            <x v="22"/>
            <x v="23"/>
            <x v="24"/>
            <x v="25"/>
          </reference>
        </references>
      </pivotArea>
    </format>
    <format dxfId="47">
      <pivotArea outline="0" collapsedLevelsAreSubtotals="1" fieldPosition="0">
        <references count="2">
          <reference field="4294967294" count="1" selected="0">
            <x v="1"/>
          </reference>
          <reference field="4" count="0" selected="0" defaultSubtotal="1" sumSubtotal="1" countASubtotal="1" avgSubtotal="1" maxSubtotal="1" minSubtotal="1" productSubtotal="1" countSubtotal="1" stdDevSubtotal="1" stdDevPSubtotal="1" varSubtotal="1" varPSubtotal="1"/>
        </references>
      </pivotArea>
    </format>
    <format dxfId="48">
      <pivotArea dataOnly="0" labelOnly="1" fieldPosition="0">
        <references count="2">
          <reference field="4294967294" count="1" selected="0">
            <x v="1"/>
          </reference>
          <reference field="4" count="5">
            <x v="4"/>
            <x v="5"/>
            <x v="6"/>
            <x v="7"/>
            <x v="9"/>
          </reference>
        </references>
      </pivotArea>
    </format>
    <format dxfId="49">
      <pivotArea outline="0" collapsedLevelsAreSubtotals="1" fieldPosition="0">
        <references count="2">
          <reference field="4294967294" count="1" selected="0">
            <x v="0"/>
          </reference>
          <reference field="4" count="5" selected="0">
            <x v="4"/>
            <x v="5"/>
            <x v="6"/>
            <x v="7"/>
            <x v="9"/>
          </reference>
        </references>
      </pivotArea>
    </format>
    <format dxfId="50">
      <pivotArea dataOnly="0" labelOnly="1" fieldPosition="0">
        <references count="2">
          <reference field="4294967294" count="1" selected="0">
            <x v="0"/>
          </reference>
          <reference field="4" count="5">
            <x v="4"/>
            <x v="5"/>
            <x v="6"/>
            <x v="7"/>
            <x v="9"/>
          </reference>
        </references>
      </pivotArea>
    </format>
  </formats>
  <chartFormats count="4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8"/>
          </reference>
        </references>
      </pivotArea>
    </chartFormat>
    <chartFormat chart="0" format="5" series="1">
      <pivotArea type="data" outline="0" fieldPosition="0">
        <references count="2">
          <reference field="4294967294" count="1" selected="0">
            <x v="1"/>
          </reference>
          <reference field="4" count="1" selected="0">
            <x v="0"/>
          </reference>
        </references>
      </pivotArea>
    </chartFormat>
    <chartFormat chart="0" format="6" series="1">
      <pivotArea type="data" outline="0" fieldPosition="0">
        <references count="2">
          <reference field="4294967294" count="1" selected="0">
            <x v="1"/>
          </reference>
          <reference field="4" count="1" selected="0">
            <x v="1"/>
          </reference>
        </references>
      </pivotArea>
    </chartFormat>
    <chartFormat chart="0" format="7" series="1">
      <pivotArea type="data" outline="0" fieldPosition="0">
        <references count="2">
          <reference field="4294967294" count="1" selected="0">
            <x v="1"/>
          </reference>
          <reference field="4" count="1" selected="0">
            <x v="2"/>
          </reference>
        </references>
      </pivotArea>
    </chartFormat>
    <chartFormat chart="0" format="8" series="1">
      <pivotArea type="data" outline="0" fieldPosition="0">
        <references count="2">
          <reference field="4294967294" count="1" selected="0">
            <x v="1"/>
          </reference>
          <reference field="4" count="1" selected="0">
            <x v="3"/>
          </reference>
        </references>
      </pivotArea>
    </chartFormat>
    <chartFormat chart="0" format="9" series="1">
      <pivotArea type="data" outline="0" fieldPosition="0">
        <references count="2">
          <reference field="4294967294" count="1" selected="0">
            <x v="1"/>
          </reference>
          <reference field="4" count="1" selected="0">
            <x v="8"/>
          </reference>
        </references>
      </pivotArea>
    </chartFormat>
    <chartFormat chart="0" format="10" series="1">
      <pivotArea type="data" outline="0" fieldPosition="0">
        <references count="2">
          <reference field="4294967294" count="1" selected="0">
            <x v="0"/>
          </reference>
          <reference field="4" count="1" selected="0">
            <x v="4"/>
          </reference>
        </references>
      </pivotArea>
    </chartFormat>
    <chartFormat chart="0" format="11" series="1">
      <pivotArea type="data" outline="0" fieldPosition="0">
        <references count="2">
          <reference field="4294967294" count="1" selected="0">
            <x v="0"/>
          </reference>
          <reference field="4" count="1" selected="0">
            <x v="5"/>
          </reference>
        </references>
      </pivotArea>
    </chartFormat>
    <chartFormat chart="0" format="12" series="1">
      <pivotArea type="data" outline="0" fieldPosition="0">
        <references count="2">
          <reference field="4294967294" count="1" selected="0">
            <x v="0"/>
          </reference>
          <reference field="4" count="1" selected="0">
            <x v="6"/>
          </reference>
        </references>
      </pivotArea>
    </chartFormat>
    <chartFormat chart="0" format="13" series="1">
      <pivotArea type="data" outline="0" fieldPosition="0">
        <references count="2">
          <reference field="4294967294" count="1" selected="0">
            <x v="0"/>
          </reference>
          <reference field="4" count="1" selected="0">
            <x v="7"/>
          </reference>
        </references>
      </pivotArea>
    </chartFormat>
    <chartFormat chart="0" format="14" series="1">
      <pivotArea type="data" outline="0" fieldPosition="0">
        <references count="2">
          <reference field="4294967294" count="1" selected="0">
            <x v="0"/>
          </reference>
          <reference field="4" count="1" selected="0">
            <x v="9"/>
          </reference>
        </references>
      </pivotArea>
    </chartFormat>
    <chartFormat chart="0" format="15" series="1">
      <pivotArea type="data" outline="0" fieldPosition="0">
        <references count="2">
          <reference field="4294967294" count="1" selected="0">
            <x v="1"/>
          </reference>
          <reference field="4" count="1" selected="0">
            <x v="4"/>
          </reference>
        </references>
      </pivotArea>
    </chartFormat>
    <chartFormat chart="0" format="16" series="1">
      <pivotArea type="data" outline="0" fieldPosition="0">
        <references count="2">
          <reference field="4294967294" count="1" selected="0">
            <x v="1"/>
          </reference>
          <reference field="4" count="1" selected="0">
            <x v="5"/>
          </reference>
        </references>
      </pivotArea>
    </chartFormat>
    <chartFormat chart="0" format="17" series="1">
      <pivotArea type="data" outline="0" fieldPosition="0">
        <references count="2">
          <reference field="4294967294" count="1" selected="0">
            <x v="1"/>
          </reference>
          <reference field="4" count="1" selected="0">
            <x v="6"/>
          </reference>
        </references>
      </pivotArea>
    </chartFormat>
    <chartFormat chart="0" format="18" series="1">
      <pivotArea type="data" outline="0" fieldPosition="0">
        <references count="2">
          <reference field="4294967294" count="1" selected="0">
            <x v="1"/>
          </reference>
          <reference field="4" count="1" selected="0">
            <x v="7"/>
          </reference>
        </references>
      </pivotArea>
    </chartFormat>
    <chartFormat chart="0" format="19" series="1">
      <pivotArea type="data" outline="0" fieldPosition="0">
        <references count="2">
          <reference field="4294967294" count="1" selected="0">
            <x v="1"/>
          </reference>
          <reference field="4" count="1" selected="0">
            <x v="9"/>
          </reference>
        </references>
      </pivotArea>
    </chartFormat>
    <chartFormat chart="1" format="20" series="1">
      <pivotArea type="data" outline="0" fieldPosition="0">
        <references count="2">
          <reference field="4294967294" count="1" selected="0">
            <x v="0"/>
          </reference>
          <reference field="4" count="1" selected="0">
            <x v="4"/>
          </reference>
        </references>
      </pivotArea>
    </chartFormat>
    <chartFormat chart="1" format="21" series="1">
      <pivotArea type="data" outline="0" fieldPosition="0">
        <references count="2">
          <reference field="4294967294" count="1" selected="0">
            <x v="0"/>
          </reference>
          <reference field="4" count="1" selected="0">
            <x v="5"/>
          </reference>
        </references>
      </pivotArea>
    </chartFormat>
    <chartFormat chart="1" format="22" series="1">
      <pivotArea type="data" outline="0" fieldPosition="0">
        <references count="2">
          <reference field="4294967294" count="1" selected="0">
            <x v="0"/>
          </reference>
          <reference field="4" count="1" selected="0">
            <x v="6"/>
          </reference>
        </references>
      </pivotArea>
    </chartFormat>
    <chartFormat chart="1" format="23" series="1">
      <pivotArea type="data" outline="0" fieldPosition="0">
        <references count="2">
          <reference field="4294967294" count="1" selected="0">
            <x v="0"/>
          </reference>
          <reference field="4" count="1" selected="0">
            <x v="7"/>
          </reference>
        </references>
      </pivotArea>
    </chartFormat>
    <chartFormat chart="1" format="24" series="1">
      <pivotArea type="data" outline="0" fieldPosition="0">
        <references count="2">
          <reference field="4294967294" count="1" selected="0">
            <x v="0"/>
          </reference>
          <reference field="4" count="1" selected="0">
            <x v="9"/>
          </reference>
        </references>
      </pivotArea>
    </chartFormat>
    <chartFormat chart="1" format="25" series="1">
      <pivotArea type="data" outline="0" fieldPosition="0">
        <references count="2">
          <reference field="4294967294" count="1" selected="0">
            <x v="1"/>
          </reference>
          <reference field="4" count="1" selected="0">
            <x v="4"/>
          </reference>
        </references>
      </pivotArea>
    </chartFormat>
    <chartFormat chart="1" format="26" series="1">
      <pivotArea type="data" outline="0" fieldPosition="0">
        <references count="2">
          <reference field="4294967294" count="1" selected="0">
            <x v="1"/>
          </reference>
          <reference field="4" count="1" selected="0">
            <x v="5"/>
          </reference>
        </references>
      </pivotArea>
    </chartFormat>
    <chartFormat chart="1" format="27" series="1">
      <pivotArea type="data" outline="0" fieldPosition="0">
        <references count="2">
          <reference field="4294967294" count="1" selected="0">
            <x v="1"/>
          </reference>
          <reference field="4" count="1" selected="0">
            <x v="6"/>
          </reference>
        </references>
      </pivotArea>
    </chartFormat>
    <chartFormat chart="1" format="28" series="1">
      <pivotArea type="data" outline="0" fieldPosition="0">
        <references count="2">
          <reference field="4294967294" count="1" selected="0">
            <x v="1"/>
          </reference>
          <reference field="4" count="1" selected="0">
            <x v="7"/>
          </reference>
        </references>
      </pivotArea>
    </chartFormat>
    <chartFormat chart="1" format="29" series="1">
      <pivotArea type="data" outline="0" fieldPosition="0">
        <references count="2">
          <reference field="4294967294" count="1" selected="0">
            <x v="1"/>
          </reference>
          <reference field="4" count="1" selected="0">
            <x v="9"/>
          </reference>
        </references>
      </pivotArea>
    </chartFormat>
    <chartFormat chart="1" format="30" series="1">
      <pivotArea type="data" outline="0" fieldPosition="0">
        <references count="2">
          <reference field="4294967294" count="1" selected="0">
            <x v="0"/>
          </reference>
          <reference field="4" count="1" selected="0">
            <x v="0"/>
          </reference>
        </references>
      </pivotArea>
    </chartFormat>
    <chartFormat chart="1" format="31" series="1">
      <pivotArea type="data" outline="0" fieldPosition="0">
        <references count="2">
          <reference field="4294967294" count="1" selected="0">
            <x v="0"/>
          </reference>
          <reference field="4" count="1" selected="0">
            <x v="1"/>
          </reference>
        </references>
      </pivotArea>
    </chartFormat>
    <chartFormat chart="1" format="32" series="1">
      <pivotArea type="data" outline="0" fieldPosition="0">
        <references count="2">
          <reference field="4294967294" count="1" selected="0">
            <x v="0"/>
          </reference>
          <reference field="4" count="1" selected="0">
            <x v="2"/>
          </reference>
        </references>
      </pivotArea>
    </chartFormat>
    <chartFormat chart="1" format="33" series="1">
      <pivotArea type="data" outline="0" fieldPosition="0">
        <references count="2">
          <reference field="4294967294" count="1" selected="0">
            <x v="0"/>
          </reference>
          <reference field="4" count="1" selected="0">
            <x v="3"/>
          </reference>
        </references>
      </pivotArea>
    </chartFormat>
    <chartFormat chart="1" format="34" series="1">
      <pivotArea type="data" outline="0" fieldPosition="0">
        <references count="2">
          <reference field="4294967294" count="1" selected="0">
            <x v="0"/>
          </reference>
          <reference field="4" count="1" selected="0">
            <x v="8"/>
          </reference>
        </references>
      </pivotArea>
    </chartFormat>
    <chartFormat chart="1" format="35" series="1">
      <pivotArea type="data" outline="0" fieldPosition="0">
        <references count="2">
          <reference field="4294967294" count="1" selected="0">
            <x v="1"/>
          </reference>
          <reference field="4" count="1" selected="0">
            <x v="0"/>
          </reference>
        </references>
      </pivotArea>
    </chartFormat>
    <chartFormat chart="1" format="36" series="1">
      <pivotArea type="data" outline="0" fieldPosition="0">
        <references count="2">
          <reference field="4294967294" count="1" selected="0">
            <x v="1"/>
          </reference>
          <reference field="4" count="1" selected="0">
            <x v="1"/>
          </reference>
        </references>
      </pivotArea>
    </chartFormat>
    <chartFormat chart="1" format="37" series="1">
      <pivotArea type="data" outline="0" fieldPosition="0">
        <references count="2">
          <reference field="4294967294" count="1" selected="0">
            <x v="1"/>
          </reference>
          <reference field="4" count="1" selected="0">
            <x v="2"/>
          </reference>
        </references>
      </pivotArea>
    </chartFormat>
    <chartFormat chart="1" format="38" series="1">
      <pivotArea type="data" outline="0" fieldPosition="0">
        <references count="2">
          <reference field="4294967294" count="1" selected="0">
            <x v="1"/>
          </reference>
          <reference field="4" count="1" selected="0">
            <x v="3"/>
          </reference>
        </references>
      </pivotArea>
    </chartFormat>
    <chartFormat chart="1" format="39" series="1">
      <pivotArea type="data" outline="0" fieldPosition="0">
        <references count="2">
          <reference field="4294967294" count="1" selected="0">
            <x v="1"/>
          </reference>
          <reference field="4" count="1" selected="0">
            <x v="8"/>
          </reference>
        </references>
      </pivotArea>
    </chartFormat>
  </chartFormats>
  <pivotTableStyleInfo name="PivotStyleLight1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3DFB2-8E48-4B88-BE1F-4863B1A57EEC}" name="PivotTable5" cacheId="47" dataPosition="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rowHeaderCaption="Date" colHeaderCaption="Demographic">
  <location ref="M9:W38" firstHeaderRow="1" firstDataRow="3" firstDataCol="1" rowPageCount="2" colPageCount="1"/>
  <pivotFields count="9">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showAll="0">
      <items count="35">
        <item x="0"/>
        <item x="2"/>
        <item x="3"/>
        <item x="4"/>
        <item x="6"/>
        <item x="7"/>
        <item x="8"/>
        <item x="9"/>
        <item x="10"/>
        <item x="15"/>
        <item x="17"/>
        <item x="23"/>
        <item x="27"/>
        <item x="30"/>
        <item x="31"/>
        <item x="32"/>
        <item x="24"/>
        <item x="1"/>
        <item x="5"/>
        <item x="11"/>
        <item x="12"/>
        <item x="13"/>
        <item x="14"/>
        <item x="16"/>
        <item x="18"/>
        <item x="19"/>
        <item x="20"/>
        <item x="21"/>
        <item x="22"/>
        <item x="25"/>
        <item x="26"/>
        <item x="28"/>
        <item x="29"/>
        <item x="33"/>
        <item t="default"/>
      </items>
    </pivotField>
    <pivotField showAll="0"/>
    <pivotField axis="axisPage" showAll="0">
      <items count="3">
        <item x="0"/>
        <item x="1"/>
        <item t="default"/>
      </items>
    </pivotField>
    <pivotField axis="axisCol" showAll="0">
      <items count="11">
        <item x="0"/>
        <item x="1"/>
        <item x="2"/>
        <item x="3"/>
        <item x="5"/>
        <item x="6"/>
        <item x="7"/>
        <item x="8"/>
        <item x="4"/>
        <item x="9"/>
        <item t="default"/>
      </items>
    </pivotField>
    <pivotField showAll="0"/>
    <pivotField showAll="0"/>
    <pivotField dataField="1" showAll="0"/>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2">
    <field x="-2"/>
    <field x="4"/>
  </colFields>
  <colItems count="10">
    <i>
      <x/>
      <x/>
    </i>
    <i r="1">
      <x v="1"/>
    </i>
    <i r="1">
      <x v="2"/>
    </i>
    <i r="1">
      <x v="3"/>
    </i>
    <i r="1">
      <x v="8"/>
    </i>
    <i i="1">
      <x v="1"/>
      <x/>
    </i>
    <i r="1" i="1">
      <x v="1"/>
    </i>
    <i r="1" i="1">
      <x v="2"/>
    </i>
    <i r="1" i="1">
      <x v="3"/>
    </i>
    <i r="1" i="1">
      <x v="8"/>
    </i>
  </colItems>
  <pageFields count="2">
    <pageField fld="3" item="0" hier="-1"/>
    <pageField fld="1" item="0" hier="-1"/>
  </pageFields>
  <dataFields count="2">
    <dataField name="N diff" fld="7" baseField="0" baseItem="0"/>
    <dataField name="% change" fld="8" baseField="0" baseItem="0"/>
  </dataFields>
  <formats count="7">
    <format dxfId="51">
      <pivotArea outline="0" collapsedLevelsAreSubtotals="1" fieldPosition="0">
        <references count="2">
          <reference field="4294967294" count="1" selected="0">
            <x v="1"/>
          </reference>
          <reference field="4" count="0" selected="0" defaultSubtotal="1" sumSubtotal="1" countASubtotal="1" avgSubtotal="1" maxSubtotal="1" minSubtotal="1" productSubtotal="1" countSubtotal="1" stdDevSubtotal="1" stdDevPSubtotal="1" varSubtotal="1" varPSubtotal="1"/>
        </references>
      </pivotArea>
    </format>
    <format dxfId="52">
      <pivotArea outline="0" collapsedLevelsAreSubtotals="1" fieldPosition="0">
        <references count="2">
          <reference field="4294967294" count="1" selected="0">
            <x v="0"/>
          </reference>
          <reference field="4" count="5" selected="0">
            <x v="0"/>
            <x v="1"/>
            <x v="2"/>
            <x v="3"/>
            <x v="8"/>
          </reference>
        </references>
      </pivotArea>
    </format>
    <format dxfId="53">
      <pivotArea outline="0" collapsedLevelsAreSubtotals="1" fieldPosition="0">
        <references count="2">
          <reference field="4294967294" count="1" selected="0">
            <x v="1"/>
          </reference>
          <reference field="4" count="0" selected="0" defaultSubtotal="1" sumSubtotal="1" countASubtotal="1" avgSubtotal="1" maxSubtotal="1" minSubtotal="1" productSubtotal="1" countSubtotal="1" stdDevSubtotal="1" stdDevPSubtotal="1" varSubtotal="1" varPSubtotal="1"/>
        </references>
      </pivotArea>
    </format>
    <format dxfId="54">
      <pivotArea dataOnly="0" labelOnly="1" fieldPosition="0">
        <references count="2">
          <reference field="4294967294" count="1" selected="0">
            <x v="1"/>
          </reference>
          <reference field="4" count="5">
            <x v="0"/>
            <x v="1"/>
            <x v="2"/>
            <x v="3"/>
            <x v="8"/>
          </reference>
        </references>
      </pivotArea>
    </format>
    <format dxfId="55">
      <pivotArea outline="0" collapsedLevelsAreSubtotals="1" fieldPosition="0">
        <references count="2">
          <reference field="4294967294" count="1" selected="0">
            <x v="0"/>
          </reference>
          <reference field="4" count="5" selected="0">
            <x v="0"/>
            <x v="1"/>
            <x v="2"/>
            <x v="3"/>
            <x v="8"/>
          </reference>
        </references>
      </pivotArea>
    </format>
    <format dxfId="56">
      <pivotArea dataOnly="0" labelOnly="1" fieldPosition="0">
        <references count="2">
          <reference field="4294967294" count="1" selected="0">
            <x v="0"/>
          </reference>
          <reference field="4" count="5">
            <x v="0"/>
            <x v="1"/>
            <x v="2"/>
            <x v="3"/>
            <x v="8"/>
          </reference>
        </references>
      </pivotArea>
    </format>
    <format dxfId="57">
      <pivotArea collapsedLevelsAreSubtotals="1" fieldPosition="0">
        <references count="3">
          <reference field="4294967294" count="1" selected="0">
            <x v="1"/>
          </reference>
          <reference field="0" count="1">
            <x v="0"/>
          </reference>
          <reference field="4" count="1" selected="0">
            <x v="0"/>
          </reference>
        </references>
      </pivotArea>
    </format>
  </formats>
  <conditionalFormats count="1">
    <conditionalFormat priority="1">
      <pivotAreas count="1">
        <pivotArea type="data" outline="0" collapsedLevelsAreSubtotals="1" fieldPosition="0">
          <references count="2">
            <reference field="4294967294" count="1" selected="0">
              <x v="1"/>
            </reference>
            <reference field="4" count="0" selected="0" defaultSubtotal="1" sumSubtotal="1" countASubtotal="1" avgSubtotal="1" maxSubtotal="1" minSubtotal="1" productSubtotal="1" countSubtotal="1" stdDevSubtotal="1" stdDevPSubtotal="1" varSubtotal="1" varPSubtotal="1"/>
          </references>
        </pivotArea>
      </pivotAreas>
    </conditionalFormat>
  </conditionalFormats>
  <pivotTableStyleInfo name="PivotStyleLight1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F5FE46-8265-44C4-A1BC-C6F279926247}" name="PivotTable12" cacheId="4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1">
  <location ref="AT6:AY22" firstHeaderRow="1" firstDataRow="2" firstDataCol="1" rowPageCount="2" colPageCount="1"/>
  <pivotFields count="8">
    <pivotField axis="axisRow" numFmtId="17" showAll="0">
      <items count="32">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x="29"/>
        <item h="1" x="30"/>
        <item t="default"/>
      </items>
    </pivotField>
    <pivotField axis="axisPage" showAll="0">
      <items count="34">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 t="default"/>
      </items>
    </pivotField>
    <pivotField axis="axisCol" showAll="0">
      <items count="11">
        <item x="0"/>
        <item x="1"/>
        <item x="2"/>
        <item x="3"/>
        <item x="5"/>
        <item x="6"/>
        <item x="7"/>
        <item x="8"/>
        <item x="4"/>
        <item x="9"/>
        <item t="default"/>
      </items>
    </pivotField>
    <pivotField showAll="0"/>
    <pivotField showAll="0"/>
    <pivotField showAll="0"/>
    <pivotField dataField="1" showAll="0"/>
    <pivotField axis="axisPage" showAll="0">
      <items count="3">
        <item x="0"/>
        <item x="1"/>
        <item t="default"/>
      </items>
    </pivotField>
  </pivotFields>
  <rowFields count="1">
    <field x="0"/>
  </rowFields>
  <rowItems count="15">
    <i>
      <x v="12"/>
    </i>
    <i>
      <x v="13"/>
    </i>
    <i>
      <x v="14"/>
    </i>
    <i>
      <x v="15"/>
    </i>
    <i>
      <x v="16"/>
    </i>
    <i>
      <x v="17"/>
    </i>
    <i>
      <x v="18"/>
    </i>
    <i>
      <x v="19"/>
    </i>
    <i>
      <x v="20"/>
    </i>
    <i>
      <x v="21"/>
    </i>
    <i>
      <x v="22"/>
    </i>
    <i>
      <x v="23"/>
    </i>
    <i>
      <x v="24"/>
    </i>
    <i>
      <x v="25"/>
    </i>
    <i>
      <x v="26"/>
    </i>
  </rowItems>
  <colFields count="1">
    <field x="2"/>
  </colFields>
  <colItems count="5">
    <i>
      <x/>
    </i>
    <i>
      <x v="1"/>
    </i>
    <i>
      <x v="2"/>
    </i>
    <i>
      <x v="3"/>
    </i>
    <i>
      <x v="8"/>
    </i>
  </colItems>
  <pageFields count="2">
    <pageField fld="7" item="0" hier="-1"/>
    <pageField fld="1" item="0" hier="-1"/>
  </pageFields>
  <dataFields count="1">
    <dataField name="Sum of propChange" fld="6" baseField="0" baseItem="0"/>
  </dataFields>
  <formats count="2">
    <format dxfId="171">
      <pivotArea collapsedLevelsAreSubtotals="1" fieldPosition="0">
        <references count="1">
          <reference field="0" count="24">
            <x v="0"/>
            <x v="1"/>
            <x v="2"/>
            <x v="3"/>
            <x v="4"/>
            <x v="5"/>
            <x v="6"/>
            <x v="7"/>
            <x v="8"/>
            <x v="9"/>
            <x v="10"/>
            <x v="11"/>
            <x v="12"/>
            <x v="13"/>
            <x v="14"/>
            <x v="15"/>
            <x v="16"/>
            <x v="17"/>
            <x v="18"/>
            <x v="19"/>
            <x v="20"/>
            <x v="21"/>
            <x v="22"/>
            <x v="23"/>
          </reference>
        </references>
      </pivotArea>
    </format>
    <format dxfId="170">
      <pivotArea grandRow="1" outline="0" collapsedLevelsAreSubtotals="1" fieldPosition="0"/>
    </format>
  </formats>
  <chartFormats count="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8"/>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AE58BD-5E71-4914-B7D3-A488BCE330F5}" name="PivotTable8" cacheId="4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2">
  <location ref="W6:AC35" firstHeaderRow="1" firstDataRow="2" firstDataCol="1" rowPageCount="2" colPageCount="1"/>
  <pivotFields count="8">
    <pivotField axis="axisRow" numFmtId="17"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multipleItemSelectionAllowed="1" showAll="0">
      <items count="34">
        <item x="0"/>
        <item h="1" x="2"/>
        <item h="1" x="3"/>
        <item h="1" x="4"/>
        <item h="1" x="6"/>
        <item h="1" x="7"/>
        <item h="1" x="8"/>
        <item h="1" x="9"/>
        <item h="1" x="10"/>
        <item h="1" x="15"/>
        <item h="1" x="17"/>
        <item h="1" x="23"/>
        <item h="1" x="26"/>
        <item h="1" x="29"/>
        <item h="1" x="30"/>
        <item h="1" x="31"/>
        <item h="1" x="1"/>
        <item h="1" x="5"/>
        <item h="1" x="11"/>
        <item h="1" x="12"/>
        <item h="1" x="13"/>
        <item h="1" x="14"/>
        <item h="1" x="16"/>
        <item h="1" x="18"/>
        <item h="1" x="19"/>
        <item h="1" x="20"/>
        <item h="1" x="21"/>
        <item h="1" x="22"/>
        <item h="1" x="24"/>
        <item h="1" x="25"/>
        <item h="1" x="27"/>
        <item h="1" x="28"/>
        <item h="1" x="32"/>
        <item t="default"/>
      </items>
    </pivotField>
    <pivotField axis="axisCol" showAll="0">
      <items count="11">
        <item x="0"/>
        <item x="1"/>
        <item x="2"/>
        <item x="3"/>
        <item x="5"/>
        <item x="6"/>
        <item x="7"/>
        <item x="8"/>
        <item x="4"/>
        <item x="9"/>
        <item t="default"/>
      </items>
    </pivotField>
    <pivotField dataField="1" showAll="0"/>
    <pivotField showAll="0"/>
    <pivotField showAll="0"/>
    <pivotField showAll="0"/>
    <pivotField axis="axisPage" showAll="0">
      <items count="3">
        <item x="0"/>
        <item x="1"/>
        <item t="default"/>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6">
    <i>
      <x/>
    </i>
    <i>
      <x v="1"/>
    </i>
    <i>
      <x v="2"/>
    </i>
    <i>
      <x v="3"/>
    </i>
    <i>
      <x v="8"/>
    </i>
    <i t="grand">
      <x/>
    </i>
  </colItems>
  <pageFields count="2">
    <pageField fld="7" item="0" hier="-1"/>
    <pageField fld="1" hier="-1"/>
  </pageFields>
  <dataFields count="1">
    <dataField name="Sum of Statistic" fld="3"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B0A596-EB15-4FAE-92C5-5E416DFED6F2}" name="PivotTable4" cacheId="41" dataPosition="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8">
  <location ref="A4:U930" firstHeaderRow="1" firstDataRow="3" firstDataCol="1" rowPageCount="1" colPageCount="1"/>
  <pivotFields count="8">
    <pivotField axis="axisRow" numFmtId="17"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defaultSubtotal="0">
      <items count="33">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s>
    </pivotField>
    <pivotField axis="axisCol" showAll="0">
      <items count="11">
        <item x="0"/>
        <item x="1"/>
        <item x="2"/>
        <item x="3"/>
        <item x="5"/>
        <item x="6"/>
        <item x="7"/>
        <item x="8"/>
        <item x="4"/>
        <item x="9"/>
        <item t="default"/>
      </items>
    </pivotField>
    <pivotField dataField="1" showAll="0"/>
    <pivotField dataField="1" showAll="0"/>
    <pivotField dataField="1" showAll="0"/>
    <pivotField dataField="1" showAll="0"/>
    <pivotField axis="axisPage" showAll="0">
      <items count="3">
        <item x="0"/>
        <item x="1"/>
        <item t="default"/>
      </items>
    </pivotField>
  </pivotFields>
  <rowFields count="2">
    <field x="1"/>
    <field x="0"/>
  </rowFields>
  <rowItems count="924">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1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2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x v="3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rowItems>
  <colFields count="2">
    <field x="-2"/>
    <field x="2"/>
  </colFields>
  <colItems count="20">
    <i>
      <x/>
      <x/>
    </i>
    <i r="1">
      <x v="1"/>
    </i>
    <i r="1">
      <x v="2"/>
    </i>
    <i r="1">
      <x v="3"/>
    </i>
    <i r="1">
      <x v="8"/>
    </i>
    <i i="1">
      <x v="1"/>
      <x/>
    </i>
    <i r="1" i="1">
      <x v="1"/>
    </i>
    <i r="1" i="1">
      <x v="2"/>
    </i>
    <i r="1" i="1">
      <x v="3"/>
    </i>
    <i r="1" i="1">
      <x v="8"/>
    </i>
    <i i="2">
      <x v="2"/>
      <x/>
    </i>
    <i r="1" i="2">
      <x v="1"/>
    </i>
    <i r="1" i="2">
      <x v="2"/>
    </i>
    <i r="1" i="2">
      <x v="3"/>
    </i>
    <i r="1" i="2">
      <x v="8"/>
    </i>
    <i i="3">
      <x v="3"/>
      <x/>
    </i>
    <i r="1" i="3">
      <x v="1"/>
    </i>
    <i r="1" i="3">
      <x v="2"/>
    </i>
    <i r="1" i="3">
      <x v="3"/>
    </i>
    <i r="1" i="3">
      <x v="8"/>
    </i>
  </colItems>
  <pageFields count="1">
    <pageField fld="7" item="0" hier="-1"/>
  </pageFields>
  <dataFields count="4">
    <dataField name="Observed statistics" fld="3" baseField="0" baseItem="0"/>
    <dataField name="2019 - WD Adjusted" fld="4" baseField="0" baseItem="0"/>
    <dataField name="nDiff (Observed - 2019)" fld="5" baseField="0" baseItem="0"/>
    <dataField name="propChange (nDiff / 2019 WD Adjusted)" fld="6" baseField="0" baseItem="0"/>
  </dataFields>
  <formats count="28">
    <format dxfId="198">
      <pivotArea dataOnly="0" labelOnly="1" fieldPosition="0">
        <references count="2">
          <reference field="4294967294" count="1" selected="0">
            <x v="0"/>
          </reference>
          <reference field="2" count="5">
            <x v="0"/>
            <x v="1"/>
            <x v="2"/>
            <x v="3"/>
            <x v="8"/>
          </reference>
        </references>
      </pivotArea>
    </format>
    <format dxfId="197">
      <pivotArea dataOnly="0" labelOnly="1" fieldPosition="0">
        <references count="2">
          <reference field="4294967294" count="1" selected="0">
            <x v="1"/>
          </reference>
          <reference field="2" count="5">
            <x v="0"/>
            <x v="1"/>
            <x v="2"/>
            <x v="3"/>
            <x v="8"/>
          </reference>
        </references>
      </pivotArea>
    </format>
    <format dxfId="196">
      <pivotArea dataOnly="0" labelOnly="1" fieldPosition="0">
        <references count="2">
          <reference field="4294967294" count="1" selected="0">
            <x v="2"/>
          </reference>
          <reference field="2" count="5">
            <x v="0"/>
            <x v="1"/>
            <x v="2"/>
            <x v="3"/>
            <x v="8"/>
          </reference>
        </references>
      </pivotArea>
    </format>
    <format dxfId="195">
      <pivotArea dataOnly="0" labelOnly="1" fieldPosition="0">
        <references count="2">
          <reference field="4294967294" count="1" selected="0">
            <x v="3"/>
          </reference>
          <reference field="2" count="5">
            <x v="0"/>
            <x v="1"/>
            <x v="2"/>
            <x v="3"/>
            <x v="8"/>
          </reference>
        </references>
      </pivotArea>
    </format>
    <format dxfId="194">
      <pivotArea dataOnly="0" outline="0" fieldPosition="0">
        <references count="2">
          <reference field="4294967294" count="1">
            <x v="1"/>
          </reference>
          <reference field="7" count="1" selected="0">
            <x v="0"/>
          </reference>
        </references>
      </pivotArea>
    </format>
    <format dxfId="193">
      <pivotArea dataOnly="0" outline="0" fieldPosition="0">
        <references count="2">
          <reference field="4294967294" count="1">
            <x v="2"/>
          </reference>
          <reference field="7" count="1" selected="0">
            <x v="0"/>
          </reference>
        </references>
      </pivotArea>
    </format>
    <format dxfId="192">
      <pivotArea dataOnly="0" outline="0" fieldPosition="0">
        <references count="2">
          <reference field="4294967294" count="1">
            <x v="3"/>
          </reference>
          <reference field="7" count="1" selected="0">
            <x v="0"/>
          </reference>
        </references>
      </pivotArea>
    </format>
    <format dxfId="191">
      <pivotArea field="2" grandRow="1" outline="0" collapsedLevelsAreSubtotals="1" axis="axisCol" fieldPosition="1">
        <references count="2">
          <reference field="4294967294" count="1" selected="0">
            <x v="3"/>
          </reference>
          <reference field="2" count="0" selected="0" defaultSubtotal="1" sumSubtotal="1" countASubtotal="1" avgSubtotal="1" maxSubtotal="1" minSubtotal="1" productSubtotal="1" countSubtotal="1" stdDevSubtotal="1" stdDevPSubtotal="1" varSubtotal="1" varPSubtotal="1"/>
        </references>
      </pivotArea>
    </format>
    <format dxfId="190">
      <pivotArea field="2" grandRow="1" outline="0" collapsedLevelsAreSubtotals="1" axis="axisCol" fieldPosition="1">
        <references count="2">
          <reference field="4294967294" count="1" selected="0">
            <x v="2"/>
          </reference>
          <reference field="2" count="5" selected="0">
            <x v="0"/>
            <x v="1"/>
            <x v="2"/>
            <x v="3"/>
            <x v="8"/>
          </reference>
        </references>
      </pivotArea>
    </format>
    <format dxfId="189">
      <pivotArea field="2" grandRow="1" outline="0" collapsedLevelsAreSubtotals="1" axis="axisCol" fieldPosition="1">
        <references count="2">
          <reference field="4294967294" count="1" selected="0">
            <x v="1"/>
          </reference>
          <reference field="2" count="5" selected="0">
            <x v="0"/>
            <x v="1"/>
            <x v="2"/>
            <x v="3"/>
            <x v="8"/>
          </reference>
        </references>
      </pivotArea>
    </format>
    <format dxfId="188">
      <pivotArea outline="0" collapsedLevelsAreSubtotals="1" fieldPosition="0">
        <references count="2">
          <reference field="4294967294" count="3" selected="0">
            <x v="0"/>
            <x v="1"/>
            <x v="2"/>
          </reference>
          <reference field="2" count="5" selected="0">
            <x v="0"/>
            <x v="1"/>
            <x v="2"/>
            <x v="3"/>
            <x v="8"/>
          </reference>
        </references>
      </pivotArea>
    </format>
    <format dxfId="187">
      <pivotArea dataOnly="0" labelOnly="1" fieldPosition="0">
        <references count="2">
          <reference field="4294967294" count="1" selected="0">
            <x v="0"/>
          </reference>
          <reference field="2" count="5">
            <x v="0"/>
            <x v="1"/>
            <x v="2"/>
            <x v="3"/>
            <x v="8"/>
          </reference>
        </references>
      </pivotArea>
    </format>
    <format dxfId="186">
      <pivotArea dataOnly="0" labelOnly="1" fieldPosition="0">
        <references count="2">
          <reference field="4294967294" count="1" selected="0">
            <x v="1"/>
          </reference>
          <reference field="2" count="5">
            <x v="0"/>
            <x v="1"/>
            <x v="2"/>
            <x v="3"/>
            <x v="8"/>
          </reference>
        </references>
      </pivotArea>
    </format>
    <format dxfId="185">
      <pivotArea dataOnly="0" labelOnly="1" fieldPosition="0">
        <references count="2">
          <reference field="4294967294" count="1" selected="0">
            <x v="2"/>
          </reference>
          <reference field="2" count="5">
            <x v="0"/>
            <x v="1"/>
            <x v="2"/>
            <x v="3"/>
            <x v="8"/>
          </reference>
        </references>
      </pivotArea>
    </format>
    <format dxfId="184">
      <pivotArea dataOnly="0" labelOnly="1" fieldPosition="0">
        <references count="2">
          <reference field="4294967294" count="1" selected="0">
            <x v="3"/>
          </reference>
          <reference field="2" count="5">
            <x v="0"/>
            <x v="1"/>
            <x v="2"/>
            <x v="3"/>
            <x v="8"/>
          </reference>
        </references>
      </pivotArea>
    </format>
    <format dxfId="183">
      <pivotArea dataOnly="0" labelOnly="1" fieldPosition="0">
        <references count="2">
          <reference field="4294967294" count="1" selected="0">
            <x v="0"/>
          </reference>
          <reference field="2" count="5">
            <x v="0"/>
            <x v="1"/>
            <x v="2"/>
            <x v="3"/>
            <x v="8"/>
          </reference>
        </references>
      </pivotArea>
    </format>
    <format dxfId="182">
      <pivotArea dataOnly="0" labelOnly="1" fieldPosition="0">
        <references count="2">
          <reference field="4294967294" count="1" selected="0">
            <x v="1"/>
          </reference>
          <reference field="2" count="5">
            <x v="0"/>
            <x v="1"/>
            <x v="2"/>
            <x v="3"/>
            <x v="8"/>
          </reference>
        </references>
      </pivotArea>
    </format>
    <format dxfId="181">
      <pivotArea dataOnly="0" labelOnly="1" fieldPosition="0">
        <references count="2">
          <reference field="4294967294" count="1" selected="0">
            <x v="2"/>
          </reference>
          <reference field="2" count="5">
            <x v="0"/>
            <x v="1"/>
            <x v="2"/>
            <x v="3"/>
            <x v="8"/>
          </reference>
        </references>
      </pivotArea>
    </format>
    <format dxfId="180">
      <pivotArea dataOnly="0" labelOnly="1" fieldPosition="0">
        <references count="2">
          <reference field="4294967294" count="1" selected="0">
            <x v="3"/>
          </reference>
          <reference field="2" count="5">
            <x v="0"/>
            <x v="1"/>
            <x v="2"/>
            <x v="3"/>
            <x v="8"/>
          </reference>
        </references>
      </pivotArea>
    </format>
    <format dxfId="179">
      <pivotArea dataOnly="0" labelOnly="1" fieldPosition="0">
        <references count="2">
          <reference field="4294967294" count="1" selected="0">
            <x v="0"/>
          </reference>
          <reference field="2" count="5">
            <x v="0"/>
            <x v="1"/>
            <x v="2"/>
            <x v="3"/>
            <x v="8"/>
          </reference>
        </references>
      </pivotArea>
    </format>
    <format dxfId="178">
      <pivotArea dataOnly="0" labelOnly="1" fieldPosition="0">
        <references count="2">
          <reference field="4294967294" count="1" selected="0">
            <x v="1"/>
          </reference>
          <reference field="2" count="5">
            <x v="0"/>
            <x v="1"/>
            <x v="2"/>
            <x v="3"/>
            <x v="8"/>
          </reference>
        </references>
      </pivotArea>
    </format>
    <format dxfId="177">
      <pivotArea dataOnly="0" labelOnly="1" fieldPosition="0">
        <references count="2">
          <reference field="4294967294" count="1" selected="0">
            <x v="2"/>
          </reference>
          <reference field="2" count="5">
            <x v="0"/>
            <x v="1"/>
            <x v="2"/>
            <x v="3"/>
            <x v="8"/>
          </reference>
        </references>
      </pivotArea>
    </format>
    <format dxfId="176">
      <pivotArea dataOnly="0" labelOnly="1" fieldPosition="0">
        <references count="2">
          <reference field="4294967294" count="1" selected="0">
            <x v="3"/>
          </reference>
          <reference field="2" count="5">
            <x v="0"/>
            <x v="1"/>
            <x v="2"/>
            <x v="3"/>
            <x v="8"/>
          </reference>
        </references>
      </pivotArea>
    </format>
    <format dxfId="175">
      <pivotArea dataOnly="0" outline="0" fieldPosition="0">
        <references count="2">
          <reference field="4294967294" count="1">
            <x v="3"/>
          </reference>
          <reference field="7" count="1" selected="0">
            <x v="0"/>
          </reference>
        </references>
      </pivotArea>
    </format>
    <format dxfId="174">
      <pivotArea dataOnly="0" outline="0" fieldPosition="0">
        <references count="2">
          <reference field="4294967294" count="1">
            <x v="0"/>
          </reference>
          <reference field="7" count="1" selected="0">
            <x v="0"/>
          </reference>
        </references>
      </pivotArea>
    </format>
    <format dxfId="173">
      <pivotArea dataOnly="0" outline="0" fieldPosition="0">
        <references count="2">
          <reference field="4294967294" count="3">
            <x v="1"/>
            <x v="2"/>
            <x v="3"/>
          </reference>
          <reference field="7" count="1" selected="0">
            <x v="0"/>
          </reference>
        </references>
      </pivotArea>
    </format>
    <format dxfId="172">
      <pivotArea dataOnly="0" outline="0" fieldPosition="0">
        <references count="2">
          <reference field="4294967294" count="1">
            <x v="2"/>
          </reference>
          <reference field="7" count="1" selected="0">
            <x v="0"/>
          </reference>
        </references>
      </pivotArea>
    </format>
    <format dxfId="32">
      <pivotArea dataOnly="0" outline="0" fieldPosition="0">
        <references count="2">
          <reference field="4294967294" count="1">
            <x v="2"/>
          </reference>
          <reference field="7" count="1" selected="0">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74A52-34BD-4896-8862-549374C021D8}" name="PivotTable10" cacheId="4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2" rowHeaderCaption="Cancer site" colHeaderCaption="Demographic">
  <location ref="C6:R41" firstHeaderRow="1" firstDataRow="3" firstDataCol="1" rowPageCount="1" colPageCount="1"/>
  <pivotFields count="8">
    <pivotField numFmtId="17" showAll="0">
      <items count="32">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h="1" x="27"/>
        <item h="1" x="28"/>
        <item h="1" x="29"/>
        <item h="1" x="30"/>
        <item t="default"/>
      </items>
    </pivotField>
    <pivotField axis="axisRow" showAll="0">
      <items count="34">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 t="default"/>
      </items>
    </pivotField>
    <pivotField axis="axisCol" showAll="0">
      <items count="11">
        <item x="0"/>
        <item x="1"/>
        <item x="2"/>
        <item x="3"/>
        <item x="5"/>
        <item x="6"/>
        <item x="7"/>
        <item x="8"/>
        <item x="4"/>
        <item x="9"/>
        <item t="default"/>
      </items>
    </pivotField>
    <pivotField dataField="1" showAll="0"/>
    <pivotField dataField="1" showAll="0"/>
    <pivotField dataField="1" showAll="0"/>
    <pivotField showAll="0"/>
    <pivotField axis="axisPage" showAll="0">
      <items count="3">
        <item x="0"/>
        <item x="1"/>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2">
    <field x="-2"/>
    <field x="2"/>
  </colFields>
  <colItems count="15">
    <i>
      <x/>
      <x/>
    </i>
    <i r="1">
      <x v="1"/>
    </i>
    <i r="1">
      <x v="2"/>
    </i>
    <i r="1">
      <x v="3"/>
    </i>
    <i r="1">
      <x v="8"/>
    </i>
    <i i="1">
      <x v="1"/>
      <x/>
    </i>
    <i r="1" i="1">
      <x v="1"/>
    </i>
    <i r="1" i="1">
      <x v="2"/>
    </i>
    <i r="1" i="1">
      <x v="3"/>
    </i>
    <i r="1" i="1">
      <x v="8"/>
    </i>
    <i i="2">
      <x v="2"/>
      <x/>
    </i>
    <i r="1" i="2">
      <x v="1"/>
    </i>
    <i r="1" i="2">
      <x v="2"/>
    </i>
    <i r="1" i="2">
      <x v="3"/>
    </i>
    <i r="1" i="2">
      <x v="8"/>
    </i>
  </colItems>
  <pageFields count="1">
    <pageField fld="7" item="0" hier="-1"/>
  </pageFields>
  <dataFields count="3">
    <dataField name="2019 WD adjusted" fld="4" baseField="0" baseItem="0"/>
    <dataField name="Observed" fld="3" baseField="0" baseItem="0"/>
    <dataField name="nDiff (2019 - obs)" fld="5" baseField="0" baseItem="0"/>
  </dataFields>
  <formats count="28">
    <format dxfId="169">
      <pivotArea dataOnly="0" labelOnly="1" fieldPosition="0">
        <references count="2">
          <reference field="4294967294" count="1" selected="0">
            <x v="1"/>
          </reference>
          <reference field="2" count="5">
            <x v="0"/>
            <x v="1"/>
            <x v="2"/>
            <x v="3"/>
            <x v="8"/>
          </reference>
        </references>
      </pivotArea>
    </format>
    <format dxfId="168">
      <pivotArea dataOnly="0" labelOnly="1" fieldPosition="0">
        <references count="2">
          <reference field="4294967294" count="1" selected="0">
            <x v="0"/>
          </reference>
          <reference field="2" count="5">
            <x v="0"/>
            <x v="1"/>
            <x v="2"/>
            <x v="3"/>
            <x v="8"/>
          </reference>
        </references>
      </pivotArea>
    </format>
    <format dxfId="167">
      <pivotArea dataOnly="0" labelOnly="1" fieldPosition="0">
        <references count="2">
          <reference field="4294967294" count="1" selected="0">
            <x v="2"/>
          </reference>
          <reference field="2" count="5">
            <x v="0"/>
            <x v="1"/>
            <x v="2"/>
            <x v="3"/>
            <x v="8"/>
          </reference>
        </references>
      </pivotArea>
    </format>
    <format dxfId="166">
      <pivotArea dataOnly="0" labelOnly="1" fieldPosition="0">
        <references count="2">
          <reference field="4294967294" count="1" selected="0">
            <x v="1"/>
          </reference>
          <reference field="2" count="5">
            <x v="0"/>
            <x v="1"/>
            <x v="2"/>
            <x v="3"/>
            <x v="8"/>
          </reference>
        </references>
      </pivotArea>
    </format>
    <format dxfId="165">
      <pivotArea dataOnly="0" labelOnly="1" fieldPosition="0">
        <references count="2">
          <reference field="4294967294" count="1" selected="0">
            <x v="0"/>
          </reference>
          <reference field="2" count="5">
            <x v="0"/>
            <x v="1"/>
            <x v="2"/>
            <x v="3"/>
            <x v="8"/>
          </reference>
        </references>
      </pivotArea>
    </format>
    <format dxfId="164">
      <pivotArea dataOnly="0" labelOnly="1" fieldPosition="0">
        <references count="2">
          <reference field="4294967294" count="1" selected="0">
            <x v="2"/>
          </reference>
          <reference field="2" count="5">
            <x v="0"/>
            <x v="1"/>
            <x v="2"/>
            <x v="3"/>
            <x v="8"/>
          </reference>
        </references>
      </pivotArea>
    </format>
    <format dxfId="163">
      <pivotArea dataOnly="0" labelOnly="1" fieldPosition="0">
        <references count="2">
          <reference field="4294967294" count="1" selected="0">
            <x v="1"/>
          </reference>
          <reference field="2" count="5">
            <x v="0"/>
            <x v="1"/>
            <x v="2"/>
            <x v="3"/>
            <x v="8"/>
          </reference>
        </references>
      </pivotArea>
    </format>
    <format dxfId="162">
      <pivotArea dataOnly="0" labelOnly="1" fieldPosition="0">
        <references count="2">
          <reference field="4294967294" count="1" selected="0">
            <x v="0"/>
          </reference>
          <reference field="2" count="5">
            <x v="0"/>
            <x v="1"/>
            <x v="2"/>
            <x v="3"/>
            <x v="8"/>
          </reference>
        </references>
      </pivotArea>
    </format>
    <format dxfId="161">
      <pivotArea dataOnly="0" labelOnly="1" fieldPosition="0">
        <references count="2">
          <reference field="4294967294" count="1" selected="0">
            <x v="2"/>
          </reference>
          <reference field="2" count="5">
            <x v="0"/>
            <x v="1"/>
            <x v="2"/>
            <x v="3"/>
            <x v="8"/>
          </reference>
        </references>
      </pivotArea>
    </format>
    <format dxfId="160">
      <pivotArea outline="0" collapsedLevelsAreSubtotals="1" fieldPosition="0">
        <references count="2">
          <reference field="4294967294" count="2" selected="0">
            <x v="0"/>
            <x v="1"/>
          </reference>
          <reference field="2" count="5" selected="0">
            <x v="0"/>
            <x v="1"/>
            <x v="2"/>
            <x v="3"/>
            <x v="8"/>
          </reference>
        </references>
      </pivotArea>
    </format>
    <format dxfId="159">
      <pivotArea outline="0" collapsedLevelsAreSubtotals="1" fieldPosition="0"/>
    </format>
    <format dxfId="158">
      <pivotArea dataOnly="0" outline="0" fieldPosition="0">
        <references count="2">
          <reference field="4294967294" count="1">
            <x v="1"/>
          </reference>
          <reference field="7" count="1" selected="0">
            <x v="0"/>
          </reference>
        </references>
      </pivotArea>
    </format>
    <format dxfId="157">
      <pivotArea dataOnly="0" outline="0" fieldPosition="0">
        <references count="2">
          <reference field="4294967294" count="1">
            <x v="2"/>
          </reference>
          <reference field="7" count="1" selected="0">
            <x v="0"/>
          </reference>
        </references>
      </pivotArea>
    </format>
    <format dxfId="156">
      <pivotArea type="all" dataOnly="0" outline="0" fieldPosition="0"/>
    </format>
    <format dxfId="155">
      <pivotArea dataOnly="0" labelOnly="1" fieldPosition="0">
        <references count="2">
          <reference field="4294967294" count="1" selected="0">
            <x v="0"/>
          </reference>
          <reference field="2" count="5">
            <x v="0"/>
            <x v="1"/>
            <x v="2"/>
            <x v="3"/>
            <x v="8"/>
          </reference>
        </references>
      </pivotArea>
    </format>
    <format dxfId="154">
      <pivotArea dataOnly="0" labelOnly="1" fieldPosition="0">
        <references count="2">
          <reference field="4294967294" count="1" selected="0">
            <x v="1"/>
          </reference>
          <reference field="2" count="5">
            <x v="0"/>
            <x v="1"/>
            <x v="2"/>
            <x v="3"/>
            <x v="8"/>
          </reference>
        </references>
      </pivotArea>
    </format>
    <format dxfId="153">
      <pivotArea dataOnly="0" labelOnly="1" fieldPosition="0">
        <references count="2">
          <reference field="4294967294" count="1" selected="0">
            <x v="2"/>
          </reference>
          <reference field="2" count="5">
            <x v="0"/>
            <x v="1"/>
            <x v="2"/>
            <x v="3"/>
            <x v="8"/>
          </reference>
        </references>
      </pivotArea>
    </format>
    <format dxfId="152">
      <pivotArea dataOnly="0" labelOnly="1" fieldPosition="0">
        <references count="1">
          <reference field="1" count="0"/>
        </references>
      </pivotArea>
    </format>
    <format dxfId="151">
      <pivotArea outline="0" collapsedLevelsAreSubtotals="1" fieldPosition="0">
        <references count="2">
          <reference field="4294967294" count="1" selected="0">
            <x v="2"/>
          </reference>
          <reference field="2" count="0" selected="0" defaultSubtotal="1" sumSubtotal="1" countASubtotal="1" avgSubtotal="1" maxSubtotal="1" minSubtotal="1" productSubtotal="1" countSubtotal="1" stdDevSubtotal="1" stdDevPSubtotal="1" varSubtotal="1" varPSubtotal="1"/>
        </references>
      </pivotArea>
    </format>
    <format dxfId="150">
      <pivotArea dataOnly="0" outline="0" fieldPosition="0">
        <references count="2">
          <reference field="4294967294" count="1">
            <x v="0"/>
          </reference>
          <reference field="7" count="1" selected="0">
            <x v="0"/>
          </reference>
        </references>
      </pivotArea>
    </format>
    <format dxfId="149">
      <pivotArea dataOnly="0" outline="0" fieldPosition="0">
        <references count="2">
          <reference field="4294967294" count="1">
            <x v="1"/>
          </reference>
          <reference field="7" count="1" selected="0">
            <x v="0"/>
          </reference>
        </references>
      </pivotArea>
    </format>
    <format dxfId="148">
      <pivotArea dataOnly="0" outline="0" fieldPosition="0">
        <references count="2">
          <reference field="4294967294" count="1">
            <x v="2"/>
          </reference>
          <reference field="7" count="1" selected="0">
            <x v="0"/>
          </reference>
        </references>
      </pivotArea>
    </format>
    <format dxfId="147">
      <pivotArea dataOnly="0" outline="0" fieldPosition="0">
        <references count="2">
          <reference field="4294967294" count="1">
            <x v="1"/>
          </reference>
          <reference field="7" count="1" selected="0">
            <x v="0"/>
          </reference>
        </references>
      </pivotArea>
    </format>
    <format dxfId="146">
      <pivotArea dataOnly="0" outline="0" fieldPosition="0">
        <references count="2">
          <reference field="4294967294" count="1">
            <x v="2"/>
          </reference>
          <reference field="7" count="1" selected="0">
            <x v="0"/>
          </reference>
        </references>
      </pivotArea>
    </format>
    <format dxfId="145">
      <pivotArea outline="0" collapsedLevelsAreSubtotals="1" fieldPosition="0">
        <references count="2">
          <reference field="4294967294" count="1" selected="0">
            <x v="1"/>
          </reference>
          <reference field="2" count="5" selected="0">
            <x v="0"/>
            <x v="1"/>
            <x v="2"/>
            <x v="3"/>
            <x v="8"/>
          </reference>
        </references>
      </pivotArea>
    </format>
    <format dxfId="144">
      <pivotArea collapsedLevelsAreSubtotals="1" fieldPosition="0">
        <references count="3">
          <reference field="4294967294" count="1" selected="0">
            <x v="2"/>
          </reference>
          <reference field="1" count="15">
            <x v="1"/>
            <x v="2"/>
            <x v="3"/>
            <x v="4"/>
            <x v="5"/>
            <x v="6"/>
            <x v="7"/>
            <x v="8"/>
            <x v="9"/>
            <x v="10"/>
            <x v="11"/>
            <x v="12"/>
            <x v="13"/>
            <x v="14"/>
            <x v="15"/>
          </reference>
          <reference field="2" count="0" selected="0" defaultSubtotal="1" sumSubtotal="1" countASubtotal="1" avgSubtotal="1" maxSubtotal="1" minSubtotal="1" productSubtotal="1" countSubtotal="1" stdDevSubtotal="1" stdDevPSubtotal="1" varSubtotal="1" varPSubtotal="1"/>
        </references>
      </pivotArea>
    </format>
    <format dxfId="143">
      <pivotArea collapsedLevelsAreSubtotals="1" fieldPosition="0">
        <references count="3">
          <reference field="4294967294" count="1" selected="0">
            <x v="2"/>
          </reference>
          <reference field="1" count="1">
            <x v="0"/>
          </reference>
          <reference field="2" count="0" selected="0" defaultSubtotal="1" sumSubtotal="1" countASubtotal="1" avgSubtotal="1" maxSubtotal="1" minSubtotal="1" productSubtotal="1" countSubtotal="1" stdDevSubtotal="1" stdDevPSubtotal="1" varSubtotal="1" varPSubtotal="1"/>
        </references>
      </pivotArea>
    </format>
    <format dxfId="142">
      <pivotArea collapsedLevelsAreSubtotals="1" fieldPosition="0">
        <references count="3">
          <reference field="4294967294" count="1" selected="0">
            <x v="2"/>
          </reference>
          <reference field="1" count="18">
            <x v="15"/>
            <x v="16"/>
            <x v="17"/>
            <x v="18"/>
            <x v="19"/>
            <x v="20"/>
            <x v="21"/>
            <x v="22"/>
            <x v="23"/>
            <x v="24"/>
            <x v="25"/>
            <x v="26"/>
            <x v="27"/>
            <x v="28"/>
            <x v="29"/>
            <x v="30"/>
            <x v="31"/>
            <x v="32"/>
          </reference>
          <reference field="2" count="0" selected="0" defaultSubtotal="1" sumSubtotal="1" countASubtotal="1" avgSubtotal="1" maxSubtotal="1" minSubtotal="1" productSubtotal="1" countSubtotal="1" stdDevSubtotal="1" stdDevPSubtotal="1" varSubtotal="1" varPSubtotal="1"/>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FB17E5-2B09-4D1D-9056-474F78361877}" name="PivotTable12" cacheId="4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2">
  <location ref="AT6:AY25" firstHeaderRow="1" firstDataRow="2" firstDataCol="1" rowPageCount="2" colPageCount="1"/>
  <pivotFields count="8">
    <pivotField axis="axisRow" numFmtId="17" showAll="0">
      <items count="32">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x="29"/>
        <item h="1" x="30"/>
        <item t="default"/>
      </items>
    </pivotField>
    <pivotField axis="axisPage" showAll="0">
      <items count="34">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 t="default"/>
      </items>
    </pivotField>
    <pivotField axis="axisCol" showAll="0">
      <items count="11">
        <item x="0"/>
        <item x="1"/>
        <item x="2"/>
        <item x="3"/>
        <item x="5"/>
        <item x="6"/>
        <item x="7"/>
        <item x="8"/>
        <item x="4"/>
        <item x="9"/>
        <item t="default"/>
      </items>
    </pivotField>
    <pivotField showAll="0"/>
    <pivotField showAll="0"/>
    <pivotField showAll="0"/>
    <pivotField dataField="1" showAll="0"/>
    <pivotField axis="axisPage" showAll="0">
      <items count="3">
        <item x="0"/>
        <item x="1"/>
        <item t="default"/>
      </items>
    </pivotField>
  </pivotFields>
  <rowFields count="1">
    <field x="0"/>
  </rowFields>
  <rowItems count="18">
    <i>
      <x v="12"/>
    </i>
    <i>
      <x v="13"/>
    </i>
    <i>
      <x v="14"/>
    </i>
    <i>
      <x v="15"/>
    </i>
    <i>
      <x v="16"/>
    </i>
    <i>
      <x v="17"/>
    </i>
    <i>
      <x v="18"/>
    </i>
    <i>
      <x v="19"/>
    </i>
    <i>
      <x v="20"/>
    </i>
    <i>
      <x v="21"/>
    </i>
    <i>
      <x v="22"/>
    </i>
    <i>
      <x v="23"/>
    </i>
    <i>
      <x v="24"/>
    </i>
    <i>
      <x v="25"/>
    </i>
    <i>
      <x v="26"/>
    </i>
    <i>
      <x v="27"/>
    </i>
    <i>
      <x v="28"/>
    </i>
    <i>
      <x v="29"/>
    </i>
  </rowItems>
  <colFields count="1">
    <field x="2"/>
  </colFields>
  <colItems count="5">
    <i>
      <x v="4"/>
    </i>
    <i>
      <x v="5"/>
    </i>
    <i>
      <x v="6"/>
    </i>
    <i>
      <x v="7"/>
    </i>
    <i>
      <x v="9"/>
    </i>
  </colItems>
  <pageFields count="2">
    <pageField fld="7" item="1" hier="-1"/>
    <pageField fld="1" item="0" hier="-1"/>
  </pageFields>
  <dataFields count="1">
    <dataField name="Sum of propChange" fld="6" baseField="0" baseItem="0"/>
  </dataFields>
  <formats count="2">
    <format dxfId="110">
      <pivotArea collapsedLevelsAreSubtotals="1" fieldPosition="0">
        <references count="1">
          <reference field="0" count="24">
            <x v="0"/>
            <x v="1"/>
            <x v="2"/>
            <x v="3"/>
            <x v="4"/>
            <x v="5"/>
            <x v="6"/>
            <x v="7"/>
            <x v="8"/>
            <x v="9"/>
            <x v="10"/>
            <x v="11"/>
            <x v="12"/>
            <x v="13"/>
            <x v="14"/>
            <x v="15"/>
            <x v="16"/>
            <x v="17"/>
            <x v="18"/>
            <x v="19"/>
            <x v="20"/>
            <x v="21"/>
            <x v="22"/>
            <x v="23"/>
          </reference>
        </references>
      </pivotArea>
    </format>
    <format dxfId="109">
      <pivotArea grandRow="1" outline="0" collapsedLevelsAreSubtotals="1" fieldPosition="0"/>
    </format>
  </format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8"/>
          </reference>
        </references>
      </pivotArea>
    </chartFormat>
    <chartFormat chart="1" format="5" series="1">
      <pivotArea type="data" outline="0" fieldPosition="0">
        <references count="2">
          <reference field="4294967294" count="1" selected="0">
            <x v="0"/>
          </reference>
          <reference field="2"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 chart="1" format="7" series="1">
      <pivotArea type="data" outline="0" fieldPosition="0">
        <references count="2">
          <reference field="4294967294" count="1" selected="0">
            <x v="0"/>
          </reference>
          <reference field="2" count="1" selected="0">
            <x v="2"/>
          </reference>
        </references>
      </pivotArea>
    </chartFormat>
    <chartFormat chart="1" format="8" series="1">
      <pivotArea type="data" outline="0" fieldPosition="0">
        <references count="2">
          <reference field="4294967294" count="1" selected="0">
            <x v="0"/>
          </reference>
          <reference field="2" count="1" selected="0">
            <x v="8"/>
          </reference>
        </references>
      </pivotArea>
    </chartFormat>
    <chartFormat chart="1" format="9" series="1">
      <pivotArea type="data" outline="0" fieldPosition="0">
        <references count="2">
          <reference field="4294967294" count="1" selected="0">
            <x v="0"/>
          </reference>
          <reference field="2" count="1" selected="0">
            <x v="9"/>
          </reference>
        </references>
      </pivotArea>
    </chartFormat>
    <chartFormat chart="1" format="10" series="1">
      <pivotArea type="data" outline="0" fieldPosition="0">
        <references count="2">
          <reference field="4294967294" count="1" selected="0">
            <x v="0"/>
          </reference>
          <reference field="2" count="1" selected="0">
            <x v="4"/>
          </reference>
        </references>
      </pivotArea>
    </chartFormat>
    <chartFormat chart="1" format="11" series="1">
      <pivotArea type="data" outline="0" fieldPosition="0">
        <references count="2">
          <reference field="4294967294" count="1" selected="0">
            <x v="0"/>
          </reference>
          <reference field="2" count="1" selected="0">
            <x v="5"/>
          </reference>
        </references>
      </pivotArea>
    </chartFormat>
    <chartFormat chart="1" format="12" series="1">
      <pivotArea type="data" outline="0" fieldPosition="0">
        <references count="2">
          <reference field="4294967294" count="1" selected="0">
            <x v="0"/>
          </reference>
          <reference field="2" count="1" selected="0">
            <x v="6"/>
          </reference>
        </references>
      </pivotArea>
    </chartFormat>
    <chartFormat chart="1" format="13"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45E072-AFFA-4FF1-B9F6-46F50AAFC365}" name="PivotTable4" cacheId="41" dataPosition="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8">
  <location ref="A4:U646" firstHeaderRow="1" firstDataRow="3" firstDataCol="1" rowPageCount="1" colPageCount="1"/>
  <pivotFields count="8">
    <pivotField axis="axisRow" numFmtId="17"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defaultSubtotal="0">
      <items count="33">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s>
    </pivotField>
    <pivotField axis="axisCol" showAll="0">
      <items count="11">
        <item x="0"/>
        <item x="1"/>
        <item x="2"/>
        <item x="3"/>
        <item x="5"/>
        <item x="6"/>
        <item x="7"/>
        <item x="8"/>
        <item x="4"/>
        <item x="9"/>
        <item t="default"/>
      </items>
    </pivotField>
    <pivotField dataField="1" showAll="0"/>
    <pivotField dataField="1" showAll="0"/>
    <pivotField dataField="1" showAll="0"/>
    <pivotField dataField="1" showAll="0"/>
    <pivotField axis="axisPage" showAll="0">
      <items count="3">
        <item x="0"/>
        <item x="1"/>
        <item t="default"/>
      </items>
    </pivotField>
  </pivotFields>
  <rowFields count="2">
    <field x="1"/>
    <field x="0"/>
  </rowFields>
  <rowItems count="64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6"/>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2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3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rowItems>
  <colFields count="2">
    <field x="-2"/>
    <field x="2"/>
  </colFields>
  <colItems count="20">
    <i>
      <x/>
      <x v="4"/>
    </i>
    <i r="1">
      <x v="5"/>
    </i>
    <i r="1">
      <x v="6"/>
    </i>
    <i r="1">
      <x v="7"/>
    </i>
    <i r="1">
      <x v="9"/>
    </i>
    <i i="1">
      <x v="1"/>
      <x v="4"/>
    </i>
    <i r="1" i="1">
      <x v="5"/>
    </i>
    <i r="1" i="1">
      <x v="6"/>
    </i>
    <i r="1" i="1">
      <x v="7"/>
    </i>
    <i r="1" i="1">
      <x v="9"/>
    </i>
    <i i="2">
      <x v="2"/>
      <x v="4"/>
    </i>
    <i r="1" i="2">
      <x v="5"/>
    </i>
    <i r="1" i="2">
      <x v="6"/>
    </i>
    <i r="1" i="2">
      <x v="7"/>
    </i>
    <i r="1" i="2">
      <x v="9"/>
    </i>
    <i i="3">
      <x v="3"/>
      <x v="4"/>
    </i>
    <i r="1" i="3">
      <x v="5"/>
    </i>
    <i r="1" i="3">
      <x v="6"/>
    </i>
    <i r="1" i="3">
      <x v="7"/>
    </i>
    <i r="1" i="3">
      <x v="9"/>
    </i>
  </colItems>
  <pageFields count="1">
    <pageField fld="7" item="1" hier="-1"/>
  </pageFields>
  <dataFields count="4">
    <dataField name="Observed statistics" fld="3" baseField="0" baseItem="0"/>
    <dataField name="2019 - WD Adjusted" fld="4" baseField="0" baseItem="0"/>
    <dataField name="nDiff (Observed - 2019)" fld="5" baseField="0" baseItem="0"/>
    <dataField name="propChange (nDiff / 2019 WD Adjusted)" fld="6" baseField="0" baseItem="0"/>
  </dataFields>
  <formats count="31">
    <format dxfId="141">
      <pivotArea dataOnly="0" labelOnly="1" fieldPosition="0">
        <references count="2">
          <reference field="4294967294" count="1" selected="0">
            <x v="0"/>
          </reference>
          <reference field="2" count="5">
            <x v="0"/>
            <x v="1"/>
            <x v="2"/>
            <x v="3"/>
            <x v="8"/>
          </reference>
        </references>
      </pivotArea>
    </format>
    <format dxfId="140">
      <pivotArea dataOnly="0" labelOnly="1" fieldPosition="0">
        <references count="2">
          <reference field="4294967294" count="1" selected="0">
            <x v="1"/>
          </reference>
          <reference field="2" count="5">
            <x v="0"/>
            <x v="1"/>
            <x v="2"/>
            <x v="3"/>
            <x v="8"/>
          </reference>
        </references>
      </pivotArea>
    </format>
    <format dxfId="139">
      <pivotArea dataOnly="0" labelOnly="1" fieldPosition="0">
        <references count="2">
          <reference field="4294967294" count="1" selected="0">
            <x v="2"/>
          </reference>
          <reference field="2" count="5">
            <x v="0"/>
            <x v="1"/>
            <x v="2"/>
            <x v="3"/>
            <x v="8"/>
          </reference>
        </references>
      </pivotArea>
    </format>
    <format dxfId="138">
      <pivotArea dataOnly="0" labelOnly="1" fieldPosition="0">
        <references count="2">
          <reference field="4294967294" count="1" selected="0">
            <x v="3"/>
          </reference>
          <reference field="2" count="5">
            <x v="0"/>
            <x v="1"/>
            <x v="2"/>
            <x v="3"/>
            <x v="8"/>
          </reference>
        </references>
      </pivotArea>
    </format>
    <format dxfId="137">
      <pivotArea dataOnly="0" outline="0" fieldPosition="0">
        <references count="2">
          <reference field="4294967294" count="1">
            <x v="0"/>
          </reference>
          <reference field="7" count="1" selected="0">
            <x v="0"/>
          </reference>
        </references>
      </pivotArea>
    </format>
    <format dxfId="136">
      <pivotArea dataOnly="0" outline="0" fieldPosition="0">
        <references count="2">
          <reference field="4294967294" count="1">
            <x v="1"/>
          </reference>
          <reference field="7" count="1" selected="0">
            <x v="0"/>
          </reference>
        </references>
      </pivotArea>
    </format>
    <format dxfId="135">
      <pivotArea dataOnly="0" outline="0" fieldPosition="0">
        <references count="2">
          <reference field="4294967294" count="1">
            <x v="2"/>
          </reference>
          <reference field="7" count="1" selected="0">
            <x v="0"/>
          </reference>
        </references>
      </pivotArea>
    </format>
    <format dxfId="134">
      <pivotArea dataOnly="0" outline="0" fieldPosition="0">
        <references count="2">
          <reference field="4294967294" count="1">
            <x v="3"/>
          </reference>
          <reference field="7" count="1" selected="0">
            <x v="0"/>
          </reference>
        </references>
      </pivotArea>
    </format>
    <format dxfId="133">
      <pivotArea field="2" grandRow="1" outline="0" collapsedLevelsAreSubtotals="1" axis="axisCol" fieldPosition="1">
        <references count="2">
          <reference field="4294967294" count="1" selected="0">
            <x v="3"/>
          </reference>
          <reference field="2" count="0" selected="0" defaultSubtotal="1" sumSubtotal="1" countASubtotal="1" avgSubtotal="1" maxSubtotal="1" minSubtotal="1" productSubtotal="1" countSubtotal="1" stdDevSubtotal="1" stdDevPSubtotal="1" varSubtotal="1" varPSubtotal="1"/>
        </references>
      </pivotArea>
    </format>
    <format dxfId="132">
      <pivotArea field="2" grandRow="1" outline="0" collapsedLevelsAreSubtotals="1" axis="axisCol" fieldPosition="1">
        <references count="2">
          <reference field="4294967294" count="1" selected="0">
            <x v="2"/>
          </reference>
          <reference field="2" count="5" selected="0">
            <x v="0"/>
            <x v="1"/>
            <x v="2"/>
            <x v="3"/>
            <x v="8"/>
          </reference>
        </references>
      </pivotArea>
    </format>
    <format dxfId="131">
      <pivotArea field="2" grandRow="1" outline="0" collapsedLevelsAreSubtotals="1" axis="axisCol" fieldPosition="1">
        <references count="2">
          <reference field="4294967294" count="1" selected="0">
            <x v="1"/>
          </reference>
          <reference field="2" count="5" selected="0">
            <x v="0"/>
            <x v="1"/>
            <x v="2"/>
            <x v="3"/>
            <x v="8"/>
          </reference>
        </references>
      </pivotArea>
    </format>
    <format dxfId="130">
      <pivotArea outline="0" collapsedLevelsAreSubtotals="1" fieldPosition="0">
        <references count="2">
          <reference field="4294967294" count="3" selected="0">
            <x v="0"/>
            <x v="1"/>
            <x v="2"/>
          </reference>
          <reference field="2" count="5" selected="0">
            <x v="0"/>
            <x v="1"/>
            <x v="2"/>
            <x v="3"/>
            <x v="8"/>
          </reference>
        </references>
      </pivotArea>
    </format>
    <format dxfId="129">
      <pivotArea dataOnly="0" labelOnly="1" fieldPosition="0">
        <references count="2">
          <reference field="4294967294" count="1" selected="0">
            <x v="0"/>
          </reference>
          <reference field="2" count="5">
            <x v="0"/>
            <x v="1"/>
            <x v="2"/>
            <x v="3"/>
            <x v="8"/>
          </reference>
        </references>
      </pivotArea>
    </format>
    <format dxfId="128">
      <pivotArea dataOnly="0" labelOnly="1" fieldPosition="0">
        <references count="2">
          <reference field="4294967294" count="1" selected="0">
            <x v="1"/>
          </reference>
          <reference field="2" count="5">
            <x v="0"/>
            <x v="1"/>
            <x v="2"/>
            <x v="3"/>
            <x v="8"/>
          </reference>
        </references>
      </pivotArea>
    </format>
    <format dxfId="127">
      <pivotArea dataOnly="0" labelOnly="1" fieldPosition="0">
        <references count="2">
          <reference field="4294967294" count="1" selected="0">
            <x v="2"/>
          </reference>
          <reference field="2" count="5">
            <x v="0"/>
            <x v="1"/>
            <x v="2"/>
            <x v="3"/>
            <x v="8"/>
          </reference>
        </references>
      </pivotArea>
    </format>
    <format dxfId="126">
      <pivotArea dataOnly="0" labelOnly="1" fieldPosition="0">
        <references count="2">
          <reference field="4294967294" count="1" selected="0">
            <x v="3"/>
          </reference>
          <reference field="2" count="5">
            <x v="0"/>
            <x v="1"/>
            <x v="2"/>
            <x v="3"/>
            <x v="8"/>
          </reference>
        </references>
      </pivotArea>
    </format>
    <format dxfId="125">
      <pivotArea dataOnly="0" labelOnly="1" fieldPosition="0">
        <references count="2">
          <reference field="4294967294" count="1" selected="0">
            <x v="0"/>
          </reference>
          <reference field="2" count="5">
            <x v="0"/>
            <x v="1"/>
            <x v="2"/>
            <x v="3"/>
            <x v="8"/>
          </reference>
        </references>
      </pivotArea>
    </format>
    <format dxfId="124">
      <pivotArea dataOnly="0" labelOnly="1" fieldPosition="0">
        <references count="2">
          <reference field="4294967294" count="1" selected="0">
            <x v="1"/>
          </reference>
          <reference field="2" count="5">
            <x v="0"/>
            <x v="1"/>
            <x v="2"/>
            <x v="3"/>
            <x v="8"/>
          </reference>
        </references>
      </pivotArea>
    </format>
    <format dxfId="123">
      <pivotArea dataOnly="0" labelOnly="1" fieldPosition="0">
        <references count="2">
          <reference field="4294967294" count="1" selected="0">
            <x v="2"/>
          </reference>
          <reference field="2" count="5">
            <x v="0"/>
            <x v="1"/>
            <x v="2"/>
            <x v="3"/>
            <x v="8"/>
          </reference>
        </references>
      </pivotArea>
    </format>
    <format dxfId="122">
      <pivotArea dataOnly="0" labelOnly="1" fieldPosition="0">
        <references count="2">
          <reference field="4294967294" count="1" selected="0">
            <x v="3"/>
          </reference>
          <reference field="2" count="5">
            <x v="0"/>
            <x v="1"/>
            <x v="2"/>
            <x v="3"/>
            <x v="8"/>
          </reference>
        </references>
      </pivotArea>
    </format>
    <format dxfId="121">
      <pivotArea dataOnly="0" labelOnly="1" fieldPosition="0">
        <references count="2">
          <reference field="4294967294" count="1" selected="0">
            <x v="0"/>
          </reference>
          <reference field="2" count="5">
            <x v="0"/>
            <x v="1"/>
            <x v="2"/>
            <x v="3"/>
            <x v="8"/>
          </reference>
        </references>
      </pivotArea>
    </format>
    <format dxfId="120">
      <pivotArea dataOnly="0" labelOnly="1" fieldPosition="0">
        <references count="2">
          <reference field="4294967294" count="1" selected="0">
            <x v="1"/>
          </reference>
          <reference field="2" count="5">
            <x v="0"/>
            <x v="1"/>
            <x v="2"/>
            <x v="3"/>
            <x v="8"/>
          </reference>
        </references>
      </pivotArea>
    </format>
    <format dxfId="119">
      <pivotArea dataOnly="0" labelOnly="1" fieldPosition="0">
        <references count="2">
          <reference field="4294967294" count="1" selected="0">
            <x v="2"/>
          </reference>
          <reference field="2" count="5">
            <x v="0"/>
            <x v="1"/>
            <x v="2"/>
            <x v="3"/>
            <x v="8"/>
          </reference>
        </references>
      </pivotArea>
    </format>
    <format dxfId="118">
      <pivotArea dataOnly="0" labelOnly="1" fieldPosition="0">
        <references count="2">
          <reference field="4294967294" count="1" selected="0">
            <x v="3"/>
          </reference>
          <reference field="2" count="5">
            <x v="0"/>
            <x v="1"/>
            <x v="2"/>
            <x v="3"/>
            <x v="8"/>
          </reference>
        </references>
      </pivotArea>
    </format>
    <format dxfId="117">
      <pivotArea dataOnly="0" outline="0" fieldPosition="0">
        <references count="2">
          <reference field="4294967294" count="1">
            <x v="3"/>
          </reference>
          <reference field="7" count="1" selected="0">
            <x v="0"/>
          </reference>
        </references>
      </pivotArea>
    </format>
    <format dxfId="116">
      <pivotArea dataOnly="0" outline="0" fieldPosition="0">
        <references count="2">
          <reference field="4294967294" count="1">
            <x v="0"/>
          </reference>
          <reference field="7" count="1" selected="0">
            <x v="1"/>
          </reference>
        </references>
      </pivotArea>
    </format>
    <format dxfId="115">
      <pivotArea dataOnly="0" outline="0" fieldPosition="0">
        <references count="2">
          <reference field="4294967294" count="1">
            <x v="1"/>
          </reference>
          <reference field="7" count="1" selected="0">
            <x v="1"/>
          </reference>
        </references>
      </pivotArea>
    </format>
    <format dxfId="114">
      <pivotArea dataOnly="0" outline="0" fieldPosition="0">
        <references count="2">
          <reference field="4294967294" count="1">
            <x v="2"/>
          </reference>
          <reference field="7" count="1" selected="0">
            <x v="1"/>
          </reference>
        </references>
      </pivotArea>
    </format>
    <format dxfId="113">
      <pivotArea dataOnly="0" outline="0" fieldPosition="0">
        <references count="2">
          <reference field="4294967294" count="1">
            <x v="3"/>
          </reference>
          <reference field="7" count="1" selected="0">
            <x v="1"/>
          </reference>
        </references>
      </pivotArea>
    </format>
    <format dxfId="112">
      <pivotArea dataOnly="0" outline="0" fieldPosition="0">
        <references count="2">
          <reference field="4294967294" count="1">
            <x v="3"/>
          </reference>
          <reference field="7" count="1" selected="0">
            <x v="1"/>
          </reference>
        </references>
      </pivotArea>
    </format>
    <format dxfId="111">
      <pivotArea dataOnly="0" outline="0" fieldPosition="0">
        <references count="2">
          <reference field="4294967294" count="3">
            <x v="0"/>
            <x v="1"/>
            <x v="2"/>
          </reference>
          <reference field="7"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DEAE1D-FDE6-4494-92F1-50C65338941B}" name="PivotTable8" cacheId="4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3">
  <location ref="W6:AC39" firstHeaderRow="1" firstDataRow="2" firstDataCol="1" rowPageCount="2" colPageCount="1"/>
  <pivotFields count="8">
    <pivotField axis="axisRow" numFmtId="17"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multipleItemSelectionAllowed="1" showAll="0">
      <items count="34">
        <item x="0"/>
        <item h="1" x="2"/>
        <item h="1" x="3"/>
        <item h="1" x="4"/>
        <item h="1" x="6"/>
        <item h="1" x="7"/>
        <item h="1" x="8"/>
        <item h="1" x="9"/>
        <item h="1" x="10"/>
        <item h="1" x="15"/>
        <item h="1" x="17"/>
        <item h="1" x="23"/>
        <item h="1" x="26"/>
        <item h="1" x="29"/>
        <item h="1" x="30"/>
        <item h="1" x="31"/>
        <item h="1" x="1"/>
        <item h="1" x="5"/>
        <item h="1" x="11"/>
        <item h="1" x="12"/>
        <item h="1" x="13"/>
        <item h="1" x="14"/>
        <item h="1" x="16"/>
        <item h="1" x="18"/>
        <item h="1" x="19"/>
        <item h="1" x="20"/>
        <item h="1" x="21"/>
        <item h="1" x="22"/>
        <item h="1" x="24"/>
        <item h="1" x="25"/>
        <item h="1" x="27"/>
        <item h="1" x="28"/>
        <item h="1" x="32"/>
        <item t="default"/>
      </items>
    </pivotField>
    <pivotField axis="axisCol" showAll="0">
      <items count="11">
        <item x="0"/>
        <item x="1"/>
        <item x="2"/>
        <item x="3"/>
        <item x="5"/>
        <item x="6"/>
        <item x="7"/>
        <item x="8"/>
        <item x="4"/>
        <item x="9"/>
        <item t="default"/>
      </items>
    </pivotField>
    <pivotField dataField="1" showAll="0"/>
    <pivotField showAll="0"/>
    <pivotField showAll="0"/>
    <pivotField showAll="0"/>
    <pivotField axis="axisPage" showAll="0">
      <items count="3">
        <item x="0"/>
        <item x="1"/>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
    <i>
      <x v="4"/>
    </i>
    <i>
      <x v="5"/>
    </i>
    <i>
      <x v="6"/>
    </i>
    <i>
      <x v="7"/>
    </i>
    <i>
      <x v="9"/>
    </i>
    <i t="grand">
      <x/>
    </i>
  </colItems>
  <pageFields count="2">
    <pageField fld="7" item="1" hier="-1"/>
    <pageField fld="1" hier="-1"/>
  </pageFields>
  <dataFields count="1">
    <dataField name="Sum of Statistic" fld="3"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 chart="12" format="11" series="1">
      <pivotArea type="data" outline="0" fieldPosition="0">
        <references count="2">
          <reference field="4294967294" count="1" selected="0">
            <x v="0"/>
          </reference>
          <reference field="2" count="1" selected="0">
            <x v="0"/>
          </reference>
        </references>
      </pivotArea>
    </chartFormat>
    <chartFormat chart="12" format="12" series="1">
      <pivotArea type="data" outline="0" fieldPosition="0">
        <references count="2">
          <reference field="4294967294" count="1" selected="0">
            <x v="0"/>
          </reference>
          <reference field="2" count="1" selected="0">
            <x v="1"/>
          </reference>
        </references>
      </pivotArea>
    </chartFormat>
    <chartFormat chart="12" format="13" series="1">
      <pivotArea type="data" outline="0" fieldPosition="0">
        <references count="2">
          <reference field="4294967294" count="1" selected="0">
            <x v="0"/>
          </reference>
          <reference field="2" count="1" selected="0">
            <x v="2"/>
          </reference>
        </references>
      </pivotArea>
    </chartFormat>
    <chartFormat chart="12" format="14" series="1">
      <pivotArea type="data" outline="0" fieldPosition="0">
        <references count="2">
          <reference field="4294967294" count="1" selected="0">
            <x v="0"/>
          </reference>
          <reference field="2" count="1" selected="0">
            <x v="8"/>
          </reference>
        </references>
      </pivotArea>
    </chartFormat>
    <chartFormat chart="12" format="15" series="1">
      <pivotArea type="data" outline="0" fieldPosition="0">
        <references count="2">
          <reference field="4294967294" count="1" selected="0">
            <x v="0"/>
          </reference>
          <reference field="2" count="1" selected="0">
            <x v="9"/>
          </reference>
        </references>
      </pivotArea>
    </chartFormat>
    <chartFormat chart="12" format="16" series="1">
      <pivotArea type="data" outline="0" fieldPosition="0">
        <references count="2">
          <reference field="4294967294" count="1" selected="0">
            <x v="0"/>
          </reference>
          <reference field="2" count="1" selected="0">
            <x v="4"/>
          </reference>
        </references>
      </pivotArea>
    </chartFormat>
    <chartFormat chart="12" format="17" series="1">
      <pivotArea type="data" outline="0" fieldPosition="0">
        <references count="2">
          <reference field="4294967294" count="1" selected="0">
            <x v="0"/>
          </reference>
          <reference field="2" count="1" selected="0">
            <x v="5"/>
          </reference>
        </references>
      </pivotArea>
    </chartFormat>
    <chartFormat chart="12" format="18" series="1">
      <pivotArea type="data" outline="0" fieldPosition="0">
        <references count="2">
          <reference field="4294967294" count="1" selected="0">
            <x v="0"/>
          </reference>
          <reference field="2" count="1" selected="0">
            <x v="6"/>
          </reference>
        </references>
      </pivotArea>
    </chartFormat>
    <chartFormat chart="12" format="19"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300938-105D-438F-A4A5-CE8855CC5603}" name="PivotTable10" cacheId="4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rowHeaderCaption="Cancer site" colHeaderCaption="Demographic">
  <location ref="C6:R28" firstHeaderRow="1" firstDataRow="3" firstDataCol="1" rowPageCount="1" colPageCount="1"/>
  <pivotFields count="8">
    <pivotField numFmtId="17" showAll="0">
      <items count="32">
        <item h="1" x="0"/>
        <item h="1" x="1"/>
        <item h="1" x="2"/>
        <item h="1" x="3"/>
        <item h="1" x="4"/>
        <item h="1" x="5"/>
        <item h="1" x="6"/>
        <item h="1" x="7"/>
        <item h="1" x="8"/>
        <item h="1" x="9"/>
        <item h="1" x="10"/>
        <item h="1" x="11"/>
        <item h="1" x="12"/>
        <item h="1" x="13"/>
        <item h="1" x="14"/>
        <item x="15"/>
        <item x="16"/>
        <item x="17"/>
        <item x="18"/>
        <item x="19"/>
        <item x="20"/>
        <item x="21"/>
        <item x="22"/>
        <item x="23"/>
        <item x="24"/>
        <item x="25"/>
        <item x="26"/>
        <item h="1" x="27"/>
        <item h="1" x="28"/>
        <item h="1" x="29"/>
        <item h="1" x="30"/>
        <item t="default"/>
      </items>
    </pivotField>
    <pivotField axis="axisRow" showAll="0">
      <items count="34">
        <item x="0"/>
        <item x="2"/>
        <item x="3"/>
        <item x="4"/>
        <item x="6"/>
        <item x="7"/>
        <item x="8"/>
        <item x="9"/>
        <item x="10"/>
        <item x="15"/>
        <item x="17"/>
        <item x="23"/>
        <item x="26"/>
        <item x="29"/>
        <item x="30"/>
        <item x="31"/>
        <item x="1"/>
        <item x="5"/>
        <item x="11"/>
        <item x="12"/>
        <item x="13"/>
        <item x="14"/>
        <item x="16"/>
        <item x="18"/>
        <item x="19"/>
        <item x="20"/>
        <item x="21"/>
        <item x="22"/>
        <item x="24"/>
        <item x="25"/>
        <item x="27"/>
        <item x="28"/>
        <item x="32"/>
        <item t="default"/>
      </items>
    </pivotField>
    <pivotField axis="axisCol" showAll="0">
      <items count="11">
        <item x="0"/>
        <item x="1"/>
        <item x="2"/>
        <item x="3"/>
        <item x="5"/>
        <item x="6"/>
        <item x="7"/>
        <item x="8"/>
        <item x="4"/>
        <item x="9"/>
        <item t="default"/>
      </items>
    </pivotField>
    <pivotField dataField="1" showAll="0"/>
    <pivotField dataField="1" showAll="0"/>
    <pivotField dataField="1" showAll="0"/>
    <pivotField showAll="0"/>
    <pivotField axis="axisPage" showAll="0">
      <items count="3">
        <item x="0"/>
        <item x="1"/>
        <item t="default"/>
      </items>
    </pivotField>
  </pivotFields>
  <rowFields count="1">
    <field x="1"/>
  </rowFields>
  <rowItems count="20">
    <i>
      <x/>
    </i>
    <i>
      <x v="3"/>
    </i>
    <i>
      <x v="4"/>
    </i>
    <i>
      <x v="6"/>
    </i>
    <i>
      <x v="7"/>
    </i>
    <i>
      <x v="9"/>
    </i>
    <i>
      <x v="10"/>
    </i>
    <i>
      <x v="11"/>
    </i>
    <i>
      <x v="12"/>
    </i>
    <i>
      <x v="14"/>
    </i>
    <i>
      <x v="15"/>
    </i>
    <i>
      <x v="16"/>
    </i>
    <i>
      <x v="18"/>
    </i>
    <i>
      <x v="19"/>
    </i>
    <i>
      <x v="26"/>
    </i>
    <i>
      <x v="27"/>
    </i>
    <i>
      <x v="28"/>
    </i>
    <i>
      <x v="29"/>
    </i>
    <i>
      <x v="30"/>
    </i>
    <i>
      <x v="32"/>
    </i>
  </rowItems>
  <colFields count="2">
    <field x="-2"/>
    <field x="2"/>
  </colFields>
  <colItems count="15">
    <i>
      <x/>
      <x v="4"/>
    </i>
    <i r="1">
      <x v="5"/>
    </i>
    <i r="1">
      <x v="6"/>
    </i>
    <i r="1">
      <x v="7"/>
    </i>
    <i r="1">
      <x v="9"/>
    </i>
    <i i="1">
      <x v="1"/>
      <x v="4"/>
    </i>
    <i r="1" i="1">
      <x v="5"/>
    </i>
    <i r="1" i="1">
      <x v="6"/>
    </i>
    <i r="1" i="1">
      <x v="7"/>
    </i>
    <i r="1" i="1">
      <x v="9"/>
    </i>
    <i i="2">
      <x v="2"/>
      <x v="4"/>
    </i>
    <i r="1" i="2">
      <x v="5"/>
    </i>
    <i r="1" i="2">
      <x v="6"/>
    </i>
    <i r="1" i="2">
      <x v="7"/>
    </i>
    <i r="1" i="2">
      <x v="9"/>
    </i>
  </colItems>
  <pageFields count="1">
    <pageField fld="7" item="1" hier="-1"/>
  </pageFields>
  <dataFields count="3">
    <dataField name="2019 WD adjusted" fld="4" baseField="0" baseItem="0"/>
    <dataField name="Observed" fld="3" baseField="0" baseItem="0"/>
    <dataField name="nDiff (2019 - obs)" fld="5" baseField="0" baseItem="0"/>
  </dataFields>
  <formats count="31">
    <format dxfId="108">
      <pivotArea dataOnly="0" labelOnly="1" fieldPosition="0">
        <references count="2">
          <reference field="4294967294" count="1" selected="0">
            <x v="1"/>
          </reference>
          <reference field="2" count="5">
            <x v="0"/>
            <x v="1"/>
            <x v="2"/>
            <x v="3"/>
            <x v="8"/>
          </reference>
        </references>
      </pivotArea>
    </format>
    <format dxfId="107">
      <pivotArea dataOnly="0" labelOnly="1" fieldPosition="0">
        <references count="2">
          <reference field="4294967294" count="1" selected="0">
            <x v="0"/>
          </reference>
          <reference field="2" count="5">
            <x v="0"/>
            <x v="1"/>
            <x v="2"/>
            <x v="3"/>
            <x v="8"/>
          </reference>
        </references>
      </pivotArea>
    </format>
    <format dxfId="106">
      <pivotArea dataOnly="0" labelOnly="1" fieldPosition="0">
        <references count="2">
          <reference field="4294967294" count="1" selected="0">
            <x v="2"/>
          </reference>
          <reference field="2" count="5">
            <x v="0"/>
            <x v="1"/>
            <x v="2"/>
            <x v="3"/>
            <x v="8"/>
          </reference>
        </references>
      </pivotArea>
    </format>
    <format dxfId="105">
      <pivotArea dataOnly="0" labelOnly="1" fieldPosition="0">
        <references count="2">
          <reference field="4294967294" count="1" selected="0">
            <x v="1"/>
          </reference>
          <reference field="2" count="5">
            <x v="0"/>
            <x v="1"/>
            <x v="2"/>
            <x v="3"/>
            <x v="8"/>
          </reference>
        </references>
      </pivotArea>
    </format>
    <format dxfId="104">
      <pivotArea dataOnly="0" labelOnly="1" fieldPosition="0">
        <references count="2">
          <reference field="4294967294" count="1" selected="0">
            <x v="0"/>
          </reference>
          <reference field="2" count="5">
            <x v="0"/>
            <x v="1"/>
            <x v="2"/>
            <x v="3"/>
            <x v="8"/>
          </reference>
        </references>
      </pivotArea>
    </format>
    <format dxfId="103">
      <pivotArea dataOnly="0" labelOnly="1" fieldPosition="0">
        <references count="2">
          <reference field="4294967294" count="1" selected="0">
            <x v="2"/>
          </reference>
          <reference field="2" count="5">
            <x v="0"/>
            <x v="1"/>
            <x v="2"/>
            <x v="3"/>
            <x v="8"/>
          </reference>
        </references>
      </pivotArea>
    </format>
    <format dxfId="102">
      <pivotArea dataOnly="0" labelOnly="1" fieldPosition="0">
        <references count="2">
          <reference field="4294967294" count="1" selected="0">
            <x v="1"/>
          </reference>
          <reference field="2" count="5">
            <x v="0"/>
            <x v="1"/>
            <x v="2"/>
            <x v="3"/>
            <x v="8"/>
          </reference>
        </references>
      </pivotArea>
    </format>
    <format dxfId="101">
      <pivotArea dataOnly="0" labelOnly="1" fieldPosition="0">
        <references count="2">
          <reference field="4294967294" count="1" selected="0">
            <x v="0"/>
          </reference>
          <reference field="2" count="5">
            <x v="0"/>
            <x v="1"/>
            <x v="2"/>
            <x v="3"/>
            <x v="8"/>
          </reference>
        </references>
      </pivotArea>
    </format>
    <format dxfId="100">
      <pivotArea dataOnly="0" labelOnly="1" fieldPosition="0">
        <references count="2">
          <reference field="4294967294" count="1" selected="0">
            <x v="2"/>
          </reference>
          <reference field="2" count="5">
            <x v="0"/>
            <x v="1"/>
            <x v="2"/>
            <x v="3"/>
            <x v="8"/>
          </reference>
        </references>
      </pivotArea>
    </format>
    <format dxfId="99">
      <pivotArea outline="0" collapsedLevelsAreSubtotals="1" fieldPosition="0">
        <references count="2">
          <reference field="4294967294" count="2" selected="0">
            <x v="0"/>
            <x v="1"/>
          </reference>
          <reference field="2" count="5" selected="0">
            <x v="0"/>
            <x v="1"/>
            <x v="2"/>
            <x v="3"/>
            <x v="8"/>
          </reference>
        </references>
      </pivotArea>
    </format>
    <format dxfId="98">
      <pivotArea outline="0" collapsedLevelsAreSubtotals="1" fieldPosition="0"/>
    </format>
    <format dxfId="97">
      <pivotArea dataOnly="0" outline="0" fieldPosition="0">
        <references count="2">
          <reference field="4294967294" count="1">
            <x v="0"/>
          </reference>
          <reference field="7" count="1" selected="0">
            <x v="0"/>
          </reference>
        </references>
      </pivotArea>
    </format>
    <format dxfId="96">
      <pivotArea dataOnly="0" outline="0" fieldPosition="0">
        <references count="2">
          <reference field="4294967294" count="1">
            <x v="1"/>
          </reference>
          <reference field="7" count="1" selected="0">
            <x v="0"/>
          </reference>
        </references>
      </pivotArea>
    </format>
    <format dxfId="95">
      <pivotArea dataOnly="0" outline="0" fieldPosition="0">
        <references count="2">
          <reference field="4294967294" count="1">
            <x v="2"/>
          </reference>
          <reference field="7" count="1" selected="0">
            <x v="0"/>
          </reference>
        </references>
      </pivotArea>
    </format>
    <format dxfId="94">
      <pivotArea type="all" dataOnly="0" outline="0" fieldPosition="0"/>
    </format>
    <format dxfId="93">
      <pivotArea dataOnly="0" labelOnly="1" fieldPosition="0">
        <references count="2">
          <reference field="4294967294" count="1" selected="0">
            <x v="0"/>
          </reference>
          <reference field="2" count="5">
            <x v="0"/>
            <x v="1"/>
            <x v="2"/>
            <x v="3"/>
            <x v="8"/>
          </reference>
        </references>
      </pivotArea>
    </format>
    <format dxfId="92">
      <pivotArea dataOnly="0" labelOnly="1" fieldPosition="0">
        <references count="2">
          <reference field="4294967294" count="1" selected="0">
            <x v="1"/>
          </reference>
          <reference field="2" count="5">
            <x v="0"/>
            <x v="1"/>
            <x v="2"/>
            <x v="3"/>
            <x v="8"/>
          </reference>
        </references>
      </pivotArea>
    </format>
    <format dxfId="91">
      <pivotArea dataOnly="0" labelOnly="1" fieldPosition="0">
        <references count="2">
          <reference field="4294967294" count="1" selected="0">
            <x v="2"/>
          </reference>
          <reference field="2" count="5">
            <x v="0"/>
            <x v="1"/>
            <x v="2"/>
            <x v="3"/>
            <x v="8"/>
          </reference>
        </references>
      </pivotArea>
    </format>
    <format dxfId="90">
      <pivotArea dataOnly="0" labelOnly="1" fieldPosition="0">
        <references count="1">
          <reference field="1" count="0"/>
        </references>
      </pivotArea>
    </format>
    <format dxfId="89">
      <pivotArea outline="0" collapsedLevelsAreSubtotals="1" fieldPosition="0">
        <references count="2">
          <reference field="4294967294" count="1" selected="0">
            <x v="2"/>
          </reference>
          <reference field="2" count="0" selected="0" defaultSubtotal="1" sumSubtotal="1" countASubtotal="1" avgSubtotal="1" maxSubtotal="1" minSubtotal="1" productSubtotal="1" countSubtotal="1" stdDevSubtotal="1" stdDevPSubtotal="1" varSubtotal="1" varPSubtotal="1"/>
        </references>
      </pivotArea>
    </format>
    <format dxfId="88">
      <pivotArea dataOnly="0" outline="0" fieldPosition="0">
        <references count="2">
          <reference field="4294967294" count="1">
            <x v="0"/>
          </reference>
          <reference field="7" count="1" selected="0">
            <x v="1"/>
          </reference>
        </references>
      </pivotArea>
    </format>
    <format dxfId="87">
      <pivotArea dataOnly="0" outline="0" fieldPosition="0">
        <references count="2">
          <reference field="4294967294" count="1">
            <x v="1"/>
          </reference>
          <reference field="7" count="1" selected="0">
            <x v="1"/>
          </reference>
        </references>
      </pivotArea>
    </format>
    <format dxfId="86">
      <pivotArea dataOnly="0" outline="0" fieldPosition="0">
        <references count="2">
          <reference field="4294967294" count="1">
            <x v="2"/>
          </reference>
          <reference field="7" count="1" selected="0">
            <x v="1"/>
          </reference>
        </references>
      </pivotArea>
    </format>
    <format dxfId="85">
      <pivotArea field="1" type="button" dataOnly="0" labelOnly="1" outline="0" axis="axisRow" fieldPosition="0"/>
    </format>
    <format dxfId="84">
      <pivotArea dataOnly="0" labelOnly="1" fieldPosition="0">
        <references count="2">
          <reference field="4294967294" count="1" selected="0">
            <x v="0"/>
          </reference>
          <reference field="2" count="5">
            <x v="4"/>
            <x v="5"/>
            <x v="6"/>
            <x v="7"/>
            <x v="9"/>
          </reference>
        </references>
      </pivotArea>
    </format>
    <format dxfId="83">
      <pivotArea dataOnly="0" labelOnly="1" fieldPosition="0">
        <references count="2">
          <reference field="4294967294" count="1" selected="0">
            <x v="1"/>
          </reference>
          <reference field="2" count="5">
            <x v="4"/>
            <x v="5"/>
            <x v="6"/>
            <x v="7"/>
            <x v="9"/>
          </reference>
        </references>
      </pivotArea>
    </format>
    <format dxfId="82">
      <pivotArea dataOnly="0" labelOnly="1" fieldPosition="0">
        <references count="2">
          <reference field="4294967294" count="1" selected="0">
            <x v="2"/>
          </reference>
          <reference field="2" count="5">
            <x v="4"/>
            <x v="5"/>
            <x v="6"/>
            <x v="7"/>
            <x v="9"/>
          </reference>
        </references>
      </pivotArea>
    </format>
    <format dxfId="81">
      <pivotArea dataOnly="0" labelOnly="1" fieldPosition="0">
        <references count="2">
          <reference field="4294967294" count="1" selected="0">
            <x v="0"/>
          </reference>
          <reference field="2" count="5">
            <x v="4"/>
            <x v="5"/>
            <x v="6"/>
            <x v="7"/>
            <x v="9"/>
          </reference>
        </references>
      </pivotArea>
    </format>
    <format dxfId="80">
      <pivotArea dataOnly="0" labelOnly="1" fieldPosition="0">
        <references count="2">
          <reference field="4294967294" count="1" selected="0">
            <x v="1"/>
          </reference>
          <reference field="2" count="5">
            <x v="4"/>
            <x v="5"/>
            <x v="6"/>
            <x v="7"/>
            <x v="9"/>
          </reference>
        </references>
      </pivotArea>
    </format>
    <format dxfId="79">
      <pivotArea dataOnly="0" labelOnly="1" fieldPosition="0">
        <references count="2">
          <reference field="4294967294" count="1" selected="0">
            <x v="2"/>
          </reference>
          <reference field="2" count="5">
            <x v="4"/>
            <x v="5"/>
            <x v="6"/>
            <x v="7"/>
            <x v="9"/>
          </reference>
        </references>
      </pivotArea>
    </format>
    <format dxfId="78">
      <pivotArea field="1" type="button" dataOnly="0" labelOnly="1" outline="0" axis="axisRow" fieldPosition="0"/>
    </format>
  </formats>
  <conditionalFormats count="1">
    <conditionalFormat priority="1">
      <pivotAreas count="1">
        <pivotArea type="data" outline="0" collapsedLevelsAreSubtotals="1" fieldPosition="0">
          <references count="2">
            <reference field="4294967294" count="1" selected="0">
              <x v="2"/>
            </reference>
            <reference field="2" count="0" selected="0" defaultSubtotal="1" sumSubtotal="1" countASubtotal="1" avgSubtotal="1" maxSubtotal="1" minSubtotal="1" productSubtotal="1" countSubtotal="1" stdDevSubtotal="1" stdDevPSubtotal="1" varSubtotal="1" varPSubtotal="1"/>
          </references>
        </pivotArea>
      </pivotAreas>
    </conditionalFormat>
  </conditionalFormats>
  <chartFormats count="15">
    <chartFormat chart="2" format="0" series="1">
      <pivotArea type="data" outline="0" fieldPosition="0">
        <references count="2">
          <reference field="4294967294" count="1" selected="0">
            <x v="0"/>
          </reference>
          <reference field="2" count="1" selected="0">
            <x v="4"/>
          </reference>
        </references>
      </pivotArea>
    </chartFormat>
    <chartFormat chart="2" format="1" series="1">
      <pivotArea type="data" outline="0" fieldPosition="0">
        <references count="2">
          <reference field="4294967294" count="1" selected="0">
            <x v="0"/>
          </reference>
          <reference field="2" count="1" selected="0">
            <x v="5"/>
          </reference>
        </references>
      </pivotArea>
    </chartFormat>
    <chartFormat chart="2" format="2" series="1">
      <pivotArea type="data" outline="0" fieldPosition="0">
        <references count="2">
          <reference field="4294967294" count="1" selected="0">
            <x v="0"/>
          </reference>
          <reference field="2" count="1" selected="0">
            <x v="6"/>
          </reference>
        </references>
      </pivotArea>
    </chartFormat>
    <chartFormat chart="2" format="3" series="1">
      <pivotArea type="data" outline="0" fieldPosition="0">
        <references count="2">
          <reference field="4294967294" count="1" selected="0">
            <x v="0"/>
          </reference>
          <reference field="2" count="1" selected="0">
            <x v="7"/>
          </reference>
        </references>
      </pivotArea>
    </chartFormat>
    <chartFormat chart="2" format="4" series="1">
      <pivotArea type="data" outline="0" fieldPosition="0">
        <references count="2">
          <reference field="4294967294" count="1" selected="0">
            <x v="0"/>
          </reference>
          <reference field="2" count="1" selected="0">
            <x v="9"/>
          </reference>
        </references>
      </pivotArea>
    </chartFormat>
    <chartFormat chart="2" format="5" series="1">
      <pivotArea type="data" outline="0" fieldPosition="0">
        <references count="2">
          <reference field="4294967294" count="1" selected="0">
            <x v="1"/>
          </reference>
          <reference field="2" count="1" selected="0">
            <x v="4"/>
          </reference>
        </references>
      </pivotArea>
    </chartFormat>
    <chartFormat chart="2" format="6" series="1">
      <pivotArea type="data" outline="0" fieldPosition="0">
        <references count="2">
          <reference field="4294967294" count="1" selected="0">
            <x v="1"/>
          </reference>
          <reference field="2" count="1" selected="0">
            <x v="5"/>
          </reference>
        </references>
      </pivotArea>
    </chartFormat>
    <chartFormat chart="2" format="7" series="1">
      <pivotArea type="data" outline="0" fieldPosition="0">
        <references count="2">
          <reference field="4294967294" count="1" selected="0">
            <x v="1"/>
          </reference>
          <reference field="2" count="1" selected="0">
            <x v="6"/>
          </reference>
        </references>
      </pivotArea>
    </chartFormat>
    <chartFormat chart="2" format="8" series="1">
      <pivotArea type="data" outline="0" fieldPosition="0">
        <references count="2">
          <reference field="4294967294" count="1" selected="0">
            <x v="1"/>
          </reference>
          <reference field="2" count="1" selected="0">
            <x v="7"/>
          </reference>
        </references>
      </pivotArea>
    </chartFormat>
    <chartFormat chart="2" format="9" series="1">
      <pivotArea type="data" outline="0" fieldPosition="0">
        <references count="2">
          <reference field="4294967294" count="1" selected="0">
            <x v="1"/>
          </reference>
          <reference field="2" count="1" selected="0">
            <x v="9"/>
          </reference>
        </references>
      </pivotArea>
    </chartFormat>
    <chartFormat chart="2" format="10" series="1">
      <pivotArea type="data" outline="0" fieldPosition="0">
        <references count="2">
          <reference field="4294967294" count="1" selected="0">
            <x v="2"/>
          </reference>
          <reference field="2" count="1" selected="0">
            <x v="4"/>
          </reference>
        </references>
      </pivotArea>
    </chartFormat>
    <chartFormat chart="2" format="11" series="1">
      <pivotArea type="data" outline="0" fieldPosition="0">
        <references count="2">
          <reference field="4294967294" count="1" selected="0">
            <x v="2"/>
          </reference>
          <reference field="2" count="1" selected="0">
            <x v="5"/>
          </reference>
        </references>
      </pivotArea>
    </chartFormat>
    <chartFormat chart="2" format="12" series="1">
      <pivotArea type="data" outline="0" fieldPosition="0">
        <references count="2">
          <reference field="4294967294" count="1" selected="0">
            <x v="2"/>
          </reference>
          <reference field="2" count="1" selected="0">
            <x v="6"/>
          </reference>
        </references>
      </pivotArea>
    </chartFormat>
    <chartFormat chart="2" format="13" series="1">
      <pivotArea type="data" outline="0" fieldPosition="0">
        <references count="2">
          <reference field="4294967294" count="1" selected="0">
            <x v="2"/>
          </reference>
          <reference field="2" count="1" selected="0">
            <x v="7"/>
          </reference>
        </references>
      </pivotArea>
    </chartFormat>
    <chartFormat chart="2" format="14" series="1">
      <pivotArea type="data" outline="0" fieldPosition="0">
        <references count="2">
          <reference field="4294967294" count="1" selected="0">
            <x v="2"/>
          </reference>
          <reference field="2"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group" xr10:uid="{41DB8AF9-D612-4623-9646-C429EFA21043}" sourceName="Cancer group">
  <pivotTables>
    <pivotTable tabId="26" name="PivotTable8"/>
  </pivotTables>
  <data>
    <tabular pivotCacheId="1810893063">
      <items count="33">
        <i x="0" s="1"/>
        <i x="1"/>
        <i x="2"/>
        <i x="3"/>
        <i x="4"/>
        <i x="5"/>
        <i x="6"/>
        <i x="7"/>
        <i x="8"/>
        <i x="9"/>
        <i x="10"/>
        <i x="11"/>
        <i x="12"/>
        <i x="13"/>
        <i x="14"/>
        <i x="15"/>
        <i x="16"/>
        <i x="17"/>
        <i x="18"/>
        <i x="19"/>
        <i x="20"/>
        <i x="21"/>
        <i x="22"/>
        <i x="23"/>
        <i x="24"/>
        <i x="25"/>
        <i x="26"/>
        <i x="27"/>
        <i x="28"/>
        <i x="29"/>
        <i x="30"/>
        <i x="31"/>
        <i x="3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EF188A5-3F72-47FA-938A-29B909576061}" sourceName="Date">
  <pivotTables>
    <pivotTable tabId="27" name="PivotTable10"/>
  </pivotTables>
  <data>
    <tabular pivotCacheId="1810893063">
      <items count="31">
        <i x="0"/>
        <i x="1"/>
        <i x="2"/>
        <i x="3"/>
        <i x="4"/>
        <i x="5"/>
        <i x="6"/>
        <i x="7"/>
        <i x="8"/>
        <i x="9"/>
        <i x="10"/>
        <i x="11"/>
        <i x="12"/>
        <i x="13"/>
        <i x="14"/>
        <i x="15" s="1"/>
        <i x="16" s="1"/>
        <i x="17" s="1"/>
        <i x="18" s="1"/>
        <i x="19" s="1"/>
        <i x="20" s="1"/>
        <i x="21" s="1"/>
        <i x="22" s="1"/>
        <i x="23" s="1"/>
        <i x="24" s="1"/>
        <i x="25" s="1"/>
        <i x="26" s="1"/>
        <i x="27" nd="1"/>
        <i x="28" nd="1"/>
        <i x="29" nd="1"/>
        <i x="3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group2" xr10:uid="{E568396C-E6EB-4AC8-86B0-D67EABE1D1B3}" sourceName="Cancer group">
  <pivotTables>
    <pivotTable tabId="26" name="PivotTable12"/>
  </pivotTables>
  <data>
    <tabular pivotCacheId="1810893063">
      <items count="33">
        <i x="0" s="1"/>
        <i x="1"/>
        <i x="2"/>
        <i x="3"/>
        <i x="4"/>
        <i x="5"/>
        <i x="6"/>
        <i x="7"/>
        <i x="8"/>
        <i x="9"/>
        <i x="10"/>
        <i x="11"/>
        <i x="12"/>
        <i x="13"/>
        <i x="14"/>
        <i x="15"/>
        <i x="16"/>
        <i x="17"/>
        <i x="18"/>
        <i x="19"/>
        <i x="20"/>
        <i x="21"/>
        <i x="22"/>
        <i x="23"/>
        <i x="24"/>
        <i x="25"/>
        <i x="26"/>
        <i x="27"/>
        <i x="28"/>
        <i x="29"/>
        <i x="30"/>
        <i x="31"/>
        <i x="3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group1" xr10:uid="{4B3371CE-EFDC-4255-BD54-9770E8EE4DEA}" sourceName="Cancer group">
  <pivotTables>
    <pivotTable tabId="31" name="PivotTable8"/>
  </pivotTables>
  <data>
    <tabular pivotCacheId="1810893063">
      <items count="33">
        <i x="0" s="1"/>
        <i x="1"/>
        <i x="4"/>
        <i x="6"/>
        <i x="8"/>
        <i x="9"/>
        <i x="11"/>
        <i x="12"/>
        <i x="15"/>
        <i x="17"/>
        <i x="21"/>
        <i x="22"/>
        <i x="23"/>
        <i x="24"/>
        <i x="25"/>
        <i x="26"/>
        <i x="27"/>
        <i x="30"/>
        <i x="31"/>
        <i x="32"/>
        <i x="2" nd="1"/>
        <i x="3" nd="1"/>
        <i x="5" nd="1"/>
        <i x="7" nd="1"/>
        <i x="10" nd="1"/>
        <i x="13" nd="1"/>
        <i x="14" nd="1"/>
        <i x="16" nd="1"/>
        <i x="18" nd="1"/>
        <i x="19" nd="1"/>
        <i x="20" nd="1"/>
        <i x="28" nd="1"/>
        <i x="2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group21" xr10:uid="{82533CA0-23E3-416B-98E5-D35D31325AC3}" sourceName="Cancer group">
  <pivotTables>
    <pivotTable tabId="31" name="PivotTable12"/>
  </pivotTables>
  <data>
    <tabular pivotCacheId="1810893063">
      <items count="33">
        <i x="0" s="1"/>
        <i x="1"/>
        <i x="4"/>
        <i x="6"/>
        <i x="8"/>
        <i x="9"/>
        <i x="11"/>
        <i x="12"/>
        <i x="15"/>
        <i x="17"/>
        <i x="21"/>
        <i x="22"/>
        <i x="23"/>
        <i x="24"/>
        <i x="25"/>
        <i x="26"/>
        <i x="27"/>
        <i x="30"/>
        <i x="31"/>
        <i x="32"/>
        <i x="2" nd="1"/>
        <i x="3" nd="1"/>
        <i x="5" nd="1"/>
        <i x="7" nd="1"/>
        <i x="10" nd="1"/>
        <i x="13" nd="1"/>
        <i x="14" nd="1"/>
        <i x="16" nd="1"/>
        <i x="18" nd="1"/>
        <i x="19" nd="1"/>
        <i x="20" nd="1"/>
        <i x="28" nd="1"/>
        <i x="29"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645743C6-735B-4EE6-B491-B4CA4F7DB6D7}" sourceName="Date">
  <pivotTables>
    <pivotTable tabId="32" name="PivotTable10"/>
  </pivotTables>
  <data>
    <tabular pivotCacheId="1810893063">
      <items count="31">
        <i x="0"/>
        <i x="1"/>
        <i x="2"/>
        <i x="3"/>
        <i x="4"/>
        <i x="5"/>
        <i x="6"/>
        <i x="7"/>
        <i x="8"/>
        <i x="9"/>
        <i x="10"/>
        <i x="11"/>
        <i x="12"/>
        <i x="13"/>
        <i x="14"/>
        <i x="15" s="1"/>
        <i x="16" s="1"/>
        <i x="17" s="1"/>
        <i x="18" s="1"/>
        <i x="19" s="1"/>
        <i x="20" s="1"/>
        <i x="21" s="1"/>
        <i x="22" s="1"/>
        <i x="23" s="1"/>
        <i x="24" s="1"/>
        <i x="25" s="1"/>
        <i x="26" s="1"/>
        <i x="27"/>
        <i x="28"/>
        <i x="29"/>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 group" xr10:uid="{A3ADBCFC-60B9-4AC3-BA35-0C7B24472E9C}" cache="Slicer_Cancer_group" caption="Cancer group" style="SlicerStyleLight4" rowHeight="241300"/>
  <slicer name="Cancer group 2" xr10:uid="{5500EADD-B0AD-4DB5-9812-6B52749DF50F}" cache="Slicer_Cancer_group2" caption="Cancer group"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845C69D-AB6B-4B7A-94A5-94BE1DC65D9F}" cache="Slicer_Date" caption="Date" startItem="14" style="SlicerStyleLigh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 group 1" xr10:uid="{A6C34C5C-3C11-457A-A9CD-EAE302FD67F1}" cache="Slicer_Cancer_group1" caption="Cancer group" rowHeight="241300"/>
  <slicer name="Cancer group 3" xr10:uid="{D3D5B4BD-78C8-4CA2-9354-E963EF7DAAE8}" cache="Slicer_Cancer_group21" caption="Cancer group"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7AD4E3CC-6BFD-4DD2-A590-E26C421ADDE2}" cache="Slicer_Date1" caption="Date" startItem="1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BFB079-66B8-490F-8C9B-B0D3AED11ED0}" name="Table2" displayName="Table2" ref="A1:I7063" totalsRowShown="0" headerRowDxfId="58" tableBorderDxfId="68">
  <autoFilter ref="A1:I7063" xr:uid="{77C0A11A-B24D-4EFE-B51A-53552D20C145}"/>
  <tableColumns count="9">
    <tableColumn id="1" xr3:uid="{034420F2-EAF5-424A-9183-3BF30968C6CE}" name="Date" dataDxfId="67"/>
    <tableColumn id="2" xr3:uid="{87EA4DA5-A5C2-4583-BCEF-BE86AB304B97}" name="Cancer group" dataDxfId="66"/>
    <tableColumn id="3" xr3:uid="{340E7DC7-F6A6-465F-AAC5-CF547B07456F}" name="Metric" dataDxfId="65"/>
    <tableColumn id="4" xr3:uid="{A723FEB3-0EBC-467B-BEB0-5E0DE86C3963}" name="Breakdown" dataDxfId="64"/>
    <tableColumn id="5" xr3:uid="{640CA72C-169E-4071-878B-C2F3369DCF4D}" name="Demographic" dataDxfId="63"/>
    <tableColumn id="6" xr3:uid="{3D75D9D9-641A-44DF-865A-DBBDD688CE14}" name="new" dataDxfId="62"/>
    <tableColumn id="7" xr3:uid="{4D867C1F-D904-4176-85D3-8BC0C4B152D8}" name="old" dataDxfId="61"/>
    <tableColumn id="8" xr3:uid="{65365F90-2875-4BB3-A573-F69121C33B95}" name="ndiff_newOld" dataDxfId="60"/>
    <tableColumn id="9" xr3:uid="{9A93E461-16FD-4B12-AF9B-020A1F3F7EB4}" name="propchange_newOld" dataDxfId="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A2D26A-88AE-4D89-B18E-E2C6F27DDF78}" name="Table1" displayName="Table1" ref="A1:H6800" totalsRowShown="0">
  <autoFilter ref="A1:H6800" xr:uid="{C35794ED-5EE8-4DB0-BDD1-67CB1F1DFAB8}"/>
  <tableColumns count="8">
    <tableColumn id="1" xr3:uid="{7D710170-7559-43A5-8E6B-127B37145C51}" name="Date" dataDxfId="199"/>
    <tableColumn id="2" xr3:uid="{347254D8-71EA-4CAE-9E8D-4C4A63E5FB24}" name="Cancer group"/>
    <tableColumn id="3" xr3:uid="{F3EFE4E8-725E-413D-9FAC-772DB86A2867}" name="Demographic"/>
    <tableColumn id="4" xr3:uid="{14D245FA-6EE6-40F2-8F8E-C73D957E4C05}" name="Statistic"/>
    <tableColumn id="5" xr3:uid="{C4F5AD05-6EC1-49DA-9761-AA29C6B6F1AA}" name="Statistic2019WdAdj"/>
    <tableColumn id="6" xr3:uid="{8C454527-0094-4293-8627-4E1900392BB0}" name="nDiff"/>
    <tableColumn id="7" xr3:uid="{F8CC2B28-0504-499A-A810-391E57AC7969}" name="propChange"/>
    <tableColumn id="8" xr3:uid="{B55FE81F-17CD-45E9-83ED-CFBB753BB7AB}" name="Breakdow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R UK">
      <a:dk1>
        <a:sysClr val="windowText" lastClr="000000"/>
      </a:dk1>
      <a:lt1>
        <a:sysClr val="window" lastClr="FFFFFF"/>
      </a:lt1>
      <a:dk2>
        <a:srgbClr val="44546A"/>
      </a:dk2>
      <a:lt2>
        <a:srgbClr val="E7E6E6"/>
      </a:lt2>
      <a:accent1>
        <a:srgbClr val="EC008C"/>
      </a:accent1>
      <a:accent2>
        <a:srgbClr val="282727"/>
      </a:accent2>
      <a:accent3>
        <a:srgbClr val="C6C6C6"/>
      </a:accent3>
      <a:accent4>
        <a:srgbClr val="00B6ED"/>
      </a:accent4>
      <a:accent5>
        <a:srgbClr val="270087"/>
      </a:accent5>
      <a:accent6>
        <a:srgbClr val="58595B"/>
      </a:accent6>
      <a:hlink>
        <a:srgbClr val="270087"/>
      </a:hlink>
      <a:folHlink>
        <a:srgbClr val="58595B"/>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8" dT="2021-10-28T08:37:59.97" personId="{C626465C-F75B-406E-95B2-AC5F3C835D25}" id="{796AE346-5045-4F26-B503-DD1D6E9E64D4}">
    <text>This should only be used for when all stages are either negative or positive, otherwise use sum of only the negative separately</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ancerdata.nhs.uk/covid-19/rcrd"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pivotTable" Target="../pivotTables/pivotTable6.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drawing" Target="../drawings/drawing7.xm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7" Type="http://schemas.microsoft.com/office/2017/10/relationships/threadedComment" Target="../threadedComments/threadedComment1.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 Id="rId6" Type="http://schemas.openxmlformats.org/officeDocument/2006/relationships/comments" Target="../comments1.xml"/><Relationship Id="rId5" Type="http://schemas.microsoft.com/office/2007/relationships/slicer" Target="../slicers/slicer4.xml"/><Relationship Id="rId4"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1B06C-D319-44FF-95B8-DB754F63645C}">
  <sheetPr>
    <tabColor theme="0" tint="-0.249977111117893"/>
  </sheetPr>
  <dimension ref="A1:P58"/>
  <sheetViews>
    <sheetView showGridLines="0" topLeftCell="A19" zoomScale="85" zoomScaleNormal="85" workbookViewId="0">
      <selection activeCell="J58" sqref="J58"/>
    </sheetView>
  </sheetViews>
  <sheetFormatPr defaultRowHeight="15" x14ac:dyDescent="0.25"/>
  <cols>
    <col min="1" max="1" width="21.7109375" customWidth="1"/>
    <col min="2" max="5" width="10.7109375" customWidth="1"/>
    <col min="6" max="6" width="12.42578125" customWidth="1"/>
    <col min="7" max="7" width="14.28515625" customWidth="1"/>
    <col min="9" max="9" width="18.140625" customWidth="1"/>
    <col min="10" max="10" width="10.42578125" customWidth="1"/>
    <col min="11" max="13" width="9.42578125" customWidth="1"/>
    <col min="14" max="14" width="11.140625" customWidth="1"/>
    <col min="15" max="15" width="13" customWidth="1"/>
  </cols>
  <sheetData>
    <row r="1" spans="1:15" ht="33" customHeight="1" x14ac:dyDescent="0.25">
      <c r="A1" s="148" t="s">
        <v>0</v>
      </c>
    </row>
    <row r="2" spans="1:15" x14ac:dyDescent="0.25">
      <c r="A2" s="105" t="s">
        <v>1</v>
      </c>
      <c r="B2" s="106" t="s">
        <v>2</v>
      </c>
      <c r="C2" s="106" t="s">
        <v>3</v>
      </c>
      <c r="D2" s="106" t="s">
        <v>4</v>
      </c>
      <c r="E2" s="106" t="s">
        <v>5</v>
      </c>
      <c r="F2" s="106" t="s">
        <v>6</v>
      </c>
      <c r="G2" s="107" t="s">
        <v>7</v>
      </c>
      <c r="I2" s="108" t="s">
        <v>8</v>
      </c>
      <c r="J2" s="109" t="s">
        <v>9</v>
      </c>
      <c r="K2" s="109" t="s">
        <v>10</v>
      </c>
      <c r="L2" s="109" t="s">
        <v>11</v>
      </c>
      <c r="M2" s="109" t="s">
        <v>12</v>
      </c>
      <c r="N2" s="109" t="s">
        <v>13</v>
      </c>
      <c r="O2" s="110" t="s">
        <v>7</v>
      </c>
    </row>
    <row r="3" spans="1:15" x14ac:dyDescent="0.25">
      <c r="A3" s="111" t="s">
        <v>14</v>
      </c>
      <c r="B3" s="112">
        <v>5009</v>
      </c>
      <c r="C3" s="112">
        <v>3049</v>
      </c>
      <c r="D3" s="112">
        <v>3250</v>
      </c>
      <c r="E3" s="112">
        <v>2851</v>
      </c>
      <c r="F3" s="112">
        <v>3821</v>
      </c>
      <c r="G3" s="113">
        <v>17980</v>
      </c>
      <c r="I3" s="114" t="s">
        <v>14</v>
      </c>
      <c r="J3" s="115">
        <f t="shared" ref="J3:J14" si="0">B17-B3</f>
        <v>-37</v>
      </c>
      <c r="K3" s="115">
        <f t="shared" ref="K3:K14" si="1">C17-C3</f>
        <v>2</v>
      </c>
      <c r="L3" s="115">
        <f t="shared" ref="L3:L14" si="2">D17-D3</f>
        <v>3</v>
      </c>
      <c r="M3" s="115">
        <f t="shared" ref="M3:M14" si="3">E17-E3</f>
        <v>15</v>
      </c>
      <c r="N3" s="115">
        <f t="shared" ref="N3:N14" si="4">F17-F3</f>
        <v>-43</v>
      </c>
      <c r="O3" s="116">
        <f t="shared" ref="O3:O14" si="5">G17-G3</f>
        <v>-60</v>
      </c>
    </row>
    <row r="4" spans="1:15" x14ac:dyDescent="0.25">
      <c r="A4" s="117" t="s">
        <v>15</v>
      </c>
      <c r="B4" s="118">
        <v>4538</v>
      </c>
      <c r="C4" s="118">
        <v>2834</v>
      </c>
      <c r="D4" s="118">
        <v>3052</v>
      </c>
      <c r="E4" s="118">
        <v>2537</v>
      </c>
      <c r="F4" s="118">
        <v>3766</v>
      </c>
      <c r="G4" s="119">
        <v>16727</v>
      </c>
      <c r="I4" s="120" t="s">
        <v>15</v>
      </c>
      <c r="J4" s="121">
        <f t="shared" si="0"/>
        <v>10</v>
      </c>
      <c r="K4" s="121">
        <f t="shared" si="1"/>
        <v>10</v>
      </c>
      <c r="L4" s="121">
        <f t="shared" si="2"/>
        <v>8</v>
      </c>
      <c r="M4" s="121">
        <f t="shared" si="3"/>
        <v>11</v>
      </c>
      <c r="N4" s="121">
        <f t="shared" si="4"/>
        <v>-42</v>
      </c>
      <c r="O4" s="122">
        <f t="shared" si="5"/>
        <v>-3</v>
      </c>
    </row>
    <row r="5" spans="1:15" x14ac:dyDescent="0.25">
      <c r="A5" s="111" t="s">
        <v>16</v>
      </c>
      <c r="B5" s="112">
        <v>5146</v>
      </c>
      <c r="C5" s="112">
        <v>3005</v>
      </c>
      <c r="D5" s="112">
        <v>3156</v>
      </c>
      <c r="E5" s="112">
        <v>2756</v>
      </c>
      <c r="F5" s="112">
        <v>4120</v>
      </c>
      <c r="G5" s="113">
        <v>18183</v>
      </c>
      <c r="I5" s="114" t="s">
        <v>16</v>
      </c>
      <c r="J5" s="115">
        <f t="shared" si="0"/>
        <v>7</v>
      </c>
      <c r="K5" s="115">
        <f t="shared" si="1"/>
        <v>-1</v>
      </c>
      <c r="L5" s="115">
        <f t="shared" si="2"/>
        <v>12</v>
      </c>
      <c r="M5" s="115">
        <f t="shared" si="3"/>
        <v>11</v>
      </c>
      <c r="N5" s="115">
        <f t="shared" si="4"/>
        <v>-32</v>
      </c>
      <c r="O5" s="116">
        <f t="shared" si="5"/>
        <v>-3</v>
      </c>
    </row>
    <row r="6" spans="1:15" x14ac:dyDescent="0.25">
      <c r="A6" s="117" t="s">
        <v>17</v>
      </c>
      <c r="B6" s="118">
        <v>2525</v>
      </c>
      <c r="C6" s="118">
        <v>1642</v>
      </c>
      <c r="D6" s="118">
        <v>1697</v>
      </c>
      <c r="E6" s="118">
        <v>1907</v>
      </c>
      <c r="F6" s="118">
        <v>2316</v>
      </c>
      <c r="G6" s="119">
        <v>10087</v>
      </c>
      <c r="I6" s="120" t="s">
        <v>17</v>
      </c>
      <c r="J6" s="121">
        <f t="shared" si="0"/>
        <v>3</v>
      </c>
      <c r="K6" s="121">
        <f t="shared" si="1"/>
        <v>4</v>
      </c>
      <c r="L6" s="121">
        <f t="shared" si="2"/>
        <v>4</v>
      </c>
      <c r="M6" s="121">
        <f t="shared" si="3"/>
        <v>6</v>
      </c>
      <c r="N6" s="121">
        <f t="shared" si="4"/>
        <v>-29</v>
      </c>
      <c r="O6" s="122">
        <f t="shared" si="5"/>
        <v>-12</v>
      </c>
    </row>
    <row r="7" spans="1:15" x14ac:dyDescent="0.25">
      <c r="A7" s="111" t="s">
        <v>18</v>
      </c>
      <c r="B7" s="112">
        <v>2051</v>
      </c>
      <c r="C7" s="112">
        <v>1656</v>
      </c>
      <c r="D7" s="112">
        <v>1649</v>
      </c>
      <c r="E7" s="112">
        <v>2080</v>
      </c>
      <c r="F7" s="112">
        <v>2274</v>
      </c>
      <c r="G7" s="113">
        <v>9710</v>
      </c>
      <c r="I7" s="114" t="s">
        <v>18</v>
      </c>
      <c r="J7" s="115">
        <f t="shared" si="0"/>
        <v>4</v>
      </c>
      <c r="K7" s="115">
        <f t="shared" si="1"/>
        <v>3</v>
      </c>
      <c r="L7" s="115">
        <f t="shared" si="2"/>
        <v>1</v>
      </c>
      <c r="M7" s="115">
        <f t="shared" si="3"/>
        <v>4</v>
      </c>
      <c r="N7" s="115">
        <f t="shared" si="4"/>
        <v>-12</v>
      </c>
      <c r="O7" s="116">
        <f t="shared" si="5"/>
        <v>0</v>
      </c>
    </row>
    <row r="8" spans="1:15" x14ac:dyDescent="0.25">
      <c r="A8" s="117" t="s">
        <v>19</v>
      </c>
      <c r="B8" s="118">
        <v>2787</v>
      </c>
      <c r="C8" s="118">
        <v>2130</v>
      </c>
      <c r="D8" s="118">
        <v>2143</v>
      </c>
      <c r="E8" s="118">
        <v>2570</v>
      </c>
      <c r="F8" s="118">
        <v>3049</v>
      </c>
      <c r="G8" s="119">
        <v>12679</v>
      </c>
      <c r="I8" s="120" t="s">
        <v>19</v>
      </c>
      <c r="J8" s="121">
        <f t="shared" si="0"/>
        <v>15</v>
      </c>
      <c r="K8" s="121">
        <f t="shared" si="1"/>
        <v>12</v>
      </c>
      <c r="L8" s="121">
        <f t="shared" si="2"/>
        <v>21</v>
      </c>
      <c r="M8" s="121">
        <f t="shared" si="3"/>
        <v>8</v>
      </c>
      <c r="N8" s="121">
        <f t="shared" si="4"/>
        <v>-60</v>
      </c>
      <c r="O8" s="122">
        <f t="shared" si="5"/>
        <v>-4</v>
      </c>
    </row>
    <row r="9" spans="1:15" x14ac:dyDescent="0.25">
      <c r="A9" s="111" t="s">
        <v>20</v>
      </c>
      <c r="B9" s="112">
        <v>3148</v>
      </c>
      <c r="C9" s="112">
        <v>2469</v>
      </c>
      <c r="D9" s="112">
        <v>2405</v>
      </c>
      <c r="E9" s="112">
        <v>2735</v>
      </c>
      <c r="F9" s="112">
        <v>3839</v>
      </c>
      <c r="G9" s="113">
        <v>14596</v>
      </c>
      <c r="I9" s="114" t="s">
        <v>20</v>
      </c>
      <c r="J9" s="115">
        <f t="shared" si="0"/>
        <v>20</v>
      </c>
      <c r="K9" s="115">
        <f t="shared" si="1"/>
        <v>12</v>
      </c>
      <c r="L9" s="115">
        <f t="shared" si="2"/>
        <v>1</v>
      </c>
      <c r="M9" s="115">
        <f t="shared" si="3"/>
        <v>19</v>
      </c>
      <c r="N9" s="115">
        <f t="shared" si="4"/>
        <v>-43</v>
      </c>
      <c r="O9" s="116">
        <f t="shared" si="5"/>
        <v>9</v>
      </c>
    </row>
    <row r="10" spans="1:15" x14ac:dyDescent="0.25">
      <c r="A10" s="117" t="s">
        <v>21</v>
      </c>
      <c r="B10" s="118">
        <v>2986</v>
      </c>
      <c r="C10" s="118">
        <v>2262</v>
      </c>
      <c r="D10" s="118">
        <v>2271</v>
      </c>
      <c r="E10" s="118">
        <v>2380</v>
      </c>
      <c r="F10" s="118">
        <v>3957</v>
      </c>
      <c r="G10" s="119">
        <v>13856</v>
      </c>
      <c r="I10" s="120" t="s">
        <v>21</v>
      </c>
      <c r="J10" s="121">
        <f t="shared" si="0"/>
        <v>26</v>
      </c>
      <c r="K10" s="121">
        <f t="shared" si="1"/>
        <v>43</v>
      </c>
      <c r="L10" s="121">
        <f t="shared" si="2"/>
        <v>52</v>
      </c>
      <c r="M10" s="121">
        <f t="shared" si="3"/>
        <v>37</v>
      </c>
      <c r="N10" s="121">
        <f t="shared" si="4"/>
        <v>-136</v>
      </c>
      <c r="O10" s="122">
        <f t="shared" si="5"/>
        <v>22</v>
      </c>
    </row>
    <row r="11" spans="1:15" x14ac:dyDescent="0.25">
      <c r="A11" s="111" t="s">
        <v>22</v>
      </c>
      <c r="B11" s="112">
        <v>3685</v>
      </c>
      <c r="C11" s="112">
        <v>2617</v>
      </c>
      <c r="D11" s="112">
        <v>2513</v>
      </c>
      <c r="E11" s="112">
        <v>2710</v>
      </c>
      <c r="F11" s="112">
        <v>4928</v>
      </c>
      <c r="G11" s="113">
        <v>16453</v>
      </c>
      <c r="I11" s="114" t="s">
        <v>22</v>
      </c>
      <c r="J11" s="115">
        <f t="shared" si="0"/>
        <v>54</v>
      </c>
      <c r="K11" s="115">
        <f t="shared" si="1"/>
        <v>33</v>
      </c>
      <c r="L11" s="115">
        <f t="shared" si="2"/>
        <v>27</v>
      </c>
      <c r="M11" s="115">
        <f t="shared" si="3"/>
        <v>39</v>
      </c>
      <c r="N11" s="115">
        <f t="shared" si="4"/>
        <v>-126</v>
      </c>
      <c r="O11" s="116">
        <f t="shared" si="5"/>
        <v>27</v>
      </c>
    </row>
    <row r="12" spans="1:15" x14ac:dyDescent="0.25">
      <c r="A12" s="117" t="s">
        <v>23</v>
      </c>
      <c r="B12" s="118">
        <v>3938</v>
      </c>
      <c r="C12" s="118">
        <v>2630</v>
      </c>
      <c r="D12" s="118">
        <v>2511</v>
      </c>
      <c r="E12" s="118">
        <v>2438</v>
      </c>
      <c r="F12" s="118">
        <v>5203</v>
      </c>
      <c r="G12" s="119">
        <v>16720</v>
      </c>
      <c r="I12" s="120" t="s">
        <v>23</v>
      </c>
      <c r="J12" s="121">
        <f t="shared" si="0"/>
        <v>87</v>
      </c>
      <c r="K12" s="121">
        <f t="shared" si="1"/>
        <v>68</v>
      </c>
      <c r="L12" s="121">
        <f t="shared" si="2"/>
        <v>55</v>
      </c>
      <c r="M12" s="121">
        <f t="shared" si="3"/>
        <v>49</v>
      </c>
      <c r="N12" s="121">
        <f t="shared" si="4"/>
        <v>-107</v>
      </c>
      <c r="O12" s="122">
        <f t="shared" si="5"/>
        <v>152</v>
      </c>
    </row>
    <row r="13" spans="1:15" x14ac:dyDescent="0.25">
      <c r="A13" s="111" t="s">
        <v>24</v>
      </c>
      <c r="B13" s="112">
        <v>3613</v>
      </c>
      <c r="C13" s="112">
        <v>2459</v>
      </c>
      <c r="D13" s="112">
        <v>2409</v>
      </c>
      <c r="E13" s="112">
        <v>2344</v>
      </c>
      <c r="F13" s="112">
        <v>5191</v>
      </c>
      <c r="G13" s="113">
        <v>16016</v>
      </c>
      <c r="I13" s="114" t="s">
        <v>24</v>
      </c>
      <c r="J13" s="115">
        <f t="shared" si="0"/>
        <v>68</v>
      </c>
      <c r="K13" s="115">
        <f t="shared" si="1"/>
        <v>56</v>
      </c>
      <c r="L13" s="115">
        <f t="shared" si="2"/>
        <v>86</v>
      </c>
      <c r="M13" s="115">
        <f t="shared" si="3"/>
        <v>51</v>
      </c>
      <c r="N13" s="115">
        <f t="shared" si="4"/>
        <v>-95</v>
      </c>
      <c r="O13" s="116">
        <f t="shared" si="5"/>
        <v>166</v>
      </c>
    </row>
    <row r="14" spans="1:15" x14ac:dyDescent="0.25">
      <c r="A14" s="123" t="s">
        <v>25</v>
      </c>
      <c r="B14" s="124">
        <v>3533</v>
      </c>
      <c r="C14" s="124">
        <v>2315</v>
      </c>
      <c r="D14" s="124">
        <v>2241</v>
      </c>
      <c r="E14" s="124">
        <v>2304</v>
      </c>
      <c r="F14" s="124">
        <v>5390</v>
      </c>
      <c r="G14" s="125">
        <v>15783</v>
      </c>
      <c r="I14" s="126" t="s">
        <v>25</v>
      </c>
      <c r="J14" s="127">
        <f t="shared" si="0"/>
        <v>137</v>
      </c>
      <c r="K14" s="127">
        <f t="shared" si="1"/>
        <v>95</v>
      </c>
      <c r="L14" s="127">
        <f t="shared" si="2"/>
        <v>103</v>
      </c>
      <c r="M14" s="127">
        <f t="shared" si="3"/>
        <v>75</v>
      </c>
      <c r="N14" s="127">
        <f t="shared" si="4"/>
        <v>-183</v>
      </c>
      <c r="O14" s="128">
        <f t="shared" si="5"/>
        <v>227</v>
      </c>
    </row>
    <row r="15" spans="1:15" x14ac:dyDescent="0.25">
      <c r="B15" s="129"/>
      <c r="C15" s="129"/>
      <c r="D15" s="129"/>
      <c r="E15" s="129"/>
      <c r="F15" s="129"/>
      <c r="G15" s="129"/>
    </row>
    <row r="16" spans="1:15" x14ac:dyDescent="0.25">
      <c r="A16" s="105" t="s">
        <v>26</v>
      </c>
      <c r="B16" s="130" t="s">
        <v>27</v>
      </c>
      <c r="C16" s="130" t="s">
        <v>28</v>
      </c>
      <c r="D16" s="130" t="s">
        <v>29</v>
      </c>
      <c r="E16" s="130" t="s">
        <v>30</v>
      </c>
      <c r="F16" s="130" t="s">
        <v>31</v>
      </c>
      <c r="G16" s="131" t="s">
        <v>7</v>
      </c>
    </row>
    <row r="17" spans="1:16" x14ac:dyDescent="0.25">
      <c r="A17" s="111" t="s">
        <v>14</v>
      </c>
      <c r="B17" s="112">
        <v>4972</v>
      </c>
      <c r="C17" s="112">
        <v>3051</v>
      </c>
      <c r="D17" s="112">
        <v>3253</v>
      </c>
      <c r="E17" s="112">
        <v>2866</v>
      </c>
      <c r="F17" s="112">
        <v>3778</v>
      </c>
      <c r="G17" s="113">
        <v>17920</v>
      </c>
      <c r="I17" s="114" t="s">
        <v>14</v>
      </c>
      <c r="J17" s="160">
        <f t="shared" ref="J17:J28" si="6">J3/B3</f>
        <v>-7.3867039329207429E-3</v>
      </c>
      <c r="K17" s="160">
        <f t="shared" ref="K17:K28" si="7">K3/C3</f>
        <v>6.5595277140045915E-4</v>
      </c>
      <c r="L17" s="160">
        <f t="shared" ref="L17:L28" si="8">L3/D3</f>
        <v>9.2307692307692305E-4</v>
      </c>
      <c r="M17" s="160">
        <f t="shared" ref="M17:M28" si="9">M3/E3</f>
        <v>5.2613118204138899E-3</v>
      </c>
      <c r="N17" s="160">
        <f t="shared" ref="N17:N28" si="10">N3/F3</f>
        <v>-1.1253598534415075E-2</v>
      </c>
      <c r="O17" s="160">
        <f t="shared" ref="O17:O28" si="11">O3/G3</f>
        <v>-3.3370411568409346E-3</v>
      </c>
      <c r="P17" s="160">
        <f>AVERAGE(J17:O17)</f>
        <v>-2.5228336848809132E-3</v>
      </c>
    </row>
    <row r="18" spans="1:16" x14ac:dyDescent="0.25">
      <c r="A18" s="117" t="s">
        <v>15</v>
      </c>
      <c r="B18" s="118">
        <v>4548</v>
      </c>
      <c r="C18" s="118">
        <v>2844</v>
      </c>
      <c r="D18" s="118">
        <v>3060</v>
      </c>
      <c r="E18" s="118">
        <v>2548</v>
      </c>
      <c r="F18" s="118">
        <v>3724</v>
      </c>
      <c r="G18" s="119">
        <v>16724</v>
      </c>
      <c r="I18" s="120" t="s">
        <v>15</v>
      </c>
      <c r="J18" s="160">
        <f t="shared" si="6"/>
        <v>2.2036139268400176E-3</v>
      </c>
      <c r="K18" s="160">
        <f t="shared" si="7"/>
        <v>3.5285815102328866E-3</v>
      </c>
      <c r="L18" s="160">
        <f t="shared" si="8"/>
        <v>2.6212319790301442E-3</v>
      </c>
      <c r="M18" s="160">
        <f t="shared" si="9"/>
        <v>4.3358297201418995E-3</v>
      </c>
      <c r="N18" s="160">
        <f t="shared" si="10"/>
        <v>-1.1152416356877323E-2</v>
      </c>
      <c r="O18" s="160">
        <f t="shared" si="11"/>
        <v>-1.7935075028397202E-4</v>
      </c>
      <c r="P18" s="160">
        <f t="shared" ref="P18:P28" si="12">AVERAGE(J18:O18)</f>
        <v>2.2624833818060889E-4</v>
      </c>
    </row>
    <row r="19" spans="1:16" x14ac:dyDescent="0.25">
      <c r="A19" s="111" t="s">
        <v>16</v>
      </c>
      <c r="B19" s="112">
        <v>5153</v>
      </c>
      <c r="C19" s="112">
        <v>3004</v>
      </c>
      <c r="D19" s="112">
        <v>3168</v>
      </c>
      <c r="E19" s="112">
        <v>2767</v>
      </c>
      <c r="F19" s="112">
        <v>4088</v>
      </c>
      <c r="G19" s="113">
        <v>18180</v>
      </c>
      <c r="I19" s="114" t="s">
        <v>16</v>
      </c>
      <c r="J19" s="160">
        <f t="shared" si="6"/>
        <v>1.3602798289933929E-3</v>
      </c>
      <c r="K19" s="160">
        <f t="shared" si="7"/>
        <v>-3.3277870216306157E-4</v>
      </c>
      <c r="L19" s="160">
        <f t="shared" si="8"/>
        <v>3.8022813688212928E-3</v>
      </c>
      <c r="M19" s="160">
        <f t="shared" si="9"/>
        <v>3.9912917271407835E-3</v>
      </c>
      <c r="N19" s="160">
        <f t="shared" si="10"/>
        <v>-7.7669902912621356E-3</v>
      </c>
      <c r="O19" s="160">
        <f t="shared" si="11"/>
        <v>-1.6498927569707968E-4</v>
      </c>
      <c r="P19" s="160">
        <f t="shared" si="12"/>
        <v>1.4818244263886541E-4</v>
      </c>
    </row>
    <row r="20" spans="1:16" x14ac:dyDescent="0.25">
      <c r="A20" s="117" t="s">
        <v>17</v>
      </c>
      <c r="B20" s="118">
        <v>2528</v>
      </c>
      <c r="C20" s="118">
        <v>1646</v>
      </c>
      <c r="D20" s="118">
        <v>1701</v>
      </c>
      <c r="E20" s="118">
        <v>1913</v>
      </c>
      <c r="F20" s="118">
        <v>2287</v>
      </c>
      <c r="G20" s="119">
        <v>10075</v>
      </c>
      <c r="I20" s="120" t="s">
        <v>17</v>
      </c>
      <c r="J20" s="160">
        <f t="shared" si="6"/>
        <v>1.1881188118811881E-3</v>
      </c>
      <c r="K20" s="160">
        <f t="shared" si="7"/>
        <v>2.4360535931790498E-3</v>
      </c>
      <c r="L20" s="160">
        <f t="shared" si="8"/>
        <v>2.3571007660577489E-3</v>
      </c>
      <c r="M20" s="160">
        <f t="shared" si="9"/>
        <v>3.146303093864709E-3</v>
      </c>
      <c r="N20" s="160">
        <f t="shared" si="10"/>
        <v>-1.2521588946459413E-2</v>
      </c>
      <c r="O20" s="160">
        <f t="shared" si="11"/>
        <v>-1.1896500446118767E-3</v>
      </c>
      <c r="P20" s="160">
        <f t="shared" si="12"/>
        <v>-7.6394378768143234E-4</v>
      </c>
    </row>
    <row r="21" spans="1:16" x14ac:dyDescent="0.25">
      <c r="A21" s="111" t="s">
        <v>18</v>
      </c>
      <c r="B21" s="112">
        <v>2055</v>
      </c>
      <c r="C21" s="112">
        <v>1659</v>
      </c>
      <c r="D21" s="112">
        <v>1650</v>
      </c>
      <c r="E21" s="112">
        <v>2084</v>
      </c>
      <c r="F21" s="112">
        <v>2262</v>
      </c>
      <c r="G21" s="113">
        <v>9710</v>
      </c>
      <c r="I21" s="114" t="s">
        <v>18</v>
      </c>
      <c r="J21" s="160">
        <f t="shared" si="6"/>
        <v>1.9502681618722574E-3</v>
      </c>
      <c r="K21" s="160">
        <f t="shared" si="7"/>
        <v>1.8115942028985507E-3</v>
      </c>
      <c r="L21" s="160">
        <f t="shared" si="8"/>
        <v>6.0642813826561554E-4</v>
      </c>
      <c r="M21" s="160">
        <f t="shared" si="9"/>
        <v>1.9230769230769232E-3</v>
      </c>
      <c r="N21" s="160">
        <f t="shared" si="10"/>
        <v>-5.2770448548812663E-3</v>
      </c>
      <c r="O21" s="160">
        <f t="shared" si="11"/>
        <v>0</v>
      </c>
      <c r="P21" s="160">
        <f t="shared" si="12"/>
        <v>1.6905376187201343E-4</v>
      </c>
    </row>
    <row r="22" spans="1:16" x14ac:dyDescent="0.25">
      <c r="A22" s="117" t="s">
        <v>19</v>
      </c>
      <c r="B22" s="118">
        <v>2802</v>
      </c>
      <c r="C22" s="118">
        <v>2142</v>
      </c>
      <c r="D22" s="118">
        <v>2164</v>
      </c>
      <c r="E22" s="118">
        <v>2578</v>
      </c>
      <c r="F22" s="118">
        <v>2989</v>
      </c>
      <c r="G22" s="119">
        <v>12675</v>
      </c>
      <c r="I22" s="120" t="s">
        <v>19</v>
      </c>
      <c r="J22" s="160">
        <f t="shared" si="6"/>
        <v>5.3821313240043061E-3</v>
      </c>
      <c r="K22" s="160">
        <f t="shared" si="7"/>
        <v>5.6338028169014088E-3</v>
      </c>
      <c r="L22" s="160">
        <f t="shared" si="8"/>
        <v>9.7993467102193196E-3</v>
      </c>
      <c r="M22" s="160">
        <f t="shared" si="9"/>
        <v>3.1128404669260703E-3</v>
      </c>
      <c r="N22" s="160">
        <f t="shared" si="10"/>
        <v>-1.9678583142013775E-2</v>
      </c>
      <c r="O22" s="160">
        <f t="shared" si="11"/>
        <v>-3.1548229355627414E-4</v>
      </c>
      <c r="P22" s="160">
        <f t="shared" si="12"/>
        <v>6.5567598041350948E-4</v>
      </c>
    </row>
    <row r="23" spans="1:16" x14ac:dyDescent="0.25">
      <c r="A23" s="111" t="s">
        <v>20</v>
      </c>
      <c r="B23" s="112">
        <v>3168</v>
      </c>
      <c r="C23" s="112">
        <v>2481</v>
      </c>
      <c r="D23" s="112">
        <v>2406</v>
      </c>
      <c r="E23" s="112">
        <v>2754</v>
      </c>
      <c r="F23" s="112">
        <v>3796</v>
      </c>
      <c r="G23" s="113">
        <v>14605</v>
      </c>
      <c r="I23" s="114" t="s">
        <v>20</v>
      </c>
      <c r="J23" s="160">
        <f t="shared" si="6"/>
        <v>6.3532401524777635E-3</v>
      </c>
      <c r="K23" s="160">
        <f t="shared" si="7"/>
        <v>4.8602673147023082E-3</v>
      </c>
      <c r="L23" s="160">
        <f t="shared" si="8"/>
        <v>4.1580041580041582E-4</v>
      </c>
      <c r="M23" s="160">
        <f t="shared" si="9"/>
        <v>6.9469835466179162E-3</v>
      </c>
      <c r="N23" s="160">
        <f t="shared" si="10"/>
        <v>-1.1200833550403751E-2</v>
      </c>
      <c r="O23" s="160">
        <f t="shared" si="11"/>
        <v>6.1660728966840225E-4</v>
      </c>
      <c r="P23" s="160">
        <f t="shared" si="12"/>
        <v>1.3320108614771758E-3</v>
      </c>
    </row>
    <row r="24" spans="1:16" x14ac:dyDescent="0.25">
      <c r="A24" s="117" t="s">
        <v>21</v>
      </c>
      <c r="B24" s="118">
        <v>3012</v>
      </c>
      <c r="C24" s="118">
        <v>2305</v>
      </c>
      <c r="D24" s="118">
        <v>2323</v>
      </c>
      <c r="E24" s="118">
        <v>2417</v>
      </c>
      <c r="F24" s="118">
        <v>3821</v>
      </c>
      <c r="G24" s="119">
        <v>13878</v>
      </c>
      <c r="I24" s="120" t="s">
        <v>21</v>
      </c>
      <c r="J24" s="160">
        <f t="shared" si="6"/>
        <v>8.7073007367716015E-3</v>
      </c>
      <c r="K24" s="160">
        <f t="shared" si="7"/>
        <v>1.9009725906277631E-2</v>
      </c>
      <c r="L24" s="160">
        <f t="shared" si="8"/>
        <v>2.2897402025539412E-2</v>
      </c>
      <c r="M24" s="160">
        <f t="shared" si="9"/>
        <v>1.5546218487394958E-2</v>
      </c>
      <c r="N24" s="160">
        <f t="shared" si="10"/>
        <v>-3.4369471822087438E-2</v>
      </c>
      <c r="O24" s="160">
        <f t="shared" si="11"/>
        <v>1.5877598152424942E-3</v>
      </c>
      <c r="P24" s="160">
        <f t="shared" si="12"/>
        <v>5.5631558581897764E-3</v>
      </c>
    </row>
    <row r="25" spans="1:16" x14ac:dyDescent="0.25">
      <c r="A25" s="111" t="s">
        <v>22</v>
      </c>
      <c r="B25" s="112">
        <v>3739</v>
      </c>
      <c r="C25" s="112">
        <v>2650</v>
      </c>
      <c r="D25" s="112">
        <v>2540</v>
      </c>
      <c r="E25" s="112">
        <v>2749</v>
      </c>
      <c r="F25" s="112">
        <v>4802</v>
      </c>
      <c r="G25" s="113">
        <v>16480</v>
      </c>
      <c r="I25" s="114" t="s">
        <v>22</v>
      </c>
      <c r="J25" s="160">
        <f t="shared" si="6"/>
        <v>1.4654002713704206E-2</v>
      </c>
      <c r="K25" s="160">
        <f t="shared" si="7"/>
        <v>1.2609858616736722E-2</v>
      </c>
      <c r="L25" s="160">
        <f t="shared" si="8"/>
        <v>1.0744130521289296E-2</v>
      </c>
      <c r="M25" s="160">
        <f t="shared" si="9"/>
        <v>1.4391143911439114E-2</v>
      </c>
      <c r="N25" s="160">
        <f t="shared" si="10"/>
        <v>-2.556818181818182E-2</v>
      </c>
      <c r="O25" s="160">
        <f t="shared" si="11"/>
        <v>1.6410381085516319E-3</v>
      </c>
      <c r="P25" s="160">
        <f t="shared" si="12"/>
        <v>4.7453320089231917E-3</v>
      </c>
    </row>
    <row r="26" spans="1:16" x14ac:dyDescent="0.25">
      <c r="A26" s="117" t="s">
        <v>23</v>
      </c>
      <c r="B26" s="118">
        <v>4025</v>
      </c>
      <c r="C26" s="118">
        <v>2698</v>
      </c>
      <c r="D26" s="118">
        <v>2566</v>
      </c>
      <c r="E26" s="118">
        <v>2487</v>
      </c>
      <c r="F26" s="118">
        <v>5096</v>
      </c>
      <c r="G26" s="119">
        <v>16872</v>
      </c>
      <c r="I26" s="120" t="s">
        <v>23</v>
      </c>
      <c r="J26" s="160">
        <f t="shared" si="6"/>
        <v>2.2092432706957845E-2</v>
      </c>
      <c r="K26" s="160">
        <f t="shared" si="7"/>
        <v>2.5855513307984791E-2</v>
      </c>
      <c r="L26" s="160">
        <f t="shared" si="8"/>
        <v>2.1903624054161689E-2</v>
      </c>
      <c r="M26" s="160">
        <f t="shared" si="9"/>
        <v>2.0098441345365054E-2</v>
      </c>
      <c r="N26" s="160">
        <f t="shared" si="10"/>
        <v>-2.0565058620026909E-2</v>
      </c>
      <c r="O26" s="160">
        <f t="shared" si="11"/>
        <v>9.0909090909090905E-3</v>
      </c>
      <c r="P26" s="160">
        <f t="shared" si="12"/>
        <v>1.3079310314225259E-2</v>
      </c>
    </row>
    <row r="27" spans="1:16" x14ac:dyDescent="0.25">
      <c r="A27" s="111" t="s">
        <v>24</v>
      </c>
      <c r="B27" s="112">
        <v>3681</v>
      </c>
      <c r="C27" s="112">
        <v>2515</v>
      </c>
      <c r="D27" s="112">
        <v>2495</v>
      </c>
      <c r="E27" s="112">
        <v>2395</v>
      </c>
      <c r="F27" s="112">
        <v>5096</v>
      </c>
      <c r="G27" s="113">
        <v>16182</v>
      </c>
      <c r="I27" s="114" t="s">
        <v>24</v>
      </c>
      <c r="J27" s="160">
        <f t="shared" si="6"/>
        <v>1.8820924439523941E-2</v>
      </c>
      <c r="K27" s="160">
        <f t="shared" si="7"/>
        <v>2.277348515656771E-2</v>
      </c>
      <c r="L27" s="160">
        <f t="shared" si="8"/>
        <v>3.5699460356994603E-2</v>
      </c>
      <c r="M27" s="160">
        <f t="shared" si="9"/>
        <v>2.1757679180887373E-2</v>
      </c>
      <c r="N27" s="160">
        <f t="shared" si="10"/>
        <v>-1.830090541321518E-2</v>
      </c>
      <c r="O27" s="160">
        <f t="shared" si="11"/>
        <v>1.0364635364635364E-2</v>
      </c>
      <c r="P27" s="160">
        <f t="shared" si="12"/>
        <v>1.5185879847565635E-2</v>
      </c>
    </row>
    <row r="28" spans="1:16" x14ac:dyDescent="0.25">
      <c r="A28" s="117" t="s">
        <v>25</v>
      </c>
      <c r="B28" s="118">
        <v>3670</v>
      </c>
      <c r="C28" s="118">
        <v>2410</v>
      </c>
      <c r="D28" s="118">
        <v>2344</v>
      </c>
      <c r="E28" s="118">
        <v>2379</v>
      </c>
      <c r="F28" s="118">
        <v>5207</v>
      </c>
      <c r="G28" s="119">
        <v>16010</v>
      </c>
      <c r="I28" s="126" t="s">
        <v>25</v>
      </c>
      <c r="J28" s="160">
        <f t="shared" si="6"/>
        <v>3.8777243136144918E-2</v>
      </c>
      <c r="K28" s="160">
        <f t="shared" si="7"/>
        <v>4.1036717062634988E-2</v>
      </c>
      <c r="L28" s="160">
        <f t="shared" si="8"/>
        <v>4.5961624274877287E-2</v>
      </c>
      <c r="M28" s="160">
        <f t="shared" si="9"/>
        <v>3.2552083333333336E-2</v>
      </c>
      <c r="N28" s="160">
        <f t="shared" si="10"/>
        <v>-3.3951762523191098E-2</v>
      </c>
      <c r="O28" s="160">
        <f t="shared" si="11"/>
        <v>1.4382563517708927E-2</v>
      </c>
      <c r="P28" s="160">
        <f t="shared" si="12"/>
        <v>2.3126411466918059E-2</v>
      </c>
    </row>
    <row r="29" spans="1:16" x14ac:dyDescent="0.25">
      <c r="A29" s="132" t="s">
        <v>14</v>
      </c>
      <c r="B29" s="133">
        <v>3180</v>
      </c>
      <c r="C29" s="133">
        <v>2040</v>
      </c>
      <c r="D29" s="133">
        <v>2122</v>
      </c>
      <c r="E29" s="133">
        <v>2059</v>
      </c>
      <c r="F29" s="133">
        <v>4701</v>
      </c>
      <c r="G29" s="134">
        <v>14102</v>
      </c>
    </row>
    <row r="31" spans="1:16" x14ac:dyDescent="0.25">
      <c r="A31" s="105" t="s">
        <v>32</v>
      </c>
      <c r="B31" s="130" t="s">
        <v>33</v>
      </c>
      <c r="C31" s="130" t="s">
        <v>34</v>
      </c>
      <c r="D31" s="130" t="s">
        <v>35</v>
      </c>
      <c r="E31" s="130" t="s">
        <v>36</v>
      </c>
      <c r="F31" s="130" t="s">
        <v>37</v>
      </c>
      <c r="G31" s="131" t="s">
        <v>7</v>
      </c>
      <c r="I31" s="108" t="s">
        <v>38</v>
      </c>
      <c r="J31" s="109" t="s">
        <v>9</v>
      </c>
      <c r="K31" s="109" t="s">
        <v>10</v>
      </c>
      <c r="L31" s="109" t="s">
        <v>11</v>
      </c>
      <c r="M31" s="109" t="s">
        <v>12</v>
      </c>
      <c r="N31" s="109" t="s">
        <v>13</v>
      </c>
      <c r="O31" s="110" t="s">
        <v>7</v>
      </c>
    </row>
    <row r="32" spans="1:16" x14ac:dyDescent="0.25">
      <c r="A32" s="111" t="s">
        <v>14</v>
      </c>
      <c r="B32" s="112">
        <v>4977</v>
      </c>
      <c r="C32" s="112">
        <v>3053</v>
      </c>
      <c r="D32" s="112">
        <v>3256</v>
      </c>
      <c r="E32" s="112">
        <v>2865</v>
      </c>
      <c r="F32" s="112">
        <v>3748</v>
      </c>
      <c r="G32" s="113">
        <v>17899</v>
      </c>
      <c r="I32" s="114" t="s">
        <v>14</v>
      </c>
      <c r="J32" s="162">
        <f>B32-B17</f>
        <v>5</v>
      </c>
      <c r="K32" s="114">
        <f t="shared" ref="K32:O32" si="13">C32-C17</f>
        <v>2</v>
      </c>
      <c r="L32" s="114">
        <f t="shared" si="13"/>
        <v>3</v>
      </c>
      <c r="M32" s="114">
        <f t="shared" si="13"/>
        <v>-1</v>
      </c>
      <c r="N32" s="114">
        <f t="shared" si="13"/>
        <v>-30</v>
      </c>
      <c r="O32" s="114">
        <f t="shared" si="13"/>
        <v>-21</v>
      </c>
    </row>
    <row r="33" spans="1:16" x14ac:dyDescent="0.25">
      <c r="A33" s="117" t="s">
        <v>15</v>
      </c>
      <c r="B33" s="118">
        <v>4526</v>
      </c>
      <c r="C33" s="118">
        <v>2841</v>
      </c>
      <c r="D33" s="118">
        <v>3055</v>
      </c>
      <c r="E33" s="118">
        <v>2553</v>
      </c>
      <c r="F33" s="118">
        <v>3680</v>
      </c>
      <c r="G33" s="119">
        <v>16655</v>
      </c>
      <c r="I33" s="120" t="s">
        <v>15</v>
      </c>
      <c r="J33" s="120">
        <f t="shared" ref="J33:J44" si="14">B33-B18</f>
        <v>-22</v>
      </c>
      <c r="K33" s="120">
        <f t="shared" ref="K33:K44" si="15">C33-C18</f>
        <v>-3</v>
      </c>
      <c r="L33" s="120">
        <f t="shared" ref="L33:L44" si="16">D33-D18</f>
        <v>-5</v>
      </c>
      <c r="M33" s="120">
        <f t="shared" ref="M33:M44" si="17">E33-E18</f>
        <v>5</v>
      </c>
      <c r="N33" s="120">
        <f t="shared" ref="N33:N44" si="18">F33-F18</f>
        <v>-44</v>
      </c>
      <c r="O33" s="120">
        <f t="shared" ref="O33:O44" si="19">G33-G18</f>
        <v>-69</v>
      </c>
    </row>
    <row r="34" spans="1:16" x14ac:dyDescent="0.25">
      <c r="A34" s="111" t="s">
        <v>16</v>
      </c>
      <c r="B34" s="112">
        <v>5149</v>
      </c>
      <c r="C34" s="112">
        <v>3013</v>
      </c>
      <c r="D34" s="112">
        <v>3170</v>
      </c>
      <c r="E34" s="112">
        <v>2772</v>
      </c>
      <c r="F34" s="112">
        <v>4061</v>
      </c>
      <c r="G34" s="113">
        <v>18165</v>
      </c>
      <c r="I34" s="114" t="s">
        <v>16</v>
      </c>
      <c r="J34" s="114">
        <f t="shared" si="14"/>
        <v>-4</v>
      </c>
      <c r="K34" s="114">
        <f t="shared" si="15"/>
        <v>9</v>
      </c>
      <c r="L34" s="114">
        <f t="shared" si="16"/>
        <v>2</v>
      </c>
      <c r="M34" s="114">
        <f t="shared" si="17"/>
        <v>5</v>
      </c>
      <c r="N34" s="114">
        <f t="shared" si="18"/>
        <v>-27</v>
      </c>
      <c r="O34" s="114">
        <f t="shared" si="19"/>
        <v>-15</v>
      </c>
    </row>
    <row r="35" spans="1:16" x14ac:dyDescent="0.25">
      <c r="A35" s="117" t="s">
        <v>17</v>
      </c>
      <c r="B35" s="118">
        <v>2533</v>
      </c>
      <c r="C35" s="118">
        <v>1648</v>
      </c>
      <c r="D35" s="118">
        <v>1707</v>
      </c>
      <c r="E35" s="118">
        <v>1925</v>
      </c>
      <c r="F35" s="118">
        <v>2267</v>
      </c>
      <c r="G35" s="119">
        <v>10080</v>
      </c>
      <c r="I35" s="120" t="s">
        <v>17</v>
      </c>
      <c r="J35" s="120">
        <f t="shared" si="14"/>
        <v>5</v>
      </c>
      <c r="K35" s="120">
        <f t="shared" si="15"/>
        <v>2</v>
      </c>
      <c r="L35" s="120">
        <f t="shared" si="16"/>
        <v>6</v>
      </c>
      <c r="M35" s="120">
        <f t="shared" si="17"/>
        <v>12</v>
      </c>
      <c r="N35" s="120">
        <f t="shared" si="18"/>
        <v>-20</v>
      </c>
      <c r="O35" s="120">
        <f t="shared" si="19"/>
        <v>5</v>
      </c>
    </row>
    <row r="36" spans="1:16" x14ac:dyDescent="0.25">
      <c r="A36" s="111" t="s">
        <v>18</v>
      </c>
      <c r="B36" s="112">
        <v>2054</v>
      </c>
      <c r="C36" s="112">
        <v>1659</v>
      </c>
      <c r="D36" s="112">
        <v>1659</v>
      </c>
      <c r="E36" s="112">
        <v>2092</v>
      </c>
      <c r="F36" s="112">
        <v>2237</v>
      </c>
      <c r="G36" s="113">
        <v>9701</v>
      </c>
      <c r="I36" s="114" t="s">
        <v>18</v>
      </c>
      <c r="J36" s="114">
        <f t="shared" si="14"/>
        <v>-1</v>
      </c>
      <c r="K36" s="114">
        <f t="shared" si="15"/>
        <v>0</v>
      </c>
      <c r="L36" s="114">
        <f t="shared" si="16"/>
        <v>9</v>
      </c>
      <c r="M36" s="114">
        <f t="shared" si="17"/>
        <v>8</v>
      </c>
      <c r="N36" s="114">
        <f t="shared" si="18"/>
        <v>-25</v>
      </c>
      <c r="O36" s="114">
        <f t="shared" si="19"/>
        <v>-9</v>
      </c>
    </row>
    <row r="37" spans="1:16" x14ac:dyDescent="0.25">
      <c r="A37" s="117" t="s">
        <v>19</v>
      </c>
      <c r="B37" s="118">
        <v>2797</v>
      </c>
      <c r="C37" s="118">
        <v>2145</v>
      </c>
      <c r="D37" s="118">
        <v>2175</v>
      </c>
      <c r="E37" s="118">
        <v>2587</v>
      </c>
      <c r="F37" s="118">
        <v>2960</v>
      </c>
      <c r="G37" s="119">
        <v>12664</v>
      </c>
      <c r="I37" s="120" t="s">
        <v>19</v>
      </c>
      <c r="J37" s="120">
        <f t="shared" si="14"/>
        <v>-5</v>
      </c>
      <c r="K37" s="120">
        <f t="shared" si="15"/>
        <v>3</v>
      </c>
      <c r="L37" s="120">
        <f t="shared" si="16"/>
        <v>11</v>
      </c>
      <c r="M37" s="120">
        <f t="shared" si="17"/>
        <v>9</v>
      </c>
      <c r="N37" s="120">
        <f t="shared" si="18"/>
        <v>-29</v>
      </c>
      <c r="O37" s="120">
        <f t="shared" si="19"/>
        <v>-11</v>
      </c>
    </row>
    <row r="38" spans="1:16" x14ac:dyDescent="0.25">
      <c r="A38" s="111" t="s">
        <v>20</v>
      </c>
      <c r="B38" s="112">
        <v>3190</v>
      </c>
      <c r="C38" s="112">
        <v>2494</v>
      </c>
      <c r="D38" s="112">
        <v>2415</v>
      </c>
      <c r="E38" s="112">
        <v>2768</v>
      </c>
      <c r="F38" s="112">
        <v>3733</v>
      </c>
      <c r="G38" s="113">
        <v>14600</v>
      </c>
      <c r="I38" s="114" t="s">
        <v>20</v>
      </c>
      <c r="J38" s="114">
        <f t="shared" si="14"/>
        <v>22</v>
      </c>
      <c r="K38" s="114">
        <f t="shared" si="15"/>
        <v>13</v>
      </c>
      <c r="L38" s="114">
        <f t="shared" si="16"/>
        <v>9</v>
      </c>
      <c r="M38" s="114">
        <f t="shared" si="17"/>
        <v>14</v>
      </c>
      <c r="N38" s="114">
        <f t="shared" si="18"/>
        <v>-63</v>
      </c>
      <c r="O38" s="114">
        <f t="shared" si="19"/>
        <v>-5</v>
      </c>
    </row>
    <row r="39" spans="1:16" x14ac:dyDescent="0.25">
      <c r="A39" s="117" t="s">
        <v>21</v>
      </c>
      <c r="B39" s="118">
        <v>3047</v>
      </c>
      <c r="C39" s="118">
        <v>2315</v>
      </c>
      <c r="D39" s="118">
        <v>2337</v>
      </c>
      <c r="E39" s="118">
        <v>2454</v>
      </c>
      <c r="F39" s="118">
        <v>3733</v>
      </c>
      <c r="G39" s="119">
        <v>13886</v>
      </c>
      <c r="I39" s="120" t="s">
        <v>21</v>
      </c>
      <c r="J39" s="120">
        <f t="shared" si="14"/>
        <v>35</v>
      </c>
      <c r="K39" s="120">
        <f t="shared" si="15"/>
        <v>10</v>
      </c>
      <c r="L39" s="120">
        <f t="shared" si="16"/>
        <v>14</v>
      </c>
      <c r="M39" s="120">
        <f t="shared" si="17"/>
        <v>37</v>
      </c>
      <c r="N39" s="120">
        <f t="shared" si="18"/>
        <v>-88</v>
      </c>
      <c r="O39" s="120">
        <f t="shared" si="19"/>
        <v>8</v>
      </c>
    </row>
    <row r="40" spans="1:16" x14ac:dyDescent="0.25">
      <c r="A40" s="111" t="s">
        <v>22</v>
      </c>
      <c r="B40" s="112">
        <v>3827</v>
      </c>
      <c r="C40" s="112">
        <v>2729</v>
      </c>
      <c r="D40" s="112">
        <v>2593</v>
      </c>
      <c r="E40" s="112">
        <v>2818</v>
      </c>
      <c r="F40" s="112">
        <v>4566</v>
      </c>
      <c r="G40" s="113">
        <v>16533</v>
      </c>
      <c r="I40" s="114" t="s">
        <v>22</v>
      </c>
      <c r="J40" s="162">
        <f>B40-B25</f>
        <v>88</v>
      </c>
      <c r="K40" s="114">
        <f t="shared" si="15"/>
        <v>79</v>
      </c>
      <c r="L40" s="114">
        <f t="shared" si="16"/>
        <v>53</v>
      </c>
      <c r="M40" s="114">
        <f t="shared" si="17"/>
        <v>69</v>
      </c>
      <c r="N40" s="114">
        <f t="shared" si="18"/>
        <v>-236</v>
      </c>
      <c r="O40" s="114">
        <f t="shared" si="19"/>
        <v>53</v>
      </c>
    </row>
    <row r="41" spans="1:16" x14ac:dyDescent="0.25">
      <c r="A41" s="117" t="s">
        <v>23</v>
      </c>
      <c r="B41" s="118">
        <v>4096</v>
      </c>
      <c r="C41" s="118">
        <v>2739</v>
      </c>
      <c r="D41" s="118">
        <v>2646</v>
      </c>
      <c r="E41" s="118">
        <v>2544</v>
      </c>
      <c r="F41" s="118">
        <v>4890</v>
      </c>
      <c r="G41" s="119">
        <v>16915</v>
      </c>
      <c r="I41" s="120" t="s">
        <v>23</v>
      </c>
      <c r="J41" s="120">
        <f t="shared" si="14"/>
        <v>71</v>
      </c>
      <c r="K41" s="120">
        <f t="shared" si="15"/>
        <v>41</v>
      </c>
      <c r="L41" s="120">
        <f t="shared" si="16"/>
        <v>80</v>
      </c>
      <c r="M41" s="120">
        <f t="shared" si="17"/>
        <v>57</v>
      </c>
      <c r="N41" s="120">
        <f t="shared" si="18"/>
        <v>-206</v>
      </c>
      <c r="O41" s="120">
        <f t="shared" si="19"/>
        <v>43</v>
      </c>
    </row>
    <row r="42" spans="1:16" x14ac:dyDescent="0.25">
      <c r="A42" s="111" t="s">
        <v>24</v>
      </c>
      <c r="B42" s="112">
        <v>3748</v>
      </c>
      <c r="C42" s="112">
        <v>2553</v>
      </c>
      <c r="D42" s="112">
        <v>2556</v>
      </c>
      <c r="E42" s="112">
        <v>2421</v>
      </c>
      <c r="F42" s="112">
        <v>4975</v>
      </c>
      <c r="G42" s="113">
        <v>16253</v>
      </c>
      <c r="I42" s="114" t="s">
        <v>24</v>
      </c>
      <c r="J42" s="114">
        <f t="shared" si="14"/>
        <v>67</v>
      </c>
      <c r="K42" s="114">
        <f t="shared" si="15"/>
        <v>38</v>
      </c>
      <c r="L42" s="114">
        <f t="shared" si="16"/>
        <v>61</v>
      </c>
      <c r="M42" s="114">
        <f t="shared" si="17"/>
        <v>26</v>
      </c>
      <c r="N42" s="114">
        <f t="shared" si="18"/>
        <v>-121</v>
      </c>
      <c r="O42" s="114">
        <f t="shared" si="19"/>
        <v>71</v>
      </c>
    </row>
    <row r="43" spans="1:16" x14ac:dyDescent="0.25">
      <c r="A43" s="117" t="s">
        <v>25</v>
      </c>
      <c r="B43" s="118">
        <v>3776</v>
      </c>
      <c r="C43" s="118">
        <v>2474</v>
      </c>
      <c r="D43" s="118">
        <v>2430</v>
      </c>
      <c r="E43" s="118">
        <v>2443</v>
      </c>
      <c r="F43" s="118">
        <v>5021</v>
      </c>
      <c r="G43" s="119">
        <v>16144</v>
      </c>
      <c r="I43" s="126" t="s">
        <v>25</v>
      </c>
      <c r="J43" s="161">
        <f>B43-B28</f>
        <v>106</v>
      </c>
      <c r="K43" s="126">
        <f t="shared" si="15"/>
        <v>64</v>
      </c>
      <c r="L43" s="126">
        <f t="shared" si="16"/>
        <v>86</v>
      </c>
      <c r="M43" s="126">
        <f t="shared" si="17"/>
        <v>64</v>
      </c>
      <c r="N43" s="126">
        <f t="shared" si="18"/>
        <v>-186</v>
      </c>
      <c r="O43" s="126">
        <f t="shared" si="19"/>
        <v>134</v>
      </c>
    </row>
    <row r="44" spans="1:16" x14ac:dyDescent="0.25">
      <c r="A44" s="111" t="s">
        <v>14</v>
      </c>
      <c r="B44" s="112">
        <v>3356</v>
      </c>
      <c r="C44" s="112">
        <v>2220</v>
      </c>
      <c r="D44" s="112">
        <v>2270</v>
      </c>
      <c r="E44" s="112">
        <v>2147</v>
      </c>
      <c r="F44" s="112">
        <v>4493</v>
      </c>
      <c r="G44" s="113">
        <v>14486</v>
      </c>
      <c r="I44" s="114" t="s">
        <v>14</v>
      </c>
      <c r="J44" s="114">
        <f t="shared" si="14"/>
        <v>176</v>
      </c>
      <c r="K44" s="114">
        <f t="shared" si="15"/>
        <v>180</v>
      </c>
      <c r="L44" s="114">
        <f t="shared" si="16"/>
        <v>148</v>
      </c>
      <c r="M44" s="114">
        <f t="shared" si="17"/>
        <v>88</v>
      </c>
      <c r="N44" s="114">
        <f t="shared" si="18"/>
        <v>-208</v>
      </c>
      <c r="O44" s="114">
        <f t="shared" si="19"/>
        <v>384</v>
      </c>
    </row>
    <row r="45" spans="1:16" x14ac:dyDescent="0.25">
      <c r="A45" s="117" t="s">
        <v>15</v>
      </c>
      <c r="B45" s="118">
        <v>3131</v>
      </c>
      <c r="C45" s="118">
        <v>2059</v>
      </c>
      <c r="D45" s="118">
        <v>2081</v>
      </c>
      <c r="E45" s="118">
        <v>2091</v>
      </c>
      <c r="F45" s="118">
        <v>4615</v>
      </c>
      <c r="G45" s="119">
        <v>13977</v>
      </c>
    </row>
    <row r="46" spans="1:16" x14ac:dyDescent="0.25">
      <c r="I46" s="114" t="s">
        <v>14</v>
      </c>
      <c r="J46" s="160">
        <f>J32/B32</f>
        <v>1.0046212577858146E-3</v>
      </c>
      <c r="K46" s="160">
        <f t="shared" ref="K46:O46" si="20">K32/C32</f>
        <v>6.5509335080248931E-4</v>
      </c>
      <c r="L46" s="160">
        <f t="shared" si="20"/>
        <v>9.2137592137592141E-4</v>
      </c>
      <c r="M46" s="160">
        <f t="shared" si="20"/>
        <v>-3.4904013961605586E-4</v>
      </c>
      <c r="N46" s="160">
        <f t="shared" si="20"/>
        <v>-8.0042689434364992E-3</v>
      </c>
      <c r="O46" s="160">
        <f t="shared" si="20"/>
        <v>-1.1732499022291747E-3</v>
      </c>
      <c r="P46" s="160"/>
    </row>
    <row r="47" spans="1:16" x14ac:dyDescent="0.25">
      <c r="I47" s="120" t="s">
        <v>15</v>
      </c>
      <c r="J47" s="160">
        <f t="shared" ref="J47:J56" si="21">J33/B33</f>
        <v>-4.8608042421564293E-3</v>
      </c>
      <c r="K47" s="160">
        <f t="shared" ref="K47:K57" si="22">K33/C33</f>
        <v>-1.0559662090813093E-3</v>
      </c>
      <c r="L47" s="160">
        <f t="shared" ref="L47:L57" si="23">L33/D33</f>
        <v>-1.6366612111292963E-3</v>
      </c>
      <c r="M47" s="160">
        <f t="shared" ref="M47:M57" si="24">M33/E33</f>
        <v>1.9584802193497847E-3</v>
      </c>
      <c r="N47" s="160">
        <f t="shared" ref="N47:N57" si="25">N33/F33</f>
        <v>-1.1956521739130435E-2</v>
      </c>
      <c r="O47" s="160">
        <f t="shared" ref="O47:O57" si="26">O33/G33</f>
        <v>-4.1429000300210149E-3</v>
      </c>
      <c r="P47" s="160"/>
    </row>
    <row r="48" spans="1:16" x14ac:dyDescent="0.25">
      <c r="I48" s="114" t="s">
        <v>16</v>
      </c>
      <c r="J48" s="160">
        <f t="shared" si="21"/>
        <v>-7.7684987376189555E-4</v>
      </c>
      <c r="K48" s="160">
        <f t="shared" si="22"/>
        <v>2.9870560902754729E-3</v>
      </c>
      <c r="L48" s="160">
        <f t="shared" si="23"/>
        <v>6.3091482649842276E-4</v>
      </c>
      <c r="M48" s="160">
        <f t="shared" si="24"/>
        <v>1.8037518037518038E-3</v>
      </c>
      <c r="N48" s="160">
        <f t="shared" si="25"/>
        <v>-6.648608717064762E-3</v>
      </c>
      <c r="O48" s="160">
        <f t="shared" si="26"/>
        <v>-8.2576383154417832E-4</v>
      </c>
      <c r="P48" s="160"/>
    </row>
    <row r="49" spans="9:16" x14ac:dyDescent="0.25">
      <c r="I49" s="120" t="s">
        <v>17</v>
      </c>
      <c r="J49" s="160">
        <f t="shared" si="21"/>
        <v>1.9739439399921043E-3</v>
      </c>
      <c r="K49" s="160">
        <f t="shared" si="22"/>
        <v>1.2135922330097086E-3</v>
      </c>
      <c r="L49" s="160">
        <f t="shared" si="23"/>
        <v>3.5149384885764497E-3</v>
      </c>
      <c r="M49" s="160">
        <f t="shared" si="24"/>
        <v>6.2337662337662338E-3</v>
      </c>
      <c r="N49" s="160">
        <f t="shared" si="25"/>
        <v>-8.82223202470225E-3</v>
      </c>
      <c r="O49" s="160">
        <f t="shared" si="26"/>
        <v>4.96031746031746E-4</v>
      </c>
      <c r="P49" s="160"/>
    </row>
    <row r="50" spans="9:16" x14ac:dyDescent="0.25">
      <c r="I50" s="114" t="s">
        <v>18</v>
      </c>
      <c r="J50" s="160">
        <f t="shared" si="21"/>
        <v>-4.8685491723466409E-4</v>
      </c>
      <c r="K50" s="160">
        <f t="shared" si="22"/>
        <v>0</v>
      </c>
      <c r="L50" s="160">
        <f t="shared" si="23"/>
        <v>5.4249547920433997E-3</v>
      </c>
      <c r="M50" s="160">
        <f t="shared" si="24"/>
        <v>3.8240917782026767E-3</v>
      </c>
      <c r="N50" s="160">
        <f t="shared" si="25"/>
        <v>-1.1175681716584712E-2</v>
      </c>
      <c r="O50" s="160">
        <f t="shared" si="26"/>
        <v>-9.2773940830842181E-4</v>
      </c>
      <c r="P50" s="160"/>
    </row>
    <row r="51" spans="9:16" x14ac:dyDescent="0.25">
      <c r="I51" s="120" t="s">
        <v>19</v>
      </c>
      <c r="J51" s="160">
        <f t="shared" si="21"/>
        <v>-1.7876296031462281E-3</v>
      </c>
      <c r="K51" s="160">
        <f t="shared" si="22"/>
        <v>1.3986013986013986E-3</v>
      </c>
      <c r="L51" s="160">
        <f t="shared" si="23"/>
        <v>5.0574712643678158E-3</v>
      </c>
      <c r="M51" s="160">
        <f t="shared" si="24"/>
        <v>3.4789331271743332E-3</v>
      </c>
      <c r="N51" s="160">
        <f t="shared" si="25"/>
        <v>-9.7972972972972978E-3</v>
      </c>
      <c r="O51" s="160">
        <f t="shared" si="26"/>
        <v>-8.6860391661402396E-4</v>
      </c>
      <c r="P51" s="160"/>
    </row>
    <row r="52" spans="9:16" x14ac:dyDescent="0.25">
      <c r="I52" s="114" t="s">
        <v>20</v>
      </c>
      <c r="J52" s="160">
        <f t="shared" si="21"/>
        <v>6.8965517241379309E-3</v>
      </c>
      <c r="K52" s="160">
        <f t="shared" si="22"/>
        <v>5.2125100240577385E-3</v>
      </c>
      <c r="L52" s="160">
        <f t="shared" si="23"/>
        <v>3.7267080745341614E-3</v>
      </c>
      <c r="M52" s="160">
        <f t="shared" si="24"/>
        <v>5.0578034682080926E-3</v>
      </c>
      <c r="N52" s="160">
        <f t="shared" si="25"/>
        <v>-1.6876506830967052E-2</v>
      </c>
      <c r="O52" s="160">
        <f t="shared" si="26"/>
        <v>-3.4246575342465754E-4</v>
      </c>
      <c r="P52" s="160"/>
    </row>
    <row r="53" spans="9:16" x14ac:dyDescent="0.25">
      <c r="I53" s="120" t="s">
        <v>21</v>
      </c>
      <c r="J53" s="160">
        <f t="shared" si="21"/>
        <v>1.1486708237610764E-2</v>
      </c>
      <c r="K53" s="160">
        <f t="shared" si="22"/>
        <v>4.3196544276457886E-3</v>
      </c>
      <c r="L53" s="160">
        <f t="shared" si="23"/>
        <v>5.9905862216516901E-3</v>
      </c>
      <c r="M53" s="160">
        <f t="shared" si="24"/>
        <v>1.5077424612876936E-2</v>
      </c>
      <c r="N53" s="160">
        <f t="shared" si="25"/>
        <v>-2.3573533351192069E-2</v>
      </c>
      <c r="O53" s="160">
        <f t="shared" si="26"/>
        <v>5.7611983292524846E-4</v>
      </c>
      <c r="P53" s="160"/>
    </row>
    <row r="54" spans="9:16" x14ac:dyDescent="0.25">
      <c r="I54" s="114" t="s">
        <v>22</v>
      </c>
      <c r="J54" s="160">
        <f t="shared" si="21"/>
        <v>2.2994512673112099E-2</v>
      </c>
      <c r="K54" s="160">
        <f t="shared" si="22"/>
        <v>2.8948332722609015E-2</v>
      </c>
      <c r="L54" s="160">
        <f t="shared" si="23"/>
        <v>2.0439645198611647E-2</v>
      </c>
      <c r="M54" s="160">
        <f t="shared" si="24"/>
        <v>2.4485450674237047E-2</v>
      </c>
      <c r="N54" s="160">
        <f t="shared" si="25"/>
        <v>-5.1686377573368372E-2</v>
      </c>
      <c r="O54" s="160">
        <f t="shared" si="26"/>
        <v>3.2057097925361397E-3</v>
      </c>
      <c r="P54" s="160"/>
    </row>
    <row r="55" spans="9:16" x14ac:dyDescent="0.25">
      <c r="I55" s="120" t="s">
        <v>23</v>
      </c>
      <c r="J55" s="160">
        <f t="shared" si="21"/>
        <v>1.7333984375E-2</v>
      </c>
      <c r="K55" s="160">
        <f t="shared" si="22"/>
        <v>1.4968966776195691E-2</v>
      </c>
      <c r="L55" s="160">
        <f t="shared" si="23"/>
        <v>3.0234315948601664E-2</v>
      </c>
      <c r="M55" s="160">
        <f t="shared" si="24"/>
        <v>2.2405660377358489E-2</v>
      </c>
      <c r="N55" s="160">
        <f t="shared" si="25"/>
        <v>-4.2126789366053172E-2</v>
      </c>
      <c r="O55" s="160">
        <f t="shared" si="26"/>
        <v>2.5421223765888265E-3</v>
      </c>
      <c r="P55" s="160"/>
    </row>
    <row r="56" spans="9:16" x14ac:dyDescent="0.25">
      <c r="I56" s="114" t="s">
        <v>24</v>
      </c>
      <c r="J56" s="160">
        <f t="shared" si="21"/>
        <v>1.7876200640341514E-2</v>
      </c>
      <c r="K56" s="160">
        <f t="shared" si="22"/>
        <v>1.4884449667058363E-2</v>
      </c>
      <c r="L56" s="160">
        <f t="shared" si="23"/>
        <v>2.3865414710485134E-2</v>
      </c>
      <c r="M56" s="160">
        <f t="shared" si="24"/>
        <v>1.0739363899215201E-2</v>
      </c>
      <c r="N56" s="160">
        <f t="shared" si="25"/>
        <v>-2.4321608040201004E-2</v>
      </c>
      <c r="O56" s="160">
        <f t="shared" si="26"/>
        <v>4.3684242909001417E-3</v>
      </c>
      <c r="P56" s="160"/>
    </row>
    <row r="57" spans="9:16" x14ac:dyDescent="0.25">
      <c r="I57" s="126" t="s">
        <v>25</v>
      </c>
      <c r="J57" s="160">
        <f>J43/B43</f>
        <v>2.8072033898305086E-2</v>
      </c>
      <c r="K57" s="160">
        <f t="shared" si="22"/>
        <v>2.5869037995149554E-2</v>
      </c>
      <c r="L57" s="160">
        <f t="shared" si="23"/>
        <v>3.539094650205761E-2</v>
      </c>
      <c r="M57" s="160">
        <f t="shared" si="24"/>
        <v>2.6197298403602128E-2</v>
      </c>
      <c r="N57" s="160">
        <f t="shared" si="25"/>
        <v>-3.7044413463453496E-2</v>
      </c>
      <c r="O57" s="160">
        <f t="shared" si="26"/>
        <v>8.3002973240832514E-3</v>
      </c>
      <c r="P57" s="160"/>
    </row>
    <row r="58" spans="9:16" x14ac:dyDescent="0.25">
      <c r="I58" s="126" t="s">
        <v>14</v>
      </c>
      <c r="J58" s="160">
        <f>J44/B44</f>
        <v>5.2443384982121574E-2</v>
      </c>
      <c r="K58" s="160">
        <f t="shared" ref="K58" si="27">K44/C44</f>
        <v>8.1081081081081086E-2</v>
      </c>
      <c r="L58" s="160">
        <f t="shared" ref="L58" si="28">L44/D44</f>
        <v>6.5198237885462557E-2</v>
      </c>
      <c r="M58" s="160">
        <f t="shared" ref="M58" si="29">M44/E44</f>
        <v>4.0987424312994875E-2</v>
      </c>
      <c r="N58" s="160">
        <f t="shared" ref="N58" si="30">N44/F44</f>
        <v>-4.6294235477409303E-2</v>
      </c>
      <c r="O58" s="160">
        <f t="shared" ref="O58" si="31">O44/G44</f>
        <v>2.6508352892447882E-2</v>
      </c>
    </row>
  </sheetData>
  <phoneticPr fontId="2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2558-8BBC-4406-BE25-9805D55CC68C}">
  <sheetPr>
    <tabColor theme="0" tint="-0.249977111117893"/>
  </sheetPr>
  <dimension ref="A1:P45"/>
  <sheetViews>
    <sheetView showGridLines="0" zoomScale="85" zoomScaleNormal="85" workbookViewId="0">
      <selection activeCell="J30" sqref="J30"/>
    </sheetView>
  </sheetViews>
  <sheetFormatPr defaultRowHeight="15" x14ac:dyDescent="0.25"/>
  <cols>
    <col min="1" max="1" width="18.28515625" customWidth="1"/>
    <col min="2" max="2" width="12.42578125" customWidth="1"/>
    <col min="3" max="3" width="13.5703125" customWidth="1"/>
    <col min="4" max="4" width="10.5703125" bestFit="1" customWidth="1"/>
    <col min="5" max="5" width="12.5703125" customWidth="1"/>
    <col min="6" max="6" width="11.5703125" bestFit="1" customWidth="1"/>
    <col min="7" max="7" width="14.28515625" customWidth="1"/>
    <col min="9" max="9" width="18.140625" customWidth="1"/>
    <col min="10" max="10" width="12.42578125" customWidth="1"/>
    <col min="11" max="11" width="12.28515625" customWidth="1"/>
    <col min="12" max="12" width="9.5703125" bestFit="1" customWidth="1"/>
    <col min="13" max="13" width="11.28515625" customWidth="1"/>
    <col min="14" max="14" width="9.5703125" bestFit="1" customWidth="1"/>
    <col min="15" max="15" width="13" customWidth="1"/>
  </cols>
  <sheetData>
    <row r="1" spans="1:15" ht="30.75" customHeight="1" x14ac:dyDescent="0.25">
      <c r="A1" s="148" t="s">
        <v>39</v>
      </c>
    </row>
    <row r="2" spans="1:15" x14ac:dyDescent="0.25">
      <c r="A2" s="135" t="s">
        <v>40</v>
      </c>
      <c r="B2" s="106" t="s">
        <v>41</v>
      </c>
      <c r="C2" s="106" t="s">
        <v>42</v>
      </c>
      <c r="D2" s="106" t="s">
        <v>43</v>
      </c>
      <c r="E2" s="106" t="s">
        <v>44</v>
      </c>
      <c r="F2" s="106" t="s">
        <v>45</v>
      </c>
      <c r="G2" s="107" t="s">
        <v>7</v>
      </c>
      <c r="I2" s="108" t="s">
        <v>8</v>
      </c>
      <c r="J2" s="109" t="s">
        <v>46</v>
      </c>
      <c r="K2" s="109" t="s">
        <v>47</v>
      </c>
      <c r="L2" s="109" t="s">
        <v>48</v>
      </c>
      <c r="M2" s="109" t="s">
        <v>49</v>
      </c>
      <c r="N2" s="109" t="s">
        <v>50</v>
      </c>
      <c r="O2" s="110" t="s">
        <v>7</v>
      </c>
    </row>
    <row r="3" spans="1:15" x14ac:dyDescent="0.25">
      <c r="A3" s="136">
        <v>2020</v>
      </c>
      <c r="B3" s="137">
        <f>SUM(B4:B15)</f>
        <v>50187</v>
      </c>
      <c r="C3" s="137">
        <f t="shared" ref="C3:G3" si="0">SUM(C4:C15)</f>
        <v>48717</v>
      </c>
      <c r="D3" s="137">
        <f t="shared" si="0"/>
        <v>35185</v>
      </c>
      <c r="E3" s="137">
        <f t="shared" si="0"/>
        <v>10845</v>
      </c>
      <c r="F3" s="137">
        <f t="shared" si="0"/>
        <v>104507</v>
      </c>
      <c r="G3" s="138">
        <f t="shared" si="0"/>
        <v>249441</v>
      </c>
      <c r="I3" s="139">
        <v>2020</v>
      </c>
      <c r="J3" s="140">
        <f>B18-B3</f>
        <v>1027</v>
      </c>
      <c r="K3" s="140">
        <f t="shared" ref="K3:O15" si="1">C18-C3</f>
        <v>170</v>
      </c>
      <c r="L3" s="140">
        <f t="shared" si="1"/>
        <v>-2423</v>
      </c>
      <c r="M3" s="140">
        <f t="shared" si="1"/>
        <v>294</v>
      </c>
      <c r="N3" s="140">
        <f t="shared" si="1"/>
        <v>1863</v>
      </c>
      <c r="O3" s="141">
        <f t="shared" si="1"/>
        <v>931</v>
      </c>
    </row>
    <row r="4" spans="1:15" x14ac:dyDescent="0.25">
      <c r="A4" s="111" t="s">
        <v>14</v>
      </c>
      <c r="B4" s="112">
        <v>4465</v>
      </c>
      <c r="C4" s="112">
        <v>5272</v>
      </c>
      <c r="D4" s="112">
        <v>3204</v>
      </c>
      <c r="E4" s="112">
        <v>1437</v>
      </c>
      <c r="F4" s="112">
        <v>10099</v>
      </c>
      <c r="G4" s="113">
        <v>24477</v>
      </c>
      <c r="I4" s="114" t="s">
        <v>14</v>
      </c>
      <c r="J4" s="142">
        <f>B19-B4</f>
        <v>0</v>
      </c>
      <c r="K4" s="142">
        <f t="shared" si="1"/>
        <v>-21</v>
      </c>
      <c r="L4" s="142">
        <f t="shared" si="1"/>
        <v>-29</v>
      </c>
      <c r="M4" s="142">
        <f t="shared" si="1"/>
        <v>-3</v>
      </c>
      <c r="N4" s="142">
        <f t="shared" si="1"/>
        <v>-7</v>
      </c>
      <c r="O4" s="143">
        <f t="shared" si="1"/>
        <v>-60</v>
      </c>
    </row>
    <row r="5" spans="1:15" x14ac:dyDescent="0.25">
      <c r="A5" s="117" t="s">
        <v>15</v>
      </c>
      <c r="B5" s="118">
        <v>3937</v>
      </c>
      <c r="C5" s="118">
        <v>4939</v>
      </c>
      <c r="D5" s="118">
        <v>2918</v>
      </c>
      <c r="E5" s="118">
        <v>1462</v>
      </c>
      <c r="F5" s="118">
        <v>9564</v>
      </c>
      <c r="G5" s="119">
        <v>22820</v>
      </c>
      <c r="I5" s="120" t="s">
        <v>15</v>
      </c>
      <c r="J5" s="144">
        <f t="shared" ref="J5:J15" si="2">B20-B5</f>
        <v>13</v>
      </c>
      <c r="K5" s="144">
        <f t="shared" si="1"/>
        <v>15</v>
      </c>
      <c r="L5" s="144">
        <f t="shared" si="1"/>
        <v>-20</v>
      </c>
      <c r="M5" s="144">
        <f t="shared" si="1"/>
        <v>1</v>
      </c>
      <c r="N5" s="144">
        <f t="shared" si="1"/>
        <v>-3</v>
      </c>
      <c r="O5" s="145">
        <f t="shared" si="1"/>
        <v>6</v>
      </c>
    </row>
    <row r="6" spans="1:15" x14ac:dyDescent="0.25">
      <c r="A6" s="111" t="s">
        <v>16</v>
      </c>
      <c r="B6" s="112">
        <v>3922</v>
      </c>
      <c r="C6" s="112">
        <v>5373</v>
      </c>
      <c r="D6" s="112">
        <v>3044</v>
      </c>
      <c r="E6" s="112">
        <v>1679</v>
      </c>
      <c r="F6" s="112">
        <v>10588</v>
      </c>
      <c r="G6" s="113">
        <v>24606</v>
      </c>
      <c r="I6" s="114" t="s">
        <v>16</v>
      </c>
      <c r="J6" s="142">
        <f t="shared" si="2"/>
        <v>6</v>
      </c>
      <c r="K6" s="142">
        <f t="shared" si="1"/>
        <v>8</v>
      </c>
      <c r="L6" s="142">
        <f t="shared" si="1"/>
        <v>-17</v>
      </c>
      <c r="M6" s="142">
        <f t="shared" si="1"/>
        <v>1</v>
      </c>
      <c r="N6" s="142">
        <f t="shared" si="1"/>
        <v>2</v>
      </c>
      <c r="O6" s="143">
        <f t="shared" si="1"/>
        <v>0</v>
      </c>
    </row>
    <row r="7" spans="1:15" x14ac:dyDescent="0.25">
      <c r="A7" s="117" t="s">
        <v>17</v>
      </c>
      <c r="B7" s="118">
        <v>3250</v>
      </c>
      <c r="C7" s="118">
        <v>2923</v>
      </c>
      <c r="D7" s="118">
        <v>1917</v>
      </c>
      <c r="E7" s="118">
        <v>480</v>
      </c>
      <c r="F7" s="118">
        <v>6399</v>
      </c>
      <c r="G7" s="119">
        <v>14969</v>
      </c>
      <c r="I7" s="120" t="s">
        <v>17</v>
      </c>
      <c r="J7" s="144">
        <f t="shared" si="2"/>
        <v>13</v>
      </c>
      <c r="K7" s="144">
        <f t="shared" si="1"/>
        <v>14</v>
      </c>
      <c r="L7" s="144">
        <f t="shared" si="1"/>
        <v>-35</v>
      </c>
      <c r="M7" s="144">
        <f t="shared" si="1"/>
        <v>-1</v>
      </c>
      <c r="N7" s="144">
        <f t="shared" si="1"/>
        <v>-4</v>
      </c>
      <c r="O7" s="145">
        <f t="shared" si="1"/>
        <v>-13</v>
      </c>
    </row>
    <row r="8" spans="1:15" x14ac:dyDescent="0.25">
      <c r="A8" s="111" t="s">
        <v>18</v>
      </c>
      <c r="B8" s="112">
        <v>3980</v>
      </c>
      <c r="C8" s="112">
        <v>2461</v>
      </c>
      <c r="D8" s="112">
        <v>1776</v>
      </c>
      <c r="E8" s="112">
        <v>171</v>
      </c>
      <c r="F8" s="112">
        <v>5987</v>
      </c>
      <c r="G8" s="113">
        <v>14375</v>
      </c>
      <c r="I8" s="114" t="s">
        <v>18</v>
      </c>
      <c r="J8" s="142">
        <f t="shared" si="2"/>
        <v>21</v>
      </c>
      <c r="K8" s="142">
        <f t="shared" si="1"/>
        <v>6</v>
      </c>
      <c r="L8" s="142">
        <f t="shared" si="1"/>
        <v>-24</v>
      </c>
      <c r="M8" s="142">
        <f t="shared" si="1"/>
        <v>4</v>
      </c>
      <c r="N8" s="142">
        <f t="shared" si="1"/>
        <v>-3</v>
      </c>
      <c r="O8" s="143">
        <f t="shared" si="1"/>
        <v>4</v>
      </c>
    </row>
    <row r="9" spans="1:15" x14ac:dyDescent="0.25">
      <c r="A9" s="117" t="s">
        <v>19</v>
      </c>
      <c r="B9" s="118">
        <v>4838</v>
      </c>
      <c r="C9" s="118">
        <v>3098</v>
      </c>
      <c r="D9" s="118">
        <v>2285</v>
      </c>
      <c r="E9" s="118">
        <v>263</v>
      </c>
      <c r="F9" s="118">
        <v>7751</v>
      </c>
      <c r="G9" s="119">
        <v>18235</v>
      </c>
      <c r="I9" s="120" t="s">
        <v>19</v>
      </c>
      <c r="J9" s="144">
        <f t="shared" si="2"/>
        <v>5</v>
      </c>
      <c r="K9" s="144">
        <f t="shared" si="1"/>
        <v>19</v>
      </c>
      <c r="L9" s="144">
        <f t="shared" si="1"/>
        <v>-15</v>
      </c>
      <c r="M9" s="144">
        <f t="shared" si="1"/>
        <v>2</v>
      </c>
      <c r="N9" s="144">
        <f t="shared" si="1"/>
        <v>-3</v>
      </c>
      <c r="O9" s="145">
        <f t="shared" si="1"/>
        <v>8</v>
      </c>
    </row>
    <row r="10" spans="1:15" x14ac:dyDescent="0.25">
      <c r="A10" s="111" t="s">
        <v>20</v>
      </c>
      <c r="B10" s="112">
        <v>4985</v>
      </c>
      <c r="C10" s="112">
        <v>3822</v>
      </c>
      <c r="D10" s="112">
        <v>2763</v>
      </c>
      <c r="E10" s="112">
        <v>300</v>
      </c>
      <c r="F10" s="112">
        <v>8913</v>
      </c>
      <c r="G10" s="113">
        <v>20783</v>
      </c>
      <c r="I10" s="114" t="s">
        <v>20</v>
      </c>
      <c r="J10" s="142">
        <f t="shared" si="2"/>
        <v>30</v>
      </c>
      <c r="K10" s="142">
        <f t="shared" si="1"/>
        <v>22</v>
      </c>
      <c r="L10" s="142">
        <f t="shared" si="1"/>
        <v>-26</v>
      </c>
      <c r="M10" s="142">
        <f t="shared" si="1"/>
        <v>2</v>
      </c>
      <c r="N10" s="142">
        <f t="shared" si="1"/>
        <v>3</v>
      </c>
      <c r="O10" s="143">
        <f t="shared" si="1"/>
        <v>31</v>
      </c>
    </row>
    <row r="11" spans="1:15" x14ac:dyDescent="0.25">
      <c r="A11" s="117" t="s">
        <v>21</v>
      </c>
      <c r="B11" s="118">
        <v>4438</v>
      </c>
      <c r="C11" s="118">
        <v>3734</v>
      </c>
      <c r="D11" s="118">
        <v>2555</v>
      </c>
      <c r="E11" s="118">
        <v>563</v>
      </c>
      <c r="F11" s="118">
        <v>8389</v>
      </c>
      <c r="G11" s="119">
        <v>19679</v>
      </c>
      <c r="I11" s="120" t="s">
        <v>21</v>
      </c>
      <c r="J11" s="144">
        <f t="shared" si="2"/>
        <v>49</v>
      </c>
      <c r="K11" s="144">
        <f t="shared" si="1"/>
        <v>33</v>
      </c>
      <c r="L11" s="144">
        <f t="shared" si="1"/>
        <v>-40</v>
      </c>
      <c r="M11" s="144">
        <f t="shared" si="1"/>
        <v>3</v>
      </c>
      <c r="N11" s="144">
        <f t="shared" si="1"/>
        <v>8</v>
      </c>
      <c r="O11" s="145">
        <f t="shared" si="1"/>
        <v>53</v>
      </c>
    </row>
    <row r="12" spans="1:15" x14ac:dyDescent="0.25">
      <c r="A12" s="111" t="s">
        <v>22</v>
      </c>
      <c r="B12" s="112">
        <v>4765</v>
      </c>
      <c r="C12" s="112">
        <v>4198</v>
      </c>
      <c r="D12" s="112">
        <v>3153</v>
      </c>
      <c r="E12" s="112">
        <v>953</v>
      </c>
      <c r="F12" s="112">
        <v>9841</v>
      </c>
      <c r="G12" s="113">
        <v>22910</v>
      </c>
      <c r="I12" s="114" t="s">
        <v>22</v>
      </c>
      <c r="J12" s="142">
        <f t="shared" si="2"/>
        <v>24</v>
      </c>
      <c r="K12" s="142">
        <f t="shared" si="1"/>
        <v>47</v>
      </c>
      <c r="L12" s="142">
        <f t="shared" si="1"/>
        <v>-38</v>
      </c>
      <c r="M12" s="142">
        <f t="shared" si="1"/>
        <v>-1</v>
      </c>
      <c r="N12" s="142">
        <f t="shared" si="1"/>
        <v>13</v>
      </c>
      <c r="O12" s="143">
        <f t="shared" si="1"/>
        <v>45</v>
      </c>
    </row>
    <row r="13" spans="1:15" x14ac:dyDescent="0.25">
      <c r="A13" s="117" t="s">
        <v>23</v>
      </c>
      <c r="B13" s="118">
        <v>4344</v>
      </c>
      <c r="C13" s="118">
        <v>4291</v>
      </c>
      <c r="D13" s="118">
        <v>3208</v>
      </c>
      <c r="E13" s="118">
        <v>1183</v>
      </c>
      <c r="F13" s="118">
        <v>9914</v>
      </c>
      <c r="G13" s="119">
        <v>22940</v>
      </c>
      <c r="I13" s="120" t="s">
        <v>23</v>
      </c>
      <c r="J13" s="144">
        <f t="shared" si="2"/>
        <v>67</v>
      </c>
      <c r="K13" s="144">
        <f t="shared" si="1"/>
        <v>49</v>
      </c>
      <c r="L13" s="144">
        <f t="shared" si="1"/>
        <v>-3</v>
      </c>
      <c r="M13" s="144">
        <f t="shared" si="1"/>
        <v>10</v>
      </c>
      <c r="N13" s="144">
        <f t="shared" si="1"/>
        <v>95</v>
      </c>
      <c r="O13" s="145">
        <f t="shared" si="1"/>
        <v>218</v>
      </c>
    </row>
    <row r="14" spans="1:15" x14ac:dyDescent="0.25">
      <c r="A14" s="111" t="s">
        <v>24</v>
      </c>
      <c r="B14" s="112">
        <v>3979</v>
      </c>
      <c r="C14" s="112">
        <v>4215</v>
      </c>
      <c r="D14" s="112">
        <v>3241</v>
      </c>
      <c r="E14" s="112">
        <v>1277</v>
      </c>
      <c r="F14" s="112">
        <v>9223</v>
      </c>
      <c r="G14" s="113">
        <v>21935</v>
      </c>
      <c r="I14" s="114" t="s">
        <v>24</v>
      </c>
      <c r="J14" s="142">
        <f t="shared" si="2"/>
        <v>105</v>
      </c>
      <c r="K14" s="142">
        <f t="shared" si="1"/>
        <v>5</v>
      </c>
      <c r="L14" s="142">
        <f t="shared" si="1"/>
        <v>-137</v>
      </c>
      <c r="M14" s="142">
        <f t="shared" si="1"/>
        <v>28</v>
      </c>
      <c r="N14" s="142">
        <f t="shared" si="1"/>
        <v>261</v>
      </c>
      <c r="O14" s="143">
        <f t="shared" si="1"/>
        <v>262</v>
      </c>
    </row>
    <row r="15" spans="1:15" x14ac:dyDescent="0.25">
      <c r="A15" s="123" t="s">
        <v>25</v>
      </c>
      <c r="B15" s="124">
        <v>3284</v>
      </c>
      <c r="C15" s="124">
        <v>4391</v>
      </c>
      <c r="D15" s="124">
        <v>5121</v>
      </c>
      <c r="E15" s="124">
        <v>1077</v>
      </c>
      <c r="F15" s="124">
        <v>7839</v>
      </c>
      <c r="G15" s="125">
        <v>21712</v>
      </c>
      <c r="I15" s="126" t="s">
        <v>25</v>
      </c>
      <c r="J15" s="146">
        <f t="shared" si="2"/>
        <v>694</v>
      </c>
      <c r="K15" s="146">
        <f t="shared" si="1"/>
        <v>-27</v>
      </c>
      <c r="L15" s="146">
        <f t="shared" si="1"/>
        <v>-2039</v>
      </c>
      <c r="M15" s="146">
        <f t="shared" si="1"/>
        <v>248</v>
      </c>
      <c r="N15" s="146">
        <f t="shared" si="1"/>
        <v>1501</v>
      </c>
      <c r="O15" s="147">
        <f t="shared" si="1"/>
        <v>377</v>
      </c>
    </row>
    <row r="16" spans="1:15" x14ac:dyDescent="0.25">
      <c r="B16" s="6"/>
      <c r="C16" s="6"/>
      <c r="D16" s="6"/>
      <c r="E16" s="6"/>
      <c r="F16" s="6"/>
      <c r="G16" s="6"/>
    </row>
    <row r="17" spans="1:16" x14ac:dyDescent="0.25">
      <c r="A17" s="135" t="s">
        <v>51</v>
      </c>
      <c r="B17" s="130" t="s">
        <v>52</v>
      </c>
      <c r="C17" s="130" t="s">
        <v>53</v>
      </c>
      <c r="D17" s="130" t="s">
        <v>54</v>
      </c>
      <c r="E17" s="130" t="s">
        <v>55</v>
      </c>
      <c r="F17" s="130" t="s">
        <v>56</v>
      </c>
      <c r="G17" s="131" t="s">
        <v>7</v>
      </c>
      <c r="I17" s="5" t="s">
        <v>57</v>
      </c>
    </row>
    <row r="18" spans="1:16" x14ac:dyDescent="0.25">
      <c r="A18" s="136">
        <v>2020</v>
      </c>
      <c r="B18" s="137">
        <f>SUM(B19:B30)</f>
        <v>51214</v>
      </c>
      <c r="C18" s="137">
        <f t="shared" ref="C18:F18" si="3">SUM(C19:C30)</f>
        <v>48887</v>
      </c>
      <c r="D18" s="137">
        <f t="shared" si="3"/>
        <v>32762</v>
      </c>
      <c r="E18" s="137">
        <f t="shared" si="3"/>
        <v>11139</v>
      </c>
      <c r="F18" s="137">
        <f t="shared" si="3"/>
        <v>106370</v>
      </c>
      <c r="G18" s="138">
        <f>SUM(G19:G30)</f>
        <v>250372</v>
      </c>
      <c r="I18" s="114" t="s">
        <v>14</v>
      </c>
      <c r="J18" s="160">
        <f>J4/B4</f>
        <v>0</v>
      </c>
      <c r="K18" s="160">
        <f t="shared" ref="K18:O18" si="4">K4/C4</f>
        <v>-3.983308042488619E-3</v>
      </c>
      <c r="L18" s="160">
        <f t="shared" si="4"/>
        <v>-9.0511860174781519E-3</v>
      </c>
      <c r="M18" s="160">
        <f t="shared" si="4"/>
        <v>-2.0876826722338203E-3</v>
      </c>
      <c r="N18" s="160">
        <f t="shared" si="4"/>
        <v>-6.9313793444895531E-4</v>
      </c>
      <c r="O18" s="160">
        <f t="shared" si="4"/>
        <v>-2.4512807942149773E-3</v>
      </c>
      <c r="P18" s="160">
        <f>AVERAGE(J18:O18)</f>
        <v>-3.0444325768107547E-3</v>
      </c>
    </row>
    <row r="19" spans="1:16" x14ac:dyDescent="0.25">
      <c r="A19" s="111" t="s">
        <v>14</v>
      </c>
      <c r="B19" s="112">
        <v>4465</v>
      </c>
      <c r="C19" s="112">
        <v>5251</v>
      </c>
      <c r="D19" s="112">
        <v>3175</v>
      </c>
      <c r="E19" s="112">
        <v>1434</v>
      </c>
      <c r="F19" s="112">
        <v>10092</v>
      </c>
      <c r="G19" s="113">
        <v>24417</v>
      </c>
      <c r="I19" s="120" t="s">
        <v>15</v>
      </c>
      <c r="J19" s="160">
        <f t="shared" ref="J19:J28" si="5">J5/B5</f>
        <v>3.3020066040132081E-3</v>
      </c>
      <c r="K19" s="160">
        <f t="shared" ref="K19:K29" si="6">K5/C5</f>
        <v>3.0370520348248632E-3</v>
      </c>
      <c r="L19" s="160">
        <f t="shared" ref="L19:L29" si="7">L5/D5</f>
        <v>-6.8540095956134339E-3</v>
      </c>
      <c r="M19" s="160">
        <f t="shared" ref="M19:M29" si="8">M5/E5</f>
        <v>6.8399452804377564E-4</v>
      </c>
      <c r="N19" s="160">
        <f t="shared" ref="N19:N29" si="9">N5/F5</f>
        <v>-3.1367628607277288E-4</v>
      </c>
      <c r="O19" s="160">
        <f t="shared" ref="O19:O28" si="10">O5/G5</f>
        <v>2.6292725679228745E-4</v>
      </c>
      <c r="P19" s="160">
        <f t="shared" ref="P19:P29" si="11">AVERAGE(J19:O19)</f>
        <v>1.9715756997987861E-5</v>
      </c>
    </row>
    <row r="20" spans="1:16" x14ac:dyDescent="0.25">
      <c r="A20" s="117" t="s">
        <v>15</v>
      </c>
      <c r="B20" s="118">
        <v>3950</v>
      </c>
      <c r="C20" s="118">
        <v>4954</v>
      </c>
      <c r="D20" s="118">
        <v>2898</v>
      </c>
      <c r="E20" s="118">
        <v>1463</v>
      </c>
      <c r="F20" s="118">
        <v>9561</v>
      </c>
      <c r="G20" s="119">
        <v>22826</v>
      </c>
      <c r="I20" s="114" t="s">
        <v>16</v>
      </c>
      <c r="J20" s="160">
        <f t="shared" si="5"/>
        <v>1.5298317185109638E-3</v>
      </c>
      <c r="K20" s="160">
        <f t="shared" si="6"/>
        <v>1.48892611204169E-3</v>
      </c>
      <c r="L20" s="160">
        <f t="shared" si="7"/>
        <v>-5.5847568988173458E-3</v>
      </c>
      <c r="M20" s="160">
        <f t="shared" si="8"/>
        <v>5.9559261465157837E-4</v>
      </c>
      <c r="N20" s="160">
        <f t="shared" si="9"/>
        <v>1.8889308651303362E-4</v>
      </c>
      <c r="O20" s="160">
        <f t="shared" si="10"/>
        <v>0</v>
      </c>
      <c r="P20" s="160">
        <f t="shared" si="11"/>
        <v>-2.9691889451667993E-4</v>
      </c>
    </row>
    <row r="21" spans="1:16" x14ac:dyDescent="0.25">
      <c r="A21" s="111" t="s">
        <v>16</v>
      </c>
      <c r="B21" s="112">
        <v>3928</v>
      </c>
      <c r="C21" s="112">
        <v>5381</v>
      </c>
      <c r="D21" s="112">
        <v>3027</v>
      </c>
      <c r="E21" s="112">
        <v>1680</v>
      </c>
      <c r="F21" s="112">
        <v>10590</v>
      </c>
      <c r="G21" s="113">
        <v>24606</v>
      </c>
      <c r="I21" s="120" t="s">
        <v>17</v>
      </c>
      <c r="J21" s="160">
        <f t="shared" si="5"/>
        <v>4.0000000000000001E-3</v>
      </c>
      <c r="K21" s="160">
        <f t="shared" si="6"/>
        <v>4.7895997263085873E-3</v>
      </c>
      <c r="L21" s="160">
        <f t="shared" si="7"/>
        <v>-1.8257694314032343E-2</v>
      </c>
      <c r="M21" s="160">
        <f t="shared" si="8"/>
        <v>-2.0833333333333333E-3</v>
      </c>
      <c r="N21" s="160">
        <f t="shared" si="9"/>
        <v>-6.2509767151117362E-4</v>
      </c>
      <c r="O21" s="160">
        <f t="shared" si="10"/>
        <v>-8.6846148707328476E-4</v>
      </c>
      <c r="P21" s="160">
        <f t="shared" si="11"/>
        <v>-2.1741645132735909E-3</v>
      </c>
    </row>
    <row r="22" spans="1:16" x14ac:dyDescent="0.25">
      <c r="A22" s="117" t="s">
        <v>17</v>
      </c>
      <c r="B22" s="118">
        <v>3263</v>
      </c>
      <c r="C22" s="118">
        <v>2937</v>
      </c>
      <c r="D22" s="118">
        <v>1882</v>
      </c>
      <c r="E22" s="118">
        <v>479</v>
      </c>
      <c r="F22" s="118">
        <v>6395</v>
      </c>
      <c r="G22" s="119">
        <v>14956</v>
      </c>
      <c r="I22" s="114" t="s">
        <v>18</v>
      </c>
      <c r="J22" s="160">
        <f t="shared" si="5"/>
        <v>5.2763819095477385E-3</v>
      </c>
      <c r="K22" s="160">
        <f t="shared" si="6"/>
        <v>2.4380333197887038E-3</v>
      </c>
      <c r="L22" s="160">
        <f t="shared" si="7"/>
        <v>-1.3513513513513514E-2</v>
      </c>
      <c r="M22" s="160">
        <f t="shared" si="8"/>
        <v>2.3391812865497075E-2</v>
      </c>
      <c r="N22" s="160">
        <f t="shared" si="9"/>
        <v>-5.0108568565224653E-4</v>
      </c>
      <c r="O22" s="160">
        <f t="shared" si="10"/>
        <v>2.7826086956521737E-4</v>
      </c>
      <c r="P22" s="160">
        <f t="shared" si="11"/>
        <v>2.8949816275388291E-3</v>
      </c>
    </row>
    <row r="23" spans="1:16" x14ac:dyDescent="0.25">
      <c r="A23" s="111" t="s">
        <v>18</v>
      </c>
      <c r="B23" s="112">
        <v>4001</v>
      </c>
      <c r="C23" s="112">
        <v>2467</v>
      </c>
      <c r="D23" s="112">
        <v>1752</v>
      </c>
      <c r="E23" s="112">
        <v>175</v>
      </c>
      <c r="F23" s="112">
        <v>5984</v>
      </c>
      <c r="G23" s="113">
        <v>14379</v>
      </c>
      <c r="I23" s="120" t="s">
        <v>19</v>
      </c>
      <c r="J23" s="160">
        <f t="shared" si="5"/>
        <v>1.0334849111202976E-3</v>
      </c>
      <c r="K23" s="160">
        <f t="shared" si="6"/>
        <v>6.1329890251775338E-3</v>
      </c>
      <c r="L23" s="160">
        <f t="shared" si="7"/>
        <v>-6.5645514223194746E-3</v>
      </c>
      <c r="M23" s="160">
        <f t="shared" si="8"/>
        <v>7.6045627376425855E-3</v>
      </c>
      <c r="N23" s="160">
        <f t="shared" si="9"/>
        <v>-3.8704683266675265E-4</v>
      </c>
      <c r="O23" s="160">
        <f t="shared" si="10"/>
        <v>4.3871675349602411E-4</v>
      </c>
      <c r="P23" s="160">
        <f t="shared" si="11"/>
        <v>1.3763591954083689E-3</v>
      </c>
    </row>
    <row r="24" spans="1:16" x14ac:dyDescent="0.25">
      <c r="A24" s="117" t="s">
        <v>19</v>
      </c>
      <c r="B24" s="118">
        <v>4843</v>
      </c>
      <c r="C24" s="118">
        <v>3117</v>
      </c>
      <c r="D24" s="118">
        <v>2270</v>
      </c>
      <c r="E24" s="118">
        <v>265</v>
      </c>
      <c r="F24" s="118">
        <v>7748</v>
      </c>
      <c r="G24" s="119">
        <v>18243</v>
      </c>
      <c r="I24" s="114" t="s">
        <v>20</v>
      </c>
      <c r="J24" s="160">
        <f t="shared" si="5"/>
        <v>6.018054162487462E-3</v>
      </c>
      <c r="K24" s="160">
        <f t="shared" si="6"/>
        <v>5.7561486132914706E-3</v>
      </c>
      <c r="L24" s="160">
        <f t="shared" si="7"/>
        <v>-9.4100615273253717E-3</v>
      </c>
      <c r="M24" s="160">
        <f t="shared" si="8"/>
        <v>6.6666666666666671E-3</v>
      </c>
      <c r="N24" s="160">
        <f t="shared" si="9"/>
        <v>3.3658700774150119E-4</v>
      </c>
      <c r="O24" s="160">
        <f t="shared" si="10"/>
        <v>1.4916037145744118E-3</v>
      </c>
      <c r="P24" s="160">
        <f t="shared" si="11"/>
        <v>1.8098331062393568E-3</v>
      </c>
    </row>
    <row r="25" spans="1:16" x14ac:dyDescent="0.25">
      <c r="A25" s="111" t="s">
        <v>20</v>
      </c>
      <c r="B25" s="112">
        <v>5015</v>
      </c>
      <c r="C25" s="112">
        <v>3844</v>
      </c>
      <c r="D25" s="112">
        <v>2737</v>
      </c>
      <c r="E25" s="112">
        <v>302</v>
      </c>
      <c r="F25" s="112">
        <v>8916</v>
      </c>
      <c r="G25" s="113">
        <v>20814</v>
      </c>
      <c r="I25" s="120" t="s">
        <v>21</v>
      </c>
      <c r="J25" s="160">
        <f t="shared" si="5"/>
        <v>1.1041009463722398E-2</v>
      </c>
      <c r="K25" s="160">
        <f t="shared" si="6"/>
        <v>8.837707552222818E-3</v>
      </c>
      <c r="L25" s="160">
        <f t="shared" si="7"/>
        <v>-1.5655577299412915E-2</v>
      </c>
      <c r="M25" s="160">
        <f t="shared" si="8"/>
        <v>5.3285968028419185E-3</v>
      </c>
      <c r="N25" s="160">
        <f t="shared" si="9"/>
        <v>9.536297532483013E-4</v>
      </c>
      <c r="O25" s="160">
        <f t="shared" si="10"/>
        <v>2.6932262818232635E-3</v>
      </c>
      <c r="P25" s="160">
        <f t="shared" si="11"/>
        <v>2.199765425740964E-3</v>
      </c>
    </row>
    <row r="26" spans="1:16" x14ac:dyDescent="0.25">
      <c r="A26" s="117" t="s">
        <v>21</v>
      </c>
      <c r="B26" s="118">
        <v>4487</v>
      </c>
      <c r="C26" s="118">
        <v>3767</v>
      </c>
      <c r="D26" s="118">
        <v>2515</v>
      </c>
      <c r="E26" s="118">
        <v>566</v>
      </c>
      <c r="F26" s="118">
        <v>8397</v>
      </c>
      <c r="G26" s="119">
        <v>19732</v>
      </c>
      <c r="I26" s="114" t="s">
        <v>22</v>
      </c>
      <c r="J26" s="160">
        <f t="shared" si="5"/>
        <v>5.0367261280167891E-3</v>
      </c>
      <c r="K26" s="160">
        <f t="shared" si="6"/>
        <v>1.1195807527393997E-2</v>
      </c>
      <c r="L26" s="160">
        <f t="shared" si="7"/>
        <v>-1.2052013954963527E-2</v>
      </c>
      <c r="M26" s="160">
        <f t="shared" si="8"/>
        <v>-1.0493179433368311E-3</v>
      </c>
      <c r="N26" s="160">
        <f t="shared" si="9"/>
        <v>1.321003963011889E-3</v>
      </c>
      <c r="O26" s="160">
        <f t="shared" si="10"/>
        <v>1.9642077695329551E-3</v>
      </c>
      <c r="P26" s="160">
        <f t="shared" si="11"/>
        <v>1.0694022482758785E-3</v>
      </c>
    </row>
    <row r="27" spans="1:16" x14ac:dyDescent="0.25">
      <c r="A27" s="111" t="s">
        <v>22</v>
      </c>
      <c r="B27" s="112">
        <v>4789</v>
      </c>
      <c r="C27" s="112">
        <v>4245</v>
      </c>
      <c r="D27" s="112">
        <v>3115</v>
      </c>
      <c r="E27" s="112">
        <v>952</v>
      </c>
      <c r="F27" s="112">
        <v>9854</v>
      </c>
      <c r="G27" s="113">
        <v>22955</v>
      </c>
      <c r="I27" s="120" t="s">
        <v>23</v>
      </c>
      <c r="J27" s="160">
        <f t="shared" si="5"/>
        <v>1.5423572744014733E-2</v>
      </c>
      <c r="K27" s="160">
        <f t="shared" si="6"/>
        <v>1.1419249592169658E-2</v>
      </c>
      <c r="L27" s="160">
        <f t="shared" si="7"/>
        <v>-9.3516209476309225E-4</v>
      </c>
      <c r="M27" s="160">
        <f t="shared" si="8"/>
        <v>8.4530853761623E-3</v>
      </c>
      <c r="N27" s="160">
        <f t="shared" si="9"/>
        <v>9.5824087149485575E-3</v>
      </c>
      <c r="O27" s="160">
        <f t="shared" si="10"/>
        <v>9.503051438535309E-3</v>
      </c>
      <c r="P27" s="160">
        <f t="shared" si="11"/>
        <v>8.907700961844579E-3</v>
      </c>
    </row>
    <row r="28" spans="1:16" x14ac:dyDescent="0.25">
      <c r="A28" s="117" t="s">
        <v>23</v>
      </c>
      <c r="B28" s="118">
        <v>4411</v>
      </c>
      <c r="C28" s="118">
        <v>4340</v>
      </c>
      <c r="D28" s="118">
        <v>3205</v>
      </c>
      <c r="E28" s="118">
        <v>1193</v>
      </c>
      <c r="F28" s="118">
        <v>10009</v>
      </c>
      <c r="G28" s="119">
        <v>23158</v>
      </c>
      <c r="I28" s="114" t="s">
        <v>24</v>
      </c>
      <c r="J28" s="160">
        <f t="shared" si="5"/>
        <v>2.6388539834129178E-2</v>
      </c>
      <c r="K28" s="160">
        <f t="shared" si="6"/>
        <v>1.1862396204033216E-3</v>
      </c>
      <c r="L28" s="160">
        <f t="shared" si="7"/>
        <v>-4.2270904041962355E-2</v>
      </c>
      <c r="M28" s="160">
        <f t="shared" si="8"/>
        <v>2.1926389976507438E-2</v>
      </c>
      <c r="N28" s="160">
        <f t="shared" si="9"/>
        <v>2.82988181719614E-2</v>
      </c>
      <c r="O28" s="160">
        <f t="shared" si="10"/>
        <v>1.1944381126054251E-2</v>
      </c>
      <c r="P28" s="160">
        <f t="shared" si="11"/>
        <v>7.91224411451554E-3</v>
      </c>
    </row>
    <row r="29" spans="1:16" x14ac:dyDescent="0.25">
      <c r="A29" s="111" t="s">
        <v>24</v>
      </c>
      <c r="B29" s="112">
        <v>4084</v>
      </c>
      <c r="C29" s="112">
        <v>4220</v>
      </c>
      <c r="D29" s="112">
        <v>3104</v>
      </c>
      <c r="E29" s="112">
        <v>1305</v>
      </c>
      <c r="F29" s="112">
        <v>9484</v>
      </c>
      <c r="G29" s="113">
        <v>22197</v>
      </c>
      <c r="I29" s="126" t="s">
        <v>25</v>
      </c>
      <c r="J29" s="160">
        <f>J15/B15</f>
        <v>0.21132764920828259</v>
      </c>
      <c r="K29" s="160">
        <f t="shared" si="6"/>
        <v>-6.1489410157139603E-3</v>
      </c>
      <c r="L29" s="160">
        <f t="shared" si="7"/>
        <v>-0.39816442101152116</v>
      </c>
      <c r="M29" s="160">
        <f t="shared" si="8"/>
        <v>0.23026926648096566</v>
      </c>
      <c r="N29" s="160">
        <f t="shared" si="9"/>
        <v>0.19147850491134072</v>
      </c>
      <c r="O29" s="160">
        <f>O15/G15</f>
        <v>1.7363669859985262E-2</v>
      </c>
      <c r="P29" s="160">
        <f t="shared" si="11"/>
        <v>4.1020954738889857E-2</v>
      </c>
    </row>
    <row r="30" spans="1:16" x14ac:dyDescent="0.25">
      <c r="A30" s="117" t="s">
        <v>25</v>
      </c>
      <c r="B30" s="118">
        <v>3978</v>
      </c>
      <c r="C30" s="118">
        <v>4364</v>
      </c>
      <c r="D30" s="118">
        <v>3082</v>
      </c>
      <c r="E30" s="118">
        <v>1325</v>
      </c>
      <c r="F30" s="118">
        <v>9340</v>
      </c>
      <c r="G30" s="119">
        <v>22089</v>
      </c>
      <c r="J30" s="160"/>
      <c r="K30" s="160"/>
      <c r="L30" s="160"/>
      <c r="M30" s="160"/>
      <c r="N30" s="160"/>
      <c r="O30" s="160"/>
    </row>
    <row r="31" spans="1:16" x14ac:dyDescent="0.25">
      <c r="A31" s="132" t="s">
        <v>14</v>
      </c>
      <c r="B31" s="133">
        <v>3327</v>
      </c>
      <c r="C31" s="133">
        <v>4832</v>
      </c>
      <c r="D31" s="133">
        <v>3297</v>
      </c>
      <c r="E31" s="133">
        <v>1007</v>
      </c>
      <c r="F31" s="133">
        <v>6894</v>
      </c>
      <c r="G31" s="134">
        <v>19357</v>
      </c>
      <c r="J31" s="160"/>
      <c r="K31" s="160"/>
      <c r="L31" s="160"/>
      <c r="M31" s="160"/>
      <c r="N31" s="160"/>
      <c r="O31" s="160"/>
    </row>
    <row r="33" spans="1:15" x14ac:dyDescent="0.25">
      <c r="A33" s="135" t="s">
        <v>58</v>
      </c>
      <c r="B33" s="130" t="s">
        <v>59</v>
      </c>
      <c r="C33" s="130" t="s">
        <v>60</v>
      </c>
      <c r="D33" s="130" t="s">
        <v>61</v>
      </c>
      <c r="E33" s="130" t="s">
        <v>62</v>
      </c>
      <c r="F33" s="130" t="s">
        <v>63</v>
      </c>
      <c r="G33" s="131" t="s">
        <v>7</v>
      </c>
      <c r="I33" s="108" t="s">
        <v>38</v>
      </c>
      <c r="J33" s="109" t="s">
        <v>46</v>
      </c>
      <c r="K33" s="109" t="s">
        <v>47</v>
      </c>
      <c r="L33" s="109" t="s">
        <v>48</v>
      </c>
      <c r="M33" s="109" t="s">
        <v>49</v>
      </c>
      <c r="N33" s="109" t="s">
        <v>50</v>
      </c>
      <c r="O33" s="110" t="s">
        <v>7</v>
      </c>
    </row>
    <row r="34" spans="1:15" x14ac:dyDescent="0.25">
      <c r="A34" s="111" t="s">
        <v>14</v>
      </c>
      <c r="B34" s="112">
        <v>4457</v>
      </c>
      <c r="C34" s="112">
        <v>5233</v>
      </c>
      <c r="D34" s="112">
        <v>3168</v>
      </c>
      <c r="E34" s="112">
        <v>1432</v>
      </c>
      <c r="F34" s="112">
        <v>10086</v>
      </c>
      <c r="G34" s="113">
        <v>24376</v>
      </c>
      <c r="I34" s="114" t="s">
        <v>14</v>
      </c>
      <c r="J34" s="114">
        <f>B34-B19</f>
        <v>-8</v>
      </c>
      <c r="K34" s="114">
        <f t="shared" ref="K34:O34" si="12">C34-C19</f>
        <v>-18</v>
      </c>
      <c r="L34" s="114">
        <f t="shared" si="12"/>
        <v>-7</v>
      </c>
      <c r="M34" s="114">
        <f t="shared" si="12"/>
        <v>-2</v>
      </c>
      <c r="N34" s="114">
        <f t="shared" si="12"/>
        <v>-6</v>
      </c>
      <c r="O34" s="114">
        <f t="shared" si="12"/>
        <v>-41</v>
      </c>
    </row>
    <row r="35" spans="1:15" x14ac:dyDescent="0.25">
      <c r="A35" s="117" t="s">
        <v>15</v>
      </c>
      <c r="B35" s="118">
        <v>3936</v>
      </c>
      <c r="C35" s="118">
        <v>4896</v>
      </c>
      <c r="D35" s="118">
        <v>2876</v>
      </c>
      <c r="E35" s="118">
        <v>1462</v>
      </c>
      <c r="F35" s="118">
        <v>9557</v>
      </c>
      <c r="G35" s="119">
        <v>22727</v>
      </c>
      <c r="I35" s="120" t="s">
        <v>15</v>
      </c>
      <c r="J35" s="120">
        <f t="shared" ref="J35:J45" si="13">B35-B20</f>
        <v>-14</v>
      </c>
      <c r="K35" s="120">
        <f t="shared" ref="K35:K45" si="14">C35-C20</f>
        <v>-58</v>
      </c>
      <c r="L35" s="120">
        <f t="shared" ref="L35:L45" si="15">D35-D20</f>
        <v>-22</v>
      </c>
      <c r="M35" s="120">
        <f t="shared" ref="M35:M45" si="16">E35-E20</f>
        <v>-1</v>
      </c>
      <c r="N35" s="120">
        <f t="shared" ref="N35:N45" si="17">F35-F20</f>
        <v>-4</v>
      </c>
      <c r="O35" s="120">
        <f t="shared" ref="O35:O45" si="18">G35-G20</f>
        <v>-99</v>
      </c>
    </row>
    <row r="36" spans="1:15" x14ac:dyDescent="0.25">
      <c r="A36" s="111" t="s">
        <v>16</v>
      </c>
      <c r="B36" s="112">
        <v>3925</v>
      </c>
      <c r="C36" s="112">
        <v>5362</v>
      </c>
      <c r="D36" s="112">
        <v>3032</v>
      </c>
      <c r="E36" s="112">
        <v>1682</v>
      </c>
      <c r="F36" s="112">
        <v>10585</v>
      </c>
      <c r="G36" s="113">
        <v>24586</v>
      </c>
      <c r="I36" s="114" t="s">
        <v>16</v>
      </c>
      <c r="J36" s="114">
        <f t="shared" si="13"/>
        <v>-3</v>
      </c>
      <c r="K36" s="114">
        <f t="shared" si="14"/>
        <v>-19</v>
      </c>
      <c r="L36" s="114">
        <f t="shared" si="15"/>
        <v>5</v>
      </c>
      <c r="M36" s="114">
        <f t="shared" si="16"/>
        <v>2</v>
      </c>
      <c r="N36" s="114">
        <f t="shared" si="17"/>
        <v>-5</v>
      </c>
      <c r="O36" s="114">
        <f t="shared" si="18"/>
        <v>-20</v>
      </c>
    </row>
    <row r="37" spans="1:15" x14ac:dyDescent="0.25">
      <c r="A37" s="117" t="s">
        <v>17</v>
      </c>
      <c r="B37" s="118">
        <v>3264</v>
      </c>
      <c r="C37" s="118">
        <v>2937</v>
      </c>
      <c r="D37" s="118">
        <v>1886</v>
      </c>
      <c r="E37" s="118">
        <v>478</v>
      </c>
      <c r="F37" s="118">
        <v>6397</v>
      </c>
      <c r="G37" s="119">
        <v>14962</v>
      </c>
      <c r="I37" s="120" t="s">
        <v>17</v>
      </c>
      <c r="J37" s="120">
        <f t="shared" si="13"/>
        <v>1</v>
      </c>
      <c r="K37" s="120">
        <f t="shared" si="14"/>
        <v>0</v>
      </c>
      <c r="L37" s="120">
        <f t="shared" si="15"/>
        <v>4</v>
      </c>
      <c r="M37" s="120">
        <f t="shared" si="16"/>
        <v>-1</v>
      </c>
      <c r="N37" s="120">
        <f t="shared" si="17"/>
        <v>2</v>
      </c>
      <c r="O37" s="120">
        <f t="shared" si="18"/>
        <v>6</v>
      </c>
    </row>
    <row r="38" spans="1:15" x14ac:dyDescent="0.25">
      <c r="A38" s="111" t="s">
        <v>18</v>
      </c>
      <c r="B38" s="112">
        <v>4006</v>
      </c>
      <c r="C38" s="112">
        <v>2461</v>
      </c>
      <c r="D38" s="112">
        <v>1745</v>
      </c>
      <c r="E38" s="112">
        <v>175</v>
      </c>
      <c r="F38" s="112">
        <v>5981</v>
      </c>
      <c r="G38" s="113">
        <v>14368</v>
      </c>
      <c r="I38" s="114" t="s">
        <v>18</v>
      </c>
      <c r="J38" s="114">
        <f t="shared" si="13"/>
        <v>5</v>
      </c>
      <c r="K38" s="114">
        <f t="shared" si="14"/>
        <v>-6</v>
      </c>
      <c r="L38" s="114">
        <f t="shared" si="15"/>
        <v>-7</v>
      </c>
      <c r="M38" s="114">
        <f t="shared" si="16"/>
        <v>0</v>
      </c>
      <c r="N38" s="114">
        <f t="shared" si="17"/>
        <v>-3</v>
      </c>
      <c r="O38" s="114">
        <f t="shared" si="18"/>
        <v>-11</v>
      </c>
    </row>
    <row r="39" spans="1:15" x14ac:dyDescent="0.25">
      <c r="A39" s="117" t="s">
        <v>19</v>
      </c>
      <c r="B39" s="118">
        <v>4847</v>
      </c>
      <c r="C39" s="118">
        <v>3100</v>
      </c>
      <c r="D39" s="118">
        <v>2262</v>
      </c>
      <c r="E39" s="118">
        <v>265</v>
      </c>
      <c r="F39" s="118">
        <v>7745</v>
      </c>
      <c r="G39" s="119">
        <v>18219</v>
      </c>
      <c r="I39" s="120" t="s">
        <v>19</v>
      </c>
      <c r="J39" s="120">
        <f t="shared" si="13"/>
        <v>4</v>
      </c>
      <c r="K39" s="120">
        <f t="shared" si="14"/>
        <v>-17</v>
      </c>
      <c r="L39" s="120">
        <f t="shared" si="15"/>
        <v>-8</v>
      </c>
      <c r="M39" s="120">
        <f t="shared" si="16"/>
        <v>0</v>
      </c>
      <c r="N39" s="120">
        <f t="shared" si="17"/>
        <v>-3</v>
      </c>
      <c r="O39" s="120">
        <f t="shared" si="18"/>
        <v>-24</v>
      </c>
    </row>
    <row r="40" spans="1:15" x14ac:dyDescent="0.25">
      <c r="A40" s="111" t="s">
        <v>20</v>
      </c>
      <c r="B40" s="112">
        <v>5017</v>
      </c>
      <c r="C40" s="112">
        <v>3842</v>
      </c>
      <c r="D40" s="112">
        <v>2734</v>
      </c>
      <c r="E40" s="112">
        <v>303</v>
      </c>
      <c r="F40" s="112">
        <v>8915</v>
      </c>
      <c r="G40" s="113">
        <v>20811</v>
      </c>
      <c r="I40" s="114" t="s">
        <v>20</v>
      </c>
      <c r="J40" s="114">
        <f t="shared" si="13"/>
        <v>2</v>
      </c>
      <c r="K40" s="114">
        <f t="shared" si="14"/>
        <v>-2</v>
      </c>
      <c r="L40" s="114">
        <f t="shared" si="15"/>
        <v>-3</v>
      </c>
      <c r="M40" s="114">
        <f t="shared" si="16"/>
        <v>1</v>
      </c>
      <c r="N40" s="114">
        <f t="shared" si="17"/>
        <v>-1</v>
      </c>
      <c r="O40" s="114">
        <f t="shared" si="18"/>
        <v>-3</v>
      </c>
    </row>
    <row r="41" spans="1:15" x14ac:dyDescent="0.25">
      <c r="A41" s="117" t="s">
        <v>21</v>
      </c>
      <c r="B41" s="118">
        <v>4497</v>
      </c>
      <c r="C41" s="118">
        <v>3770</v>
      </c>
      <c r="D41" s="118">
        <v>2526</v>
      </c>
      <c r="E41" s="118">
        <v>566</v>
      </c>
      <c r="F41" s="118">
        <v>8399</v>
      </c>
      <c r="G41" s="119">
        <v>19758</v>
      </c>
      <c r="I41" s="120" t="s">
        <v>21</v>
      </c>
      <c r="J41" s="120">
        <f t="shared" si="13"/>
        <v>10</v>
      </c>
      <c r="K41" s="120">
        <f t="shared" si="14"/>
        <v>3</v>
      </c>
      <c r="L41" s="120">
        <f t="shared" si="15"/>
        <v>11</v>
      </c>
      <c r="M41" s="120">
        <f t="shared" si="16"/>
        <v>0</v>
      </c>
      <c r="N41" s="120">
        <f t="shared" si="17"/>
        <v>2</v>
      </c>
      <c r="O41" s="120">
        <f t="shared" si="18"/>
        <v>26</v>
      </c>
    </row>
    <row r="42" spans="1:15" x14ac:dyDescent="0.25">
      <c r="A42" s="111" t="s">
        <v>22</v>
      </c>
      <c r="B42" s="112">
        <v>4822</v>
      </c>
      <c r="C42" s="112">
        <v>4265</v>
      </c>
      <c r="D42" s="112">
        <v>3135</v>
      </c>
      <c r="E42" s="112">
        <v>953</v>
      </c>
      <c r="F42" s="112">
        <v>9869</v>
      </c>
      <c r="G42" s="113">
        <v>23044</v>
      </c>
      <c r="I42" s="114" t="s">
        <v>22</v>
      </c>
      <c r="J42" s="114">
        <f t="shared" si="13"/>
        <v>33</v>
      </c>
      <c r="K42" s="114">
        <f t="shared" si="14"/>
        <v>20</v>
      </c>
      <c r="L42" s="114">
        <f t="shared" si="15"/>
        <v>20</v>
      </c>
      <c r="M42" s="114">
        <f t="shared" si="16"/>
        <v>1</v>
      </c>
      <c r="N42" s="114">
        <f t="shared" si="17"/>
        <v>15</v>
      </c>
      <c r="O42" s="114">
        <f t="shared" si="18"/>
        <v>89</v>
      </c>
    </row>
    <row r="43" spans="1:15" x14ac:dyDescent="0.25">
      <c r="A43" s="117" t="s">
        <v>23</v>
      </c>
      <c r="B43" s="118">
        <v>4439</v>
      </c>
      <c r="C43" s="118">
        <v>4351</v>
      </c>
      <c r="D43" s="118">
        <v>3219</v>
      </c>
      <c r="E43" s="118">
        <v>1192</v>
      </c>
      <c r="F43" s="118">
        <v>10025</v>
      </c>
      <c r="G43" s="119">
        <v>23226</v>
      </c>
      <c r="I43" s="120" t="s">
        <v>23</v>
      </c>
      <c r="J43" s="120">
        <f t="shared" si="13"/>
        <v>28</v>
      </c>
      <c r="K43" s="120">
        <f t="shared" si="14"/>
        <v>11</v>
      </c>
      <c r="L43" s="120">
        <f t="shared" si="15"/>
        <v>14</v>
      </c>
      <c r="M43" s="120">
        <f t="shared" si="16"/>
        <v>-1</v>
      </c>
      <c r="N43" s="120">
        <f t="shared" si="17"/>
        <v>16</v>
      </c>
      <c r="O43" s="120">
        <f t="shared" si="18"/>
        <v>68</v>
      </c>
    </row>
    <row r="44" spans="1:15" x14ac:dyDescent="0.25">
      <c r="A44" s="111" t="s">
        <v>24</v>
      </c>
      <c r="B44" s="112">
        <v>4110</v>
      </c>
      <c r="C44" s="112">
        <v>4212</v>
      </c>
      <c r="D44" s="112">
        <v>3157</v>
      </c>
      <c r="E44" s="112">
        <v>1312</v>
      </c>
      <c r="F44" s="112">
        <v>9526</v>
      </c>
      <c r="G44" s="113">
        <v>22317</v>
      </c>
      <c r="I44" s="114" t="s">
        <v>24</v>
      </c>
      <c r="J44" s="114">
        <f t="shared" si="13"/>
        <v>26</v>
      </c>
      <c r="K44" s="114">
        <f t="shared" si="14"/>
        <v>-8</v>
      </c>
      <c r="L44" s="114">
        <f t="shared" si="15"/>
        <v>53</v>
      </c>
      <c r="M44" s="114">
        <f t="shared" si="16"/>
        <v>7</v>
      </c>
      <c r="N44" s="114">
        <f t="shared" si="17"/>
        <v>42</v>
      </c>
      <c r="O44" s="114">
        <f t="shared" si="18"/>
        <v>120</v>
      </c>
    </row>
    <row r="45" spans="1:15" x14ac:dyDescent="0.25">
      <c r="A45" s="117" t="s">
        <v>25</v>
      </c>
      <c r="B45" s="118">
        <v>4011</v>
      </c>
      <c r="C45" s="118">
        <v>4224</v>
      </c>
      <c r="D45" s="118">
        <v>3114</v>
      </c>
      <c r="E45" s="118">
        <v>1360</v>
      </c>
      <c r="F45" s="118">
        <v>9631</v>
      </c>
      <c r="G45" s="119">
        <v>22340</v>
      </c>
      <c r="I45" s="126" t="s">
        <v>25</v>
      </c>
      <c r="J45" s="126">
        <f t="shared" si="13"/>
        <v>33</v>
      </c>
      <c r="K45" s="126">
        <f t="shared" si="14"/>
        <v>-140</v>
      </c>
      <c r="L45" s="126">
        <f t="shared" si="15"/>
        <v>32</v>
      </c>
      <c r="M45" s="126">
        <f t="shared" si="16"/>
        <v>35</v>
      </c>
      <c r="N45" s="126">
        <f t="shared" si="17"/>
        <v>291</v>
      </c>
      <c r="O45" s="126">
        <f t="shared" si="18"/>
        <v>251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8E02C-2323-4073-B126-46B32066C913}">
  <dimension ref="B2:M11"/>
  <sheetViews>
    <sheetView showGridLines="0" tabSelected="1" workbookViewId="0">
      <selection activeCell="B3" sqref="B3"/>
    </sheetView>
  </sheetViews>
  <sheetFormatPr defaultRowHeight="15" x14ac:dyDescent="0.25"/>
  <cols>
    <col min="2" max="2" width="13.140625" style="10" customWidth="1"/>
    <col min="3" max="3" width="7.140625" style="3" customWidth="1"/>
    <col min="4" max="5" width="9.140625" style="3"/>
    <col min="11" max="11" width="10.7109375" bestFit="1" customWidth="1"/>
    <col min="12" max="13" width="9.140625" style="7"/>
  </cols>
  <sheetData>
    <row r="2" spans="2:8" x14ac:dyDescent="0.25">
      <c r="B2" s="10" t="s">
        <v>198</v>
      </c>
      <c r="C2" s="288" t="s">
        <v>64</v>
      </c>
    </row>
    <row r="4" spans="2:8" x14ac:dyDescent="0.25">
      <c r="B4" s="18"/>
    </row>
    <row r="5" spans="2:8" ht="15.75" customHeight="1" x14ac:dyDescent="0.25">
      <c r="B5" s="286" t="s">
        <v>65</v>
      </c>
      <c r="C5" s="289"/>
      <c r="D5" s="289"/>
      <c r="E5" s="290"/>
      <c r="F5" s="170"/>
      <c r="G5" s="170"/>
      <c r="H5" s="170"/>
    </row>
    <row r="6" spans="2:8" x14ac:dyDescent="0.25">
      <c r="B6" s="292">
        <v>44327</v>
      </c>
      <c r="C6" s="289" t="s">
        <v>66</v>
      </c>
      <c r="D6" s="289" t="s">
        <v>67</v>
      </c>
      <c r="E6" s="290" t="s">
        <v>68</v>
      </c>
      <c r="F6" s="170"/>
      <c r="G6" s="170"/>
      <c r="H6" s="170"/>
    </row>
    <row r="7" spans="2:8" x14ac:dyDescent="0.25">
      <c r="B7" s="292">
        <v>44378</v>
      </c>
      <c r="C7" s="289" t="s">
        <v>66</v>
      </c>
      <c r="D7" s="289" t="s">
        <v>69</v>
      </c>
      <c r="E7" s="290" t="s">
        <v>70</v>
      </c>
      <c r="F7" s="170"/>
      <c r="G7" s="170"/>
      <c r="H7" s="170"/>
    </row>
    <row r="8" spans="2:8" x14ac:dyDescent="0.25">
      <c r="B8" s="292">
        <v>44442</v>
      </c>
      <c r="C8" s="289" t="s">
        <v>66</v>
      </c>
      <c r="D8" s="289" t="s">
        <v>71</v>
      </c>
      <c r="E8" s="290" t="s">
        <v>72</v>
      </c>
      <c r="F8" s="170"/>
      <c r="G8" s="170"/>
      <c r="H8" s="170"/>
    </row>
    <row r="9" spans="2:8" x14ac:dyDescent="0.25">
      <c r="B9" s="292">
        <v>44468</v>
      </c>
      <c r="C9" s="289" t="s">
        <v>66</v>
      </c>
      <c r="D9" s="289" t="s">
        <v>73</v>
      </c>
      <c r="E9" s="290" t="s">
        <v>74</v>
      </c>
      <c r="F9" s="170"/>
      <c r="G9" s="170"/>
      <c r="H9" s="170"/>
    </row>
    <row r="10" spans="2:8" x14ac:dyDescent="0.25">
      <c r="B10" s="293">
        <v>44496</v>
      </c>
      <c r="C10" s="291" t="s">
        <v>66</v>
      </c>
      <c r="D10" s="290" t="s">
        <v>69</v>
      </c>
      <c r="E10" s="290" t="s">
        <v>144</v>
      </c>
      <c r="F10" s="170"/>
      <c r="G10" s="170"/>
      <c r="H10" s="170"/>
    </row>
    <row r="11" spans="2:8" x14ac:dyDescent="0.25">
      <c r="B11" s="287"/>
      <c r="C11" s="290"/>
      <c r="D11" s="290"/>
      <c r="E11" s="290"/>
      <c r="F11" s="170"/>
      <c r="G11" s="170"/>
      <c r="H11" s="170"/>
    </row>
  </sheetData>
  <hyperlinks>
    <hyperlink ref="C2" r:id="rId1" xr:uid="{DB07A7FE-68D4-4801-8674-2FDA47D4BAA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3399-F512-4F85-B0DC-8CFAFFCBE22D}">
  <sheetPr>
    <tabColor theme="6"/>
  </sheetPr>
  <dimension ref="A1:I7063"/>
  <sheetViews>
    <sheetView workbookViewId="0">
      <selection activeCell="X31" sqref="X31"/>
    </sheetView>
  </sheetViews>
  <sheetFormatPr defaultRowHeight="15" x14ac:dyDescent="0.25"/>
  <cols>
    <col min="2" max="2" width="14.7109375" customWidth="1"/>
    <col min="4" max="4" width="13.140625" customWidth="1"/>
    <col min="5" max="5" width="14.85546875" customWidth="1"/>
    <col min="8" max="8" width="15.42578125" customWidth="1"/>
    <col min="9" max="9" width="21.5703125" customWidth="1"/>
  </cols>
  <sheetData>
    <row r="1" spans="1:9" ht="12.75" customHeight="1" x14ac:dyDescent="0.25">
      <c r="A1" s="394" t="s">
        <v>75</v>
      </c>
      <c r="B1" s="394" t="s">
        <v>76</v>
      </c>
      <c r="C1" s="394" t="s">
        <v>164</v>
      </c>
      <c r="D1" s="394" t="s">
        <v>77</v>
      </c>
      <c r="E1" s="394" t="s">
        <v>78</v>
      </c>
      <c r="F1" s="394" t="s">
        <v>165</v>
      </c>
      <c r="G1" s="394" t="s">
        <v>166</v>
      </c>
      <c r="H1" s="394" t="s">
        <v>167</v>
      </c>
      <c r="I1" s="394" t="s">
        <v>168</v>
      </c>
    </row>
    <row r="2" spans="1:9" x14ac:dyDescent="0.25">
      <c r="A2" s="392">
        <v>43466</v>
      </c>
      <c r="B2" s="324" t="s">
        <v>80</v>
      </c>
      <c r="C2" s="324" t="s">
        <v>169</v>
      </c>
      <c r="D2" s="324" t="s">
        <v>81</v>
      </c>
      <c r="E2" s="324" t="s">
        <v>46</v>
      </c>
      <c r="F2" s="324">
        <v>4892</v>
      </c>
      <c r="G2" s="324">
        <v>4463</v>
      </c>
      <c r="H2" s="324">
        <v>429</v>
      </c>
      <c r="I2" s="324">
        <v>0.1</v>
      </c>
    </row>
    <row r="3" spans="1:9" x14ac:dyDescent="0.25">
      <c r="A3" s="393">
        <v>43466</v>
      </c>
      <c r="B3" s="325" t="s">
        <v>80</v>
      </c>
      <c r="C3" s="325" t="s">
        <v>169</v>
      </c>
      <c r="D3" s="325" t="s">
        <v>81</v>
      </c>
      <c r="E3" s="325" t="s">
        <v>47</v>
      </c>
      <c r="F3" s="325">
        <v>5358</v>
      </c>
      <c r="G3" s="325">
        <v>5284</v>
      </c>
      <c r="H3" s="325">
        <v>74</v>
      </c>
      <c r="I3" s="325">
        <v>0.01</v>
      </c>
    </row>
    <row r="4" spans="1:9" x14ac:dyDescent="0.25">
      <c r="A4" s="392">
        <v>43466</v>
      </c>
      <c r="B4" s="324" t="s">
        <v>80</v>
      </c>
      <c r="C4" s="324" t="s">
        <v>169</v>
      </c>
      <c r="D4" s="324" t="s">
        <v>81</v>
      </c>
      <c r="E4" s="324" t="s">
        <v>48</v>
      </c>
      <c r="F4" s="324">
        <v>3238</v>
      </c>
      <c r="G4" s="324">
        <v>3179</v>
      </c>
      <c r="H4" s="324">
        <v>59</v>
      </c>
      <c r="I4" s="324">
        <v>0.02</v>
      </c>
    </row>
    <row r="5" spans="1:9" x14ac:dyDescent="0.25">
      <c r="A5" s="393">
        <v>43466</v>
      </c>
      <c r="B5" s="325" t="s">
        <v>80</v>
      </c>
      <c r="C5" s="325" t="s">
        <v>169</v>
      </c>
      <c r="D5" s="325" t="s">
        <v>81</v>
      </c>
      <c r="E5" s="325" t="s">
        <v>49</v>
      </c>
      <c r="F5" s="325">
        <v>1292</v>
      </c>
      <c r="G5" s="325">
        <v>1292</v>
      </c>
      <c r="H5" s="325">
        <v>0</v>
      </c>
      <c r="I5" s="325">
        <v>0</v>
      </c>
    </row>
    <row r="6" spans="1:9" x14ac:dyDescent="0.25">
      <c r="A6" s="392">
        <v>43466</v>
      </c>
      <c r="B6" s="324" t="s">
        <v>80</v>
      </c>
      <c r="C6" s="324" t="s">
        <v>169</v>
      </c>
      <c r="D6" s="324" t="s">
        <v>81</v>
      </c>
      <c r="E6" s="324" t="s">
        <v>50</v>
      </c>
      <c r="F6" s="324">
        <v>10379</v>
      </c>
      <c r="G6" s="324">
        <v>10376</v>
      </c>
      <c r="H6" s="324">
        <v>3</v>
      </c>
      <c r="I6" s="324">
        <v>0</v>
      </c>
    </row>
    <row r="7" spans="1:9" x14ac:dyDescent="0.25">
      <c r="A7" s="393">
        <v>43466</v>
      </c>
      <c r="B7" s="325" t="s">
        <v>80</v>
      </c>
      <c r="C7" s="325" t="s">
        <v>169</v>
      </c>
      <c r="D7" s="325" t="s">
        <v>82</v>
      </c>
      <c r="E7" s="325" t="s">
        <v>9</v>
      </c>
      <c r="F7" s="325">
        <v>4819</v>
      </c>
      <c r="G7" s="325">
        <v>4818</v>
      </c>
      <c r="H7" s="325">
        <v>1</v>
      </c>
      <c r="I7" s="325">
        <v>0</v>
      </c>
    </row>
    <row r="8" spans="1:9" x14ac:dyDescent="0.25">
      <c r="A8" s="392">
        <v>43466</v>
      </c>
      <c r="B8" s="324" t="s">
        <v>80</v>
      </c>
      <c r="C8" s="324" t="s">
        <v>169</v>
      </c>
      <c r="D8" s="324" t="s">
        <v>82</v>
      </c>
      <c r="E8" s="324" t="s">
        <v>10</v>
      </c>
      <c r="F8" s="324">
        <v>3285</v>
      </c>
      <c r="G8" s="324">
        <v>3285</v>
      </c>
      <c r="H8" s="324">
        <v>0</v>
      </c>
      <c r="I8" s="324">
        <v>0</v>
      </c>
    </row>
    <row r="9" spans="1:9" x14ac:dyDescent="0.25">
      <c r="A9" s="393">
        <v>43466</v>
      </c>
      <c r="B9" s="325" t="s">
        <v>80</v>
      </c>
      <c r="C9" s="325" t="s">
        <v>169</v>
      </c>
      <c r="D9" s="325" t="s">
        <v>82</v>
      </c>
      <c r="E9" s="325" t="s">
        <v>11</v>
      </c>
      <c r="F9" s="325">
        <v>3291</v>
      </c>
      <c r="G9" s="325">
        <v>3291</v>
      </c>
      <c r="H9" s="325">
        <v>0</v>
      </c>
      <c r="I9" s="325">
        <v>0</v>
      </c>
    </row>
    <row r="10" spans="1:9" x14ac:dyDescent="0.25">
      <c r="A10" s="392">
        <v>43466</v>
      </c>
      <c r="B10" s="324" t="s">
        <v>80</v>
      </c>
      <c r="C10" s="324" t="s">
        <v>169</v>
      </c>
      <c r="D10" s="324" t="s">
        <v>82</v>
      </c>
      <c r="E10" s="324" t="s">
        <v>12</v>
      </c>
      <c r="F10" s="324">
        <v>3442</v>
      </c>
      <c r="G10" s="324">
        <v>3434</v>
      </c>
      <c r="H10" s="324">
        <v>8</v>
      </c>
      <c r="I10" s="324">
        <v>0</v>
      </c>
    </row>
    <row r="11" spans="1:9" x14ac:dyDescent="0.25">
      <c r="A11" s="393">
        <v>43466</v>
      </c>
      <c r="B11" s="325" t="s">
        <v>80</v>
      </c>
      <c r="C11" s="325" t="s">
        <v>169</v>
      </c>
      <c r="D11" s="325" t="s">
        <v>82</v>
      </c>
      <c r="E11" s="325" t="s">
        <v>13</v>
      </c>
      <c r="F11" s="325">
        <v>5185</v>
      </c>
      <c r="G11" s="325">
        <v>4805</v>
      </c>
      <c r="H11" s="325">
        <v>380</v>
      </c>
      <c r="I11" s="325">
        <v>0.08</v>
      </c>
    </row>
    <row r="12" spans="1:9" x14ac:dyDescent="0.25">
      <c r="A12" s="392">
        <v>43466</v>
      </c>
      <c r="B12" s="324" t="s">
        <v>145</v>
      </c>
      <c r="C12" s="324" t="s">
        <v>169</v>
      </c>
      <c r="D12" s="324" t="s">
        <v>81</v>
      </c>
      <c r="E12" s="324" t="s">
        <v>46</v>
      </c>
      <c r="F12" s="324">
        <v>128</v>
      </c>
      <c r="G12" s="324" t="s">
        <v>170</v>
      </c>
      <c r="H12" s="324" t="s">
        <v>170</v>
      </c>
      <c r="I12" s="324" t="s">
        <v>170</v>
      </c>
    </row>
    <row r="13" spans="1:9" x14ac:dyDescent="0.25">
      <c r="A13" s="393">
        <v>43466</v>
      </c>
      <c r="B13" s="325" t="s">
        <v>145</v>
      </c>
      <c r="C13" s="325" t="s">
        <v>169</v>
      </c>
      <c r="D13" s="325" t="s">
        <v>81</v>
      </c>
      <c r="E13" s="325" t="s">
        <v>47</v>
      </c>
      <c r="F13" s="325">
        <v>281</v>
      </c>
      <c r="G13" s="325" t="s">
        <v>170</v>
      </c>
      <c r="H13" s="325" t="s">
        <v>170</v>
      </c>
      <c r="I13" s="325" t="s">
        <v>170</v>
      </c>
    </row>
    <row r="14" spans="1:9" x14ac:dyDescent="0.25">
      <c r="A14" s="392">
        <v>43466</v>
      </c>
      <c r="B14" s="324" t="s">
        <v>145</v>
      </c>
      <c r="C14" s="324" t="s">
        <v>169</v>
      </c>
      <c r="D14" s="324" t="s">
        <v>81</v>
      </c>
      <c r="E14" s="324" t="s">
        <v>48</v>
      </c>
      <c r="F14" s="324">
        <v>92</v>
      </c>
      <c r="G14" s="324" t="s">
        <v>170</v>
      </c>
      <c r="H14" s="324" t="s">
        <v>170</v>
      </c>
      <c r="I14" s="324" t="s">
        <v>170</v>
      </c>
    </row>
    <row r="15" spans="1:9" x14ac:dyDescent="0.25">
      <c r="A15" s="393">
        <v>43466</v>
      </c>
      <c r="B15" s="325" t="s">
        <v>145</v>
      </c>
      <c r="C15" s="325" t="s">
        <v>169</v>
      </c>
      <c r="D15" s="325" t="s">
        <v>81</v>
      </c>
      <c r="E15" s="325" t="s">
        <v>50</v>
      </c>
      <c r="F15" s="325">
        <v>337</v>
      </c>
      <c r="G15" s="325" t="s">
        <v>170</v>
      </c>
      <c r="H15" s="325" t="s">
        <v>170</v>
      </c>
      <c r="I15" s="325" t="s">
        <v>170</v>
      </c>
    </row>
    <row r="16" spans="1:9" x14ac:dyDescent="0.25">
      <c r="A16" s="392">
        <v>43466</v>
      </c>
      <c r="B16" s="324" t="s">
        <v>145</v>
      </c>
      <c r="C16" s="324" t="s">
        <v>169</v>
      </c>
      <c r="D16" s="324" t="s">
        <v>82</v>
      </c>
      <c r="E16" s="324" t="s">
        <v>9</v>
      </c>
      <c r="F16" s="324">
        <v>210</v>
      </c>
      <c r="G16" s="324" t="s">
        <v>170</v>
      </c>
      <c r="H16" s="324" t="s">
        <v>170</v>
      </c>
      <c r="I16" s="324" t="s">
        <v>170</v>
      </c>
    </row>
    <row r="17" spans="1:9" x14ac:dyDescent="0.25">
      <c r="A17" s="393">
        <v>43466</v>
      </c>
      <c r="B17" s="325" t="s">
        <v>145</v>
      </c>
      <c r="C17" s="325" t="s">
        <v>169</v>
      </c>
      <c r="D17" s="325" t="s">
        <v>82</v>
      </c>
      <c r="E17" s="325" t="s">
        <v>10</v>
      </c>
      <c r="F17" s="325">
        <v>142</v>
      </c>
      <c r="G17" s="325" t="s">
        <v>170</v>
      </c>
      <c r="H17" s="325" t="s">
        <v>170</v>
      </c>
      <c r="I17" s="325" t="s">
        <v>170</v>
      </c>
    </row>
    <row r="18" spans="1:9" x14ac:dyDescent="0.25">
      <c r="A18" s="392">
        <v>43466</v>
      </c>
      <c r="B18" s="324" t="s">
        <v>145</v>
      </c>
      <c r="C18" s="324" t="s">
        <v>169</v>
      </c>
      <c r="D18" s="324" t="s">
        <v>82</v>
      </c>
      <c r="E18" s="324" t="s">
        <v>11</v>
      </c>
      <c r="F18" s="324">
        <v>58</v>
      </c>
      <c r="G18" s="324" t="s">
        <v>170</v>
      </c>
      <c r="H18" s="324" t="s">
        <v>170</v>
      </c>
      <c r="I18" s="324" t="s">
        <v>170</v>
      </c>
    </row>
    <row r="19" spans="1:9" x14ac:dyDescent="0.25">
      <c r="A19" s="393">
        <v>43466</v>
      </c>
      <c r="B19" s="325" t="s">
        <v>145</v>
      </c>
      <c r="C19" s="325" t="s">
        <v>169</v>
      </c>
      <c r="D19" s="325" t="s">
        <v>82</v>
      </c>
      <c r="E19" s="325" t="s">
        <v>12</v>
      </c>
      <c r="F19" s="325">
        <v>26</v>
      </c>
      <c r="G19" s="325" t="s">
        <v>170</v>
      </c>
      <c r="H19" s="325" t="s">
        <v>170</v>
      </c>
      <c r="I19" s="325" t="s">
        <v>170</v>
      </c>
    </row>
    <row r="20" spans="1:9" x14ac:dyDescent="0.25">
      <c r="A20" s="392">
        <v>43466</v>
      </c>
      <c r="B20" s="324" t="s">
        <v>145</v>
      </c>
      <c r="C20" s="324" t="s">
        <v>169</v>
      </c>
      <c r="D20" s="324" t="s">
        <v>82</v>
      </c>
      <c r="E20" s="324" t="s">
        <v>13</v>
      </c>
      <c r="F20" s="324">
        <v>402</v>
      </c>
      <c r="G20" s="324" t="s">
        <v>170</v>
      </c>
      <c r="H20" s="324" t="s">
        <v>170</v>
      </c>
      <c r="I20" s="324" t="s">
        <v>170</v>
      </c>
    </row>
    <row r="21" spans="1:9" x14ac:dyDescent="0.25">
      <c r="A21" s="393">
        <v>43466</v>
      </c>
      <c r="B21" s="325" t="s">
        <v>83</v>
      </c>
      <c r="C21" s="325" t="s">
        <v>169</v>
      </c>
      <c r="D21" s="325" t="s">
        <v>81</v>
      </c>
      <c r="E21" s="325" t="s">
        <v>46</v>
      </c>
      <c r="F21" s="325">
        <v>41</v>
      </c>
      <c r="G21" s="325">
        <v>35</v>
      </c>
      <c r="H21" s="325">
        <v>6</v>
      </c>
      <c r="I21" s="325">
        <v>0.17</v>
      </c>
    </row>
    <row r="22" spans="1:9" x14ac:dyDescent="0.25">
      <c r="A22" s="392">
        <v>43466</v>
      </c>
      <c r="B22" s="324" t="s">
        <v>83</v>
      </c>
      <c r="C22" s="324" t="s">
        <v>169</v>
      </c>
      <c r="D22" s="324" t="s">
        <v>81</v>
      </c>
      <c r="E22" s="324" t="s">
        <v>47</v>
      </c>
      <c r="F22" s="324">
        <v>74</v>
      </c>
      <c r="G22" s="324">
        <v>75</v>
      </c>
      <c r="H22" s="324">
        <v>-1</v>
      </c>
      <c r="I22" s="324">
        <v>-0.01</v>
      </c>
    </row>
    <row r="23" spans="1:9" x14ac:dyDescent="0.25">
      <c r="A23" s="393">
        <v>43466</v>
      </c>
      <c r="B23" s="325" t="s">
        <v>83</v>
      </c>
      <c r="C23" s="325" t="s">
        <v>169</v>
      </c>
      <c r="D23" s="325" t="s">
        <v>81</v>
      </c>
      <c r="E23" s="325" t="s">
        <v>48</v>
      </c>
      <c r="F23" s="325">
        <v>56</v>
      </c>
      <c r="G23" s="325">
        <v>56</v>
      </c>
      <c r="H23" s="325">
        <v>0</v>
      </c>
      <c r="I23" s="325">
        <v>0</v>
      </c>
    </row>
    <row r="24" spans="1:9" x14ac:dyDescent="0.25">
      <c r="A24" s="392">
        <v>43466</v>
      </c>
      <c r="B24" s="324" t="s">
        <v>83</v>
      </c>
      <c r="C24" s="324" t="s">
        <v>169</v>
      </c>
      <c r="D24" s="324" t="s">
        <v>81</v>
      </c>
      <c r="E24" s="324" t="s">
        <v>50</v>
      </c>
      <c r="F24" s="324">
        <v>78</v>
      </c>
      <c r="G24" s="324">
        <v>77</v>
      </c>
      <c r="H24" s="324">
        <v>1</v>
      </c>
      <c r="I24" s="324">
        <v>0.01</v>
      </c>
    </row>
    <row r="25" spans="1:9" x14ac:dyDescent="0.25">
      <c r="A25" s="393">
        <v>43466</v>
      </c>
      <c r="B25" s="325" t="s">
        <v>84</v>
      </c>
      <c r="C25" s="325" t="s">
        <v>169</v>
      </c>
      <c r="D25" s="325" t="s">
        <v>81</v>
      </c>
      <c r="E25" s="325" t="s">
        <v>46</v>
      </c>
      <c r="F25" s="325">
        <v>207</v>
      </c>
      <c r="G25" s="325">
        <v>174</v>
      </c>
      <c r="H25" s="325">
        <v>33</v>
      </c>
      <c r="I25" s="325">
        <v>0.19</v>
      </c>
    </row>
    <row r="26" spans="1:9" x14ac:dyDescent="0.25">
      <c r="A26" s="392">
        <v>43466</v>
      </c>
      <c r="B26" s="324" t="s">
        <v>84</v>
      </c>
      <c r="C26" s="324" t="s">
        <v>169</v>
      </c>
      <c r="D26" s="324" t="s">
        <v>81</v>
      </c>
      <c r="E26" s="324" t="s">
        <v>47</v>
      </c>
      <c r="F26" s="324">
        <v>85</v>
      </c>
      <c r="G26" s="324">
        <v>83</v>
      </c>
      <c r="H26" s="324">
        <v>2</v>
      </c>
      <c r="I26" s="324">
        <v>0.02</v>
      </c>
    </row>
    <row r="27" spans="1:9" x14ac:dyDescent="0.25">
      <c r="A27" s="393">
        <v>43466</v>
      </c>
      <c r="B27" s="325" t="s">
        <v>84</v>
      </c>
      <c r="C27" s="325" t="s">
        <v>169</v>
      </c>
      <c r="D27" s="325" t="s">
        <v>81</v>
      </c>
      <c r="E27" s="325" t="s">
        <v>48</v>
      </c>
      <c r="F27" s="325">
        <v>152</v>
      </c>
      <c r="G27" s="325">
        <v>149</v>
      </c>
      <c r="H27" s="325">
        <v>3</v>
      </c>
      <c r="I27" s="325">
        <v>0.02</v>
      </c>
    </row>
    <row r="28" spans="1:9" x14ac:dyDescent="0.25">
      <c r="A28" s="392">
        <v>43466</v>
      </c>
      <c r="B28" s="324" t="s">
        <v>84</v>
      </c>
      <c r="C28" s="324" t="s">
        <v>169</v>
      </c>
      <c r="D28" s="324" t="s">
        <v>81</v>
      </c>
      <c r="E28" s="324" t="s">
        <v>50</v>
      </c>
      <c r="F28" s="324">
        <v>8</v>
      </c>
      <c r="G28" s="324">
        <v>8</v>
      </c>
      <c r="H28" s="324">
        <v>0</v>
      </c>
      <c r="I28" s="324">
        <v>0</v>
      </c>
    </row>
    <row r="29" spans="1:9" x14ac:dyDescent="0.25">
      <c r="A29" s="393">
        <v>43466</v>
      </c>
      <c r="B29" s="325" t="s">
        <v>85</v>
      </c>
      <c r="C29" s="325" t="s">
        <v>169</v>
      </c>
      <c r="D29" s="325" t="s">
        <v>81</v>
      </c>
      <c r="E29" s="325" t="s">
        <v>46</v>
      </c>
      <c r="F29" s="325">
        <v>141</v>
      </c>
      <c r="G29" s="325">
        <v>130</v>
      </c>
      <c r="H29" s="325">
        <v>11</v>
      </c>
      <c r="I29" s="325">
        <v>0.08</v>
      </c>
    </row>
    <row r="30" spans="1:9" x14ac:dyDescent="0.25">
      <c r="A30" s="392">
        <v>43466</v>
      </c>
      <c r="B30" s="324" t="s">
        <v>85</v>
      </c>
      <c r="C30" s="324" t="s">
        <v>169</v>
      </c>
      <c r="D30" s="324" t="s">
        <v>81</v>
      </c>
      <c r="E30" s="324" t="s">
        <v>47</v>
      </c>
      <c r="F30" s="324">
        <v>204</v>
      </c>
      <c r="G30" s="324">
        <v>202</v>
      </c>
      <c r="H30" s="324">
        <v>2</v>
      </c>
      <c r="I30" s="324">
        <v>0.01</v>
      </c>
    </row>
    <row r="31" spans="1:9" x14ac:dyDescent="0.25">
      <c r="A31" s="393">
        <v>43466</v>
      </c>
      <c r="B31" s="325" t="s">
        <v>85</v>
      </c>
      <c r="C31" s="325" t="s">
        <v>169</v>
      </c>
      <c r="D31" s="325" t="s">
        <v>81</v>
      </c>
      <c r="E31" s="325" t="s">
        <v>48</v>
      </c>
      <c r="F31" s="325">
        <v>144</v>
      </c>
      <c r="G31" s="325">
        <v>144</v>
      </c>
      <c r="H31" s="325">
        <v>0</v>
      </c>
      <c r="I31" s="325">
        <v>0</v>
      </c>
    </row>
    <row r="32" spans="1:9" x14ac:dyDescent="0.25">
      <c r="A32" s="392">
        <v>43466</v>
      </c>
      <c r="B32" s="324" t="s">
        <v>85</v>
      </c>
      <c r="C32" s="324" t="s">
        <v>169</v>
      </c>
      <c r="D32" s="324" t="s">
        <v>81</v>
      </c>
      <c r="E32" s="324" t="s">
        <v>49</v>
      </c>
      <c r="F32" s="324">
        <v>972</v>
      </c>
      <c r="G32" s="324">
        <v>972</v>
      </c>
      <c r="H32" s="324">
        <v>0</v>
      </c>
      <c r="I32" s="324">
        <v>0</v>
      </c>
    </row>
    <row r="33" spans="1:9" x14ac:dyDescent="0.25">
      <c r="A33" s="393">
        <v>43466</v>
      </c>
      <c r="B33" s="325" t="s">
        <v>85</v>
      </c>
      <c r="C33" s="325" t="s">
        <v>169</v>
      </c>
      <c r="D33" s="325" t="s">
        <v>81</v>
      </c>
      <c r="E33" s="325" t="s">
        <v>50</v>
      </c>
      <c r="F33" s="325">
        <v>1999</v>
      </c>
      <c r="G33" s="325">
        <v>1999</v>
      </c>
      <c r="H33" s="325">
        <v>0</v>
      </c>
      <c r="I33" s="325">
        <v>0</v>
      </c>
    </row>
    <row r="34" spans="1:9" x14ac:dyDescent="0.25">
      <c r="A34" s="392">
        <v>43466</v>
      </c>
      <c r="B34" s="324" t="s">
        <v>85</v>
      </c>
      <c r="C34" s="324" t="s">
        <v>169</v>
      </c>
      <c r="D34" s="324" t="s">
        <v>82</v>
      </c>
      <c r="E34" s="324" t="s">
        <v>9</v>
      </c>
      <c r="F34" s="324">
        <v>1109</v>
      </c>
      <c r="G34" s="324">
        <v>1108</v>
      </c>
      <c r="H34" s="324">
        <v>1</v>
      </c>
      <c r="I34" s="324">
        <v>0</v>
      </c>
    </row>
    <row r="35" spans="1:9" x14ac:dyDescent="0.25">
      <c r="A35" s="393">
        <v>43466</v>
      </c>
      <c r="B35" s="325" t="s">
        <v>85</v>
      </c>
      <c r="C35" s="325" t="s">
        <v>169</v>
      </c>
      <c r="D35" s="325" t="s">
        <v>82</v>
      </c>
      <c r="E35" s="325" t="s">
        <v>10</v>
      </c>
      <c r="F35" s="325">
        <v>1195</v>
      </c>
      <c r="G35" s="325">
        <v>1193</v>
      </c>
      <c r="H35" s="325">
        <v>2</v>
      </c>
      <c r="I35" s="325">
        <v>0</v>
      </c>
    </row>
    <row r="36" spans="1:9" x14ac:dyDescent="0.25">
      <c r="A36" s="392">
        <v>43466</v>
      </c>
      <c r="B36" s="324" t="s">
        <v>85</v>
      </c>
      <c r="C36" s="324" t="s">
        <v>169</v>
      </c>
      <c r="D36" s="324" t="s">
        <v>82</v>
      </c>
      <c r="E36" s="324" t="s">
        <v>11</v>
      </c>
      <c r="F36" s="324">
        <v>253</v>
      </c>
      <c r="G36" s="324">
        <v>254</v>
      </c>
      <c r="H36" s="324">
        <v>-1</v>
      </c>
      <c r="I36" s="324">
        <v>0</v>
      </c>
    </row>
    <row r="37" spans="1:9" x14ac:dyDescent="0.25">
      <c r="A37" s="393">
        <v>43466</v>
      </c>
      <c r="B37" s="325" t="s">
        <v>85</v>
      </c>
      <c r="C37" s="325" t="s">
        <v>169</v>
      </c>
      <c r="D37" s="325" t="s">
        <v>82</v>
      </c>
      <c r="E37" s="325" t="s">
        <v>12</v>
      </c>
      <c r="F37" s="325">
        <v>111</v>
      </c>
      <c r="G37" s="325">
        <v>108</v>
      </c>
      <c r="H37" s="325">
        <v>3</v>
      </c>
      <c r="I37" s="325">
        <v>0.03</v>
      </c>
    </row>
    <row r="38" spans="1:9" x14ac:dyDescent="0.25">
      <c r="A38" s="392">
        <v>43466</v>
      </c>
      <c r="B38" s="324" t="s">
        <v>85</v>
      </c>
      <c r="C38" s="324" t="s">
        <v>169</v>
      </c>
      <c r="D38" s="324" t="s">
        <v>82</v>
      </c>
      <c r="E38" s="324" t="s">
        <v>13</v>
      </c>
      <c r="F38" s="324">
        <v>792</v>
      </c>
      <c r="G38" s="324">
        <v>784</v>
      </c>
      <c r="H38" s="324">
        <v>8</v>
      </c>
      <c r="I38" s="324">
        <v>0.01</v>
      </c>
    </row>
    <row r="39" spans="1:9" x14ac:dyDescent="0.25">
      <c r="A39" s="393">
        <v>43466</v>
      </c>
      <c r="B39" s="325" t="s">
        <v>146</v>
      </c>
      <c r="C39" s="325" t="s">
        <v>169</v>
      </c>
      <c r="D39" s="325" t="s">
        <v>81</v>
      </c>
      <c r="E39" s="325" t="s">
        <v>46</v>
      </c>
      <c r="F39" s="325">
        <v>33</v>
      </c>
      <c r="G39" s="325" t="s">
        <v>170</v>
      </c>
      <c r="H39" s="325" t="s">
        <v>170</v>
      </c>
      <c r="I39" s="325" t="s">
        <v>170</v>
      </c>
    </row>
    <row r="40" spans="1:9" x14ac:dyDescent="0.25">
      <c r="A40" s="392">
        <v>43466</v>
      </c>
      <c r="B40" s="324" t="s">
        <v>146</v>
      </c>
      <c r="C40" s="324" t="s">
        <v>169</v>
      </c>
      <c r="D40" s="324" t="s">
        <v>81</v>
      </c>
      <c r="E40" s="324" t="s">
        <v>47</v>
      </c>
      <c r="F40" s="324">
        <v>38</v>
      </c>
      <c r="G40" s="324" t="s">
        <v>170</v>
      </c>
      <c r="H40" s="324" t="s">
        <v>170</v>
      </c>
      <c r="I40" s="324" t="s">
        <v>170</v>
      </c>
    </row>
    <row r="41" spans="1:9" x14ac:dyDescent="0.25">
      <c r="A41" s="393">
        <v>43466</v>
      </c>
      <c r="B41" s="325" t="s">
        <v>146</v>
      </c>
      <c r="C41" s="325" t="s">
        <v>169</v>
      </c>
      <c r="D41" s="325" t="s">
        <v>81</v>
      </c>
      <c r="E41" s="325" t="s">
        <v>48</v>
      </c>
      <c r="F41" s="325">
        <v>18</v>
      </c>
      <c r="G41" s="325" t="s">
        <v>170</v>
      </c>
      <c r="H41" s="325" t="s">
        <v>170</v>
      </c>
      <c r="I41" s="325" t="s">
        <v>170</v>
      </c>
    </row>
    <row r="42" spans="1:9" x14ac:dyDescent="0.25">
      <c r="A42" s="392">
        <v>43466</v>
      </c>
      <c r="B42" s="324" t="s">
        <v>146</v>
      </c>
      <c r="C42" s="324" t="s">
        <v>169</v>
      </c>
      <c r="D42" s="324" t="s">
        <v>81</v>
      </c>
      <c r="E42" s="324" t="s">
        <v>49</v>
      </c>
      <c r="F42" s="324">
        <v>65</v>
      </c>
      <c r="G42" s="324" t="s">
        <v>170</v>
      </c>
      <c r="H42" s="324" t="s">
        <v>170</v>
      </c>
      <c r="I42" s="324" t="s">
        <v>170</v>
      </c>
    </row>
    <row r="43" spans="1:9" x14ac:dyDescent="0.25">
      <c r="A43" s="393">
        <v>43466</v>
      </c>
      <c r="B43" s="325" t="s">
        <v>146</v>
      </c>
      <c r="C43" s="325" t="s">
        <v>169</v>
      </c>
      <c r="D43" s="325" t="s">
        <v>81</v>
      </c>
      <c r="E43" s="325" t="s">
        <v>50</v>
      </c>
      <c r="F43" s="325">
        <v>63</v>
      </c>
      <c r="G43" s="325" t="s">
        <v>170</v>
      </c>
      <c r="H43" s="325" t="s">
        <v>170</v>
      </c>
      <c r="I43" s="325" t="s">
        <v>170</v>
      </c>
    </row>
    <row r="44" spans="1:9" x14ac:dyDescent="0.25">
      <c r="A44" s="392">
        <v>43466</v>
      </c>
      <c r="B44" s="324" t="s">
        <v>86</v>
      </c>
      <c r="C44" s="324" t="s">
        <v>169</v>
      </c>
      <c r="D44" s="324" t="s">
        <v>81</v>
      </c>
      <c r="E44" s="324" t="s">
        <v>46</v>
      </c>
      <c r="F44" s="324">
        <v>695</v>
      </c>
      <c r="G44" s="324">
        <v>642</v>
      </c>
      <c r="H44" s="324">
        <v>53</v>
      </c>
      <c r="I44" s="324">
        <v>0.08</v>
      </c>
    </row>
    <row r="45" spans="1:9" x14ac:dyDescent="0.25">
      <c r="A45" s="393">
        <v>43466</v>
      </c>
      <c r="B45" s="325" t="s">
        <v>86</v>
      </c>
      <c r="C45" s="325" t="s">
        <v>169</v>
      </c>
      <c r="D45" s="325" t="s">
        <v>81</v>
      </c>
      <c r="E45" s="325" t="s">
        <v>47</v>
      </c>
      <c r="F45" s="325">
        <v>545</v>
      </c>
      <c r="G45" s="325">
        <v>544</v>
      </c>
      <c r="H45" s="325">
        <v>1</v>
      </c>
      <c r="I45" s="325">
        <v>0</v>
      </c>
    </row>
    <row r="46" spans="1:9" x14ac:dyDescent="0.25">
      <c r="A46" s="392">
        <v>43466</v>
      </c>
      <c r="B46" s="324" t="s">
        <v>86</v>
      </c>
      <c r="C46" s="324" t="s">
        <v>169</v>
      </c>
      <c r="D46" s="324" t="s">
        <v>81</v>
      </c>
      <c r="E46" s="324" t="s">
        <v>48</v>
      </c>
      <c r="F46" s="324">
        <v>349</v>
      </c>
      <c r="G46" s="324">
        <v>343</v>
      </c>
      <c r="H46" s="324">
        <v>6</v>
      </c>
      <c r="I46" s="324">
        <v>0.02</v>
      </c>
    </row>
    <row r="47" spans="1:9" x14ac:dyDescent="0.25">
      <c r="A47" s="393">
        <v>43466</v>
      </c>
      <c r="B47" s="325" t="s">
        <v>86</v>
      </c>
      <c r="C47" s="325" t="s">
        <v>169</v>
      </c>
      <c r="D47" s="325" t="s">
        <v>81</v>
      </c>
      <c r="E47" s="325" t="s">
        <v>49</v>
      </c>
      <c r="F47" s="325">
        <v>255</v>
      </c>
      <c r="G47" s="325">
        <v>255</v>
      </c>
      <c r="H47" s="325">
        <v>0</v>
      </c>
      <c r="I47" s="325">
        <v>0</v>
      </c>
    </row>
    <row r="48" spans="1:9" x14ac:dyDescent="0.25">
      <c r="A48" s="392">
        <v>43466</v>
      </c>
      <c r="B48" s="324" t="s">
        <v>86</v>
      </c>
      <c r="C48" s="324" t="s">
        <v>169</v>
      </c>
      <c r="D48" s="324" t="s">
        <v>81</v>
      </c>
      <c r="E48" s="324" t="s">
        <v>50</v>
      </c>
      <c r="F48" s="324">
        <v>1065</v>
      </c>
      <c r="G48" s="324">
        <v>1064</v>
      </c>
      <c r="H48" s="324">
        <v>1</v>
      </c>
      <c r="I48" s="324">
        <v>0</v>
      </c>
    </row>
    <row r="49" spans="1:9" x14ac:dyDescent="0.25">
      <c r="A49" s="393">
        <v>43466</v>
      </c>
      <c r="B49" s="325" t="s">
        <v>86</v>
      </c>
      <c r="C49" s="325" t="s">
        <v>169</v>
      </c>
      <c r="D49" s="325" t="s">
        <v>82</v>
      </c>
      <c r="E49" s="325" t="s">
        <v>9</v>
      </c>
      <c r="F49" s="325">
        <v>479</v>
      </c>
      <c r="G49" s="325">
        <v>478</v>
      </c>
      <c r="H49" s="325">
        <v>1</v>
      </c>
      <c r="I49" s="325">
        <v>0</v>
      </c>
    </row>
    <row r="50" spans="1:9" x14ac:dyDescent="0.25">
      <c r="A50" s="392">
        <v>43466</v>
      </c>
      <c r="B50" s="324" t="s">
        <v>86</v>
      </c>
      <c r="C50" s="324" t="s">
        <v>169</v>
      </c>
      <c r="D50" s="324" t="s">
        <v>82</v>
      </c>
      <c r="E50" s="324" t="s">
        <v>10</v>
      </c>
      <c r="F50" s="324">
        <v>616</v>
      </c>
      <c r="G50" s="324">
        <v>618</v>
      </c>
      <c r="H50" s="324">
        <v>-2</v>
      </c>
      <c r="I50" s="324">
        <v>0</v>
      </c>
    </row>
    <row r="51" spans="1:9" x14ac:dyDescent="0.25">
      <c r="A51" s="393">
        <v>43466</v>
      </c>
      <c r="B51" s="325" t="s">
        <v>86</v>
      </c>
      <c r="C51" s="325" t="s">
        <v>169</v>
      </c>
      <c r="D51" s="325" t="s">
        <v>82</v>
      </c>
      <c r="E51" s="325" t="s">
        <v>11</v>
      </c>
      <c r="F51" s="325">
        <v>714</v>
      </c>
      <c r="G51" s="325">
        <v>714</v>
      </c>
      <c r="H51" s="325">
        <v>0</v>
      </c>
      <c r="I51" s="325">
        <v>0</v>
      </c>
    </row>
    <row r="52" spans="1:9" x14ac:dyDescent="0.25">
      <c r="A52" s="392">
        <v>43466</v>
      </c>
      <c r="B52" s="324" t="s">
        <v>86</v>
      </c>
      <c r="C52" s="324" t="s">
        <v>169</v>
      </c>
      <c r="D52" s="324" t="s">
        <v>82</v>
      </c>
      <c r="E52" s="324" t="s">
        <v>12</v>
      </c>
      <c r="F52" s="324">
        <v>452</v>
      </c>
      <c r="G52" s="324">
        <v>451</v>
      </c>
      <c r="H52" s="324">
        <v>1</v>
      </c>
      <c r="I52" s="324">
        <v>0</v>
      </c>
    </row>
    <row r="53" spans="1:9" x14ac:dyDescent="0.25">
      <c r="A53" s="393">
        <v>43466</v>
      </c>
      <c r="B53" s="325" t="s">
        <v>86</v>
      </c>
      <c r="C53" s="325" t="s">
        <v>169</v>
      </c>
      <c r="D53" s="325" t="s">
        <v>82</v>
      </c>
      <c r="E53" s="325" t="s">
        <v>13</v>
      </c>
      <c r="F53" s="325">
        <v>548</v>
      </c>
      <c r="G53" s="325">
        <v>488</v>
      </c>
      <c r="H53" s="325">
        <v>60</v>
      </c>
      <c r="I53" s="325">
        <v>0.12</v>
      </c>
    </row>
    <row r="54" spans="1:9" x14ac:dyDescent="0.25">
      <c r="A54" s="392">
        <v>43466</v>
      </c>
      <c r="B54" s="324" t="s">
        <v>87</v>
      </c>
      <c r="C54" s="324" t="s">
        <v>169</v>
      </c>
      <c r="D54" s="324" t="s">
        <v>81</v>
      </c>
      <c r="E54" s="324" t="s">
        <v>46</v>
      </c>
      <c r="F54" s="324">
        <v>29</v>
      </c>
      <c r="G54" s="324">
        <v>26</v>
      </c>
      <c r="H54" s="324">
        <v>3</v>
      </c>
      <c r="I54" s="324">
        <v>0.12</v>
      </c>
    </row>
    <row r="55" spans="1:9" x14ac:dyDescent="0.25">
      <c r="A55" s="393">
        <v>43466</v>
      </c>
      <c r="B55" s="325" t="s">
        <v>87</v>
      </c>
      <c r="C55" s="325" t="s">
        <v>169</v>
      </c>
      <c r="D55" s="325" t="s">
        <v>81</v>
      </c>
      <c r="E55" s="325" t="s">
        <v>47</v>
      </c>
      <c r="F55" s="325">
        <v>121</v>
      </c>
      <c r="G55" s="325">
        <v>121</v>
      </c>
      <c r="H55" s="325">
        <v>0</v>
      </c>
      <c r="I55" s="325">
        <v>0</v>
      </c>
    </row>
    <row r="56" spans="1:9" x14ac:dyDescent="0.25">
      <c r="A56" s="392">
        <v>43466</v>
      </c>
      <c r="B56" s="324" t="s">
        <v>87</v>
      </c>
      <c r="C56" s="324" t="s">
        <v>169</v>
      </c>
      <c r="D56" s="324" t="s">
        <v>81</v>
      </c>
      <c r="E56" s="324" t="s">
        <v>48</v>
      </c>
      <c r="F56" s="324">
        <v>48</v>
      </c>
      <c r="G56" s="324">
        <v>47</v>
      </c>
      <c r="H56" s="324">
        <v>1</v>
      </c>
      <c r="I56" s="324">
        <v>0.02</v>
      </c>
    </row>
    <row r="57" spans="1:9" x14ac:dyDescent="0.25">
      <c r="A57" s="393">
        <v>43466</v>
      </c>
      <c r="B57" s="325" t="s">
        <v>87</v>
      </c>
      <c r="C57" s="325" t="s">
        <v>169</v>
      </c>
      <c r="D57" s="325" t="s">
        <v>81</v>
      </c>
      <c r="E57" s="325" t="s">
        <v>50</v>
      </c>
      <c r="F57" s="325">
        <v>66</v>
      </c>
      <c r="G57" s="325">
        <v>66</v>
      </c>
      <c r="H57" s="325">
        <v>0</v>
      </c>
      <c r="I57" s="325">
        <v>0</v>
      </c>
    </row>
    <row r="58" spans="1:9" x14ac:dyDescent="0.25">
      <c r="A58" s="392">
        <v>43466</v>
      </c>
      <c r="B58" s="324" t="s">
        <v>88</v>
      </c>
      <c r="C58" s="324" t="s">
        <v>169</v>
      </c>
      <c r="D58" s="324" t="s">
        <v>81</v>
      </c>
      <c r="E58" s="324" t="s">
        <v>46</v>
      </c>
      <c r="F58" s="324">
        <v>246</v>
      </c>
      <c r="G58" s="324">
        <v>225</v>
      </c>
      <c r="H58" s="324">
        <v>21</v>
      </c>
      <c r="I58" s="324">
        <v>0.09</v>
      </c>
    </row>
    <row r="59" spans="1:9" x14ac:dyDescent="0.25">
      <c r="A59" s="393">
        <v>43466</v>
      </c>
      <c r="B59" s="325" t="s">
        <v>88</v>
      </c>
      <c r="C59" s="325" t="s">
        <v>169</v>
      </c>
      <c r="D59" s="325" t="s">
        <v>81</v>
      </c>
      <c r="E59" s="325" t="s">
        <v>47</v>
      </c>
      <c r="F59" s="325">
        <v>290</v>
      </c>
      <c r="G59" s="325">
        <v>287</v>
      </c>
      <c r="H59" s="325">
        <v>3</v>
      </c>
      <c r="I59" s="325">
        <v>0.01</v>
      </c>
    </row>
    <row r="60" spans="1:9" x14ac:dyDescent="0.25">
      <c r="A60" s="392">
        <v>43466</v>
      </c>
      <c r="B60" s="324" t="s">
        <v>88</v>
      </c>
      <c r="C60" s="324" t="s">
        <v>169</v>
      </c>
      <c r="D60" s="324" t="s">
        <v>81</v>
      </c>
      <c r="E60" s="324" t="s">
        <v>48</v>
      </c>
      <c r="F60" s="324">
        <v>165</v>
      </c>
      <c r="G60" s="324">
        <v>162</v>
      </c>
      <c r="H60" s="324">
        <v>3</v>
      </c>
      <c r="I60" s="324">
        <v>0.02</v>
      </c>
    </row>
    <row r="61" spans="1:9" x14ac:dyDescent="0.25">
      <c r="A61" s="393">
        <v>43466</v>
      </c>
      <c r="B61" s="325" t="s">
        <v>88</v>
      </c>
      <c r="C61" s="325" t="s">
        <v>169</v>
      </c>
      <c r="D61" s="325" t="s">
        <v>81</v>
      </c>
      <c r="E61" s="325" t="s">
        <v>49</v>
      </c>
      <c r="F61" s="325">
        <v>65</v>
      </c>
      <c r="G61" s="325">
        <v>65</v>
      </c>
      <c r="H61" s="325">
        <v>0</v>
      </c>
      <c r="I61" s="325">
        <v>0</v>
      </c>
    </row>
    <row r="62" spans="1:9" x14ac:dyDescent="0.25">
      <c r="A62" s="392">
        <v>43466</v>
      </c>
      <c r="B62" s="324" t="s">
        <v>88</v>
      </c>
      <c r="C62" s="324" t="s">
        <v>169</v>
      </c>
      <c r="D62" s="324" t="s">
        <v>81</v>
      </c>
      <c r="E62" s="324" t="s">
        <v>50</v>
      </c>
      <c r="F62" s="324">
        <v>679</v>
      </c>
      <c r="G62" s="324">
        <v>677</v>
      </c>
      <c r="H62" s="324">
        <v>2</v>
      </c>
      <c r="I62" s="324">
        <v>0</v>
      </c>
    </row>
    <row r="63" spans="1:9" x14ac:dyDescent="0.25">
      <c r="A63" s="393">
        <v>43466</v>
      </c>
      <c r="B63" s="325" t="s">
        <v>88</v>
      </c>
      <c r="C63" s="325" t="s">
        <v>169</v>
      </c>
      <c r="D63" s="325" t="s">
        <v>82</v>
      </c>
      <c r="E63" s="325" t="s">
        <v>9</v>
      </c>
      <c r="F63" s="325">
        <v>480</v>
      </c>
      <c r="G63" s="325">
        <v>480</v>
      </c>
      <c r="H63" s="325">
        <v>0</v>
      </c>
      <c r="I63" s="325">
        <v>0</v>
      </c>
    </row>
    <row r="64" spans="1:9" x14ac:dyDescent="0.25">
      <c r="A64" s="392">
        <v>43466</v>
      </c>
      <c r="B64" s="324" t="s">
        <v>88</v>
      </c>
      <c r="C64" s="324" t="s">
        <v>169</v>
      </c>
      <c r="D64" s="324" t="s">
        <v>82</v>
      </c>
      <c r="E64" s="324" t="s">
        <v>10</v>
      </c>
      <c r="F64" s="324">
        <v>63</v>
      </c>
      <c r="G64" s="324">
        <v>63</v>
      </c>
      <c r="H64" s="324">
        <v>0</v>
      </c>
      <c r="I64" s="324">
        <v>0</v>
      </c>
    </row>
    <row r="65" spans="1:9" x14ac:dyDescent="0.25">
      <c r="A65" s="393">
        <v>43466</v>
      </c>
      <c r="B65" s="325" t="s">
        <v>88</v>
      </c>
      <c r="C65" s="325" t="s">
        <v>169</v>
      </c>
      <c r="D65" s="325" t="s">
        <v>82</v>
      </c>
      <c r="E65" s="325" t="s">
        <v>11</v>
      </c>
      <c r="F65" s="325">
        <v>163</v>
      </c>
      <c r="G65" s="325">
        <v>163</v>
      </c>
      <c r="H65" s="325">
        <v>0</v>
      </c>
      <c r="I65" s="325">
        <v>0</v>
      </c>
    </row>
    <row r="66" spans="1:9" x14ac:dyDescent="0.25">
      <c r="A66" s="392">
        <v>43466</v>
      </c>
      <c r="B66" s="324" t="s">
        <v>88</v>
      </c>
      <c r="C66" s="324" t="s">
        <v>169</v>
      </c>
      <c r="D66" s="324" t="s">
        <v>82</v>
      </c>
      <c r="E66" s="324" t="s">
        <v>12</v>
      </c>
      <c r="F66" s="324">
        <v>111</v>
      </c>
      <c r="G66" s="324">
        <v>111</v>
      </c>
      <c r="H66" s="324">
        <v>0</v>
      </c>
      <c r="I66" s="324">
        <v>0</v>
      </c>
    </row>
    <row r="67" spans="1:9" x14ac:dyDescent="0.25">
      <c r="A67" s="393">
        <v>43466</v>
      </c>
      <c r="B67" s="325" t="s">
        <v>88</v>
      </c>
      <c r="C67" s="325" t="s">
        <v>169</v>
      </c>
      <c r="D67" s="325" t="s">
        <v>82</v>
      </c>
      <c r="E67" s="325" t="s">
        <v>13</v>
      </c>
      <c r="F67" s="325">
        <v>272</v>
      </c>
      <c r="G67" s="325">
        <v>244</v>
      </c>
      <c r="H67" s="325">
        <v>28</v>
      </c>
      <c r="I67" s="325">
        <v>0.11</v>
      </c>
    </row>
    <row r="68" spans="1:9" x14ac:dyDescent="0.25">
      <c r="A68" s="392">
        <v>43466</v>
      </c>
      <c r="B68" s="324" t="s">
        <v>89</v>
      </c>
      <c r="C68" s="324" t="s">
        <v>169</v>
      </c>
      <c r="D68" s="324" t="s">
        <v>81</v>
      </c>
      <c r="E68" s="324" t="s">
        <v>46</v>
      </c>
      <c r="F68" s="324">
        <v>586</v>
      </c>
      <c r="G68" s="324">
        <v>525</v>
      </c>
      <c r="H68" s="324">
        <v>61</v>
      </c>
      <c r="I68" s="324">
        <v>0.12</v>
      </c>
    </row>
    <row r="69" spans="1:9" x14ac:dyDescent="0.25">
      <c r="A69" s="393">
        <v>43466</v>
      </c>
      <c r="B69" s="325" t="s">
        <v>89</v>
      </c>
      <c r="C69" s="325" t="s">
        <v>169</v>
      </c>
      <c r="D69" s="325" t="s">
        <v>81</v>
      </c>
      <c r="E69" s="325" t="s">
        <v>47</v>
      </c>
      <c r="F69" s="325">
        <v>617</v>
      </c>
      <c r="G69" s="325">
        <v>598</v>
      </c>
      <c r="H69" s="325">
        <v>19</v>
      </c>
      <c r="I69" s="325">
        <v>0.03</v>
      </c>
    </row>
    <row r="70" spans="1:9" x14ac:dyDescent="0.25">
      <c r="A70" s="392">
        <v>43466</v>
      </c>
      <c r="B70" s="324" t="s">
        <v>89</v>
      </c>
      <c r="C70" s="324" t="s">
        <v>169</v>
      </c>
      <c r="D70" s="324" t="s">
        <v>81</v>
      </c>
      <c r="E70" s="324" t="s">
        <v>48</v>
      </c>
      <c r="F70" s="324">
        <v>348</v>
      </c>
      <c r="G70" s="324">
        <v>333</v>
      </c>
      <c r="H70" s="324">
        <v>15</v>
      </c>
      <c r="I70" s="324">
        <v>0.05</v>
      </c>
    </row>
    <row r="71" spans="1:9" x14ac:dyDescent="0.25">
      <c r="A71" s="393">
        <v>43466</v>
      </c>
      <c r="B71" s="325" t="s">
        <v>89</v>
      </c>
      <c r="C71" s="325" t="s">
        <v>169</v>
      </c>
      <c r="D71" s="325" t="s">
        <v>81</v>
      </c>
      <c r="E71" s="325" t="s">
        <v>50</v>
      </c>
      <c r="F71" s="325">
        <v>622</v>
      </c>
      <c r="G71" s="325">
        <v>620</v>
      </c>
      <c r="H71" s="325">
        <v>2</v>
      </c>
      <c r="I71" s="325">
        <v>0</v>
      </c>
    </row>
    <row r="72" spans="1:9" x14ac:dyDescent="0.25">
      <c r="A72" s="392">
        <v>43466</v>
      </c>
      <c r="B72" s="324" t="s">
        <v>89</v>
      </c>
      <c r="C72" s="324" t="s">
        <v>169</v>
      </c>
      <c r="D72" s="324" t="s">
        <v>82</v>
      </c>
      <c r="E72" s="324" t="s">
        <v>9</v>
      </c>
      <c r="F72" s="324">
        <v>88</v>
      </c>
      <c r="G72" s="324">
        <v>88</v>
      </c>
      <c r="H72" s="324">
        <v>0</v>
      </c>
      <c r="I72" s="324">
        <v>0</v>
      </c>
    </row>
    <row r="73" spans="1:9" x14ac:dyDescent="0.25">
      <c r="A73" s="393">
        <v>43466</v>
      </c>
      <c r="B73" s="325" t="s">
        <v>89</v>
      </c>
      <c r="C73" s="325" t="s">
        <v>169</v>
      </c>
      <c r="D73" s="325" t="s">
        <v>82</v>
      </c>
      <c r="E73" s="325" t="s">
        <v>10</v>
      </c>
      <c r="F73" s="325">
        <v>86</v>
      </c>
      <c r="G73" s="325">
        <v>86</v>
      </c>
      <c r="H73" s="325">
        <v>0</v>
      </c>
      <c r="I73" s="325">
        <v>0</v>
      </c>
    </row>
    <row r="74" spans="1:9" x14ac:dyDescent="0.25">
      <c r="A74" s="392">
        <v>43466</v>
      </c>
      <c r="B74" s="324" t="s">
        <v>89</v>
      </c>
      <c r="C74" s="324" t="s">
        <v>169</v>
      </c>
      <c r="D74" s="324" t="s">
        <v>82</v>
      </c>
      <c r="E74" s="324" t="s">
        <v>11</v>
      </c>
      <c r="F74" s="324">
        <v>121</v>
      </c>
      <c r="G74" s="324">
        <v>121</v>
      </c>
      <c r="H74" s="324">
        <v>0</v>
      </c>
      <c r="I74" s="324">
        <v>0</v>
      </c>
    </row>
    <row r="75" spans="1:9" x14ac:dyDescent="0.25">
      <c r="A75" s="393">
        <v>43466</v>
      </c>
      <c r="B75" s="325" t="s">
        <v>89</v>
      </c>
      <c r="C75" s="325" t="s">
        <v>169</v>
      </c>
      <c r="D75" s="325" t="s">
        <v>82</v>
      </c>
      <c r="E75" s="325" t="s">
        <v>12</v>
      </c>
      <c r="F75" s="325">
        <v>216</v>
      </c>
      <c r="G75" s="325">
        <v>216</v>
      </c>
      <c r="H75" s="325">
        <v>0</v>
      </c>
      <c r="I75" s="325">
        <v>0</v>
      </c>
    </row>
    <row r="76" spans="1:9" x14ac:dyDescent="0.25">
      <c r="A76" s="392">
        <v>43466</v>
      </c>
      <c r="B76" s="324" t="s">
        <v>89</v>
      </c>
      <c r="C76" s="324" t="s">
        <v>169</v>
      </c>
      <c r="D76" s="324" t="s">
        <v>82</v>
      </c>
      <c r="E76" s="324" t="s">
        <v>13</v>
      </c>
      <c r="F76" s="324">
        <v>525</v>
      </c>
      <c r="G76" s="324">
        <v>504</v>
      </c>
      <c r="H76" s="324">
        <v>21</v>
      </c>
      <c r="I76" s="324">
        <v>0.04</v>
      </c>
    </row>
    <row r="77" spans="1:9" x14ac:dyDescent="0.25">
      <c r="A77" s="393">
        <v>43466</v>
      </c>
      <c r="B77" s="325" t="s">
        <v>90</v>
      </c>
      <c r="C77" s="325" t="s">
        <v>169</v>
      </c>
      <c r="D77" s="325" t="s">
        <v>81</v>
      </c>
      <c r="E77" s="325" t="s">
        <v>46</v>
      </c>
      <c r="F77" s="325">
        <v>62</v>
      </c>
      <c r="G77" s="325">
        <v>55</v>
      </c>
      <c r="H77" s="325">
        <v>7</v>
      </c>
      <c r="I77" s="325">
        <v>0.13</v>
      </c>
    </row>
    <row r="78" spans="1:9" x14ac:dyDescent="0.25">
      <c r="A78" s="392">
        <v>43466</v>
      </c>
      <c r="B78" s="324" t="s">
        <v>90</v>
      </c>
      <c r="C78" s="324" t="s">
        <v>169</v>
      </c>
      <c r="D78" s="324" t="s">
        <v>81</v>
      </c>
      <c r="E78" s="324" t="s">
        <v>47</v>
      </c>
      <c r="F78" s="324">
        <v>163</v>
      </c>
      <c r="G78" s="324">
        <v>161</v>
      </c>
      <c r="H78" s="324">
        <v>2</v>
      </c>
      <c r="I78" s="324">
        <v>0.01</v>
      </c>
    </row>
    <row r="79" spans="1:9" x14ac:dyDescent="0.25">
      <c r="A79" s="393">
        <v>43466</v>
      </c>
      <c r="B79" s="325" t="s">
        <v>90</v>
      </c>
      <c r="C79" s="325" t="s">
        <v>169</v>
      </c>
      <c r="D79" s="325" t="s">
        <v>81</v>
      </c>
      <c r="E79" s="325" t="s">
        <v>48</v>
      </c>
      <c r="F79" s="325">
        <v>159</v>
      </c>
      <c r="G79" s="325">
        <v>156</v>
      </c>
      <c r="H79" s="325">
        <v>3</v>
      </c>
      <c r="I79" s="325">
        <v>0.02</v>
      </c>
    </row>
    <row r="80" spans="1:9" x14ac:dyDescent="0.25">
      <c r="A80" s="392">
        <v>43466</v>
      </c>
      <c r="B80" s="324" t="s">
        <v>90</v>
      </c>
      <c r="C80" s="324" t="s">
        <v>169</v>
      </c>
      <c r="D80" s="324" t="s">
        <v>81</v>
      </c>
      <c r="E80" s="324" t="s">
        <v>50</v>
      </c>
      <c r="F80" s="324">
        <v>424</v>
      </c>
      <c r="G80" s="324">
        <v>423</v>
      </c>
      <c r="H80" s="324">
        <v>1</v>
      </c>
      <c r="I80" s="324">
        <v>0</v>
      </c>
    </row>
    <row r="81" spans="1:9" x14ac:dyDescent="0.25">
      <c r="A81" s="393">
        <v>43466</v>
      </c>
      <c r="B81" s="325" t="s">
        <v>147</v>
      </c>
      <c r="C81" s="325" t="s">
        <v>169</v>
      </c>
      <c r="D81" s="325" t="s">
        <v>81</v>
      </c>
      <c r="E81" s="325" t="s">
        <v>46</v>
      </c>
      <c r="F81" s="325">
        <v>27</v>
      </c>
      <c r="G81" s="325" t="s">
        <v>170</v>
      </c>
      <c r="H81" s="325" t="s">
        <v>170</v>
      </c>
      <c r="I81" s="325" t="s">
        <v>170</v>
      </c>
    </row>
    <row r="82" spans="1:9" x14ac:dyDescent="0.25">
      <c r="A82" s="392">
        <v>43466</v>
      </c>
      <c r="B82" s="324" t="s">
        <v>147</v>
      </c>
      <c r="C82" s="324" t="s">
        <v>169</v>
      </c>
      <c r="D82" s="324" t="s">
        <v>81</v>
      </c>
      <c r="E82" s="324" t="s">
        <v>47</v>
      </c>
      <c r="F82" s="324">
        <v>36</v>
      </c>
      <c r="G82" s="324" t="s">
        <v>170</v>
      </c>
      <c r="H82" s="324" t="s">
        <v>170</v>
      </c>
      <c r="I82" s="324" t="s">
        <v>170</v>
      </c>
    </row>
    <row r="83" spans="1:9" x14ac:dyDescent="0.25">
      <c r="A83" s="393">
        <v>43466</v>
      </c>
      <c r="B83" s="325" t="s">
        <v>147</v>
      </c>
      <c r="C83" s="325" t="s">
        <v>169</v>
      </c>
      <c r="D83" s="325" t="s">
        <v>81</v>
      </c>
      <c r="E83" s="325" t="s">
        <v>48</v>
      </c>
      <c r="F83" s="325">
        <v>24</v>
      </c>
      <c r="G83" s="325" t="s">
        <v>170</v>
      </c>
      <c r="H83" s="325" t="s">
        <v>170</v>
      </c>
      <c r="I83" s="325" t="s">
        <v>170</v>
      </c>
    </row>
    <row r="84" spans="1:9" x14ac:dyDescent="0.25">
      <c r="A84" s="392">
        <v>43466</v>
      </c>
      <c r="B84" s="324" t="s">
        <v>147</v>
      </c>
      <c r="C84" s="324" t="s">
        <v>169</v>
      </c>
      <c r="D84" s="324" t="s">
        <v>81</v>
      </c>
      <c r="E84" s="324" t="s">
        <v>50</v>
      </c>
      <c r="F84" s="324">
        <v>65</v>
      </c>
      <c r="G84" s="324" t="s">
        <v>170</v>
      </c>
      <c r="H84" s="324" t="s">
        <v>170</v>
      </c>
      <c r="I84" s="324" t="s">
        <v>170</v>
      </c>
    </row>
    <row r="85" spans="1:9" x14ac:dyDescent="0.25">
      <c r="A85" s="393">
        <v>43466</v>
      </c>
      <c r="B85" s="325" t="s">
        <v>147</v>
      </c>
      <c r="C85" s="325" t="s">
        <v>169</v>
      </c>
      <c r="D85" s="325" t="s">
        <v>82</v>
      </c>
      <c r="E85" s="325" t="s">
        <v>9</v>
      </c>
      <c r="F85" s="325">
        <v>10</v>
      </c>
      <c r="G85" s="325" t="s">
        <v>170</v>
      </c>
      <c r="H85" s="325" t="s">
        <v>170</v>
      </c>
      <c r="I85" s="325" t="s">
        <v>170</v>
      </c>
    </row>
    <row r="86" spans="1:9" x14ac:dyDescent="0.25">
      <c r="A86" s="392">
        <v>43466</v>
      </c>
      <c r="B86" s="324" t="s">
        <v>147</v>
      </c>
      <c r="C86" s="324" t="s">
        <v>169</v>
      </c>
      <c r="D86" s="324" t="s">
        <v>82</v>
      </c>
      <c r="E86" s="324" t="s">
        <v>10</v>
      </c>
      <c r="F86" s="324">
        <v>26</v>
      </c>
      <c r="G86" s="324" t="s">
        <v>170</v>
      </c>
      <c r="H86" s="324" t="s">
        <v>170</v>
      </c>
      <c r="I86" s="324" t="s">
        <v>170</v>
      </c>
    </row>
    <row r="87" spans="1:9" x14ac:dyDescent="0.25">
      <c r="A87" s="393">
        <v>43466</v>
      </c>
      <c r="B87" s="325" t="s">
        <v>147</v>
      </c>
      <c r="C87" s="325" t="s">
        <v>169</v>
      </c>
      <c r="D87" s="325" t="s">
        <v>82</v>
      </c>
      <c r="E87" s="325" t="s">
        <v>11</v>
      </c>
      <c r="F87" s="325">
        <v>25</v>
      </c>
      <c r="G87" s="325" t="s">
        <v>170</v>
      </c>
      <c r="H87" s="325" t="s">
        <v>170</v>
      </c>
      <c r="I87" s="325" t="s">
        <v>170</v>
      </c>
    </row>
    <row r="88" spans="1:9" x14ac:dyDescent="0.25">
      <c r="A88" s="392">
        <v>43466</v>
      </c>
      <c r="B88" s="324" t="s">
        <v>147</v>
      </c>
      <c r="C88" s="324" t="s">
        <v>169</v>
      </c>
      <c r="D88" s="324" t="s">
        <v>82</v>
      </c>
      <c r="E88" s="324" t="s">
        <v>12</v>
      </c>
      <c r="F88" s="324">
        <v>27</v>
      </c>
      <c r="G88" s="324" t="s">
        <v>170</v>
      </c>
      <c r="H88" s="324" t="s">
        <v>170</v>
      </c>
      <c r="I88" s="324" t="s">
        <v>170</v>
      </c>
    </row>
    <row r="89" spans="1:9" x14ac:dyDescent="0.25">
      <c r="A89" s="393">
        <v>43466</v>
      </c>
      <c r="B89" s="325" t="s">
        <v>147</v>
      </c>
      <c r="C89" s="325" t="s">
        <v>169</v>
      </c>
      <c r="D89" s="325" t="s">
        <v>82</v>
      </c>
      <c r="E89" s="325" t="s">
        <v>13</v>
      </c>
      <c r="F89" s="325">
        <v>64</v>
      </c>
      <c r="G89" s="325" t="s">
        <v>170</v>
      </c>
      <c r="H89" s="325" t="s">
        <v>170</v>
      </c>
      <c r="I89" s="325" t="s">
        <v>170</v>
      </c>
    </row>
    <row r="90" spans="1:9" x14ac:dyDescent="0.25">
      <c r="A90" s="392">
        <v>43466</v>
      </c>
      <c r="B90" s="324" t="s">
        <v>148</v>
      </c>
      <c r="C90" s="324" t="s">
        <v>169</v>
      </c>
      <c r="D90" s="324" t="s">
        <v>81</v>
      </c>
      <c r="E90" s="324" t="s">
        <v>46</v>
      </c>
      <c r="F90" s="324">
        <v>188</v>
      </c>
      <c r="G90" s="324" t="s">
        <v>170</v>
      </c>
      <c r="H90" s="324" t="s">
        <v>170</v>
      </c>
      <c r="I90" s="324" t="s">
        <v>170</v>
      </c>
    </row>
    <row r="91" spans="1:9" x14ac:dyDescent="0.25">
      <c r="A91" s="393">
        <v>43466</v>
      </c>
      <c r="B91" s="325" t="s">
        <v>148</v>
      </c>
      <c r="C91" s="325" t="s">
        <v>169</v>
      </c>
      <c r="D91" s="325" t="s">
        <v>81</v>
      </c>
      <c r="E91" s="325" t="s">
        <v>47</v>
      </c>
      <c r="F91" s="325">
        <v>269</v>
      </c>
      <c r="G91" s="325" t="s">
        <v>170</v>
      </c>
      <c r="H91" s="325" t="s">
        <v>170</v>
      </c>
      <c r="I91" s="325" t="s">
        <v>170</v>
      </c>
    </row>
    <row r="92" spans="1:9" x14ac:dyDescent="0.25">
      <c r="A92" s="392">
        <v>43466</v>
      </c>
      <c r="B92" s="324" t="s">
        <v>148</v>
      </c>
      <c r="C92" s="324" t="s">
        <v>169</v>
      </c>
      <c r="D92" s="324" t="s">
        <v>81</v>
      </c>
      <c r="E92" s="324" t="s">
        <v>48</v>
      </c>
      <c r="F92" s="324">
        <v>143</v>
      </c>
      <c r="G92" s="324" t="s">
        <v>170</v>
      </c>
      <c r="H92" s="324" t="s">
        <v>170</v>
      </c>
      <c r="I92" s="324" t="s">
        <v>170</v>
      </c>
    </row>
    <row r="93" spans="1:9" x14ac:dyDescent="0.25">
      <c r="A93" s="393">
        <v>43466</v>
      </c>
      <c r="B93" s="325" t="s">
        <v>148</v>
      </c>
      <c r="C93" s="325" t="s">
        <v>169</v>
      </c>
      <c r="D93" s="325" t="s">
        <v>81</v>
      </c>
      <c r="E93" s="325" t="s">
        <v>50</v>
      </c>
      <c r="F93" s="325">
        <v>226</v>
      </c>
      <c r="G93" s="325" t="s">
        <v>170</v>
      </c>
      <c r="H93" s="325" t="s">
        <v>170</v>
      </c>
      <c r="I93" s="325" t="s">
        <v>170</v>
      </c>
    </row>
    <row r="94" spans="1:9" x14ac:dyDescent="0.25">
      <c r="A94" s="392">
        <v>43466</v>
      </c>
      <c r="B94" s="324" t="s">
        <v>148</v>
      </c>
      <c r="C94" s="324" t="s">
        <v>169</v>
      </c>
      <c r="D94" s="324" t="s">
        <v>82</v>
      </c>
      <c r="E94" s="324" t="s">
        <v>9</v>
      </c>
      <c r="F94" s="324">
        <v>248</v>
      </c>
      <c r="G94" s="324" t="s">
        <v>170</v>
      </c>
      <c r="H94" s="324" t="s">
        <v>170</v>
      </c>
      <c r="I94" s="324" t="s">
        <v>170</v>
      </c>
    </row>
    <row r="95" spans="1:9" x14ac:dyDescent="0.25">
      <c r="A95" s="393">
        <v>43466</v>
      </c>
      <c r="B95" s="325" t="s">
        <v>148</v>
      </c>
      <c r="C95" s="325" t="s">
        <v>169</v>
      </c>
      <c r="D95" s="325" t="s">
        <v>82</v>
      </c>
      <c r="E95" s="325" t="s">
        <v>10</v>
      </c>
      <c r="F95" s="325">
        <v>53</v>
      </c>
      <c r="G95" s="325" t="s">
        <v>170</v>
      </c>
      <c r="H95" s="325" t="s">
        <v>170</v>
      </c>
      <c r="I95" s="325" t="s">
        <v>170</v>
      </c>
    </row>
    <row r="96" spans="1:9" x14ac:dyDescent="0.25">
      <c r="A96" s="392">
        <v>43466</v>
      </c>
      <c r="B96" s="324" t="s">
        <v>148</v>
      </c>
      <c r="C96" s="324" t="s">
        <v>169</v>
      </c>
      <c r="D96" s="324" t="s">
        <v>82</v>
      </c>
      <c r="E96" s="324" t="s">
        <v>11</v>
      </c>
      <c r="F96" s="324">
        <v>130</v>
      </c>
      <c r="G96" s="324" t="s">
        <v>170</v>
      </c>
      <c r="H96" s="324" t="s">
        <v>170</v>
      </c>
      <c r="I96" s="324" t="s">
        <v>170</v>
      </c>
    </row>
    <row r="97" spans="1:9" x14ac:dyDescent="0.25">
      <c r="A97" s="393">
        <v>43466</v>
      </c>
      <c r="B97" s="325" t="s">
        <v>148</v>
      </c>
      <c r="C97" s="325" t="s">
        <v>169</v>
      </c>
      <c r="D97" s="325" t="s">
        <v>82</v>
      </c>
      <c r="E97" s="325" t="s">
        <v>12</v>
      </c>
      <c r="F97" s="325">
        <v>92</v>
      </c>
      <c r="G97" s="325" t="s">
        <v>170</v>
      </c>
      <c r="H97" s="325" t="s">
        <v>170</v>
      </c>
      <c r="I97" s="325" t="s">
        <v>170</v>
      </c>
    </row>
    <row r="98" spans="1:9" x14ac:dyDescent="0.25">
      <c r="A98" s="392">
        <v>43466</v>
      </c>
      <c r="B98" s="324" t="s">
        <v>148</v>
      </c>
      <c r="C98" s="324" t="s">
        <v>169</v>
      </c>
      <c r="D98" s="324" t="s">
        <v>82</v>
      </c>
      <c r="E98" s="324" t="s">
        <v>13</v>
      </c>
      <c r="F98" s="324">
        <v>303</v>
      </c>
      <c r="G98" s="324" t="s">
        <v>170</v>
      </c>
      <c r="H98" s="324" t="s">
        <v>170</v>
      </c>
      <c r="I98" s="324" t="s">
        <v>170</v>
      </c>
    </row>
    <row r="99" spans="1:9" x14ac:dyDescent="0.25">
      <c r="A99" s="393">
        <v>43466</v>
      </c>
      <c r="B99" s="325" t="s">
        <v>149</v>
      </c>
      <c r="C99" s="325" t="s">
        <v>169</v>
      </c>
      <c r="D99" s="325" t="s">
        <v>81</v>
      </c>
      <c r="E99" s="325" t="s">
        <v>46</v>
      </c>
      <c r="F99" s="325">
        <v>48</v>
      </c>
      <c r="G99" s="325" t="s">
        <v>170</v>
      </c>
      <c r="H99" s="325" t="s">
        <v>170</v>
      </c>
      <c r="I99" s="325" t="s">
        <v>170</v>
      </c>
    </row>
    <row r="100" spans="1:9" x14ac:dyDescent="0.25">
      <c r="A100" s="392">
        <v>43466</v>
      </c>
      <c r="B100" s="324" t="s">
        <v>149</v>
      </c>
      <c r="C100" s="324" t="s">
        <v>169</v>
      </c>
      <c r="D100" s="324" t="s">
        <v>81</v>
      </c>
      <c r="E100" s="324" t="s">
        <v>47</v>
      </c>
      <c r="F100" s="324">
        <v>104</v>
      </c>
      <c r="G100" s="324" t="s">
        <v>170</v>
      </c>
      <c r="H100" s="324" t="s">
        <v>170</v>
      </c>
      <c r="I100" s="324" t="s">
        <v>170</v>
      </c>
    </row>
    <row r="101" spans="1:9" x14ac:dyDescent="0.25">
      <c r="A101" s="393">
        <v>43466</v>
      </c>
      <c r="B101" s="325" t="s">
        <v>149</v>
      </c>
      <c r="C101" s="325" t="s">
        <v>169</v>
      </c>
      <c r="D101" s="325" t="s">
        <v>81</v>
      </c>
      <c r="E101" s="325" t="s">
        <v>48</v>
      </c>
      <c r="F101" s="325">
        <v>136</v>
      </c>
      <c r="G101" s="325" t="s">
        <v>170</v>
      </c>
      <c r="H101" s="325" t="s">
        <v>170</v>
      </c>
      <c r="I101" s="325" t="s">
        <v>170</v>
      </c>
    </row>
    <row r="102" spans="1:9" x14ac:dyDescent="0.25">
      <c r="A102" s="392">
        <v>43466</v>
      </c>
      <c r="B102" s="324" t="s">
        <v>149</v>
      </c>
      <c r="C102" s="324" t="s">
        <v>169</v>
      </c>
      <c r="D102" s="324" t="s">
        <v>81</v>
      </c>
      <c r="E102" s="324" t="s">
        <v>50</v>
      </c>
      <c r="F102" s="324">
        <v>341</v>
      </c>
      <c r="G102" s="324" t="s">
        <v>170</v>
      </c>
      <c r="H102" s="324" t="s">
        <v>170</v>
      </c>
      <c r="I102" s="324" t="s">
        <v>170</v>
      </c>
    </row>
    <row r="103" spans="1:9" x14ac:dyDescent="0.25">
      <c r="A103" s="393">
        <v>43466</v>
      </c>
      <c r="B103" s="325" t="s">
        <v>150</v>
      </c>
      <c r="C103" s="325" t="s">
        <v>169</v>
      </c>
      <c r="D103" s="325" t="s">
        <v>81</v>
      </c>
      <c r="E103" s="325" t="s">
        <v>46</v>
      </c>
      <c r="F103" s="325">
        <v>165</v>
      </c>
      <c r="G103" s="325" t="s">
        <v>170</v>
      </c>
      <c r="H103" s="325" t="s">
        <v>170</v>
      </c>
      <c r="I103" s="325" t="s">
        <v>170</v>
      </c>
    </row>
    <row r="104" spans="1:9" x14ac:dyDescent="0.25">
      <c r="A104" s="392">
        <v>43466</v>
      </c>
      <c r="B104" s="324" t="s">
        <v>150</v>
      </c>
      <c r="C104" s="324" t="s">
        <v>169</v>
      </c>
      <c r="D104" s="324" t="s">
        <v>81</v>
      </c>
      <c r="E104" s="324" t="s">
        <v>47</v>
      </c>
      <c r="F104" s="324">
        <v>82</v>
      </c>
      <c r="G104" s="324" t="s">
        <v>170</v>
      </c>
      <c r="H104" s="324" t="s">
        <v>170</v>
      </c>
      <c r="I104" s="324" t="s">
        <v>170</v>
      </c>
    </row>
    <row r="105" spans="1:9" x14ac:dyDescent="0.25">
      <c r="A105" s="393">
        <v>43466</v>
      </c>
      <c r="B105" s="325" t="s">
        <v>150</v>
      </c>
      <c r="C105" s="325" t="s">
        <v>169</v>
      </c>
      <c r="D105" s="325" t="s">
        <v>81</v>
      </c>
      <c r="E105" s="325" t="s">
        <v>48</v>
      </c>
      <c r="F105" s="325">
        <v>102</v>
      </c>
      <c r="G105" s="325" t="s">
        <v>170</v>
      </c>
      <c r="H105" s="325" t="s">
        <v>170</v>
      </c>
      <c r="I105" s="325" t="s">
        <v>170</v>
      </c>
    </row>
    <row r="106" spans="1:9" x14ac:dyDescent="0.25">
      <c r="A106" s="392">
        <v>43466</v>
      </c>
      <c r="B106" s="324" t="s">
        <v>150</v>
      </c>
      <c r="C106" s="324" t="s">
        <v>169</v>
      </c>
      <c r="D106" s="324" t="s">
        <v>81</v>
      </c>
      <c r="E106" s="324" t="s">
        <v>50</v>
      </c>
      <c r="F106" s="324">
        <v>84</v>
      </c>
      <c r="G106" s="324" t="s">
        <v>170</v>
      </c>
      <c r="H106" s="324" t="s">
        <v>170</v>
      </c>
      <c r="I106" s="324" t="s">
        <v>170</v>
      </c>
    </row>
    <row r="107" spans="1:9" x14ac:dyDescent="0.25">
      <c r="A107" s="393">
        <v>43466</v>
      </c>
      <c r="B107" s="325" t="s">
        <v>91</v>
      </c>
      <c r="C107" s="325" t="s">
        <v>169</v>
      </c>
      <c r="D107" s="325" t="s">
        <v>81</v>
      </c>
      <c r="E107" s="325" t="s">
        <v>46</v>
      </c>
      <c r="F107" s="325">
        <v>1134</v>
      </c>
      <c r="G107" s="325">
        <v>1043</v>
      </c>
      <c r="H107" s="325">
        <v>91</v>
      </c>
      <c r="I107" s="325">
        <v>0.09</v>
      </c>
    </row>
    <row r="108" spans="1:9" x14ac:dyDescent="0.25">
      <c r="A108" s="392">
        <v>43466</v>
      </c>
      <c r="B108" s="324" t="s">
        <v>91</v>
      </c>
      <c r="C108" s="324" t="s">
        <v>169</v>
      </c>
      <c r="D108" s="324" t="s">
        <v>81</v>
      </c>
      <c r="E108" s="324" t="s">
        <v>47</v>
      </c>
      <c r="F108" s="324">
        <v>758</v>
      </c>
      <c r="G108" s="324">
        <v>747</v>
      </c>
      <c r="H108" s="324">
        <v>11</v>
      </c>
      <c r="I108" s="324">
        <v>0.01</v>
      </c>
    </row>
    <row r="109" spans="1:9" x14ac:dyDescent="0.25">
      <c r="A109" s="393">
        <v>43466</v>
      </c>
      <c r="B109" s="325" t="s">
        <v>91</v>
      </c>
      <c r="C109" s="325" t="s">
        <v>169</v>
      </c>
      <c r="D109" s="325" t="s">
        <v>81</v>
      </c>
      <c r="E109" s="325" t="s">
        <v>48</v>
      </c>
      <c r="F109" s="325">
        <v>634</v>
      </c>
      <c r="G109" s="325">
        <v>626</v>
      </c>
      <c r="H109" s="325">
        <v>8</v>
      </c>
      <c r="I109" s="325">
        <v>0.01</v>
      </c>
    </row>
    <row r="110" spans="1:9" x14ac:dyDescent="0.25">
      <c r="A110" s="392">
        <v>43466</v>
      </c>
      <c r="B110" s="324" t="s">
        <v>91</v>
      </c>
      <c r="C110" s="324" t="s">
        <v>169</v>
      </c>
      <c r="D110" s="324" t="s">
        <v>81</v>
      </c>
      <c r="E110" s="324" t="s">
        <v>50</v>
      </c>
      <c r="F110" s="324">
        <v>835</v>
      </c>
      <c r="G110" s="324">
        <v>835</v>
      </c>
      <c r="H110" s="324">
        <v>0</v>
      </c>
      <c r="I110" s="324">
        <v>0</v>
      </c>
    </row>
    <row r="111" spans="1:9" x14ac:dyDescent="0.25">
      <c r="A111" s="393">
        <v>43466</v>
      </c>
      <c r="B111" s="325" t="s">
        <v>91</v>
      </c>
      <c r="C111" s="325" t="s">
        <v>169</v>
      </c>
      <c r="D111" s="325" t="s">
        <v>82</v>
      </c>
      <c r="E111" s="325" t="s">
        <v>9</v>
      </c>
      <c r="F111" s="325">
        <v>574</v>
      </c>
      <c r="G111" s="325">
        <v>574</v>
      </c>
      <c r="H111" s="325">
        <v>0</v>
      </c>
      <c r="I111" s="325">
        <v>0</v>
      </c>
    </row>
    <row r="112" spans="1:9" x14ac:dyDescent="0.25">
      <c r="A112" s="392">
        <v>43466</v>
      </c>
      <c r="B112" s="324" t="s">
        <v>91</v>
      </c>
      <c r="C112" s="324" t="s">
        <v>169</v>
      </c>
      <c r="D112" s="324" t="s">
        <v>82</v>
      </c>
      <c r="E112" s="324" t="s">
        <v>10</v>
      </c>
      <c r="F112" s="324">
        <v>240</v>
      </c>
      <c r="G112" s="324">
        <v>240</v>
      </c>
      <c r="H112" s="324">
        <v>0</v>
      </c>
      <c r="I112" s="324">
        <v>0</v>
      </c>
    </row>
    <row r="113" spans="1:9" x14ac:dyDescent="0.25">
      <c r="A113" s="393">
        <v>43466</v>
      </c>
      <c r="B113" s="325" t="s">
        <v>91</v>
      </c>
      <c r="C113" s="325" t="s">
        <v>169</v>
      </c>
      <c r="D113" s="325" t="s">
        <v>82</v>
      </c>
      <c r="E113" s="325" t="s">
        <v>11</v>
      </c>
      <c r="F113" s="325">
        <v>623</v>
      </c>
      <c r="G113" s="325">
        <v>622</v>
      </c>
      <c r="H113" s="325">
        <v>1</v>
      </c>
      <c r="I113" s="325">
        <v>0</v>
      </c>
    </row>
    <row r="114" spans="1:9" x14ac:dyDescent="0.25">
      <c r="A114" s="392">
        <v>43466</v>
      </c>
      <c r="B114" s="324" t="s">
        <v>91</v>
      </c>
      <c r="C114" s="324" t="s">
        <v>169</v>
      </c>
      <c r="D114" s="324" t="s">
        <v>82</v>
      </c>
      <c r="E114" s="324" t="s">
        <v>12</v>
      </c>
      <c r="F114" s="324">
        <v>1349</v>
      </c>
      <c r="G114" s="324">
        <v>1347</v>
      </c>
      <c r="H114" s="324">
        <v>2</v>
      </c>
      <c r="I114" s="324">
        <v>0</v>
      </c>
    </row>
    <row r="115" spans="1:9" x14ac:dyDescent="0.25">
      <c r="A115" s="393">
        <v>43466</v>
      </c>
      <c r="B115" s="325" t="s">
        <v>91</v>
      </c>
      <c r="C115" s="325" t="s">
        <v>169</v>
      </c>
      <c r="D115" s="325" t="s">
        <v>82</v>
      </c>
      <c r="E115" s="325" t="s">
        <v>13</v>
      </c>
      <c r="F115" s="325">
        <v>345</v>
      </c>
      <c r="G115" s="325">
        <v>246</v>
      </c>
      <c r="H115" s="325">
        <v>99</v>
      </c>
      <c r="I115" s="325">
        <v>0.4</v>
      </c>
    </row>
    <row r="116" spans="1:9" x14ac:dyDescent="0.25">
      <c r="A116" s="392">
        <v>43466</v>
      </c>
      <c r="B116" s="324" t="s">
        <v>151</v>
      </c>
      <c r="C116" s="324" t="s">
        <v>169</v>
      </c>
      <c r="D116" s="324" t="s">
        <v>81</v>
      </c>
      <c r="E116" s="324" t="s">
        <v>46</v>
      </c>
      <c r="F116" s="324">
        <v>68</v>
      </c>
      <c r="G116" s="324" t="s">
        <v>170</v>
      </c>
      <c r="H116" s="324" t="s">
        <v>170</v>
      </c>
      <c r="I116" s="324" t="s">
        <v>170</v>
      </c>
    </row>
    <row r="117" spans="1:9" x14ac:dyDescent="0.25">
      <c r="A117" s="393">
        <v>43466</v>
      </c>
      <c r="B117" s="325" t="s">
        <v>151</v>
      </c>
      <c r="C117" s="325" t="s">
        <v>169</v>
      </c>
      <c r="D117" s="325" t="s">
        <v>81</v>
      </c>
      <c r="E117" s="325" t="s">
        <v>47</v>
      </c>
      <c r="F117" s="325">
        <v>127</v>
      </c>
      <c r="G117" s="325" t="s">
        <v>170</v>
      </c>
      <c r="H117" s="325" t="s">
        <v>170</v>
      </c>
      <c r="I117" s="325" t="s">
        <v>170</v>
      </c>
    </row>
    <row r="118" spans="1:9" x14ac:dyDescent="0.25">
      <c r="A118" s="392">
        <v>43466</v>
      </c>
      <c r="B118" s="324" t="s">
        <v>151</v>
      </c>
      <c r="C118" s="324" t="s">
        <v>169</v>
      </c>
      <c r="D118" s="324" t="s">
        <v>81</v>
      </c>
      <c r="E118" s="324" t="s">
        <v>48</v>
      </c>
      <c r="F118" s="324">
        <v>52</v>
      </c>
      <c r="G118" s="324" t="s">
        <v>170</v>
      </c>
      <c r="H118" s="324" t="s">
        <v>170</v>
      </c>
      <c r="I118" s="324" t="s">
        <v>170</v>
      </c>
    </row>
    <row r="119" spans="1:9" x14ac:dyDescent="0.25">
      <c r="A119" s="393">
        <v>43466</v>
      </c>
      <c r="B119" s="325" t="s">
        <v>151</v>
      </c>
      <c r="C119" s="325" t="s">
        <v>169</v>
      </c>
      <c r="D119" s="325" t="s">
        <v>81</v>
      </c>
      <c r="E119" s="325" t="s">
        <v>50</v>
      </c>
      <c r="F119" s="325">
        <v>82</v>
      </c>
      <c r="G119" s="325" t="s">
        <v>170</v>
      </c>
      <c r="H119" s="325" t="s">
        <v>170</v>
      </c>
      <c r="I119" s="325" t="s">
        <v>170</v>
      </c>
    </row>
    <row r="120" spans="1:9" x14ac:dyDescent="0.25">
      <c r="A120" s="392">
        <v>43466</v>
      </c>
      <c r="B120" s="324" t="s">
        <v>92</v>
      </c>
      <c r="C120" s="324" t="s">
        <v>169</v>
      </c>
      <c r="D120" s="324" t="s">
        <v>81</v>
      </c>
      <c r="E120" s="324" t="s">
        <v>46</v>
      </c>
      <c r="F120" s="324">
        <v>31</v>
      </c>
      <c r="G120" s="324">
        <v>28</v>
      </c>
      <c r="H120" s="324">
        <v>3</v>
      </c>
      <c r="I120" s="324">
        <v>0.11</v>
      </c>
    </row>
    <row r="121" spans="1:9" x14ac:dyDescent="0.25">
      <c r="A121" s="393">
        <v>43466</v>
      </c>
      <c r="B121" s="325" t="s">
        <v>92</v>
      </c>
      <c r="C121" s="325" t="s">
        <v>169</v>
      </c>
      <c r="D121" s="325" t="s">
        <v>81</v>
      </c>
      <c r="E121" s="325" t="s">
        <v>47</v>
      </c>
      <c r="F121" s="325">
        <v>397</v>
      </c>
      <c r="G121" s="325">
        <v>396</v>
      </c>
      <c r="H121" s="325">
        <v>1</v>
      </c>
      <c r="I121" s="325">
        <v>0</v>
      </c>
    </row>
    <row r="122" spans="1:9" x14ac:dyDescent="0.25">
      <c r="A122" s="392">
        <v>43466</v>
      </c>
      <c r="B122" s="324" t="s">
        <v>92</v>
      </c>
      <c r="C122" s="324" t="s">
        <v>169</v>
      </c>
      <c r="D122" s="324" t="s">
        <v>81</v>
      </c>
      <c r="E122" s="324" t="s">
        <v>48</v>
      </c>
      <c r="F122" s="324">
        <v>89</v>
      </c>
      <c r="G122" s="324">
        <v>86</v>
      </c>
      <c r="H122" s="324">
        <v>3</v>
      </c>
      <c r="I122" s="324">
        <v>0.03</v>
      </c>
    </row>
    <row r="123" spans="1:9" x14ac:dyDescent="0.25">
      <c r="A123" s="393">
        <v>43466</v>
      </c>
      <c r="B123" s="325" t="s">
        <v>92</v>
      </c>
      <c r="C123" s="325" t="s">
        <v>169</v>
      </c>
      <c r="D123" s="325" t="s">
        <v>81</v>
      </c>
      <c r="E123" s="325" t="s">
        <v>50</v>
      </c>
      <c r="F123" s="325">
        <v>535</v>
      </c>
      <c r="G123" s="325">
        <v>535</v>
      </c>
      <c r="H123" s="325">
        <v>0</v>
      </c>
      <c r="I123" s="325">
        <v>0</v>
      </c>
    </row>
    <row r="124" spans="1:9" x14ac:dyDescent="0.25">
      <c r="A124" s="392">
        <v>43466</v>
      </c>
      <c r="B124" s="324" t="s">
        <v>92</v>
      </c>
      <c r="C124" s="324" t="s">
        <v>169</v>
      </c>
      <c r="D124" s="324" t="s">
        <v>82</v>
      </c>
      <c r="E124" s="324" t="s">
        <v>9</v>
      </c>
      <c r="F124" s="324">
        <v>487</v>
      </c>
      <c r="G124" s="324">
        <v>487</v>
      </c>
      <c r="H124" s="324">
        <v>0</v>
      </c>
      <c r="I124" s="324">
        <v>0</v>
      </c>
    </row>
    <row r="125" spans="1:9" x14ac:dyDescent="0.25">
      <c r="A125" s="393">
        <v>43466</v>
      </c>
      <c r="B125" s="325" t="s">
        <v>92</v>
      </c>
      <c r="C125" s="325" t="s">
        <v>169</v>
      </c>
      <c r="D125" s="325" t="s">
        <v>82</v>
      </c>
      <c r="E125" s="325" t="s">
        <v>10</v>
      </c>
      <c r="F125" s="325">
        <v>201</v>
      </c>
      <c r="G125" s="325">
        <v>201</v>
      </c>
      <c r="H125" s="325">
        <v>0</v>
      </c>
      <c r="I125" s="325">
        <v>0</v>
      </c>
    </row>
    <row r="126" spans="1:9" x14ac:dyDescent="0.25">
      <c r="A126" s="392">
        <v>43466</v>
      </c>
      <c r="B126" s="324" t="s">
        <v>92</v>
      </c>
      <c r="C126" s="324" t="s">
        <v>169</v>
      </c>
      <c r="D126" s="324" t="s">
        <v>82</v>
      </c>
      <c r="E126" s="324" t="s">
        <v>11</v>
      </c>
      <c r="F126" s="324">
        <v>33</v>
      </c>
      <c r="G126" s="324">
        <v>33</v>
      </c>
      <c r="H126" s="324">
        <v>0</v>
      </c>
      <c r="I126" s="324">
        <v>0</v>
      </c>
    </row>
    <row r="127" spans="1:9" x14ac:dyDescent="0.25">
      <c r="A127" s="393">
        <v>43466</v>
      </c>
      <c r="B127" s="325" t="s">
        <v>92</v>
      </c>
      <c r="C127" s="325" t="s">
        <v>169</v>
      </c>
      <c r="D127" s="325" t="s">
        <v>82</v>
      </c>
      <c r="E127" s="325" t="s">
        <v>12</v>
      </c>
      <c r="F127" s="325">
        <v>19</v>
      </c>
      <c r="G127" s="325">
        <v>19</v>
      </c>
      <c r="H127" s="325">
        <v>0</v>
      </c>
      <c r="I127" s="325">
        <v>0</v>
      </c>
    </row>
    <row r="128" spans="1:9" x14ac:dyDescent="0.25">
      <c r="A128" s="392">
        <v>43466</v>
      </c>
      <c r="B128" s="324" t="s">
        <v>92</v>
      </c>
      <c r="C128" s="324" t="s">
        <v>169</v>
      </c>
      <c r="D128" s="324" t="s">
        <v>82</v>
      </c>
      <c r="E128" s="324" t="s">
        <v>13</v>
      </c>
      <c r="F128" s="324">
        <v>312</v>
      </c>
      <c r="G128" s="324">
        <v>305</v>
      </c>
      <c r="H128" s="324">
        <v>7</v>
      </c>
      <c r="I128" s="324">
        <v>0.02</v>
      </c>
    </row>
    <row r="129" spans="1:9" x14ac:dyDescent="0.25">
      <c r="A129" s="393">
        <v>43466</v>
      </c>
      <c r="B129" s="325" t="s">
        <v>152</v>
      </c>
      <c r="C129" s="325" t="s">
        <v>169</v>
      </c>
      <c r="D129" s="325" t="s">
        <v>81</v>
      </c>
      <c r="E129" s="325" t="s">
        <v>46</v>
      </c>
      <c r="F129" s="325">
        <v>106</v>
      </c>
      <c r="G129" s="325" t="s">
        <v>170</v>
      </c>
      <c r="H129" s="325" t="s">
        <v>170</v>
      </c>
      <c r="I129" s="325" t="s">
        <v>170</v>
      </c>
    </row>
    <row r="130" spans="1:9" x14ac:dyDescent="0.25">
      <c r="A130" s="392">
        <v>43466</v>
      </c>
      <c r="B130" s="324" t="s">
        <v>152</v>
      </c>
      <c r="C130" s="324" t="s">
        <v>169</v>
      </c>
      <c r="D130" s="324" t="s">
        <v>81</v>
      </c>
      <c r="E130" s="324" t="s">
        <v>47</v>
      </c>
      <c r="F130" s="324">
        <v>104</v>
      </c>
      <c r="G130" s="324" t="s">
        <v>170</v>
      </c>
      <c r="H130" s="324" t="s">
        <v>170</v>
      </c>
      <c r="I130" s="324" t="s">
        <v>170</v>
      </c>
    </row>
    <row r="131" spans="1:9" x14ac:dyDescent="0.25">
      <c r="A131" s="393">
        <v>43466</v>
      </c>
      <c r="B131" s="325" t="s">
        <v>152</v>
      </c>
      <c r="C131" s="325" t="s">
        <v>169</v>
      </c>
      <c r="D131" s="325" t="s">
        <v>81</v>
      </c>
      <c r="E131" s="325" t="s">
        <v>48</v>
      </c>
      <c r="F131" s="325">
        <v>72</v>
      </c>
      <c r="G131" s="325" t="s">
        <v>170</v>
      </c>
      <c r="H131" s="325" t="s">
        <v>170</v>
      </c>
      <c r="I131" s="325" t="s">
        <v>170</v>
      </c>
    </row>
    <row r="132" spans="1:9" x14ac:dyDescent="0.25">
      <c r="A132" s="392">
        <v>43466</v>
      </c>
      <c r="B132" s="324" t="s">
        <v>152</v>
      </c>
      <c r="C132" s="324" t="s">
        <v>169</v>
      </c>
      <c r="D132" s="324" t="s">
        <v>81</v>
      </c>
      <c r="E132" s="324" t="s">
        <v>50</v>
      </c>
      <c r="F132" s="324">
        <v>136</v>
      </c>
      <c r="G132" s="324" t="s">
        <v>170</v>
      </c>
      <c r="H132" s="324" t="s">
        <v>170</v>
      </c>
      <c r="I132" s="324" t="s">
        <v>170</v>
      </c>
    </row>
    <row r="133" spans="1:9" x14ac:dyDescent="0.25">
      <c r="A133" s="393">
        <v>43466</v>
      </c>
      <c r="B133" s="325" t="s">
        <v>153</v>
      </c>
      <c r="C133" s="325" t="s">
        <v>169</v>
      </c>
      <c r="D133" s="325" t="s">
        <v>81</v>
      </c>
      <c r="E133" s="325" t="s">
        <v>46</v>
      </c>
      <c r="F133" s="325">
        <v>135</v>
      </c>
      <c r="G133" s="325" t="s">
        <v>170</v>
      </c>
      <c r="H133" s="325" t="s">
        <v>170</v>
      </c>
      <c r="I133" s="325" t="s">
        <v>170</v>
      </c>
    </row>
    <row r="134" spans="1:9" x14ac:dyDescent="0.25">
      <c r="A134" s="392">
        <v>43466</v>
      </c>
      <c r="B134" s="324" t="s">
        <v>153</v>
      </c>
      <c r="C134" s="324" t="s">
        <v>169</v>
      </c>
      <c r="D134" s="324" t="s">
        <v>81</v>
      </c>
      <c r="E134" s="324" t="s">
        <v>47</v>
      </c>
      <c r="F134" s="324">
        <v>68</v>
      </c>
      <c r="G134" s="324" t="s">
        <v>170</v>
      </c>
      <c r="H134" s="324" t="s">
        <v>170</v>
      </c>
      <c r="I134" s="324" t="s">
        <v>170</v>
      </c>
    </row>
    <row r="135" spans="1:9" x14ac:dyDescent="0.25">
      <c r="A135" s="393">
        <v>43466</v>
      </c>
      <c r="B135" s="325" t="s">
        <v>153</v>
      </c>
      <c r="C135" s="325" t="s">
        <v>169</v>
      </c>
      <c r="D135" s="325" t="s">
        <v>81</v>
      </c>
      <c r="E135" s="325" t="s">
        <v>48</v>
      </c>
      <c r="F135" s="325">
        <v>49</v>
      </c>
      <c r="G135" s="325" t="s">
        <v>170</v>
      </c>
      <c r="H135" s="325" t="s">
        <v>170</v>
      </c>
      <c r="I135" s="325" t="s">
        <v>170</v>
      </c>
    </row>
    <row r="136" spans="1:9" x14ac:dyDescent="0.25">
      <c r="A136" s="392">
        <v>43466</v>
      </c>
      <c r="B136" s="324" t="s">
        <v>153</v>
      </c>
      <c r="C136" s="324" t="s">
        <v>169</v>
      </c>
      <c r="D136" s="324" t="s">
        <v>81</v>
      </c>
      <c r="E136" s="324" t="s">
        <v>50</v>
      </c>
      <c r="F136" s="324">
        <v>19</v>
      </c>
      <c r="G136" s="324" t="s">
        <v>170</v>
      </c>
      <c r="H136" s="324" t="s">
        <v>170</v>
      </c>
      <c r="I136" s="324" t="s">
        <v>170</v>
      </c>
    </row>
    <row r="137" spans="1:9" x14ac:dyDescent="0.25">
      <c r="A137" s="393">
        <v>43466</v>
      </c>
      <c r="B137" s="325" t="s">
        <v>154</v>
      </c>
      <c r="C137" s="325" t="s">
        <v>169</v>
      </c>
      <c r="D137" s="325" t="s">
        <v>81</v>
      </c>
      <c r="E137" s="325" t="s">
        <v>46</v>
      </c>
      <c r="F137" s="325">
        <v>14</v>
      </c>
      <c r="G137" s="325" t="s">
        <v>170</v>
      </c>
      <c r="H137" s="325" t="s">
        <v>170</v>
      </c>
      <c r="I137" s="325" t="s">
        <v>170</v>
      </c>
    </row>
    <row r="138" spans="1:9" x14ac:dyDescent="0.25">
      <c r="A138" s="392">
        <v>43466</v>
      </c>
      <c r="B138" s="324" t="s">
        <v>154</v>
      </c>
      <c r="C138" s="324" t="s">
        <v>169</v>
      </c>
      <c r="D138" s="324" t="s">
        <v>81</v>
      </c>
      <c r="E138" s="324" t="s">
        <v>47</v>
      </c>
      <c r="F138" s="324">
        <v>59</v>
      </c>
      <c r="G138" s="324" t="s">
        <v>170</v>
      </c>
      <c r="H138" s="324" t="s">
        <v>170</v>
      </c>
      <c r="I138" s="324" t="s">
        <v>170</v>
      </c>
    </row>
    <row r="139" spans="1:9" x14ac:dyDescent="0.25">
      <c r="A139" s="393">
        <v>43466</v>
      </c>
      <c r="B139" s="325" t="s">
        <v>154</v>
      </c>
      <c r="C139" s="325" t="s">
        <v>169</v>
      </c>
      <c r="D139" s="325" t="s">
        <v>81</v>
      </c>
      <c r="E139" s="325" t="s">
        <v>48</v>
      </c>
      <c r="F139" s="325">
        <v>23</v>
      </c>
      <c r="G139" s="325" t="s">
        <v>170</v>
      </c>
      <c r="H139" s="325" t="s">
        <v>170</v>
      </c>
      <c r="I139" s="325" t="s">
        <v>170</v>
      </c>
    </row>
    <row r="140" spans="1:9" x14ac:dyDescent="0.25">
      <c r="A140" s="392">
        <v>43466</v>
      </c>
      <c r="B140" s="324" t="s">
        <v>154</v>
      </c>
      <c r="C140" s="324" t="s">
        <v>169</v>
      </c>
      <c r="D140" s="324" t="s">
        <v>81</v>
      </c>
      <c r="E140" s="324" t="s">
        <v>50</v>
      </c>
      <c r="F140" s="324">
        <v>83</v>
      </c>
      <c r="G140" s="324" t="s">
        <v>170</v>
      </c>
      <c r="H140" s="324" t="s">
        <v>170</v>
      </c>
      <c r="I140" s="324" t="s">
        <v>170</v>
      </c>
    </row>
    <row r="141" spans="1:9" x14ac:dyDescent="0.25">
      <c r="A141" s="393">
        <v>43466</v>
      </c>
      <c r="B141" s="325" t="s">
        <v>155</v>
      </c>
      <c r="C141" s="325" t="s">
        <v>169</v>
      </c>
      <c r="D141" s="325" t="s">
        <v>81</v>
      </c>
      <c r="E141" s="325" t="s">
        <v>46</v>
      </c>
      <c r="F141" s="325">
        <v>204</v>
      </c>
      <c r="G141" s="325" t="s">
        <v>170</v>
      </c>
      <c r="H141" s="325" t="s">
        <v>170</v>
      </c>
      <c r="I141" s="325" t="s">
        <v>170</v>
      </c>
    </row>
    <row r="142" spans="1:9" x14ac:dyDescent="0.25">
      <c r="A142" s="392">
        <v>43466</v>
      </c>
      <c r="B142" s="324" t="s">
        <v>155</v>
      </c>
      <c r="C142" s="324" t="s">
        <v>169</v>
      </c>
      <c r="D142" s="324" t="s">
        <v>81</v>
      </c>
      <c r="E142" s="324" t="s">
        <v>47</v>
      </c>
      <c r="F142" s="324">
        <v>198</v>
      </c>
      <c r="G142" s="324" t="s">
        <v>170</v>
      </c>
      <c r="H142" s="324" t="s">
        <v>170</v>
      </c>
      <c r="I142" s="324" t="s">
        <v>170</v>
      </c>
    </row>
    <row r="143" spans="1:9" x14ac:dyDescent="0.25">
      <c r="A143" s="393">
        <v>43466</v>
      </c>
      <c r="B143" s="325" t="s">
        <v>155</v>
      </c>
      <c r="C143" s="325" t="s">
        <v>169</v>
      </c>
      <c r="D143" s="325" t="s">
        <v>81</v>
      </c>
      <c r="E143" s="325" t="s">
        <v>48</v>
      </c>
      <c r="F143" s="325">
        <v>118</v>
      </c>
      <c r="G143" s="325" t="s">
        <v>170</v>
      </c>
      <c r="H143" s="325" t="s">
        <v>170</v>
      </c>
      <c r="I143" s="325" t="s">
        <v>170</v>
      </c>
    </row>
    <row r="144" spans="1:9" x14ac:dyDescent="0.25">
      <c r="A144" s="392">
        <v>43466</v>
      </c>
      <c r="B144" s="324" t="s">
        <v>155</v>
      </c>
      <c r="C144" s="324" t="s">
        <v>169</v>
      </c>
      <c r="D144" s="324" t="s">
        <v>81</v>
      </c>
      <c r="E144" s="324" t="s">
        <v>50</v>
      </c>
      <c r="F144" s="324">
        <v>273</v>
      </c>
      <c r="G144" s="324" t="s">
        <v>170</v>
      </c>
      <c r="H144" s="324" t="s">
        <v>170</v>
      </c>
      <c r="I144" s="324" t="s">
        <v>170</v>
      </c>
    </row>
    <row r="145" spans="1:9" x14ac:dyDescent="0.25">
      <c r="A145" s="393">
        <v>43466</v>
      </c>
      <c r="B145" s="325" t="s">
        <v>155</v>
      </c>
      <c r="C145" s="325" t="s">
        <v>169</v>
      </c>
      <c r="D145" s="325" t="s">
        <v>82</v>
      </c>
      <c r="E145" s="325" t="s">
        <v>9</v>
      </c>
      <c r="F145" s="325">
        <v>69</v>
      </c>
      <c r="G145" s="325" t="s">
        <v>170</v>
      </c>
      <c r="H145" s="325" t="s">
        <v>170</v>
      </c>
      <c r="I145" s="325" t="s">
        <v>170</v>
      </c>
    </row>
    <row r="146" spans="1:9" x14ac:dyDescent="0.25">
      <c r="A146" s="392">
        <v>43466</v>
      </c>
      <c r="B146" s="324" t="s">
        <v>155</v>
      </c>
      <c r="C146" s="324" t="s">
        <v>169</v>
      </c>
      <c r="D146" s="324" t="s">
        <v>82</v>
      </c>
      <c r="E146" s="324" t="s">
        <v>10</v>
      </c>
      <c r="F146" s="324">
        <v>59</v>
      </c>
      <c r="G146" s="324" t="s">
        <v>170</v>
      </c>
      <c r="H146" s="324" t="s">
        <v>170</v>
      </c>
      <c r="I146" s="324" t="s">
        <v>170</v>
      </c>
    </row>
    <row r="147" spans="1:9" x14ac:dyDescent="0.25">
      <c r="A147" s="393">
        <v>43466</v>
      </c>
      <c r="B147" s="325" t="s">
        <v>155</v>
      </c>
      <c r="C147" s="325" t="s">
        <v>169</v>
      </c>
      <c r="D147" s="325" t="s">
        <v>82</v>
      </c>
      <c r="E147" s="325" t="s">
        <v>11</v>
      </c>
      <c r="F147" s="325">
        <v>93</v>
      </c>
      <c r="G147" s="325" t="s">
        <v>170</v>
      </c>
      <c r="H147" s="325" t="s">
        <v>170</v>
      </c>
      <c r="I147" s="325" t="s">
        <v>170</v>
      </c>
    </row>
    <row r="148" spans="1:9" x14ac:dyDescent="0.25">
      <c r="A148" s="392">
        <v>43466</v>
      </c>
      <c r="B148" s="324" t="s">
        <v>155</v>
      </c>
      <c r="C148" s="324" t="s">
        <v>169</v>
      </c>
      <c r="D148" s="324" t="s">
        <v>82</v>
      </c>
      <c r="E148" s="324" t="s">
        <v>12</v>
      </c>
      <c r="F148" s="324">
        <v>166</v>
      </c>
      <c r="G148" s="324" t="s">
        <v>170</v>
      </c>
      <c r="H148" s="324" t="s">
        <v>170</v>
      </c>
      <c r="I148" s="324" t="s">
        <v>170</v>
      </c>
    </row>
    <row r="149" spans="1:9" x14ac:dyDescent="0.25">
      <c r="A149" s="393">
        <v>43466</v>
      </c>
      <c r="B149" s="325" t="s">
        <v>155</v>
      </c>
      <c r="C149" s="325" t="s">
        <v>169</v>
      </c>
      <c r="D149" s="325" t="s">
        <v>82</v>
      </c>
      <c r="E149" s="325" t="s">
        <v>13</v>
      </c>
      <c r="F149" s="325">
        <v>406</v>
      </c>
      <c r="G149" s="325" t="s">
        <v>170</v>
      </c>
      <c r="H149" s="325" t="s">
        <v>170</v>
      </c>
      <c r="I149" s="325" t="s">
        <v>170</v>
      </c>
    </row>
    <row r="150" spans="1:9" x14ac:dyDescent="0.25">
      <c r="A150" s="392">
        <v>43466</v>
      </c>
      <c r="B150" s="324" t="s">
        <v>156</v>
      </c>
      <c r="C150" s="324" t="s">
        <v>169</v>
      </c>
      <c r="D150" s="324" t="s">
        <v>81</v>
      </c>
      <c r="E150" s="324" t="s">
        <v>46</v>
      </c>
      <c r="F150" s="324">
        <v>159</v>
      </c>
      <c r="G150" s="324" t="s">
        <v>170</v>
      </c>
      <c r="H150" s="324" t="s">
        <v>170</v>
      </c>
      <c r="I150" s="324" t="s">
        <v>170</v>
      </c>
    </row>
    <row r="151" spans="1:9" x14ac:dyDescent="0.25">
      <c r="A151" s="393">
        <v>43466</v>
      </c>
      <c r="B151" s="325" t="s">
        <v>156</v>
      </c>
      <c r="C151" s="325" t="s">
        <v>169</v>
      </c>
      <c r="D151" s="325" t="s">
        <v>81</v>
      </c>
      <c r="E151" s="325" t="s">
        <v>47</v>
      </c>
      <c r="F151" s="325">
        <v>118</v>
      </c>
      <c r="G151" s="325" t="s">
        <v>170</v>
      </c>
      <c r="H151" s="325" t="s">
        <v>170</v>
      </c>
      <c r="I151" s="325" t="s">
        <v>170</v>
      </c>
    </row>
    <row r="152" spans="1:9" x14ac:dyDescent="0.25">
      <c r="A152" s="392">
        <v>43466</v>
      </c>
      <c r="B152" s="324" t="s">
        <v>156</v>
      </c>
      <c r="C152" s="324" t="s">
        <v>169</v>
      </c>
      <c r="D152" s="324" t="s">
        <v>81</v>
      </c>
      <c r="E152" s="324" t="s">
        <v>48</v>
      </c>
      <c r="F152" s="324">
        <v>119</v>
      </c>
      <c r="G152" s="324" t="s">
        <v>170</v>
      </c>
      <c r="H152" s="324" t="s">
        <v>170</v>
      </c>
      <c r="I152" s="324" t="s">
        <v>170</v>
      </c>
    </row>
    <row r="153" spans="1:9" x14ac:dyDescent="0.25">
      <c r="A153" s="393">
        <v>43466</v>
      </c>
      <c r="B153" s="325" t="s">
        <v>156</v>
      </c>
      <c r="C153" s="325" t="s">
        <v>169</v>
      </c>
      <c r="D153" s="325" t="s">
        <v>81</v>
      </c>
      <c r="E153" s="325" t="s">
        <v>50</v>
      </c>
      <c r="F153" s="325">
        <v>379</v>
      </c>
      <c r="G153" s="325" t="s">
        <v>170</v>
      </c>
      <c r="H153" s="325" t="s">
        <v>170</v>
      </c>
      <c r="I153" s="325" t="s">
        <v>170</v>
      </c>
    </row>
    <row r="154" spans="1:9" x14ac:dyDescent="0.25">
      <c r="A154" s="392">
        <v>43466</v>
      </c>
      <c r="B154" s="324" t="s">
        <v>156</v>
      </c>
      <c r="C154" s="324" t="s">
        <v>169</v>
      </c>
      <c r="D154" s="324" t="s">
        <v>82</v>
      </c>
      <c r="E154" s="324" t="s">
        <v>9</v>
      </c>
      <c r="F154" s="324">
        <v>27</v>
      </c>
      <c r="G154" s="324" t="s">
        <v>170</v>
      </c>
      <c r="H154" s="324" t="s">
        <v>170</v>
      </c>
      <c r="I154" s="324" t="s">
        <v>170</v>
      </c>
    </row>
    <row r="155" spans="1:9" x14ac:dyDescent="0.25">
      <c r="A155" s="393">
        <v>43466</v>
      </c>
      <c r="B155" s="325" t="s">
        <v>156</v>
      </c>
      <c r="C155" s="325" t="s">
        <v>169</v>
      </c>
      <c r="D155" s="325" t="s">
        <v>82</v>
      </c>
      <c r="E155" s="325" t="s">
        <v>10</v>
      </c>
      <c r="F155" s="325">
        <v>108</v>
      </c>
      <c r="G155" s="325" t="s">
        <v>170</v>
      </c>
      <c r="H155" s="325" t="s">
        <v>170</v>
      </c>
      <c r="I155" s="325" t="s">
        <v>170</v>
      </c>
    </row>
    <row r="156" spans="1:9" x14ac:dyDescent="0.25">
      <c r="A156" s="392">
        <v>43466</v>
      </c>
      <c r="B156" s="324" t="s">
        <v>156</v>
      </c>
      <c r="C156" s="324" t="s">
        <v>169</v>
      </c>
      <c r="D156" s="324" t="s">
        <v>82</v>
      </c>
      <c r="E156" s="324" t="s">
        <v>11</v>
      </c>
      <c r="F156" s="324">
        <v>212</v>
      </c>
      <c r="G156" s="324" t="s">
        <v>170</v>
      </c>
      <c r="H156" s="324" t="s">
        <v>170</v>
      </c>
      <c r="I156" s="324" t="s">
        <v>170</v>
      </c>
    </row>
    <row r="157" spans="1:9" x14ac:dyDescent="0.25">
      <c r="A157" s="393">
        <v>43466</v>
      </c>
      <c r="B157" s="325" t="s">
        <v>156</v>
      </c>
      <c r="C157" s="325" t="s">
        <v>169</v>
      </c>
      <c r="D157" s="325" t="s">
        <v>82</v>
      </c>
      <c r="E157" s="325" t="s">
        <v>12</v>
      </c>
      <c r="F157" s="325">
        <v>234</v>
      </c>
      <c r="G157" s="325" t="s">
        <v>170</v>
      </c>
      <c r="H157" s="325" t="s">
        <v>170</v>
      </c>
      <c r="I157" s="325" t="s">
        <v>170</v>
      </c>
    </row>
    <row r="158" spans="1:9" x14ac:dyDescent="0.25">
      <c r="A158" s="392">
        <v>43466</v>
      </c>
      <c r="B158" s="324" t="s">
        <v>156</v>
      </c>
      <c r="C158" s="324" t="s">
        <v>169</v>
      </c>
      <c r="D158" s="324" t="s">
        <v>82</v>
      </c>
      <c r="E158" s="324" t="s">
        <v>13</v>
      </c>
      <c r="F158" s="324">
        <v>194</v>
      </c>
      <c r="G158" s="324" t="s">
        <v>170</v>
      </c>
      <c r="H158" s="324" t="s">
        <v>170</v>
      </c>
      <c r="I158" s="324" t="s">
        <v>170</v>
      </c>
    </row>
    <row r="159" spans="1:9" x14ac:dyDescent="0.25">
      <c r="A159" s="393">
        <v>43466</v>
      </c>
      <c r="B159" s="325" t="s">
        <v>93</v>
      </c>
      <c r="C159" s="325" t="s">
        <v>169</v>
      </c>
      <c r="D159" s="325" t="s">
        <v>81</v>
      </c>
      <c r="E159" s="325" t="s">
        <v>46</v>
      </c>
      <c r="F159" s="325">
        <v>280</v>
      </c>
      <c r="G159" s="325">
        <v>249</v>
      </c>
      <c r="H159" s="325">
        <v>31</v>
      </c>
      <c r="I159" s="325">
        <v>0.12</v>
      </c>
    </row>
    <row r="160" spans="1:9" x14ac:dyDescent="0.25">
      <c r="A160" s="392">
        <v>43466</v>
      </c>
      <c r="B160" s="324" t="s">
        <v>93</v>
      </c>
      <c r="C160" s="324" t="s">
        <v>169</v>
      </c>
      <c r="D160" s="324" t="s">
        <v>81</v>
      </c>
      <c r="E160" s="324" t="s">
        <v>47</v>
      </c>
      <c r="F160" s="324">
        <v>193</v>
      </c>
      <c r="G160" s="324">
        <v>184</v>
      </c>
      <c r="H160" s="324">
        <v>9</v>
      </c>
      <c r="I160" s="324">
        <v>0.05</v>
      </c>
    </row>
    <row r="161" spans="1:9" x14ac:dyDescent="0.25">
      <c r="A161" s="393">
        <v>43466</v>
      </c>
      <c r="B161" s="325" t="s">
        <v>93</v>
      </c>
      <c r="C161" s="325" t="s">
        <v>169</v>
      </c>
      <c r="D161" s="325" t="s">
        <v>81</v>
      </c>
      <c r="E161" s="325" t="s">
        <v>48</v>
      </c>
      <c r="F161" s="325">
        <v>167</v>
      </c>
      <c r="G161" s="325">
        <v>161</v>
      </c>
      <c r="H161" s="325">
        <v>6</v>
      </c>
      <c r="I161" s="325">
        <v>0.04</v>
      </c>
    </row>
    <row r="162" spans="1:9" x14ac:dyDescent="0.25">
      <c r="A162" s="392">
        <v>43466</v>
      </c>
      <c r="B162" s="324" t="s">
        <v>93</v>
      </c>
      <c r="C162" s="324" t="s">
        <v>169</v>
      </c>
      <c r="D162" s="324" t="s">
        <v>81</v>
      </c>
      <c r="E162" s="324" t="s">
        <v>50</v>
      </c>
      <c r="F162" s="324">
        <v>500</v>
      </c>
      <c r="G162" s="324">
        <v>499</v>
      </c>
      <c r="H162" s="324">
        <v>1</v>
      </c>
      <c r="I162" s="324">
        <v>0</v>
      </c>
    </row>
    <row r="163" spans="1:9" x14ac:dyDescent="0.25">
      <c r="A163" s="393">
        <v>43466</v>
      </c>
      <c r="B163" s="325" t="s">
        <v>93</v>
      </c>
      <c r="C163" s="325" t="s">
        <v>169</v>
      </c>
      <c r="D163" s="325" t="s">
        <v>82</v>
      </c>
      <c r="E163" s="325" t="s">
        <v>9</v>
      </c>
      <c r="F163" s="325">
        <v>61</v>
      </c>
      <c r="G163" s="325">
        <v>61</v>
      </c>
      <c r="H163" s="325">
        <v>0</v>
      </c>
      <c r="I163" s="325">
        <v>0</v>
      </c>
    </row>
    <row r="164" spans="1:9" x14ac:dyDescent="0.25">
      <c r="A164" s="392">
        <v>43466</v>
      </c>
      <c r="B164" s="324" t="s">
        <v>93</v>
      </c>
      <c r="C164" s="324" t="s">
        <v>169</v>
      </c>
      <c r="D164" s="324" t="s">
        <v>82</v>
      </c>
      <c r="E164" s="324" t="s">
        <v>10</v>
      </c>
      <c r="F164" s="324">
        <v>157</v>
      </c>
      <c r="G164" s="324">
        <v>157</v>
      </c>
      <c r="H164" s="324">
        <v>0</v>
      </c>
      <c r="I164" s="324">
        <v>0</v>
      </c>
    </row>
    <row r="165" spans="1:9" x14ac:dyDescent="0.25">
      <c r="A165" s="393">
        <v>43466</v>
      </c>
      <c r="B165" s="325" t="s">
        <v>93</v>
      </c>
      <c r="C165" s="325" t="s">
        <v>169</v>
      </c>
      <c r="D165" s="325" t="s">
        <v>82</v>
      </c>
      <c r="E165" s="325" t="s">
        <v>11</v>
      </c>
      <c r="F165" s="325">
        <v>256</v>
      </c>
      <c r="G165" s="325">
        <v>256</v>
      </c>
      <c r="H165" s="325">
        <v>0</v>
      </c>
      <c r="I165" s="325">
        <v>0</v>
      </c>
    </row>
    <row r="166" spans="1:9" x14ac:dyDescent="0.25">
      <c r="A166" s="392">
        <v>43466</v>
      </c>
      <c r="B166" s="324" t="s">
        <v>93</v>
      </c>
      <c r="C166" s="324" t="s">
        <v>169</v>
      </c>
      <c r="D166" s="324" t="s">
        <v>82</v>
      </c>
      <c r="E166" s="324" t="s">
        <v>12</v>
      </c>
      <c r="F166" s="324">
        <v>341</v>
      </c>
      <c r="G166" s="324">
        <v>341</v>
      </c>
      <c r="H166" s="324">
        <v>0</v>
      </c>
      <c r="I166" s="324">
        <v>0</v>
      </c>
    </row>
    <row r="167" spans="1:9" x14ac:dyDescent="0.25">
      <c r="A167" s="393">
        <v>43466</v>
      </c>
      <c r="B167" s="325" t="s">
        <v>93</v>
      </c>
      <c r="C167" s="325" t="s">
        <v>169</v>
      </c>
      <c r="D167" s="325" t="s">
        <v>82</v>
      </c>
      <c r="E167" s="325" t="s">
        <v>13</v>
      </c>
      <c r="F167" s="325">
        <v>325</v>
      </c>
      <c r="G167" s="325">
        <v>278</v>
      </c>
      <c r="H167" s="325">
        <v>47</v>
      </c>
      <c r="I167" s="325">
        <v>0.17</v>
      </c>
    </row>
    <row r="168" spans="1:9" x14ac:dyDescent="0.25">
      <c r="A168" s="392">
        <v>43466</v>
      </c>
      <c r="B168" s="324" t="s">
        <v>171</v>
      </c>
      <c r="C168" s="324" t="s">
        <v>169</v>
      </c>
      <c r="D168" s="324" t="s">
        <v>81</v>
      </c>
      <c r="E168" s="324" t="s">
        <v>46</v>
      </c>
      <c r="F168" s="324" t="s">
        <v>170</v>
      </c>
      <c r="G168" s="324" t="s">
        <v>170</v>
      </c>
      <c r="H168" s="324" t="s">
        <v>170</v>
      </c>
      <c r="I168" s="324" t="s">
        <v>170</v>
      </c>
    </row>
    <row r="169" spans="1:9" x14ac:dyDescent="0.25">
      <c r="A169" s="393">
        <v>43466</v>
      </c>
      <c r="B169" s="325" t="s">
        <v>171</v>
      </c>
      <c r="C169" s="325" t="s">
        <v>169</v>
      </c>
      <c r="D169" s="325" t="s">
        <v>81</v>
      </c>
      <c r="E169" s="325" t="s">
        <v>47</v>
      </c>
      <c r="F169" s="325" t="s">
        <v>170</v>
      </c>
      <c r="G169" s="325" t="s">
        <v>170</v>
      </c>
      <c r="H169" s="325" t="s">
        <v>170</v>
      </c>
      <c r="I169" s="325" t="s">
        <v>170</v>
      </c>
    </row>
    <row r="170" spans="1:9" x14ac:dyDescent="0.25">
      <c r="A170" s="392">
        <v>43466</v>
      </c>
      <c r="B170" s="324" t="s">
        <v>171</v>
      </c>
      <c r="C170" s="324" t="s">
        <v>169</v>
      </c>
      <c r="D170" s="324" t="s">
        <v>81</v>
      </c>
      <c r="E170" s="324" t="s">
        <v>48</v>
      </c>
      <c r="F170" s="324" t="s">
        <v>170</v>
      </c>
      <c r="G170" s="324" t="s">
        <v>170</v>
      </c>
      <c r="H170" s="324" t="s">
        <v>170</v>
      </c>
      <c r="I170" s="324" t="s">
        <v>170</v>
      </c>
    </row>
    <row r="171" spans="1:9" x14ac:dyDescent="0.25">
      <c r="A171" s="393">
        <v>43466</v>
      </c>
      <c r="B171" s="325" t="s">
        <v>171</v>
      </c>
      <c r="C171" s="325" t="s">
        <v>169</v>
      </c>
      <c r="D171" s="325" t="s">
        <v>81</v>
      </c>
      <c r="E171" s="325" t="s">
        <v>50</v>
      </c>
      <c r="F171" s="325" t="s">
        <v>170</v>
      </c>
      <c r="G171" s="325" t="s">
        <v>170</v>
      </c>
      <c r="H171" s="325" t="s">
        <v>170</v>
      </c>
      <c r="I171" s="325" t="s">
        <v>170</v>
      </c>
    </row>
    <row r="172" spans="1:9" x14ac:dyDescent="0.25">
      <c r="A172" s="392">
        <v>43466</v>
      </c>
      <c r="B172" s="324" t="s">
        <v>171</v>
      </c>
      <c r="C172" s="324" t="s">
        <v>169</v>
      </c>
      <c r="D172" s="324" t="s">
        <v>82</v>
      </c>
      <c r="E172" s="324" t="s">
        <v>9</v>
      </c>
      <c r="F172" s="324" t="s">
        <v>170</v>
      </c>
      <c r="G172" s="324" t="s">
        <v>170</v>
      </c>
      <c r="H172" s="324" t="s">
        <v>170</v>
      </c>
      <c r="I172" s="324" t="s">
        <v>170</v>
      </c>
    </row>
    <row r="173" spans="1:9" x14ac:dyDescent="0.25">
      <c r="A173" s="393">
        <v>43466</v>
      </c>
      <c r="B173" s="325" t="s">
        <v>171</v>
      </c>
      <c r="C173" s="325" t="s">
        <v>169</v>
      </c>
      <c r="D173" s="325" t="s">
        <v>82</v>
      </c>
      <c r="E173" s="325" t="s">
        <v>10</v>
      </c>
      <c r="F173" s="325" t="s">
        <v>170</v>
      </c>
      <c r="G173" s="325" t="s">
        <v>170</v>
      </c>
      <c r="H173" s="325" t="s">
        <v>170</v>
      </c>
      <c r="I173" s="325" t="s">
        <v>170</v>
      </c>
    </row>
    <row r="174" spans="1:9" x14ac:dyDescent="0.25">
      <c r="A174" s="392">
        <v>43466</v>
      </c>
      <c r="B174" s="324" t="s">
        <v>171</v>
      </c>
      <c r="C174" s="324" t="s">
        <v>169</v>
      </c>
      <c r="D174" s="324" t="s">
        <v>82</v>
      </c>
      <c r="E174" s="324" t="s">
        <v>11</v>
      </c>
      <c r="F174" s="324" t="s">
        <v>170</v>
      </c>
      <c r="G174" s="324" t="s">
        <v>170</v>
      </c>
      <c r="H174" s="324" t="s">
        <v>170</v>
      </c>
      <c r="I174" s="324" t="s">
        <v>170</v>
      </c>
    </row>
    <row r="175" spans="1:9" x14ac:dyDescent="0.25">
      <c r="A175" s="393">
        <v>43466</v>
      </c>
      <c r="B175" s="325" t="s">
        <v>171</v>
      </c>
      <c r="C175" s="325" t="s">
        <v>169</v>
      </c>
      <c r="D175" s="325" t="s">
        <v>82</v>
      </c>
      <c r="E175" s="325" t="s">
        <v>12</v>
      </c>
      <c r="F175" s="325" t="s">
        <v>170</v>
      </c>
      <c r="G175" s="325" t="s">
        <v>170</v>
      </c>
      <c r="H175" s="325" t="s">
        <v>170</v>
      </c>
      <c r="I175" s="325" t="s">
        <v>170</v>
      </c>
    </row>
    <row r="176" spans="1:9" x14ac:dyDescent="0.25">
      <c r="A176" s="392">
        <v>43466</v>
      </c>
      <c r="B176" s="324" t="s">
        <v>171</v>
      </c>
      <c r="C176" s="324" t="s">
        <v>169</v>
      </c>
      <c r="D176" s="324" t="s">
        <v>82</v>
      </c>
      <c r="E176" s="324" t="s">
        <v>13</v>
      </c>
      <c r="F176" s="324" t="s">
        <v>170</v>
      </c>
      <c r="G176" s="324" t="s">
        <v>170</v>
      </c>
      <c r="H176" s="324" t="s">
        <v>170</v>
      </c>
      <c r="I176" s="324" t="s">
        <v>170</v>
      </c>
    </row>
    <row r="177" spans="1:9" x14ac:dyDescent="0.25">
      <c r="A177" s="393">
        <v>43466</v>
      </c>
      <c r="B177" s="325" t="s">
        <v>157</v>
      </c>
      <c r="C177" s="325" t="s">
        <v>169</v>
      </c>
      <c r="D177" s="325" t="s">
        <v>81</v>
      </c>
      <c r="E177" s="325" t="s">
        <v>46</v>
      </c>
      <c r="F177" s="325">
        <v>136</v>
      </c>
      <c r="G177" s="325" t="s">
        <v>170</v>
      </c>
      <c r="H177" s="325" t="s">
        <v>170</v>
      </c>
      <c r="I177" s="325" t="s">
        <v>170</v>
      </c>
    </row>
    <row r="178" spans="1:9" x14ac:dyDescent="0.25">
      <c r="A178" s="392">
        <v>43466</v>
      </c>
      <c r="B178" s="324" t="s">
        <v>157</v>
      </c>
      <c r="C178" s="324" t="s">
        <v>169</v>
      </c>
      <c r="D178" s="324" t="s">
        <v>81</v>
      </c>
      <c r="E178" s="324" t="s">
        <v>47</v>
      </c>
      <c r="F178" s="324">
        <v>101</v>
      </c>
      <c r="G178" s="324" t="s">
        <v>170</v>
      </c>
      <c r="H178" s="324" t="s">
        <v>170</v>
      </c>
      <c r="I178" s="324" t="s">
        <v>170</v>
      </c>
    </row>
    <row r="179" spans="1:9" x14ac:dyDescent="0.25">
      <c r="A179" s="393">
        <v>43466</v>
      </c>
      <c r="B179" s="325" t="s">
        <v>157</v>
      </c>
      <c r="C179" s="325" t="s">
        <v>169</v>
      </c>
      <c r="D179" s="325" t="s">
        <v>81</v>
      </c>
      <c r="E179" s="325" t="s">
        <v>48</v>
      </c>
      <c r="F179" s="325">
        <v>71</v>
      </c>
      <c r="G179" s="325" t="s">
        <v>170</v>
      </c>
      <c r="H179" s="325" t="s">
        <v>170</v>
      </c>
      <c r="I179" s="325" t="s">
        <v>170</v>
      </c>
    </row>
    <row r="180" spans="1:9" x14ac:dyDescent="0.25">
      <c r="A180" s="392">
        <v>43466</v>
      </c>
      <c r="B180" s="324" t="s">
        <v>157</v>
      </c>
      <c r="C180" s="324" t="s">
        <v>169</v>
      </c>
      <c r="D180" s="324" t="s">
        <v>81</v>
      </c>
      <c r="E180" s="324" t="s">
        <v>50</v>
      </c>
      <c r="F180" s="324">
        <v>163</v>
      </c>
      <c r="G180" s="324" t="s">
        <v>170</v>
      </c>
      <c r="H180" s="324" t="s">
        <v>170</v>
      </c>
      <c r="I180" s="324" t="s">
        <v>170</v>
      </c>
    </row>
    <row r="181" spans="1:9" x14ac:dyDescent="0.25">
      <c r="A181" s="393">
        <v>43466</v>
      </c>
      <c r="B181" s="325" t="s">
        <v>157</v>
      </c>
      <c r="C181" s="325" t="s">
        <v>169</v>
      </c>
      <c r="D181" s="325" t="s">
        <v>82</v>
      </c>
      <c r="E181" s="325" t="s">
        <v>9</v>
      </c>
      <c r="F181" s="325">
        <v>95</v>
      </c>
      <c r="G181" s="325" t="s">
        <v>170</v>
      </c>
      <c r="H181" s="325" t="s">
        <v>170</v>
      </c>
      <c r="I181" s="325" t="s">
        <v>170</v>
      </c>
    </row>
    <row r="182" spans="1:9" x14ac:dyDescent="0.25">
      <c r="A182" s="392">
        <v>43466</v>
      </c>
      <c r="B182" s="324" t="s">
        <v>157</v>
      </c>
      <c r="C182" s="324" t="s">
        <v>169</v>
      </c>
      <c r="D182" s="324" t="s">
        <v>82</v>
      </c>
      <c r="E182" s="324" t="s">
        <v>10</v>
      </c>
      <c r="F182" s="324">
        <v>20</v>
      </c>
      <c r="G182" s="324" t="s">
        <v>170</v>
      </c>
      <c r="H182" s="324" t="s">
        <v>170</v>
      </c>
      <c r="I182" s="324" t="s">
        <v>170</v>
      </c>
    </row>
    <row r="183" spans="1:9" x14ac:dyDescent="0.25">
      <c r="A183" s="393">
        <v>43466</v>
      </c>
      <c r="B183" s="325" t="s">
        <v>157</v>
      </c>
      <c r="C183" s="325" t="s">
        <v>169</v>
      </c>
      <c r="D183" s="325" t="s">
        <v>82</v>
      </c>
      <c r="E183" s="325" t="s">
        <v>11</v>
      </c>
      <c r="F183" s="325">
        <v>90</v>
      </c>
      <c r="G183" s="325" t="s">
        <v>170</v>
      </c>
      <c r="H183" s="325" t="s">
        <v>170</v>
      </c>
      <c r="I183" s="325" t="s">
        <v>170</v>
      </c>
    </row>
    <row r="184" spans="1:9" x14ac:dyDescent="0.25">
      <c r="A184" s="392">
        <v>43466</v>
      </c>
      <c r="B184" s="324" t="s">
        <v>157</v>
      </c>
      <c r="C184" s="324" t="s">
        <v>169</v>
      </c>
      <c r="D184" s="324" t="s">
        <v>82</v>
      </c>
      <c r="E184" s="324" t="s">
        <v>12</v>
      </c>
      <c r="F184" s="324">
        <v>65</v>
      </c>
      <c r="G184" s="324" t="s">
        <v>170</v>
      </c>
      <c r="H184" s="324" t="s">
        <v>170</v>
      </c>
      <c r="I184" s="324" t="s">
        <v>170</v>
      </c>
    </row>
    <row r="185" spans="1:9" x14ac:dyDescent="0.25">
      <c r="A185" s="393">
        <v>43466</v>
      </c>
      <c r="B185" s="325" t="s">
        <v>157</v>
      </c>
      <c r="C185" s="325" t="s">
        <v>169</v>
      </c>
      <c r="D185" s="325" t="s">
        <v>82</v>
      </c>
      <c r="E185" s="325" t="s">
        <v>13</v>
      </c>
      <c r="F185" s="325">
        <v>156</v>
      </c>
      <c r="G185" s="325" t="s">
        <v>170</v>
      </c>
      <c r="H185" s="325" t="s">
        <v>170</v>
      </c>
      <c r="I185" s="325" t="s">
        <v>170</v>
      </c>
    </row>
    <row r="186" spans="1:9" x14ac:dyDescent="0.25">
      <c r="A186" s="392">
        <v>43466</v>
      </c>
      <c r="B186" s="324" t="s">
        <v>158</v>
      </c>
      <c r="C186" s="324" t="s">
        <v>169</v>
      </c>
      <c r="D186" s="324" t="s">
        <v>81</v>
      </c>
      <c r="E186" s="324" t="s">
        <v>46</v>
      </c>
      <c r="F186" s="324">
        <v>303</v>
      </c>
      <c r="G186" s="324" t="s">
        <v>170</v>
      </c>
      <c r="H186" s="324" t="s">
        <v>170</v>
      </c>
      <c r="I186" s="324" t="s">
        <v>170</v>
      </c>
    </row>
    <row r="187" spans="1:9" x14ac:dyDescent="0.25">
      <c r="A187" s="393">
        <v>43466</v>
      </c>
      <c r="B187" s="325" t="s">
        <v>158</v>
      </c>
      <c r="C187" s="325" t="s">
        <v>169</v>
      </c>
      <c r="D187" s="325" t="s">
        <v>81</v>
      </c>
      <c r="E187" s="325" t="s">
        <v>47</v>
      </c>
      <c r="F187" s="325">
        <v>121</v>
      </c>
      <c r="G187" s="325" t="s">
        <v>170</v>
      </c>
      <c r="H187" s="325" t="s">
        <v>170</v>
      </c>
      <c r="I187" s="325" t="s">
        <v>170</v>
      </c>
    </row>
    <row r="188" spans="1:9" x14ac:dyDescent="0.25">
      <c r="A188" s="392">
        <v>43466</v>
      </c>
      <c r="B188" s="324" t="s">
        <v>158</v>
      </c>
      <c r="C188" s="324" t="s">
        <v>169</v>
      </c>
      <c r="D188" s="324" t="s">
        <v>81</v>
      </c>
      <c r="E188" s="324" t="s">
        <v>48</v>
      </c>
      <c r="F188" s="324">
        <v>96</v>
      </c>
      <c r="G188" s="324" t="s">
        <v>170</v>
      </c>
      <c r="H188" s="324" t="s">
        <v>170</v>
      </c>
      <c r="I188" s="324" t="s">
        <v>170</v>
      </c>
    </row>
    <row r="189" spans="1:9" x14ac:dyDescent="0.25">
      <c r="A189" s="393">
        <v>43466</v>
      </c>
      <c r="B189" s="325" t="s">
        <v>158</v>
      </c>
      <c r="C189" s="325" t="s">
        <v>169</v>
      </c>
      <c r="D189" s="325" t="s">
        <v>81</v>
      </c>
      <c r="E189" s="325" t="s">
        <v>50</v>
      </c>
      <c r="F189" s="325">
        <v>183</v>
      </c>
      <c r="G189" s="325" t="s">
        <v>170</v>
      </c>
      <c r="H189" s="325" t="s">
        <v>170</v>
      </c>
      <c r="I189" s="325" t="s">
        <v>170</v>
      </c>
    </row>
    <row r="190" spans="1:9" x14ac:dyDescent="0.25">
      <c r="A190" s="392">
        <v>43466</v>
      </c>
      <c r="B190" s="324" t="s">
        <v>158</v>
      </c>
      <c r="C190" s="324" t="s">
        <v>169</v>
      </c>
      <c r="D190" s="324" t="s">
        <v>82</v>
      </c>
      <c r="E190" s="324" t="s">
        <v>9</v>
      </c>
      <c r="F190" s="324">
        <v>37</v>
      </c>
      <c r="G190" s="324" t="s">
        <v>170</v>
      </c>
      <c r="H190" s="324" t="s">
        <v>170</v>
      </c>
      <c r="I190" s="324" t="s">
        <v>170</v>
      </c>
    </row>
    <row r="191" spans="1:9" x14ac:dyDescent="0.25">
      <c r="A191" s="393">
        <v>43466</v>
      </c>
      <c r="B191" s="325" t="s">
        <v>158</v>
      </c>
      <c r="C191" s="325" t="s">
        <v>169</v>
      </c>
      <c r="D191" s="325" t="s">
        <v>82</v>
      </c>
      <c r="E191" s="325" t="s">
        <v>10</v>
      </c>
      <c r="F191" s="325">
        <v>53</v>
      </c>
      <c r="G191" s="325" t="s">
        <v>170</v>
      </c>
      <c r="H191" s="325" t="s">
        <v>170</v>
      </c>
      <c r="I191" s="325" t="s">
        <v>170</v>
      </c>
    </row>
    <row r="192" spans="1:9" x14ac:dyDescent="0.25">
      <c r="A192" s="392">
        <v>43466</v>
      </c>
      <c r="B192" s="324" t="s">
        <v>158</v>
      </c>
      <c r="C192" s="324" t="s">
        <v>169</v>
      </c>
      <c r="D192" s="324" t="s">
        <v>82</v>
      </c>
      <c r="E192" s="324" t="s">
        <v>11</v>
      </c>
      <c r="F192" s="324">
        <v>89</v>
      </c>
      <c r="G192" s="324" t="s">
        <v>170</v>
      </c>
      <c r="H192" s="324" t="s">
        <v>170</v>
      </c>
      <c r="I192" s="324" t="s">
        <v>170</v>
      </c>
    </row>
    <row r="193" spans="1:9" x14ac:dyDescent="0.25">
      <c r="A193" s="393">
        <v>43466</v>
      </c>
      <c r="B193" s="325" t="s">
        <v>158</v>
      </c>
      <c r="C193" s="325" t="s">
        <v>169</v>
      </c>
      <c r="D193" s="325" t="s">
        <v>82</v>
      </c>
      <c r="E193" s="325" t="s">
        <v>12</v>
      </c>
      <c r="F193" s="325">
        <v>225</v>
      </c>
      <c r="G193" s="325" t="s">
        <v>170</v>
      </c>
      <c r="H193" s="325" t="s">
        <v>170</v>
      </c>
      <c r="I193" s="325" t="s">
        <v>170</v>
      </c>
    </row>
    <row r="194" spans="1:9" x14ac:dyDescent="0.25">
      <c r="A194" s="392">
        <v>43466</v>
      </c>
      <c r="B194" s="324" t="s">
        <v>158</v>
      </c>
      <c r="C194" s="324" t="s">
        <v>169</v>
      </c>
      <c r="D194" s="324" t="s">
        <v>82</v>
      </c>
      <c r="E194" s="324" t="s">
        <v>13</v>
      </c>
      <c r="F194" s="324">
        <v>299</v>
      </c>
      <c r="G194" s="324" t="s">
        <v>170</v>
      </c>
      <c r="H194" s="324" t="s">
        <v>170</v>
      </c>
      <c r="I194" s="324" t="s">
        <v>170</v>
      </c>
    </row>
    <row r="195" spans="1:9" x14ac:dyDescent="0.25">
      <c r="A195" s="393">
        <v>43466</v>
      </c>
      <c r="B195" s="325" t="s">
        <v>94</v>
      </c>
      <c r="C195" s="325" t="s">
        <v>169</v>
      </c>
      <c r="D195" s="325" t="s">
        <v>81</v>
      </c>
      <c r="E195" s="325" t="s">
        <v>46</v>
      </c>
      <c r="F195" s="325">
        <v>250</v>
      </c>
      <c r="G195" s="325">
        <v>234</v>
      </c>
      <c r="H195" s="325">
        <v>16</v>
      </c>
      <c r="I195" s="325">
        <v>7.0000000000000007E-2</v>
      </c>
    </row>
    <row r="196" spans="1:9" x14ac:dyDescent="0.25">
      <c r="A196" s="392">
        <v>43466</v>
      </c>
      <c r="B196" s="324" t="s">
        <v>94</v>
      </c>
      <c r="C196" s="324" t="s">
        <v>169</v>
      </c>
      <c r="D196" s="324" t="s">
        <v>81</v>
      </c>
      <c r="E196" s="324" t="s">
        <v>47</v>
      </c>
      <c r="F196" s="324">
        <v>925</v>
      </c>
      <c r="G196" s="324">
        <v>923</v>
      </c>
      <c r="H196" s="324">
        <v>2</v>
      </c>
      <c r="I196" s="324">
        <v>0</v>
      </c>
    </row>
    <row r="197" spans="1:9" x14ac:dyDescent="0.25">
      <c r="A197" s="393">
        <v>43466</v>
      </c>
      <c r="B197" s="325" t="s">
        <v>94</v>
      </c>
      <c r="C197" s="325" t="s">
        <v>169</v>
      </c>
      <c r="D197" s="325" t="s">
        <v>81</v>
      </c>
      <c r="E197" s="325" t="s">
        <v>48</v>
      </c>
      <c r="F197" s="325">
        <v>310</v>
      </c>
      <c r="G197" s="325">
        <v>311</v>
      </c>
      <c r="H197" s="325">
        <v>-1</v>
      </c>
      <c r="I197" s="325">
        <v>0</v>
      </c>
    </row>
    <row r="198" spans="1:9" x14ac:dyDescent="0.25">
      <c r="A198" s="392">
        <v>43466</v>
      </c>
      <c r="B198" s="324" t="s">
        <v>94</v>
      </c>
      <c r="C198" s="324" t="s">
        <v>169</v>
      </c>
      <c r="D198" s="324" t="s">
        <v>81</v>
      </c>
      <c r="E198" s="324" t="s">
        <v>50</v>
      </c>
      <c r="F198" s="324">
        <v>2453</v>
      </c>
      <c r="G198" s="324">
        <v>2453</v>
      </c>
      <c r="H198" s="324">
        <v>0</v>
      </c>
      <c r="I198" s="324">
        <v>0</v>
      </c>
    </row>
    <row r="199" spans="1:9" x14ac:dyDescent="0.25">
      <c r="A199" s="393">
        <v>43466</v>
      </c>
      <c r="B199" s="325" t="s">
        <v>94</v>
      </c>
      <c r="C199" s="325" t="s">
        <v>169</v>
      </c>
      <c r="D199" s="325" t="s">
        <v>82</v>
      </c>
      <c r="E199" s="325" t="s">
        <v>9</v>
      </c>
      <c r="F199" s="325">
        <v>1046</v>
      </c>
      <c r="G199" s="325">
        <v>1047</v>
      </c>
      <c r="H199" s="325">
        <v>-1</v>
      </c>
      <c r="I199" s="325">
        <v>0</v>
      </c>
    </row>
    <row r="200" spans="1:9" x14ac:dyDescent="0.25">
      <c r="A200" s="392">
        <v>43466</v>
      </c>
      <c r="B200" s="324" t="s">
        <v>94</v>
      </c>
      <c r="C200" s="324" t="s">
        <v>169</v>
      </c>
      <c r="D200" s="324" t="s">
        <v>82</v>
      </c>
      <c r="E200" s="324" t="s">
        <v>10</v>
      </c>
      <c r="F200" s="324">
        <v>479</v>
      </c>
      <c r="G200" s="324">
        <v>479</v>
      </c>
      <c r="H200" s="324">
        <v>0</v>
      </c>
      <c r="I200" s="324">
        <v>0</v>
      </c>
    </row>
    <row r="201" spans="1:9" x14ac:dyDescent="0.25">
      <c r="A201" s="393">
        <v>43466</v>
      </c>
      <c r="B201" s="325" t="s">
        <v>94</v>
      </c>
      <c r="C201" s="325" t="s">
        <v>169</v>
      </c>
      <c r="D201" s="325" t="s">
        <v>82</v>
      </c>
      <c r="E201" s="325" t="s">
        <v>11</v>
      </c>
      <c r="F201" s="325">
        <v>851</v>
      </c>
      <c r="G201" s="325">
        <v>851</v>
      </c>
      <c r="H201" s="325">
        <v>0</v>
      </c>
      <c r="I201" s="325">
        <v>0</v>
      </c>
    </row>
    <row r="202" spans="1:9" x14ac:dyDescent="0.25">
      <c r="A202" s="392">
        <v>43466</v>
      </c>
      <c r="B202" s="324" t="s">
        <v>94</v>
      </c>
      <c r="C202" s="324" t="s">
        <v>169</v>
      </c>
      <c r="D202" s="324" t="s">
        <v>82</v>
      </c>
      <c r="E202" s="324" t="s">
        <v>12</v>
      </c>
      <c r="F202" s="324">
        <v>500</v>
      </c>
      <c r="G202" s="324">
        <v>500</v>
      </c>
      <c r="H202" s="324">
        <v>0</v>
      </c>
      <c r="I202" s="324">
        <v>0</v>
      </c>
    </row>
    <row r="203" spans="1:9" x14ac:dyDescent="0.25">
      <c r="A203" s="393">
        <v>43466</v>
      </c>
      <c r="B203" s="325" t="s">
        <v>94</v>
      </c>
      <c r="C203" s="325" t="s">
        <v>169</v>
      </c>
      <c r="D203" s="325" t="s">
        <v>82</v>
      </c>
      <c r="E203" s="325" t="s">
        <v>13</v>
      </c>
      <c r="F203" s="325">
        <v>1062</v>
      </c>
      <c r="G203" s="325">
        <v>1044</v>
      </c>
      <c r="H203" s="325">
        <v>18</v>
      </c>
      <c r="I203" s="325">
        <v>0.02</v>
      </c>
    </row>
    <row r="204" spans="1:9" x14ac:dyDescent="0.25">
      <c r="A204" s="392">
        <v>43466</v>
      </c>
      <c r="B204" s="324" t="s">
        <v>159</v>
      </c>
      <c r="C204" s="324" t="s">
        <v>169</v>
      </c>
      <c r="D204" s="324" t="s">
        <v>81</v>
      </c>
      <c r="E204" s="324" t="s">
        <v>46</v>
      </c>
      <c r="F204" s="324">
        <v>121</v>
      </c>
      <c r="G204" s="324" t="s">
        <v>170</v>
      </c>
      <c r="H204" s="324" t="s">
        <v>170</v>
      </c>
      <c r="I204" s="324" t="s">
        <v>170</v>
      </c>
    </row>
    <row r="205" spans="1:9" x14ac:dyDescent="0.25">
      <c r="A205" s="393">
        <v>43466</v>
      </c>
      <c r="B205" s="325" t="s">
        <v>159</v>
      </c>
      <c r="C205" s="325" t="s">
        <v>169</v>
      </c>
      <c r="D205" s="325" t="s">
        <v>81</v>
      </c>
      <c r="E205" s="325" t="s">
        <v>47</v>
      </c>
      <c r="F205" s="325">
        <v>75</v>
      </c>
      <c r="G205" s="325" t="s">
        <v>170</v>
      </c>
      <c r="H205" s="325" t="s">
        <v>170</v>
      </c>
      <c r="I205" s="325" t="s">
        <v>170</v>
      </c>
    </row>
    <row r="206" spans="1:9" x14ac:dyDescent="0.25">
      <c r="A206" s="392">
        <v>43466</v>
      </c>
      <c r="B206" s="324" t="s">
        <v>159</v>
      </c>
      <c r="C206" s="324" t="s">
        <v>169</v>
      </c>
      <c r="D206" s="324" t="s">
        <v>81</v>
      </c>
      <c r="E206" s="324" t="s">
        <v>48</v>
      </c>
      <c r="F206" s="324">
        <v>48</v>
      </c>
      <c r="G206" s="324" t="s">
        <v>170</v>
      </c>
      <c r="H206" s="324" t="s">
        <v>170</v>
      </c>
      <c r="I206" s="324" t="s">
        <v>170</v>
      </c>
    </row>
    <row r="207" spans="1:9" x14ac:dyDescent="0.25">
      <c r="A207" s="393">
        <v>43466</v>
      </c>
      <c r="B207" s="325" t="s">
        <v>159</v>
      </c>
      <c r="C207" s="325" t="s">
        <v>169</v>
      </c>
      <c r="D207" s="325" t="s">
        <v>81</v>
      </c>
      <c r="E207" s="325" t="s">
        <v>50</v>
      </c>
      <c r="F207" s="325">
        <v>121</v>
      </c>
      <c r="G207" s="325" t="s">
        <v>170</v>
      </c>
      <c r="H207" s="325" t="s">
        <v>170</v>
      </c>
      <c r="I207" s="325" t="s">
        <v>170</v>
      </c>
    </row>
    <row r="208" spans="1:9" x14ac:dyDescent="0.25">
      <c r="A208" s="392">
        <v>43466</v>
      </c>
      <c r="B208" s="324" t="s">
        <v>159</v>
      </c>
      <c r="C208" s="324" t="s">
        <v>169</v>
      </c>
      <c r="D208" s="324" t="s">
        <v>82</v>
      </c>
      <c r="E208" s="324" t="s">
        <v>9</v>
      </c>
      <c r="F208" s="324">
        <v>34</v>
      </c>
      <c r="G208" s="324" t="s">
        <v>170</v>
      </c>
      <c r="H208" s="324" t="s">
        <v>170</v>
      </c>
      <c r="I208" s="324" t="s">
        <v>170</v>
      </c>
    </row>
    <row r="209" spans="1:9" x14ac:dyDescent="0.25">
      <c r="A209" s="393">
        <v>43466</v>
      </c>
      <c r="B209" s="325" t="s">
        <v>159</v>
      </c>
      <c r="C209" s="325" t="s">
        <v>169</v>
      </c>
      <c r="D209" s="325" t="s">
        <v>82</v>
      </c>
      <c r="E209" s="325" t="s">
        <v>10</v>
      </c>
      <c r="F209" s="325">
        <v>49</v>
      </c>
      <c r="G209" s="325" t="s">
        <v>170</v>
      </c>
      <c r="H209" s="325" t="s">
        <v>170</v>
      </c>
      <c r="I209" s="325" t="s">
        <v>170</v>
      </c>
    </row>
    <row r="210" spans="1:9" x14ac:dyDescent="0.25">
      <c r="A210" s="392">
        <v>43466</v>
      </c>
      <c r="B210" s="324" t="s">
        <v>159</v>
      </c>
      <c r="C210" s="324" t="s">
        <v>169</v>
      </c>
      <c r="D210" s="324" t="s">
        <v>82</v>
      </c>
      <c r="E210" s="324" t="s">
        <v>11</v>
      </c>
      <c r="F210" s="324">
        <v>44</v>
      </c>
      <c r="G210" s="324" t="s">
        <v>170</v>
      </c>
      <c r="H210" s="324" t="s">
        <v>170</v>
      </c>
      <c r="I210" s="324" t="s">
        <v>170</v>
      </c>
    </row>
    <row r="211" spans="1:9" x14ac:dyDescent="0.25">
      <c r="A211" s="393">
        <v>43466</v>
      </c>
      <c r="B211" s="325" t="s">
        <v>159</v>
      </c>
      <c r="C211" s="325" t="s">
        <v>169</v>
      </c>
      <c r="D211" s="325" t="s">
        <v>82</v>
      </c>
      <c r="E211" s="325" t="s">
        <v>12</v>
      </c>
      <c r="F211" s="325">
        <v>107</v>
      </c>
      <c r="G211" s="325" t="s">
        <v>170</v>
      </c>
      <c r="H211" s="325" t="s">
        <v>170</v>
      </c>
      <c r="I211" s="325" t="s">
        <v>170</v>
      </c>
    </row>
    <row r="212" spans="1:9" x14ac:dyDescent="0.25">
      <c r="A212" s="392">
        <v>43466</v>
      </c>
      <c r="B212" s="324" t="s">
        <v>159</v>
      </c>
      <c r="C212" s="324" t="s">
        <v>169</v>
      </c>
      <c r="D212" s="324" t="s">
        <v>82</v>
      </c>
      <c r="E212" s="324" t="s">
        <v>13</v>
      </c>
      <c r="F212" s="324">
        <v>131</v>
      </c>
      <c r="G212" s="324" t="s">
        <v>170</v>
      </c>
      <c r="H212" s="324" t="s">
        <v>170</v>
      </c>
      <c r="I212" s="324" t="s">
        <v>170</v>
      </c>
    </row>
    <row r="213" spans="1:9" x14ac:dyDescent="0.25">
      <c r="A213" s="393">
        <v>43466</v>
      </c>
      <c r="B213" s="325" t="s">
        <v>160</v>
      </c>
      <c r="C213" s="325" t="s">
        <v>169</v>
      </c>
      <c r="D213" s="325" t="s">
        <v>81</v>
      </c>
      <c r="E213" s="325" t="s">
        <v>46</v>
      </c>
      <c r="F213" s="325">
        <v>26</v>
      </c>
      <c r="G213" s="325" t="s">
        <v>170</v>
      </c>
      <c r="H213" s="325" t="s">
        <v>170</v>
      </c>
      <c r="I213" s="325" t="s">
        <v>170</v>
      </c>
    </row>
    <row r="214" spans="1:9" x14ac:dyDescent="0.25">
      <c r="A214" s="392">
        <v>43466</v>
      </c>
      <c r="B214" s="324" t="s">
        <v>160</v>
      </c>
      <c r="C214" s="324" t="s">
        <v>169</v>
      </c>
      <c r="D214" s="324" t="s">
        <v>81</v>
      </c>
      <c r="E214" s="324" t="s">
        <v>47</v>
      </c>
      <c r="F214" s="324">
        <v>29</v>
      </c>
      <c r="G214" s="324" t="s">
        <v>170</v>
      </c>
      <c r="H214" s="324" t="s">
        <v>170</v>
      </c>
      <c r="I214" s="324" t="s">
        <v>170</v>
      </c>
    </row>
    <row r="215" spans="1:9" x14ac:dyDescent="0.25">
      <c r="A215" s="393">
        <v>43466</v>
      </c>
      <c r="B215" s="325" t="s">
        <v>160</v>
      </c>
      <c r="C215" s="325" t="s">
        <v>169</v>
      </c>
      <c r="D215" s="325" t="s">
        <v>81</v>
      </c>
      <c r="E215" s="325" t="s">
        <v>48</v>
      </c>
      <c r="F215" s="325">
        <v>26</v>
      </c>
      <c r="G215" s="325" t="s">
        <v>170</v>
      </c>
      <c r="H215" s="325" t="s">
        <v>170</v>
      </c>
      <c r="I215" s="325" t="s">
        <v>170</v>
      </c>
    </row>
    <row r="216" spans="1:9" x14ac:dyDescent="0.25">
      <c r="A216" s="392">
        <v>43466</v>
      </c>
      <c r="B216" s="324" t="s">
        <v>160</v>
      </c>
      <c r="C216" s="324" t="s">
        <v>169</v>
      </c>
      <c r="D216" s="324" t="s">
        <v>81</v>
      </c>
      <c r="E216" s="324" t="s">
        <v>50</v>
      </c>
      <c r="F216" s="324">
        <v>85</v>
      </c>
      <c r="G216" s="324" t="s">
        <v>170</v>
      </c>
      <c r="H216" s="324" t="s">
        <v>170</v>
      </c>
      <c r="I216" s="324" t="s">
        <v>170</v>
      </c>
    </row>
    <row r="217" spans="1:9" x14ac:dyDescent="0.25">
      <c r="A217" s="393">
        <v>43466</v>
      </c>
      <c r="B217" s="325" t="s">
        <v>13</v>
      </c>
      <c r="C217" s="325" t="s">
        <v>169</v>
      </c>
      <c r="D217" s="325" t="s">
        <v>81</v>
      </c>
      <c r="E217" s="325" t="s">
        <v>46</v>
      </c>
      <c r="F217" s="325">
        <v>198</v>
      </c>
      <c r="G217" s="325">
        <v>222</v>
      </c>
      <c r="H217" s="325">
        <v>-24</v>
      </c>
      <c r="I217" s="325">
        <v>-0.11</v>
      </c>
    </row>
    <row r="218" spans="1:9" x14ac:dyDescent="0.25">
      <c r="A218" s="392">
        <v>43466</v>
      </c>
      <c r="B218" s="324" t="s">
        <v>13</v>
      </c>
      <c r="C218" s="324" t="s">
        <v>169</v>
      </c>
      <c r="D218" s="324" t="s">
        <v>81</v>
      </c>
      <c r="E218" s="324" t="s">
        <v>47</v>
      </c>
      <c r="F218" s="324">
        <v>105</v>
      </c>
      <c r="G218" s="324">
        <v>107</v>
      </c>
      <c r="H218" s="324">
        <v>-2</v>
      </c>
      <c r="I218" s="324">
        <v>-0.02</v>
      </c>
    </row>
    <row r="219" spans="1:9" x14ac:dyDescent="0.25">
      <c r="A219" s="393">
        <v>43466</v>
      </c>
      <c r="B219" s="325" t="s">
        <v>13</v>
      </c>
      <c r="C219" s="325" t="s">
        <v>169</v>
      </c>
      <c r="D219" s="325" t="s">
        <v>81</v>
      </c>
      <c r="E219" s="325" t="s">
        <v>48</v>
      </c>
      <c r="F219" s="325">
        <v>73</v>
      </c>
      <c r="G219" s="325">
        <v>80</v>
      </c>
      <c r="H219" s="325">
        <v>-7</v>
      </c>
      <c r="I219" s="325">
        <v>-0.09</v>
      </c>
    </row>
    <row r="220" spans="1:9" x14ac:dyDescent="0.25">
      <c r="A220" s="392">
        <v>43466</v>
      </c>
      <c r="B220" s="324" t="s">
        <v>13</v>
      </c>
      <c r="C220" s="324" t="s">
        <v>169</v>
      </c>
      <c r="D220" s="324" t="s">
        <v>81</v>
      </c>
      <c r="E220" s="324" t="s">
        <v>50</v>
      </c>
      <c r="F220" s="324">
        <v>86</v>
      </c>
      <c r="G220" s="324">
        <v>91</v>
      </c>
      <c r="H220" s="324">
        <v>-5</v>
      </c>
      <c r="I220" s="324">
        <v>-0.05</v>
      </c>
    </row>
    <row r="221" spans="1:9" x14ac:dyDescent="0.25">
      <c r="A221" s="393">
        <v>43466</v>
      </c>
      <c r="B221" s="325" t="s">
        <v>95</v>
      </c>
      <c r="C221" s="325" t="s">
        <v>169</v>
      </c>
      <c r="D221" s="325" t="s">
        <v>81</v>
      </c>
      <c r="E221" s="325" t="s">
        <v>46</v>
      </c>
      <c r="F221" s="325">
        <v>625</v>
      </c>
      <c r="G221" s="325">
        <v>536</v>
      </c>
      <c r="H221" s="325">
        <v>89</v>
      </c>
      <c r="I221" s="325">
        <v>0.17</v>
      </c>
    </row>
    <row r="222" spans="1:9" x14ac:dyDescent="0.25">
      <c r="A222" s="392">
        <v>43466</v>
      </c>
      <c r="B222" s="324" t="s">
        <v>95</v>
      </c>
      <c r="C222" s="324" t="s">
        <v>169</v>
      </c>
      <c r="D222" s="324" t="s">
        <v>81</v>
      </c>
      <c r="E222" s="324" t="s">
        <v>47</v>
      </c>
      <c r="F222" s="324">
        <v>266</v>
      </c>
      <c r="G222" s="324">
        <v>246</v>
      </c>
      <c r="H222" s="324">
        <v>20</v>
      </c>
      <c r="I222" s="324">
        <v>0.08</v>
      </c>
    </row>
    <row r="223" spans="1:9" x14ac:dyDescent="0.25">
      <c r="A223" s="393">
        <v>43466</v>
      </c>
      <c r="B223" s="325" t="s">
        <v>95</v>
      </c>
      <c r="C223" s="325" t="s">
        <v>169</v>
      </c>
      <c r="D223" s="325" t="s">
        <v>81</v>
      </c>
      <c r="E223" s="325" t="s">
        <v>48</v>
      </c>
      <c r="F223" s="325">
        <v>254</v>
      </c>
      <c r="G223" s="325">
        <v>242</v>
      </c>
      <c r="H223" s="325">
        <v>12</v>
      </c>
      <c r="I223" s="325">
        <v>0.05</v>
      </c>
    </row>
    <row r="224" spans="1:9" x14ac:dyDescent="0.25">
      <c r="A224" s="392">
        <v>43466</v>
      </c>
      <c r="B224" s="324" t="s">
        <v>95</v>
      </c>
      <c r="C224" s="324" t="s">
        <v>169</v>
      </c>
      <c r="D224" s="324" t="s">
        <v>81</v>
      </c>
      <c r="E224" s="324" t="s">
        <v>50</v>
      </c>
      <c r="F224" s="324">
        <v>333</v>
      </c>
      <c r="G224" s="324">
        <v>332</v>
      </c>
      <c r="H224" s="324">
        <v>1</v>
      </c>
      <c r="I224" s="324">
        <v>0</v>
      </c>
    </row>
    <row r="225" spans="1:9" x14ac:dyDescent="0.25">
      <c r="A225" s="393">
        <v>43466</v>
      </c>
      <c r="B225" s="325" t="s">
        <v>95</v>
      </c>
      <c r="C225" s="325" t="s">
        <v>169</v>
      </c>
      <c r="D225" s="325" t="s">
        <v>82</v>
      </c>
      <c r="E225" s="325" t="s">
        <v>9</v>
      </c>
      <c r="F225" s="325">
        <v>37</v>
      </c>
      <c r="G225" s="325">
        <v>37</v>
      </c>
      <c r="H225" s="325">
        <v>0</v>
      </c>
      <c r="I225" s="325">
        <v>0</v>
      </c>
    </row>
    <row r="226" spans="1:9" x14ac:dyDescent="0.25">
      <c r="A226" s="392">
        <v>43466</v>
      </c>
      <c r="B226" s="324" t="s">
        <v>95</v>
      </c>
      <c r="C226" s="324" t="s">
        <v>169</v>
      </c>
      <c r="D226" s="324" t="s">
        <v>82</v>
      </c>
      <c r="E226" s="324" t="s">
        <v>10</v>
      </c>
      <c r="F226" s="324">
        <v>53</v>
      </c>
      <c r="G226" s="324">
        <v>53</v>
      </c>
      <c r="H226" s="324">
        <v>0</v>
      </c>
      <c r="I226" s="324">
        <v>0</v>
      </c>
    </row>
    <row r="227" spans="1:9" x14ac:dyDescent="0.25">
      <c r="A227" s="393">
        <v>43466</v>
      </c>
      <c r="B227" s="325" t="s">
        <v>95</v>
      </c>
      <c r="C227" s="325" t="s">
        <v>169</v>
      </c>
      <c r="D227" s="325" t="s">
        <v>82</v>
      </c>
      <c r="E227" s="325" t="s">
        <v>11</v>
      </c>
      <c r="F227" s="325">
        <v>89</v>
      </c>
      <c r="G227" s="325">
        <v>89</v>
      </c>
      <c r="H227" s="325">
        <v>0</v>
      </c>
      <c r="I227" s="325">
        <v>0</v>
      </c>
    </row>
    <row r="228" spans="1:9" x14ac:dyDescent="0.25">
      <c r="A228" s="392">
        <v>43466</v>
      </c>
      <c r="B228" s="324" t="s">
        <v>95</v>
      </c>
      <c r="C228" s="324" t="s">
        <v>169</v>
      </c>
      <c r="D228" s="324" t="s">
        <v>82</v>
      </c>
      <c r="E228" s="324" t="s">
        <v>12</v>
      </c>
      <c r="F228" s="324">
        <v>225</v>
      </c>
      <c r="G228" s="324">
        <v>223</v>
      </c>
      <c r="H228" s="324">
        <v>2</v>
      </c>
      <c r="I228" s="324">
        <v>0.01</v>
      </c>
    </row>
    <row r="229" spans="1:9" x14ac:dyDescent="0.25">
      <c r="A229" s="393">
        <v>43466</v>
      </c>
      <c r="B229" s="325" t="s">
        <v>95</v>
      </c>
      <c r="C229" s="325" t="s">
        <v>169</v>
      </c>
      <c r="D229" s="325" t="s">
        <v>82</v>
      </c>
      <c r="E229" s="325" t="s">
        <v>13</v>
      </c>
      <c r="F229" s="325">
        <v>299</v>
      </c>
      <c r="G229" s="325">
        <v>243</v>
      </c>
      <c r="H229" s="325">
        <v>56</v>
      </c>
      <c r="I229" s="325">
        <v>0.23</v>
      </c>
    </row>
    <row r="230" spans="1:9" x14ac:dyDescent="0.25">
      <c r="A230" s="392">
        <v>43466</v>
      </c>
      <c r="B230" s="324" t="s">
        <v>96</v>
      </c>
      <c r="C230" s="324" t="s">
        <v>169</v>
      </c>
      <c r="D230" s="324" t="s">
        <v>81</v>
      </c>
      <c r="E230" s="324" t="s">
        <v>46</v>
      </c>
      <c r="F230" s="324">
        <v>367</v>
      </c>
      <c r="G230" s="324">
        <v>339</v>
      </c>
      <c r="H230" s="324">
        <v>28</v>
      </c>
      <c r="I230" s="324">
        <v>0.08</v>
      </c>
    </row>
    <row r="231" spans="1:9" x14ac:dyDescent="0.25">
      <c r="A231" s="393">
        <v>43466</v>
      </c>
      <c r="B231" s="325" t="s">
        <v>96</v>
      </c>
      <c r="C231" s="325" t="s">
        <v>169</v>
      </c>
      <c r="D231" s="325" t="s">
        <v>81</v>
      </c>
      <c r="E231" s="325" t="s">
        <v>47</v>
      </c>
      <c r="F231" s="325">
        <v>615</v>
      </c>
      <c r="G231" s="325">
        <v>610</v>
      </c>
      <c r="H231" s="325">
        <v>5</v>
      </c>
      <c r="I231" s="325">
        <v>0.01</v>
      </c>
    </row>
    <row r="232" spans="1:9" x14ac:dyDescent="0.25">
      <c r="A232" s="392">
        <v>43466</v>
      </c>
      <c r="B232" s="324" t="s">
        <v>96</v>
      </c>
      <c r="C232" s="324" t="s">
        <v>169</v>
      </c>
      <c r="D232" s="324" t="s">
        <v>81</v>
      </c>
      <c r="E232" s="324" t="s">
        <v>48</v>
      </c>
      <c r="F232" s="324">
        <v>290</v>
      </c>
      <c r="G232" s="324">
        <v>283</v>
      </c>
      <c r="H232" s="324">
        <v>7</v>
      </c>
      <c r="I232" s="324">
        <v>0.02</v>
      </c>
    </row>
    <row r="233" spans="1:9" x14ac:dyDescent="0.25">
      <c r="A233" s="393">
        <v>43466</v>
      </c>
      <c r="B233" s="325" t="s">
        <v>96</v>
      </c>
      <c r="C233" s="325" t="s">
        <v>169</v>
      </c>
      <c r="D233" s="325" t="s">
        <v>81</v>
      </c>
      <c r="E233" s="325" t="s">
        <v>50</v>
      </c>
      <c r="F233" s="325">
        <v>696</v>
      </c>
      <c r="G233" s="325">
        <v>697</v>
      </c>
      <c r="H233" s="325">
        <v>-1</v>
      </c>
      <c r="I233" s="325">
        <v>0</v>
      </c>
    </row>
    <row r="234" spans="1:9" x14ac:dyDescent="0.25">
      <c r="A234" s="392">
        <v>43466</v>
      </c>
      <c r="B234" s="324" t="s">
        <v>96</v>
      </c>
      <c r="C234" s="324" t="s">
        <v>169</v>
      </c>
      <c r="D234" s="324" t="s">
        <v>82</v>
      </c>
      <c r="E234" s="324" t="s">
        <v>9</v>
      </c>
      <c r="F234" s="324">
        <v>458</v>
      </c>
      <c r="G234" s="324">
        <v>458</v>
      </c>
      <c r="H234" s="324">
        <v>0</v>
      </c>
      <c r="I234" s="324">
        <v>0</v>
      </c>
    </row>
    <row r="235" spans="1:9" x14ac:dyDescent="0.25">
      <c r="A235" s="393">
        <v>43466</v>
      </c>
      <c r="B235" s="325" t="s">
        <v>96</v>
      </c>
      <c r="C235" s="325" t="s">
        <v>169</v>
      </c>
      <c r="D235" s="325" t="s">
        <v>82</v>
      </c>
      <c r="E235" s="325" t="s">
        <v>10</v>
      </c>
      <c r="F235" s="325">
        <v>195</v>
      </c>
      <c r="G235" s="325">
        <v>195</v>
      </c>
      <c r="H235" s="325">
        <v>0</v>
      </c>
      <c r="I235" s="325">
        <v>0</v>
      </c>
    </row>
    <row r="236" spans="1:9" x14ac:dyDescent="0.25">
      <c r="A236" s="392">
        <v>43466</v>
      </c>
      <c r="B236" s="324" t="s">
        <v>96</v>
      </c>
      <c r="C236" s="324" t="s">
        <v>169</v>
      </c>
      <c r="D236" s="324" t="s">
        <v>82</v>
      </c>
      <c r="E236" s="324" t="s">
        <v>11</v>
      </c>
      <c r="F236" s="324">
        <v>188</v>
      </c>
      <c r="G236" s="324">
        <v>188</v>
      </c>
      <c r="H236" s="324">
        <v>0</v>
      </c>
      <c r="I236" s="324">
        <v>0</v>
      </c>
    </row>
    <row r="237" spans="1:9" x14ac:dyDescent="0.25">
      <c r="A237" s="393">
        <v>43466</v>
      </c>
      <c r="B237" s="325" t="s">
        <v>96</v>
      </c>
      <c r="C237" s="325" t="s">
        <v>169</v>
      </c>
      <c r="D237" s="325" t="s">
        <v>82</v>
      </c>
      <c r="E237" s="325" t="s">
        <v>12</v>
      </c>
      <c r="F237" s="325">
        <v>118</v>
      </c>
      <c r="G237" s="325">
        <v>118</v>
      </c>
      <c r="H237" s="325">
        <v>0</v>
      </c>
      <c r="I237" s="325">
        <v>0</v>
      </c>
    </row>
    <row r="238" spans="1:9" x14ac:dyDescent="0.25">
      <c r="A238" s="392">
        <v>43466</v>
      </c>
      <c r="B238" s="324" t="s">
        <v>96</v>
      </c>
      <c r="C238" s="324" t="s">
        <v>169</v>
      </c>
      <c r="D238" s="324" t="s">
        <v>82</v>
      </c>
      <c r="E238" s="324" t="s">
        <v>13</v>
      </c>
      <c r="F238" s="324">
        <v>705</v>
      </c>
      <c r="G238" s="324">
        <v>669</v>
      </c>
      <c r="H238" s="324">
        <v>36</v>
      </c>
      <c r="I238" s="324">
        <v>0.05</v>
      </c>
    </row>
    <row r="239" spans="1:9" x14ac:dyDescent="0.25">
      <c r="A239" s="393">
        <v>43466</v>
      </c>
      <c r="B239" s="325" t="s">
        <v>161</v>
      </c>
      <c r="C239" s="325" t="s">
        <v>169</v>
      </c>
      <c r="D239" s="325" t="s">
        <v>81</v>
      </c>
      <c r="E239" s="325" t="s">
        <v>46</v>
      </c>
      <c r="F239" s="325">
        <v>69</v>
      </c>
      <c r="G239" s="325" t="s">
        <v>170</v>
      </c>
      <c r="H239" s="325" t="s">
        <v>170</v>
      </c>
      <c r="I239" s="325" t="s">
        <v>170</v>
      </c>
    </row>
    <row r="240" spans="1:9" x14ac:dyDescent="0.25">
      <c r="A240" s="392">
        <v>43466</v>
      </c>
      <c r="B240" s="324" t="s">
        <v>161</v>
      </c>
      <c r="C240" s="324" t="s">
        <v>169</v>
      </c>
      <c r="D240" s="324" t="s">
        <v>81</v>
      </c>
      <c r="E240" s="324" t="s">
        <v>47</v>
      </c>
      <c r="F240" s="324">
        <v>130</v>
      </c>
      <c r="G240" s="324" t="s">
        <v>170</v>
      </c>
      <c r="H240" s="324" t="s">
        <v>170</v>
      </c>
      <c r="I240" s="324" t="s">
        <v>170</v>
      </c>
    </row>
    <row r="241" spans="1:9" x14ac:dyDescent="0.25">
      <c r="A241" s="393">
        <v>43466</v>
      </c>
      <c r="B241" s="325" t="s">
        <v>161</v>
      </c>
      <c r="C241" s="325" t="s">
        <v>169</v>
      </c>
      <c r="D241" s="325" t="s">
        <v>81</v>
      </c>
      <c r="E241" s="325" t="s">
        <v>48</v>
      </c>
      <c r="F241" s="325">
        <v>62</v>
      </c>
      <c r="G241" s="325" t="s">
        <v>170</v>
      </c>
      <c r="H241" s="325" t="s">
        <v>170</v>
      </c>
      <c r="I241" s="325" t="s">
        <v>170</v>
      </c>
    </row>
    <row r="242" spans="1:9" x14ac:dyDescent="0.25">
      <c r="A242" s="392">
        <v>43466</v>
      </c>
      <c r="B242" s="324" t="s">
        <v>161</v>
      </c>
      <c r="C242" s="324" t="s">
        <v>169</v>
      </c>
      <c r="D242" s="324" t="s">
        <v>81</v>
      </c>
      <c r="E242" s="324" t="s">
        <v>50</v>
      </c>
      <c r="F242" s="324">
        <v>402</v>
      </c>
      <c r="G242" s="324" t="s">
        <v>170</v>
      </c>
      <c r="H242" s="324" t="s">
        <v>170</v>
      </c>
      <c r="I242" s="324" t="s">
        <v>170</v>
      </c>
    </row>
    <row r="243" spans="1:9" x14ac:dyDescent="0.25">
      <c r="A243" s="393">
        <v>43466</v>
      </c>
      <c r="B243" s="325" t="s">
        <v>161</v>
      </c>
      <c r="C243" s="325" t="s">
        <v>169</v>
      </c>
      <c r="D243" s="325" t="s">
        <v>82</v>
      </c>
      <c r="E243" s="325" t="s">
        <v>9</v>
      </c>
      <c r="F243" s="325">
        <v>385</v>
      </c>
      <c r="G243" s="325" t="s">
        <v>170</v>
      </c>
      <c r="H243" s="325" t="s">
        <v>170</v>
      </c>
      <c r="I243" s="325" t="s">
        <v>170</v>
      </c>
    </row>
    <row r="244" spans="1:9" x14ac:dyDescent="0.25">
      <c r="A244" s="392">
        <v>43466</v>
      </c>
      <c r="B244" s="324" t="s">
        <v>161</v>
      </c>
      <c r="C244" s="324" t="s">
        <v>169</v>
      </c>
      <c r="D244" s="324" t="s">
        <v>82</v>
      </c>
      <c r="E244" s="324" t="s">
        <v>10</v>
      </c>
      <c r="F244" s="324">
        <v>43</v>
      </c>
      <c r="G244" s="324" t="s">
        <v>170</v>
      </c>
      <c r="H244" s="324" t="s">
        <v>170</v>
      </c>
      <c r="I244" s="324" t="s">
        <v>170</v>
      </c>
    </row>
    <row r="245" spans="1:9" x14ac:dyDescent="0.25">
      <c r="A245" s="393">
        <v>43466</v>
      </c>
      <c r="B245" s="325" t="s">
        <v>161</v>
      </c>
      <c r="C245" s="325" t="s">
        <v>169</v>
      </c>
      <c r="D245" s="325" t="s">
        <v>82</v>
      </c>
      <c r="E245" s="325" t="s">
        <v>11</v>
      </c>
      <c r="F245" s="325">
        <v>73</v>
      </c>
      <c r="G245" s="325" t="s">
        <v>170</v>
      </c>
      <c r="H245" s="325" t="s">
        <v>170</v>
      </c>
      <c r="I245" s="325" t="s">
        <v>170</v>
      </c>
    </row>
    <row r="246" spans="1:9" x14ac:dyDescent="0.25">
      <c r="A246" s="392">
        <v>43466</v>
      </c>
      <c r="B246" s="324" t="s">
        <v>161</v>
      </c>
      <c r="C246" s="324" t="s">
        <v>169</v>
      </c>
      <c r="D246" s="324" t="s">
        <v>82</v>
      </c>
      <c r="E246" s="324" t="s">
        <v>12</v>
      </c>
      <c r="F246" s="324">
        <v>46</v>
      </c>
      <c r="G246" s="324" t="s">
        <v>170</v>
      </c>
      <c r="H246" s="324" t="s">
        <v>170</v>
      </c>
      <c r="I246" s="324" t="s">
        <v>170</v>
      </c>
    </row>
    <row r="247" spans="1:9" x14ac:dyDescent="0.25">
      <c r="A247" s="393">
        <v>43466</v>
      </c>
      <c r="B247" s="325" t="s">
        <v>161</v>
      </c>
      <c r="C247" s="325" t="s">
        <v>169</v>
      </c>
      <c r="D247" s="325" t="s">
        <v>82</v>
      </c>
      <c r="E247" s="325" t="s">
        <v>13</v>
      </c>
      <c r="F247" s="325">
        <v>116</v>
      </c>
      <c r="G247" s="325" t="s">
        <v>170</v>
      </c>
      <c r="H247" s="325" t="s">
        <v>170</v>
      </c>
      <c r="I247" s="325" t="s">
        <v>170</v>
      </c>
    </row>
    <row r="248" spans="1:9" x14ac:dyDescent="0.25">
      <c r="A248" s="392">
        <v>43497</v>
      </c>
      <c r="B248" s="324" t="s">
        <v>80</v>
      </c>
      <c r="C248" s="324" t="s">
        <v>169</v>
      </c>
      <c r="D248" s="324" t="s">
        <v>81</v>
      </c>
      <c r="E248" s="324" t="s">
        <v>46</v>
      </c>
      <c r="F248" s="324">
        <v>4233</v>
      </c>
      <c r="G248" s="324">
        <v>3843</v>
      </c>
      <c r="H248" s="324">
        <v>390</v>
      </c>
      <c r="I248" s="324">
        <v>0.1</v>
      </c>
    </row>
    <row r="249" spans="1:9" x14ac:dyDescent="0.25">
      <c r="A249" s="393">
        <v>43497</v>
      </c>
      <c r="B249" s="325" t="s">
        <v>80</v>
      </c>
      <c r="C249" s="325" t="s">
        <v>169</v>
      </c>
      <c r="D249" s="325" t="s">
        <v>81</v>
      </c>
      <c r="E249" s="325" t="s">
        <v>47</v>
      </c>
      <c r="F249" s="325">
        <v>4810</v>
      </c>
      <c r="G249" s="325">
        <v>4751</v>
      </c>
      <c r="H249" s="325">
        <v>59</v>
      </c>
      <c r="I249" s="325">
        <v>0.01</v>
      </c>
    </row>
    <row r="250" spans="1:9" x14ac:dyDescent="0.25">
      <c r="A250" s="392">
        <v>43497</v>
      </c>
      <c r="B250" s="324" t="s">
        <v>80</v>
      </c>
      <c r="C250" s="324" t="s">
        <v>169</v>
      </c>
      <c r="D250" s="324" t="s">
        <v>81</v>
      </c>
      <c r="E250" s="324" t="s">
        <v>48</v>
      </c>
      <c r="F250" s="324">
        <v>2730</v>
      </c>
      <c r="G250" s="324">
        <v>2691</v>
      </c>
      <c r="H250" s="324">
        <v>39</v>
      </c>
      <c r="I250" s="324">
        <v>0.01</v>
      </c>
    </row>
    <row r="251" spans="1:9" x14ac:dyDescent="0.25">
      <c r="A251" s="393">
        <v>43497</v>
      </c>
      <c r="B251" s="325" t="s">
        <v>80</v>
      </c>
      <c r="C251" s="325" t="s">
        <v>169</v>
      </c>
      <c r="D251" s="325" t="s">
        <v>81</v>
      </c>
      <c r="E251" s="325" t="s">
        <v>49</v>
      </c>
      <c r="F251" s="325">
        <v>1307</v>
      </c>
      <c r="G251" s="325">
        <v>1308</v>
      </c>
      <c r="H251" s="325">
        <v>-1</v>
      </c>
      <c r="I251" s="325">
        <v>0</v>
      </c>
    </row>
    <row r="252" spans="1:9" x14ac:dyDescent="0.25">
      <c r="A252" s="392">
        <v>43497</v>
      </c>
      <c r="B252" s="324" t="s">
        <v>80</v>
      </c>
      <c r="C252" s="324" t="s">
        <v>169</v>
      </c>
      <c r="D252" s="324" t="s">
        <v>81</v>
      </c>
      <c r="E252" s="324" t="s">
        <v>50</v>
      </c>
      <c r="F252" s="324">
        <v>9678</v>
      </c>
      <c r="G252" s="324">
        <v>9677</v>
      </c>
      <c r="H252" s="324">
        <v>1</v>
      </c>
      <c r="I252" s="324">
        <v>0</v>
      </c>
    </row>
    <row r="253" spans="1:9" x14ac:dyDescent="0.25">
      <c r="A253" s="393">
        <v>43497</v>
      </c>
      <c r="B253" s="325" t="s">
        <v>80</v>
      </c>
      <c r="C253" s="325" t="s">
        <v>169</v>
      </c>
      <c r="D253" s="325" t="s">
        <v>82</v>
      </c>
      <c r="E253" s="325" t="s">
        <v>9</v>
      </c>
      <c r="F253" s="325">
        <v>4442</v>
      </c>
      <c r="G253" s="325">
        <v>4439</v>
      </c>
      <c r="H253" s="325">
        <v>3</v>
      </c>
      <c r="I253" s="325">
        <v>0</v>
      </c>
    </row>
    <row r="254" spans="1:9" x14ac:dyDescent="0.25">
      <c r="A254" s="392">
        <v>43497</v>
      </c>
      <c r="B254" s="324" t="s">
        <v>80</v>
      </c>
      <c r="C254" s="324" t="s">
        <v>169</v>
      </c>
      <c r="D254" s="324" t="s">
        <v>82</v>
      </c>
      <c r="E254" s="324" t="s">
        <v>10</v>
      </c>
      <c r="F254" s="324">
        <v>3008</v>
      </c>
      <c r="G254" s="324">
        <v>3008</v>
      </c>
      <c r="H254" s="324">
        <v>0</v>
      </c>
      <c r="I254" s="324">
        <v>0</v>
      </c>
    </row>
    <row r="255" spans="1:9" x14ac:dyDescent="0.25">
      <c r="A255" s="393">
        <v>43497</v>
      </c>
      <c r="B255" s="325" t="s">
        <v>80</v>
      </c>
      <c r="C255" s="325" t="s">
        <v>169</v>
      </c>
      <c r="D255" s="325" t="s">
        <v>82</v>
      </c>
      <c r="E255" s="325" t="s">
        <v>11</v>
      </c>
      <c r="F255" s="325">
        <v>3081</v>
      </c>
      <c r="G255" s="325">
        <v>3083</v>
      </c>
      <c r="H255" s="325">
        <v>-2</v>
      </c>
      <c r="I255" s="325">
        <v>0</v>
      </c>
    </row>
    <row r="256" spans="1:9" x14ac:dyDescent="0.25">
      <c r="A256" s="392">
        <v>43497</v>
      </c>
      <c r="B256" s="324" t="s">
        <v>80</v>
      </c>
      <c r="C256" s="324" t="s">
        <v>169</v>
      </c>
      <c r="D256" s="324" t="s">
        <v>82</v>
      </c>
      <c r="E256" s="324" t="s">
        <v>12</v>
      </c>
      <c r="F256" s="324">
        <v>2961</v>
      </c>
      <c r="G256" s="324">
        <v>2958</v>
      </c>
      <c r="H256" s="324">
        <v>3</v>
      </c>
      <c r="I256" s="324">
        <v>0</v>
      </c>
    </row>
    <row r="257" spans="1:9" x14ac:dyDescent="0.25">
      <c r="A257" s="393">
        <v>43497</v>
      </c>
      <c r="B257" s="325" t="s">
        <v>80</v>
      </c>
      <c r="C257" s="325" t="s">
        <v>169</v>
      </c>
      <c r="D257" s="325" t="s">
        <v>82</v>
      </c>
      <c r="E257" s="325" t="s">
        <v>13</v>
      </c>
      <c r="F257" s="325">
        <v>4714</v>
      </c>
      <c r="G257" s="325">
        <v>4382</v>
      </c>
      <c r="H257" s="325">
        <v>332</v>
      </c>
      <c r="I257" s="325">
        <v>0.08</v>
      </c>
    </row>
    <row r="258" spans="1:9" x14ac:dyDescent="0.25">
      <c r="A258" s="392">
        <v>43497</v>
      </c>
      <c r="B258" s="324" t="s">
        <v>145</v>
      </c>
      <c r="C258" s="324" t="s">
        <v>169</v>
      </c>
      <c r="D258" s="324" t="s">
        <v>81</v>
      </c>
      <c r="E258" s="324" t="s">
        <v>46</v>
      </c>
      <c r="F258" s="324">
        <v>126</v>
      </c>
      <c r="G258" s="324" t="s">
        <v>170</v>
      </c>
      <c r="H258" s="324" t="s">
        <v>170</v>
      </c>
      <c r="I258" s="324" t="s">
        <v>170</v>
      </c>
    </row>
    <row r="259" spans="1:9" x14ac:dyDescent="0.25">
      <c r="A259" s="393">
        <v>43497</v>
      </c>
      <c r="B259" s="325" t="s">
        <v>145</v>
      </c>
      <c r="C259" s="325" t="s">
        <v>169</v>
      </c>
      <c r="D259" s="325" t="s">
        <v>81</v>
      </c>
      <c r="E259" s="325" t="s">
        <v>47</v>
      </c>
      <c r="F259" s="325">
        <v>211</v>
      </c>
      <c r="G259" s="325" t="s">
        <v>170</v>
      </c>
      <c r="H259" s="325" t="s">
        <v>170</v>
      </c>
      <c r="I259" s="325" t="s">
        <v>170</v>
      </c>
    </row>
    <row r="260" spans="1:9" x14ac:dyDescent="0.25">
      <c r="A260" s="392">
        <v>43497</v>
      </c>
      <c r="B260" s="324" t="s">
        <v>145</v>
      </c>
      <c r="C260" s="324" t="s">
        <v>169</v>
      </c>
      <c r="D260" s="324" t="s">
        <v>81</v>
      </c>
      <c r="E260" s="324" t="s">
        <v>48</v>
      </c>
      <c r="F260" s="324">
        <v>61</v>
      </c>
      <c r="G260" s="324" t="s">
        <v>170</v>
      </c>
      <c r="H260" s="324" t="s">
        <v>170</v>
      </c>
      <c r="I260" s="324" t="s">
        <v>170</v>
      </c>
    </row>
    <row r="261" spans="1:9" x14ac:dyDescent="0.25">
      <c r="A261" s="393">
        <v>43497</v>
      </c>
      <c r="B261" s="325" t="s">
        <v>145</v>
      </c>
      <c r="C261" s="325" t="s">
        <v>169</v>
      </c>
      <c r="D261" s="325" t="s">
        <v>81</v>
      </c>
      <c r="E261" s="325" t="s">
        <v>50</v>
      </c>
      <c r="F261" s="325">
        <v>329</v>
      </c>
      <c r="G261" s="325" t="s">
        <v>170</v>
      </c>
      <c r="H261" s="325" t="s">
        <v>170</v>
      </c>
      <c r="I261" s="325" t="s">
        <v>170</v>
      </c>
    </row>
    <row r="262" spans="1:9" x14ac:dyDescent="0.25">
      <c r="A262" s="392">
        <v>43497</v>
      </c>
      <c r="B262" s="324" t="s">
        <v>145</v>
      </c>
      <c r="C262" s="324" t="s">
        <v>169</v>
      </c>
      <c r="D262" s="324" t="s">
        <v>82</v>
      </c>
      <c r="E262" s="324" t="s">
        <v>9</v>
      </c>
      <c r="F262" s="324">
        <v>178</v>
      </c>
      <c r="G262" s="324" t="s">
        <v>170</v>
      </c>
      <c r="H262" s="324" t="s">
        <v>170</v>
      </c>
      <c r="I262" s="324" t="s">
        <v>170</v>
      </c>
    </row>
    <row r="263" spans="1:9" x14ac:dyDescent="0.25">
      <c r="A263" s="393">
        <v>43497</v>
      </c>
      <c r="B263" s="325" t="s">
        <v>145</v>
      </c>
      <c r="C263" s="325" t="s">
        <v>169</v>
      </c>
      <c r="D263" s="325" t="s">
        <v>82</v>
      </c>
      <c r="E263" s="325" t="s">
        <v>10</v>
      </c>
      <c r="F263" s="325">
        <v>136</v>
      </c>
      <c r="G263" s="325" t="s">
        <v>170</v>
      </c>
      <c r="H263" s="325" t="s">
        <v>170</v>
      </c>
      <c r="I263" s="325" t="s">
        <v>170</v>
      </c>
    </row>
    <row r="264" spans="1:9" x14ac:dyDescent="0.25">
      <c r="A264" s="392">
        <v>43497</v>
      </c>
      <c r="B264" s="324" t="s">
        <v>145</v>
      </c>
      <c r="C264" s="324" t="s">
        <v>169</v>
      </c>
      <c r="D264" s="324" t="s">
        <v>82</v>
      </c>
      <c r="E264" s="324" t="s">
        <v>11</v>
      </c>
      <c r="F264" s="324">
        <v>48</v>
      </c>
      <c r="G264" s="324" t="s">
        <v>170</v>
      </c>
      <c r="H264" s="324" t="s">
        <v>170</v>
      </c>
      <c r="I264" s="324" t="s">
        <v>170</v>
      </c>
    </row>
    <row r="265" spans="1:9" x14ac:dyDescent="0.25">
      <c r="A265" s="393">
        <v>43497</v>
      </c>
      <c r="B265" s="325" t="s">
        <v>145</v>
      </c>
      <c r="C265" s="325" t="s">
        <v>169</v>
      </c>
      <c r="D265" s="325" t="s">
        <v>82</v>
      </c>
      <c r="E265" s="325" t="s">
        <v>12</v>
      </c>
      <c r="F265" s="325">
        <v>31</v>
      </c>
      <c r="G265" s="325" t="s">
        <v>170</v>
      </c>
      <c r="H265" s="325" t="s">
        <v>170</v>
      </c>
      <c r="I265" s="325" t="s">
        <v>170</v>
      </c>
    </row>
    <row r="266" spans="1:9" x14ac:dyDescent="0.25">
      <c r="A266" s="392">
        <v>43497</v>
      </c>
      <c r="B266" s="324" t="s">
        <v>145</v>
      </c>
      <c r="C266" s="324" t="s">
        <v>169</v>
      </c>
      <c r="D266" s="324" t="s">
        <v>82</v>
      </c>
      <c r="E266" s="324" t="s">
        <v>13</v>
      </c>
      <c r="F266" s="324">
        <v>334</v>
      </c>
      <c r="G266" s="324" t="s">
        <v>170</v>
      </c>
      <c r="H266" s="324" t="s">
        <v>170</v>
      </c>
      <c r="I266" s="324" t="s">
        <v>170</v>
      </c>
    </row>
    <row r="267" spans="1:9" x14ac:dyDescent="0.25">
      <c r="A267" s="393">
        <v>43497</v>
      </c>
      <c r="B267" s="325" t="s">
        <v>83</v>
      </c>
      <c r="C267" s="325" t="s">
        <v>169</v>
      </c>
      <c r="D267" s="325" t="s">
        <v>81</v>
      </c>
      <c r="E267" s="325" t="s">
        <v>46</v>
      </c>
      <c r="F267" s="325">
        <v>22</v>
      </c>
      <c r="G267" s="325">
        <v>21</v>
      </c>
      <c r="H267" s="325">
        <v>1</v>
      </c>
      <c r="I267" s="325">
        <v>0.05</v>
      </c>
    </row>
    <row r="268" spans="1:9" x14ac:dyDescent="0.25">
      <c r="A268" s="392">
        <v>43497</v>
      </c>
      <c r="B268" s="324" t="s">
        <v>83</v>
      </c>
      <c r="C268" s="324" t="s">
        <v>169</v>
      </c>
      <c r="D268" s="324" t="s">
        <v>81</v>
      </c>
      <c r="E268" s="324" t="s">
        <v>47</v>
      </c>
      <c r="F268" s="324">
        <v>67</v>
      </c>
      <c r="G268" s="324">
        <v>66</v>
      </c>
      <c r="H268" s="324">
        <v>1</v>
      </c>
      <c r="I268" s="324">
        <v>0.02</v>
      </c>
    </row>
    <row r="269" spans="1:9" x14ac:dyDescent="0.25">
      <c r="A269" s="393">
        <v>43497</v>
      </c>
      <c r="B269" s="325" t="s">
        <v>83</v>
      </c>
      <c r="C269" s="325" t="s">
        <v>169</v>
      </c>
      <c r="D269" s="325" t="s">
        <v>81</v>
      </c>
      <c r="E269" s="325" t="s">
        <v>48</v>
      </c>
      <c r="F269" s="325">
        <v>51</v>
      </c>
      <c r="G269" s="325">
        <v>53</v>
      </c>
      <c r="H269" s="325">
        <v>-2</v>
      </c>
      <c r="I269" s="325">
        <v>-0.04</v>
      </c>
    </row>
    <row r="270" spans="1:9" x14ac:dyDescent="0.25">
      <c r="A270" s="392">
        <v>43497</v>
      </c>
      <c r="B270" s="324" t="s">
        <v>83</v>
      </c>
      <c r="C270" s="324" t="s">
        <v>169</v>
      </c>
      <c r="D270" s="324" t="s">
        <v>81</v>
      </c>
      <c r="E270" s="324" t="s">
        <v>50</v>
      </c>
      <c r="F270" s="324">
        <v>72</v>
      </c>
      <c r="G270" s="324">
        <v>72</v>
      </c>
      <c r="H270" s="324">
        <v>0</v>
      </c>
      <c r="I270" s="324">
        <v>0</v>
      </c>
    </row>
    <row r="271" spans="1:9" x14ac:dyDescent="0.25">
      <c r="A271" s="393">
        <v>43497</v>
      </c>
      <c r="B271" s="325" t="s">
        <v>84</v>
      </c>
      <c r="C271" s="325" t="s">
        <v>169</v>
      </c>
      <c r="D271" s="325" t="s">
        <v>81</v>
      </c>
      <c r="E271" s="325" t="s">
        <v>46</v>
      </c>
      <c r="F271" s="325">
        <v>183</v>
      </c>
      <c r="G271" s="325">
        <v>160</v>
      </c>
      <c r="H271" s="325">
        <v>23</v>
      </c>
      <c r="I271" s="325">
        <v>0.14000000000000001</v>
      </c>
    </row>
    <row r="272" spans="1:9" x14ac:dyDescent="0.25">
      <c r="A272" s="392">
        <v>43497</v>
      </c>
      <c r="B272" s="324" t="s">
        <v>84</v>
      </c>
      <c r="C272" s="324" t="s">
        <v>169</v>
      </c>
      <c r="D272" s="324" t="s">
        <v>81</v>
      </c>
      <c r="E272" s="324" t="s">
        <v>47</v>
      </c>
      <c r="F272" s="324">
        <v>81</v>
      </c>
      <c r="G272" s="324">
        <v>80</v>
      </c>
      <c r="H272" s="324">
        <v>1</v>
      </c>
      <c r="I272" s="324">
        <v>0.01</v>
      </c>
    </row>
    <row r="273" spans="1:9" x14ac:dyDescent="0.25">
      <c r="A273" s="393">
        <v>43497</v>
      </c>
      <c r="B273" s="325" t="s">
        <v>84</v>
      </c>
      <c r="C273" s="325" t="s">
        <v>169</v>
      </c>
      <c r="D273" s="325" t="s">
        <v>81</v>
      </c>
      <c r="E273" s="325" t="s">
        <v>48</v>
      </c>
      <c r="F273" s="325">
        <v>138</v>
      </c>
      <c r="G273" s="325">
        <v>132</v>
      </c>
      <c r="H273" s="325">
        <v>6</v>
      </c>
      <c r="I273" s="325">
        <v>0.05</v>
      </c>
    </row>
    <row r="274" spans="1:9" x14ac:dyDescent="0.25">
      <c r="A274" s="392">
        <v>43497</v>
      </c>
      <c r="B274" s="324" t="s">
        <v>84</v>
      </c>
      <c r="C274" s="324" t="s">
        <v>169</v>
      </c>
      <c r="D274" s="324" t="s">
        <v>81</v>
      </c>
      <c r="E274" s="324" t="s">
        <v>50</v>
      </c>
      <c r="F274" s="324">
        <v>8</v>
      </c>
      <c r="G274" s="324">
        <v>8</v>
      </c>
      <c r="H274" s="324">
        <v>0</v>
      </c>
      <c r="I274" s="324">
        <v>0</v>
      </c>
    </row>
    <row r="275" spans="1:9" x14ac:dyDescent="0.25">
      <c r="A275" s="393">
        <v>43497</v>
      </c>
      <c r="B275" s="325" t="s">
        <v>85</v>
      </c>
      <c r="C275" s="325" t="s">
        <v>169</v>
      </c>
      <c r="D275" s="325" t="s">
        <v>81</v>
      </c>
      <c r="E275" s="325" t="s">
        <v>46</v>
      </c>
      <c r="F275" s="325">
        <v>126</v>
      </c>
      <c r="G275" s="325">
        <v>113</v>
      </c>
      <c r="H275" s="325">
        <v>13</v>
      </c>
      <c r="I275" s="325">
        <v>0.12</v>
      </c>
    </row>
    <row r="276" spans="1:9" x14ac:dyDescent="0.25">
      <c r="A276" s="392">
        <v>43497</v>
      </c>
      <c r="B276" s="324" t="s">
        <v>85</v>
      </c>
      <c r="C276" s="324" t="s">
        <v>169</v>
      </c>
      <c r="D276" s="324" t="s">
        <v>81</v>
      </c>
      <c r="E276" s="324" t="s">
        <v>47</v>
      </c>
      <c r="F276" s="324">
        <v>210</v>
      </c>
      <c r="G276" s="324">
        <v>208</v>
      </c>
      <c r="H276" s="324">
        <v>2</v>
      </c>
      <c r="I276" s="324">
        <v>0.01</v>
      </c>
    </row>
    <row r="277" spans="1:9" x14ac:dyDescent="0.25">
      <c r="A277" s="393">
        <v>43497</v>
      </c>
      <c r="B277" s="325" t="s">
        <v>85</v>
      </c>
      <c r="C277" s="325" t="s">
        <v>169</v>
      </c>
      <c r="D277" s="325" t="s">
        <v>81</v>
      </c>
      <c r="E277" s="325" t="s">
        <v>48</v>
      </c>
      <c r="F277" s="325">
        <v>150</v>
      </c>
      <c r="G277" s="325">
        <v>150</v>
      </c>
      <c r="H277" s="325">
        <v>0</v>
      </c>
      <c r="I277" s="325">
        <v>0</v>
      </c>
    </row>
    <row r="278" spans="1:9" x14ac:dyDescent="0.25">
      <c r="A278" s="392">
        <v>43497</v>
      </c>
      <c r="B278" s="324" t="s">
        <v>85</v>
      </c>
      <c r="C278" s="324" t="s">
        <v>169</v>
      </c>
      <c r="D278" s="324" t="s">
        <v>81</v>
      </c>
      <c r="E278" s="324" t="s">
        <v>49</v>
      </c>
      <c r="F278" s="324">
        <v>989</v>
      </c>
      <c r="G278" s="324">
        <v>990</v>
      </c>
      <c r="H278" s="324">
        <v>-1</v>
      </c>
      <c r="I278" s="324">
        <v>0</v>
      </c>
    </row>
    <row r="279" spans="1:9" x14ac:dyDescent="0.25">
      <c r="A279" s="393">
        <v>43497</v>
      </c>
      <c r="B279" s="325" t="s">
        <v>85</v>
      </c>
      <c r="C279" s="325" t="s">
        <v>169</v>
      </c>
      <c r="D279" s="325" t="s">
        <v>81</v>
      </c>
      <c r="E279" s="325" t="s">
        <v>50</v>
      </c>
      <c r="F279" s="325">
        <v>1784</v>
      </c>
      <c r="G279" s="325">
        <v>1783</v>
      </c>
      <c r="H279" s="325">
        <v>1</v>
      </c>
      <c r="I279" s="325">
        <v>0</v>
      </c>
    </row>
    <row r="280" spans="1:9" x14ac:dyDescent="0.25">
      <c r="A280" s="392">
        <v>43497</v>
      </c>
      <c r="B280" s="324" t="s">
        <v>85</v>
      </c>
      <c r="C280" s="324" t="s">
        <v>169</v>
      </c>
      <c r="D280" s="324" t="s">
        <v>82</v>
      </c>
      <c r="E280" s="324" t="s">
        <v>9</v>
      </c>
      <c r="F280" s="324">
        <v>1057</v>
      </c>
      <c r="G280" s="324">
        <v>1056</v>
      </c>
      <c r="H280" s="324">
        <v>1</v>
      </c>
      <c r="I280" s="324">
        <v>0</v>
      </c>
    </row>
    <row r="281" spans="1:9" x14ac:dyDescent="0.25">
      <c r="A281" s="393">
        <v>43497</v>
      </c>
      <c r="B281" s="325" t="s">
        <v>85</v>
      </c>
      <c r="C281" s="325" t="s">
        <v>169</v>
      </c>
      <c r="D281" s="325" t="s">
        <v>82</v>
      </c>
      <c r="E281" s="325" t="s">
        <v>10</v>
      </c>
      <c r="F281" s="325">
        <v>1071</v>
      </c>
      <c r="G281" s="325">
        <v>1070</v>
      </c>
      <c r="H281" s="325">
        <v>1</v>
      </c>
      <c r="I281" s="325">
        <v>0</v>
      </c>
    </row>
    <row r="282" spans="1:9" x14ac:dyDescent="0.25">
      <c r="A282" s="392">
        <v>43497</v>
      </c>
      <c r="B282" s="324" t="s">
        <v>85</v>
      </c>
      <c r="C282" s="324" t="s">
        <v>169</v>
      </c>
      <c r="D282" s="324" t="s">
        <v>82</v>
      </c>
      <c r="E282" s="324" t="s">
        <v>11</v>
      </c>
      <c r="F282" s="324">
        <v>238</v>
      </c>
      <c r="G282" s="324">
        <v>237</v>
      </c>
      <c r="H282" s="324">
        <v>1</v>
      </c>
      <c r="I282" s="324">
        <v>0</v>
      </c>
    </row>
    <row r="283" spans="1:9" x14ac:dyDescent="0.25">
      <c r="A283" s="393">
        <v>43497</v>
      </c>
      <c r="B283" s="325" t="s">
        <v>85</v>
      </c>
      <c r="C283" s="325" t="s">
        <v>169</v>
      </c>
      <c r="D283" s="325" t="s">
        <v>82</v>
      </c>
      <c r="E283" s="325" t="s">
        <v>12</v>
      </c>
      <c r="F283" s="325">
        <v>90</v>
      </c>
      <c r="G283" s="325">
        <v>89</v>
      </c>
      <c r="H283" s="325">
        <v>1</v>
      </c>
      <c r="I283" s="325">
        <v>0.01</v>
      </c>
    </row>
    <row r="284" spans="1:9" x14ac:dyDescent="0.25">
      <c r="A284" s="392">
        <v>43497</v>
      </c>
      <c r="B284" s="324" t="s">
        <v>85</v>
      </c>
      <c r="C284" s="324" t="s">
        <v>169</v>
      </c>
      <c r="D284" s="324" t="s">
        <v>82</v>
      </c>
      <c r="E284" s="324" t="s">
        <v>13</v>
      </c>
      <c r="F284" s="324">
        <v>803</v>
      </c>
      <c r="G284" s="324">
        <v>792</v>
      </c>
      <c r="H284" s="324">
        <v>11</v>
      </c>
      <c r="I284" s="324">
        <v>0.01</v>
      </c>
    </row>
    <row r="285" spans="1:9" x14ac:dyDescent="0.25">
      <c r="A285" s="393">
        <v>43497</v>
      </c>
      <c r="B285" s="325" t="s">
        <v>146</v>
      </c>
      <c r="C285" s="325" t="s">
        <v>169</v>
      </c>
      <c r="D285" s="325" t="s">
        <v>81</v>
      </c>
      <c r="E285" s="325" t="s">
        <v>46</v>
      </c>
      <c r="F285" s="325">
        <v>25</v>
      </c>
      <c r="G285" s="325" t="s">
        <v>170</v>
      </c>
      <c r="H285" s="325" t="s">
        <v>170</v>
      </c>
      <c r="I285" s="325" t="s">
        <v>170</v>
      </c>
    </row>
    <row r="286" spans="1:9" x14ac:dyDescent="0.25">
      <c r="A286" s="392">
        <v>43497</v>
      </c>
      <c r="B286" s="324" t="s">
        <v>146</v>
      </c>
      <c r="C286" s="324" t="s">
        <v>169</v>
      </c>
      <c r="D286" s="324" t="s">
        <v>81</v>
      </c>
      <c r="E286" s="324" t="s">
        <v>47</v>
      </c>
      <c r="F286" s="324">
        <v>29</v>
      </c>
      <c r="G286" s="324" t="s">
        <v>170</v>
      </c>
      <c r="H286" s="324" t="s">
        <v>170</v>
      </c>
      <c r="I286" s="324" t="s">
        <v>170</v>
      </c>
    </row>
    <row r="287" spans="1:9" x14ac:dyDescent="0.25">
      <c r="A287" s="393">
        <v>43497</v>
      </c>
      <c r="B287" s="325" t="s">
        <v>146</v>
      </c>
      <c r="C287" s="325" t="s">
        <v>169</v>
      </c>
      <c r="D287" s="325" t="s">
        <v>81</v>
      </c>
      <c r="E287" s="325" t="s">
        <v>48</v>
      </c>
      <c r="F287" s="325">
        <v>16</v>
      </c>
      <c r="G287" s="325" t="s">
        <v>170</v>
      </c>
      <c r="H287" s="325" t="s">
        <v>170</v>
      </c>
      <c r="I287" s="325" t="s">
        <v>170</v>
      </c>
    </row>
    <row r="288" spans="1:9" x14ac:dyDescent="0.25">
      <c r="A288" s="392">
        <v>43497</v>
      </c>
      <c r="B288" s="324" t="s">
        <v>146</v>
      </c>
      <c r="C288" s="324" t="s">
        <v>169</v>
      </c>
      <c r="D288" s="324" t="s">
        <v>81</v>
      </c>
      <c r="E288" s="324" t="s">
        <v>49</v>
      </c>
      <c r="F288" s="324">
        <v>64</v>
      </c>
      <c r="G288" s="324" t="s">
        <v>170</v>
      </c>
      <c r="H288" s="324" t="s">
        <v>170</v>
      </c>
      <c r="I288" s="324" t="s">
        <v>170</v>
      </c>
    </row>
    <row r="289" spans="1:9" x14ac:dyDescent="0.25">
      <c r="A289" s="393">
        <v>43497</v>
      </c>
      <c r="B289" s="325" t="s">
        <v>146</v>
      </c>
      <c r="C289" s="325" t="s">
        <v>169</v>
      </c>
      <c r="D289" s="325" t="s">
        <v>81</v>
      </c>
      <c r="E289" s="325" t="s">
        <v>50</v>
      </c>
      <c r="F289" s="325">
        <v>43</v>
      </c>
      <c r="G289" s="325" t="s">
        <v>170</v>
      </c>
      <c r="H289" s="325" t="s">
        <v>170</v>
      </c>
      <c r="I289" s="325" t="s">
        <v>170</v>
      </c>
    </row>
    <row r="290" spans="1:9" x14ac:dyDescent="0.25">
      <c r="A290" s="392">
        <v>43497</v>
      </c>
      <c r="B290" s="324" t="s">
        <v>86</v>
      </c>
      <c r="C290" s="324" t="s">
        <v>169</v>
      </c>
      <c r="D290" s="324" t="s">
        <v>81</v>
      </c>
      <c r="E290" s="324" t="s">
        <v>46</v>
      </c>
      <c r="F290" s="324">
        <v>554</v>
      </c>
      <c r="G290" s="324">
        <v>500</v>
      </c>
      <c r="H290" s="324">
        <v>54</v>
      </c>
      <c r="I290" s="324">
        <v>0.11</v>
      </c>
    </row>
    <row r="291" spans="1:9" x14ac:dyDescent="0.25">
      <c r="A291" s="393">
        <v>43497</v>
      </c>
      <c r="B291" s="325" t="s">
        <v>86</v>
      </c>
      <c r="C291" s="325" t="s">
        <v>169</v>
      </c>
      <c r="D291" s="325" t="s">
        <v>81</v>
      </c>
      <c r="E291" s="325" t="s">
        <v>47</v>
      </c>
      <c r="F291" s="325">
        <v>538</v>
      </c>
      <c r="G291" s="325">
        <v>536</v>
      </c>
      <c r="H291" s="325">
        <v>2</v>
      </c>
      <c r="I291" s="325">
        <v>0</v>
      </c>
    </row>
    <row r="292" spans="1:9" x14ac:dyDescent="0.25">
      <c r="A292" s="392">
        <v>43497</v>
      </c>
      <c r="B292" s="324" t="s">
        <v>86</v>
      </c>
      <c r="C292" s="324" t="s">
        <v>169</v>
      </c>
      <c r="D292" s="324" t="s">
        <v>81</v>
      </c>
      <c r="E292" s="324" t="s">
        <v>48</v>
      </c>
      <c r="F292" s="324">
        <v>303</v>
      </c>
      <c r="G292" s="324">
        <v>301</v>
      </c>
      <c r="H292" s="324">
        <v>2</v>
      </c>
      <c r="I292" s="324">
        <v>0.01</v>
      </c>
    </row>
    <row r="293" spans="1:9" x14ac:dyDescent="0.25">
      <c r="A293" s="393">
        <v>43497</v>
      </c>
      <c r="B293" s="325" t="s">
        <v>86</v>
      </c>
      <c r="C293" s="325" t="s">
        <v>169</v>
      </c>
      <c r="D293" s="325" t="s">
        <v>81</v>
      </c>
      <c r="E293" s="325" t="s">
        <v>49</v>
      </c>
      <c r="F293" s="325">
        <v>254</v>
      </c>
      <c r="G293" s="325">
        <v>254</v>
      </c>
      <c r="H293" s="325">
        <v>0</v>
      </c>
      <c r="I293" s="325">
        <v>0</v>
      </c>
    </row>
    <row r="294" spans="1:9" x14ac:dyDescent="0.25">
      <c r="A294" s="392">
        <v>43497</v>
      </c>
      <c r="B294" s="324" t="s">
        <v>86</v>
      </c>
      <c r="C294" s="324" t="s">
        <v>169</v>
      </c>
      <c r="D294" s="324" t="s">
        <v>81</v>
      </c>
      <c r="E294" s="324" t="s">
        <v>50</v>
      </c>
      <c r="F294" s="324">
        <v>1076</v>
      </c>
      <c r="G294" s="324">
        <v>1074</v>
      </c>
      <c r="H294" s="324">
        <v>2</v>
      </c>
      <c r="I294" s="324">
        <v>0</v>
      </c>
    </row>
    <row r="295" spans="1:9" x14ac:dyDescent="0.25">
      <c r="A295" s="393">
        <v>43497</v>
      </c>
      <c r="B295" s="325" t="s">
        <v>86</v>
      </c>
      <c r="C295" s="325" t="s">
        <v>169</v>
      </c>
      <c r="D295" s="325" t="s">
        <v>82</v>
      </c>
      <c r="E295" s="325" t="s">
        <v>9</v>
      </c>
      <c r="F295" s="325">
        <v>409</v>
      </c>
      <c r="G295" s="325">
        <v>409</v>
      </c>
      <c r="H295" s="325">
        <v>0</v>
      </c>
      <c r="I295" s="325">
        <v>0</v>
      </c>
    </row>
    <row r="296" spans="1:9" x14ac:dyDescent="0.25">
      <c r="A296" s="392">
        <v>43497</v>
      </c>
      <c r="B296" s="324" t="s">
        <v>86</v>
      </c>
      <c r="C296" s="324" t="s">
        <v>169</v>
      </c>
      <c r="D296" s="324" t="s">
        <v>82</v>
      </c>
      <c r="E296" s="324" t="s">
        <v>10</v>
      </c>
      <c r="F296" s="324">
        <v>591</v>
      </c>
      <c r="G296" s="324">
        <v>590</v>
      </c>
      <c r="H296" s="324">
        <v>1</v>
      </c>
      <c r="I296" s="324">
        <v>0</v>
      </c>
    </row>
    <row r="297" spans="1:9" x14ac:dyDescent="0.25">
      <c r="A297" s="393">
        <v>43497</v>
      </c>
      <c r="B297" s="325" t="s">
        <v>86</v>
      </c>
      <c r="C297" s="325" t="s">
        <v>169</v>
      </c>
      <c r="D297" s="325" t="s">
        <v>82</v>
      </c>
      <c r="E297" s="325" t="s">
        <v>11</v>
      </c>
      <c r="F297" s="325">
        <v>672</v>
      </c>
      <c r="G297" s="325">
        <v>674</v>
      </c>
      <c r="H297" s="325">
        <v>-2</v>
      </c>
      <c r="I297" s="325">
        <v>0</v>
      </c>
    </row>
    <row r="298" spans="1:9" x14ac:dyDescent="0.25">
      <c r="A298" s="392">
        <v>43497</v>
      </c>
      <c r="B298" s="324" t="s">
        <v>86</v>
      </c>
      <c r="C298" s="324" t="s">
        <v>169</v>
      </c>
      <c r="D298" s="324" t="s">
        <v>82</v>
      </c>
      <c r="E298" s="324" t="s">
        <v>12</v>
      </c>
      <c r="F298" s="324">
        <v>407</v>
      </c>
      <c r="G298" s="324">
        <v>406</v>
      </c>
      <c r="H298" s="324">
        <v>1</v>
      </c>
      <c r="I298" s="324">
        <v>0</v>
      </c>
    </row>
    <row r="299" spans="1:9" x14ac:dyDescent="0.25">
      <c r="A299" s="393">
        <v>43497</v>
      </c>
      <c r="B299" s="325" t="s">
        <v>86</v>
      </c>
      <c r="C299" s="325" t="s">
        <v>169</v>
      </c>
      <c r="D299" s="325" t="s">
        <v>82</v>
      </c>
      <c r="E299" s="325" t="s">
        <v>13</v>
      </c>
      <c r="F299" s="325">
        <v>524</v>
      </c>
      <c r="G299" s="325">
        <v>464</v>
      </c>
      <c r="H299" s="325">
        <v>60</v>
      </c>
      <c r="I299" s="325">
        <v>0.13</v>
      </c>
    </row>
    <row r="300" spans="1:9" x14ac:dyDescent="0.25">
      <c r="A300" s="392">
        <v>43497</v>
      </c>
      <c r="B300" s="324" t="s">
        <v>87</v>
      </c>
      <c r="C300" s="324" t="s">
        <v>169</v>
      </c>
      <c r="D300" s="324" t="s">
        <v>81</v>
      </c>
      <c r="E300" s="324" t="s">
        <v>46</v>
      </c>
      <c r="F300" s="324">
        <v>32</v>
      </c>
      <c r="G300" s="324">
        <v>32</v>
      </c>
      <c r="H300" s="324">
        <v>0</v>
      </c>
      <c r="I300" s="324">
        <v>0</v>
      </c>
    </row>
    <row r="301" spans="1:9" x14ac:dyDescent="0.25">
      <c r="A301" s="393">
        <v>43497</v>
      </c>
      <c r="B301" s="325" t="s">
        <v>87</v>
      </c>
      <c r="C301" s="325" t="s">
        <v>169</v>
      </c>
      <c r="D301" s="325" t="s">
        <v>81</v>
      </c>
      <c r="E301" s="325" t="s">
        <v>47</v>
      </c>
      <c r="F301" s="325">
        <v>100</v>
      </c>
      <c r="G301" s="325">
        <v>99</v>
      </c>
      <c r="H301" s="325">
        <v>1</v>
      </c>
      <c r="I301" s="325">
        <v>0.01</v>
      </c>
    </row>
    <row r="302" spans="1:9" x14ac:dyDescent="0.25">
      <c r="A302" s="392">
        <v>43497</v>
      </c>
      <c r="B302" s="324" t="s">
        <v>87</v>
      </c>
      <c r="C302" s="324" t="s">
        <v>169</v>
      </c>
      <c r="D302" s="324" t="s">
        <v>81</v>
      </c>
      <c r="E302" s="324" t="s">
        <v>48</v>
      </c>
      <c r="F302" s="324">
        <v>36</v>
      </c>
      <c r="G302" s="324">
        <v>36</v>
      </c>
      <c r="H302" s="324">
        <v>0</v>
      </c>
      <c r="I302" s="324">
        <v>0</v>
      </c>
    </row>
    <row r="303" spans="1:9" x14ac:dyDescent="0.25">
      <c r="A303" s="393">
        <v>43497</v>
      </c>
      <c r="B303" s="325" t="s">
        <v>87</v>
      </c>
      <c r="C303" s="325" t="s">
        <v>169</v>
      </c>
      <c r="D303" s="325" t="s">
        <v>81</v>
      </c>
      <c r="E303" s="325" t="s">
        <v>50</v>
      </c>
      <c r="F303" s="325">
        <v>60</v>
      </c>
      <c r="G303" s="325">
        <v>60</v>
      </c>
      <c r="H303" s="325">
        <v>0</v>
      </c>
      <c r="I303" s="325">
        <v>0</v>
      </c>
    </row>
    <row r="304" spans="1:9" x14ac:dyDescent="0.25">
      <c r="A304" s="392">
        <v>43497</v>
      </c>
      <c r="B304" s="324" t="s">
        <v>88</v>
      </c>
      <c r="C304" s="324" t="s">
        <v>169</v>
      </c>
      <c r="D304" s="324" t="s">
        <v>81</v>
      </c>
      <c r="E304" s="324" t="s">
        <v>46</v>
      </c>
      <c r="F304" s="324">
        <v>210</v>
      </c>
      <c r="G304" s="324">
        <v>181</v>
      </c>
      <c r="H304" s="324">
        <v>29</v>
      </c>
      <c r="I304" s="324">
        <v>0.16</v>
      </c>
    </row>
    <row r="305" spans="1:9" x14ac:dyDescent="0.25">
      <c r="A305" s="393">
        <v>43497</v>
      </c>
      <c r="B305" s="325" t="s">
        <v>88</v>
      </c>
      <c r="C305" s="325" t="s">
        <v>169</v>
      </c>
      <c r="D305" s="325" t="s">
        <v>81</v>
      </c>
      <c r="E305" s="325" t="s">
        <v>47</v>
      </c>
      <c r="F305" s="325">
        <v>299</v>
      </c>
      <c r="G305" s="325">
        <v>295</v>
      </c>
      <c r="H305" s="325">
        <v>4</v>
      </c>
      <c r="I305" s="325">
        <v>0.01</v>
      </c>
    </row>
    <row r="306" spans="1:9" x14ac:dyDescent="0.25">
      <c r="A306" s="392">
        <v>43497</v>
      </c>
      <c r="B306" s="324" t="s">
        <v>88</v>
      </c>
      <c r="C306" s="324" t="s">
        <v>169</v>
      </c>
      <c r="D306" s="324" t="s">
        <v>81</v>
      </c>
      <c r="E306" s="324" t="s">
        <v>48</v>
      </c>
      <c r="F306" s="324">
        <v>128</v>
      </c>
      <c r="G306" s="324">
        <v>127</v>
      </c>
      <c r="H306" s="324">
        <v>1</v>
      </c>
      <c r="I306" s="324">
        <v>0.01</v>
      </c>
    </row>
    <row r="307" spans="1:9" x14ac:dyDescent="0.25">
      <c r="A307" s="393">
        <v>43497</v>
      </c>
      <c r="B307" s="325" t="s">
        <v>88</v>
      </c>
      <c r="C307" s="325" t="s">
        <v>169</v>
      </c>
      <c r="D307" s="325" t="s">
        <v>81</v>
      </c>
      <c r="E307" s="325" t="s">
        <v>49</v>
      </c>
      <c r="F307" s="325">
        <v>64</v>
      </c>
      <c r="G307" s="325">
        <v>64</v>
      </c>
      <c r="H307" s="325">
        <v>0</v>
      </c>
      <c r="I307" s="325">
        <v>0</v>
      </c>
    </row>
    <row r="308" spans="1:9" x14ac:dyDescent="0.25">
      <c r="A308" s="392">
        <v>43497</v>
      </c>
      <c r="B308" s="324" t="s">
        <v>88</v>
      </c>
      <c r="C308" s="324" t="s">
        <v>169</v>
      </c>
      <c r="D308" s="324" t="s">
        <v>81</v>
      </c>
      <c r="E308" s="324" t="s">
        <v>50</v>
      </c>
      <c r="F308" s="324">
        <v>648</v>
      </c>
      <c r="G308" s="324">
        <v>648</v>
      </c>
      <c r="H308" s="324">
        <v>0</v>
      </c>
      <c r="I308" s="324">
        <v>0</v>
      </c>
    </row>
    <row r="309" spans="1:9" x14ac:dyDescent="0.25">
      <c r="A309" s="393">
        <v>43497</v>
      </c>
      <c r="B309" s="325" t="s">
        <v>88</v>
      </c>
      <c r="C309" s="325" t="s">
        <v>169</v>
      </c>
      <c r="D309" s="325" t="s">
        <v>82</v>
      </c>
      <c r="E309" s="325" t="s">
        <v>9</v>
      </c>
      <c r="F309" s="325">
        <v>501</v>
      </c>
      <c r="G309" s="325">
        <v>501</v>
      </c>
      <c r="H309" s="325">
        <v>0</v>
      </c>
      <c r="I309" s="325">
        <v>0</v>
      </c>
    </row>
    <row r="310" spans="1:9" x14ac:dyDescent="0.25">
      <c r="A310" s="392">
        <v>43497</v>
      </c>
      <c r="B310" s="324" t="s">
        <v>88</v>
      </c>
      <c r="C310" s="324" t="s">
        <v>169</v>
      </c>
      <c r="D310" s="324" t="s">
        <v>82</v>
      </c>
      <c r="E310" s="324" t="s">
        <v>10</v>
      </c>
      <c r="F310" s="324">
        <v>65</v>
      </c>
      <c r="G310" s="324">
        <v>65</v>
      </c>
      <c r="H310" s="324">
        <v>0</v>
      </c>
      <c r="I310" s="324">
        <v>0</v>
      </c>
    </row>
    <row r="311" spans="1:9" x14ac:dyDescent="0.25">
      <c r="A311" s="393">
        <v>43497</v>
      </c>
      <c r="B311" s="325" t="s">
        <v>88</v>
      </c>
      <c r="C311" s="325" t="s">
        <v>169</v>
      </c>
      <c r="D311" s="325" t="s">
        <v>82</v>
      </c>
      <c r="E311" s="325" t="s">
        <v>11</v>
      </c>
      <c r="F311" s="325">
        <v>148</v>
      </c>
      <c r="G311" s="325">
        <v>148</v>
      </c>
      <c r="H311" s="325">
        <v>0</v>
      </c>
      <c r="I311" s="325">
        <v>0</v>
      </c>
    </row>
    <row r="312" spans="1:9" x14ac:dyDescent="0.25">
      <c r="A312" s="392">
        <v>43497</v>
      </c>
      <c r="B312" s="324" t="s">
        <v>88</v>
      </c>
      <c r="C312" s="324" t="s">
        <v>169</v>
      </c>
      <c r="D312" s="324" t="s">
        <v>82</v>
      </c>
      <c r="E312" s="324" t="s">
        <v>12</v>
      </c>
      <c r="F312" s="324">
        <v>100</v>
      </c>
      <c r="G312" s="324">
        <v>100</v>
      </c>
      <c r="H312" s="324">
        <v>0</v>
      </c>
      <c r="I312" s="324">
        <v>0</v>
      </c>
    </row>
    <row r="313" spans="1:9" x14ac:dyDescent="0.25">
      <c r="A313" s="393">
        <v>43497</v>
      </c>
      <c r="B313" s="325" t="s">
        <v>88</v>
      </c>
      <c r="C313" s="325" t="s">
        <v>169</v>
      </c>
      <c r="D313" s="325" t="s">
        <v>82</v>
      </c>
      <c r="E313" s="325" t="s">
        <v>13</v>
      </c>
      <c r="F313" s="325">
        <v>226</v>
      </c>
      <c r="G313" s="325">
        <v>198</v>
      </c>
      <c r="H313" s="325">
        <v>28</v>
      </c>
      <c r="I313" s="325">
        <v>0.14000000000000001</v>
      </c>
    </row>
    <row r="314" spans="1:9" x14ac:dyDescent="0.25">
      <c r="A314" s="392">
        <v>43497</v>
      </c>
      <c r="B314" s="324" t="s">
        <v>89</v>
      </c>
      <c r="C314" s="324" t="s">
        <v>169</v>
      </c>
      <c r="D314" s="324" t="s">
        <v>81</v>
      </c>
      <c r="E314" s="324" t="s">
        <v>46</v>
      </c>
      <c r="F314" s="324">
        <v>528</v>
      </c>
      <c r="G314" s="324">
        <v>473</v>
      </c>
      <c r="H314" s="324">
        <v>55</v>
      </c>
      <c r="I314" s="324">
        <v>0.12</v>
      </c>
    </row>
    <row r="315" spans="1:9" x14ac:dyDescent="0.25">
      <c r="A315" s="393">
        <v>43497</v>
      </c>
      <c r="B315" s="325" t="s">
        <v>89</v>
      </c>
      <c r="C315" s="325" t="s">
        <v>169</v>
      </c>
      <c r="D315" s="325" t="s">
        <v>81</v>
      </c>
      <c r="E315" s="325" t="s">
        <v>47</v>
      </c>
      <c r="F315" s="325">
        <v>520</v>
      </c>
      <c r="G315" s="325">
        <v>498</v>
      </c>
      <c r="H315" s="325">
        <v>22</v>
      </c>
      <c r="I315" s="325">
        <v>0.04</v>
      </c>
    </row>
    <row r="316" spans="1:9" x14ac:dyDescent="0.25">
      <c r="A316" s="392">
        <v>43497</v>
      </c>
      <c r="B316" s="324" t="s">
        <v>89</v>
      </c>
      <c r="C316" s="324" t="s">
        <v>169</v>
      </c>
      <c r="D316" s="324" t="s">
        <v>81</v>
      </c>
      <c r="E316" s="324" t="s">
        <v>48</v>
      </c>
      <c r="F316" s="324">
        <v>276</v>
      </c>
      <c r="G316" s="324">
        <v>263</v>
      </c>
      <c r="H316" s="324">
        <v>13</v>
      </c>
      <c r="I316" s="324">
        <v>0.05</v>
      </c>
    </row>
    <row r="317" spans="1:9" x14ac:dyDescent="0.25">
      <c r="A317" s="393">
        <v>43497</v>
      </c>
      <c r="B317" s="325" t="s">
        <v>89</v>
      </c>
      <c r="C317" s="325" t="s">
        <v>169</v>
      </c>
      <c r="D317" s="325" t="s">
        <v>81</v>
      </c>
      <c r="E317" s="325" t="s">
        <v>50</v>
      </c>
      <c r="F317" s="325">
        <v>557</v>
      </c>
      <c r="G317" s="325">
        <v>557</v>
      </c>
      <c r="H317" s="325">
        <v>0</v>
      </c>
      <c r="I317" s="325">
        <v>0</v>
      </c>
    </row>
    <row r="318" spans="1:9" x14ac:dyDescent="0.25">
      <c r="A318" s="392">
        <v>43497</v>
      </c>
      <c r="B318" s="324" t="s">
        <v>89</v>
      </c>
      <c r="C318" s="324" t="s">
        <v>169</v>
      </c>
      <c r="D318" s="324" t="s">
        <v>82</v>
      </c>
      <c r="E318" s="324" t="s">
        <v>9</v>
      </c>
      <c r="F318" s="324">
        <v>64</v>
      </c>
      <c r="G318" s="324">
        <v>64</v>
      </c>
      <c r="H318" s="324">
        <v>0</v>
      </c>
      <c r="I318" s="324">
        <v>0</v>
      </c>
    </row>
    <row r="319" spans="1:9" x14ac:dyDescent="0.25">
      <c r="A319" s="393">
        <v>43497</v>
      </c>
      <c r="B319" s="325" t="s">
        <v>89</v>
      </c>
      <c r="C319" s="325" t="s">
        <v>169</v>
      </c>
      <c r="D319" s="325" t="s">
        <v>82</v>
      </c>
      <c r="E319" s="325" t="s">
        <v>10</v>
      </c>
      <c r="F319" s="325">
        <v>79</v>
      </c>
      <c r="G319" s="325">
        <v>79</v>
      </c>
      <c r="H319" s="325">
        <v>0</v>
      </c>
      <c r="I319" s="325">
        <v>0</v>
      </c>
    </row>
    <row r="320" spans="1:9" x14ac:dyDescent="0.25">
      <c r="A320" s="392">
        <v>43497</v>
      </c>
      <c r="B320" s="324" t="s">
        <v>89</v>
      </c>
      <c r="C320" s="324" t="s">
        <v>169</v>
      </c>
      <c r="D320" s="324" t="s">
        <v>82</v>
      </c>
      <c r="E320" s="324" t="s">
        <v>11</v>
      </c>
      <c r="F320" s="324">
        <v>93</v>
      </c>
      <c r="G320" s="324">
        <v>93</v>
      </c>
      <c r="H320" s="324">
        <v>0</v>
      </c>
      <c r="I320" s="324">
        <v>0</v>
      </c>
    </row>
    <row r="321" spans="1:9" x14ac:dyDescent="0.25">
      <c r="A321" s="393">
        <v>43497</v>
      </c>
      <c r="B321" s="325" t="s">
        <v>89</v>
      </c>
      <c r="C321" s="325" t="s">
        <v>169</v>
      </c>
      <c r="D321" s="325" t="s">
        <v>82</v>
      </c>
      <c r="E321" s="325" t="s">
        <v>12</v>
      </c>
      <c r="F321" s="325">
        <v>197</v>
      </c>
      <c r="G321" s="325">
        <v>197</v>
      </c>
      <c r="H321" s="325">
        <v>0</v>
      </c>
      <c r="I321" s="325">
        <v>0</v>
      </c>
    </row>
    <row r="322" spans="1:9" x14ac:dyDescent="0.25">
      <c r="A322" s="392">
        <v>43497</v>
      </c>
      <c r="B322" s="324" t="s">
        <v>89</v>
      </c>
      <c r="C322" s="324" t="s">
        <v>169</v>
      </c>
      <c r="D322" s="324" t="s">
        <v>82</v>
      </c>
      <c r="E322" s="324" t="s">
        <v>13</v>
      </c>
      <c r="F322" s="324">
        <v>478</v>
      </c>
      <c r="G322" s="324">
        <v>459</v>
      </c>
      <c r="H322" s="324">
        <v>19</v>
      </c>
      <c r="I322" s="324">
        <v>0.04</v>
      </c>
    </row>
    <row r="323" spans="1:9" x14ac:dyDescent="0.25">
      <c r="A323" s="393">
        <v>43497</v>
      </c>
      <c r="B323" s="325" t="s">
        <v>90</v>
      </c>
      <c r="C323" s="325" t="s">
        <v>169</v>
      </c>
      <c r="D323" s="325" t="s">
        <v>81</v>
      </c>
      <c r="E323" s="325" t="s">
        <v>46</v>
      </c>
      <c r="F323" s="325">
        <v>64</v>
      </c>
      <c r="G323" s="325">
        <v>56</v>
      </c>
      <c r="H323" s="325">
        <v>8</v>
      </c>
      <c r="I323" s="325">
        <v>0.14000000000000001</v>
      </c>
    </row>
    <row r="324" spans="1:9" x14ac:dyDescent="0.25">
      <c r="A324" s="392">
        <v>43497</v>
      </c>
      <c r="B324" s="324" t="s">
        <v>90</v>
      </c>
      <c r="C324" s="324" t="s">
        <v>169</v>
      </c>
      <c r="D324" s="324" t="s">
        <v>81</v>
      </c>
      <c r="E324" s="324" t="s">
        <v>47</v>
      </c>
      <c r="F324" s="324">
        <v>175</v>
      </c>
      <c r="G324" s="324">
        <v>174</v>
      </c>
      <c r="H324" s="324">
        <v>1</v>
      </c>
      <c r="I324" s="324">
        <v>0.01</v>
      </c>
    </row>
    <row r="325" spans="1:9" x14ac:dyDescent="0.25">
      <c r="A325" s="393">
        <v>43497</v>
      </c>
      <c r="B325" s="325" t="s">
        <v>90</v>
      </c>
      <c r="C325" s="325" t="s">
        <v>169</v>
      </c>
      <c r="D325" s="325" t="s">
        <v>81</v>
      </c>
      <c r="E325" s="325" t="s">
        <v>48</v>
      </c>
      <c r="F325" s="325">
        <v>109</v>
      </c>
      <c r="G325" s="325">
        <v>109</v>
      </c>
      <c r="H325" s="325">
        <v>0</v>
      </c>
      <c r="I325" s="325">
        <v>0</v>
      </c>
    </row>
    <row r="326" spans="1:9" x14ac:dyDescent="0.25">
      <c r="A326" s="392">
        <v>43497</v>
      </c>
      <c r="B326" s="324" t="s">
        <v>90</v>
      </c>
      <c r="C326" s="324" t="s">
        <v>169</v>
      </c>
      <c r="D326" s="324" t="s">
        <v>81</v>
      </c>
      <c r="E326" s="324" t="s">
        <v>50</v>
      </c>
      <c r="F326" s="324">
        <v>390</v>
      </c>
      <c r="G326" s="324">
        <v>390</v>
      </c>
      <c r="H326" s="324">
        <v>0</v>
      </c>
      <c r="I326" s="324">
        <v>0</v>
      </c>
    </row>
    <row r="327" spans="1:9" x14ac:dyDescent="0.25">
      <c r="A327" s="393">
        <v>43497</v>
      </c>
      <c r="B327" s="325" t="s">
        <v>147</v>
      </c>
      <c r="C327" s="325" t="s">
        <v>169</v>
      </c>
      <c r="D327" s="325" t="s">
        <v>81</v>
      </c>
      <c r="E327" s="325" t="s">
        <v>46</v>
      </c>
      <c r="F327" s="325">
        <v>27</v>
      </c>
      <c r="G327" s="325" t="s">
        <v>170</v>
      </c>
      <c r="H327" s="325" t="s">
        <v>170</v>
      </c>
      <c r="I327" s="325" t="s">
        <v>170</v>
      </c>
    </row>
    <row r="328" spans="1:9" x14ac:dyDescent="0.25">
      <c r="A328" s="392">
        <v>43497</v>
      </c>
      <c r="B328" s="324" t="s">
        <v>147</v>
      </c>
      <c r="C328" s="324" t="s">
        <v>169</v>
      </c>
      <c r="D328" s="324" t="s">
        <v>81</v>
      </c>
      <c r="E328" s="324" t="s">
        <v>47</v>
      </c>
      <c r="F328" s="324">
        <v>30</v>
      </c>
      <c r="G328" s="324" t="s">
        <v>170</v>
      </c>
      <c r="H328" s="324" t="s">
        <v>170</v>
      </c>
      <c r="I328" s="324" t="s">
        <v>170</v>
      </c>
    </row>
    <row r="329" spans="1:9" x14ac:dyDescent="0.25">
      <c r="A329" s="393">
        <v>43497</v>
      </c>
      <c r="B329" s="325" t="s">
        <v>147</v>
      </c>
      <c r="C329" s="325" t="s">
        <v>169</v>
      </c>
      <c r="D329" s="325" t="s">
        <v>81</v>
      </c>
      <c r="E329" s="325" t="s">
        <v>48</v>
      </c>
      <c r="F329" s="325">
        <v>21</v>
      </c>
      <c r="G329" s="325" t="s">
        <v>170</v>
      </c>
      <c r="H329" s="325" t="s">
        <v>170</v>
      </c>
      <c r="I329" s="325" t="s">
        <v>170</v>
      </c>
    </row>
    <row r="330" spans="1:9" x14ac:dyDescent="0.25">
      <c r="A330" s="392">
        <v>43497</v>
      </c>
      <c r="B330" s="324" t="s">
        <v>147</v>
      </c>
      <c r="C330" s="324" t="s">
        <v>169</v>
      </c>
      <c r="D330" s="324" t="s">
        <v>81</v>
      </c>
      <c r="E330" s="324" t="s">
        <v>50</v>
      </c>
      <c r="F330" s="324">
        <v>70</v>
      </c>
      <c r="G330" s="324" t="s">
        <v>170</v>
      </c>
      <c r="H330" s="324" t="s">
        <v>170</v>
      </c>
      <c r="I330" s="324" t="s">
        <v>170</v>
      </c>
    </row>
    <row r="331" spans="1:9" x14ac:dyDescent="0.25">
      <c r="A331" s="393">
        <v>43497</v>
      </c>
      <c r="B331" s="325" t="s">
        <v>147</v>
      </c>
      <c r="C331" s="325" t="s">
        <v>169</v>
      </c>
      <c r="D331" s="325" t="s">
        <v>82</v>
      </c>
      <c r="E331" s="325" t="s">
        <v>9</v>
      </c>
      <c r="F331" s="325">
        <v>10</v>
      </c>
      <c r="G331" s="325" t="s">
        <v>170</v>
      </c>
      <c r="H331" s="325" t="s">
        <v>170</v>
      </c>
      <c r="I331" s="325" t="s">
        <v>170</v>
      </c>
    </row>
    <row r="332" spans="1:9" x14ac:dyDescent="0.25">
      <c r="A332" s="392">
        <v>43497</v>
      </c>
      <c r="B332" s="324" t="s">
        <v>147</v>
      </c>
      <c r="C332" s="324" t="s">
        <v>169</v>
      </c>
      <c r="D332" s="324" t="s">
        <v>82</v>
      </c>
      <c r="E332" s="324" t="s">
        <v>10</v>
      </c>
      <c r="F332" s="324">
        <v>34</v>
      </c>
      <c r="G332" s="324" t="s">
        <v>170</v>
      </c>
      <c r="H332" s="324" t="s">
        <v>170</v>
      </c>
      <c r="I332" s="324" t="s">
        <v>170</v>
      </c>
    </row>
    <row r="333" spans="1:9" x14ac:dyDescent="0.25">
      <c r="A333" s="393">
        <v>43497</v>
      </c>
      <c r="B333" s="325" t="s">
        <v>147</v>
      </c>
      <c r="C333" s="325" t="s">
        <v>169</v>
      </c>
      <c r="D333" s="325" t="s">
        <v>82</v>
      </c>
      <c r="E333" s="325" t="s">
        <v>11</v>
      </c>
      <c r="F333" s="325">
        <v>17</v>
      </c>
      <c r="G333" s="325" t="s">
        <v>170</v>
      </c>
      <c r="H333" s="325" t="s">
        <v>170</v>
      </c>
      <c r="I333" s="325" t="s">
        <v>170</v>
      </c>
    </row>
    <row r="334" spans="1:9" x14ac:dyDescent="0.25">
      <c r="A334" s="392">
        <v>43497</v>
      </c>
      <c r="B334" s="324" t="s">
        <v>147</v>
      </c>
      <c r="C334" s="324" t="s">
        <v>169</v>
      </c>
      <c r="D334" s="324" t="s">
        <v>82</v>
      </c>
      <c r="E334" s="324" t="s">
        <v>12</v>
      </c>
      <c r="F334" s="324">
        <v>14</v>
      </c>
      <c r="G334" s="324" t="s">
        <v>170</v>
      </c>
      <c r="H334" s="324" t="s">
        <v>170</v>
      </c>
      <c r="I334" s="324" t="s">
        <v>170</v>
      </c>
    </row>
    <row r="335" spans="1:9" x14ac:dyDescent="0.25">
      <c r="A335" s="393">
        <v>43497</v>
      </c>
      <c r="B335" s="325" t="s">
        <v>147</v>
      </c>
      <c r="C335" s="325" t="s">
        <v>169</v>
      </c>
      <c r="D335" s="325" t="s">
        <v>82</v>
      </c>
      <c r="E335" s="325" t="s">
        <v>13</v>
      </c>
      <c r="F335" s="325">
        <v>73</v>
      </c>
      <c r="G335" s="325" t="s">
        <v>170</v>
      </c>
      <c r="H335" s="325" t="s">
        <v>170</v>
      </c>
      <c r="I335" s="325" t="s">
        <v>170</v>
      </c>
    </row>
    <row r="336" spans="1:9" x14ac:dyDescent="0.25">
      <c r="A336" s="392">
        <v>43497</v>
      </c>
      <c r="B336" s="324" t="s">
        <v>148</v>
      </c>
      <c r="C336" s="324" t="s">
        <v>169</v>
      </c>
      <c r="D336" s="324" t="s">
        <v>81</v>
      </c>
      <c r="E336" s="324" t="s">
        <v>46</v>
      </c>
      <c r="F336" s="324">
        <v>160</v>
      </c>
      <c r="G336" s="324" t="s">
        <v>170</v>
      </c>
      <c r="H336" s="324" t="s">
        <v>170</v>
      </c>
      <c r="I336" s="324" t="s">
        <v>170</v>
      </c>
    </row>
    <row r="337" spans="1:9" x14ac:dyDescent="0.25">
      <c r="A337" s="393">
        <v>43497</v>
      </c>
      <c r="B337" s="325" t="s">
        <v>148</v>
      </c>
      <c r="C337" s="325" t="s">
        <v>169</v>
      </c>
      <c r="D337" s="325" t="s">
        <v>81</v>
      </c>
      <c r="E337" s="325" t="s">
        <v>47</v>
      </c>
      <c r="F337" s="325">
        <v>210</v>
      </c>
      <c r="G337" s="325" t="s">
        <v>170</v>
      </c>
      <c r="H337" s="325" t="s">
        <v>170</v>
      </c>
      <c r="I337" s="325" t="s">
        <v>170</v>
      </c>
    </row>
    <row r="338" spans="1:9" x14ac:dyDescent="0.25">
      <c r="A338" s="392">
        <v>43497</v>
      </c>
      <c r="B338" s="324" t="s">
        <v>148</v>
      </c>
      <c r="C338" s="324" t="s">
        <v>169</v>
      </c>
      <c r="D338" s="324" t="s">
        <v>81</v>
      </c>
      <c r="E338" s="324" t="s">
        <v>48</v>
      </c>
      <c r="F338" s="324">
        <v>123</v>
      </c>
      <c r="G338" s="324" t="s">
        <v>170</v>
      </c>
      <c r="H338" s="324" t="s">
        <v>170</v>
      </c>
      <c r="I338" s="324" t="s">
        <v>170</v>
      </c>
    </row>
    <row r="339" spans="1:9" x14ac:dyDescent="0.25">
      <c r="A339" s="393">
        <v>43497</v>
      </c>
      <c r="B339" s="325" t="s">
        <v>148</v>
      </c>
      <c r="C339" s="325" t="s">
        <v>169</v>
      </c>
      <c r="D339" s="325" t="s">
        <v>81</v>
      </c>
      <c r="E339" s="325" t="s">
        <v>50</v>
      </c>
      <c r="F339" s="325">
        <v>238</v>
      </c>
      <c r="G339" s="325" t="s">
        <v>170</v>
      </c>
      <c r="H339" s="325" t="s">
        <v>170</v>
      </c>
      <c r="I339" s="325" t="s">
        <v>170</v>
      </c>
    </row>
    <row r="340" spans="1:9" x14ac:dyDescent="0.25">
      <c r="A340" s="392">
        <v>43497</v>
      </c>
      <c r="B340" s="324" t="s">
        <v>148</v>
      </c>
      <c r="C340" s="324" t="s">
        <v>169</v>
      </c>
      <c r="D340" s="324" t="s">
        <v>82</v>
      </c>
      <c r="E340" s="324" t="s">
        <v>9</v>
      </c>
      <c r="F340" s="324">
        <v>221</v>
      </c>
      <c r="G340" s="324" t="s">
        <v>170</v>
      </c>
      <c r="H340" s="324" t="s">
        <v>170</v>
      </c>
      <c r="I340" s="324" t="s">
        <v>170</v>
      </c>
    </row>
    <row r="341" spans="1:9" x14ac:dyDescent="0.25">
      <c r="A341" s="393">
        <v>43497</v>
      </c>
      <c r="B341" s="325" t="s">
        <v>148</v>
      </c>
      <c r="C341" s="325" t="s">
        <v>169</v>
      </c>
      <c r="D341" s="325" t="s">
        <v>82</v>
      </c>
      <c r="E341" s="325" t="s">
        <v>10</v>
      </c>
      <c r="F341" s="325">
        <v>36</v>
      </c>
      <c r="G341" s="325" t="s">
        <v>170</v>
      </c>
      <c r="H341" s="325" t="s">
        <v>170</v>
      </c>
      <c r="I341" s="325" t="s">
        <v>170</v>
      </c>
    </row>
    <row r="342" spans="1:9" x14ac:dyDescent="0.25">
      <c r="A342" s="392">
        <v>43497</v>
      </c>
      <c r="B342" s="324" t="s">
        <v>148</v>
      </c>
      <c r="C342" s="324" t="s">
        <v>169</v>
      </c>
      <c r="D342" s="324" t="s">
        <v>82</v>
      </c>
      <c r="E342" s="324" t="s">
        <v>11</v>
      </c>
      <c r="F342" s="324">
        <v>125</v>
      </c>
      <c r="G342" s="324" t="s">
        <v>170</v>
      </c>
      <c r="H342" s="324" t="s">
        <v>170</v>
      </c>
      <c r="I342" s="324" t="s">
        <v>170</v>
      </c>
    </row>
    <row r="343" spans="1:9" x14ac:dyDescent="0.25">
      <c r="A343" s="393">
        <v>43497</v>
      </c>
      <c r="B343" s="325" t="s">
        <v>148</v>
      </c>
      <c r="C343" s="325" t="s">
        <v>169</v>
      </c>
      <c r="D343" s="325" t="s">
        <v>82</v>
      </c>
      <c r="E343" s="325" t="s">
        <v>12</v>
      </c>
      <c r="F343" s="325">
        <v>68</v>
      </c>
      <c r="G343" s="325" t="s">
        <v>170</v>
      </c>
      <c r="H343" s="325" t="s">
        <v>170</v>
      </c>
      <c r="I343" s="325" t="s">
        <v>170</v>
      </c>
    </row>
    <row r="344" spans="1:9" x14ac:dyDescent="0.25">
      <c r="A344" s="392">
        <v>43497</v>
      </c>
      <c r="B344" s="324" t="s">
        <v>148</v>
      </c>
      <c r="C344" s="324" t="s">
        <v>169</v>
      </c>
      <c r="D344" s="324" t="s">
        <v>82</v>
      </c>
      <c r="E344" s="324" t="s">
        <v>13</v>
      </c>
      <c r="F344" s="324">
        <v>281</v>
      </c>
      <c r="G344" s="324" t="s">
        <v>170</v>
      </c>
      <c r="H344" s="324" t="s">
        <v>170</v>
      </c>
      <c r="I344" s="324" t="s">
        <v>170</v>
      </c>
    </row>
    <row r="345" spans="1:9" x14ac:dyDescent="0.25">
      <c r="A345" s="393">
        <v>43497</v>
      </c>
      <c r="B345" s="325" t="s">
        <v>149</v>
      </c>
      <c r="C345" s="325" t="s">
        <v>169</v>
      </c>
      <c r="D345" s="325" t="s">
        <v>81</v>
      </c>
      <c r="E345" s="325" t="s">
        <v>46</v>
      </c>
      <c r="F345" s="325">
        <v>41</v>
      </c>
      <c r="G345" s="325" t="s">
        <v>170</v>
      </c>
      <c r="H345" s="325" t="s">
        <v>170</v>
      </c>
      <c r="I345" s="325" t="s">
        <v>170</v>
      </c>
    </row>
    <row r="346" spans="1:9" x14ac:dyDescent="0.25">
      <c r="A346" s="392">
        <v>43497</v>
      </c>
      <c r="B346" s="324" t="s">
        <v>149</v>
      </c>
      <c r="C346" s="324" t="s">
        <v>169</v>
      </c>
      <c r="D346" s="324" t="s">
        <v>81</v>
      </c>
      <c r="E346" s="324" t="s">
        <v>47</v>
      </c>
      <c r="F346" s="324">
        <v>120</v>
      </c>
      <c r="G346" s="324" t="s">
        <v>170</v>
      </c>
      <c r="H346" s="324" t="s">
        <v>170</v>
      </c>
      <c r="I346" s="324" t="s">
        <v>170</v>
      </c>
    </row>
    <row r="347" spans="1:9" x14ac:dyDescent="0.25">
      <c r="A347" s="393">
        <v>43497</v>
      </c>
      <c r="B347" s="325" t="s">
        <v>149</v>
      </c>
      <c r="C347" s="325" t="s">
        <v>169</v>
      </c>
      <c r="D347" s="325" t="s">
        <v>81</v>
      </c>
      <c r="E347" s="325" t="s">
        <v>48</v>
      </c>
      <c r="F347" s="325">
        <v>97</v>
      </c>
      <c r="G347" s="325" t="s">
        <v>170</v>
      </c>
      <c r="H347" s="325" t="s">
        <v>170</v>
      </c>
      <c r="I347" s="325" t="s">
        <v>170</v>
      </c>
    </row>
    <row r="348" spans="1:9" x14ac:dyDescent="0.25">
      <c r="A348" s="392">
        <v>43497</v>
      </c>
      <c r="B348" s="324" t="s">
        <v>149</v>
      </c>
      <c r="C348" s="324" t="s">
        <v>169</v>
      </c>
      <c r="D348" s="324" t="s">
        <v>81</v>
      </c>
      <c r="E348" s="324" t="s">
        <v>50</v>
      </c>
      <c r="F348" s="324">
        <v>322</v>
      </c>
      <c r="G348" s="324" t="s">
        <v>170</v>
      </c>
      <c r="H348" s="324" t="s">
        <v>170</v>
      </c>
      <c r="I348" s="324" t="s">
        <v>170</v>
      </c>
    </row>
    <row r="349" spans="1:9" x14ac:dyDescent="0.25">
      <c r="A349" s="393">
        <v>43497</v>
      </c>
      <c r="B349" s="325" t="s">
        <v>150</v>
      </c>
      <c r="C349" s="325" t="s">
        <v>169</v>
      </c>
      <c r="D349" s="325" t="s">
        <v>81</v>
      </c>
      <c r="E349" s="325" t="s">
        <v>46</v>
      </c>
      <c r="F349" s="325">
        <v>164</v>
      </c>
      <c r="G349" s="325" t="s">
        <v>170</v>
      </c>
      <c r="H349" s="325" t="s">
        <v>170</v>
      </c>
      <c r="I349" s="325" t="s">
        <v>170</v>
      </c>
    </row>
    <row r="350" spans="1:9" x14ac:dyDescent="0.25">
      <c r="A350" s="392">
        <v>43497</v>
      </c>
      <c r="B350" s="324" t="s">
        <v>150</v>
      </c>
      <c r="C350" s="324" t="s">
        <v>169</v>
      </c>
      <c r="D350" s="324" t="s">
        <v>81</v>
      </c>
      <c r="E350" s="324" t="s">
        <v>47</v>
      </c>
      <c r="F350" s="324">
        <v>104</v>
      </c>
      <c r="G350" s="324" t="s">
        <v>170</v>
      </c>
      <c r="H350" s="324" t="s">
        <v>170</v>
      </c>
      <c r="I350" s="324" t="s">
        <v>170</v>
      </c>
    </row>
    <row r="351" spans="1:9" x14ac:dyDescent="0.25">
      <c r="A351" s="393">
        <v>43497</v>
      </c>
      <c r="B351" s="325" t="s">
        <v>150</v>
      </c>
      <c r="C351" s="325" t="s">
        <v>169</v>
      </c>
      <c r="D351" s="325" t="s">
        <v>81</v>
      </c>
      <c r="E351" s="325" t="s">
        <v>48</v>
      </c>
      <c r="F351" s="325">
        <v>63</v>
      </c>
      <c r="G351" s="325" t="s">
        <v>170</v>
      </c>
      <c r="H351" s="325" t="s">
        <v>170</v>
      </c>
      <c r="I351" s="325" t="s">
        <v>170</v>
      </c>
    </row>
    <row r="352" spans="1:9" x14ac:dyDescent="0.25">
      <c r="A352" s="392">
        <v>43497</v>
      </c>
      <c r="B352" s="324" t="s">
        <v>150</v>
      </c>
      <c r="C352" s="324" t="s">
        <v>169</v>
      </c>
      <c r="D352" s="324" t="s">
        <v>81</v>
      </c>
      <c r="E352" s="324" t="s">
        <v>50</v>
      </c>
      <c r="F352" s="324">
        <v>75</v>
      </c>
      <c r="G352" s="324" t="s">
        <v>170</v>
      </c>
      <c r="H352" s="324" t="s">
        <v>170</v>
      </c>
      <c r="I352" s="324" t="s">
        <v>170</v>
      </c>
    </row>
    <row r="353" spans="1:9" x14ac:dyDescent="0.25">
      <c r="A353" s="393">
        <v>43497</v>
      </c>
      <c r="B353" s="325" t="s">
        <v>91</v>
      </c>
      <c r="C353" s="325" t="s">
        <v>169</v>
      </c>
      <c r="D353" s="325" t="s">
        <v>81</v>
      </c>
      <c r="E353" s="325" t="s">
        <v>46</v>
      </c>
      <c r="F353" s="325">
        <v>1024</v>
      </c>
      <c r="G353" s="325">
        <v>950</v>
      </c>
      <c r="H353" s="325">
        <v>74</v>
      </c>
      <c r="I353" s="325">
        <v>0.08</v>
      </c>
    </row>
    <row r="354" spans="1:9" x14ac:dyDescent="0.25">
      <c r="A354" s="392">
        <v>43497</v>
      </c>
      <c r="B354" s="324" t="s">
        <v>91</v>
      </c>
      <c r="C354" s="324" t="s">
        <v>169</v>
      </c>
      <c r="D354" s="324" t="s">
        <v>81</v>
      </c>
      <c r="E354" s="324" t="s">
        <v>47</v>
      </c>
      <c r="F354" s="324">
        <v>642</v>
      </c>
      <c r="G354" s="324">
        <v>635</v>
      </c>
      <c r="H354" s="324">
        <v>7</v>
      </c>
      <c r="I354" s="324">
        <v>0.01</v>
      </c>
    </row>
    <row r="355" spans="1:9" x14ac:dyDescent="0.25">
      <c r="A355" s="393">
        <v>43497</v>
      </c>
      <c r="B355" s="325" t="s">
        <v>91</v>
      </c>
      <c r="C355" s="325" t="s">
        <v>169</v>
      </c>
      <c r="D355" s="325" t="s">
        <v>81</v>
      </c>
      <c r="E355" s="325" t="s">
        <v>48</v>
      </c>
      <c r="F355" s="325">
        <v>541</v>
      </c>
      <c r="G355" s="325">
        <v>535</v>
      </c>
      <c r="H355" s="325">
        <v>6</v>
      </c>
      <c r="I355" s="325">
        <v>0.01</v>
      </c>
    </row>
    <row r="356" spans="1:9" x14ac:dyDescent="0.25">
      <c r="A356" s="392">
        <v>43497</v>
      </c>
      <c r="B356" s="324" t="s">
        <v>91</v>
      </c>
      <c r="C356" s="324" t="s">
        <v>169</v>
      </c>
      <c r="D356" s="324" t="s">
        <v>81</v>
      </c>
      <c r="E356" s="324" t="s">
        <v>50</v>
      </c>
      <c r="F356" s="324">
        <v>800</v>
      </c>
      <c r="G356" s="324">
        <v>800</v>
      </c>
      <c r="H356" s="324">
        <v>0</v>
      </c>
      <c r="I356" s="324">
        <v>0</v>
      </c>
    </row>
    <row r="357" spans="1:9" x14ac:dyDescent="0.25">
      <c r="A357" s="393">
        <v>43497</v>
      </c>
      <c r="B357" s="325" t="s">
        <v>91</v>
      </c>
      <c r="C357" s="325" t="s">
        <v>169</v>
      </c>
      <c r="D357" s="325" t="s">
        <v>82</v>
      </c>
      <c r="E357" s="325" t="s">
        <v>9</v>
      </c>
      <c r="F357" s="325">
        <v>467</v>
      </c>
      <c r="G357" s="325">
        <v>467</v>
      </c>
      <c r="H357" s="325">
        <v>0</v>
      </c>
      <c r="I357" s="325">
        <v>0</v>
      </c>
    </row>
    <row r="358" spans="1:9" x14ac:dyDescent="0.25">
      <c r="A358" s="392">
        <v>43497</v>
      </c>
      <c r="B358" s="324" t="s">
        <v>91</v>
      </c>
      <c r="C358" s="324" t="s">
        <v>169</v>
      </c>
      <c r="D358" s="324" t="s">
        <v>82</v>
      </c>
      <c r="E358" s="324" t="s">
        <v>10</v>
      </c>
      <c r="F358" s="324">
        <v>212</v>
      </c>
      <c r="G358" s="324">
        <v>213</v>
      </c>
      <c r="H358" s="324">
        <v>-1</v>
      </c>
      <c r="I358" s="324">
        <v>0</v>
      </c>
    </row>
    <row r="359" spans="1:9" x14ac:dyDescent="0.25">
      <c r="A359" s="393">
        <v>43497</v>
      </c>
      <c r="B359" s="325" t="s">
        <v>91</v>
      </c>
      <c r="C359" s="325" t="s">
        <v>169</v>
      </c>
      <c r="D359" s="325" t="s">
        <v>82</v>
      </c>
      <c r="E359" s="325" t="s">
        <v>11</v>
      </c>
      <c r="F359" s="325">
        <v>604</v>
      </c>
      <c r="G359" s="325">
        <v>604</v>
      </c>
      <c r="H359" s="325">
        <v>0</v>
      </c>
      <c r="I359" s="325">
        <v>0</v>
      </c>
    </row>
    <row r="360" spans="1:9" x14ac:dyDescent="0.25">
      <c r="A360" s="392">
        <v>43497</v>
      </c>
      <c r="B360" s="324" t="s">
        <v>91</v>
      </c>
      <c r="C360" s="324" t="s">
        <v>169</v>
      </c>
      <c r="D360" s="324" t="s">
        <v>82</v>
      </c>
      <c r="E360" s="324" t="s">
        <v>12</v>
      </c>
      <c r="F360" s="324">
        <v>1178</v>
      </c>
      <c r="G360" s="324">
        <v>1177</v>
      </c>
      <c r="H360" s="324">
        <v>1</v>
      </c>
      <c r="I360" s="324">
        <v>0</v>
      </c>
    </row>
    <row r="361" spans="1:9" x14ac:dyDescent="0.25">
      <c r="A361" s="393">
        <v>43497</v>
      </c>
      <c r="B361" s="325" t="s">
        <v>91</v>
      </c>
      <c r="C361" s="325" t="s">
        <v>169</v>
      </c>
      <c r="D361" s="325" t="s">
        <v>82</v>
      </c>
      <c r="E361" s="325" t="s">
        <v>13</v>
      </c>
      <c r="F361" s="325">
        <v>338</v>
      </c>
      <c r="G361" s="325">
        <v>256</v>
      </c>
      <c r="H361" s="325">
        <v>82</v>
      </c>
      <c r="I361" s="325">
        <v>0.32</v>
      </c>
    </row>
    <row r="362" spans="1:9" x14ac:dyDescent="0.25">
      <c r="A362" s="392">
        <v>43497</v>
      </c>
      <c r="B362" s="324" t="s">
        <v>151</v>
      </c>
      <c r="C362" s="324" t="s">
        <v>169</v>
      </c>
      <c r="D362" s="324" t="s">
        <v>81</v>
      </c>
      <c r="E362" s="324" t="s">
        <v>46</v>
      </c>
      <c r="F362" s="324">
        <v>59</v>
      </c>
      <c r="G362" s="324" t="s">
        <v>170</v>
      </c>
      <c r="H362" s="324" t="s">
        <v>170</v>
      </c>
      <c r="I362" s="324" t="s">
        <v>170</v>
      </c>
    </row>
    <row r="363" spans="1:9" x14ac:dyDescent="0.25">
      <c r="A363" s="393">
        <v>43497</v>
      </c>
      <c r="B363" s="325" t="s">
        <v>151</v>
      </c>
      <c r="C363" s="325" t="s">
        <v>169</v>
      </c>
      <c r="D363" s="325" t="s">
        <v>81</v>
      </c>
      <c r="E363" s="325" t="s">
        <v>47</v>
      </c>
      <c r="F363" s="325">
        <v>114</v>
      </c>
      <c r="G363" s="325" t="s">
        <v>170</v>
      </c>
      <c r="H363" s="325" t="s">
        <v>170</v>
      </c>
      <c r="I363" s="325" t="s">
        <v>170</v>
      </c>
    </row>
    <row r="364" spans="1:9" x14ac:dyDescent="0.25">
      <c r="A364" s="392">
        <v>43497</v>
      </c>
      <c r="B364" s="324" t="s">
        <v>151</v>
      </c>
      <c r="C364" s="324" t="s">
        <v>169</v>
      </c>
      <c r="D364" s="324" t="s">
        <v>81</v>
      </c>
      <c r="E364" s="324" t="s">
        <v>48</v>
      </c>
      <c r="F364" s="324">
        <v>38</v>
      </c>
      <c r="G364" s="324" t="s">
        <v>170</v>
      </c>
      <c r="H364" s="324" t="s">
        <v>170</v>
      </c>
      <c r="I364" s="324" t="s">
        <v>170</v>
      </c>
    </row>
    <row r="365" spans="1:9" x14ac:dyDescent="0.25">
      <c r="A365" s="393">
        <v>43497</v>
      </c>
      <c r="B365" s="325" t="s">
        <v>151</v>
      </c>
      <c r="C365" s="325" t="s">
        <v>169</v>
      </c>
      <c r="D365" s="325" t="s">
        <v>81</v>
      </c>
      <c r="E365" s="325" t="s">
        <v>50</v>
      </c>
      <c r="F365" s="325">
        <v>80</v>
      </c>
      <c r="G365" s="325" t="s">
        <v>170</v>
      </c>
      <c r="H365" s="325" t="s">
        <v>170</v>
      </c>
      <c r="I365" s="325" t="s">
        <v>170</v>
      </c>
    </row>
    <row r="366" spans="1:9" x14ac:dyDescent="0.25">
      <c r="A366" s="392">
        <v>43497</v>
      </c>
      <c r="B366" s="324" t="s">
        <v>92</v>
      </c>
      <c r="C366" s="324" t="s">
        <v>169</v>
      </c>
      <c r="D366" s="324" t="s">
        <v>81</v>
      </c>
      <c r="E366" s="324" t="s">
        <v>46</v>
      </c>
      <c r="F366" s="324">
        <v>35</v>
      </c>
      <c r="G366" s="324">
        <v>31</v>
      </c>
      <c r="H366" s="324">
        <v>4</v>
      </c>
      <c r="I366" s="324">
        <v>0.13</v>
      </c>
    </row>
    <row r="367" spans="1:9" x14ac:dyDescent="0.25">
      <c r="A367" s="393">
        <v>43497</v>
      </c>
      <c r="B367" s="325" t="s">
        <v>92</v>
      </c>
      <c r="C367" s="325" t="s">
        <v>169</v>
      </c>
      <c r="D367" s="325" t="s">
        <v>81</v>
      </c>
      <c r="E367" s="325" t="s">
        <v>47</v>
      </c>
      <c r="F367" s="325">
        <v>285</v>
      </c>
      <c r="G367" s="325">
        <v>284</v>
      </c>
      <c r="H367" s="325">
        <v>1</v>
      </c>
      <c r="I367" s="325">
        <v>0</v>
      </c>
    </row>
    <row r="368" spans="1:9" x14ac:dyDescent="0.25">
      <c r="A368" s="392">
        <v>43497</v>
      </c>
      <c r="B368" s="324" t="s">
        <v>92</v>
      </c>
      <c r="C368" s="324" t="s">
        <v>169</v>
      </c>
      <c r="D368" s="324" t="s">
        <v>81</v>
      </c>
      <c r="E368" s="324" t="s">
        <v>48</v>
      </c>
      <c r="F368" s="324">
        <v>79</v>
      </c>
      <c r="G368" s="324">
        <v>79</v>
      </c>
      <c r="H368" s="324">
        <v>0</v>
      </c>
      <c r="I368" s="324">
        <v>0</v>
      </c>
    </row>
    <row r="369" spans="1:9" x14ac:dyDescent="0.25">
      <c r="A369" s="393">
        <v>43497</v>
      </c>
      <c r="B369" s="325" t="s">
        <v>92</v>
      </c>
      <c r="C369" s="325" t="s">
        <v>169</v>
      </c>
      <c r="D369" s="325" t="s">
        <v>81</v>
      </c>
      <c r="E369" s="325" t="s">
        <v>50</v>
      </c>
      <c r="F369" s="325">
        <v>536</v>
      </c>
      <c r="G369" s="325">
        <v>535</v>
      </c>
      <c r="H369" s="325">
        <v>1</v>
      </c>
      <c r="I369" s="325">
        <v>0</v>
      </c>
    </row>
    <row r="370" spans="1:9" x14ac:dyDescent="0.25">
      <c r="A370" s="392">
        <v>43497</v>
      </c>
      <c r="B370" s="324" t="s">
        <v>92</v>
      </c>
      <c r="C370" s="324" t="s">
        <v>169</v>
      </c>
      <c r="D370" s="324" t="s">
        <v>82</v>
      </c>
      <c r="E370" s="324" t="s">
        <v>9</v>
      </c>
      <c r="F370" s="324">
        <v>417</v>
      </c>
      <c r="G370" s="324">
        <v>416</v>
      </c>
      <c r="H370" s="324">
        <v>1</v>
      </c>
      <c r="I370" s="324">
        <v>0</v>
      </c>
    </row>
    <row r="371" spans="1:9" x14ac:dyDescent="0.25">
      <c r="A371" s="393">
        <v>43497</v>
      </c>
      <c r="B371" s="325" t="s">
        <v>92</v>
      </c>
      <c r="C371" s="325" t="s">
        <v>169</v>
      </c>
      <c r="D371" s="325" t="s">
        <v>82</v>
      </c>
      <c r="E371" s="325" t="s">
        <v>10</v>
      </c>
      <c r="F371" s="325">
        <v>186</v>
      </c>
      <c r="G371" s="325">
        <v>186</v>
      </c>
      <c r="H371" s="325">
        <v>0</v>
      </c>
      <c r="I371" s="325">
        <v>0</v>
      </c>
    </row>
    <row r="372" spans="1:9" x14ac:dyDescent="0.25">
      <c r="A372" s="392">
        <v>43497</v>
      </c>
      <c r="B372" s="324" t="s">
        <v>92</v>
      </c>
      <c r="C372" s="324" t="s">
        <v>169</v>
      </c>
      <c r="D372" s="324" t="s">
        <v>82</v>
      </c>
      <c r="E372" s="324" t="s">
        <v>11</v>
      </c>
      <c r="F372" s="324">
        <v>31</v>
      </c>
      <c r="G372" s="324">
        <v>32</v>
      </c>
      <c r="H372" s="324">
        <v>-1</v>
      </c>
      <c r="I372" s="324">
        <v>-0.03</v>
      </c>
    </row>
    <row r="373" spans="1:9" x14ac:dyDescent="0.25">
      <c r="A373" s="393">
        <v>43497</v>
      </c>
      <c r="B373" s="325" t="s">
        <v>92</v>
      </c>
      <c r="C373" s="325" t="s">
        <v>169</v>
      </c>
      <c r="D373" s="325" t="s">
        <v>82</v>
      </c>
      <c r="E373" s="325" t="s">
        <v>12</v>
      </c>
      <c r="F373" s="325">
        <v>24</v>
      </c>
      <c r="G373" s="325">
        <v>24</v>
      </c>
      <c r="H373" s="325">
        <v>0</v>
      </c>
      <c r="I373" s="325">
        <v>0</v>
      </c>
    </row>
    <row r="374" spans="1:9" x14ac:dyDescent="0.25">
      <c r="A374" s="392">
        <v>43497</v>
      </c>
      <c r="B374" s="324" t="s">
        <v>92</v>
      </c>
      <c r="C374" s="324" t="s">
        <v>169</v>
      </c>
      <c r="D374" s="324" t="s">
        <v>82</v>
      </c>
      <c r="E374" s="324" t="s">
        <v>13</v>
      </c>
      <c r="F374" s="324">
        <v>277</v>
      </c>
      <c r="G374" s="324">
        <v>271</v>
      </c>
      <c r="H374" s="324">
        <v>6</v>
      </c>
      <c r="I374" s="324">
        <v>0.02</v>
      </c>
    </row>
    <row r="375" spans="1:9" x14ac:dyDescent="0.25">
      <c r="A375" s="393">
        <v>43497</v>
      </c>
      <c r="B375" s="325" t="s">
        <v>152</v>
      </c>
      <c r="C375" s="325" t="s">
        <v>169</v>
      </c>
      <c r="D375" s="325" t="s">
        <v>81</v>
      </c>
      <c r="E375" s="325" t="s">
        <v>46</v>
      </c>
      <c r="F375" s="325">
        <v>114</v>
      </c>
      <c r="G375" s="325" t="s">
        <v>170</v>
      </c>
      <c r="H375" s="325" t="s">
        <v>170</v>
      </c>
      <c r="I375" s="325" t="s">
        <v>170</v>
      </c>
    </row>
    <row r="376" spans="1:9" x14ac:dyDescent="0.25">
      <c r="A376" s="392">
        <v>43497</v>
      </c>
      <c r="B376" s="324" t="s">
        <v>152</v>
      </c>
      <c r="C376" s="324" t="s">
        <v>169</v>
      </c>
      <c r="D376" s="324" t="s">
        <v>81</v>
      </c>
      <c r="E376" s="324" t="s">
        <v>47</v>
      </c>
      <c r="F376" s="324">
        <v>92</v>
      </c>
      <c r="G376" s="324" t="s">
        <v>170</v>
      </c>
      <c r="H376" s="324" t="s">
        <v>170</v>
      </c>
      <c r="I376" s="324" t="s">
        <v>170</v>
      </c>
    </row>
    <row r="377" spans="1:9" x14ac:dyDescent="0.25">
      <c r="A377" s="393">
        <v>43497</v>
      </c>
      <c r="B377" s="325" t="s">
        <v>152</v>
      </c>
      <c r="C377" s="325" t="s">
        <v>169</v>
      </c>
      <c r="D377" s="325" t="s">
        <v>81</v>
      </c>
      <c r="E377" s="325" t="s">
        <v>48</v>
      </c>
      <c r="F377" s="325">
        <v>36</v>
      </c>
      <c r="G377" s="325" t="s">
        <v>170</v>
      </c>
      <c r="H377" s="325" t="s">
        <v>170</v>
      </c>
      <c r="I377" s="325" t="s">
        <v>170</v>
      </c>
    </row>
    <row r="378" spans="1:9" x14ac:dyDescent="0.25">
      <c r="A378" s="392">
        <v>43497</v>
      </c>
      <c r="B378" s="324" t="s">
        <v>152</v>
      </c>
      <c r="C378" s="324" t="s">
        <v>169</v>
      </c>
      <c r="D378" s="324" t="s">
        <v>81</v>
      </c>
      <c r="E378" s="324" t="s">
        <v>50</v>
      </c>
      <c r="F378" s="324">
        <v>103</v>
      </c>
      <c r="G378" s="324" t="s">
        <v>170</v>
      </c>
      <c r="H378" s="324" t="s">
        <v>170</v>
      </c>
      <c r="I378" s="324" t="s">
        <v>170</v>
      </c>
    </row>
    <row r="379" spans="1:9" x14ac:dyDescent="0.25">
      <c r="A379" s="393">
        <v>43497</v>
      </c>
      <c r="B379" s="325" t="s">
        <v>153</v>
      </c>
      <c r="C379" s="325" t="s">
        <v>169</v>
      </c>
      <c r="D379" s="325" t="s">
        <v>81</v>
      </c>
      <c r="E379" s="325" t="s">
        <v>46</v>
      </c>
      <c r="F379" s="325">
        <v>114</v>
      </c>
      <c r="G379" s="325" t="s">
        <v>170</v>
      </c>
      <c r="H379" s="325" t="s">
        <v>170</v>
      </c>
      <c r="I379" s="325" t="s">
        <v>170</v>
      </c>
    </row>
    <row r="380" spans="1:9" x14ac:dyDescent="0.25">
      <c r="A380" s="392">
        <v>43497</v>
      </c>
      <c r="B380" s="324" t="s">
        <v>153</v>
      </c>
      <c r="C380" s="324" t="s">
        <v>169</v>
      </c>
      <c r="D380" s="324" t="s">
        <v>81</v>
      </c>
      <c r="E380" s="324" t="s">
        <v>47</v>
      </c>
      <c r="F380" s="324">
        <v>49</v>
      </c>
      <c r="G380" s="324" t="s">
        <v>170</v>
      </c>
      <c r="H380" s="324" t="s">
        <v>170</v>
      </c>
      <c r="I380" s="324" t="s">
        <v>170</v>
      </c>
    </row>
    <row r="381" spans="1:9" x14ac:dyDescent="0.25">
      <c r="A381" s="393">
        <v>43497</v>
      </c>
      <c r="B381" s="325" t="s">
        <v>153</v>
      </c>
      <c r="C381" s="325" t="s">
        <v>169</v>
      </c>
      <c r="D381" s="325" t="s">
        <v>81</v>
      </c>
      <c r="E381" s="325" t="s">
        <v>48</v>
      </c>
      <c r="F381" s="325">
        <v>41</v>
      </c>
      <c r="G381" s="325" t="s">
        <v>170</v>
      </c>
      <c r="H381" s="325" t="s">
        <v>170</v>
      </c>
      <c r="I381" s="325" t="s">
        <v>170</v>
      </c>
    </row>
    <row r="382" spans="1:9" x14ac:dyDescent="0.25">
      <c r="A382" s="392">
        <v>43497</v>
      </c>
      <c r="B382" s="324" t="s">
        <v>153</v>
      </c>
      <c r="C382" s="324" t="s">
        <v>169</v>
      </c>
      <c r="D382" s="324" t="s">
        <v>81</v>
      </c>
      <c r="E382" s="324" t="s">
        <v>50</v>
      </c>
      <c r="F382" s="324">
        <v>25</v>
      </c>
      <c r="G382" s="324" t="s">
        <v>170</v>
      </c>
      <c r="H382" s="324" t="s">
        <v>170</v>
      </c>
      <c r="I382" s="324" t="s">
        <v>170</v>
      </c>
    </row>
    <row r="383" spans="1:9" x14ac:dyDescent="0.25">
      <c r="A383" s="393">
        <v>43497</v>
      </c>
      <c r="B383" s="325" t="s">
        <v>154</v>
      </c>
      <c r="C383" s="325" t="s">
        <v>169</v>
      </c>
      <c r="D383" s="325" t="s">
        <v>81</v>
      </c>
      <c r="E383" s="325" t="s">
        <v>46</v>
      </c>
      <c r="F383" s="325">
        <v>23</v>
      </c>
      <c r="G383" s="325" t="s">
        <v>170</v>
      </c>
      <c r="H383" s="325" t="s">
        <v>170</v>
      </c>
      <c r="I383" s="325" t="s">
        <v>170</v>
      </c>
    </row>
    <row r="384" spans="1:9" x14ac:dyDescent="0.25">
      <c r="A384" s="392">
        <v>43497</v>
      </c>
      <c r="B384" s="324" t="s">
        <v>154</v>
      </c>
      <c r="C384" s="324" t="s">
        <v>169</v>
      </c>
      <c r="D384" s="324" t="s">
        <v>81</v>
      </c>
      <c r="E384" s="324" t="s">
        <v>47</v>
      </c>
      <c r="F384" s="324">
        <v>55</v>
      </c>
      <c r="G384" s="324" t="s">
        <v>170</v>
      </c>
      <c r="H384" s="324" t="s">
        <v>170</v>
      </c>
      <c r="I384" s="324" t="s">
        <v>170</v>
      </c>
    </row>
    <row r="385" spans="1:9" x14ac:dyDescent="0.25">
      <c r="A385" s="393">
        <v>43497</v>
      </c>
      <c r="B385" s="325" t="s">
        <v>154</v>
      </c>
      <c r="C385" s="325" t="s">
        <v>169</v>
      </c>
      <c r="D385" s="325" t="s">
        <v>81</v>
      </c>
      <c r="E385" s="325" t="s">
        <v>48</v>
      </c>
      <c r="F385" s="325">
        <v>12</v>
      </c>
      <c r="G385" s="325" t="s">
        <v>170</v>
      </c>
      <c r="H385" s="325" t="s">
        <v>170</v>
      </c>
      <c r="I385" s="325" t="s">
        <v>170</v>
      </c>
    </row>
    <row r="386" spans="1:9" x14ac:dyDescent="0.25">
      <c r="A386" s="392">
        <v>43497</v>
      </c>
      <c r="B386" s="324" t="s">
        <v>154</v>
      </c>
      <c r="C386" s="324" t="s">
        <v>169</v>
      </c>
      <c r="D386" s="324" t="s">
        <v>81</v>
      </c>
      <c r="E386" s="324" t="s">
        <v>50</v>
      </c>
      <c r="F386" s="324">
        <v>68</v>
      </c>
      <c r="G386" s="324" t="s">
        <v>170</v>
      </c>
      <c r="H386" s="324" t="s">
        <v>170</v>
      </c>
      <c r="I386" s="324" t="s">
        <v>170</v>
      </c>
    </row>
    <row r="387" spans="1:9" x14ac:dyDescent="0.25">
      <c r="A387" s="393">
        <v>43497</v>
      </c>
      <c r="B387" s="325" t="s">
        <v>155</v>
      </c>
      <c r="C387" s="325" t="s">
        <v>169</v>
      </c>
      <c r="D387" s="325" t="s">
        <v>81</v>
      </c>
      <c r="E387" s="325" t="s">
        <v>46</v>
      </c>
      <c r="F387" s="325">
        <v>184</v>
      </c>
      <c r="G387" s="325" t="s">
        <v>170</v>
      </c>
      <c r="H387" s="325" t="s">
        <v>170</v>
      </c>
      <c r="I387" s="325" t="s">
        <v>170</v>
      </c>
    </row>
    <row r="388" spans="1:9" x14ac:dyDescent="0.25">
      <c r="A388" s="392">
        <v>43497</v>
      </c>
      <c r="B388" s="324" t="s">
        <v>155</v>
      </c>
      <c r="C388" s="324" t="s">
        <v>169</v>
      </c>
      <c r="D388" s="324" t="s">
        <v>81</v>
      </c>
      <c r="E388" s="324" t="s">
        <v>47</v>
      </c>
      <c r="F388" s="324">
        <v>163</v>
      </c>
      <c r="G388" s="324" t="s">
        <v>170</v>
      </c>
      <c r="H388" s="324" t="s">
        <v>170</v>
      </c>
      <c r="I388" s="324" t="s">
        <v>170</v>
      </c>
    </row>
    <row r="389" spans="1:9" x14ac:dyDescent="0.25">
      <c r="A389" s="393">
        <v>43497</v>
      </c>
      <c r="B389" s="325" t="s">
        <v>155</v>
      </c>
      <c r="C389" s="325" t="s">
        <v>169</v>
      </c>
      <c r="D389" s="325" t="s">
        <v>81</v>
      </c>
      <c r="E389" s="325" t="s">
        <v>48</v>
      </c>
      <c r="F389" s="325">
        <v>96</v>
      </c>
      <c r="G389" s="325" t="s">
        <v>170</v>
      </c>
      <c r="H389" s="325" t="s">
        <v>170</v>
      </c>
      <c r="I389" s="325" t="s">
        <v>170</v>
      </c>
    </row>
    <row r="390" spans="1:9" x14ac:dyDescent="0.25">
      <c r="A390" s="392">
        <v>43497</v>
      </c>
      <c r="B390" s="324" t="s">
        <v>155</v>
      </c>
      <c r="C390" s="324" t="s">
        <v>169</v>
      </c>
      <c r="D390" s="324" t="s">
        <v>81</v>
      </c>
      <c r="E390" s="324" t="s">
        <v>50</v>
      </c>
      <c r="F390" s="324">
        <v>254</v>
      </c>
      <c r="G390" s="324" t="s">
        <v>170</v>
      </c>
      <c r="H390" s="324" t="s">
        <v>170</v>
      </c>
      <c r="I390" s="324" t="s">
        <v>170</v>
      </c>
    </row>
    <row r="391" spans="1:9" x14ac:dyDescent="0.25">
      <c r="A391" s="393">
        <v>43497</v>
      </c>
      <c r="B391" s="325" t="s">
        <v>155</v>
      </c>
      <c r="C391" s="325" t="s">
        <v>169</v>
      </c>
      <c r="D391" s="325" t="s">
        <v>82</v>
      </c>
      <c r="E391" s="325" t="s">
        <v>9</v>
      </c>
      <c r="F391" s="325">
        <v>50</v>
      </c>
      <c r="G391" s="325" t="s">
        <v>170</v>
      </c>
      <c r="H391" s="325" t="s">
        <v>170</v>
      </c>
      <c r="I391" s="325" t="s">
        <v>170</v>
      </c>
    </row>
    <row r="392" spans="1:9" x14ac:dyDescent="0.25">
      <c r="A392" s="392">
        <v>43497</v>
      </c>
      <c r="B392" s="324" t="s">
        <v>155</v>
      </c>
      <c r="C392" s="324" t="s">
        <v>169</v>
      </c>
      <c r="D392" s="324" t="s">
        <v>82</v>
      </c>
      <c r="E392" s="324" t="s">
        <v>10</v>
      </c>
      <c r="F392" s="324">
        <v>44</v>
      </c>
      <c r="G392" s="324" t="s">
        <v>170</v>
      </c>
      <c r="H392" s="324" t="s">
        <v>170</v>
      </c>
      <c r="I392" s="324" t="s">
        <v>170</v>
      </c>
    </row>
    <row r="393" spans="1:9" x14ac:dyDescent="0.25">
      <c r="A393" s="393">
        <v>43497</v>
      </c>
      <c r="B393" s="325" t="s">
        <v>155</v>
      </c>
      <c r="C393" s="325" t="s">
        <v>169</v>
      </c>
      <c r="D393" s="325" t="s">
        <v>82</v>
      </c>
      <c r="E393" s="325" t="s">
        <v>11</v>
      </c>
      <c r="F393" s="325">
        <v>75</v>
      </c>
      <c r="G393" s="325" t="s">
        <v>170</v>
      </c>
      <c r="H393" s="325" t="s">
        <v>170</v>
      </c>
      <c r="I393" s="325" t="s">
        <v>170</v>
      </c>
    </row>
    <row r="394" spans="1:9" x14ac:dyDescent="0.25">
      <c r="A394" s="392">
        <v>43497</v>
      </c>
      <c r="B394" s="324" t="s">
        <v>155</v>
      </c>
      <c r="C394" s="324" t="s">
        <v>169</v>
      </c>
      <c r="D394" s="324" t="s">
        <v>82</v>
      </c>
      <c r="E394" s="324" t="s">
        <v>12</v>
      </c>
      <c r="F394" s="324">
        <v>169</v>
      </c>
      <c r="G394" s="324" t="s">
        <v>170</v>
      </c>
      <c r="H394" s="324" t="s">
        <v>170</v>
      </c>
      <c r="I394" s="324" t="s">
        <v>170</v>
      </c>
    </row>
    <row r="395" spans="1:9" x14ac:dyDescent="0.25">
      <c r="A395" s="393">
        <v>43497</v>
      </c>
      <c r="B395" s="325" t="s">
        <v>155</v>
      </c>
      <c r="C395" s="325" t="s">
        <v>169</v>
      </c>
      <c r="D395" s="325" t="s">
        <v>82</v>
      </c>
      <c r="E395" s="325" t="s">
        <v>13</v>
      </c>
      <c r="F395" s="325">
        <v>359</v>
      </c>
      <c r="G395" s="325" t="s">
        <v>170</v>
      </c>
      <c r="H395" s="325" t="s">
        <v>170</v>
      </c>
      <c r="I395" s="325" t="s">
        <v>170</v>
      </c>
    </row>
    <row r="396" spans="1:9" x14ac:dyDescent="0.25">
      <c r="A396" s="392">
        <v>43497</v>
      </c>
      <c r="B396" s="324" t="s">
        <v>156</v>
      </c>
      <c r="C396" s="324" t="s">
        <v>169</v>
      </c>
      <c r="D396" s="324" t="s">
        <v>81</v>
      </c>
      <c r="E396" s="324" t="s">
        <v>46</v>
      </c>
      <c r="F396" s="324">
        <v>103</v>
      </c>
      <c r="G396" s="324" t="s">
        <v>170</v>
      </c>
      <c r="H396" s="324" t="s">
        <v>170</v>
      </c>
      <c r="I396" s="324" t="s">
        <v>170</v>
      </c>
    </row>
    <row r="397" spans="1:9" x14ac:dyDescent="0.25">
      <c r="A397" s="393">
        <v>43497</v>
      </c>
      <c r="B397" s="325" t="s">
        <v>156</v>
      </c>
      <c r="C397" s="325" t="s">
        <v>169</v>
      </c>
      <c r="D397" s="325" t="s">
        <v>81</v>
      </c>
      <c r="E397" s="325" t="s">
        <v>47</v>
      </c>
      <c r="F397" s="325">
        <v>108</v>
      </c>
      <c r="G397" s="325" t="s">
        <v>170</v>
      </c>
      <c r="H397" s="325" t="s">
        <v>170</v>
      </c>
      <c r="I397" s="325" t="s">
        <v>170</v>
      </c>
    </row>
    <row r="398" spans="1:9" x14ac:dyDescent="0.25">
      <c r="A398" s="392">
        <v>43497</v>
      </c>
      <c r="B398" s="324" t="s">
        <v>156</v>
      </c>
      <c r="C398" s="324" t="s">
        <v>169</v>
      </c>
      <c r="D398" s="324" t="s">
        <v>81</v>
      </c>
      <c r="E398" s="324" t="s">
        <v>48</v>
      </c>
      <c r="F398" s="324">
        <v>87</v>
      </c>
      <c r="G398" s="324" t="s">
        <v>170</v>
      </c>
      <c r="H398" s="324" t="s">
        <v>170</v>
      </c>
      <c r="I398" s="324" t="s">
        <v>170</v>
      </c>
    </row>
    <row r="399" spans="1:9" x14ac:dyDescent="0.25">
      <c r="A399" s="393">
        <v>43497</v>
      </c>
      <c r="B399" s="325" t="s">
        <v>156</v>
      </c>
      <c r="C399" s="325" t="s">
        <v>169</v>
      </c>
      <c r="D399" s="325" t="s">
        <v>81</v>
      </c>
      <c r="E399" s="325" t="s">
        <v>50</v>
      </c>
      <c r="F399" s="325">
        <v>295</v>
      </c>
      <c r="G399" s="325" t="s">
        <v>170</v>
      </c>
      <c r="H399" s="325" t="s">
        <v>170</v>
      </c>
      <c r="I399" s="325" t="s">
        <v>170</v>
      </c>
    </row>
    <row r="400" spans="1:9" x14ac:dyDescent="0.25">
      <c r="A400" s="392">
        <v>43497</v>
      </c>
      <c r="B400" s="324" t="s">
        <v>156</v>
      </c>
      <c r="C400" s="324" t="s">
        <v>169</v>
      </c>
      <c r="D400" s="324" t="s">
        <v>82</v>
      </c>
      <c r="E400" s="324" t="s">
        <v>9</v>
      </c>
      <c r="F400" s="324">
        <v>21</v>
      </c>
      <c r="G400" s="324" t="s">
        <v>170</v>
      </c>
      <c r="H400" s="324" t="s">
        <v>170</v>
      </c>
      <c r="I400" s="324" t="s">
        <v>170</v>
      </c>
    </row>
    <row r="401" spans="1:9" x14ac:dyDescent="0.25">
      <c r="A401" s="393">
        <v>43497</v>
      </c>
      <c r="B401" s="325" t="s">
        <v>156</v>
      </c>
      <c r="C401" s="325" t="s">
        <v>169</v>
      </c>
      <c r="D401" s="325" t="s">
        <v>82</v>
      </c>
      <c r="E401" s="325" t="s">
        <v>10</v>
      </c>
      <c r="F401" s="325">
        <v>84</v>
      </c>
      <c r="G401" s="325" t="s">
        <v>170</v>
      </c>
      <c r="H401" s="325" t="s">
        <v>170</v>
      </c>
      <c r="I401" s="325" t="s">
        <v>170</v>
      </c>
    </row>
    <row r="402" spans="1:9" x14ac:dyDescent="0.25">
      <c r="A402" s="392">
        <v>43497</v>
      </c>
      <c r="B402" s="324" t="s">
        <v>156</v>
      </c>
      <c r="C402" s="324" t="s">
        <v>169</v>
      </c>
      <c r="D402" s="324" t="s">
        <v>82</v>
      </c>
      <c r="E402" s="324" t="s">
        <v>11</v>
      </c>
      <c r="F402" s="324">
        <v>168</v>
      </c>
      <c r="G402" s="324" t="s">
        <v>170</v>
      </c>
      <c r="H402" s="324" t="s">
        <v>170</v>
      </c>
      <c r="I402" s="324" t="s">
        <v>170</v>
      </c>
    </row>
    <row r="403" spans="1:9" x14ac:dyDescent="0.25">
      <c r="A403" s="393">
        <v>43497</v>
      </c>
      <c r="B403" s="325" t="s">
        <v>156</v>
      </c>
      <c r="C403" s="325" t="s">
        <v>169</v>
      </c>
      <c r="D403" s="325" t="s">
        <v>82</v>
      </c>
      <c r="E403" s="325" t="s">
        <v>12</v>
      </c>
      <c r="F403" s="325">
        <v>167</v>
      </c>
      <c r="G403" s="325" t="s">
        <v>170</v>
      </c>
      <c r="H403" s="325" t="s">
        <v>170</v>
      </c>
      <c r="I403" s="325" t="s">
        <v>170</v>
      </c>
    </row>
    <row r="404" spans="1:9" x14ac:dyDescent="0.25">
      <c r="A404" s="392">
        <v>43497</v>
      </c>
      <c r="B404" s="324" t="s">
        <v>156</v>
      </c>
      <c r="C404" s="324" t="s">
        <v>169</v>
      </c>
      <c r="D404" s="324" t="s">
        <v>82</v>
      </c>
      <c r="E404" s="324" t="s">
        <v>13</v>
      </c>
      <c r="F404" s="324">
        <v>153</v>
      </c>
      <c r="G404" s="324" t="s">
        <v>170</v>
      </c>
      <c r="H404" s="324" t="s">
        <v>170</v>
      </c>
      <c r="I404" s="324" t="s">
        <v>170</v>
      </c>
    </row>
    <row r="405" spans="1:9" x14ac:dyDescent="0.25">
      <c r="A405" s="393">
        <v>43497</v>
      </c>
      <c r="B405" s="325" t="s">
        <v>93</v>
      </c>
      <c r="C405" s="325" t="s">
        <v>169</v>
      </c>
      <c r="D405" s="325" t="s">
        <v>81</v>
      </c>
      <c r="E405" s="325" t="s">
        <v>46</v>
      </c>
      <c r="F405" s="325">
        <v>190</v>
      </c>
      <c r="G405" s="325">
        <v>165</v>
      </c>
      <c r="H405" s="325">
        <v>25</v>
      </c>
      <c r="I405" s="325">
        <v>0.15</v>
      </c>
    </row>
    <row r="406" spans="1:9" x14ac:dyDescent="0.25">
      <c r="A406" s="392">
        <v>43497</v>
      </c>
      <c r="B406" s="324" t="s">
        <v>93</v>
      </c>
      <c r="C406" s="324" t="s">
        <v>169</v>
      </c>
      <c r="D406" s="324" t="s">
        <v>81</v>
      </c>
      <c r="E406" s="324" t="s">
        <v>47</v>
      </c>
      <c r="F406" s="324">
        <v>167</v>
      </c>
      <c r="G406" s="324">
        <v>165</v>
      </c>
      <c r="H406" s="324">
        <v>2</v>
      </c>
      <c r="I406" s="324">
        <v>0.01</v>
      </c>
    </row>
    <row r="407" spans="1:9" x14ac:dyDescent="0.25">
      <c r="A407" s="393">
        <v>43497</v>
      </c>
      <c r="B407" s="325" t="s">
        <v>93</v>
      </c>
      <c r="C407" s="325" t="s">
        <v>169</v>
      </c>
      <c r="D407" s="325" t="s">
        <v>81</v>
      </c>
      <c r="E407" s="325" t="s">
        <v>48</v>
      </c>
      <c r="F407" s="325">
        <v>135</v>
      </c>
      <c r="G407" s="325">
        <v>131</v>
      </c>
      <c r="H407" s="325">
        <v>4</v>
      </c>
      <c r="I407" s="325">
        <v>0.03</v>
      </c>
    </row>
    <row r="408" spans="1:9" x14ac:dyDescent="0.25">
      <c r="A408" s="392">
        <v>43497</v>
      </c>
      <c r="B408" s="324" t="s">
        <v>93</v>
      </c>
      <c r="C408" s="324" t="s">
        <v>169</v>
      </c>
      <c r="D408" s="324" t="s">
        <v>81</v>
      </c>
      <c r="E408" s="324" t="s">
        <v>50</v>
      </c>
      <c r="F408" s="324">
        <v>398</v>
      </c>
      <c r="G408" s="324">
        <v>397</v>
      </c>
      <c r="H408" s="324">
        <v>1</v>
      </c>
      <c r="I408" s="324">
        <v>0</v>
      </c>
    </row>
    <row r="409" spans="1:9" x14ac:dyDescent="0.25">
      <c r="A409" s="393">
        <v>43497</v>
      </c>
      <c r="B409" s="325" t="s">
        <v>93</v>
      </c>
      <c r="C409" s="325" t="s">
        <v>169</v>
      </c>
      <c r="D409" s="325" t="s">
        <v>82</v>
      </c>
      <c r="E409" s="325" t="s">
        <v>9</v>
      </c>
      <c r="F409" s="325">
        <v>58</v>
      </c>
      <c r="G409" s="325">
        <v>58</v>
      </c>
      <c r="H409" s="325">
        <v>0</v>
      </c>
      <c r="I409" s="325">
        <v>0</v>
      </c>
    </row>
    <row r="410" spans="1:9" x14ac:dyDescent="0.25">
      <c r="A410" s="392">
        <v>43497</v>
      </c>
      <c r="B410" s="324" t="s">
        <v>93</v>
      </c>
      <c r="C410" s="324" t="s">
        <v>169</v>
      </c>
      <c r="D410" s="324" t="s">
        <v>82</v>
      </c>
      <c r="E410" s="324" t="s">
        <v>10</v>
      </c>
      <c r="F410" s="324">
        <v>125</v>
      </c>
      <c r="G410" s="324">
        <v>125</v>
      </c>
      <c r="H410" s="324">
        <v>0</v>
      </c>
      <c r="I410" s="324">
        <v>0</v>
      </c>
    </row>
    <row r="411" spans="1:9" x14ac:dyDescent="0.25">
      <c r="A411" s="393">
        <v>43497</v>
      </c>
      <c r="B411" s="325" t="s">
        <v>93</v>
      </c>
      <c r="C411" s="325" t="s">
        <v>169</v>
      </c>
      <c r="D411" s="325" t="s">
        <v>82</v>
      </c>
      <c r="E411" s="325" t="s">
        <v>11</v>
      </c>
      <c r="F411" s="325">
        <v>201</v>
      </c>
      <c r="G411" s="325">
        <v>201</v>
      </c>
      <c r="H411" s="325">
        <v>0</v>
      </c>
      <c r="I411" s="325">
        <v>0</v>
      </c>
    </row>
    <row r="412" spans="1:9" x14ac:dyDescent="0.25">
      <c r="A412" s="392">
        <v>43497</v>
      </c>
      <c r="B412" s="324" t="s">
        <v>93</v>
      </c>
      <c r="C412" s="324" t="s">
        <v>169</v>
      </c>
      <c r="D412" s="324" t="s">
        <v>82</v>
      </c>
      <c r="E412" s="324" t="s">
        <v>12</v>
      </c>
      <c r="F412" s="324">
        <v>234</v>
      </c>
      <c r="G412" s="324">
        <v>234</v>
      </c>
      <c r="H412" s="324">
        <v>0</v>
      </c>
      <c r="I412" s="324">
        <v>0</v>
      </c>
    </row>
    <row r="413" spans="1:9" x14ac:dyDescent="0.25">
      <c r="A413" s="393">
        <v>43497</v>
      </c>
      <c r="B413" s="325" t="s">
        <v>93</v>
      </c>
      <c r="C413" s="325" t="s">
        <v>169</v>
      </c>
      <c r="D413" s="325" t="s">
        <v>82</v>
      </c>
      <c r="E413" s="325" t="s">
        <v>13</v>
      </c>
      <c r="F413" s="325">
        <v>272</v>
      </c>
      <c r="G413" s="325">
        <v>240</v>
      </c>
      <c r="H413" s="325">
        <v>32</v>
      </c>
      <c r="I413" s="325">
        <v>0.13</v>
      </c>
    </row>
    <row r="414" spans="1:9" x14ac:dyDescent="0.25">
      <c r="A414" s="392">
        <v>43497</v>
      </c>
      <c r="B414" s="324" t="s">
        <v>171</v>
      </c>
      <c r="C414" s="324" t="s">
        <v>169</v>
      </c>
      <c r="D414" s="324" t="s">
        <v>81</v>
      </c>
      <c r="E414" s="324" t="s">
        <v>46</v>
      </c>
      <c r="F414" s="324" t="s">
        <v>170</v>
      </c>
      <c r="G414" s="324" t="s">
        <v>170</v>
      </c>
      <c r="H414" s="324" t="s">
        <v>170</v>
      </c>
      <c r="I414" s="324" t="s">
        <v>170</v>
      </c>
    </row>
    <row r="415" spans="1:9" x14ac:dyDescent="0.25">
      <c r="A415" s="393">
        <v>43497</v>
      </c>
      <c r="B415" s="325" t="s">
        <v>171</v>
      </c>
      <c r="C415" s="325" t="s">
        <v>169</v>
      </c>
      <c r="D415" s="325" t="s">
        <v>81</v>
      </c>
      <c r="E415" s="325" t="s">
        <v>47</v>
      </c>
      <c r="F415" s="325" t="s">
        <v>170</v>
      </c>
      <c r="G415" s="325" t="s">
        <v>170</v>
      </c>
      <c r="H415" s="325" t="s">
        <v>170</v>
      </c>
      <c r="I415" s="325" t="s">
        <v>170</v>
      </c>
    </row>
    <row r="416" spans="1:9" x14ac:dyDescent="0.25">
      <c r="A416" s="392">
        <v>43497</v>
      </c>
      <c r="B416" s="324" t="s">
        <v>171</v>
      </c>
      <c r="C416" s="324" t="s">
        <v>169</v>
      </c>
      <c r="D416" s="324" t="s">
        <v>81</v>
      </c>
      <c r="E416" s="324" t="s">
        <v>48</v>
      </c>
      <c r="F416" s="324" t="s">
        <v>170</v>
      </c>
      <c r="G416" s="324" t="s">
        <v>170</v>
      </c>
      <c r="H416" s="324" t="s">
        <v>170</v>
      </c>
      <c r="I416" s="324" t="s">
        <v>170</v>
      </c>
    </row>
    <row r="417" spans="1:9" x14ac:dyDescent="0.25">
      <c r="A417" s="393">
        <v>43497</v>
      </c>
      <c r="B417" s="325" t="s">
        <v>171</v>
      </c>
      <c r="C417" s="325" t="s">
        <v>169</v>
      </c>
      <c r="D417" s="325" t="s">
        <v>81</v>
      </c>
      <c r="E417" s="325" t="s">
        <v>50</v>
      </c>
      <c r="F417" s="325" t="s">
        <v>170</v>
      </c>
      <c r="G417" s="325" t="s">
        <v>170</v>
      </c>
      <c r="H417" s="325" t="s">
        <v>170</v>
      </c>
      <c r="I417" s="325" t="s">
        <v>170</v>
      </c>
    </row>
    <row r="418" spans="1:9" x14ac:dyDescent="0.25">
      <c r="A418" s="392">
        <v>43497</v>
      </c>
      <c r="B418" s="324" t="s">
        <v>171</v>
      </c>
      <c r="C418" s="324" t="s">
        <v>169</v>
      </c>
      <c r="D418" s="324" t="s">
        <v>82</v>
      </c>
      <c r="E418" s="324" t="s">
        <v>9</v>
      </c>
      <c r="F418" s="324" t="s">
        <v>170</v>
      </c>
      <c r="G418" s="324" t="s">
        <v>170</v>
      </c>
      <c r="H418" s="324" t="s">
        <v>170</v>
      </c>
      <c r="I418" s="324" t="s">
        <v>170</v>
      </c>
    </row>
    <row r="419" spans="1:9" x14ac:dyDescent="0.25">
      <c r="A419" s="393">
        <v>43497</v>
      </c>
      <c r="B419" s="325" t="s">
        <v>171</v>
      </c>
      <c r="C419" s="325" t="s">
        <v>169</v>
      </c>
      <c r="D419" s="325" t="s">
        <v>82</v>
      </c>
      <c r="E419" s="325" t="s">
        <v>10</v>
      </c>
      <c r="F419" s="325" t="s">
        <v>170</v>
      </c>
      <c r="G419" s="325" t="s">
        <v>170</v>
      </c>
      <c r="H419" s="325" t="s">
        <v>170</v>
      </c>
      <c r="I419" s="325" t="s">
        <v>170</v>
      </c>
    </row>
    <row r="420" spans="1:9" x14ac:dyDescent="0.25">
      <c r="A420" s="392">
        <v>43497</v>
      </c>
      <c r="B420" s="324" t="s">
        <v>171</v>
      </c>
      <c r="C420" s="324" t="s">
        <v>169</v>
      </c>
      <c r="D420" s="324" t="s">
        <v>82</v>
      </c>
      <c r="E420" s="324" t="s">
        <v>11</v>
      </c>
      <c r="F420" s="324" t="s">
        <v>170</v>
      </c>
      <c r="G420" s="324" t="s">
        <v>170</v>
      </c>
      <c r="H420" s="324" t="s">
        <v>170</v>
      </c>
      <c r="I420" s="324" t="s">
        <v>170</v>
      </c>
    </row>
    <row r="421" spans="1:9" x14ac:dyDescent="0.25">
      <c r="A421" s="393">
        <v>43497</v>
      </c>
      <c r="B421" s="325" t="s">
        <v>171</v>
      </c>
      <c r="C421" s="325" t="s">
        <v>169</v>
      </c>
      <c r="D421" s="325" t="s">
        <v>82</v>
      </c>
      <c r="E421" s="325" t="s">
        <v>12</v>
      </c>
      <c r="F421" s="325" t="s">
        <v>170</v>
      </c>
      <c r="G421" s="325" t="s">
        <v>170</v>
      </c>
      <c r="H421" s="325" t="s">
        <v>170</v>
      </c>
      <c r="I421" s="325" t="s">
        <v>170</v>
      </c>
    </row>
    <row r="422" spans="1:9" x14ac:dyDescent="0.25">
      <c r="A422" s="392">
        <v>43497</v>
      </c>
      <c r="B422" s="324" t="s">
        <v>171</v>
      </c>
      <c r="C422" s="324" t="s">
        <v>169</v>
      </c>
      <c r="D422" s="324" t="s">
        <v>82</v>
      </c>
      <c r="E422" s="324" t="s">
        <v>13</v>
      </c>
      <c r="F422" s="324" t="s">
        <v>170</v>
      </c>
      <c r="G422" s="324" t="s">
        <v>170</v>
      </c>
      <c r="H422" s="324" t="s">
        <v>170</v>
      </c>
      <c r="I422" s="324" t="s">
        <v>170</v>
      </c>
    </row>
    <row r="423" spans="1:9" x14ac:dyDescent="0.25">
      <c r="A423" s="393">
        <v>43497</v>
      </c>
      <c r="B423" s="325" t="s">
        <v>157</v>
      </c>
      <c r="C423" s="325" t="s">
        <v>169</v>
      </c>
      <c r="D423" s="325" t="s">
        <v>81</v>
      </c>
      <c r="E423" s="325" t="s">
        <v>46</v>
      </c>
      <c r="F423" s="325">
        <v>123</v>
      </c>
      <c r="G423" s="325" t="s">
        <v>170</v>
      </c>
      <c r="H423" s="325" t="s">
        <v>170</v>
      </c>
      <c r="I423" s="325" t="s">
        <v>170</v>
      </c>
    </row>
    <row r="424" spans="1:9" x14ac:dyDescent="0.25">
      <c r="A424" s="392">
        <v>43497</v>
      </c>
      <c r="B424" s="324" t="s">
        <v>157</v>
      </c>
      <c r="C424" s="324" t="s">
        <v>169</v>
      </c>
      <c r="D424" s="324" t="s">
        <v>81</v>
      </c>
      <c r="E424" s="324" t="s">
        <v>47</v>
      </c>
      <c r="F424" s="324">
        <v>91</v>
      </c>
      <c r="G424" s="324" t="s">
        <v>170</v>
      </c>
      <c r="H424" s="324" t="s">
        <v>170</v>
      </c>
      <c r="I424" s="324" t="s">
        <v>170</v>
      </c>
    </row>
    <row r="425" spans="1:9" x14ac:dyDescent="0.25">
      <c r="A425" s="393">
        <v>43497</v>
      </c>
      <c r="B425" s="325" t="s">
        <v>157</v>
      </c>
      <c r="C425" s="325" t="s">
        <v>169</v>
      </c>
      <c r="D425" s="325" t="s">
        <v>81</v>
      </c>
      <c r="E425" s="325" t="s">
        <v>48</v>
      </c>
      <c r="F425" s="325">
        <v>54</v>
      </c>
      <c r="G425" s="325" t="s">
        <v>170</v>
      </c>
      <c r="H425" s="325" t="s">
        <v>170</v>
      </c>
      <c r="I425" s="325" t="s">
        <v>170</v>
      </c>
    </row>
    <row r="426" spans="1:9" x14ac:dyDescent="0.25">
      <c r="A426" s="392">
        <v>43497</v>
      </c>
      <c r="B426" s="324" t="s">
        <v>157</v>
      </c>
      <c r="C426" s="324" t="s">
        <v>169</v>
      </c>
      <c r="D426" s="324" t="s">
        <v>81</v>
      </c>
      <c r="E426" s="324" t="s">
        <v>50</v>
      </c>
      <c r="F426" s="324">
        <v>153</v>
      </c>
      <c r="G426" s="324" t="s">
        <v>170</v>
      </c>
      <c r="H426" s="324" t="s">
        <v>170</v>
      </c>
      <c r="I426" s="324" t="s">
        <v>170</v>
      </c>
    </row>
    <row r="427" spans="1:9" x14ac:dyDescent="0.25">
      <c r="A427" s="393">
        <v>43497</v>
      </c>
      <c r="B427" s="325" t="s">
        <v>157</v>
      </c>
      <c r="C427" s="325" t="s">
        <v>169</v>
      </c>
      <c r="D427" s="325" t="s">
        <v>82</v>
      </c>
      <c r="E427" s="325" t="s">
        <v>9</v>
      </c>
      <c r="F427" s="325">
        <v>79</v>
      </c>
      <c r="G427" s="325" t="s">
        <v>170</v>
      </c>
      <c r="H427" s="325" t="s">
        <v>170</v>
      </c>
      <c r="I427" s="325" t="s">
        <v>170</v>
      </c>
    </row>
    <row r="428" spans="1:9" x14ac:dyDescent="0.25">
      <c r="A428" s="392">
        <v>43497</v>
      </c>
      <c r="B428" s="324" t="s">
        <v>157</v>
      </c>
      <c r="C428" s="324" t="s">
        <v>169</v>
      </c>
      <c r="D428" s="324" t="s">
        <v>82</v>
      </c>
      <c r="E428" s="324" t="s">
        <v>10</v>
      </c>
      <c r="F428" s="324">
        <v>16</v>
      </c>
      <c r="G428" s="324" t="s">
        <v>170</v>
      </c>
      <c r="H428" s="324" t="s">
        <v>170</v>
      </c>
      <c r="I428" s="324" t="s">
        <v>170</v>
      </c>
    </row>
    <row r="429" spans="1:9" x14ac:dyDescent="0.25">
      <c r="A429" s="393">
        <v>43497</v>
      </c>
      <c r="B429" s="325" t="s">
        <v>157</v>
      </c>
      <c r="C429" s="325" t="s">
        <v>169</v>
      </c>
      <c r="D429" s="325" t="s">
        <v>82</v>
      </c>
      <c r="E429" s="325" t="s">
        <v>11</v>
      </c>
      <c r="F429" s="325">
        <v>92</v>
      </c>
      <c r="G429" s="325" t="s">
        <v>170</v>
      </c>
      <c r="H429" s="325" t="s">
        <v>170</v>
      </c>
      <c r="I429" s="325" t="s">
        <v>170</v>
      </c>
    </row>
    <row r="430" spans="1:9" x14ac:dyDescent="0.25">
      <c r="A430" s="392">
        <v>43497</v>
      </c>
      <c r="B430" s="324" t="s">
        <v>157</v>
      </c>
      <c r="C430" s="324" t="s">
        <v>169</v>
      </c>
      <c r="D430" s="324" t="s">
        <v>82</v>
      </c>
      <c r="E430" s="324" t="s">
        <v>12</v>
      </c>
      <c r="F430" s="324">
        <v>63</v>
      </c>
      <c r="G430" s="324" t="s">
        <v>170</v>
      </c>
      <c r="H430" s="324" t="s">
        <v>170</v>
      </c>
      <c r="I430" s="324" t="s">
        <v>170</v>
      </c>
    </row>
    <row r="431" spans="1:9" x14ac:dyDescent="0.25">
      <c r="A431" s="393">
        <v>43497</v>
      </c>
      <c r="B431" s="325" t="s">
        <v>157</v>
      </c>
      <c r="C431" s="325" t="s">
        <v>169</v>
      </c>
      <c r="D431" s="325" t="s">
        <v>82</v>
      </c>
      <c r="E431" s="325" t="s">
        <v>13</v>
      </c>
      <c r="F431" s="325">
        <v>118</v>
      </c>
      <c r="G431" s="325" t="s">
        <v>170</v>
      </c>
      <c r="H431" s="325" t="s">
        <v>170</v>
      </c>
      <c r="I431" s="325" t="s">
        <v>170</v>
      </c>
    </row>
    <row r="432" spans="1:9" x14ac:dyDescent="0.25">
      <c r="A432" s="392">
        <v>43497</v>
      </c>
      <c r="B432" s="324" t="s">
        <v>158</v>
      </c>
      <c r="C432" s="324" t="s">
        <v>169</v>
      </c>
      <c r="D432" s="324" t="s">
        <v>81</v>
      </c>
      <c r="E432" s="324" t="s">
        <v>46</v>
      </c>
      <c r="F432" s="324">
        <v>279</v>
      </c>
      <c r="G432" s="324" t="s">
        <v>170</v>
      </c>
      <c r="H432" s="324" t="s">
        <v>170</v>
      </c>
      <c r="I432" s="324" t="s">
        <v>170</v>
      </c>
    </row>
    <row r="433" spans="1:9" x14ac:dyDescent="0.25">
      <c r="A433" s="393">
        <v>43497</v>
      </c>
      <c r="B433" s="325" t="s">
        <v>158</v>
      </c>
      <c r="C433" s="325" t="s">
        <v>169</v>
      </c>
      <c r="D433" s="325" t="s">
        <v>81</v>
      </c>
      <c r="E433" s="325" t="s">
        <v>47</v>
      </c>
      <c r="F433" s="325">
        <v>120</v>
      </c>
      <c r="G433" s="325" t="s">
        <v>170</v>
      </c>
      <c r="H433" s="325" t="s">
        <v>170</v>
      </c>
      <c r="I433" s="325" t="s">
        <v>170</v>
      </c>
    </row>
    <row r="434" spans="1:9" x14ac:dyDescent="0.25">
      <c r="A434" s="392">
        <v>43497</v>
      </c>
      <c r="B434" s="324" t="s">
        <v>158</v>
      </c>
      <c r="C434" s="324" t="s">
        <v>169</v>
      </c>
      <c r="D434" s="324" t="s">
        <v>81</v>
      </c>
      <c r="E434" s="324" t="s">
        <v>48</v>
      </c>
      <c r="F434" s="324">
        <v>70</v>
      </c>
      <c r="G434" s="324" t="s">
        <v>170</v>
      </c>
      <c r="H434" s="324" t="s">
        <v>170</v>
      </c>
      <c r="I434" s="324" t="s">
        <v>170</v>
      </c>
    </row>
    <row r="435" spans="1:9" x14ac:dyDescent="0.25">
      <c r="A435" s="393">
        <v>43497</v>
      </c>
      <c r="B435" s="325" t="s">
        <v>158</v>
      </c>
      <c r="C435" s="325" t="s">
        <v>169</v>
      </c>
      <c r="D435" s="325" t="s">
        <v>81</v>
      </c>
      <c r="E435" s="325" t="s">
        <v>50</v>
      </c>
      <c r="F435" s="325">
        <v>151</v>
      </c>
      <c r="G435" s="325" t="s">
        <v>170</v>
      </c>
      <c r="H435" s="325" t="s">
        <v>170</v>
      </c>
      <c r="I435" s="325" t="s">
        <v>170</v>
      </c>
    </row>
    <row r="436" spans="1:9" x14ac:dyDescent="0.25">
      <c r="A436" s="392">
        <v>43497</v>
      </c>
      <c r="B436" s="324" t="s">
        <v>158</v>
      </c>
      <c r="C436" s="324" t="s">
        <v>169</v>
      </c>
      <c r="D436" s="324" t="s">
        <v>82</v>
      </c>
      <c r="E436" s="324" t="s">
        <v>9</v>
      </c>
      <c r="F436" s="324">
        <v>32</v>
      </c>
      <c r="G436" s="324" t="s">
        <v>170</v>
      </c>
      <c r="H436" s="324" t="s">
        <v>170</v>
      </c>
      <c r="I436" s="324" t="s">
        <v>170</v>
      </c>
    </row>
    <row r="437" spans="1:9" x14ac:dyDescent="0.25">
      <c r="A437" s="393">
        <v>43497</v>
      </c>
      <c r="B437" s="325" t="s">
        <v>158</v>
      </c>
      <c r="C437" s="325" t="s">
        <v>169</v>
      </c>
      <c r="D437" s="325" t="s">
        <v>82</v>
      </c>
      <c r="E437" s="325" t="s">
        <v>10</v>
      </c>
      <c r="F437" s="325">
        <v>48</v>
      </c>
      <c r="G437" s="325" t="s">
        <v>170</v>
      </c>
      <c r="H437" s="325" t="s">
        <v>170</v>
      </c>
      <c r="I437" s="325" t="s">
        <v>170</v>
      </c>
    </row>
    <row r="438" spans="1:9" x14ac:dyDescent="0.25">
      <c r="A438" s="392">
        <v>43497</v>
      </c>
      <c r="B438" s="324" t="s">
        <v>158</v>
      </c>
      <c r="C438" s="324" t="s">
        <v>169</v>
      </c>
      <c r="D438" s="324" t="s">
        <v>82</v>
      </c>
      <c r="E438" s="324" t="s">
        <v>11</v>
      </c>
      <c r="F438" s="324">
        <v>55</v>
      </c>
      <c r="G438" s="324" t="s">
        <v>170</v>
      </c>
      <c r="H438" s="324" t="s">
        <v>170</v>
      </c>
      <c r="I438" s="324" t="s">
        <v>170</v>
      </c>
    </row>
    <row r="439" spans="1:9" x14ac:dyDescent="0.25">
      <c r="A439" s="393">
        <v>43497</v>
      </c>
      <c r="B439" s="325" t="s">
        <v>158</v>
      </c>
      <c r="C439" s="325" t="s">
        <v>169</v>
      </c>
      <c r="D439" s="325" t="s">
        <v>82</v>
      </c>
      <c r="E439" s="325" t="s">
        <v>12</v>
      </c>
      <c r="F439" s="325">
        <v>206</v>
      </c>
      <c r="G439" s="325" t="s">
        <v>170</v>
      </c>
      <c r="H439" s="325" t="s">
        <v>170</v>
      </c>
      <c r="I439" s="325" t="s">
        <v>170</v>
      </c>
    </row>
    <row r="440" spans="1:9" x14ac:dyDescent="0.25">
      <c r="A440" s="392">
        <v>43497</v>
      </c>
      <c r="B440" s="324" t="s">
        <v>158</v>
      </c>
      <c r="C440" s="324" t="s">
        <v>169</v>
      </c>
      <c r="D440" s="324" t="s">
        <v>82</v>
      </c>
      <c r="E440" s="324" t="s">
        <v>13</v>
      </c>
      <c r="F440" s="324">
        <v>279</v>
      </c>
      <c r="G440" s="324" t="s">
        <v>170</v>
      </c>
      <c r="H440" s="324" t="s">
        <v>170</v>
      </c>
      <c r="I440" s="324" t="s">
        <v>170</v>
      </c>
    </row>
    <row r="441" spans="1:9" x14ac:dyDescent="0.25">
      <c r="A441" s="393">
        <v>43497</v>
      </c>
      <c r="B441" s="325" t="s">
        <v>94</v>
      </c>
      <c r="C441" s="325" t="s">
        <v>169</v>
      </c>
      <c r="D441" s="325" t="s">
        <v>81</v>
      </c>
      <c r="E441" s="325" t="s">
        <v>46</v>
      </c>
      <c r="F441" s="325">
        <v>221</v>
      </c>
      <c r="G441" s="325">
        <v>210</v>
      </c>
      <c r="H441" s="325">
        <v>11</v>
      </c>
      <c r="I441" s="325">
        <v>0.05</v>
      </c>
    </row>
    <row r="442" spans="1:9" x14ac:dyDescent="0.25">
      <c r="A442" s="392">
        <v>43497</v>
      </c>
      <c r="B442" s="324" t="s">
        <v>94</v>
      </c>
      <c r="C442" s="324" t="s">
        <v>169</v>
      </c>
      <c r="D442" s="324" t="s">
        <v>81</v>
      </c>
      <c r="E442" s="324" t="s">
        <v>47</v>
      </c>
      <c r="F442" s="324">
        <v>877</v>
      </c>
      <c r="G442" s="324">
        <v>874</v>
      </c>
      <c r="H442" s="324">
        <v>3</v>
      </c>
      <c r="I442" s="324">
        <v>0</v>
      </c>
    </row>
    <row r="443" spans="1:9" x14ac:dyDescent="0.25">
      <c r="A443" s="393">
        <v>43497</v>
      </c>
      <c r="B443" s="325" t="s">
        <v>94</v>
      </c>
      <c r="C443" s="325" t="s">
        <v>169</v>
      </c>
      <c r="D443" s="325" t="s">
        <v>81</v>
      </c>
      <c r="E443" s="325" t="s">
        <v>48</v>
      </c>
      <c r="F443" s="325">
        <v>316</v>
      </c>
      <c r="G443" s="325">
        <v>315</v>
      </c>
      <c r="H443" s="325">
        <v>1</v>
      </c>
      <c r="I443" s="325">
        <v>0</v>
      </c>
    </row>
    <row r="444" spans="1:9" x14ac:dyDescent="0.25">
      <c r="A444" s="392">
        <v>43497</v>
      </c>
      <c r="B444" s="324" t="s">
        <v>94</v>
      </c>
      <c r="C444" s="324" t="s">
        <v>169</v>
      </c>
      <c r="D444" s="324" t="s">
        <v>81</v>
      </c>
      <c r="E444" s="324" t="s">
        <v>50</v>
      </c>
      <c r="F444" s="324">
        <v>2277</v>
      </c>
      <c r="G444" s="324">
        <v>2277</v>
      </c>
      <c r="H444" s="324">
        <v>0</v>
      </c>
      <c r="I444" s="324">
        <v>0</v>
      </c>
    </row>
    <row r="445" spans="1:9" x14ac:dyDescent="0.25">
      <c r="A445" s="393">
        <v>43497</v>
      </c>
      <c r="B445" s="325" t="s">
        <v>94</v>
      </c>
      <c r="C445" s="325" t="s">
        <v>169</v>
      </c>
      <c r="D445" s="325" t="s">
        <v>82</v>
      </c>
      <c r="E445" s="325" t="s">
        <v>9</v>
      </c>
      <c r="F445" s="325">
        <v>1038</v>
      </c>
      <c r="G445" s="325">
        <v>1037</v>
      </c>
      <c r="H445" s="325">
        <v>1</v>
      </c>
      <c r="I445" s="325">
        <v>0</v>
      </c>
    </row>
    <row r="446" spans="1:9" x14ac:dyDescent="0.25">
      <c r="A446" s="392">
        <v>43497</v>
      </c>
      <c r="B446" s="324" t="s">
        <v>94</v>
      </c>
      <c r="C446" s="324" t="s">
        <v>169</v>
      </c>
      <c r="D446" s="324" t="s">
        <v>82</v>
      </c>
      <c r="E446" s="324" t="s">
        <v>10</v>
      </c>
      <c r="F446" s="324">
        <v>459</v>
      </c>
      <c r="G446" s="324">
        <v>460</v>
      </c>
      <c r="H446" s="324">
        <v>-1</v>
      </c>
      <c r="I446" s="324">
        <v>0</v>
      </c>
    </row>
    <row r="447" spans="1:9" x14ac:dyDescent="0.25">
      <c r="A447" s="393">
        <v>43497</v>
      </c>
      <c r="B447" s="325" t="s">
        <v>94</v>
      </c>
      <c r="C447" s="325" t="s">
        <v>169</v>
      </c>
      <c r="D447" s="325" t="s">
        <v>82</v>
      </c>
      <c r="E447" s="325" t="s">
        <v>11</v>
      </c>
      <c r="F447" s="325">
        <v>866</v>
      </c>
      <c r="G447" s="325">
        <v>866</v>
      </c>
      <c r="H447" s="325">
        <v>0</v>
      </c>
      <c r="I447" s="325">
        <v>0</v>
      </c>
    </row>
    <row r="448" spans="1:9" x14ac:dyDescent="0.25">
      <c r="A448" s="392">
        <v>43497</v>
      </c>
      <c r="B448" s="324" t="s">
        <v>94</v>
      </c>
      <c r="C448" s="324" t="s">
        <v>169</v>
      </c>
      <c r="D448" s="324" t="s">
        <v>82</v>
      </c>
      <c r="E448" s="324" t="s">
        <v>12</v>
      </c>
      <c r="F448" s="324">
        <v>426</v>
      </c>
      <c r="G448" s="324">
        <v>426</v>
      </c>
      <c r="H448" s="324">
        <v>0</v>
      </c>
      <c r="I448" s="324">
        <v>0</v>
      </c>
    </row>
    <row r="449" spans="1:9" x14ac:dyDescent="0.25">
      <c r="A449" s="393">
        <v>43497</v>
      </c>
      <c r="B449" s="325" t="s">
        <v>94</v>
      </c>
      <c r="C449" s="325" t="s">
        <v>169</v>
      </c>
      <c r="D449" s="325" t="s">
        <v>82</v>
      </c>
      <c r="E449" s="325" t="s">
        <v>13</v>
      </c>
      <c r="F449" s="325">
        <v>902</v>
      </c>
      <c r="G449" s="325">
        <v>887</v>
      </c>
      <c r="H449" s="325">
        <v>15</v>
      </c>
      <c r="I449" s="325">
        <v>0.02</v>
      </c>
    </row>
    <row r="450" spans="1:9" x14ac:dyDescent="0.25">
      <c r="A450" s="392">
        <v>43497</v>
      </c>
      <c r="B450" s="324" t="s">
        <v>159</v>
      </c>
      <c r="C450" s="324" t="s">
        <v>169</v>
      </c>
      <c r="D450" s="324" t="s">
        <v>81</v>
      </c>
      <c r="E450" s="324" t="s">
        <v>46</v>
      </c>
      <c r="F450" s="324">
        <v>87</v>
      </c>
      <c r="G450" s="324" t="s">
        <v>170</v>
      </c>
      <c r="H450" s="324" t="s">
        <v>170</v>
      </c>
      <c r="I450" s="324" t="s">
        <v>170</v>
      </c>
    </row>
    <row r="451" spans="1:9" x14ac:dyDescent="0.25">
      <c r="A451" s="393">
        <v>43497</v>
      </c>
      <c r="B451" s="325" t="s">
        <v>159</v>
      </c>
      <c r="C451" s="325" t="s">
        <v>169</v>
      </c>
      <c r="D451" s="325" t="s">
        <v>81</v>
      </c>
      <c r="E451" s="325" t="s">
        <v>47</v>
      </c>
      <c r="F451" s="325">
        <v>59</v>
      </c>
      <c r="G451" s="325" t="s">
        <v>170</v>
      </c>
      <c r="H451" s="325" t="s">
        <v>170</v>
      </c>
      <c r="I451" s="325" t="s">
        <v>170</v>
      </c>
    </row>
    <row r="452" spans="1:9" x14ac:dyDescent="0.25">
      <c r="A452" s="392">
        <v>43497</v>
      </c>
      <c r="B452" s="324" t="s">
        <v>159</v>
      </c>
      <c r="C452" s="324" t="s">
        <v>169</v>
      </c>
      <c r="D452" s="324" t="s">
        <v>81</v>
      </c>
      <c r="E452" s="324" t="s">
        <v>48</v>
      </c>
      <c r="F452" s="324">
        <v>48</v>
      </c>
      <c r="G452" s="324" t="s">
        <v>170</v>
      </c>
      <c r="H452" s="324" t="s">
        <v>170</v>
      </c>
      <c r="I452" s="324" t="s">
        <v>170</v>
      </c>
    </row>
    <row r="453" spans="1:9" x14ac:dyDescent="0.25">
      <c r="A453" s="393">
        <v>43497</v>
      </c>
      <c r="B453" s="325" t="s">
        <v>159</v>
      </c>
      <c r="C453" s="325" t="s">
        <v>169</v>
      </c>
      <c r="D453" s="325" t="s">
        <v>81</v>
      </c>
      <c r="E453" s="325" t="s">
        <v>50</v>
      </c>
      <c r="F453" s="325">
        <v>103</v>
      </c>
      <c r="G453" s="325" t="s">
        <v>170</v>
      </c>
      <c r="H453" s="325" t="s">
        <v>170</v>
      </c>
      <c r="I453" s="325" t="s">
        <v>170</v>
      </c>
    </row>
    <row r="454" spans="1:9" x14ac:dyDescent="0.25">
      <c r="A454" s="392">
        <v>43497</v>
      </c>
      <c r="B454" s="324" t="s">
        <v>159</v>
      </c>
      <c r="C454" s="324" t="s">
        <v>169</v>
      </c>
      <c r="D454" s="324" t="s">
        <v>82</v>
      </c>
      <c r="E454" s="324" t="s">
        <v>9</v>
      </c>
      <c r="F454" s="324">
        <v>37</v>
      </c>
      <c r="G454" s="324" t="s">
        <v>170</v>
      </c>
      <c r="H454" s="324" t="s">
        <v>170</v>
      </c>
      <c r="I454" s="324" t="s">
        <v>170</v>
      </c>
    </row>
    <row r="455" spans="1:9" x14ac:dyDescent="0.25">
      <c r="A455" s="393">
        <v>43497</v>
      </c>
      <c r="B455" s="325" t="s">
        <v>159</v>
      </c>
      <c r="C455" s="325" t="s">
        <v>169</v>
      </c>
      <c r="D455" s="325" t="s">
        <v>82</v>
      </c>
      <c r="E455" s="325" t="s">
        <v>10</v>
      </c>
      <c r="F455" s="325">
        <v>41</v>
      </c>
      <c r="G455" s="325" t="s">
        <v>170</v>
      </c>
      <c r="H455" s="325" t="s">
        <v>170</v>
      </c>
      <c r="I455" s="325" t="s">
        <v>170</v>
      </c>
    </row>
    <row r="456" spans="1:9" x14ac:dyDescent="0.25">
      <c r="A456" s="392">
        <v>43497</v>
      </c>
      <c r="B456" s="324" t="s">
        <v>159</v>
      </c>
      <c r="C456" s="324" t="s">
        <v>169</v>
      </c>
      <c r="D456" s="324" t="s">
        <v>82</v>
      </c>
      <c r="E456" s="324" t="s">
        <v>11</v>
      </c>
      <c r="F456" s="324">
        <v>33</v>
      </c>
      <c r="G456" s="324" t="s">
        <v>170</v>
      </c>
      <c r="H456" s="324" t="s">
        <v>170</v>
      </c>
      <c r="I456" s="324" t="s">
        <v>170</v>
      </c>
    </row>
    <row r="457" spans="1:9" x14ac:dyDescent="0.25">
      <c r="A457" s="393">
        <v>43497</v>
      </c>
      <c r="B457" s="325" t="s">
        <v>159</v>
      </c>
      <c r="C457" s="325" t="s">
        <v>169</v>
      </c>
      <c r="D457" s="325" t="s">
        <v>82</v>
      </c>
      <c r="E457" s="325" t="s">
        <v>12</v>
      </c>
      <c r="F457" s="325">
        <v>67</v>
      </c>
      <c r="G457" s="325" t="s">
        <v>170</v>
      </c>
      <c r="H457" s="325" t="s">
        <v>170</v>
      </c>
      <c r="I457" s="325" t="s">
        <v>170</v>
      </c>
    </row>
    <row r="458" spans="1:9" x14ac:dyDescent="0.25">
      <c r="A458" s="392">
        <v>43497</v>
      </c>
      <c r="B458" s="324" t="s">
        <v>159</v>
      </c>
      <c r="C458" s="324" t="s">
        <v>169</v>
      </c>
      <c r="D458" s="324" t="s">
        <v>82</v>
      </c>
      <c r="E458" s="324" t="s">
        <v>13</v>
      </c>
      <c r="F458" s="324">
        <v>119</v>
      </c>
      <c r="G458" s="324" t="s">
        <v>170</v>
      </c>
      <c r="H458" s="324" t="s">
        <v>170</v>
      </c>
      <c r="I458" s="324" t="s">
        <v>170</v>
      </c>
    </row>
    <row r="459" spans="1:9" x14ac:dyDescent="0.25">
      <c r="A459" s="393">
        <v>43497</v>
      </c>
      <c r="B459" s="325" t="s">
        <v>160</v>
      </c>
      <c r="C459" s="325" t="s">
        <v>169</v>
      </c>
      <c r="D459" s="325" t="s">
        <v>81</v>
      </c>
      <c r="E459" s="325" t="s">
        <v>46</v>
      </c>
      <c r="F459" s="325">
        <v>17</v>
      </c>
      <c r="G459" s="325" t="s">
        <v>170</v>
      </c>
      <c r="H459" s="325" t="s">
        <v>170</v>
      </c>
      <c r="I459" s="325" t="s">
        <v>170</v>
      </c>
    </row>
    <row r="460" spans="1:9" x14ac:dyDescent="0.25">
      <c r="A460" s="392">
        <v>43497</v>
      </c>
      <c r="B460" s="324" t="s">
        <v>160</v>
      </c>
      <c r="C460" s="324" t="s">
        <v>169</v>
      </c>
      <c r="D460" s="324" t="s">
        <v>81</v>
      </c>
      <c r="E460" s="324" t="s">
        <v>47</v>
      </c>
      <c r="F460" s="324">
        <v>25</v>
      </c>
      <c r="G460" s="324" t="s">
        <v>170</v>
      </c>
      <c r="H460" s="324" t="s">
        <v>170</v>
      </c>
      <c r="I460" s="324" t="s">
        <v>170</v>
      </c>
    </row>
    <row r="461" spans="1:9" x14ac:dyDescent="0.25">
      <c r="A461" s="393">
        <v>43497</v>
      </c>
      <c r="B461" s="325" t="s">
        <v>160</v>
      </c>
      <c r="C461" s="325" t="s">
        <v>169</v>
      </c>
      <c r="D461" s="325" t="s">
        <v>81</v>
      </c>
      <c r="E461" s="325" t="s">
        <v>48</v>
      </c>
      <c r="F461" s="325">
        <v>27</v>
      </c>
      <c r="G461" s="325" t="s">
        <v>170</v>
      </c>
      <c r="H461" s="325" t="s">
        <v>170</v>
      </c>
      <c r="I461" s="325" t="s">
        <v>170</v>
      </c>
    </row>
    <row r="462" spans="1:9" x14ac:dyDescent="0.25">
      <c r="A462" s="392">
        <v>43497</v>
      </c>
      <c r="B462" s="324" t="s">
        <v>160</v>
      </c>
      <c r="C462" s="324" t="s">
        <v>169</v>
      </c>
      <c r="D462" s="324" t="s">
        <v>81</v>
      </c>
      <c r="E462" s="324" t="s">
        <v>50</v>
      </c>
      <c r="F462" s="324">
        <v>99</v>
      </c>
      <c r="G462" s="324" t="s">
        <v>170</v>
      </c>
      <c r="H462" s="324" t="s">
        <v>170</v>
      </c>
      <c r="I462" s="324" t="s">
        <v>170</v>
      </c>
    </row>
    <row r="463" spans="1:9" x14ac:dyDescent="0.25">
      <c r="A463" s="393">
        <v>43497</v>
      </c>
      <c r="B463" s="325" t="s">
        <v>13</v>
      </c>
      <c r="C463" s="325" t="s">
        <v>169</v>
      </c>
      <c r="D463" s="325" t="s">
        <v>81</v>
      </c>
      <c r="E463" s="325" t="s">
        <v>46</v>
      </c>
      <c r="F463" s="325">
        <v>157</v>
      </c>
      <c r="G463" s="325">
        <v>174</v>
      </c>
      <c r="H463" s="325">
        <v>-17</v>
      </c>
      <c r="I463" s="325">
        <v>-0.1</v>
      </c>
    </row>
    <row r="464" spans="1:9" x14ac:dyDescent="0.25">
      <c r="A464" s="392">
        <v>43497</v>
      </c>
      <c r="B464" s="324" t="s">
        <v>13</v>
      </c>
      <c r="C464" s="324" t="s">
        <v>169</v>
      </c>
      <c r="D464" s="324" t="s">
        <v>81</v>
      </c>
      <c r="E464" s="324" t="s">
        <v>47</v>
      </c>
      <c r="F464" s="324">
        <v>77</v>
      </c>
      <c r="G464" s="324">
        <v>82</v>
      </c>
      <c r="H464" s="324">
        <v>-5</v>
      </c>
      <c r="I464" s="324">
        <v>-0.06</v>
      </c>
    </row>
    <row r="465" spans="1:9" x14ac:dyDescent="0.25">
      <c r="A465" s="393">
        <v>43497</v>
      </c>
      <c r="B465" s="325" t="s">
        <v>13</v>
      </c>
      <c r="C465" s="325" t="s">
        <v>169</v>
      </c>
      <c r="D465" s="325" t="s">
        <v>81</v>
      </c>
      <c r="E465" s="325" t="s">
        <v>48</v>
      </c>
      <c r="F465" s="325">
        <v>62</v>
      </c>
      <c r="G465" s="325">
        <v>64</v>
      </c>
      <c r="H465" s="325">
        <v>-2</v>
      </c>
      <c r="I465" s="325">
        <v>-0.03</v>
      </c>
    </row>
    <row r="466" spans="1:9" x14ac:dyDescent="0.25">
      <c r="A466" s="392">
        <v>43497</v>
      </c>
      <c r="B466" s="324" t="s">
        <v>13</v>
      </c>
      <c r="C466" s="324" t="s">
        <v>169</v>
      </c>
      <c r="D466" s="324" t="s">
        <v>81</v>
      </c>
      <c r="E466" s="324" t="s">
        <v>50</v>
      </c>
      <c r="F466" s="324">
        <v>86</v>
      </c>
      <c r="G466" s="324">
        <v>93</v>
      </c>
      <c r="H466" s="324">
        <v>-7</v>
      </c>
      <c r="I466" s="324">
        <v>-0.08</v>
      </c>
    </row>
    <row r="467" spans="1:9" x14ac:dyDescent="0.25">
      <c r="A467" s="393">
        <v>43497</v>
      </c>
      <c r="B467" s="325" t="s">
        <v>95</v>
      </c>
      <c r="C467" s="325" t="s">
        <v>169</v>
      </c>
      <c r="D467" s="325" t="s">
        <v>81</v>
      </c>
      <c r="E467" s="325" t="s">
        <v>46</v>
      </c>
      <c r="F467" s="325">
        <v>568</v>
      </c>
      <c r="G467" s="325">
        <v>483</v>
      </c>
      <c r="H467" s="325">
        <v>85</v>
      </c>
      <c r="I467" s="325">
        <v>0.18</v>
      </c>
    </row>
    <row r="468" spans="1:9" x14ac:dyDescent="0.25">
      <c r="A468" s="392">
        <v>43497</v>
      </c>
      <c r="B468" s="324" t="s">
        <v>95</v>
      </c>
      <c r="C468" s="324" t="s">
        <v>169</v>
      </c>
      <c r="D468" s="324" t="s">
        <v>81</v>
      </c>
      <c r="E468" s="324" t="s">
        <v>47</v>
      </c>
      <c r="F468" s="324">
        <v>289</v>
      </c>
      <c r="G468" s="324">
        <v>276</v>
      </c>
      <c r="H468" s="324">
        <v>13</v>
      </c>
      <c r="I468" s="324">
        <v>0.05</v>
      </c>
    </row>
    <row r="469" spans="1:9" x14ac:dyDescent="0.25">
      <c r="A469" s="393">
        <v>43497</v>
      </c>
      <c r="B469" s="325" t="s">
        <v>95</v>
      </c>
      <c r="C469" s="325" t="s">
        <v>169</v>
      </c>
      <c r="D469" s="325" t="s">
        <v>81</v>
      </c>
      <c r="E469" s="325" t="s">
        <v>48</v>
      </c>
      <c r="F469" s="325">
        <v>176</v>
      </c>
      <c r="G469" s="325">
        <v>170</v>
      </c>
      <c r="H469" s="325">
        <v>6</v>
      </c>
      <c r="I469" s="325">
        <v>0.04</v>
      </c>
    </row>
    <row r="470" spans="1:9" x14ac:dyDescent="0.25">
      <c r="A470" s="392">
        <v>43497</v>
      </c>
      <c r="B470" s="324" t="s">
        <v>95</v>
      </c>
      <c r="C470" s="324" t="s">
        <v>169</v>
      </c>
      <c r="D470" s="324" t="s">
        <v>81</v>
      </c>
      <c r="E470" s="324" t="s">
        <v>50</v>
      </c>
      <c r="F470" s="324">
        <v>282</v>
      </c>
      <c r="G470" s="324">
        <v>280</v>
      </c>
      <c r="H470" s="324">
        <v>2</v>
      </c>
      <c r="I470" s="324">
        <v>0.01</v>
      </c>
    </row>
    <row r="471" spans="1:9" x14ac:dyDescent="0.25">
      <c r="A471" s="393">
        <v>43497</v>
      </c>
      <c r="B471" s="325" t="s">
        <v>95</v>
      </c>
      <c r="C471" s="325" t="s">
        <v>169</v>
      </c>
      <c r="D471" s="325" t="s">
        <v>82</v>
      </c>
      <c r="E471" s="325" t="s">
        <v>9</v>
      </c>
      <c r="F471" s="325">
        <v>32</v>
      </c>
      <c r="G471" s="325">
        <v>32</v>
      </c>
      <c r="H471" s="325">
        <v>0</v>
      </c>
      <c r="I471" s="325">
        <v>0</v>
      </c>
    </row>
    <row r="472" spans="1:9" x14ac:dyDescent="0.25">
      <c r="A472" s="392">
        <v>43497</v>
      </c>
      <c r="B472" s="324" t="s">
        <v>95</v>
      </c>
      <c r="C472" s="324" t="s">
        <v>169</v>
      </c>
      <c r="D472" s="324" t="s">
        <v>82</v>
      </c>
      <c r="E472" s="324" t="s">
        <v>10</v>
      </c>
      <c r="F472" s="324">
        <v>48</v>
      </c>
      <c r="G472" s="324">
        <v>48</v>
      </c>
      <c r="H472" s="324">
        <v>0</v>
      </c>
      <c r="I472" s="324">
        <v>0</v>
      </c>
    </row>
    <row r="473" spans="1:9" x14ac:dyDescent="0.25">
      <c r="A473" s="393">
        <v>43497</v>
      </c>
      <c r="B473" s="325" t="s">
        <v>95</v>
      </c>
      <c r="C473" s="325" t="s">
        <v>169</v>
      </c>
      <c r="D473" s="325" t="s">
        <v>82</v>
      </c>
      <c r="E473" s="325" t="s">
        <v>11</v>
      </c>
      <c r="F473" s="325">
        <v>55</v>
      </c>
      <c r="G473" s="325">
        <v>55</v>
      </c>
      <c r="H473" s="325">
        <v>0</v>
      </c>
      <c r="I473" s="325">
        <v>0</v>
      </c>
    </row>
    <row r="474" spans="1:9" x14ac:dyDescent="0.25">
      <c r="A474" s="392">
        <v>43497</v>
      </c>
      <c r="B474" s="324" t="s">
        <v>95</v>
      </c>
      <c r="C474" s="324" t="s">
        <v>169</v>
      </c>
      <c r="D474" s="324" t="s">
        <v>82</v>
      </c>
      <c r="E474" s="324" t="s">
        <v>12</v>
      </c>
      <c r="F474" s="324">
        <v>206</v>
      </c>
      <c r="G474" s="324">
        <v>206</v>
      </c>
      <c r="H474" s="324">
        <v>0</v>
      </c>
      <c r="I474" s="324">
        <v>0</v>
      </c>
    </row>
    <row r="475" spans="1:9" x14ac:dyDescent="0.25">
      <c r="A475" s="393">
        <v>43497</v>
      </c>
      <c r="B475" s="325" t="s">
        <v>95</v>
      </c>
      <c r="C475" s="325" t="s">
        <v>169</v>
      </c>
      <c r="D475" s="325" t="s">
        <v>82</v>
      </c>
      <c r="E475" s="325" t="s">
        <v>13</v>
      </c>
      <c r="F475" s="325">
        <v>279</v>
      </c>
      <c r="G475" s="325">
        <v>233</v>
      </c>
      <c r="H475" s="325">
        <v>46</v>
      </c>
      <c r="I475" s="325">
        <v>0.2</v>
      </c>
    </row>
    <row r="476" spans="1:9" x14ac:dyDescent="0.25">
      <c r="A476" s="392">
        <v>43497</v>
      </c>
      <c r="B476" s="324" t="s">
        <v>96</v>
      </c>
      <c r="C476" s="324" t="s">
        <v>169</v>
      </c>
      <c r="D476" s="324" t="s">
        <v>81</v>
      </c>
      <c r="E476" s="324" t="s">
        <v>46</v>
      </c>
      <c r="F476" s="324">
        <v>319</v>
      </c>
      <c r="G476" s="324">
        <v>294</v>
      </c>
      <c r="H476" s="324">
        <v>25</v>
      </c>
      <c r="I476" s="324">
        <v>0.09</v>
      </c>
    </row>
    <row r="477" spans="1:9" x14ac:dyDescent="0.25">
      <c r="A477" s="393">
        <v>43497</v>
      </c>
      <c r="B477" s="325" t="s">
        <v>96</v>
      </c>
      <c r="C477" s="325" t="s">
        <v>169</v>
      </c>
      <c r="D477" s="325" t="s">
        <v>81</v>
      </c>
      <c r="E477" s="325" t="s">
        <v>47</v>
      </c>
      <c r="F477" s="325">
        <v>483</v>
      </c>
      <c r="G477" s="325">
        <v>479</v>
      </c>
      <c r="H477" s="325">
        <v>4</v>
      </c>
      <c r="I477" s="325">
        <v>0.01</v>
      </c>
    </row>
    <row r="478" spans="1:9" x14ac:dyDescent="0.25">
      <c r="A478" s="392">
        <v>43497</v>
      </c>
      <c r="B478" s="324" t="s">
        <v>96</v>
      </c>
      <c r="C478" s="324" t="s">
        <v>169</v>
      </c>
      <c r="D478" s="324" t="s">
        <v>81</v>
      </c>
      <c r="E478" s="324" t="s">
        <v>48</v>
      </c>
      <c r="F478" s="324">
        <v>230</v>
      </c>
      <c r="G478" s="324">
        <v>226</v>
      </c>
      <c r="H478" s="324">
        <v>4</v>
      </c>
      <c r="I478" s="324">
        <v>0.02</v>
      </c>
    </row>
    <row r="479" spans="1:9" x14ac:dyDescent="0.25">
      <c r="A479" s="393">
        <v>43497</v>
      </c>
      <c r="B479" s="325" t="s">
        <v>96</v>
      </c>
      <c r="C479" s="325" t="s">
        <v>169</v>
      </c>
      <c r="D479" s="325" t="s">
        <v>81</v>
      </c>
      <c r="E479" s="325" t="s">
        <v>50</v>
      </c>
      <c r="F479" s="325">
        <v>704</v>
      </c>
      <c r="G479" s="325">
        <v>703</v>
      </c>
      <c r="H479" s="325">
        <v>1</v>
      </c>
      <c r="I479" s="325">
        <v>0</v>
      </c>
    </row>
    <row r="480" spans="1:9" x14ac:dyDescent="0.25">
      <c r="A480" s="392">
        <v>43497</v>
      </c>
      <c r="B480" s="324" t="s">
        <v>96</v>
      </c>
      <c r="C480" s="324" t="s">
        <v>169</v>
      </c>
      <c r="D480" s="324" t="s">
        <v>82</v>
      </c>
      <c r="E480" s="324" t="s">
        <v>9</v>
      </c>
      <c r="F480" s="324">
        <v>399</v>
      </c>
      <c r="G480" s="324">
        <v>399</v>
      </c>
      <c r="H480" s="324">
        <v>0</v>
      </c>
      <c r="I480" s="324">
        <v>0</v>
      </c>
    </row>
    <row r="481" spans="1:9" x14ac:dyDescent="0.25">
      <c r="A481" s="393">
        <v>43497</v>
      </c>
      <c r="B481" s="325" t="s">
        <v>96</v>
      </c>
      <c r="C481" s="325" t="s">
        <v>169</v>
      </c>
      <c r="D481" s="325" t="s">
        <v>82</v>
      </c>
      <c r="E481" s="325" t="s">
        <v>10</v>
      </c>
      <c r="F481" s="325">
        <v>172</v>
      </c>
      <c r="G481" s="325">
        <v>172</v>
      </c>
      <c r="H481" s="325">
        <v>0</v>
      </c>
      <c r="I481" s="325">
        <v>0</v>
      </c>
    </row>
    <row r="482" spans="1:9" x14ac:dyDescent="0.25">
      <c r="A482" s="392">
        <v>43497</v>
      </c>
      <c r="B482" s="324" t="s">
        <v>96</v>
      </c>
      <c r="C482" s="324" t="s">
        <v>169</v>
      </c>
      <c r="D482" s="324" t="s">
        <v>82</v>
      </c>
      <c r="E482" s="324" t="s">
        <v>11</v>
      </c>
      <c r="F482" s="324">
        <v>173</v>
      </c>
      <c r="G482" s="324">
        <v>173</v>
      </c>
      <c r="H482" s="324">
        <v>0</v>
      </c>
      <c r="I482" s="324">
        <v>0</v>
      </c>
    </row>
    <row r="483" spans="1:9" x14ac:dyDescent="0.25">
      <c r="A483" s="393">
        <v>43497</v>
      </c>
      <c r="B483" s="325" t="s">
        <v>96</v>
      </c>
      <c r="C483" s="325" t="s">
        <v>169</v>
      </c>
      <c r="D483" s="325" t="s">
        <v>82</v>
      </c>
      <c r="E483" s="325" t="s">
        <v>12</v>
      </c>
      <c r="F483" s="325">
        <v>99</v>
      </c>
      <c r="G483" s="325">
        <v>99</v>
      </c>
      <c r="H483" s="325">
        <v>0</v>
      </c>
      <c r="I483" s="325">
        <v>0</v>
      </c>
    </row>
    <row r="484" spans="1:9" x14ac:dyDescent="0.25">
      <c r="A484" s="392">
        <v>43497</v>
      </c>
      <c r="B484" s="324" t="s">
        <v>96</v>
      </c>
      <c r="C484" s="324" t="s">
        <v>169</v>
      </c>
      <c r="D484" s="324" t="s">
        <v>82</v>
      </c>
      <c r="E484" s="324" t="s">
        <v>13</v>
      </c>
      <c r="F484" s="324">
        <v>615</v>
      </c>
      <c r="G484" s="324">
        <v>582</v>
      </c>
      <c r="H484" s="324">
        <v>33</v>
      </c>
      <c r="I484" s="324">
        <v>0.06</v>
      </c>
    </row>
    <row r="485" spans="1:9" x14ac:dyDescent="0.25">
      <c r="A485" s="393">
        <v>43497</v>
      </c>
      <c r="B485" s="325" t="s">
        <v>161</v>
      </c>
      <c r="C485" s="325" t="s">
        <v>169</v>
      </c>
      <c r="D485" s="325" t="s">
        <v>81</v>
      </c>
      <c r="E485" s="325" t="s">
        <v>46</v>
      </c>
      <c r="F485" s="325">
        <v>57</v>
      </c>
      <c r="G485" s="325" t="s">
        <v>170</v>
      </c>
      <c r="H485" s="325" t="s">
        <v>170</v>
      </c>
      <c r="I485" s="325" t="s">
        <v>170</v>
      </c>
    </row>
    <row r="486" spans="1:9" x14ac:dyDescent="0.25">
      <c r="A486" s="392">
        <v>43497</v>
      </c>
      <c r="B486" s="324" t="s">
        <v>161</v>
      </c>
      <c r="C486" s="324" t="s">
        <v>169</v>
      </c>
      <c r="D486" s="324" t="s">
        <v>81</v>
      </c>
      <c r="E486" s="324" t="s">
        <v>47</v>
      </c>
      <c r="F486" s="324">
        <v>158</v>
      </c>
      <c r="G486" s="324" t="s">
        <v>170</v>
      </c>
      <c r="H486" s="324" t="s">
        <v>170</v>
      </c>
      <c r="I486" s="324" t="s">
        <v>170</v>
      </c>
    </row>
    <row r="487" spans="1:9" x14ac:dyDescent="0.25">
      <c r="A487" s="393">
        <v>43497</v>
      </c>
      <c r="B487" s="325" t="s">
        <v>161</v>
      </c>
      <c r="C487" s="325" t="s">
        <v>169</v>
      </c>
      <c r="D487" s="325" t="s">
        <v>81</v>
      </c>
      <c r="E487" s="325" t="s">
        <v>48</v>
      </c>
      <c r="F487" s="325">
        <v>52</v>
      </c>
      <c r="G487" s="325" t="s">
        <v>170</v>
      </c>
      <c r="H487" s="325" t="s">
        <v>170</v>
      </c>
      <c r="I487" s="325" t="s">
        <v>170</v>
      </c>
    </row>
    <row r="488" spans="1:9" x14ac:dyDescent="0.25">
      <c r="A488" s="392">
        <v>43497</v>
      </c>
      <c r="B488" s="324" t="s">
        <v>161</v>
      </c>
      <c r="C488" s="324" t="s">
        <v>169</v>
      </c>
      <c r="D488" s="324" t="s">
        <v>81</v>
      </c>
      <c r="E488" s="324" t="s">
        <v>50</v>
      </c>
      <c r="F488" s="324">
        <v>405</v>
      </c>
      <c r="G488" s="324" t="s">
        <v>170</v>
      </c>
      <c r="H488" s="324" t="s">
        <v>170</v>
      </c>
      <c r="I488" s="324" t="s">
        <v>170</v>
      </c>
    </row>
    <row r="489" spans="1:9" x14ac:dyDescent="0.25">
      <c r="A489" s="393">
        <v>43497</v>
      </c>
      <c r="B489" s="325" t="s">
        <v>161</v>
      </c>
      <c r="C489" s="325" t="s">
        <v>169</v>
      </c>
      <c r="D489" s="325" t="s">
        <v>82</v>
      </c>
      <c r="E489" s="325" t="s">
        <v>9</v>
      </c>
      <c r="F489" s="325">
        <v>422</v>
      </c>
      <c r="G489" s="325" t="s">
        <v>170</v>
      </c>
      <c r="H489" s="325" t="s">
        <v>170</v>
      </c>
      <c r="I489" s="325" t="s">
        <v>170</v>
      </c>
    </row>
    <row r="490" spans="1:9" x14ac:dyDescent="0.25">
      <c r="A490" s="392">
        <v>43497</v>
      </c>
      <c r="B490" s="324" t="s">
        <v>161</v>
      </c>
      <c r="C490" s="324" t="s">
        <v>169</v>
      </c>
      <c r="D490" s="324" t="s">
        <v>82</v>
      </c>
      <c r="E490" s="324" t="s">
        <v>10</v>
      </c>
      <c r="F490" s="324">
        <v>49</v>
      </c>
      <c r="G490" s="324" t="s">
        <v>170</v>
      </c>
      <c r="H490" s="324" t="s">
        <v>170</v>
      </c>
      <c r="I490" s="324" t="s">
        <v>170</v>
      </c>
    </row>
    <row r="491" spans="1:9" x14ac:dyDescent="0.25">
      <c r="A491" s="393">
        <v>43497</v>
      </c>
      <c r="B491" s="325" t="s">
        <v>161</v>
      </c>
      <c r="C491" s="325" t="s">
        <v>169</v>
      </c>
      <c r="D491" s="325" t="s">
        <v>82</v>
      </c>
      <c r="E491" s="325" t="s">
        <v>11</v>
      </c>
      <c r="F491" s="325">
        <v>56</v>
      </c>
      <c r="G491" s="325" t="s">
        <v>170</v>
      </c>
      <c r="H491" s="325" t="s">
        <v>170</v>
      </c>
      <c r="I491" s="325" t="s">
        <v>170</v>
      </c>
    </row>
    <row r="492" spans="1:9" x14ac:dyDescent="0.25">
      <c r="A492" s="392">
        <v>43497</v>
      </c>
      <c r="B492" s="324" t="s">
        <v>161</v>
      </c>
      <c r="C492" s="324" t="s">
        <v>169</v>
      </c>
      <c r="D492" s="324" t="s">
        <v>82</v>
      </c>
      <c r="E492" s="324" t="s">
        <v>12</v>
      </c>
      <c r="F492" s="324">
        <v>37</v>
      </c>
      <c r="G492" s="324" t="s">
        <v>170</v>
      </c>
      <c r="H492" s="324" t="s">
        <v>170</v>
      </c>
      <c r="I492" s="324" t="s">
        <v>170</v>
      </c>
    </row>
    <row r="493" spans="1:9" x14ac:dyDescent="0.25">
      <c r="A493" s="393">
        <v>43497</v>
      </c>
      <c r="B493" s="325" t="s">
        <v>161</v>
      </c>
      <c r="C493" s="325" t="s">
        <v>169</v>
      </c>
      <c r="D493" s="325" t="s">
        <v>82</v>
      </c>
      <c r="E493" s="325" t="s">
        <v>13</v>
      </c>
      <c r="F493" s="325">
        <v>108</v>
      </c>
      <c r="G493" s="325" t="s">
        <v>170</v>
      </c>
      <c r="H493" s="325" t="s">
        <v>170</v>
      </c>
      <c r="I493" s="325" t="s">
        <v>170</v>
      </c>
    </row>
    <row r="494" spans="1:9" x14ac:dyDescent="0.25">
      <c r="A494" s="392">
        <v>43525</v>
      </c>
      <c r="B494" s="324" t="s">
        <v>80</v>
      </c>
      <c r="C494" s="324" t="s">
        <v>169</v>
      </c>
      <c r="D494" s="324" t="s">
        <v>81</v>
      </c>
      <c r="E494" s="324" t="s">
        <v>46</v>
      </c>
      <c r="F494" s="324">
        <v>4494</v>
      </c>
      <c r="G494" s="324">
        <v>4055</v>
      </c>
      <c r="H494" s="324">
        <v>439</v>
      </c>
      <c r="I494" s="324">
        <v>0.11</v>
      </c>
    </row>
    <row r="495" spans="1:9" x14ac:dyDescent="0.25">
      <c r="A495" s="393">
        <v>43525</v>
      </c>
      <c r="B495" s="325" t="s">
        <v>80</v>
      </c>
      <c r="C495" s="325" t="s">
        <v>169</v>
      </c>
      <c r="D495" s="325" t="s">
        <v>81</v>
      </c>
      <c r="E495" s="325" t="s">
        <v>47</v>
      </c>
      <c r="F495" s="325">
        <v>5137</v>
      </c>
      <c r="G495" s="325">
        <v>5046</v>
      </c>
      <c r="H495" s="325">
        <v>91</v>
      </c>
      <c r="I495" s="325">
        <v>0.02</v>
      </c>
    </row>
    <row r="496" spans="1:9" x14ac:dyDescent="0.25">
      <c r="A496" s="392">
        <v>43525</v>
      </c>
      <c r="B496" s="324" t="s">
        <v>80</v>
      </c>
      <c r="C496" s="324" t="s">
        <v>169</v>
      </c>
      <c r="D496" s="324" t="s">
        <v>81</v>
      </c>
      <c r="E496" s="324" t="s">
        <v>48</v>
      </c>
      <c r="F496" s="324">
        <v>2975</v>
      </c>
      <c r="G496" s="324">
        <v>2930</v>
      </c>
      <c r="H496" s="324">
        <v>45</v>
      </c>
      <c r="I496" s="324">
        <v>0.02</v>
      </c>
    </row>
    <row r="497" spans="1:9" x14ac:dyDescent="0.25">
      <c r="A497" s="393">
        <v>43525</v>
      </c>
      <c r="B497" s="325" t="s">
        <v>80</v>
      </c>
      <c r="C497" s="325" t="s">
        <v>169</v>
      </c>
      <c r="D497" s="325" t="s">
        <v>81</v>
      </c>
      <c r="E497" s="325" t="s">
        <v>49</v>
      </c>
      <c r="F497" s="325">
        <v>1428</v>
      </c>
      <c r="G497" s="325">
        <v>1428</v>
      </c>
      <c r="H497" s="325">
        <v>0</v>
      </c>
      <c r="I497" s="325">
        <v>0</v>
      </c>
    </row>
    <row r="498" spans="1:9" x14ac:dyDescent="0.25">
      <c r="A498" s="392">
        <v>43525</v>
      </c>
      <c r="B498" s="324" t="s">
        <v>80</v>
      </c>
      <c r="C498" s="324" t="s">
        <v>169</v>
      </c>
      <c r="D498" s="324" t="s">
        <v>81</v>
      </c>
      <c r="E498" s="324" t="s">
        <v>50</v>
      </c>
      <c r="F498" s="324">
        <v>9966</v>
      </c>
      <c r="G498" s="324">
        <v>9970</v>
      </c>
      <c r="H498" s="324">
        <v>-4</v>
      </c>
      <c r="I498" s="324">
        <v>0</v>
      </c>
    </row>
    <row r="499" spans="1:9" x14ac:dyDescent="0.25">
      <c r="A499" s="393">
        <v>43525</v>
      </c>
      <c r="B499" s="325" t="s">
        <v>80</v>
      </c>
      <c r="C499" s="325" t="s">
        <v>169</v>
      </c>
      <c r="D499" s="325" t="s">
        <v>82</v>
      </c>
      <c r="E499" s="325" t="s">
        <v>9</v>
      </c>
      <c r="F499" s="325">
        <v>4737</v>
      </c>
      <c r="G499" s="325">
        <v>4737</v>
      </c>
      <c r="H499" s="325">
        <v>0</v>
      </c>
      <c r="I499" s="325">
        <v>0</v>
      </c>
    </row>
    <row r="500" spans="1:9" x14ac:dyDescent="0.25">
      <c r="A500" s="392">
        <v>43525</v>
      </c>
      <c r="B500" s="324" t="s">
        <v>80</v>
      </c>
      <c r="C500" s="324" t="s">
        <v>169</v>
      </c>
      <c r="D500" s="324" t="s">
        <v>82</v>
      </c>
      <c r="E500" s="324" t="s">
        <v>10</v>
      </c>
      <c r="F500" s="324">
        <v>3166</v>
      </c>
      <c r="G500" s="324">
        <v>3168</v>
      </c>
      <c r="H500" s="324">
        <v>-2</v>
      </c>
      <c r="I500" s="324">
        <v>0</v>
      </c>
    </row>
    <row r="501" spans="1:9" x14ac:dyDescent="0.25">
      <c r="A501" s="393">
        <v>43525</v>
      </c>
      <c r="B501" s="325" t="s">
        <v>80</v>
      </c>
      <c r="C501" s="325" t="s">
        <v>169</v>
      </c>
      <c r="D501" s="325" t="s">
        <v>82</v>
      </c>
      <c r="E501" s="325" t="s">
        <v>11</v>
      </c>
      <c r="F501" s="325">
        <v>3173</v>
      </c>
      <c r="G501" s="325">
        <v>3170</v>
      </c>
      <c r="H501" s="325">
        <v>3</v>
      </c>
      <c r="I501" s="325">
        <v>0</v>
      </c>
    </row>
    <row r="502" spans="1:9" x14ac:dyDescent="0.25">
      <c r="A502" s="392">
        <v>43525</v>
      </c>
      <c r="B502" s="324" t="s">
        <v>80</v>
      </c>
      <c r="C502" s="324" t="s">
        <v>169</v>
      </c>
      <c r="D502" s="324" t="s">
        <v>82</v>
      </c>
      <c r="E502" s="324" t="s">
        <v>12</v>
      </c>
      <c r="F502" s="324">
        <v>3084</v>
      </c>
      <c r="G502" s="324">
        <v>3076</v>
      </c>
      <c r="H502" s="324">
        <v>8</v>
      </c>
      <c r="I502" s="324">
        <v>0</v>
      </c>
    </row>
    <row r="503" spans="1:9" x14ac:dyDescent="0.25">
      <c r="A503" s="393">
        <v>43525</v>
      </c>
      <c r="B503" s="325" t="s">
        <v>80</v>
      </c>
      <c r="C503" s="325" t="s">
        <v>169</v>
      </c>
      <c r="D503" s="325" t="s">
        <v>82</v>
      </c>
      <c r="E503" s="325" t="s">
        <v>13</v>
      </c>
      <c r="F503" s="325">
        <v>5010</v>
      </c>
      <c r="G503" s="325">
        <v>4634</v>
      </c>
      <c r="H503" s="325">
        <v>376</v>
      </c>
      <c r="I503" s="325">
        <v>0.08</v>
      </c>
    </row>
    <row r="504" spans="1:9" x14ac:dyDescent="0.25">
      <c r="A504" s="392">
        <v>43525</v>
      </c>
      <c r="B504" s="324" t="s">
        <v>145</v>
      </c>
      <c r="C504" s="324" t="s">
        <v>169</v>
      </c>
      <c r="D504" s="324" t="s">
        <v>81</v>
      </c>
      <c r="E504" s="324" t="s">
        <v>46</v>
      </c>
      <c r="F504" s="324">
        <v>139</v>
      </c>
      <c r="G504" s="324" t="s">
        <v>170</v>
      </c>
      <c r="H504" s="324" t="s">
        <v>170</v>
      </c>
      <c r="I504" s="324" t="s">
        <v>170</v>
      </c>
    </row>
    <row r="505" spans="1:9" x14ac:dyDescent="0.25">
      <c r="A505" s="393">
        <v>43525</v>
      </c>
      <c r="B505" s="325" t="s">
        <v>145</v>
      </c>
      <c r="C505" s="325" t="s">
        <v>169</v>
      </c>
      <c r="D505" s="325" t="s">
        <v>81</v>
      </c>
      <c r="E505" s="325" t="s">
        <v>47</v>
      </c>
      <c r="F505" s="325">
        <v>270</v>
      </c>
      <c r="G505" s="325" t="s">
        <v>170</v>
      </c>
      <c r="H505" s="325" t="s">
        <v>170</v>
      </c>
      <c r="I505" s="325" t="s">
        <v>170</v>
      </c>
    </row>
    <row r="506" spans="1:9" x14ac:dyDescent="0.25">
      <c r="A506" s="392">
        <v>43525</v>
      </c>
      <c r="B506" s="324" t="s">
        <v>145</v>
      </c>
      <c r="C506" s="324" t="s">
        <v>169</v>
      </c>
      <c r="D506" s="324" t="s">
        <v>81</v>
      </c>
      <c r="E506" s="324" t="s">
        <v>48</v>
      </c>
      <c r="F506" s="324">
        <v>98</v>
      </c>
      <c r="G506" s="324" t="s">
        <v>170</v>
      </c>
      <c r="H506" s="324" t="s">
        <v>170</v>
      </c>
      <c r="I506" s="324" t="s">
        <v>170</v>
      </c>
    </row>
    <row r="507" spans="1:9" x14ac:dyDescent="0.25">
      <c r="A507" s="393">
        <v>43525</v>
      </c>
      <c r="B507" s="325" t="s">
        <v>145</v>
      </c>
      <c r="C507" s="325" t="s">
        <v>169</v>
      </c>
      <c r="D507" s="325" t="s">
        <v>81</v>
      </c>
      <c r="E507" s="325" t="s">
        <v>50</v>
      </c>
      <c r="F507" s="325">
        <v>320</v>
      </c>
      <c r="G507" s="325" t="s">
        <v>170</v>
      </c>
      <c r="H507" s="325" t="s">
        <v>170</v>
      </c>
      <c r="I507" s="325" t="s">
        <v>170</v>
      </c>
    </row>
    <row r="508" spans="1:9" x14ac:dyDescent="0.25">
      <c r="A508" s="392">
        <v>43525</v>
      </c>
      <c r="B508" s="324" t="s">
        <v>145</v>
      </c>
      <c r="C508" s="324" t="s">
        <v>169</v>
      </c>
      <c r="D508" s="324" t="s">
        <v>82</v>
      </c>
      <c r="E508" s="324" t="s">
        <v>9</v>
      </c>
      <c r="F508" s="324">
        <v>199</v>
      </c>
      <c r="G508" s="324" t="s">
        <v>170</v>
      </c>
      <c r="H508" s="324" t="s">
        <v>170</v>
      </c>
      <c r="I508" s="324" t="s">
        <v>170</v>
      </c>
    </row>
    <row r="509" spans="1:9" x14ac:dyDescent="0.25">
      <c r="A509" s="393">
        <v>43525</v>
      </c>
      <c r="B509" s="325" t="s">
        <v>145</v>
      </c>
      <c r="C509" s="325" t="s">
        <v>169</v>
      </c>
      <c r="D509" s="325" t="s">
        <v>82</v>
      </c>
      <c r="E509" s="325" t="s">
        <v>10</v>
      </c>
      <c r="F509" s="325">
        <v>166</v>
      </c>
      <c r="G509" s="325" t="s">
        <v>170</v>
      </c>
      <c r="H509" s="325" t="s">
        <v>170</v>
      </c>
      <c r="I509" s="325" t="s">
        <v>170</v>
      </c>
    </row>
    <row r="510" spans="1:9" x14ac:dyDescent="0.25">
      <c r="A510" s="392">
        <v>43525</v>
      </c>
      <c r="B510" s="324" t="s">
        <v>145</v>
      </c>
      <c r="C510" s="324" t="s">
        <v>169</v>
      </c>
      <c r="D510" s="324" t="s">
        <v>82</v>
      </c>
      <c r="E510" s="324" t="s">
        <v>11</v>
      </c>
      <c r="F510" s="324">
        <v>56</v>
      </c>
      <c r="G510" s="324" t="s">
        <v>170</v>
      </c>
      <c r="H510" s="324" t="s">
        <v>170</v>
      </c>
      <c r="I510" s="324" t="s">
        <v>170</v>
      </c>
    </row>
    <row r="511" spans="1:9" x14ac:dyDescent="0.25">
      <c r="A511" s="393">
        <v>43525</v>
      </c>
      <c r="B511" s="325" t="s">
        <v>145</v>
      </c>
      <c r="C511" s="325" t="s">
        <v>169</v>
      </c>
      <c r="D511" s="325" t="s">
        <v>82</v>
      </c>
      <c r="E511" s="325" t="s">
        <v>12</v>
      </c>
      <c r="F511" s="325">
        <v>20</v>
      </c>
      <c r="G511" s="325" t="s">
        <v>170</v>
      </c>
      <c r="H511" s="325" t="s">
        <v>170</v>
      </c>
      <c r="I511" s="325" t="s">
        <v>170</v>
      </c>
    </row>
    <row r="512" spans="1:9" x14ac:dyDescent="0.25">
      <c r="A512" s="392">
        <v>43525</v>
      </c>
      <c r="B512" s="324" t="s">
        <v>145</v>
      </c>
      <c r="C512" s="324" t="s">
        <v>169</v>
      </c>
      <c r="D512" s="324" t="s">
        <v>82</v>
      </c>
      <c r="E512" s="324" t="s">
        <v>13</v>
      </c>
      <c r="F512" s="324">
        <v>386</v>
      </c>
      <c r="G512" s="324" t="s">
        <v>170</v>
      </c>
      <c r="H512" s="324" t="s">
        <v>170</v>
      </c>
      <c r="I512" s="324" t="s">
        <v>170</v>
      </c>
    </row>
    <row r="513" spans="1:9" x14ac:dyDescent="0.25">
      <c r="A513" s="393">
        <v>43525</v>
      </c>
      <c r="B513" s="325" t="s">
        <v>83</v>
      </c>
      <c r="C513" s="325" t="s">
        <v>169</v>
      </c>
      <c r="D513" s="325" t="s">
        <v>81</v>
      </c>
      <c r="E513" s="325" t="s">
        <v>46</v>
      </c>
      <c r="F513" s="325">
        <v>23</v>
      </c>
      <c r="G513" s="325">
        <v>19</v>
      </c>
      <c r="H513" s="325">
        <v>4</v>
      </c>
      <c r="I513" s="325">
        <v>0.21</v>
      </c>
    </row>
    <row r="514" spans="1:9" x14ac:dyDescent="0.25">
      <c r="A514" s="392">
        <v>43525</v>
      </c>
      <c r="B514" s="324" t="s">
        <v>83</v>
      </c>
      <c r="C514" s="324" t="s">
        <v>169</v>
      </c>
      <c r="D514" s="324" t="s">
        <v>81</v>
      </c>
      <c r="E514" s="324" t="s">
        <v>47</v>
      </c>
      <c r="F514" s="324">
        <v>77</v>
      </c>
      <c r="G514" s="324">
        <v>76</v>
      </c>
      <c r="H514" s="324">
        <v>1</v>
      </c>
      <c r="I514" s="324">
        <v>0.01</v>
      </c>
    </row>
    <row r="515" spans="1:9" x14ac:dyDescent="0.25">
      <c r="A515" s="393">
        <v>43525</v>
      </c>
      <c r="B515" s="325" t="s">
        <v>83</v>
      </c>
      <c r="C515" s="325" t="s">
        <v>169</v>
      </c>
      <c r="D515" s="325" t="s">
        <v>81</v>
      </c>
      <c r="E515" s="325" t="s">
        <v>48</v>
      </c>
      <c r="F515" s="325">
        <v>54</v>
      </c>
      <c r="G515" s="325">
        <v>54</v>
      </c>
      <c r="H515" s="325">
        <v>0</v>
      </c>
      <c r="I515" s="325">
        <v>0</v>
      </c>
    </row>
    <row r="516" spans="1:9" x14ac:dyDescent="0.25">
      <c r="A516" s="392">
        <v>43525</v>
      </c>
      <c r="B516" s="324" t="s">
        <v>83</v>
      </c>
      <c r="C516" s="324" t="s">
        <v>169</v>
      </c>
      <c r="D516" s="324" t="s">
        <v>81</v>
      </c>
      <c r="E516" s="324" t="s">
        <v>50</v>
      </c>
      <c r="F516" s="324">
        <v>79</v>
      </c>
      <c r="G516" s="324">
        <v>80</v>
      </c>
      <c r="H516" s="324">
        <v>-1</v>
      </c>
      <c r="I516" s="324">
        <v>-0.01</v>
      </c>
    </row>
    <row r="517" spans="1:9" x14ac:dyDescent="0.25">
      <c r="A517" s="393">
        <v>43525</v>
      </c>
      <c r="B517" s="325" t="s">
        <v>84</v>
      </c>
      <c r="C517" s="325" t="s">
        <v>169</v>
      </c>
      <c r="D517" s="325" t="s">
        <v>81</v>
      </c>
      <c r="E517" s="325" t="s">
        <v>46</v>
      </c>
      <c r="F517" s="325">
        <v>148</v>
      </c>
      <c r="G517" s="325">
        <v>117</v>
      </c>
      <c r="H517" s="325">
        <v>31</v>
      </c>
      <c r="I517" s="325">
        <v>0.26</v>
      </c>
    </row>
    <row r="518" spans="1:9" x14ac:dyDescent="0.25">
      <c r="A518" s="392">
        <v>43525</v>
      </c>
      <c r="B518" s="324" t="s">
        <v>84</v>
      </c>
      <c r="C518" s="324" t="s">
        <v>169</v>
      </c>
      <c r="D518" s="324" t="s">
        <v>81</v>
      </c>
      <c r="E518" s="324" t="s">
        <v>47</v>
      </c>
      <c r="F518" s="324">
        <v>76</v>
      </c>
      <c r="G518" s="324">
        <v>70</v>
      </c>
      <c r="H518" s="324">
        <v>6</v>
      </c>
      <c r="I518" s="324">
        <v>0.09</v>
      </c>
    </row>
    <row r="519" spans="1:9" x14ac:dyDescent="0.25">
      <c r="A519" s="393">
        <v>43525</v>
      </c>
      <c r="B519" s="325" t="s">
        <v>84</v>
      </c>
      <c r="C519" s="325" t="s">
        <v>169</v>
      </c>
      <c r="D519" s="325" t="s">
        <v>81</v>
      </c>
      <c r="E519" s="325" t="s">
        <v>48</v>
      </c>
      <c r="F519" s="325">
        <v>123</v>
      </c>
      <c r="G519" s="325">
        <v>121</v>
      </c>
      <c r="H519" s="325">
        <v>2</v>
      </c>
      <c r="I519" s="325">
        <v>0.02</v>
      </c>
    </row>
    <row r="520" spans="1:9" x14ac:dyDescent="0.25">
      <c r="A520" s="392">
        <v>43525</v>
      </c>
      <c r="B520" s="324" t="s">
        <v>84</v>
      </c>
      <c r="C520" s="324" t="s">
        <v>169</v>
      </c>
      <c r="D520" s="324" t="s">
        <v>81</v>
      </c>
      <c r="E520" s="324" t="s">
        <v>50</v>
      </c>
      <c r="F520" s="324">
        <v>8</v>
      </c>
      <c r="G520" s="324">
        <v>8</v>
      </c>
      <c r="H520" s="324">
        <v>0</v>
      </c>
      <c r="I520" s="324">
        <v>0</v>
      </c>
    </row>
    <row r="521" spans="1:9" x14ac:dyDescent="0.25">
      <c r="A521" s="393">
        <v>43525</v>
      </c>
      <c r="B521" s="325" t="s">
        <v>85</v>
      </c>
      <c r="C521" s="325" t="s">
        <v>169</v>
      </c>
      <c r="D521" s="325" t="s">
        <v>81</v>
      </c>
      <c r="E521" s="325" t="s">
        <v>46</v>
      </c>
      <c r="F521" s="325">
        <v>123</v>
      </c>
      <c r="G521" s="325">
        <v>115</v>
      </c>
      <c r="H521" s="325">
        <v>8</v>
      </c>
      <c r="I521" s="325">
        <v>7.0000000000000007E-2</v>
      </c>
    </row>
    <row r="522" spans="1:9" x14ac:dyDescent="0.25">
      <c r="A522" s="392">
        <v>43525</v>
      </c>
      <c r="B522" s="324" t="s">
        <v>85</v>
      </c>
      <c r="C522" s="324" t="s">
        <v>169</v>
      </c>
      <c r="D522" s="324" t="s">
        <v>81</v>
      </c>
      <c r="E522" s="324" t="s">
        <v>47</v>
      </c>
      <c r="F522" s="324">
        <v>211</v>
      </c>
      <c r="G522" s="324">
        <v>206</v>
      </c>
      <c r="H522" s="324">
        <v>5</v>
      </c>
      <c r="I522" s="324">
        <v>0.02</v>
      </c>
    </row>
    <row r="523" spans="1:9" x14ac:dyDescent="0.25">
      <c r="A523" s="393">
        <v>43525</v>
      </c>
      <c r="B523" s="325" t="s">
        <v>85</v>
      </c>
      <c r="C523" s="325" t="s">
        <v>169</v>
      </c>
      <c r="D523" s="325" t="s">
        <v>81</v>
      </c>
      <c r="E523" s="325" t="s">
        <v>48</v>
      </c>
      <c r="F523" s="325">
        <v>136</v>
      </c>
      <c r="G523" s="325">
        <v>135</v>
      </c>
      <c r="H523" s="325">
        <v>1</v>
      </c>
      <c r="I523" s="325">
        <v>0.01</v>
      </c>
    </row>
    <row r="524" spans="1:9" x14ac:dyDescent="0.25">
      <c r="A524" s="392">
        <v>43525</v>
      </c>
      <c r="B524" s="324" t="s">
        <v>85</v>
      </c>
      <c r="C524" s="324" t="s">
        <v>169</v>
      </c>
      <c r="D524" s="324" t="s">
        <v>81</v>
      </c>
      <c r="E524" s="324" t="s">
        <v>49</v>
      </c>
      <c r="F524" s="324">
        <v>1076</v>
      </c>
      <c r="G524" s="324">
        <v>1076</v>
      </c>
      <c r="H524" s="324">
        <v>0</v>
      </c>
      <c r="I524" s="324">
        <v>0</v>
      </c>
    </row>
    <row r="525" spans="1:9" x14ac:dyDescent="0.25">
      <c r="A525" s="393">
        <v>43525</v>
      </c>
      <c r="B525" s="325" t="s">
        <v>85</v>
      </c>
      <c r="C525" s="325" t="s">
        <v>169</v>
      </c>
      <c r="D525" s="325" t="s">
        <v>81</v>
      </c>
      <c r="E525" s="325" t="s">
        <v>50</v>
      </c>
      <c r="F525" s="325">
        <v>1987</v>
      </c>
      <c r="G525" s="325">
        <v>1987</v>
      </c>
      <c r="H525" s="325">
        <v>0</v>
      </c>
      <c r="I525" s="325">
        <v>0</v>
      </c>
    </row>
    <row r="526" spans="1:9" x14ac:dyDescent="0.25">
      <c r="A526" s="392">
        <v>43525</v>
      </c>
      <c r="B526" s="324" t="s">
        <v>85</v>
      </c>
      <c r="C526" s="324" t="s">
        <v>169</v>
      </c>
      <c r="D526" s="324" t="s">
        <v>82</v>
      </c>
      <c r="E526" s="324" t="s">
        <v>9</v>
      </c>
      <c r="F526" s="324">
        <v>1199</v>
      </c>
      <c r="G526" s="324">
        <v>1198</v>
      </c>
      <c r="H526" s="324">
        <v>1</v>
      </c>
      <c r="I526" s="324">
        <v>0</v>
      </c>
    </row>
    <row r="527" spans="1:9" x14ac:dyDescent="0.25">
      <c r="A527" s="393">
        <v>43525</v>
      </c>
      <c r="B527" s="325" t="s">
        <v>85</v>
      </c>
      <c r="C527" s="325" t="s">
        <v>169</v>
      </c>
      <c r="D527" s="325" t="s">
        <v>82</v>
      </c>
      <c r="E527" s="325" t="s">
        <v>10</v>
      </c>
      <c r="F527" s="325">
        <v>1145</v>
      </c>
      <c r="G527" s="325">
        <v>1144</v>
      </c>
      <c r="H527" s="325">
        <v>1</v>
      </c>
      <c r="I527" s="325">
        <v>0</v>
      </c>
    </row>
    <row r="528" spans="1:9" x14ac:dyDescent="0.25">
      <c r="A528" s="392">
        <v>43525</v>
      </c>
      <c r="B528" s="324" t="s">
        <v>85</v>
      </c>
      <c r="C528" s="324" t="s">
        <v>169</v>
      </c>
      <c r="D528" s="324" t="s">
        <v>82</v>
      </c>
      <c r="E528" s="324" t="s">
        <v>11</v>
      </c>
      <c r="F528" s="324">
        <v>258</v>
      </c>
      <c r="G528" s="324">
        <v>257</v>
      </c>
      <c r="H528" s="324">
        <v>1</v>
      </c>
      <c r="I528" s="324">
        <v>0</v>
      </c>
    </row>
    <row r="529" spans="1:9" x14ac:dyDescent="0.25">
      <c r="A529" s="393">
        <v>43525</v>
      </c>
      <c r="B529" s="325" t="s">
        <v>85</v>
      </c>
      <c r="C529" s="325" t="s">
        <v>169</v>
      </c>
      <c r="D529" s="325" t="s">
        <v>82</v>
      </c>
      <c r="E529" s="325" t="s">
        <v>12</v>
      </c>
      <c r="F529" s="325">
        <v>96</v>
      </c>
      <c r="G529" s="325">
        <v>94</v>
      </c>
      <c r="H529" s="325">
        <v>2</v>
      </c>
      <c r="I529" s="325">
        <v>0.02</v>
      </c>
    </row>
    <row r="530" spans="1:9" x14ac:dyDescent="0.25">
      <c r="A530" s="392">
        <v>43525</v>
      </c>
      <c r="B530" s="324" t="s">
        <v>85</v>
      </c>
      <c r="C530" s="324" t="s">
        <v>169</v>
      </c>
      <c r="D530" s="324" t="s">
        <v>82</v>
      </c>
      <c r="E530" s="324" t="s">
        <v>13</v>
      </c>
      <c r="F530" s="324">
        <v>835</v>
      </c>
      <c r="G530" s="324">
        <v>826</v>
      </c>
      <c r="H530" s="324">
        <v>9</v>
      </c>
      <c r="I530" s="324">
        <v>0.01</v>
      </c>
    </row>
    <row r="531" spans="1:9" x14ac:dyDescent="0.25">
      <c r="A531" s="393">
        <v>43525</v>
      </c>
      <c r="B531" s="325" t="s">
        <v>146</v>
      </c>
      <c r="C531" s="325" t="s">
        <v>169</v>
      </c>
      <c r="D531" s="325" t="s">
        <v>81</v>
      </c>
      <c r="E531" s="325" t="s">
        <v>46</v>
      </c>
      <c r="F531" s="325">
        <v>31</v>
      </c>
      <c r="G531" s="325" t="s">
        <v>170</v>
      </c>
      <c r="H531" s="325" t="s">
        <v>170</v>
      </c>
      <c r="I531" s="325" t="s">
        <v>170</v>
      </c>
    </row>
    <row r="532" spans="1:9" x14ac:dyDescent="0.25">
      <c r="A532" s="392">
        <v>43525</v>
      </c>
      <c r="B532" s="324" t="s">
        <v>146</v>
      </c>
      <c r="C532" s="324" t="s">
        <v>169</v>
      </c>
      <c r="D532" s="324" t="s">
        <v>81</v>
      </c>
      <c r="E532" s="324" t="s">
        <v>47</v>
      </c>
      <c r="F532" s="324">
        <v>48</v>
      </c>
      <c r="G532" s="324" t="s">
        <v>170</v>
      </c>
      <c r="H532" s="324" t="s">
        <v>170</v>
      </c>
      <c r="I532" s="324" t="s">
        <v>170</v>
      </c>
    </row>
    <row r="533" spans="1:9" x14ac:dyDescent="0.25">
      <c r="A533" s="393">
        <v>43525</v>
      </c>
      <c r="B533" s="325" t="s">
        <v>146</v>
      </c>
      <c r="C533" s="325" t="s">
        <v>169</v>
      </c>
      <c r="D533" s="325" t="s">
        <v>81</v>
      </c>
      <c r="E533" s="325" t="s">
        <v>48</v>
      </c>
      <c r="F533" s="325">
        <v>29</v>
      </c>
      <c r="G533" s="325" t="s">
        <v>170</v>
      </c>
      <c r="H533" s="325" t="s">
        <v>170</v>
      </c>
      <c r="I533" s="325" t="s">
        <v>170</v>
      </c>
    </row>
    <row r="534" spans="1:9" x14ac:dyDescent="0.25">
      <c r="A534" s="392">
        <v>43525</v>
      </c>
      <c r="B534" s="324" t="s">
        <v>146</v>
      </c>
      <c r="C534" s="324" t="s">
        <v>169</v>
      </c>
      <c r="D534" s="324" t="s">
        <v>81</v>
      </c>
      <c r="E534" s="324" t="s">
        <v>49</v>
      </c>
      <c r="F534" s="324">
        <v>70</v>
      </c>
      <c r="G534" s="324" t="s">
        <v>170</v>
      </c>
      <c r="H534" s="324" t="s">
        <v>170</v>
      </c>
      <c r="I534" s="324" t="s">
        <v>170</v>
      </c>
    </row>
    <row r="535" spans="1:9" x14ac:dyDescent="0.25">
      <c r="A535" s="393">
        <v>43525</v>
      </c>
      <c r="B535" s="325" t="s">
        <v>146</v>
      </c>
      <c r="C535" s="325" t="s">
        <v>169</v>
      </c>
      <c r="D535" s="325" t="s">
        <v>81</v>
      </c>
      <c r="E535" s="325" t="s">
        <v>50</v>
      </c>
      <c r="F535" s="325">
        <v>44</v>
      </c>
      <c r="G535" s="325" t="s">
        <v>170</v>
      </c>
      <c r="H535" s="325" t="s">
        <v>170</v>
      </c>
      <c r="I535" s="325" t="s">
        <v>170</v>
      </c>
    </row>
    <row r="536" spans="1:9" x14ac:dyDescent="0.25">
      <c r="A536" s="392">
        <v>43525</v>
      </c>
      <c r="B536" s="324" t="s">
        <v>86</v>
      </c>
      <c r="C536" s="324" t="s">
        <v>169</v>
      </c>
      <c r="D536" s="324" t="s">
        <v>81</v>
      </c>
      <c r="E536" s="324" t="s">
        <v>46</v>
      </c>
      <c r="F536" s="324">
        <v>615</v>
      </c>
      <c r="G536" s="324">
        <v>570</v>
      </c>
      <c r="H536" s="324">
        <v>45</v>
      </c>
      <c r="I536" s="324">
        <v>0.08</v>
      </c>
    </row>
    <row r="537" spans="1:9" x14ac:dyDescent="0.25">
      <c r="A537" s="393">
        <v>43525</v>
      </c>
      <c r="B537" s="325" t="s">
        <v>86</v>
      </c>
      <c r="C537" s="325" t="s">
        <v>169</v>
      </c>
      <c r="D537" s="325" t="s">
        <v>81</v>
      </c>
      <c r="E537" s="325" t="s">
        <v>47</v>
      </c>
      <c r="F537" s="325">
        <v>539</v>
      </c>
      <c r="G537" s="325">
        <v>529</v>
      </c>
      <c r="H537" s="325">
        <v>10</v>
      </c>
      <c r="I537" s="325">
        <v>0.02</v>
      </c>
    </row>
    <row r="538" spans="1:9" x14ac:dyDescent="0.25">
      <c r="A538" s="392">
        <v>43525</v>
      </c>
      <c r="B538" s="324" t="s">
        <v>86</v>
      </c>
      <c r="C538" s="324" t="s">
        <v>169</v>
      </c>
      <c r="D538" s="324" t="s">
        <v>81</v>
      </c>
      <c r="E538" s="324" t="s">
        <v>48</v>
      </c>
      <c r="F538" s="324">
        <v>298</v>
      </c>
      <c r="G538" s="324">
        <v>293</v>
      </c>
      <c r="H538" s="324">
        <v>5</v>
      </c>
      <c r="I538" s="324">
        <v>0.02</v>
      </c>
    </row>
    <row r="539" spans="1:9" x14ac:dyDescent="0.25">
      <c r="A539" s="393">
        <v>43525</v>
      </c>
      <c r="B539" s="325" t="s">
        <v>86</v>
      </c>
      <c r="C539" s="325" t="s">
        <v>169</v>
      </c>
      <c r="D539" s="325" t="s">
        <v>81</v>
      </c>
      <c r="E539" s="325" t="s">
        <v>49</v>
      </c>
      <c r="F539" s="325">
        <v>282</v>
      </c>
      <c r="G539" s="325">
        <v>282</v>
      </c>
      <c r="H539" s="325">
        <v>0</v>
      </c>
      <c r="I539" s="325">
        <v>0</v>
      </c>
    </row>
    <row r="540" spans="1:9" x14ac:dyDescent="0.25">
      <c r="A540" s="392">
        <v>43525</v>
      </c>
      <c r="B540" s="324" t="s">
        <v>86</v>
      </c>
      <c r="C540" s="324" t="s">
        <v>169</v>
      </c>
      <c r="D540" s="324" t="s">
        <v>81</v>
      </c>
      <c r="E540" s="324" t="s">
        <v>50</v>
      </c>
      <c r="F540" s="324">
        <v>1119</v>
      </c>
      <c r="G540" s="324">
        <v>1119</v>
      </c>
      <c r="H540" s="324">
        <v>0</v>
      </c>
      <c r="I540" s="324">
        <v>0</v>
      </c>
    </row>
    <row r="541" spans="1:9" x14ac:dyDescent="0.25">
      <c r="A541" s="393">
        <v>43525</v>
      </c>
      <c r="B541" s="325" t="s">
        <v>86</v>
      </c>
      <c r="C541" s="325" t="s">
        <v>169</v>
      </c>
      <c r="D541" s="325" t="s">
        <v>82</v>
      </c>
      <c r="E541" s="325" t="s">
        <v>9</v>
      </c>
      <c r="F541" s="325">
        <v>486</v>
      </c>
      <c r="G541" s="325">
        <v>486</v>
      </c>
      <c r="H541" s="325">
        <v>0</v>
      </c>
      <c r="I541" s="325">
        <v>0</v>
      </c>
    </row>
    <row r="542" spans="1:9" x14ac:dyDescent="0.25">
      <c r="A542" s="392">
        <v>43525</v>
      </c>
      <c r="B542" s="324" t="s">
        <v>86</v>
      </c>
      <c r="C542" s="324" t="s">
        <v>169</v>
      </c>
      <c r="D542" s="324" t="s">
        <v>82</v>
      </c>
      <c r="E542" s="324" t="s">
        <v>10</v>
      </c>
      <c r="F542" s="324">
        <v>581</v>
      </c>
      <c r="G542" s="324">
        <v>582</v>
      </c>
      <c r="H542" s="324">
        <v>-1</v>
      </c>
      <c r="I542" s="324">
        <v>0</v>
      </c>
    </row>
    <row r="543" spans="1:9" x14ac:dyDescent="0.25">
      <c r="A543" s="393">
        <v>43525</v>
      </c>
      <c r="B543" s="325" t="s">
        <v>86</v>
      </c>
      <c r="C543" s="325" t="s">
        <v>169</v>
      </c>
      <c r="D543" s="325" t="s">
        <v>82</v>
      </c>
      <c r="E543" s="325" t="s">
        <v>11</v>
      </c>
      <c r="F543" s="325">
        <v>719</v>
      </c>
      <c r="G543" s="325">
        <v>718</v>
      </c>
      <c r="H543" s="325">
        <v>1</v>
      </c>
      <c r="I543" s="325">
        <v>0</v>
      </c>
    </row>
    <row r="544" spans="1:9" x14ac:dyDescent="0.25">
      <c r="A544" s="392">
        <v>43525</v>
      </c>
      <c r="B544" s="324" t="s">
        <v>86</v>
      </c>
      <c r="C544" s="324" t="s">
        <v>169</v>
      </c>
      <c r="D544" s="324" t="s">
        <v>82</v>
      </c>
      <c r="E544" s="324" t="s">
        <v>12</v>
      </c>
      <c r="F544" s="324">
        <v>424</v>
      </c>
      <c r="G544" s="324">
        <v>423</v>
      </c>
      <c r="H544" s="324">
        <v>1</v>
      </c>
      <c r="I544" s="324">
        <v>0</v>
      </c>
    </row>
    <row r="545" spans="1:9" x14ac:dyDescent="0.25">
      <c r="A545" s="393">
        <v>43525</v>
      </c>
      <c r="B545" s="325" t="s">
        <v>86</v>
      </c>
      <c r="C545" s="325" t="s">
        <v>169</v>
      </c>
      <c r="D545" s="325" t="s">
        <v>82</v>
      </c>
      <c r="E545" s="325" t="s">
        <v>13</v>
      </c>
      <c r="F545" s="325">
        <v>532</v>
      </c>
      <c r="G545" s="325">
        <v>473</v>
      </c>
      <c r="H545" s="325">
        <v>59</v>
      </c>
      <c r="I545" s="325">
        <v>0.12</v>
      </c>
    </row>
    <row r="546" spans="1:9" x14ac:dyDescent="0.25">
      <c r="A546" s="392">
        <v>43525</v>
      </c>
      <c r="B546" s="324" t="s">
        <v>87</v>
      </c>
      <c r="C546" s="324" t="s">
        <v>169</v>
      </c>
      <c r="D546" s="324" t="s">
        <v>81</v>
      </c>
      <c r="E546" s="324" t="s">
        <v>46</v>
      </c>
      <c r="F546" s="324">
        <v>27</v>
      </c>
      <c r="G546" s="324">
        <v>26</v>
      </c>
      <c r="H546" s="324">
        <v>1</v>
      </c>
      <c r="I546" s="324">
        <v>0.04</v>
      </c>
    </row>
    <row r="547" spans="1:9" x14ac:dyDescent="0.25">
      <c r="A547" s="393">
        <v>43525</v>
      </c>
      <c r="B547" s="325" t="s">
        <v>87</v>
      </c>
      <c r="C547" s="325" t="s">
        <v>169</v>
      </c>
      <c r="D547" s="325" t="s">
        <v>81</v>
      </c>
      <c r="E547" s="325" t="s">
        <v>47</v>
      </c>
      <c r="F547" s="325">
        <v>110</v>
      </c>
      <c r="G547" s="325">
        <v>110</v>
      </c>
      <c r="H547" s="325">
        <v>0</v>
      </c>
      <c r="I547" s="325">
        <v>0</v>
      </c>
    </row>
    <row r="548" spans="1:9" x14ac:dyDescent="0.25">
      <c r="A548" s="392">
        <v>43525</v>
      </c>
      <c r="B548" s="324" t="s">
        <v>87</v>
      </c>
      <c r="C548" s="324" t="s">
        <v>169</v>
      </c>
      <c r="D548" s="324" t="s">
        <v>81</v>
      </c>
      <c r="E548" s="324" t="s">
        <v>48</v>
      </c>
      <c r="F548" s="324">
        <v>34</v>
      </c>
      <c r="G548" s="324">
        <v>34</v>
      </c>
      <c r="H548" s="324">
        <v>0</v>
      </c>
      <c r="I548" s="324">
        <v>0</v>
      </c>
    </row>
    <row r="549" spans="1:9" x14ac:dyDescent="0.25">
      <c r="A549" s="393">
        <v>43525</v>
      </c>
      <c r="B549" s="325" t="s">
        <v>87</v>
      </c>
      <c r="C549" s="325" t="s">
        <v>169</v>
      </c>
      <c r="D549" s="325" t="s">
        <v>81</v>
      </c>
      <c r="E549" s="325" t="s">
        <v>50</v>
      </c>
      <c r="F549" s="325">
        <v>53</v>
      </c>
      <c r="G549" s="325">
        <v>53</v>
      </c>
      <c r="H549" s="325">
        <v>0</v>
      </c>
      <c r="I549" s="325">
        <v>0</v>
      </c>
    </row>
    <row r="550" spans="1:9" x14ac:dyDescent="0.25">
      <c r="A550" s="392">
        <v>43525</v>
      </c>
      <c r="B550" s="324" t="s">
        <v>88</v>
      </c>
      <c r="C550" s="324" t="s">
        <v>169</v>
      </c>
      <c r="D550" s="324" t="s">
        <v>81</v>
      </c>
      <c r="E550" s="324" t="s">
        <v>46</v>
      </c>
      <c r="F550" s="324">
        <v>244</v>
      </c>
      <c r="G550" s="324">
        <v>224</v>
      </c>
      <c r="H550" s="324">
        <v>20</v>
      </c>
      <c r="I550" s="324">
        <v>0.09</v>
      </c>
    </row>
    <row r="551" spans="1:9" x14ac:dyDescent="0.25">
      <c r="A551" s="393">
        <v>43525</v>
      </c>
      <c r="B551" s="325" t="s">
        <v>88</v>
      </c>
      <c r="C551" s="325" t="s">
        <v>169</v>
      </c>
      <c r="D551" s="325" t="s">
        <v>81</v>
      </c>
      <c r="E551" s="325" t="s">
        <v>47</v>
      </c>
      <c r="F551" s="325">
        <v>304</v>
      </c>
      <c r="G551" s="325">
        <v>304</v>
      </c>
      <c r="H551" s="325">
        <v>0</v>
      </c>
      <c r="I551" s="325">
        <v>0</v>
      </c>
    </row>
    <row r="552" spans="1:9" x14ac:dyDescent="0.25">
      <c r="A552" s="392">
        <v>43525</v>
      </c>
      <c r="B552" s="324" t="s">
        <v>88</v>
      </c>
      <c r="C552" s="324" t="s">
        <v>169</v>
      </c>
      <c r="D552" s="324" t="s">
        <v>81</v>
      </c>
      <c r="E552" s="324" t="s">
        <v>48</v>
      </c>
      <c r="F552" s="324">
        <v>162</v>
      </c>
      <c r="G552" s="324">
        <v>161</v>
      </c>
      <c r="H552" s="324">
        <v>1</v>
      </c>
      <c r="I552" s="324">
        <v>0.01</v>
      </c>
    </row>
    <row r="553" spans="1:9" x14ac:dyDescent="0.25">
      <c r="A553" s="393">
        <v>43525</v>
      </c>
      <c r="B553" s="325" t="s">
        <v>88</v>
      </c>
      <c r="C553" s="325" t="s">
        <v>169</v>
      </c>
      <c r="D553" s="325" t="s">
        <v>81</v>
      </c>
      <c r="E553" s="325" t="s">
        <v>49</v>
      </c>
      <c r="F553" s="325">
        <v>70</v>
      </c>
      <c r="G553" s="325">
        <v>70</v>
      </c>
      <c r="H553" s="325">
        <v>0</v>
      </c>
      <c r="I553" s="325">
        <v>0</v>
      </c>
    </row>
    <row r="554" spans="1:9" x14ac:dyDescent="0.25">
      <c r="A554" s="392">
        <v>43525</v>
      </c>
      <c r="B554" s="324" t="s">
        <v>88</v>
      </c>
      <c r="C554" s="324" t="s">
        <v>169</v>
      </c>
      <c r="D554" s="324" t="s">
        <v>81</v>
      </c>
      <c r="E554" s="324" t="s">
        <v>50</v>
      </c>
      <c r="F554" s="324">
        <v>649</v>
      </c>
      <c r="G554" s="324">
        <v>648</v>
      </c>
      <c r="H554" s="324">
        <v>1</v>
      </c>
      <c r="I554" s="324">
        <v>0</v>
      </c>
    </row>
    <row r="555" spans="1:9" x14ac:dyDescent="0.25">
      <c r="A555" s="393">
        <v>43525</v>
      </c>
      <c r="B555" s="325" t="s">
        <v>88</v>
      </c>
      <c r="C555" s="325" t="s">
        <v>169</v>
      </c>
      <c r="D555" s="325" t="s">
        <v>82</v>
      </c>
      <c r="E555" s="325" t="s">
        <v>9</v>
      </c>
      <c r="F555" s="325">
        <v>496</v>
      </c>
      <c r="G555" s="325">
        <v>496</v>
      </c>
      <c r="H555" s="325">
        <v>0</v>
      </c>
      <c r="I555" s="325">
        <v>0</v>
      </c>
    </row>
    <row r="556" spans="1:9" x14ac:dyDescent="0.25">
      <c r="A556" s="392">
        <v>43525</v>
      </c>
      <c r="B556" s="324" t="s">
        <v>88</v>
      </c>
      <c r="C556" s="324" t="s">
        <v>169</v>
      </c>
      <c r="D556" s="324" t="s">
        <v>82</v>
      </c>
      <c r="E556" s="324" t="s">
        <v>10</v>
      </c>
      <c r="F556" s="324">
        <v>60</v>
      </c>
      <c r="G556" s="324">
        <v>60</v>
      </c>
      <c r="H556" s="324">
        <v>0</v>
      </c>
      <c r="I556" s="324">
        <v>0</v>
      </c>
    </row>
    <row r="557" spans="1:9" x14ac:dyDescent="0.25">
      <c r="A557" s="393">
        <v>43525</v>
      </c>
      <c r="B557" s="325" t="s">
        <v>88</v>
      </c>
      <c r="C557" s="325" t="s">
        <v>169</v>
      </c>
      <c r="D557" s="325" t="s">
        <v>82</v>
      </c>
      <c r="E557" s="325" t="s">
        <v>11</v>
      </c>
      <c r="F557" s="325">
        <v>166</v>
      </c>
      <c r="G557" s="325">
        <v>166</v>
      </c>
      <c r="H557" s="325">
        <v>0</v>
      </c>
      <c r="I557" s="325">
        <v>0</v>
      </c>
    </row>
    <row r="558" spans="1:9" x14ac:dyDescent="0.25">
      <c r="A558" s="392">
        <v>43525</v>
      </c>
      <c r="B558" s="324" t="s">
        <v>88</v>
      </c>
      <c r="C558" s="324" t="s">
        <v>169</v>
      </c>
      <c r="D558" s="324" t="s">
        <v>82</v>
      </c>
      <c r="E558" s="324" t="s">
        <v>12</v>
      </c>
      <c r="F558" s="324">
        <v>123</v>
      </c>
      <c r="G558" s="324">
        <v>123</v>
      </c>
      <c r="H558" s="324">
        <v>0</v>
      </c>
      <c r="I558" s="324">
        <v>0</v>
      </c>
    </row>
    <row r="559" spans="1:9" x14ac:dyDescent="0.25">
      <c r="A559" s="393">
        <v>43525</v>
      </c>
      <c r="B559" s="325" t="s">
        <v>88</v>
      </c>
      <c r="C559" s="325" t="s">
        <v>169</v>
      </c>
      <c r="D559" s="325" t="s">
        <v>82</v>
      </c>
      <c r="E559" s="325" t="s">
        <v>13</v>
      </c>
      <c r="F559" s="325">
        <v>221</v>
      </c>
      <c r="G559" s="325">
        <v>202</v>
      </c>
      <c r="H559" s="325">
        <v>19</v>
      </c>
      <c r="I559" s="325">
        <v>0.09</v>
      </c>
    </row>
    <row r="560" spans="1:9" x14ac:dyDescent="0.25">
      <c r="A560" s="392">
        <v>43525</v>
      </c>
      <c r="B560" s="324" t="s">
        <v>89</v>
      </c>
      <c r="C560" s="324" t="s">
        <v>169</v>
      </c>
      <c r="D560" s="324" t="s">
        <v>81</v>
      </c>
      <c r="E560" s="324" t="s">
        <v>46</v>
      </c>
      <c r="F560" s="324">
        <v>540</v>
      </c>
      <c r="G560" s="324">
        <v>469</v>
      </c>
      <c r="H560" s="324">
        <v>71</v>
      </c>
      <c r="I560" s="324">
        <v>0.15</v>
      </c>
    </row>
    <row r="561" spans="1:9" x14ac:dyDescent="0.25">
      <c r="A561" s="393">
        <v>43525</v>
      </c>
      <c r="B561" s="325" t="s">
        <v>89</v>
      </c>
      <c r="C561" s="325" t="s">
        <v>169</v>
      </c>
      <c r="D561" s="325" t="s">
        <v>81</v>
      </c>
      <c r="E561" s="325" t="s">
        <v>47</v>
      </c>
      <c r="F561" s="325">
        <v>637</v>
      </c>
      <c r="G561" s="325">
        <v>609</v>
      </c>
      <c r="H561" s="325">
        <v>28</v>
      </c>
      <c r="I561" s="325">
        <v>0.05</v>
      </c>
    </row>
    <row r="562" spans="1:9" x14ac:dyDescent="0.25">
      <c r="A562" s="392">
        <v>43525</v>
      </c>
      <c r="B562" s="324" t="s">
        <v>89</v>
      </c>
      <c r="C562" s="324" t="s">
        <v>169</v>
      </c>
      <c r="D562" s="324" t="s">
        <v>81</v>
      </c>
      <c r="E562" s="324" t="s">
        <v>48</v>
      </c>
      <c r="F562" s="324">
        <v>308</v>
      </c>
      <c r="G562" s="324">
        <v>295</v>
      </c>
      <c r="H562" s="324">
        <v>13</v>
      </c>
      <c r="I562" s="324">
        <v>0.04</v>
      </c>
    </row>
    <row r="563" spans="1:9" x14ac:dyDescent="0.25">
      <c r="A563" s="393">
        <v>43525</v>
      </c>
      <c r="B563" s="325" t="s">
        <v>89</v>
      </c>
      <c r="C563" s="325" t="s">
        <v>169</v>
      </c>
      <c r="D563" s="325" t="s">
        <v>81</v>
      </c>
      <c r="E563" s="325" t="s">
        <v>50</v>
      </c>
      <c r="F563" s="325">
        <v>585</v>
      </c>
      <c r="G563" s="325">
        <v>585</v>
      </c>
      <c r="H563" s="325">
        <v>0</v>
      </c>
      <c r="I563" s="325">
        <v>0</v>
      </c>
    </row>
    <row r="564" spans="1:9" x14ac:dyDescent="0.25">
      <c r="A564" s="392">
        <v>43525</v>
      </c>
      <c r="B564" s="324" t="s">
        <v>89</v>
      </c>
      <c r="C564" s="324" t="s">
        <v>169</v>
      </c>
      <c r="D564" s="324" t="s">
        <v>82</v>
      </c>
      <c r="E564" s="324" t="s">
        <v>9</v>
      </c>
      <c r="F564" s="324">
        <v>81</v>
      </c>
      <c r="G564" s="324">
        <v>81</v>
      </c>
      <c r="H564" s="324">
        <v>0</v>
      </c>
      <c r="I564" s="324">
        <v>0</v>
      </c>
    </row>
    <row r="565" spans="1:9" x14ac:dyDescent="0.25">
      <c r="A565" s="393">
        <v>43525</v>
      </c>
      <c r="B565" s="325" t="s">
        <v>89</v>
      </c>
      <c r="C565" s="325" t="s">
        <v>169</v>
      </c>
      <c r="D565" s="325" t="s">
        <v>82</v>
      </c>
      <c r="E565" s="325" t="s">
        <v>10</v>
      </c>
      <c r="F565" s="325">
        <v>84</v>
      </c>
      <c r="G565" s="325">
        <v>84</v>
      </c>
      <c r="H565" s="325">
        <v>0</v>
      </c>
      <c r="I565" s="325">
        <v>0</v>
      </c>
    </row>
    <row r="566" spans="1:9" x14ac:dyDescent="0.25">
      <c r="A566" s="392">
        <v>43525</v>
      </c>
      <c r="B566" s="324" t="s">
        <v>89</v>
      </c>
      <c r="C566" s="324" t="s">
        <v>169</v>
      </c>
      <c r="D566" s="324" t="s">
        <v>82</v>
      </c>
      <c r="E566" s="324" t="s">
        <v>11</v>
      </c>
      <c r="F566" s="324">
        <v>100</v>
      </c>
      <c r="G566" s="324">
        <v>100</v>
      </c>
      <c r="H566" s="324">
        <v>0</v>
      </c>
      <c r="I566" s="324">
        <v>0</v>
      </c>
    </row>
    <row r="567" spans="1:9" x14ac:dyDescent="0.25">
      <c r="A567" s="393">
        <v>43525</v>
      </c>
      <c r="B567" s="325" t="s">
        <v>89</v>
      </c>
      <c r="C567" s="325" t="s">
        <v>169</v>
      </c>
      <c r="D567" s="325" t="s">
        <v>82</v>
      </c>
      <c r="E567" s="325" t="s">
        <v>12</v>
      </c>
      <c r="F567" s="325">
        <v>221</v>
      </c>
      <c r="G567" s="325">
        <v>221</v>
      </c>
      <c r="H567" s="325">
        <v>0</v>
      </c>
      <c r="I567" s="325">
        <v>0</v>
      </c>
    </row>
    <row r="568" spans="1:9" x14ac:dyDescent="0.25">
      <c r="A568" s="392">
        <v>43525</v>
      </c>
      <c r="B568" s="324" t="s">
        <v>89</v>
      </c>
      <c r="C568" s="324" t="s">
        <v>169</v>
      </c>
      <c r="D568" s="324" t="s">
        <v>82</v>
      </c>
      <c r="E568" s="324" t="s">
        <v>13</v>
      </c>
      <c r="F568" s="324">
        <v>549</v>
      </c>
      <c r="G568" s="324">
        <v>525</v>
      </c>
      <c r="H568" s="324">
        <v>24</v>
      </c>
      <c r="I568" s="324">
        <v>0.05</v>
      </c>
    </row>
    <row r="569" spans="1:9" x14ac:dyDescent="0.25">
      <c r="A569" s="393">
        <v>43525</v>
      </c>
      <c r="B569" s="325" t="s">
        <v>90</v>
      </c>
      <c r="C569" s="325" t="s">
        <v>169</v>
      </c>
      <c r="D569" s="325" t="s">
        <v>81</v>
      </c>
      <c r="E569" s="325" t="s">
        <v>46</v>
      </c>
      <c r="F569" s="325">
        <v>68</v>
      </c>
      <c r="G569" s="325">
        <v>59</v>
      </c>
      <c r="H569" s="325">
        <v>9</v>
      </c>
      <c r="I569" s="325">
        <v>0.15</v>
      </c>
    </row>
    <row r="570" spans="1:9" x14ac:dyDescent="0.25">
      <c r="A570" s="392">
        <v>43525</v>
      </c>
      <c r="B570" s="324" t="s">
        <v>90</v>
      </c>
      <c r="C570" s="324" t="s">
        <v>169</v>
      </c>
      <c r="D570" s="324" t="s">
        <v>81</v>
      </c>
      <c r="E570" s="324" t="s">
        <v>47</v>
      </c>
      <c r="F570" s="324">
        <v>162</v>
      </c>
      <c r="G570" s="324">
        <v>161</v>
      </c>
      <c r="H570" s="324">
        <v>1</v>
      </c>
      <c r="I570" s="324">
        <v>0.01</v>
      </c>
    </row>
    <row r="571" spans="1:9" x14ac:dyDescent="0.25">
      <c r="A571" s="393">
        <v>43525</v>
      </c>
      <c r="B571" s="325" t="s">
        <v>90</v>
      </c>
      <c r="C571" s="325" t="s">
        <v>169</v>
      </c>
      <c r="D571" s="325" t="s">
        <v>81</v>
      </c>
      <c r="E571" s="325" t="s">
        <v>48</v>
      </c>
      <c r="F571" s="325">
        <v>114</v>
      </c>
      <c r="G571" s="325">
        <v>113</v>
      </c>
      <c r="H571" s="325">
        <v>1</v>
      </c>
      <c r="I571" s="325">
        <v>0.01</v>
      </c>
    </row>
    <row r="572" spans="1:9" x14ac:dyDescent="0.25">
      <c r="A572" s="392">
        <v>43525</v>
      </c>
      <c r="B572" s="324" t="s">
        <v>90</v>
      </c>
      <c r="C572" s="324" t="s">
        <v>169</v>
      </c>
      <c r="D572" s="324" t="s">
        <v>81</v>
      </c>
      <c r="E572" s="324" t="s">
        <v>50</v>
      </c>
      <c r="F572" s="324">
        <v>451</v>
      </c>
      <c r="G572" s="324">
        <v>450</v>
      </c>
      <c r="H572" s="324">
        <v>1</v>
      </c>
      <c r="I572" s="324">
        <v>0</v>
      </c>
    </row>
    <row r="573" spans="1:9" x14ac:dyDescent="0.25">
      <c r="A573" s="393">
        <v>43525</v>
      </c>
      <c r="B573" s="325" t="s">
        <v>147</v>
      </c>
      <c r="C573" s="325" t="s">
        <v>169</v>
      </c>
      <c r="D573" s="325" t="s">
        <v>81</v>
      </c>
      <c r="E573" s="325" t="s">
        <v>46</v>
      </c>
      <c r="F573" s="325">
        <v>27</v>
      </c>
      <c r="G573" s="325" t="s">
        <v>170</v>
      </c>
      <c r="H573" s="325" t="s">
        <v>170</v>
      </c>
      <c r="I573" s="325" t="s">
        <v>170</v>
      </c>
    </row>
    <row r="574" spans="1:9" x14ac:dyDescent="0.25">
      <c r="A574" s="392">
        <v>43525</v>
      </c>
      <c r="B574" s="324" t="s">
        <v>147</v>
      </c>
      <c r="C574" s="324" t="s">
        <v>169</v>
      </c>
      <c r="D574" s="324" t="s">
        <v>81</v>
      </c>
      <c r="E574" s="324" t="s">
        <v>47</v>
      </c>
      <c r="F574" s="324">
        <v>35</v>
      </c>
      <c r="G574" s="324" t="s">
        <v>170</v>
      </c>
      <c r="H574" s="324" t="s">
        <v>170</v>
      </c>
      <c r="I574" s="324" t="s">
        <v>170</v>
      </c>
    </row>
    <row r="575" spans="1:9" x14ac:dyDescent="0.25">
      <c r="A575" s="393">
        <v>43525</v>
      </c>
      <c r="B575" s="325" t="s">
        <v>147</v>
      </c>
      <c r="C575" s="325" t="s">
        <v>169</v>
      </c>
      <c r="D575" s="325" t="s">
        <v>81</v>
      </c>
      <c r="E575" s="325" t="s">
        <v>48</v>
      </c>
      <c r="F575" s="325">
        <v>16</v>
      </c>
      <c r="G575" s="325" t="s">
        <v>170</v>
      </c>
      <c r="H575" s="325" t="s">
        <v>170</v>
      </c>
      <c r="I575" s="325" t="s">
        <v>170</v>
      </c>
    </row>
    <row r="576" spans="1:9" x14ac:dyDescent="0.25">
      <c r="A576" s="392">
        <v>43525</v>
      </c>
      <c r="B576" s="324" t="s">
        <v>147</v>
      </c>
      <c r="C576" s="324" t="s">
        <v>169</v>
      </c>
      <c r="D576" s="324" t="s">
        <v>81</v>
      </c>
      <c r="E576" s="324" t="s">
        <v>50</v>
      </c>
      <c r="F576" s="324">
        <v>61</v>
      </c>
      <c r="G576" s="324" t="s">
        <v>170</v>
      </c>
      <c r="H576" s="324" t="s">
        <v>170</v>
      </c>
      <c r="I576" s="324" t="s">
        <v>170</v>
      </c>
    </row>
    <row r="577" spans="1:9" x14ac:dyDescent="0.25">
      <c r="A577" s="393">
        <v>43525</v>
      </c>
      <c r="B577" s="325" t="s">
        <v>147</v>
      </c>
      <c r="C577" s="325" t="s">
        <v>169</v>
      </c>
      <c r="D577" s="325" t="s">
        <v>82</v>
      </c>
      <c r="E577" s="325" t="s">
        <v>9</v>
      </c>
      <c r="F577" s="325">
        <v>5</v>
      </c>
      <c r="G577" s="325" t="s">
        <v>170</v>
      </c>
      <c r="H577" s="325" t="s">
        <v>170</v>
      </c>
      <c r="I577" s="325" t="s">
        <v>170</v>
      </c>
    </row>
    <row r="578" spans="1:9" x14ac:dyDescent="0.25">
      <c r="A578" s="392">
        <v>43525</v>
      </c>
      <c r="B578" s="324" t="s">
        <v>147</v>
      </c>
      <c r="C578" s="324" t="s">
        <v>169</v>
      </c>
      <c r="D578" s="324" t="s">
        <v>82</v>
      </c>
      <c r="E578" s="324" t="s">
        <v>10</v>
      </c>
      <c r="F578" s="324">
        <v>28</v>
      </c>
      <c r="G578" s="324" t="s">
        <v>170</v>
      </c>
      <c r="H578" s="324" t="s">
        <v>170</v>
      </c>
      <c r="I578" s="324" t="s">
        <v>170</v>
      </c>
    </row>
    <row r="579" spans="1:9" x14ac:dyDescent="0.25">
      <c r="A579" s="393">
        <v>43525</v>
      </c>
      <c r="B579" s="325" t="s">
        <v>147</v>
      </c>
      <c r="C579" s="325" t="s">
        <v>169</v>
      </c>
      <c r="D579" s="325" t="s">
        <v>82</v>
      </c>
      <c r="E579" s="325" t="s">
        <v>11</v>
      </c>
      <c r="F579" s="325">
        <v>17</v>
      </c>
      <c r="G579" s="325" t="s">
        <v>170</v>
      </c>
      <c r="H579" s="325" t="s">
        <v>170</v>
      </c>
      <c r="I579" s="325" t="s">
        <v>170</v>
      </c>
    </row>
    <row r="580" spans="1:9" x14ac:dyDescent="0.25">
      <c r="A580" s="392">
        <v>43525</v>
      </c>
      <c r="B580" s="324" t="s">
        <v>147</v>
      </c>
      <c r="C580" s="324" t="s">
        <v>169</v>
      </c>
      <c r="D580" s="324" t="s">
        <v>82</v>
      </c>
      <c r="E580" s="324" t="s">
        <v>12</v>
      </c>
      <c r="F580" s="324">
        <v>20</v>
      </c>
      <c r="G580" s="324" t="s">
        <v>170</v>
      </c>
      <c r="H580" s="324" t="s">
        <v>170</v>
      </c>
      <c r="I580" s="324" t="s">
        <v>170</v>
      </c>
    </row>
    <row r="581" spans="1:9" x14ac:dyDescent="0.25">
      <c r="A581" s="393">
        <v>43525</v>
      </c>
      <c r="B581" s="325" t="s">
        <v>147</v>
      </c>
      <c r="C581" s="325" t="s">
        <v>169</v>
      </c>
      <c r="D581" s="325" t="s">
        <v>82</v>
      </c>
      <c r="E581" s="325" t="s">
        <v>13</v>
      </c>
      <c r="F581" s="325">
        <v>69</v>
      </c>
      <c r="G581" s="325" t="s">
        <v>170</v>
      </c>
      <c r="H581" s="325" t="s">
        <v>170</v>
      </c>
      <c r="I581" s="325" t="s">
        <v>170</v>
      </c>
    </row>
    <row r="582" spans="1:9" x14ac:dyDescent="0.25">
      <c r="A582" s="392">
        <v>43525</v>
      </c>
      <c r="B582" s="324" t="s">
        <v>148</v>
      </c>
      <c r="C582" s="324" t="s">
        <v>169</v>
      </c>
      <c r="D582" s="324" t="s">
        <v>81</v>
      </c>
      <c r="E582" s="324" t="s">
        <v>46</v>
      </c>
      <c r="F582" s="324">
        <v>158</v>
      </c>
      <c r="G582" s="324" t="s">
        <v>170</v>
      </c>
      <c r="H582" s="324" t="s">
        <v>170</v>
      </c>
      <c r="I582" s="324" t="s">
        <v>170</v>
      </c>
    </row>
    <row r="583" spans="1:9" x14ac:dyDescent="0.25">
      <c r="A583" s="393">
        <v>43525</v>
      </c>
      <c r="B583" s="325" t="s">
        <v>148</v>
      </c>
      <c r="C583" s="325" t="s">
        <v>169</v>
      </c>
      <c r="D583" s="325" t="s">
        <v>81</v>
      </c>
      <c r="E583" s="325" t="s">
        <v>47</v>
      </c>
      <c r="F583" s="325">
        <v>214</v>
      </c>
      <c r="G583" s="325" t="s">
        <v>170</v>
      </c>
      <c r="H583" s="325" t="s">
        <v>170</v>
      </c>
      <c r="I583" s="325" t="s">
        <v>170</v>
      </c>
    </row>
    <row r="584" spans="1:9" x14ac:dyDescent="0.25">
      <c r="A584" s="392">
        <v>43525</v>
      </c>
      <c r="B584" s="324" t="s">
        <v>148</v>
      </c>
      <c r="C584" s="324" t="s">
        <v>169</v>
      </c>
      <c r="D584" s="324" t="s">
        <v>81</v>
      </c>
      <c r="E584" s="324" t="s">
        <v>48</v>
      </c>
      <c r="F584" s="324">
        <v>126</v>
      </c>
      <c r="G584" s="324" t="s">
        <v>170</v>
      </c>
      <c r="H584" s="324" t="s">
        <v>170</v>
      </c>
      <c r="I584" s="324" t="s">
        <v>170</v>
      </c>
    </row>
    <row r="585" spans="1:9" x14ac:dyDescent="0.25">
      <c r="A585" s="393">
        <v>43525</v>
      </c>
      <c r="B585" s="325" t="s">
        <v>148</v>
      </c>
      <c r="C585" s="325" t="s">
        <v>169</v>
      </c>
      <c r="D585" s="325" t="s">
        <v>81</v>
      </c>
      <c r="E585" s="325" t="s">
        <v>50</v>
      </c>
      <c r="F585" s="325">
        <v>198</v>
      </c>
      <c r="G585" s="325" t="s">
        <v>170</v>
      </c>
      <c r="H585" s="325" t="s">
        <v>170</v>
      </c>
      <c r="I585" s="325" t="s">
        <v>170</v>
      </c>
    </row>
    <row r="586" spans="1:9" x14ac:dyDescent="0.25">
      <c r="A586" s="392">
        <v>43525</v>
      </c>
      <c r="B586" s="324" t="s">
        <v>148</v>
      </c>
      <c r="C586" s="324" t="s">
        <v>169</v>
      </c>
      <c r="D586" s="324" t="s">
        <v>82</v>
      </c>
      <c r="E586" s="324" t="s">
        <v>9</v>
      </c>
      <c r="F586" s="324">
        <v>203</v>
      </c>
      <c r="G586" s="324" t="s">
        <v>170</v>
      </c>
      <c r="H586" s="324" t="s">
        <v>170</v>
      </c>
      <c r="I586" s="324" t="s">
        <v>170</v>
      </c>
    </row>
    <row r="587" spans="1:9" x14ac:dyDescent="0.25">
      <c r="A587" s="393">
        <v>43525</v>
      </c>
      <c r="B587" s="325" t="s">
        <v>148</v>
      </c>
      <c r="C587" s="325" t="s">
        <v>169</v>
      </c>
      <c r="D587" s="325" t="s">
        <v>82</v>
      </c>
      <c r="E587" s="325" t="s">
        <v>10</v>
      </c>
      <c r="F587" s="325">
        <v>39</v>
      </c>
      <c r="G587" s="325" t="s">
        <v>170</v>
      </c>
      <c r="H587" s="325" t="s">
        <v>170</v>
      </c>
      <c r="I587" s="325" t="s">
        <v>170</v>
      </c>
    </row>
    <row r="588" spans="1:9" x14ac:dyDescent="0.25">
      <c r="A588" s="392">
        <v>43525</v>
      </c>
      <c r="B588" s="324" t="s">
        <v>148</v>
      </c>
      <c r="C588" s="324" t="s">
        <v>169</v>
      </c>
      <c r="D588" s="324" t="s">
        <v>82</v>
      </c>
      <c r="E588" s="324" t="s">
        <v>11</v>
      </c>
      <c r="F588" s="324">
        <v>102</v>
      </c>
      <c r="G588" s="324" t="s">
        <v>170</v>
      </c>
      <c r="H588" s="324" t="s">
        <v>170</v>
      </c>
      <c r="I588" s="324" t="s">
        <v>170</v>
      </c>
    </row>
    <row r="589" spans="1:9" x14ac:dyDescent="0.25">
      <c r="A589" s="393">
        <v>43525</v>
      </c>
      <c r="B589" s="325" t="s">
        <v>148</v>
      </c>
      <c r="C589" s="325" t="s">
        <v>169</v>
      </c>
      <c r="D589" s="325" t="s">
        <v>82</v>
      </c>
      <c r="E589" s="325" t="s">
        <v>12</v>
      </c>
      <c r="F589" s="325">
        <v>71</v>
      </c>
      <c r="G589" s="325" t="s">
        <v>170</v>
      </c>
      <c r="H589" s="325" t="s">
        <v>170</v>
      </c>
      <c r="I589" s="325" t="s">
        <v>170</v>
      </c>
    </row>
    <row r="590" spans="1:9" x14ac:dyDescent="0.25">
      <c r="A590" s="392">
        <v>43525</v>
      </c>
      <c r="B590" s="324" t="s">
        <v>148</v>
      </c>
      <c r="C590" s="324" t="s">
        <v>169</v>
      </c>
      <c r="D590" s="324" t="s">
        <v>82</v>
      </c>
      <c r="E590" s="324" t="s">
        <v>13</v>
      </c>
      <c r="F590" s="324">
        <v>281</v>
      </c>
      <c r="G590" s="324" t="s">
        <v>170</v>
      </c>
      <c r="H590" s="324" t="s">
        <v>170</v>
      </c>
      <c r="I590" s="324" t="s">
        <v>170</v>
      </c>
    </row>
    <row r="591" spans="1:9" x14ac:dyDescent="0.25">
      <c r="A591" s="393">
        <v>43525</v>
      </c>
      <c r="B591" s="325" t="s">
        <v>149</v>
      </c>
      <c r="C591" s="325" t="s">
        <v>169</v>
      </c>
      <c r="D591" s="325" t="s">
        <v>81</v>
      </c>
      <c r="E591" s="325" t="s">
        <v>46</v>
      </c>
      <c r="F591" s="325">
        <v>51</v>
      </c>
      <c r="G591" s="325" t="s">
        <v>170</v>
      </c>
      <c r="H591" s="325" t="s">
        <v>170</v>
      </c>
      <c r="I591" s="325" t="s">
        <v>170</v>
      </c>
    </row>
    <row r="592" spans="1:9" x14ac:dyDescent="0.25">
      <c r="A592" s="392">
        <v>43525</v>
      </c>
      <c r="B592" s="324" t="s">
        <v>149</v>
      </c>
      <c r="C592" s="324" t="s">
        <v>169</v>
      </c>
      <c r="D592" s="324" t="s">
        <v>81</v>
      </c>
      <c r="E592" s="324" t="s">
        <v>47</v>
      </c>
      <c r="F592" s="324">
        <v>110</v>
      </c>
      <c r="G592" s="324" t="s">
        <v>170</v>
      </c>
      <c r="H592" s="324" t="s">
        <v>170</v>
      </c>
      <c r="I592" s="324" t="s">
        <v>170</v>
      </c>
    </row>
    <row r="593" spans="1:9" x14ac:dyDescent="0.25">
      <c r="A593" s="393">
        <v>43525</v>
      </c>
      <c r="B593" s="325" t="s">
        <v>149</v>
      </c>
      <c r="C593" s="325" t="s">
        <v>169</v>
      </c>
      <c r="D593" s="325" t="s">
        <v>81</v>
      </c>
      <c r="E593" s="325" t="s">
        <v>48</v>
      </c>
      <c r="F593" s="325">
        <v>89</v>
      </c>
      <c r="G593" s="325" t="s">
        <v>170</v>
      </c>
      <c r="H593" s="325" t="s">
        <v>170</v>
      </c>
      <c r="I593" s="325" t="s">
        <v>170</v>
      </c>
    </row>
    <row r="594" spans="1:9" x14ac:dyDescent="0.25">
      <c r="A594" s="392">
        <v>43525</v>
      </c>
      <c r="B594" s="324" t="s">
        <v>149</v>
      </c>
      <c r="C594" s="324" t="s">
        <v>169</v>
      </c>
      <c r="D594" s="324" t="s">
        <v>81</v>
      </c>
      <c r="E594" s="324" t="s">
        <v>50</v>
      </c>
      <c r="F594" s="324">
        <v>358</v>
      </c>
      <c r="G594" s="324" t="s">
        <v>170</v>
      </c>
      <c r="H594" s="324" t="s">
        <v>170</v>
      </c>
      <c r="I594" s="324" t="s">
        <v>170</v>
      </c>
    </row>
    <row r="595" spans="1:9" x14ac:dyDescent="0.25">
      <c r="A595" s="393">
        <v>43525</v>
      </c>
      <c r="B595" s="325" t="s">
        <v>150</v>
      </c>
      <c r="C595" s="325" t="s">
        <v>169</v>
      </c>
      <c r="D595" s="325" t="s">
        <v>81</v>
      </c>
      <c r="E595" s="325" t="s">
        <v>46</v>
      </c>
      <c r="F595" s="325">
        <v>185</v>
      </c>
      <c r="G595" s="325" t="s">
        <v>170</v>
      </c>
      <c r="H595" s="325" t="s">
        <v>170</v>
      </c>
      <c r="I595" s="325" t="s">
        <v>170</v>
      </c>
    </row>
    <row r="596" spans="1:9" x14ac:dyDescent="0.25">
      <c r="A596" s="392">
        <v>43525</v>
      </c>
      <c r="B596" s="324" t="s">
        <v>150</v>
      </c>
      <c r="C596" s="324" t="s">
        <v>169</v>
      </c>
      <c r="D596" s="324" t="s">
        <v>81</v>
      </c>
      <c r="E596" s="324" t="s">
        <v>47</v>
      </c>
      <c r="F596" s="324">
        <v>118</v>
      </c>
      <c r="G596" s="324" t="s">
        <v>170</v>
      </c>
      <c r="H596" s="324" t="s">
        <v>170</v>
      </c>
      <c r="I596" s="324" t="s">
        <v>170</v>
      </c>
    </row>
    <row r="597" spans="1:9" x14ac:dyDescent="0.25">
      <c r="A597" s="393">
        <v>43525</v>
      </c>
      <c r="B597" s="325" t="s">
        <v>150</v>
      </c>
      <c r="C597" s="325" t="s">
        <v>169</v>
      </c>
      <c r="D597" s="325" t="s">
        <v>81</v>
      </c>
      <c r="E597" s="325" t="s">
        <v>48</v>
      </c>
      <c r="F597" s="325">
        <v>79</v>
      </c>
      <c r="G597" s="325" t="s">
        <v>170</v>
      </c>
      <c r="H597" s="325" t="s">
        <v>170</v>
      </c>
      <c r="I597" s="325" t="s">
        <v>170</v>
      </c>
    </row>
    <row r="598" spans="1:9" x14ac:dyDescent="0.25">
      <c r="A598" s="392">
        <v>43525</v>
      </c>
      <c r="B598" s="324" t="s">
        <v>150</v>
      </c>
      <c r="C598" s="324" t="s">
        <v>169</v>
      </c>
      <c r="D598" s="324" t="s">
        <v>81</v>
      </c>
      <c r="E598" s="324" t="s">
        <v>50</v>
      </c>
      <c r="F598" s="324">
        <v>76</v>
      </c>
      <c r="G598" s="324" t="s">
        <v>170</v>
      </c>
      <c r="H598" s="324" t="s">
        <v>170</v>
      </c>
      <c r="I598" s="324" t="s">
        <v>170</v>
      </c>
    </row>
    <row r="599" spans="1:9" x14ac:dyDescent="0.25">
      <c r="A599" s="393">
        <v>43525</v>
      </c>
      <c r="B599" s="325" t="s">
        <v>91</v>
      </c>
      <c r="C599" s="325" t="s">
        <v>169</v>
      </c>
      <c r="D599" s="325" t="s">
        <v>81</v>
      </c>
      <c r="E599" s="325" t="s">
        <v>46</v>
      </c>
      <c r="F599" s="325">
        <v>1003</v>
      </c>
      <c r="G599" s="325">
        <v>903</v>
      </c>
      <c r="H599" s="325">
        <v>100</v>
      </c>
      <c r="I599" s="325">
        <v>0.11</v>
      </c>
    </row>
    <row r="600" spans="1:9" x14ac:dyDescent="0.25">
      <c r="A600" s="392">
        <v>43525</v>
      </c>
      <c r="B600" s="324" t="s">
        <v>91</v>
      </c>
      <c r="C600" s="324" t="s">
        <v>169</v>
      </c>
      <c r="D600" s="324" t="s">
        <v>81</v>
      </c>
      <c r="E600" s="324" t="s">
        <v>47</v>
      </c>
      <c r="F600" s="324">
        <v>639</v>
      </c>
      <c r="G600" s="324">
        <v>630</v>
      </c>
      <c r="H600" s="324">
        <v>9</v>
      </c>
      <c r="I600" s="324">
        <v>0.01</v>
      </c>
    </row>
    <row r="601" spans="1:9" x14ac:dyDescent="0.25">
      <c r="A601" s="393">
        <v>43525</v>
      </c>
      <c r="B601" s="325" t="s">
        <v>91</v>
      </c>
      <c r="C601" s="325" t="s">
        <v>169</v>
      </c>
      <c r="D601" s="325" t="s">
        <v>81</v>
      </c>
      <c r="E601" s="325" t="s">
        <v>48</v>
      </c>
      <c r="F601" s="325">
        <v>617</v>
      </c>
      <c r="G601" s="325">
        <v>607</v>
      </c>
      <c r="H601" s="325">
        <v>10</v>
      </c>
      <c r="I601" s="325">
        <v>0.02</v>
      </c>
    </row>
    <row r="602" spans="1:9" x14ac:dyDescent="0.25">
      <c r="A602" s="392">
        <v>43525</v>
      </c>
      <c r="B602" s="324" t="s">
        <v>91</v>
      </c>
      <c r="C602" s="324" t="s">
        <v>169</v>
      </c>
      <c r="D602" s="324" t="s">
        <v>81</v>
      </c>
      <c r="E602" s="324" t="s">
        <v>50</v>
      </c>
      <c r="F602" s="324">
        <v>823</v>
      </c>
      <c r="G602" s="324">
        <v>822</v>
      </c>
      <c r="H602" s="324">
        <v>1</v>
      </c>
      <c r="I602" s="324">
        <v>0</v>
      </c>
    </row>
    <row r="603" spans="1:9" x14ac:dyDescent="0.25">
      <c r="A603" s="393">
        <v>43525</v>
      </c>
      <c r="B603" s="325" t="s">
        <v>91</v>
      </c>
      <c r="C603" s="325" t="s">
        <v>169</v>
      </c>
      <c r="D603" s="325" t="s">
        <v>82</v>
      </c>
      <c r="E603" s="325" t="s">
        <v>9</v>
      </c>
      <c r="F603" s="325">
        <v>532</v>
      </c>
      <c r="G603" s="325">
        <v>532</v>
      </c>
      <c r="H603" s="325">
        <v>0</v>
      </c>
      <c r="I603" s="325">
        <v>0</v>
      </c>
    </row>
    <row r="604" spans="1:9" x14ac:dyDescent="0.25">
      <c r="A604" s="392">
        <v>43525</v>
      </c>
      <c r="B604" s="324" t="s">
        <v>91</v>
      </c>
      <c r="C604" s="324" t="s">
        <v>169</v>
      </c>
      <c r="D604" s="324" t="s">
        <v>82</v>
      </c>
      <c r="E604" s="324" t="s">
        <v>10</v>
      </c>
      <c r="F604" s="324">
        <v>232</v>
      </c>
      <c r="G604" s="324">
        <v>233</v>
      </c>
      <c r="H604" s="324">
        <v>-1</v>
      </c>
      <c r="I604" s="324">
        <v>0</v>
      </c>
    </row>
    <row r="605" spans="1:9" x14ac:dyDescent="0.25">
      <c r="A605" s="393">
        <v>43525</v>
      </c>
      <c r="B605" s="325" t="s">
        <v>91</v>
      </c>
      <c r="C605" s="325" t="s">
        <v>169</v>
      </c>
      <c r="D605" s="325" t="s">
        <v>82</v>
      </c>
      <c r="E605" s="325" t="s">
        <v>11</v>
      </c>
      <c r="F605" s="325">
        <v>612</v>
      </c>
      <c r="G605" s="325">
        <v>612</v>
      </c>
      <c r="H605" s="325">
        <v>0</v>
      </c>
      <c r="I605" s="325">
        <v>0</v>
      </c>
    </row>
    <row r="606" spans="1:9" x14ac:dyDescent="0.25">
      <c r="A606" s="392">
        <v>43525</v>
      </c>
      <c r="B606" s="324" t="s">
        <v>91</v>
      </c>
      <c r="C606" s="324" t="s">
        <v>169</v>
      </c>
      <c r="D606" s="324" t="s">
        <v>82</v>
      </c>
      <c r="E606" s="324" t="s">
        <v>12</v>
      </c>
      <c r="F606" s="324">
        <v>1151</v>
      </c>
      <c r="G606" s="324">
        <v>1149</v>
      </c>
      <c r="H606" s="324">
        <v>2</v>
      </c>
      <c r="I606" s="324">
        <v>0</v>
      </c>
    </row>
    <row r="607" spans="1:9" x14ac:dyDescent="0.25">
      <c r="A607" s="393">
        <v>43525</v>
      </c>
      <c r="B607" s="325" t="s">
        <v>91</v>
      </c>
      <c r="C607" s="325" t="s">
        <v>169</v>
      </c>
      <c r="D607" s="325" t="s">
        <v>82</v>
      </c>
      <c r="E607" s="325" t="s">
        <v>13</v>
      </c>
      <c r="F607" s="325">
        <v>368</v>
      </c>
      <c r="G607" s="325">
        <v>253</v>
      </c>
      <c r="H607" s="325">
        <v>115</v>
      </c>
      <c r="I607" s="325">
        <v>0.45</v>
      </c>
    </row>
    <row r="608" spans="1:9" x14ac:dyDescent="0.25">
      <c r="A608" s="392">
        <v>43525</v>
      </c>
      <c r="B608" s="324" t="s">
        <v>151</v>
      </c>
      <c r="C608" s="324" t="s">
        <v>169</v>
      </c>
      <c r="D608" s="324" t="s">
        <v>81</v>
      </c>
      <c r="E608" s="324" t="s">
        <v>46</v>
      </c>
      <c r="F608" s="324">
        <v>63</v>
      </c>
      <c r="G608" s="324" t="s">
        <v>170</v>
      </c>
      <c r="H608" s="324" t="s">
        <v>170</v>
      </c>
      <c r="I608" s="324" t="s">
        <v>170</v>
      </c>
    </row>
    <row r="609" spans="1:9" x14ac:dyDescent="0.25">
      <c r="A609" s="393">
        <v>43525</v>
      </c>
      <c r="B609" s="325" t="s">
        <v>151</v>
      </c>
      <c r="C609" s="325" t="s">
        <v>169</v>
      </c>
      <c r="D609" s="325" t="s">
        <v>81</v>
      </c>
      <c r="E609" s="325" t="s">
        <v>47</v>
      </c>
      <c r="F609" s="325">
        <v>134</v>
      </c>
      <c r="G609" s="325" t="s">
        <v>170</v>
      </c>
      <c r="H609" s="325" t="s">
        <v>170</v>
      </c>
      <c r="I609" s="325" t="s">
        <v>170</v>
      </c>
    </row>
    <row r="610" spans="1:9" x14ac:dyDescent="0.25">
      <c r="A610" s="392">
        <v>43525</v>
      </c>
      <c r="B610" s="324" t="s">
        <v>151</v>
      </c>
      <c r="C610" s="324" t="s">
        <v>169</v>
      </c>
      <c r="D610" s="324" t="s">
        <v>81</v>
      </c>
      <c r="E610" s="324" t="s">
        <v>48</v>
      </c>
      <c r="F610" s="324">
        <v>36</v>
      </c>
      <c r="G610" s="324" t="s">
        <v>170</v>
      </c>
      <c r="H610" s="324" t="s">
        <v>170</v>
      </c>
      <c r="I610" s="324" t="s">
        <v>170</v>
      </c>
    </row>
    <row r="611" spans="1:9" x14ac:dyDescent="0.25">
      <c r="A611" s="393">
        <v>43525</v>
      </c>
      <c r="B611" s="325" t="s">
        <v>151</v>
      </c>
      <c r="C611" s="325" t="s">
        <v>169</v>
      </c>
      <c r="D611" s="325" t="s">
        <v>81</v>
      </c>
      <c r="E611" s="325" t="s">
        <v>50</v>
      </c>
      <c r="F611" s="325">
        <v>60</v>
      </c>
      <c r="G611" s="325" t="s">
        <v>170</v>
      </c>
      <c r="H611" s="325" t="s">
        <v>170</v>
      </c>
      <c r="I611" s="325" t="s">
        <v>170</v>
      </c>
    </row>
    <row r="612" spans="1:9" x14ac:dyDescent="0.25">
      <c r="A612" s="392">
        <v>43525</v>
      </c>
      <c r="B612" s="324" t="s">
        <v>92</v>
      </c>
      <c r="C612" s="324" t="s">
        <v>169</v>
      </c>
      <c r="D612" s="324" t="s">
        <v>81</v>
      </c>
      <c r="E612" s="324" t="s">
        <v>46</v>
      </c>
      <c r="F612" s="324">
        <v>33</v>
      </c>
      <c r="G612" s="324">
        <v>32</v>
      </c>
      <c r="H612" s="324">
        <v>1</v>
      </c>
      <c r="I612" s="324">
        <v>0.03</v>
      </c>
    </row>
    <row r="613" spans="1:9" x14ac:dyDescent="0.25">
      <c r="A613" s="393">
        <v>43525</v>
      </c>
      <c r="B613" s="325" t="s">
        <v>92</v>
      </c>
      <c r="C613" s="325" t="s">
        <v>169</v>
      </c>
      <c r="D613" s="325" t="s">
        <v>81</v>
      </c>
      <c r="E613" s="325" t="s">
        <v>47</v>
      </c>
      <c r="F613" s="325">
        <v>306</v>
      </c>
      <c r="G613" s="325">
        <v>305</v>
      </c>
      <c r="H613" s="325">
        <v>1</v>
      </c>
      <c r="I613" s="325">
        <v>0</v>
      </c>
    </row>
    <row r="614" spans="1:9" x14ac:dyDescent="0.25">
      <c r="A614" s="392">
        <v>43525</v>
      </c>
      <c r="B614" s="324" t="s">
        <v>92</v>
      </c>
      <c r="C614" s="324" t="s">
        <v>169</v>
      </c>
      <c r="D614" s="324" t="s">
        <v>81</v>
      </c>
      <c r="E614" s="324" t="s">
        <v>48</v>
      </c>
      <c r="F614" s="324">
        <v>82</v>
      </c>
      <c r="G614" s="324">
        <v>82</v>
      </c>
      <c r="H614" s="324">
        <v>0</v>
      </c>
      <c r="I614" s="324">
        <v>0</v>
      </c>
    </row>
    <row r="615" spans="1:9" x14ac:dyDescent="0.25">
      <c r="A615" s="393">
        <v>43525</v>
      </c>
      <c r="B615" s="325" t="s">
        <v>92</v>
      </c>
      <c r="C615" s="325" t="s">
        <v>169</v>
      </c>
      <c r="D615" s="325" t="s">
        <v>81</v>
      </c>
      <c r="E615" s="325" t="s">
        <v>50</v>
      </c>
      <c r="F615" s="325">
        <v>612</v>
      </c>
      <c r="G615" s="325">
        <v>611</v>
      </c>
      <c r="H615" s="325">
        <v>1</v>
      </c>
      <c r="I615" s="325">
        <v>0</v>
      </c>
    </row>
    <row r="616" spans="1:9" x14ac:dyDescent="0.25">
      <c r="A616" s="392">
        <v>43525</v>
      </c>
      <c r="B616" s="324" t="s">
        <v>92</v>
      </c>
      <c r="C616" s="324" t="s">
        <v>169</v>
      </c>
      <c r="D616" s="324" t="s">
        <v>82</v>
      </c>
      <c r="E616" s="324" t="s">
        <v>9</v>
      </c>
      <c r="F616" s="324">
        <v>494</v>
      </c>
      <c r="G616" s="324">
        <v>494</v>
      </c>
      <c r="H616" s="324">
        <v>0</v>
      </c>
      <c r="I616" s="324">
        <v>0</v>
      </c>
    </row>
    <row r="617" spans="1:9" x14ac:dyDescent="0.25">
      <c r="A617" s="393">
        <v>43525</v>
      </c>
      <c r="B617" s="325" t="s">
        <v>92</v>
      </c>
      <c r="C617" s="325" t="s">
        <v>169</v>
      </c>
      <c r="D617" s="325" t="s">
        <v>82</v>
      </c>
      <c r="E617" s="325" t="s">
        <v>10</v>
      </c>
      <c r="F617" s="325">
        <v>190</v>
      </c>
      <c r="G617" s="325">
        <v>190</v>
      </c>
      <c r="H617" s="325">
        <v>0</v>
      </c>
      <c r="I617" s="325">
        <v>0</v>
      </c>
    </row>
    <row r="618" spans="1:9" x14ac:dyDescent="0.25">
      <c r="A618" s="392">
        <v>43525</v>
      </c>
      <c r="B618" s="324" t="s">
        <v>92</v>
      </c>
      <c r="C618" s="324" t="s">
        <v>169</v>
      </c>
      <c r="D618" s="324" t="s">
        <v>82</v>
      </c>
      <c r="E618" s="324" t="s">
        <v>11</v>
      </c>
      <c r="F618" s="324">
        <v>38</v>
      </c>
      <c r="G618" s="324">
        <v>38</v>
      </c>
      <c r="H618" s="324">
        <v>0</v>
      </c>
      <c r="I618" s="324">
        <v>0</v>
      </c>
    </row>
    <row r="619" spans="1:9" x14ac:dyDescent="0.25">
      <c r="A619" s="393">
        <v>43525</v>
      </c>
      <c r="B619" s="325" t="s">
        <v>92</v>
      </c>
      <c r="C619" s="325" t="s">
        <v>169</v>
      </c>
      <c r="D619" s="325" t="s">
        <v>82</v>
      </c>
      <c r="E619" s="325" t="s">
        <v>12</v>
      </c>
      <c r="F619" s="325">
        <v>18</v>
      </c>
      <c r="G619" s="325">
        <v>18</v>
      </c>
      <c r="H619" s="325">
        <v>0</v>
      </c>
      <c r="I619" s="325">
        <v>0</v>
      </c>
    </row>
    <row r="620" spans="1:9" x14ac:dyDescent="0.25">
      <c r="A620" s="392">
        <v>43525</v>
      </c>
      <c r="B620" s="324" t="s">
        <v>92</v>
      </c>
      <c r="C620" s="324" t="s">
        <v>169</v>
      </c>
      <c r="D620" s="324" t="s">
        <v>82</v>
      </c>
      <c r="E620" s="324" t="s">
        <v>13</v>
      </c>
      <c r="F620" s="324">
        <v>293</v>
      </c>
      <c r="G620" s="324">
        <v>290</v>
      </c>
      <c r="H620" s="324">
        <v>3</v>
      </c>
      <c r="I620" s="324">
        <v>0.01</v>
      </c>
    </row>
    <row r="621" spans="1:9" x14ac:dyDescent="0.25">
      <c r="A621" s="393">
        <v>43525</v>
      </c>
      <c r="B621" s="325" t="s">
        <v>152</v>
      </c>
      <c r="C621" s="325" t="s">
        <v>169</v>
      </c>
      <c r="D621" s="325" t="s">
        <v>81</v>
      </c>
      <c r="E621" s="325" t="s">
        <v>46</v>
      </c>
      <c r="F621" s="325">
        <v>108</v>
      </c>
      <c r="G621" s="325" t="s">
        <v>170</v>
      </c>
      <c r="H621" s="325" t="s">
        <v>170</v>
      </c>
      <c r="I621" s="325" t="s">
        <v>170</v>
      </c>
    </row>
    <row r="622" spans="1:9" x14ac:dyDescent="0.25">
      <c r="A622" s="392">
        <v>43525</v>
      </c>
      <c r="B622" s="324" t="s">
        <v>152</v>
      </c>
      <c r="C622" s="324" t="s">
        <v>169</v>
      </c>
      <c r="D622" s="324" t="s">
        <v>81</v>
      </c>
      <c r="E622" s="324" t="s">
        <v>47</v>
      </c>
      <c r="F622" s="324">
        <v>112</v>
      </c>
      <c r="G622" s="324" t="s">
        <v>170</v>
      </c>
      <c r="H622" s="324" t="s">
        <v>170</v>
      </c>
      <c r="I622" s="324" t="s">
        <v>170</v>
      </c>
    </row>
    <row r="623" spans="1:9" x14ac:dyDescent="0.25">
      <c r="A623" s="393">
        <v>43525</v>
      </c>
      <c r="B623" s="325" t="s">
        <v>152</v>
      </c>
      <c r="C623" s="325" t="s">
        <v>169</v>
      </c>
      <c r="D623" s="325" t="s">
        <v>81</v>
      </c>
      <c r="E623" s="325" t="s">
        <v>48</v>
      </c>
      <c r="F623" s="325">
        <v>53</v>
      </c>
      <c r="G623" s="325" t="s">
        <v>170</v>
      </c>
      <c r="H623" s="325" t="s">
        <v>170</v>
      </c>
      <c r="I623" s="325" t="s">
        <v>170</v>
      </c>
    </row>
    <row r="624" spans="1:9" x14ac:dyDescent="0.25">
      <c r="A624" s="392">
        <v>43525</v>
      </c>
      <c r="B624" s="324" t="s">
        <v>152</v>
      </c>
      <c r="C624" s="324" t="s">
        <v>169</v>
      </c>
      <c r="D624" s="324" t="s">
        <v>81</v>
      </c>
      <c r="E624" s="324" t="s">
        <v>50</v>
      </c>
      <c r="F624" s="324">
        <v>121</v>
      </c>
      <c r="G624" s="324" t="s">
        <v>170</v>
      </c>
      <c r="H624" s="324" t="s">
        <v>170</v>
      </c>
      <c r="I624" s="324" t="s">
        <v>170</v>
      </c>
    </row>
    <row r="625" spans="1:9" x14ac:dyDescent="0.25">
      <c r="A625" s="393">
        <v>43525</v>
      </c>
      <c r="B625" s="325" t="s">
        <v>153</v>
      </c>
      <c r="C625" s="325" t="s">
        <v>169</v>
      </c>
      <c r="D625" s="325" t="s">
        <v>81</v>
      </c>
      <c r="E625" s="325" t="s">
        <v>46</v>
      </c>
      <c r="F625" s="325">
        <v>114</v>
      </c>
      <c r="G625" s="325" t="s">
        <v>170</v>
      </c>
      <c r="H625" s="325" t="s">
        <v>170</v>
      </c>
      <c r="I625" s="325" t="s">
        <v>170</v>
      </c>
    </row>
    <row r="626" spans="1:9" x14ac:dyDescent="0.25">
      <c r="A626" s="392">
        <v>43525</v>
      </c>
      <c r="B626" s="324" t="s">
        <v>153</v>
      </c>
      <c r="C626" s="324" t="s">
        <v>169</v>
      </c>
      <c r="D626" s="324" t="s">
        <v>81</v>
      </c>
      <c r="E626" s="324" t="s">
        <v>47</v>
      </c>
      <c r="F626" s="324">
        <v>56</v>
      </c>
      <c r="G626" s="324" t="s">
        <v>170</v>
      </c>
      <c r="H626" s="324" t="s">
        <v>170</v>
      </c>
      <c r="I626" s="324" t="s">
        <v>170</v>
      </c>
    </row>
    <row r="627" spans="1:9" x14ac:dyDescent="0.25">
      <c r="A627" s="393">
        <v>43525</v>
      </c>
      <c r="B627" s="325" t="s">
        <v>153</v>
      </c>
      <c r="C627" s="325" t="s">
        <v>169</v>
      </c>
      <c r="D627" s="325" t="s">
        <v>81</v>
      </c>
      <c r="E627" s="325" t="s">
        <v>48</v>
      </c>
      <c r="F627" s="325">
        <v>44</v>
      </c>
      <c r="G627" s="325" t="s">
        <v>170</v>
      </c>
      <c r="H627" s="325" t="s">
        <v>170</v>
      </c>
      <c r="I627" s="325" t="s">
        <v>170</v>
      </c>
    </row>
    <row r="628" spans="1:9" x14ac:dyDescent="0.25">
      <c r="A628" s="392">
        <v>43525</v>
      </c>
      <c r="B628" s="324" t="s">
        <v>153</v>
      </c>
      <c r="C628" s="324" t="s">
        <v>169</v>
      </c>
      <c r="D628" s="324" t="s">
        <v>81</v>
      </c>
      <c r="E628" s="324" t="s">
        <v>50</v>
      </c>
      <c r="F628" s="324">
        <v>20</v>
      </c>
      <c r="G628" s="324" t="s">
        <v>170</v>
      </c>
      <c r="H628" s="324" t="s">
        <v>170</v>
      </c>
      <c r="I628" s="324" t="s">
        <v>170</v>
      </c>
    </row>
    <row r="629" spans="1:9" x14ac:dyDescent="0.25">
      <c r="A629" s="393">
        <v>43525</v>
      </c>
      <c r="B629" s="325" t="s">
        <v>154</v>
      </c>
      <c r="C629" s="325" t="s">
        <v>169</v>
      </c>
      <c r="D629" s="325" t="s">
        <v>81</v>
      </c>
      <c r="E629" s="325" t="s">
        <v>46</v>
      </c>
      <c r="F629" s="325">
        <v>17</v>
      </c>
      <c r="G629" s="325" t="s">
        <v>170</v>
      </c>
      <c r="H629" s="325" t="s">
        <v>170</v>
      </c>
      <c r="I629" s="325" t="s">
        <v>170</v>
      </c>
    </row>
    <row r="630" spans="1:9" x14ac:dyDescent="0.25">
      <c r="A630" s="392">
        <v>43525</v>
      </c>
      <c r="B630" s="324" t="s">
        <v>154</v>
      </c>
      <c r="C630" s="324" t="s">
        <v>169</v>
      </c>
      <c r="D630" s="324" t="s">
        <v>81</v>
      </c>
      <c r="E630" s="324" t="s">
        <v>47</v>
      </c>
      <c r="F630" s="324">
        <v>52</v>
      </c>
      <c r="G630" s="324" t="s">
        <v>170</v>
      </c>
      <c r="H630" s="324" t="s">
        <v>170</v>
      </c>
      <c r="I630" s="324" t="s">
        <v>170</v>
      </c>
    </row>
    <row r="631" spans="1:9" x14ac:dyDescent="0.25">
      <c r="A631" s="393">
        <v>43525</v>
      </c>
      <c r="B631" s="325" t="s">
        <v>154</v>
      </c>
      <c r="C631" s="325" t="s">
        <v>169</v>
      </c>
      <c r="D631" s="325" t="s">
        <v>81</v>
      </c>
      <c r="E631" s="325" t="s">
        <v>48</v>
      </c>
      <c r="F631" s="325">
        <v>25</v>
      </c>
      <c r="G631" s="325" t="s">
        <v>170</v>
      </c>
      <c r="H631" s="325" t="s">
        <v>170</v>
      </c>
      <c r="I631" s="325" t="s">
        <v>170</v>
      </c>
    </row>
    <row r="632" spans="1:9" x14ac:dyDescent="0.25">
      <c r="A632" s="392">
        <v>43525</v>
      </c>
      <c r="B632" s="324" t="s">
        <v>154</v>
      </c>
      <c r="C632" s="324" t="s">
        <v>169</v>
      </c>
      <c r="D632" s="324" t="s">
        <v>81</v>
      </c>
      <c r="E632" s="324" t="s">
        <v>50</v>
      </c>
      <c r="F632" s="324">
        <v>93</v>
      </c>
      <c r="G632" s="324" t="s">
        <v>170</v>
      </c>
      <c r="H632" s="324" t="s">
        <v>170</v>
      </c>
      <c r="I632" s="324" t="s">
        <v>170</v>
      </c>
    </row>
    <row r="633" spans="1:9" x14ac:dyDescent="0.25">
      <c r="A633" s="393">
        <v>43525</v>
      </c>
      <c r="B633" s="325" t="s">
        <v>155</v>
      </c>
      <c r="C633" s="325" t="s">
        <v>169</v>
      </c>
      <c r="D633" s="325" t="s">
        <v>81</v>
      </c>
      <c r="E633" s="325" t="s">
        <v>46</v>
      </c>
      <c r="F633" s="325">
        <v>190</v>
      </c>
      <c r="G633" s="325" t="s">
        <v>170</v>
      </c>
      <c r="H633" s="325" t="s">
        <v>170</v>
      </c>
      <c r="I633" s="325" t="s">
        <v>170</v>
      </c>
    </row>
    <row r="634" spans="1:9" x14ac:dyDescent="0.25">
      <c r="A634" s="392">
        <v>43525</v>
      </c>
      <c r="B634" s="324" t="s">
        <v>155</v>
      </c>
      <c r="C634" s="324" t="s">
        <v>169</v>
      </c>
      <c r="D634" s="324" t="s">
        <v>81</v>
      </c>
      <c r="E634" s="324" t="s">
        <v>47</v>
      </c>
      <c r="F634" s="324">
        <v>206</v>
      </c>
      <c r="G634" s="324" t="s">
        <v>170</v>
      </c>
      <c r="H634" s="324" t="s">
        <v>170</v>
      </c>
      <c r="I634" s="324" t="s">
        <v>170</v>
      </c>
    </row>
    <row r="635" spans="1:9" x14ac:dyDescent="0.25">
      <c r="A635" s="393">
        <v>43525</v>
      </c>
      <c r="B635" s="325" t="s">
        <v>155</v>
      </c>
      <c r="C635" s="325" t="s">
        <v>169</v>
      </c>
      <c r="D635" s="325" t="s">
        <v>81</v>
      </c>
      <c r="E635" s="325" t="s">
        <v>48</v>
      </c>
      <c r="F635" s="325">
        <v>130</v>
      </c>
      <c r="G635" s="325" t="s">
        <v>170</v>
      </c>
      <c r="H635" s="325" t="s">
        <v>170</v>
      </c>
      <c r="I635" s="325" t="s">
        <v>170</v>
      </c>
    </row>
    <row r="636" spans="1:9" x14ac:dyDescent="0.25">
      <c r="A636" s="392">
        <v>43525</v>
      </c>
      <c r="B636" s="324" t="s">
        <v>155</v>
      </c>
      <c r="C636" s="324" t="s">
        <v>169</v>
      </c>
      <c r="D636" s="324" t="s">
        <v>81</v>
      </c>
      <c r="E636" s="324" t="s">
        <v>50</v>
      </c>
      <c r="F636" s="324">
        <v>283</v>
      </c>
      <c r="G636" s="324" t="s">
        <v>170</v>
      </c>
      <c r="H636" s="324" t="s">
        <v>170</v>
      </c>
      <c r="I636" s="324" t="s">
        <v>170</v>
      </c>
    </row>
    <row r="637" spans="1:9" x14ac:dyDescent="0.25">
      <c r="A637" s="393">
        <v>43525</v>
      </c>
      <c r="B637" s="325" t="s">
        <v>155</v>
      </c>
      <c r="C637" s="325" t="s">
        <v>169</v>
      </c>
      <c r="D637" s="325" t="s">
        <v>82</v>
      </c>
      <c r="E637" s="325" t="s">
        <v>9</v>
      </c>
      <c r="F637" s="325">
        <v>69</v>
      </c>
      <c r="G637" s="325" t="s">
        <v>170</v>
      </c>
      <c r="H637" s="325" t="s">
        <v>170</v>
      </c>
      <c r="I637" s="325" t="s">
        <v>170</v>
      </c>
    </row>
    <row r="638" spans="1:9" x14ac:dyDescent="0.25">
      <c r="A638" s="392">
        <v>43525</v>
      </c>
      <c r="B638" s="324" t="s">
        <v>155</v>
      </c>
      <c r="C638" s="324" t="s">
        <v>169</v>
      </c>
      <c r="D638" s="324" t="s">
        <v>82</v>
      </c>
      <c r="E638" s="324" t="s">
        <v>10</v>
      </c>
      <c r="F638" s="324">
        <v>56</v>
      </c>
      <c r="G638" s="324" t="s">
        <v>170</v>
      </c>
      <c r="H638" s="324" t="s">
        <v>170</v>
      </c>
      <c r="I638" s="324" t="s">
        <v>170</v>
      </c>
    </row>
    <row r="639" spans="1:9" x14ac:dyDescent="0.25">
      <c r="A639" s="393">
        <v>43525</v>
      </c>
      <c r="B639" s="325" t="s">
        <v>155</v>
      </c>
      <c r="C639" s="325" t="s">
        <v>169</v>
      </c>
      <c r="D639" s="325" t="s">
        <v>82</v>
      </c>
      <c r="E639" s="325" t="s">
        <v>11</v>
      </c>
      <c r="F639" s="325">
        <v>80</v>
      </c>
      <c r="G639" s="325" t="s">
        <v>170</v>
      </c>
      <c r="H639" s="325" t="s">
        <v>170</v>
      </c>
      <c r="I639" s="325" t="s">
        <v>170</v>
      </c>
    </row>
    <row r="640" spans="1:9" x14ac:dyDescent="0.25">
      <c r="A640" s="392">
        <v>43525</v>
      </c>
      <c r="B640" s="324" t="s">
        <v>155</v>
      </c>
      <c r="C640" s="324" t="s">
        <v>169</v>
      </c>
      <c r="D640" s="324" t="s">
        <v>82</v>
      </c>
      <c r="E640" s="324" t="s">
        <v>12</v>
      </c>
      <c r="F640" s="324">
        <v>182</v>
      </c>
      <c r="G640" s="324" t="s">
        <v>170</v>
      </c>
      <c r="H640" s="324" t="s">
        <v>170</v>
      </c>
      <c r="I640" s="324" t="s">
        <v>170</v>
      </c>
    </row>
    <row r="641" spans="1:9" x14ac:dyDescent="0.25">
      <c r="A641" s="393">
        <v>43525</v>
      </c>
      <c r="B641" s="325" t="s">
        <v>155</v>
      </c>
      <c r="C641" s="325" t="s">
        <v>169</v>
      </c>
      <c r="D641" s="325" t="s">
        <v>82</v>
      </c>
      <c r="E641" s="325" t="s">
        <v>13</v>
      </c>
      <c r="F641" s="325">
        <v>422</v>
      </c>
      <c r="G641" s="325" t="s">
        <v>170</v>
      </c>
      <c r="H641" s="325" t="s">
        <v>170</v>
      </c>
      <c r="I641" s="325" t="s">
        <v>170</v>
      </c>
    </row>
    <row r="642" spans="1:9" x14ac:dyDescent="0.25">
      <c r="A642" s="392">
        <v>43525</v>
      </c>
      <c r="B642" s="324" t="s">
        <v>156</v>
      </c>
      <c r="C642" s="324" t="s">
        <v>169</v>
      </c>
      <c r="D642" s="324" t="s">
        <v>81</v>
      </c>
      <c r="E642" s="324" t="s">
        <v>46</v>
      </c>
      <c r="F642" s="324">
        <v>154</v>
      </c>
      <c r="G642" s="324" t="s">
        <v>170</v>
      </c>
      <c r="H642" s="324" t="s">
        <v>170</v>
      </c>
      <c r="I642" s="324" t="s">
        <v>170</v>
      </c>
    </row>
    <row r="643" spans="1:9" x14ac:dyDescent="0.25">
      <c r="A643" s="393">
        <v>43525</v>
      </c>
      <c r="B643" s="325" t="s">
        <v>156</v>
      </c>
      <c r="C643" s="325" t="s">
        <v>169</v>
      </c>
      <c r="D643" s="325" t="s">
        <v>81</v>
      </c>
      <c r="E643" s="325" t="s">
        <v>47</v>
      </c>
      <c r="F643" s="325">
        <v>142</v>
      </c>
      <c r="G643" s="325" t="s">
        <v>170</v>
      </c>
      <c r="H643" s="325" t="s">
        <v>170</v>
      </c>
      <c r="I643" s="325" t="s">
        <v>170</v>
      </c>
    </row>
    <row r="644" spans="1:9" x14ac:dyDescent="0.25">
      <c r="A644" s="392">
        <v>43525</v>
      </c>
      <c r="B644" s="324" t="s">
        <v>156</v>
      </c>
      <c r="C644" s="324" t="s">
        <v>169</v>
      </c>
      <c r="D644" s="324" t="s">
        <v>81</v>
      </c>
      <c r="E644" s="324" t="s">
        <v>48</v>
      </c>
      <c r="F644" s="324">
        <v>127</v>
      </c>
      <c r="G644" s="324" t="s">
        <v>170</v>
      </c>
      <c r="H644" s="324" t="s">
        <v>170</v>
      </c>
      <c r="I644" s="324" t="s">
        <v>170</v>
      </c>
    </row>
    <row r="645" spans="1:9" x14ac:dyDescent="0.25">
      <c r="A645" s="393">
        <v>43525</v>
      </c>
      <c r="B645" s="325" t="s">
        <v>156</v>
      </c>
      <c r="C645" s="325" t="s">
        <v>169</v>
      </c>
      <c r="D645" s="325" t="s">
        <v>81</v>
      </c>
      <c r="E645" s="325" t="s">
        <v>50</v>
      </c>
      <c r="F645" s="325">
        <v>309</v>
      </c>
      <c r="G645" s="325" t="s">
        <v>170</v>
      </c>
      <c r="H645" s="325" t="s">
        <v>170</v>
      </c>
      <c r="I645" s="325" t="s">
        <v>170</v>
      </c>
    </row>
    <row r="646" spans="1:9" x14ac:dyDescent="0.25">
      <c r="A646" s="392">
        <v>43525</v>
      </c>
      <c r="B646" s="324" t="s">
        <v>156</v>
      </c>
      <c r="C646" s="324" t="s">
        <v>169</v>
      </c>
      <c r="D646" s="324" t="s">
        <v>82</v>
      </c>
      <c r="E646" s="324" t="s">
        <v>9</v>
      </c>
      <c r="F646" s="324">
        <v>38</v>
      </c>
      <c r="G646" s="324" t="s">
        <v>170</v>
      </c>
      <c r="H646" s="324" t="s">
        <v>170</v>
      </c>
      <c r="I646" s="324" t="s">
        <v>170</v>
      </c>
    </row>
    <row r="647" spans="1:9" x14ac:dyDescent="0.25">
      <c r="A647" s="393">
        <v>43525</v>
      </c>
      <c r="B647" s="325" t="s">
        <v>156</v>
      </c>
      <c r="C647" s="325" t="s">
        <v>169</v>
      </c>
      <c r="D647" s="325" t="s">
        <v>82</v>
      </c>
      <c r="E647" s="325" t="s">
        <v>10</v>
      </c>
      <c r="F647" s="325">
        <v>109</v>
      </c>
      <c r="G647" s="325" t="s">
        <v>170</v>
      </c>
      <c r="H647" s="325" t="s">
        <v>170</v>
      </c>
      <c r="I647" s="325" t="s">
        <v>170</v>
      </c>
    </row>
    <row r="648" spans="1:9" x14ac:dyDescent="0.25">
      <c r="A648" s="392">
        <v>43525</v>
      </c>
      <c r="B648" s="324" t="s">
        <v>156</v>
      </c>
      <c r="C648" s="324" t="s">
        <v>169</v>
      </c>
      <c r="D648" s="324" t="s">
        <v>82</v>
      </c>
      <c r="E648" s="324" t="s">
        <v>11</v>
      </c>
      <c r="F648" s="324">
        <v>182</v>
      </c>
      <c r="G648" s="324" t="s">
        <v>170</v>
      </c>
      <c r="H648" s="324" t="s">
        <v>170</v>
      </c>
      <c r="I648" s="324" t="s">
        <v>170</v>
      </c>
    </row>
    <row r="649" spans="1:9" x14ac:dyDescent="0.25">
      <c r="A649" s="393">
        <v>43525</v>
      </c>
      <c r="B649" s="325" t="s">
        <v>156</v>
      </c>
      <c r="C649" s="325" t="s">
        <v>169</v>
      </c>
      <c r="D649" s="325" t="s">
        <v>82</v>
      </c>
      <c r="E649" s="325" t="s">
        <v>12</v>
      </c>
      <c r="F649" s="325">
        <v>221</v>
      </c>
      <c r="G649" s="325" t="s">
        <v>170</v>
      </c>
      <c r="H649" s="325" t="s">
        <v>170</v>
      </c>
      <c r="I649" s="325" t="s">
        <v>170</v>
      </c>
    </row>
    <row r="650" spans="1:9" x14ac:dyDescent="0.25">
      <c r="A650" s="392">
        <v>43525</v>
      </c>
      <c r="B650" s="324" t="s">
        <v>156</v>
      </c>
      <c r="C650" s="324" t="s">
        <v>169</v>
      </c>
      <c r="D650" s="324" t="s">
        <v>82</v>
      </c>
      <c r="E650" s="324" t="s">
        <v>13</v>
      </c>
      <c r="F650" s="324">
        <v>182</v>
      </c>
      <c r="G650" s="324" t="s">
        <v>170</v>
      </c>
      <c r="H650" s="324" t="s">
        <v>170</v>
      </c>
      <c r="I650" s="324" t="s">
        <v>170</v>
      </c>
    </row>
    <row r="651" spans="1:9" x14ac:dyDescent="0.25">
      <c r="A651" s="393">
        <v>43525</v>
      </c>
      <c r="B651" s="325" t="s">
        <v>93</v>
      </c>
      <c r="C651" s="325" t="s">
        <v>169</v>
      </c>
      <c r="D651" s="325" t="s">
        <v>81</v>
      </c>
      <c r="E651" s="325" t="s">
        <v>46</v>
      </c>
      <c r="F651" s="325">
        <v>272</v>
      </c>
      <c r="G651" s="325">
        <v>252</v>
      </c>
      <c r="H651" s="325">
        <v>20</v>
      </c>
      <c r="I651" s="325">
        <v>0.08</v>
      </c>
    </row>
    <row r="652" spans="1:9" x14ac:dyDescent="0.25">
      <c r="A652" s="392">
        <v>43525</v>
      </c>
      <c r="B652" s="324" t="s">
        <v>93</v>
      </c>
      <c r="C652" s="324" t="s">
        <v>169</v>
      </c>
      <c r="D652" s="324" t="s">
        <v>81</v>
      </c>
      <c r="E652" s="324" t="s">
        <v>47</v>
      </c>
      <c r="F652" s="324">
        <v>211</v>
      </c>
      <c r="G652" s="324">
        <v>208</v>
      </c>
      <c r="H652" s="324">
        <v>3</v>
      </c>
      <c r="I652" s="324">
        <v>0.01</v>
      </c>
    </row>
    <row r="653" spans="1:9" x14ac:dyDescent="0.25">
      <c r="A653" s="393">
        <v>43525</v>
      </c>
      <c r="B653" s="325" t="s">
        <v>93</v>
      </c>
      <c r="C653" s="325" t="s">
        <v>169</v>
      </c>
      <c r="D653" s="325" t="s">
        <v>81</v>
      </c>
      <c r="E653" s="325" t="s">
        <v>48</v>
      </c>
      <c r="F653" s="325">
        <v>188</v>
      </c>
      <c r="G653" s="325">
        <v>184</v>
      </c>
      <c r="H653" s="325">
        <v>4</v>
      </c>
      <c r="I653" s="325">
        <v>0.02</v>
      </c>
    </row>
    <row r="654" spans="1:9" x14ac:dyDescent="0.25">
      <c r="A654" s="392">
        <v>43525</v>
      </c>
      <c r="B654" s="324" t="s">
        <v>93</v>
      </c>
      <c r="C654" s="324" t="s">
        <v>169</v>
      </c>
      <c r="D654" s="324" t="s">
        <v>81</v>
      </c>
      <c r="E654" s="324" t="s">
        <v>50</v>
      </c>
      <c r="F654" s="324">
        <v>417</v>
      </c>
      <c r="G654" s="324">
        <v>416</v>
      </c>
      <c r="H654" s="324">
        <v>1</v>
      </c>
      <c r="I654" s="324">
        <v>0</v>
      </c>
    </row>
    <row r="655" spans="1:9" x14ac:dyDescent="0.25">
      <c r="A655" s="393">
        <v>43525</v>
      </c>
      <c r="B655" s="325" t="s">
        <v>93</v>
      </c>
      <c r="C655" s="325" t="s">
        <v>169</v>
      </c>
      <c r="D655" s="325" t="s">
        <v>82</v>
      </c>
      <c r="E655" s="325" t="s">
        <v>9</v>
      </c>
      <c r="F655" s="325">
        <v>68</v>
      </c>
      <c r="G655" s="325">
        <v>68</v>
      </c>
      <c r="H655" s="325">
        <v>0</v>
      </c>
      <c r="I655" s="325">
        <v>0</v>
      </c>
    </row>
    <row r="656" spans="1:9" x14ac:dyDescent="0.25">
      <c r="A656" s="392">
        <v>43525</v>
      </c>
      <c r="B656" s="324" t="s">
        <v>93</v>
      </c>
      <c r="C656" s="324" t="s">
        <v>169</v>
      </c>
      <c r="D656" s="324" t="s">
        <v>82</v>
      </c>
      <c r="E656" s="324" t="s">
        <v>10</v>
      </c>
      <c r="F656" s="324">
        <v>168</v>
      </c>
      <c r="G656" s="324">
        <v>168</v>
      </c>
      <c r="H656" s="324">
        <v>0</v>
      </c>
      <c r="I656" s="324">
        <v>0</v>
      </c>
    </row>
    <row r="657" spans="1:9" x14ac:dyDescent="0.25">
      <c r="A657" s="393">
        <v>43525</v>
      </c>
      <c r="B657" s="325" t="s">
        <v>93</v>
      </c>
      <c r="C657" s="325" t="s">
        <v>169</v>
      </c>
      <c r="D657" s="325" t="s">
        <v>82</v>
      </c>
      <c r="E657" s="325" t="s">
        <v>11</v>
      </c>
      <c r="F657" s="325">
        <v>221</v>
      </c>
      <c r="G657" s="325">
        <v>221</v>
      </c>
      <c r="H657" s="325">
        <v>0</v>
      </c>
      <c r="I657" s="325">
        <v>0</v>
      </c>
    </row>
    <row r="658" spans="1:9" x14ac:dyDescent="0.25">
      <c r="A658" s="392">
        <v>43525</v>
      </c>
      <c r="B658" s="324" t="s">
        <v>93</v>
      </c>
      <c r="C658" s="324" t="s">
        <v>169</v>
      </c>
      <c r="D658" s="324" t="s">
        <v>82</v>
      </c>
      <c r="E658" s="324" t="s">
        <v>12</v>
      </c>
      <c r="F658" s="324">
        <v>309</v>
      </c>
      <c r="G658" s="324">
        <v>309</v>
      </c>
      <c r="H658" s="324">
        <v>0</v>
      </c>
      <c r="I658" s="324">
        <v>0</v>
      </c>
    </row>
    <row r="659" spans="1:9" x14ac:dyDescent="0.25">
      <c r="A659" s="393">
        <v>43525</v>
      </c>
      <c r="B659" s="325" t="s">
        <v>93</v>
      </c>
      <c r="C659" s="325" t="s">
        <v>169</v>
      </c>
      <c r="D659" s="325" t="s">
        <v>82</v>
      </c>
      <c r="E659" s="325" t="s">
        <v>13</v>
      </c>
      <c r="F659" s="325">
        <v>322</v>
      </c>
      <c r="G659" s="325">
        <v>294</v>
      </c>
      <c r="H659" s="325">
        <v>28</v>
      </c>
      <c r="I659" s="325">
        <v>0.1</v>
      </c>
    </row>
    <row r="660" spans="1:9" x14ac:dyDescent="0.25">
      <c r="A660" s="392">
        <v>43525</v>
      </c>
      <c r="B660" s="324" t="s">
        <v>171</v>
      </c>
      <c r="C660" s="324" t="s">
        <v>169</v>
      </c>
      <c r="D660" s="324" t="s">
        <v>81</v>
      </c>
      <c r="E660" s="324" t="s">
        <v>46</v>
      </c>
      <c r="F660" s="324" t="s">
        <v>170</v>
      </c>
      <c r="G660" s="324" t="s">
        <v>170</v>
      </c>
      <c r="H660" s="324" t="s">
        <v>170</v>
      </c>
      <c r="I660" s="324" t="s">
        <v>170</v>
      </c>
    </row>
    <row r="661" spans="1:9" x14ac:dyDescent="0.25">
      <c r="A661" s="393">
        <v>43525</v>
      </c>
      <c r="B661" s="325" t="s">
        <v>171</v>
      </c>
      <c r="C661" s="325" t="s">
        <v>169</v>
      </c>
      <c r="D661" s="325" t="s">
        <v>81</v>
      </c>
      <c r="E661" s="325" t="s">
        <v>47</v>
      </c>
      <c r="F661" s="325" t="s">
        <v>170</v>
      </c>
      <c r="G661" s="325" t="s">
        <v>170</v>
      </c>
      <c r="H661" s="325" t="s">
        <v>170</v>
      </c>
      <c r="I661" s="325" t="s">
        <v>170</v>
      </c>
    </row>
    <row r="662" spans="1:9" x14ac:dyDescent="0.25">
      <c r="A662" s="392">
        <v>43525</v>
      </c>
      <c r="B662" s="324" t="s">
        <v>171</v>
      </c>
      <c r="C662" s="324" t="s">
        <v>169</v>
      </c>
      <c r="D662" s="324" t="s">
        <v>81</v>
      </c>
      <c r="E662" s="324" t="s">
        <v>48</v>
      </c>
      <c r="F662" s="324" t="s">
        <v>170</v>
      </c>
      <c r="G662" s="324" t="s">
        <v>170</v>
      </c>
      <c r="H662" s="324" t="s">
        <v>170</v>
      </c>
      <c r="I662" s="324" t="s">
        <v>170</v>
      </c>
    </row>
    <row r="663" spans="1:9" x14ac:dyDescent="0.25">
      <c r="A663" s="393">
        <v>43525</v>
      </c>
      <c r="B663" s="325" t="s">
        <v>171</v>
      </c>
      <c r="C663" s="325" t="s">
        <v>169</v>
      </c>
      <c r="D663" s="325" t="s">
        <v>81</v>
      </c>
      <c r="E663" s="325" t="s">
        <v>50</v>
      </c>
      <c r="F663" s="325" t="s">
        <v>170</v>
      </c>
      <c r="G663" s="325" t="s">
        <v>170</v>
      </c>
      <c r="H663" s="325" t="s">
        <v>170</v>
      </c>
      <c r="I663" s="325" t="s">
        <v>170</v>
      </c>
    </row>
    <row r="664" spans="1:9" x14ac:dyDescent="0.25">
      <c r="A664" s="392">
        <v>43525</v>
      </c>
      <c r="B664" s="324" t="s">
        <v>171</v>
      </c>
      <c r="C664" s="324" t="s">
        <v>169</v>
      </c>
      <c r="D664" s="324" t="s">
        <v>82</v>
      </c>
      <c r="E664" s="324" t="s">
        <v>9</v>
      </c>
      <c r="F664" s="324" t="s">
        <v>170</v>
      </c>
      <c r="G664" s="324" t="s">
        <v>170</v>
      </c>
      <c r="H664" s="324" t="s">
        <v>170</v>
      </c>
      <c r="I664" s="324" t="s">
        <v>170</v>
      </c>
    </row>
    <row r="665" spans="1:9" x14ac:dyDescent="0.25">
      <c r="A665" s="393">
        <v>43525</v>
      </c>
      <c r="B665" s="325" t="s">
        <v>171</v>
      </c>
      <c r="C665" s="325" t="s">
        <v>169</v>
      </c>
      <c r="D665" s="325" t="s">
        <v>82</v>
      </c>
      <c r="E665" s="325" t="s">
        <v>10</v>
      </c>
      <c r="F665" s="325" t="s">
        <v>170</v>
      </c>
      <c r="G665" s="325" t="s">
        <v>170</v>
      </c>
      <c r="H665" s="325" t="s">
        <v>170</v>
      </c>
      <c r="I665" s="325" t="s">
        <v>170</v>
      </c>
    </row>
    <row r="666" spans="1:9" x14ac:dyDescent="0.25">
      <c r="A666" s="392">
        <v>43525</v>
      </c>
      <c r="B666" s="324" t="s">
        <v>171</v>
      </c>
      <c r="C666" s="324" t="s">
        <v>169</v>
      </c>
      <c r="D666" s="324" t="s">
        <v>82</v>
      </c>
      <c r="E666" s="324" t="s">
        <v>11</v>
      </c>
      <c r="F666" s="324" t="s">
        <v>170</v>
      </c>
      <c r="G666" s="324" t="s">
        <v>170</v>
      </c>
      <c r="H666" s="324" t="s">
        <v>170</v>
      </c>
      <c r="I666" s="324" t="s">
        <v>170</v>
      </c>
    </row>
    <row r="667" spans="1:9" x14ac:dyDescent="0.25">
      <c r="A667" s="393">
        <v>43525</v>
      </c>
      <c r="B667" s="325" t="s">
        <v>171</v>
      </c>
      <c r="C667" s="325" t="s">
        <v>169</v>
      </c>
      <c r="D667" s="325" t="s">
        <v>82</v>
      </c>
      <c r="E667" s="325" t="s">
        <v>12</v>
      </c>
      <c r="F667" s="325" t="s">
        <v>170</v>
      </c>
      <c r="G667" s="325" t="s">
        <v>170</v>
      </c>
      <c r="H667" s="325" t="s">
        <v>170</v>
      </c>
      <c r="I667" s="325" t="s">
        <v>170</v>
      </c>
    </row>
    <row r="668" spans="1:9" x14ac:dyDescent="0.25">
      <c r="A668" s="392">
        <v>43525</v>
      </c>
      <c r="B668" s="324" t="s">
        <v>171</v>
      </c>
      <c r="C668" s="324" t="s">
        <v>169</v>
      </c>
      <c r="D668" s="324" t="s">
        <v>82</v>
      </c>
      <c r="E668" s="324" t="s">
        <v>13</v>
      </c>
      <c r="F668" s="324" t="s">
        <v>170</v>
      </c>
      <c r="G668" s="324" t="s">
        <v>170</v>
      </c>
      <c r="H668" s="324" t="s">
        <v>170</v>
      </c>
      <c r="I668" s="324" t="s">
        <v>170</v>
      </c>
    </row>
    <row r="669" spans="1:9" x14ac:dyDescent="0.25">
      <c r="A669" s="393">
        <v>43525</v>
      </c>
      <c r="B669" s="325" t="s">
        <v>157</v>
      </c>
      <c r="C669" s="325" t="s">
        <v>169</v>
      </c>
      <c r="D669" s="325" t="s">
        <v>81</v>
      </c>
      <c r="E669" s="325" t="s">
        <v>46</v>
      </c>
      <c r="F669" s="325">
        <v>145</v>
      </c>
      <c r="G669" s="325" t="s">
        <v>170</v>
      </c>
      <c r="H669" s="325" t="s">
        <v>170</v>
      </c>
      <c r="I669" s="325" t="s">
        <v>170</v>
      </c>
    </row>
    <row r="670" spans="1:9" x14ac:dyDescent="0.25">
      <c r="A670" s="392">
        <v>43525</v>
      </c>
      <c r="B670" s="324" t="s">
        <v>157</v>
      </c>
      <c r="C670" s="324" t="s">
        <v>169</v>
      </c>
      <c r="D670" s="324" t="s">
        <v>81</v>
      </c>
      <c r="E670" s="324" t="s">
        <v>47</v>
      </c>
      <c r="F670" s="324">
        <v>90</v>
      </c>
      <c r="G670" s="324" t="s">
        <v>170</v>
      </c>
      <c r="H670" s="324" t="s">
        <v>170</v>
      </c>
      <c r="I670" s="324" t="s">
        <v>170</v>
      </c>
    </row>
    <row r="671" spans="1:9" x14ac:dyDescent="0.25">
      <c r="A671" s="393">
        <v>43525</v>
      </c>
      <c r="B671" s="325" t="s">
        <v>157</v>
      </c>
      <c r="C671" s="325" t="s">
        <v>169</v>
      </c>
      <c r="D671" s="325" t="s">
        <v>81</v>
      </c>
      <c r="E671" s="325" t="s">
        <v>48</v>
      </c>
      <c r="F671" s="325">
        <v>73</v>
      </c>
      <c r="G671" s="325" t="s">
        <v>170</v>
      </c>
      <c r="H671" s="325" t="s">
        <v>170</v>
      </c>
      <c r="I671" s="325" t="s">
        <v>170</v>
      </c>
    </row>
    <row r="672" spans="1:9" x14ac:dyDescent="0.25">
      <c r="A672" s="392">
        <v>43525</v>
      </c>
      <c r="B672" s="324" t="s">
        <v>157</v>
      </c>
      <c r="C672" s="324" t="s">
        <v>169</v>
      </c>
      <c r="D672" s="324" t="s">
        <v>81</v>
      </c>
      <c r="E672" s="324" t="s">
        <v>50</v>
      </c>
      <c r="F672" s="324">
        <v>170</v>
      </c>
      <c r="G672" s="324" t="s">
        <v>170</v>
      </c>
      <c r="H672" s="324" t="s">
        <v>170</v>
      </c>
      <c r="I672" s="324" t="s">
        <v>170</v>
      </c>
    </row>
    <row r="673" spans="1:9" x14ac:dyDescent="0.25">
      <c r="A673" s="393">
        <v>43525</v>
      </c>
      <c r="B673" s="325" t="s">
        <v>157</v>
      </c>
      <c r="C673" s="325" t="s">
        <v>169</v>
      </c>
      <c r="D673" s="325" t="s">
        <v>82</v>
      </c>
      <c r="E673" s="325" t="s">
        <v>9</v>
      </c>
      <c r="F673" s="325">
        <v>97</v>
      </c>
      <c r="G673" s="325" t="s">
        <v>170</v>
      </c>
      <c r="H673" s="325" t="s">
        <v>170</v>
      </c>
      <c r="I673" s="325" t="s">
        <v>170</v>
      </c>
    </row>
    <row r="674" spans="1:9" x14ac:dyDescent="0.25">
      <c r="A674" s="392">
        <v>43525</v>
      </c>
      <c r="B674" s="324" t="s">
        <v>157</v>
      </c>
      <c r="C674" s="324" t="s">
        <v>169</v>
      </c>
      <c r="D674" s="324" t="s">
        <v>82</v>
      </c>
      <c r="E674" s="324" t="s">
        <v>10</v>
      </c>
      <c r="F674" s="324">
        <v>20</v>
      </c>
      <c r="G674" s="324" t="s">
        <v>170</v>
      </c>
      <c r="H674" s="324" t="s">
        <v>170</v>
      </c>
      <c r="I674" s="324" t="s">
        <v>170</v>
      </c>
    </row>
    <row r="675" spans="1:9" x14ac:dyDescent="0.25">
      <c r="A675" s="393">
        <v>43525</v>
      </c>
      <c r="B675" s="325" t="s">
        <v>157</v>
      </c>
      <c r="C675" s="325" t="s">
        <v>169</v>
      </c>
      <c r="D675" s="325" t="s">
        <v>82</v>
      </c>
      <c r="E675" s="325" t="s">
        <v>11</v>
      </c>
      <c r="F675" s="325">
        <v>105</v>
      </c>
      <c r="G675" s="325" t="s">
        <v>170</v>
      </c>
      <c r="H675" s="325" t="s">
        <v>170</v>
      </c>
      <c r="I675" s="325" t="s">
        <v>170</v>
      </c>
    </row>
    <row r="676" spans="1:9" x14ac:dyDescent="0.25">
      <c r="A676" s="392">
        <v>43525</v>
      </c>
      <c r="B676" s="324" t="s">
        <v>157</v>
      </c>
      <c r="C676" s="324" t="s">
        <v>169</v>
      </c>
      <c r="D676" s="324" t="s">
        <v>82</v>
      </c>
      <c r="E676" s="324" t="s">
        <v>12</v>
      </c>
      <c r="F676" s="324">
        <v>76</v>
      </c>
      <c r="G676" s="324" t="s">
        <v>170</v>
      </c>
      <c r="H676" s="324" t="s">
        <v>170</v>
      </c>
      <c r="I676" s="324" t="s">
        <v>170</v>
      </c>
    </row>
    <row r="677" spans="1:9" x14ac:dyDescent="0.25">
      <c r="A677" s="393">
        <v>43525</v>
      </c>
      <c r="B677" s="325" t="s">
        <v>157</v>
      </c>
      <c r="C677" s="325" t="s">
        <v>169</v>
      </c>
      <c r="D677" s="325" t="s">
        <v>82</v>
      </c>
      <c r="E677" s="325" t="s">
        <v>13</v>
      </c>
      <c r="F677" s="325">
        <v>123</v>
      </c>
      <c r="G677" s="325" t="s">
        <v>170</v>
      </c>
      <c r="H677" s="325" t="s">
        <v>170</v>
      </c>
      <c r="I677" s="325" t="s">
        <v>170</v>
      </c>
    </row>
    <row r="678" spans="1:9" x14ac:dyDescent="0.25">
      <c r="A678" s="392">
        <v>43525</v>
      </c>
      <c r="B678" s="324" t="s">
        <v>158</v>
      </c>
      <c r="C678" s="324" t="s">
        <v>169</v>
      </c>
      <c r="D678" s="324" t="s">
        <v>81</v>
      </c>
      <c r="E678" s="324" t="s">
        <v>46</v>
      </c>
      <c r="F678" s="324">
        <v>291</v>
      </c>
      <c r="G678" s="324" t="s">
        <v>170</v>
      </c>
      <c r="H678" s="324" t="s">
        <v>170</v>
      </c>
      <c r="I678" s="324" t="s">
        <v>170</v>
      </c>
    </row>
    <row r="679" spans="1:9" x14ac:dyDescent="0.25">
      <c r="A679" s="393">
        <v>43525</v>
      </c>
      <c r="B679" s="325" t="s">
        <v>158</v>
      </c>
      <c r="C679" s="325" t="s">
        <v>169</v>
      </c>
      <c r="D679" s="325" t="s">
        <v>81</v>
      </c>
      <c r="E679" s="325" t="s">
        <v>47</v>
      </c>
      <c r="F679" s="325">
        <v>127</v>
      </c>
      <c r="G679" s="325" t="s">
        <v>170</v>
      </c>
      <c r="H679" s="325" t="s">
        <v>170</v>
      </c>
      <c r="I679" s="325" t="s">
        <v>170</v>
      </c>
    </row>
    <row r="680" spans="1:9" x14ac:dyDescent="0.25">
      <c r="A680" s="392">
        <v>43525</v>
      </c>
      <c r="B680" s="324" t="s">
        <v>158</v>
      </c>
      <c r="C680" s="324" t="s">
        <v>169</v>
      </c>
      <c r="D680" s="324" t="s">
        <v>81</v>
      </c>
      <c r="E680" s="324" t="s">
        <v>48</v>
      </c>
      <c r="F680" s="324">
        <v>81</v>
      </c>
      <c r="G680" s="324" t="s">
        <v>170</v>
      </c>
      <c r="H680" s="324" t="s">
        <v>170</v>
      </c>
      <c r="I680" s="324" t="s">
        <v>170</v>
      </c>
    </row>
    <row r="681" spans="1:9" x14ac:dyDescent="0.25">
      <c r="A681" s="393">
        <v>43525</v>
      </c>
      <c r="B681" s="325" t="s">
        <v>158</v>
      </c>
      <c r="C681" s="325" t="s">
        <v>169</v>
      </c>
      <c r="D681" s="325" t="s">
        <v>81</v>
      </c>
      <c r="E681" s="325" t="s">
        <v>50</v>
      </c>
      <c r="F681" s="325">
        <v>142</v>
      </c>
      <c r="G681" s="325" t="s">
        <v>170</v>
      </c>
      <c r="H681" s="325" t="s">
        <v>170</v>
      </c>
      <c r="I681" s="325" t="s">
        <v>170</v>
      </c>
    </row>
    <row r="682" spans="1:9" x14ac:dyDescent="0.25">
      <c r="A682" s="392">
        <v>43525</v>
      </c>
      <c r="B682" s="324" t="s">
        <v>158</v>
      </c>
      <c r="C682" s="324" t="s">
        <v>169</v>
      </c>
      <c r="D682" s="324" t="s">
        <v>82</v>
      </c>
      <c r="E682" s="324" t="s">
        <v>9</v>
      </c>
      <c r="F682" s="324">
        <v>35</v>
      </c>
      <c r="G682" s="324" t="s">
        <v>170</v>
      </c>
      <c r="H682" s="324" t="s">
        <v>170</v>
      </c>
      <c r="I682" s="324" t="s">
        <v>170</v>
      </c>
    </row>
    <row r="683" spans="1:9" x14ac:dyDescent="0.25">
      <c r="A683" s="393">
        <v>43525</v>
      </c>
      <c r="B683" s="325" t="s">
        <v>158</v>
      </c>
      <c r="C683" s="325" t="s">
        <v>169</v>
      </c>
      <c r="D683" s="325" t="s">
        <v>82</v>
      </c>
      <c r="E683" s="325" t="s">
        <v>10</v>
      </c>
      <c r="F683" s="325">
        <v>50</v>
      </c>
      <c r="G683" s="325" t="s">
        <v>170</v>
      </c>
      <c r="H683" s="325" t="s">
        <v>170</v>
      </c>
      <c r="I683" s="325" t="s">
        <v>170</v>
      </c>
    </row>
    <row r="684" spans="1:9" x14ac:dyDescent="0.25">
      <c r="A684" s="392">
        <v>43525</v>
      </c>
      <c r="B684" s="324" t="s">
        <v>158</v>
      </c>
      <c r="C684" s="324" t="s">
        <v>169</v>
      </c>
      <c r="D684" s="324" t="s">
        <v>82</v>
      </c>
      <c r="E684" s="324" t="s">
        <v>11</v>
      </c>
      <c r="F684" s="324">
        <v>68</v>
      </c>
      <c r="G684" s="324" t="s">
        <v>170</v>
      </c>
      <c r="H684" s="324" t="s">
        <v>170</v>
      </c>
      <c r="I684" s="324" t="s">
        <v>170</v>
      </c>
    </row>
    <row r="685" spans="1:9" x14ac:dyDescent="0.25">
      <c r="A685" s="393">
        <v>43525</v>
      </c>
      <c r="B685" s="325" t="s">
        <v>158</v>
      </c>
      <c r="C685" s="325" t="s">
        <v>169</v>
      </c>
      <c r="D685" s="325" t="s">
        <v>82</v>
      </c>
      <c r="E685" s="325" t="s">
        <v>12</v>
      </c>
      <c r="F685" s="325">
        <v>178</v>
      </c>
      <c r="G685" s="325" t="s">
        <v>170</v>
      </c>
      <c r="H685" s="325" t="s">
        <v>170</v>
      </c>
      <c r="I685" s="325" t="s">
        <v>170</v>
      </c>
    </row>
    <row r="686" spans="1:9" x14ac:dyDescent="0.25">
      <c r="A686" s="392">
        <v>43525</v>
      </c>
      <c r="B686" s="324" t="s">
        <v>158</v>
      </c>
      <c r="C686" s="324" t="s">
        <v>169</v>
      </c>
      <c r="D686" s="324" t="s">
        <v>82</v>
      </c>
      <c r="E686" s="324" t="s">
        <v>13</v>
      </c>
      <c r="F686" s="324">
        <v>310</v>
      </c>
      <c r="G686" s="324" t="s">
        <v>170</v>
      </c>
      <c r="H686" s="324" t="s">
        <v>170</v>
      </c>
      <c r="I686" s="324" t="s">
        <v>170</v>
      </c>
    </row>
    <row r="687" spans="1:9" x14ac:dyDescent="0.25">
      <c r="A687" s="393">
        <v>43525</v>
      </c>
      <c r="B687" s="325" t="s">
        <v>94</v>
      </c>
      <c r="C687" s="325" t="s">
        <v>169</v>
      </c>
      <c r="D687" s="325" t="s">
        <v>81</v>
      </c>
      <c r="E687" s="325" t="s">
        <v>46</v>
      </c>
      <c r="F687" s="325">
        <v>259</v>
      </c>
      <c r="G687" s="325">
        <v>246</v>
      </c>
      <c r="H687" s="325">
        <v>13</v>
      </c>
      <c r="I687" s="325">
        <v>0.05</v>
      </c>
    </row>
    <row r="688" spans="1:9" x14ac:dyDescent="0.25">
      <c r="A688" s="392">
        <v>43525</v>
      </c>
      <c r="B688" s="324" t="s">
        <v>94</v>
      </c>
      <c r="C688" s="324" t="s">
        <v>169</v>
      </c>
      <c r="D688" s="324" t="s">
        <v>81</v>
      </c>
      <c r="E688" s="324" t="s">
        <v>47</v>
      </c>
      <c r="F688" s="324">
        <v>885</v>
      </c>
      <c r="G688" s="324">
        <v>885</v>
      </c>
      <c r="H688" s="324">
        <v>0</v>
      </c>
      <c r="I688" s="324">
        <v>0</v>
      </c>
    </row>
    <row r="689" spans="1:9" x14ac:dyDescent="0.25">
      <c r="A689" s="393">
        <v>43525</v>
      </c>
      <c r="B689" s="325" t="s">
        <v>94</v>
      </c>
      <c r="C689" s="325" t="s">
        <v>169</v>
      </c>
      <c r="D689" s="325" t="s">
        <v>81</v>
      </c>
      <c r="E689" s="325" t="s">
        <v>48</v>
      </c>
      <c r="F689" s="325">
        <v>307</v>
      </c>
      <c r="G689" s="325">
        <v>307</v>
      </c>
      <c r="H689" s="325">
        <v>0</v>
      </c>
      <c r="I689" s="325">
        <v>0</v>
      </c>
    </row>
    <row r="690" spans="1:9" x14ac:dyDescent="0.25">
      <c r="A690" s="392">
        <v>43525</v>
      </c>
      <c r="B690" s="324" t="s">
        <v>94</v>
      </c>
      <c r="C690" s="324" t="s">
        <v>169</v>
      </c>
      <c r="D690" s="324" t="s">
        <v>81</v>
      </c>
      <c r="E690" s="324" t="s">
        <v>50</v>
      </c>
      <c r="F690" s="324">
        <v>2163</v>
      </c>
      <c r="G690" s="324">
        <v>2163</v>
      </c>
      <c r="H690" s="324">
        <v>0</v>
      </c>
      <c r="I690" s="324">
        <v>0</v>
      </c>
    </row>
    <row r="691" spans="1:9" x14ac:dyDescent="0.25">
      <c r="A691" s="393">
        <v>43525</v>
      </c>
      <c r="B691" s="325" t="s">
        <v>94</v>
      </c>
      <c r="C691" s="325" t="s">
        <v>169</v>
      </c>
      <c r="D691" s="325" t="s">
        <v>82</v>
      </c>
      <c r="E691" s="325" t="s">
        <v>9</v>
      </c>
      <c r="F691" s="325">
        <v>944</v>
      </c>
      <c r="G691" s="325">
        <v>945</v>
      </c>
      <c r="H691" s="325">
        <v>-1</v>
      </c>
      <c r="I691" s="325">
        <v>0</v>
      </c>
    </row>
    <row r="692" spans="1:9" x14ac:dyDescent="0.25">
      <c r="A692" s="392">
        <v>43525</v>
      </c>
      <c r="B692" s="324" t="s">
        <v>94</v>
      </c>
      <c r="C692" s="324" t="s">
        <v>169</v>
      </c>
      <c r="D692" s="324" t="s">
        <v>82</v>
      </c>
      <c r="E692" s="324" t="s">
        <v>10</v>
      </c>
      <c r="F692" s="324">
        <v>451</v>
      </c>
      <c r="G692" s="324">
        <v>451</v>
      </c>
      <c r="H692" s="324">
        <v>0</v>
      </c>
      <c r="I692" s="324">
        <v>0</v>
      </c>
    </row>
    <row r="693" spans="1:9" x14ac:dyDescent="0.25">
      <c r="A693" s="393">
        <v>43525</v>
      </c>
      <c r="B693" s="325" t="s">
        <v>94</v>
      </c>
      <c r="C693" s="325" t="s">
        <v>169</v>
      </c>
      <c r="D693" s="325" t="s">
        <v>82</v>
      </c>
      <c r="E693" s="325" t="s">
        <v>11</v>
      </c>
      <c r="F693" s="325">
        <v>833</v>
      </c>
      <c r="G693" s="325">
        <v>832</v>
      </c>
      <c r="H693" s="325">
        <v>1</v>
      </c>
      <c r="I693" s="325">
        <v>0</v>
      </c>
    </row>
    <row r="694" spans="1:9" x14ac:dyDescent="0.25">
      <c r="A694" s="392">
        <v>43525</v>
      </c>
      <c r="B694" s="324" t="s">
        <v>94</v>
      </c>
      <c r="C694" s="324" t="s">
        <v>169</v>
      </c>
      <c r="D694" s="324" t="s">
        <v>82</v>
      </c>
      <c r="E694" s="324" t="s">
        <v>12</v>
      </c>
      <c r="F694" s="324">
        <v>473</v>
      </c>
      <c r="G694" s="324">
        <v>472</v>
      </c>
      <c r="H694" s="324">
        <v>1</v>
      </c>
      <c r="I694" s="324">
        <v>0</v>
      </c>
    </row>
    <row r="695" spans="1:9" x14ac:dyDescent="0.25">
      <c r="A695" s="393">
        <v>43525</v>
      </c>
      <c r="B695" s="325" t="s">
        <v>94</v>
      </c>
      <c r="C695" s="325" t="s">
        <v>169</v>
      </c>
      <c r="D695" s="325" t="s">
        <v>82</v>
      </c>
      <c r="E695" s="325" t="s">
        <v>13</v>
      </c>
      <c r="F695" s="325">
        <v>913</v>
      </c>
      <c r="G695" s="325">
        <v>901</v>
      </c>
      <c r="H695" s="325">
        <v>12</v>
      </c>
      <c r="I695" s="325">
        <v>0.01</v>
      </c>
    </row>
    <row r="696" spans="1:9" x14ac:dyDescent="0.25">
      <c r="A696" s="392">
        <v>43525</v>
      </c>
      <c r="B696" s="324" t="s">
        <v>159</v>
      </c>
      <c r="C696" s="324" t="s">
        <v>169</v>
      </c>
      <c r="D696" s="324" t="s">
        <v>81</v>
      </c>
      <c r="E696" s="324" t="s">
        <v>46</v>
      </c>
      <c r="F696" s="324">
        <v>118</v>
      </c>
      <c r="G696" s="324" t="s">
        <v>170</v>
      </c>
      <c r="H696" s="324" t="s">
        <v>170</v>
      </c>
      <c r="I696" s="324" t="s">
        <v>170</v>
      </c>
    </row>
    <row r="697" spans="1:9" x14ac:dyDescent="0.25">
      <c r="A697" s="393">
        <v>43525</v>
      </c>
      <c r="B697" s="325" t="s">
        <v>159</v>
      </c>
      <c r="C697" s="325" t="s">
        <v>169</v>
      </c>
      <c r="D697" s="325" t="s">
        <v>81</v>
      </c>
      <c r="E697" s="325" t="s">
        <v>47</v>
      </c>
      <c r="F697" s="325">
        <v>69</v>
      </c>
      <c r="G697" s="325" t="s">
        <v>170</v>
      </c>
      <c r="H697" s="325" t="s">
        <v>170</v>
      </c>
      <c r="I697" s="325" t="s">
        <v>170</v>
      </c>
    </row>
    <row r="698" spans="1:9" x14ac:dyDescent="0.25">
      <c r="A698" s="392">
        <v>43525</v>
      </c>
      <c r="B698" s="324" t="s">
        <v>159</v>
      </c>
      <c r="C698" s="324" t="s">
        <v>169</v>
      </c>
      <c r="D698" s="324" t="s">
        <v>81</v>
      </c>
      <c r="E698" s="324" t="s">
        <v>48</v>
      </c>
      <c r="F698" s="324">
        <v>61</v>
      </c>
      <c r="G698" s="324" t="s">
        <v>170</v>
      </c>
      <c r="H698" s="324" t="s">
        <v>170</v>
      </c>
      <c r="I698" s="324" t="s">
        <v>170</v>
      </c>
    </row>
    <row r="699" spans="1:9" x14ac:dyDescent="0.25">
      <c r="A699" s="393">
        <v>43525</v>
      </c>
      <c r="B699" s="325" t="s">
        <v>159</v>
      </c>
      <c r="C699" s="325" t="s">
        <v>169</v>
      </c>
      <c r="D699" s="325" t="s">
        <v>81</v>
      </c>
      <c r="E699" s="325" t="s">
        <v>50</v>
      </c>
      <c r="F699" s="325">
        <v>108</v>
      </c>
      <c r="G699" s="325" t="s">
        <v>170</v>
      </c>
      <c r="H699" s="325" t="s">
        <v>170</v>
      </c>
      <c r="I699" s="325" t="s">
        <v>170</v>
      </c>
    </row>
    <row r="700" spans="1:9" x14ac:dyDescent="0.25">
      <c r="A700" s="392">
        <v>43525</v>
      </c>
      <c r="B700" s="324" t="s">
        <v>159</v>
      </c>
      <c r="C700" s="324" t="s">
        <v>169</v>
      </c>
      <c r="D700" s="324" t="s">
        <v>82</v>
      </c>
      <c r="E700" s="324" t="s">
        <v>9</v>
      </c>
      <c r="F700" s="324">
        <v>30</v>
      </c>
      <c r="G700" s="324" t="s">
        <v>170</v>
      </c>
      <c r="H700" s="324" t="s">
        <v>170</v>
      </c>
      <c r="I700" s="324" t="s">
        <v>170</v>
      </c>
    </row>
    <row r="701" spans="1:9" x14ac:dyDescent="0.25">
      <c r="A701" s="393">
        <v>43525</v>
      </c>
      <c r="B701" s="325" t="s">
        <v>159</v>
      </c>
      <c r="C701" s="325" t="s">
        <v>169</v>
      </c>
      <c r="D701" s="325" t="s">
        <v>82</v>
      </c>
      <c r="E701" s="325" t="s">
        <v>10</v>
      </c>
      <c r="F701" s="325">
        <v>59</v>
      </c>
      <c r="G701" s="325" t="s">
        <v>170</v>
      </c>
      <c r="H701" s="325" t="s">
        <v>170</v>
      </c>
      <c r="I701" s="325" t="s">
        <v>170</v>
      </c>
    </row>
    <row r="702" spans="1:9" x14ac:dyDescent="0.25">
      <c r="A702" s="392">
        <v>43525</v>
      </c>
      <c r="B702" s="324" t="s">
        <v>159</v>
      </c>
      <c r="C702" s="324" t="s">
        <v>169</v>
      </c>
      <c r="D702" s="324" t="s">
        <v>82</v>
      </c>
      <c r="E702" s="324" t="s">
        <v>11</v>
      </c>
      <c r="F702" s="324">
        <v>39</v>
      </c>
      <c r="G702" s="324" t="s">
        <v>170</v>
      </c>
      <c r="H702" s="324" t="s">
        <v>170</v>
      </c>
      <c r="I702" s="324" t="s">
        <v>170</v>
      </c>
    </row>
    <row r="703" spans="1:9" x14ac:dyDescent="0.25">
      <c r="A703" s="393">
        <v>43525</v>
      </c>
      <c r="B703" s="325" t="s">
        <v>159</v>
      </c>
      <c r="C703" s="325" t="s">
        <v>169</v>
      </c>
      <c r="D703" s="325" t="s">
        <v>82</v>
      </c>
      <c r="E703" s="325" t="s">
        <v>12</v>
      </c>
      <c r="F703" s="325">
        <v>88</v>
      </c>
      <c r="G703" s="325" t="s">
        <v>170</v>
      </c>
      <c r="H703" s="325" t="s">
        <v>170</v>
      </c>
      <c r="I703" s="325" t="s">
        <v>170</v>
      </c>
    </row>
    <row r="704" spans="1:9" x14ac:dyDescent="0.25">
      <c r="A704" s="392">
        <v>43525</v>
      </c>
      <c r="B704" s="324" t="s">
        <v>159</v>
      </c>
      <c r="C704" s="324" t="s">
        <v>169</v>
      </c>
      <c r="D704" s="324" t="s">
        <v>82</v>
      </c>
      <c r="E704" s="324" t="s">
        <v>13</v>
      </c>
      <c r="F704" s="324">
        <v>140</v>
      </c>
      <c r="G704" s="324" t="s">
        <v>170</v>
      </c>
      <c r="H704" s="324" t="s">
        <v>170</v>
      </c>
      <c r="I704" s="324" t="s">
        <v>170</v>
      </c>
    </row>
    <row r="705" spans="1:9" x14ac:dyDescent="0.25">
      <c r="A705" s="393">
        <v>43525</v>
      </c>
      <c r="B705" s="325" t="s">
        <v>160</v>
      </c>
      <c r="C705" s="325" t="s">
        <v>169</v>
      </c>
      <c r="D705" s="325" t="s">
        <v>81</v>
      </c>
      <c r="E705" s="325" t="s">
        <v>46</v>
      </c>
      <c r="F705" s="325">
        <v>11</v>
      </c>
      <c r="G705" s="325" t="s">
        <v>170</v>
      </c>
      <c r="H705" s="325" t="s">
        <v>170</v>
      </c>
      <c r="I705" s="325" t="s">
        <v>170</v>
      </c>
    </row>
    <row r="706" spans="1:9" x14ac:dyDescent="0.25">
      <c r="A706" s="392">
        <v>43525</v>
      </c>
      <c r="B706" s="324" t="s">
        <v>160</v>
      </c>
      <c r="C706" s="324" t="s">
        <v>169</v>
      </c>
      <c r="D706" s="324" t="s">
        <v>81</v>
      </c>
      <c r="E706" s="324" t="s">
        <v>47</v>
      </c>
      <c r="F706" s="324">
        <v>36</v>
      </c>
      <c r="G706" s="324" t="s">
        <v>170</v>
      </c>
      <c r="H706" s="324" t="s">
        <v>170</v>
      </c>
      <c r="I706" s="324" t="s">
        <v>170</v>
      </c>
    </row>
    <row r="707" spans="1:9" x14ac:dyDescent="0.25">
      <c r="A707" s="393">
        <v>43525</v>
      </c>
      <c r="B707" s="325" t="s">
        <v>160</v>
      </c>
      <c r="C707" s="325" t="s">
        <v>169</v>
      </c>
      <c r="D707" s="325" t="s">
        <v>81</v>
      </c>
      <c r="E707" s="325" t="s">
        <v>48</v>
      </c>
      <c r="F707" s="325">
        <v>17</v>
      </c>
      <c r="G707" s="325" t="s">
        <v>170</v>
      </c>
      <c r="H707" s="325" t="s">
        <v>170</v>
      </c>
      <c r="I707" s="325" t="s">
        <v>170</v>
      </c>
    </row>
    <row r="708" spans="1:9" x14ac:dyDescent="0.25">
      <c r="A708" s="392">
        <v>43525</v>
      </c>
      <c r="B708" s="324" t="s">
        <v>160</v>
      </c>
      <c r="C708" s="324" t="s">
        <v>169</v>
      </c>
      <c r="D708" s="324" t="s">
        <v>81</v>
      </c>
      <c r="E708" s="324" t="s">
        <v>50</v>
      </c>
      <c r="F708" s="324">
        <v>107</v>
      </c>
      <c r="G708" s="324" t="s">
        <v>170</v>
      </c>
      <c r="H708" s="324" t="s">
        <v>170</v>
      </c>
      <c r="I708" s="324" t="s">
        <v>170</v>
      </c>
    </row>
    <row r="709" spans="1:9" x14ac:dyDescent="0.25">
      <c r="A709" s="393">
        <v>43525</v>
      </c>
      <c r="B709" s="325" t="s">
        <v>13</v>
      </c>
      <c r="C709" s="325" t="s">
        <v>169</v>
      </c>
      <c r="D709" s="325" t="s">
        <v>81</v>
      </c>
      <c r="E709" s="325" t="s">
        <v>46</v>
      </c>
      <c r="F709" s="325">
        <v>185</v>
      </c>
      <c r="G709" s="325">
        <v>204</v>
      </c>
      <c r="H709" s="325">
        <v>-19</v>
      </c>
      <c r="I709" s="325">
        <v>-0.09</v>
      </c>
    </row>
    <row r="710" spans="1:9" x14ac:dyDescent="0.25">
      <c r="A710" s="392">
        <v>43525</v>
      </c>
      <c r="B710" s="324" t="s">
        <v>13</v>
      </c>
      <c r="C710" s="324" t="s">
        <v>169</v>
      </c>
      <c r="D710" s="324" t="s">
        <v>81</v>
      </c>
      <c r="E710" s="324" t="s">
        <v>47</v>
      </c>
      <c r="F710" s="324">
        <v>102</v>
      </c>
      <c r="G710" s="324">
        <v>106</v>
      </c>
      <c r="H710" s="324">
        <v>-4</v>
      </c>
      <c r="I710" s="324">
        <v>-0.04</v>
      </c>
    </row>
    <row r="711" spans="1:9" x14ac:dyDescent="0.25">
      <c r="A711" s="393">
        <v>43525</v>
      </c>
      <c r="B711" s="325" t="s">
        <v>13</v>
      </c>
      <c r="C711" s="325" t="s">
        <v>169</v>
      </c>
      <c r="D711" s="325" t="s">
        <v>81</v>
      </c>
      <c r="E711" s="325" t="s">
        <v>48</v>
      </c>
      <c r="F711" s="325">
        <v>79</v>
      </c>
      <c r="G711" s="325">
        <v>84</v>
      </c>
      <c r="H711" s="325">
        <v>-5</v>
      </c>
      <c r="I711" s="325">
        <v>-0.06</v>
      </c>
    </row>
    <row r="712" spans="1:9" x14ac:dyDescent="0.25">
      <c r="A712" s="392">
        <v>43525</v>
      </c>
      <c r="B712" s="324" t="s">
        <v>13</v>
      </c>
      <c r="C712" s="324" t="s">
        <v>169</v>
      </c>
      <c r="D712" s="324" t="s">
        <v>81</v>
      </c>
      <c r="E712" s="324" t="s">
        <v>50</v>
      </c>
      <c r="F712" s="324">
        <v>78</v>
      </c>
      <c r="G712" s="324">
        <v>87</v>
      </c>
      <c r="H712" s="324">
        <v>-9</v>
      </c>
      <c r="I712" s="324">
        <v>-0.1</v>
      </c>
    </row>
    <row r="713" spans="1:9" x14ac:dyDescent="0.25">
      <c r="A713" s="393">
        <v>43525</v>
      </c>
      <c r="B713" s="325" t="s">
        <v>95</v>
      </c>
      <c r="C713" s="325" t="s">
        <v>169</v>
      </c>
      <c r="D713" s="325" t="s">
        <v>81</v>
      </c>
      <c r="E713" s="325" t="s">
        <v>46</v>
      </c>
      <c r="F713" s="325">
        <v>624</v>
      </c>
      <c r="G713" s="325">
        <v>531</v>
      </c>
      <c r="H713" s="325">
        <v>93</v>
      </c>
      <c r="I713" s="325">
        <v>0.18</v>
      </c>
    </row>
    <row r="714" spans="1:9" x14ac:dyDescent="0.25">
      <c r="A714" s="392">
        <v>43525</v>
      </c>
      <c r="B714" s="324" t="s">
        <v>95</v>
      </c>
      <c r="C714" s="324" t="s">
        <v>169</v>
      </c>
      <c r="D714" s="324" t="s">
        <v>81</v>
      </c>
      <c r="E714" s="324" t="s">
        <v>47</v>
      </c>
      <c r="F714" s="324">
        <v>312</v>
      </c>
      <c r="G714" s="324">
        <v>294</v>
      </c>
      <c r="H714" s="324">
        <v>18</v>
      </c>
      <c r="I714" s="324">
        <v>0.06</v>
      </c>
    </row>
    <row r="715" spans="1:9" x14ac:dyDescent="0.25">
      <c r="A715" s="393">
        <v>43525</v>
      </c>
      <c r="B715" s="325" t="s">
        <v>95</v>
      </c>
      <c r="C715" s="325" t="s">
        <v>169</v>
      </c>
      <c r="D715" s="325" t="s">
        <v>81</v>
      </c>
      <c r="E715" s="325" t="s">
        <v>48</v>
      </c>
      <c r="F715" s="325">
        <v>202</v>
      </c>
      <c r="G715" s="325">
        <v>191</v>
      </c>
      <c r="H715" s="325">
        <v>11</v>
      </c>
      <c r="I715" s="325">
        <v>0.06</v>
      </c>
    </row>
    <row r="716" spans="1:9" x14ac:dyDescent="0.25">
      <c r="A716" s="392">
        <v>43525</v>
      </c>
      <c r="B716" s="324" t="s">
        <v>95</v>
      </c>
      <c r="C716" s="324" t="s">
        <v>169</v>
      </c>
      <c r="D716" s="324" t="s">
        <v>81</v>
      </c>
      <c r="E716" s="324" t="s">
        <v>50</v>
      </c>
      <c r="F716" s="324">
        <v>268</v>
      </c>
      <c r="G716" s="324">
        <v>267</v>
      </c>
      <c r="H716" s="324">
        <v>1</v>
      </c>
      <c r="I716" s="324">
        <v>0</v>
      </c>
    </row>
    <row r="717" spans="1:9" x14ac:dyDescent="0.25">
      <c r="A717" s="393">
        <v>43525</v>
      </c>
      <c r="B717" s="325" t="s">
        <v>95</v>
      </c>
      <c r="C717" s="325" t="s">
        <v>169</v>
      </c>
      <c r="D717" s="325" t="s">
        <v>82</v>
      </c>
      <c r="E717" s="325" t="s">
        <v>9</v>
      </c>
      <c r="F717" s="325">
        <v>35</v>
      </c>
      <c r="G717" s="325">
        <v>35</v>
      </c>
      <c r="H717" s="325">
        <v>0</v>
      </c>
      <c r="I717" s="325">
        <v>0</v>
      </c>
    </row>
    <row r="718" spans="1:9" x14ac:dyDescent="0.25">
      <c r="A718" s="392">
        <v>43525</v>
      </c>
      <c r="B718" s="324" t="s">
        <v>95</v>
      </c>
      <c r="C718" s="324" t="s">
        <v>169</v>
      </c>
      <c r="D718" s="324" t="s">
        <v>82</v>
      </c>
      <c r="E718" s="324" t="s">
        <v>10</v>
      </c>
      <c r="F718" s="324">
        <v>50</v>
      </c>
      <c r="G718" s="324">
        <v>51</v>
      </c>
      <c r="H718" s="324">
        <v>-1</v>
      </c>
      <c r="I718" s="324">
        <v>-0.02</v>
      </c>
    </row>
    <row r="719" spans="1:9" x14ac:dyDescent="0.25">
      <c r="A719" s="393">
        <v>43525</v>
      </c>
      <c r="B719" s="325" t="s">
        <v>95</v>
      </c>
      <c r="C719" s="325" t="s">
        <v>169</v>
      </c>
      <c r="D719" s="325" t="s">
        <v>82</v>
      </c>
      <c r="E719" s="325" t="s">
        <v>11</v>
      </c>
      <c r="F719" s="325">
        <v>68</v>
      </c>
      <c r="G719" s="325">
        <v>68</v>
      </c>
      <c r="H719" s="325">
        <v>0</v>
      </c>
      <c r="I719" s="325">
        <v>0</v>
      </c>
    </row>
    <row r="720" spans="1:9" x14ac:dyDescent="0.25">
      <c r="A720" s="392">
        <v>43525</v>
      </c>
      <c r="B720" s="324" t="s">
        <v>95</v>
      </c>
      <c r="C720" s="324" t="s">
        <v>169</v>
      </c>
      <c r="D720" s="324" t="s">
        <v>82</v>
      </c>
      <c r="E720" s="324" t="s">
        <v>12</v>
      </c>
      <c r="F720" s="324">
        <v>178</v>
      </c>
      <c r="G720" s="324">
        <v>177</v>
      </c>
      <c r="H720" s="324">
        <v>1</v>
      </c>
      <c r="I720" s="324">
        <v>0.01</v>
      </c>
    </row>
    <row r="721" spans="1:9" x14ac:dyDescent="0.25">
      <c r="A721" s="393">
        <v>43525</v>
      </c>
      <c r="B721" s="325" t="s">
        <v>95</v>
      </c>
      <c r="C721" s="325" t="s">
        <v>169</v>
      </c>
      <c r="D721" s="325" t="s">
        <v>82</v>
      </c>
      <c r="E721" s="325" t="s">
        <v>13</v>
      </c>
      <c r="F721" s="325">
        <v>310</v>
      </c>
      <c r="G721" s="325">
        <v>256</v>
      </c>
      <c r="H721" s="325">
        <v>54</v>
      </c>
      <c r="I721" s="325">
        <v>0.21</v>
      </c>
    </row>
    <row r="722" spans="1:9" x14ac:dyDescent="0.25">
      <c r="A722" s="392">
        <v>43525</v>
      </c>
      <c r="B722" s="324" t="s">
        <v>96</v>
      </c>
      <c r="C722" s="324" t="s">
        <v>169</v>
      </c>
      <c r="D722" s="324" t="s">
        <v>81</v>
      </c>
      <c r="E722" s="324" t="s">
        <v>46</v>
      </c>
      <c r="F722" s="324">
        <v>330</v>
      </c>
      <c r="G722" s="324">
        <v>288</v>
      </c>
      <c r="H722" s="324">
        <v>42</v>
      </c>
      <c r="I722" s="324">
        <v>0.15</v>
      </c>
    </row>
    <row r="723" spans="1:9" x14ac:dyDescent="0.25">
      <c r="A723" s="393">
        <v>43525</v>
      </c>
      <c r="B723" s="325" t="s">
        <v>96</v>
      </c>
      <c r="C723" s="325" t="s">
        <v>169</v>
      </c>
      <c r="D723" s="325" t="s">
        <v>81</v>
      </c>
      <c r="E723" s="325" t="s">
        <v>47</v>
      </c>
      <c r="F723" s="325">
        <v>566</v>
      </c>
      <c r="G723" s="325">
        <v>553</v>
      </c>
      <c r="H723" s="325">
        <v>13</v>
      </c>
      <c r="I723" s="325">
        <v>0.02</v>
      </c>
    </row>
    <row r="724" spans="1:9" x14ac:dyDescent="0.25">
      <c r="A724" s="392">
        <v>43525</v>
      </c>
      <c r="B724" s="324" t="s">
        <v>96</v>
      </c>
      <c r="C724" s="324" t="s">
        <v>169</v>
      </c>
      <c r="D724" s="324" t="s">
        <v>81</v>
      </c>
      <c r="E724" s="324" t="s">
        <v>48</v>
      </c>
      <c r="F724" s="324">
        <v>271</v>
      </c>
      <c r="G724" s="324">
        <v>269</v>
      </c>
      <c r="H724" s="324">
        <v>2</v>
      </c>
      <c r="I724" s="324">
        <v>0.01</v>
      </c>
    </row>
    <row r="725" spans="1:9" x14ac:dyDescent="0.25">
      <c r="A725" s="393">
        <v>43525</v>
      </c>
      <c r="B725" s="325" t="s">
        <v>96</v>
      </c>
      <c r="C725" s="325" t="s">
        <v>169</v>
      </c>
      <c r="D725" s="325" t="s">
        <v>81</v>
      </c>
      <c r="E725" s="325" t="s">
        <v>50</v>
      </c>
      <c r="F725" s="325">
        <v>674</v>
      </c>
      <c r="G725" s="325">
        <v>674</v>
      </c>
      <c r="H725" s="325">
        <v>0</v>
      </c>
      <c r="I725" s="325">
        <v>0</v>
      </c>
    </row>
    <row r="726" spans="1:9" x14ac:dyDescent="0.25">
      <c r="A726" s="392">
        <v>43525</v>
      </c>
      <c r="B726" s="324" t="s">
        <v>96</v>
      </c>
      <c r="C726" s="324" t="s">
        <v>169</v>
      </c>
      <c r="D726" s="324" t="s">
        <v>82</v>
      </c>
      <c r="E726" s="324" t="s">
        <v>9</v>
      </c>
      <c r="F726" s="324">
        <v>402</v>
      </c>
      <c r="G726" s="324">
        <v>402</v>
      </c>
      <c r="H726" s="324">
        <v>0</v>
      </c>
      <c r="I726" s="324">
        <v>0</v>
      </c>
    </row>
    <row r="727" spans="1:9" x14ac:dyDescent="0.25">
      <c r="A727" s="393">
        <v>43525</v>
      </c>
      <c r="B727" s="325" t="s">
        <v>96</v>
      </c>
      <c r="C727" s="325" t="s">
        <v>169</v>
      </c>
      <c r="D727" s="325" t="s">
        <v>82</v>
      </c>
      <c r="E727" s="325" t="s">
        <v>10</v>
      </c>
      <c r="F727" s="325">
        <v>205</v>
      </c>
      <c r="G727" s="325">
        <v>205</v>
      </c>
      <c r="H727" s="325">
        <v>0</v>
      </c>
      <c r="I727" s="325">
        <v>0</v>
      </c>
    </row>
    <row r="728" spans="1:9" x14ac:dyDescent="0.25">
      <c r="A728" s="392">
        <v>43525</v>
      </c>
      <c r="B728" s="324" t="s">
        <v>96</v>
      </c>
      <c r="C728" s="324" t="s">
        <v>169</v>
      </c>
      <c r="D728" s="324" t="s">
        <v>82</v>
      </c>
      <c r="E728" s="324" t="s">
        <v>11</v>
      </c>
      <c r="F728" s="324">
        <v>158</v>
      </c>
      <c r="G728" s="324">
        <v>158</v>
      </c>
      <c r="H728" s="324">
        <v>0</v>
      </c>
      <c r="I728" s="324">
        <v>0</v>
      </c>
    </row>
    <row r="729" spans="1:9" x14ac:dyDescent="0.25">
      <c r="A729" s="393">
        <v>43525</v>
      </c>
      <c r="B729" s="325" t="s">
        <v>96</v>
      </c>
      <c r="C729" s="325" t="s">
        <v>169</v>
      </c>
      <c r="D729" s="325" t="s">
        <v>82</v>
      </c>
      <c r="E729" s="325" t="s">
        <v>12</v>
      </c>
      <c r="F729" s="325">
        <v>91</v>
      </c>
      <c r="G729" s="325">
        <v>90</v>
      </c>
      <c r="H729" s="325">
        <v>1</v>
      </c>
      <c r="I729" s="325">
        <v>0.01</v>
      </c>
    </row>
    <row r="730" spans="1:9" x14ac:dyDescent="0.25">
      <c r="A730" s="392">
        <v>43525</v>
      </c>
      <c r="B730" s="324" t="s">
        <v>96</v>
      </c>
      <c r="C730" s="324" t="s">
        <v>169</v>
      </c>
      <c r="D730" s="324" t="s">
        <v>82</v>
      </c>
      <c r="E730" s="324" t="s">
        <v>13</v>
      </c>
      <c r="F730" s="324">
        <v>667</v>
      </c>
      <c r="G730" s="324">
        <v>614</v>
      </c>
      <c r="H730" s="324">
        <v>53</v>
      </c>
      <c r="I730" s="324">
        <v>0.09</v>
      </c>
    </row>
    <row r="731" spans="1:9" x14ac:dyDescent="0.25">
      <c r="A731" s="393">
        <v>43525</v>
      </c>
      <c r="B731" s="325" t="s">
        <v>161</v>
      </c>
      <c r="C731" s="325" t="s">
        <v>169</v>
      </c>
      <c r="D731" s="325" t="s">
        <v>81</v>
      </c>
      <c r="E731" s="325" t="s">
        <v>46</v>
      </c>
      <c r="F731" s="325">
        <v>61</v>
      </c>
      <c r="G731" s="325" t="s">
        <v>170</v>
      </c>
      <c r="H731" s="325" t="s">
        <v>170</v>
      </c>
      <c r="I731" s="325" t="s">
        <v>170</v>
      </c>
    </row>
    <row r="732" spans="1:9" x14ac:dyDescent="0.25">
      <c r="A732" s="392">
        <v>43525</v>
      </c>
      <c r="B732" s="324" t="s">
        <v>161</v>
      </c>
      <c r="C732" s="324" t="s">
        <v>169</v>
      </c>
      <c r="D732" s="324" t="s">
        <v>81</v>
      </c>
      <c r="E732" s="324" t="s">
        <v>47</v>
      </c>
      <c r="F732" s="324">
        <v>139</v>
      </c>
      <c r="G732" s="324" t="s">
        <v>170</v>
      </c>
      <c r="H732" s="324" t="s">
        <v>170</v>
      </c>
      <c r="I732" s="324" t="s">
        <v>170</v>
      </c>
    </row>
    <row r="733" spans="1:9" x14ac:dyDescent="0.25">
      <c r="A733" s="393">
        <v>43525</v>
      </c>
      <c r="B733" s="325" t="s">
        <v>161</v>
      </c>
      <c r="C733" s="325" t="s">
        <v>169</v>
      </c>
      <c r="D733" s="325" t="s">
        <v>81</v>
      </c>
      <c r="E733" s="325" t="s">
        <v>48</v>
      </c>
      <c r="F733" s="325">
        <v>51</v>
      </c>
      <c r="G733" s="325" t="s">
        <v>170</v>
      </c>
      <c r="H733" s="325" t="s">
        <v>170</v>
      </c>
      <c r="I733" s="325" t="s">
        <v>170</v>
      </c>
    </row>
    <row r="734" spans="1:9" x14ac:dyDescent="0.25">
      <c r="A734" s="392">
        <v>43525</v>
      </c>
      <c r="B734" s="324" t="s">
        <v>161</v>
      </c>
      <c r="C734" s="324" t="s">
        <v>169</v>
      </c>
      <c r="D734" s="324" t="s">
        <v>81</v>
      </c>
      <c r="E734" s="324" t="s">
        <v>50</v>
      </c>
      <c r="F734" s="324">
        <v>394</v>
      </c>
      <c r="G734" s="324" t="s">
        <v>170</v>
      </c>
      <c r="H734" s="324" t="s">
        <v>170</v>
      </c>
      <c r="I734" s="324" t="s">
        <v>170</v>
      </c>
    </row>
    <row r="735" spans="1:9" x14ac:dyDescent="0.25">
      <c r="A735" s="393">
        <v>43525</v>
      </c>
      <c r="B735" s="325" t="s">
        <v>161</v>
      </c>
      <c r="C735" s="325" t="s">
        <v>169</v>
      </c>
      <c r="D735" s="325" t="s">
        <v>82</v>
      </c>
      <c r="E735" s="325" t="s">
        <v>9</v>
      </c>
      <c r="F735" s="325">
        <v>399</v>
      </c>
      <c r="G735" s="325" t="s">
        <v>170</v>
      </c>
      <c r="H735" s="325" t="s">
        <v>170</v>
      </c>
      <c r="I735" s="325" t="s">
        <v>170</v>
      </c>
    </row>
    <row r="736" spans="1:9" x14ac:dyDescent="0.25">
      <c r="A736" s="392">
        <v>43525</v>
      </c>
      <c r="B736" s="324" t="s">
        <v>161</v>
      </c>
      <c r="C736" s="324" t="s">
        <v>169</v>
      </c>
      <c r="D736" s="324" t="s">
        <v>82</v>
      </c>
      <c r="E736" s="324" t="s">
        <v>10</v>
      </c>
      <c r="F736" s="324">
        <v>40</v>
      </c>
      <c r="G736" s="324" t="s">
        <v>170</v>
      </c>
      <c r="H736" s="324" t="s">
        <v>170</v>
      </c>
      <c r="I736" s="324" t="s">
        <v>170</v>
      </c>
    </row>
    <row r="737" spans="1:9" x14ac:dyDescent="0.25">
      <c r="A737" s="393">
        <v>43525</v>
      </c>
      <c r="B737" s="325" t="s">
        <v>161</v>
      </c>
      <c r="C737" s="325" t="s">
        <v>169</v>
      </c>
      <c r="D737" s="325" t="s">
        <v>82</v>
      </c>
      <c r="E737" s="325" t="s">
        <v>11</v>
      </c>
      <c r="F737" s="325">
        <v>61</v>
      </c>
      <c r="G737" s="325" t="s">
        <v>170</v>
      </c>
      <c r="H737" s="325" t="s">
        <v>170</v>
      </c>
      <c r="I737" s="325" t="s">
        <v>170</v>
      </c>
    </row>
    <row r="738" spans="1:9" x14ac:dyDescent="0.25">
      <c r="A738" s="392">
        <v>43525</v>
      </c>
      <c r="B738" s="324" t="s">
        <v>161</v>
      </c>
      <c r="C738" s="324" t="s">
        <v>169</v>
      </c>
      <c r="D738" s="324" t="s">
        <v>82</v>
      </c>
      <c r="E738" s="324" t="s">
        <v>12</v>
      </c>
      <c r="F738" s="324">
        <v>47</v>
      </c>
      <c r="G738" s="324" t="s">
        <v>170</v>
      </c>
      <c r="H738" s="324" t="s">
        <v>170</v>
      </c>
      <c r="I738" s="324" t="s">
        <v>170</v>
      </c>
    </row>
    <row r="739" spans="1:9" x14ac:dyDescent="0.25">
      <c r="A739" s="393">
        <v>43525</v>
      </c>
      <c r="B739" s="325" t="s">
        <v>161</v>
      </c>
      <c r="C739" s="325" t="s">
        <v>169</v>
      </c>
      <c r="D739" s="325" t="s">
        <v>82</v>
      </c>
      <c r="E739" s="325" t="s">
        <v>13</v>
      </c>
      <c r="F739" s="325">
        <v>98</v>
      </c>
      <c r="G739" s="325" t="s">
        <v>170</v>
      </c>
      <c r="H739" s="325" t="s">
        <v>170</v>
      </c>
      <c r="I739" s="325" t="s">
        <v>170</v>
      </c>
    </row>
    <row r="740" spans="1:9" x14ac:dyDescent="0.25">
      <c r="A740" s="392">
        <v>43556</v>
      </c>
      <c r="B740" s="324" t="s">
        <v>80</v>
      </c>
      <c r="C740" s="324" t="s">
        <v>169</v>
      </c>
      <c r="D740" s="324" t="s">
        <v>81</v>
      </c>
      <c r="E740" s="324" t="s">
        <v>46</v>
      </c>
      <c r="F740" s="324">
        <v>4491</v>
      </c>
      <c r="G740" s="324">
        <v>4041</v>
      </c>
      <c r="H740" s="324">
        <v>450</v>
      </c>
      <c r="I740" s="324">
        <v>0.11</v>
      </c>
    </row>
    <row r="741" spans="1:9" x14ac:dyDescent="0.25">
      <c r="A741" s="393">
        <v>43556</v>
      </c>
      <c r="B741" s="325" t="s">
        <v>80</v>
      </c>
      <c r="C741" s="325" t="s">
        <v>169</v>
      </c>
      <c r="D741" s="325" t="s">
        <v>81</v>
      </c>
      <c r="E741" s="325" t="s">
        <v>47</v>
      </c>
      <c r="F741" s="325">
        <v>5107</v>
      </c>
      <c r="G741" s="325">
        <v>5035</v>
      </c>
      <c r="H741" s="325">
        <v>72</v>
      </c>
      <c r="I741" s="325">
        <v>0.01</v>
      </c>
    </row>
    <row r="742" spans="1:9" x14ac:dyDescent="0.25">
      <c r="A742" s="392">
        <v>43556</v>
      </c>
      <c r="B742" s="324" t="s">
        <v>80</v>
      </c>
      <c r="C742" s="324" t="s">
        <v>169</v>
      </c>
      <c r="D742" s="324" t="s">
        <v>81</v>
      </c>
      <c r="E742" s="324" t="s">
        <v>48</v>
      </c>
      <c r="F742" s="324">
        <v>2945</v>
      </c>
      <c r="G742" s="324">
        <v>2889</v>
      </c>
      <c r="H742" s="324">
        <v>56</v>
      </c>
      <c r="I742" s="324">
        <v>0.02</v>
      </c>
    </row>
    <row r="743" spans="1:9" x14ac:dyDescent="0.25">
      <c r="A743" s="393">
        <v>43556</v>
      </c>
      <c r="B743" s="325" t="s">
        <v>80</v>
      </c>
      <c r="C743" s="325" t="s">
        <v>169</v>
      </c>
      <c r="D743" s="325" t="s">
        <v>81</v>
      </c>
      <c r="E743" s="325" t="s">
        <v>49</v>
      </c>
      <c r="F743" s="325">
        <v>1494</v>
      </c>
      <c r="G743" s="325">
        <v>1494</v>
      </c>
      <c r="H743" s="325">
        <v>0</v>
      </c>
      <c r="I743" s="325">
        <v>0</v>
      </c>
    </row>
    <row r="744" spans="1:9" x14ac:dyDescent="0.25">
      <c r="A744" s="392">
        <v>43556</v>
      </c>
      <c r="B744" s="324" t="s">
        <v>80</v>
      </c>
      <c r="C744" s="324" t="s">
        <v>169</v>
      </c>
      <c r="D744" s="324" t="s">
        <v>81</v>
      </c>
      <c r="E744" s="324" t="s">
        <v>50</v>
      </c>
      <c r="F744" s="324">
        <v>9946</v>
      </c>
      <c r="G744" s="324">
        <v>9944</v>
      </c>
      <c r="H744" s="324">
        <v>2</v>
      </c>
      <c r="I744" s="324">
        <v>0</v>
      </c>
    </row>
    <row r="745" spans="1:9" x14ac:dyDescent="0.25">
      <c r="A745" s="393">
        <v>43556</v>
      </c>
      <c r="B745" s="325" t="s">
        <v>80</v>
      </c>
      <c r="C745" s="325" t="s">
        <v>169</v>
      </c>
      <c r="D745" s="325" t="s">
        <v>82</v>
      </c>
      <c r="E745" s="325" t="s">
        <v>9</v>
      </c>
      <c r="F745" s="325">
        <v>4702</v>
      </c>
      <c r="G745" s="325">
        <v>4697</v>
      </c>
      <c r="H745" s="325">
        <v>5</v>
      </c>
      <c r="I745" s="325">
        <v>0</v>
      </c>
    </row>
    <row r="746" spans="1:9" x14ac:dyDescent="0.25">
      <c r="A746" s="392">
        <v>43556</v>
      </c>
      <c r="B746" s="324" t="s">
        <v>80</v>
      </c>
      <c r="C746" s="324" t="s">
        <v>169</v>
      </c>
      <c r="D746" s="324" t="s">
        <v>82</v>
      </c>
      <c r="E746" s="324" t="s">
        <v>10</v>
      </c>
      <c r="F746" s="324">
        <v>3198</v>
      </c>
      <c r="G746" s="324">
        <v>3193</v>
      </c>
      <c r="H746" s="324">
        <v>5</v>
      </c>
      <c r="I746" s="324">
        <v>0</v>
      </c>
    </row>
    <row r="747" spans="1:9" x14ac:dyDescent="0.25">
      <c r="A747" s="393">
        <v>43556</v>
      </c>
      <c r="B747" s="325" t="s">
        <v>80</v>
      </c>
      <c r="C747" s="325" t="s">
        <v>169</v>
      </c>
      <c r="D747" s="325" t="s">
        <v>82</v>
      </c>
      <c r="E747" s="325" t="s">
        <v>11</v>
      </c>
      <c r="F747" s="325">
        <v>3126</v>
      </c>
      <c r="G747" s="325">
        <v>3123</v>
      </c>
      <c r="H747" s="325">
        <v>3</v>
      </c>
      <c r="I747" s="325">
        <v>0</v>
      </c>
    </row>
    <row r="748" spans="1:9" x14ac:dyDescent="0.25">
      <c r="A748" s="392">
        <v>43556</v>
      </c>
      <c r="B748" s="324" t="s">
        <v>80</v>
      </c>
      <c r="C748" s="324" t="s">
        <v>169</v>
      </c>
      <c r="D748" s="324" t="s">
        <v>82</v>
      </c>
      <c r="E748" s="324" t="s">
        <v>12</v>
      </c>
      <c r="F748" s="324">
        <v>3203</v>
      </c>
      <c r="G748" s="324">
        <v>3198</v>
      </c>
      <c r="H748" s="324">
        <v>5</v>
      </c>
      <c r="I748" s="324">
        <v>0</v>
      </c>
    </row>
    <row r="749" spans="1:9" x14ac:dyDescent="0.25">
      <c r="A749" s="393">
        <v>43556</v>
      </c>
      <c r="B749" s="325" t="s">
        <v>80</v>
      </c>
      <c r="C749" s="325" t="s">
        <v>169</v>
      </c>
      <c r="D749" s="325" t="s">
        <v>82</v>
      </c>
      <c r="E749" s="325" t="s">
        <v>13</v>
      </c>
      <c r="F749" s="325">
        <v>4940</v>
      </c>
      <c r="G749" s="325">
        <v>4576</v>
      </c>
      <c r="H749" s="325">
        <v>364</v>
      </c>
      <c r="I749" s="325">
        <v>0.08</v>
      </c>
    </row>
    <row r="750" spans="1:9" x14ac:dyDescent="0.25">
      <c r="A750" s="392">
        <v>43556</v>
      </c>
      <c r="B750" s="324" t="s">
        <v>145</v>
      </c>
      <c r="C750" s="324" t="s">
        <v>169</v>
      </c>
      <c r="D750" s="324" t="s">
        <v>81</v>
      </c>
      <c r="E750" s="324" t="s">
        <v>46</v>
      </c>
      <c r="F750" s="324">
        <v>139</v>
      </c>
      <c r="G750" s="324" t="s">
        <v>170</v>
      </c>
      <c r="H750" s="324" t="s">
        <v>170</v>
      </c>
      <c r="I750" s="324" t="s">
        <v>170</v>
      </c>
    </row>
    <row r="751" spans="1:9" x14ac:dyDescent="0.25">
      <c r="A751" s="393">
        <v>43556</v>
      </c>
      <c r="B751" s="325" t="s">
        <v>145</v>
      </c>
      <c r="C751" s="325" t="s">
        <v>169</v>
      </c>
      <c r="D751" s="325" t="s">
        <v>81</v>
      </c>
      <c r="E751" s="325" t="s">
        <v>47</v>
      </c>
      <c r="F751" s="325">
        <v>250</v>
      </c>
      <c r="G751" s="325" t="s">
        <v>170</v>
      </c>
      <c r="H751" s="325" t="s">
        <v>170</v>
      </c>
      <c r="I751" s="325" t="s">
        <v>170</v>
      </c>
    </row>
    <row r="752" spans="1:9" x14ac:dyDescent="0.25">
      <c r="A752" s="392">
        <v>43556</v>
      </c>
      <c r="B752" s="324" t="s">
        <v>145</v>
      </c>
      <c r="C752" s="324" t="s">
        <v>169</v>
      </c>
      <c r="D752" s="324" t="s">
        <v>81</v>
      </c>
      <c r="E752" s="324" t="s">
        <v>48</v>
      </c>
      <c r="F752" s="324">
        <v>97</v>
      </c>
      <c r="G752" s="324" t="s">
        <v>170</v>
      </c>
      <c r="H752" s="324" t="s">
        <v>170</v>
      </c>
      <c r="I752" s="324" t="s">
        <v>170</v>
      </c>
    </row>
    <row r="753" spans="1:9" x14ac:dyDescent="0.25">
      <c r="A753" s="393">
        <v>43556</v>
      </c>
      <c r="B753" s="325" t="s">
        <v>145</v>
      </c>
      <c r="C753" s="325" t="s">
        <v>169</v>
      </c>
      <c r="D753" s="325" t="s">
        <v>81</v>
      </c>
      <c r="E753" s="325" t="s">
        <v>50</v>
      </c>
      <c r="F753" s="325">
        <v>326</v>
      </c>
      <c r="G753" s="325" t="s">
        <v>170</v>
      </c>
      <c r="H753" s="325" t="s">
        <v>170</v>
      </c>
      <c r="I753" s="325" t="s">
        <v>170</v>
      </c>
    </row>
    <row r="754" spans="1:9" x14ac:dyDescent="0.25">
      <c r="A754" s="392">
        <v>43556</v>
      </c>
      <c r="B754" s="324" t="s">
        <v>145</v>
      </c>
      <c r="C754" s="324" t="s">
        <v>169</v>
      </c>
      <c r="D754" s="324" t="s">
        <v>82</v>
      </c>
      <c r="E754" s="324" t="s">
        <v>9</v>
      </c>
      <c r="F754" s="324">
        <v>209</v>
      </c>
      <c r="G754" s="324" t="s">
        <v>170</v>
      </c>
      <c r="H754" s="324" t="s">
        <v>170</v>
      </c>
      <c r="I754" s="324" t="s">
        <v>170</v>
      </c>
    </row>
    <row r="755" spans="1:9" x14ac:dyDescent="0.25">
      <c r="A755" s="393">
        <v>43556</v>
      </c>
      <c r="B755" s="325" t="s">
        <v>145</v>
      </c>
      <c r="C755" s="325" t="s">
        <v>169</v>
      </c>
      <c r="D755" s="325" t="s">
        <v>82</v>
      </c>
      <c r="E755" s="325" t="s">
        <v>10</v>
      </c>
      <c r="F755" s="325">
        <v>157</v>
      </c>
      <c r="G755" s="325" t="s">
        <v>170</v>
      </c>
      <c r="H755" s="325" t="s">
        <v>170</v>
      </c>
      <c r="I755" s="325" t="s">
        <v>170</v>
      </c>
    </row>
    <row r="756" spans="1:9" x14ac:dyDescent="0.25">
      <c r="A756" s="392">
        <v>43556</v>
      </c>
      <c r="B756" s="324" t="s">
        <v>145</v>
      </c>
      <c r="C756" s="324" t="s">
        <v>169</v>
      </c>
      <c r="D756" s="324" t="s">
        <v>82</v>
      </c>
      <c r="E756" s="324" t="s">
        <v>11</v>
      </c>
      <c r="F756" s="324">
        <v>46</v>
      </c>
      <c r="G756" s="324" t="s">
        <v>170</v>
      </c>
      <c r="H756" s="324" t="s">
        <v>170</v>
      </c>
      <c r="I756" s="324" t="s">
        <v>170</v>
      </c>
    </row>
    <row r="757" spans="1:9" x14ac:dyDescent="0.25">
      <c r="A757" s="393">
        <v>43556</v>
      </c>
      <c r="B757" s="325" t="s">
        <v>145</v>
      </c>
      <c r="C757" s="325" t="s">
        <v>169</v>
      </c>
      <c r="D757" s="325" t="s">
        <v>82</v>
      </c>
      <c r="E757" s="325" t="s">
        <v>12</v>
      </c>
      <c r="F757" s="325">
        <v>33</v>
      </c>
      <c r="G757" s="325" t="s">
        <v>170</v>
      </c>
      <c r="H757" s="325" t="s">
        <v>170</v>
      </c>
      <c r="I757" s="325" t="s">
        <v>170</v>
      </c>
    </row>
    <row r="758" spans="1:9" x14ac:dyDescent="0.25">
      <c r="A758" s="392">
        <v>43556</v>
      </c>
      <c r="B758" s="324" t="s">
        <v>145</v>
      </c>
      <c r="C758" s="324" t="s">
        <v>169</v>
      </c>
      <c r="D758" s="324" t="s">
        <v>82</v>
      </c>
      <c r="E758" s="324" t="s">
        <v>13</v>
      </c>
      <c r="F758" s="324">
        <v>367</v>
      </c>
      <c r="G758" s="324" t="s">
        <v>170</v>
      </c>
      <c r="H758" s="324" t="s">
        <v>170</v>
      </c>
      <c r="I758" s="324" t="s">
        <v>170</v>
      </c>
    </row>
    <row r="759" spans="1:9" x14ac:dyDescent="0.25">
      <c r="A759" s="393">
        <v>43556</v>
      </c>
      <c r="B759" s="325" t="s">
        <v>83</v>
      </c>
      <c r="C759" s="325" t="s">
        <v>169</v>
      </c>
      <c r="D759" s="325" t="s">
        <v>81</v>
      </c>
      <c r="E759" s="325" t="s">
        <v>46</v>
      </c>
      <c r="F759" s="325">
        <v>34</v>
      </c>
      <c r="G759" s="325">
        <v>30</v>
      </c>
      <c r="H759" s="325">
        <v>4</v>
      </c>
      <c r="I759" s="325">
        <v>0.13</v>
      </c>
    </row>
    <row r="760" spans="1:9" x14ac:dyDescent="0.25">
      <c r="A760" s="392">
        <v>43556</v>
      </c>
      <c r="B760" s="324" t="s">
        <v>83</v>
      </c>
      <c r="C760" s="324" t="s">
        <v>169</v>
      </c>
      <c r="D760" s="324" t="s">
        <v>81</v>
      </c>
      <c r="E760" s="324" t="s">
        <v>47</v>
      </c>
      <c r="F760" s="324">
        <v>64</v>
      </c>
      <c r="G760" s="324">
        <v>63</v>
      </c>
      <c r="H760" s="324">
        <v>1</v>
      </c>
      <c r="I760" s="324">
        <v>0.02</v>
      </c>
    </row>
    <row r="761" spans="1:9" x14ac:dyDescent="0.25">
      <c r="A761" s="393">
        <v>43556</v>
      </c>
      <c r="B761" s="325" t="s">
        <v>83</v>
      </c>
      <c r="C761" s="325" t="s">
        <v>169</v>
      </c>
      <c r="D761" s="325" t="s">
        <v>81</v>
      </c>
      <c r="E761" s="325" t="s">
        <v>48</v>
      </c>
      <c r="F761" s="325">
        <v>52</v>
      </c>
      <c r="G761" s="325">
        <v>50</v>
      </c>
      <c r="H761" s="325">
        <v>2</v>
      </c>
      <c r="I761" s="325">
        <v>0.04</v>
      </c>
    </row>
    <row r="762" spans="1:9" x14ac:dyDescent="0.25">
      <c r="A762" s="392">
        <v>43556</v>
      </c>
      <c r="B762" s="324" t="s">
        <v>83</v>
      </c>
      <c r="C762" s="324" t="s">
        <v>169</v>
      </c>
      <c r="D762" s="324" t="s">
        <v>81</v>
      </c>
      <c r="E762" s="324" t="s">
        <v>50</v>
      </c>
      <c r="F762" s="324">
        <v>60</v>
      </c>
      <c r="G762" s="324">
        <v>59</v>
      </c>
      <c r="H762" s="324">
        <v>1</v>
      </c>
      <c r="I762" s="324">
        <v>0.02</v>
      </c>
    </row>
    <row r="763" spans="1:9" x14ac:dyDescent="0.25">
      <c r="A763" s="393">
        <v>43556</v>
      </c>
      <c r="B763" s="325" t="s">
        <v>84</v>
      </c>
      <c r="C763" s="325" t="s">
        <v>169</v>
      </c>
      <c r="D763" s="325" t="s">
        <v>81</v>
      </c>
      <c r="E763" s="325" t="s">
        <v>46</v>
      </c>
      <c r="F763" s="325">
        <v>155</v>
      </c>
      <c r="G763" s="325">
        <v>114</v>
      </c>
      <c r="H763" s="325">
        <v>41</v>
      </c>
      <c r="I763" s="325">
        <v>0.36</v>
      </c>
    </row>
    <row r="764" spans="1:9" x14ac:dyDescent="0.25">
      <c r="A764" s="392">
        <v>43556</v>
      </c>
      <c r="B764" s="324" t="s">
        <v>84</v>
      </c>
      <c r="C764" s="324" t="s">
        <v>169</v>
      </c>
      <c r="D764" s="324" t="s">
        <v>81</v>
      </c>
      <c r="E764" s="324" t="s">
        <v>47</v>
      </c>
      <c r="F764" s="324">
        <v>89</v>
      </c>
      <c r="G764" s="324">
        <v>85</v>
      </c>
      <c r="H764" s="324">
        <v>4</v>
      </c>
      <c r="I764" s="324">
        <v>0.05</v>
      </c>
    </row>
    <row r="765" spans="1:9" x14ac:dyDescent="0.25">
      <c r="A765" s="393">
        <v>43556</v>
      </c>
      <c r="B765" s="325" t="s">
        <v>84</v>
      </c>
      <c r="C765" s="325" t="s">
        <v>169</v>
      </c>
      <c r="D765" s="325" t="s">
        <v>81</v>
      </c>
      <c r="E765" s="325" t="s">
        <v>48</v>
      </c>
      <c r="F765" s="325">
        <v>167</v>
      </c>
      <c r="G765" s="325">
        <v>159</v>
      </c>
      <c r="H765" s="325">
        <v>8</v>
      </c>
      <c r="I765" s="325">
        <v>0.05</v>
      </c>
    </row>
    <row r="766" spans="1:9" x14ac:dyDescent="0.25">
      <c r="A766" s="392">
        <v>43556</v>
      </c>
      <c r="B766" s="324" t="s">
        <v>84</v>
      </c>
      <c r="C766" s="324" t="s">
        <v>169</v>
      </c>
      <c r="D766" s="324" t="s">
        <v>81</v>
      </c>
      <c r="E766" s="324" t="s">
        <v>50</v>
      </c>
      <c r="F766" s="324">
        <v>6</v>
      </c>
      <c r="G766" s="324">
        <v>6</v>
      </c>
      <c r="H766" s="324">
        <v>0</v>
      </c>
      <c r="I766" s="324">
        <v>0</v>
      </c>
    </row>
    <row r="767" spans="1:9" x14ac:dyDescent="0.25">
      <c r="A767" s="393">
        <v>43556</v>
      </c>
      <c r="B767" s="325" t="s">
        <v>85</v>
      </c>
      <c r="C767" s="325" t="s">
        <v>169</v>
      </c>
      <c r="D767" s="325" t="s">
        <v>81</v>
      </c>
      <c r="E767" s="325" t="s">
        <v>46</v>
      </c>
      <c r="F767" s="325">
        <v>111</v>
      </c>
      <c r="G767" s="325">
        <v>103</v>
      </c>
      <c r="H767" s="325">
        <v>8</v>
      </c>
      <c r="I767" s="325">
        <v>0.08</v>
      </c>
    </row>
    <row r="768" spans="1:9" x14ac:dyDescent="0.25">
      <c r="A768" s="392">
        <v>43556</v>
      </c>
      <c r="B768" s="324" t="s">
        <v>85</v>
      </c>
      <c r="C768" s="324" t="s">
        <v>169</v>
      </c>
      <c r="D768" s="324" t="s">
        <v>81</v>
      </c>
      <c r="E768" s="324" t="s">
        <v>47</v>
      </c>
      <c r="F768" s="324">
        <v>228</v>
      </c>
      <c r="G768" s="324">
        <v>228</v>
      </c>
      <c r="H768" s="324">
        <v>0</v>
      </c>
      <c r="I768" s="324">
        <v>0</v>
      </c>
    </row>
    <row r="769" spans="1:9" x14ac:dyDescent="0.25">
      <c r="A769" s="393">
        <v>43556</v>
      </c>
      <c r="B769" s="325" t="s">
        <v>85</v>
      </c>
      <c r="C769" s="325" t="s">
        <v>169</v>
      </c>
      <c r="D769" s="325" t="s">
        <v>81</v>
      </c>
      <c r="E769" s="325" t="s">
        <v>48</v>
      </c>
      <c r="F769" s="325">
        <v>150</v>
      </c>
      <c r="G769" s="325">
        <v>149</v>
      </c>
      <c r="H769" s="325">
        <v>1</v>
      </c>
      <c r="I769" s="325">
        <v>0.01</v>
      </c>
    </row>
    <row r="770" spans="1:9" x14ac:dyDescent="0.25">
      <c r="A770" s="392">
        <v>43556</v>
      </c>
      <c r="B770" s="324" t="s">
        <v>85</v>
      </c>
      <c r="C770" s="324" t="s">
        <v>169</v>
      </c>
      <c r="D770" s="324" t="s">
        <v>81</v>
      </c>
      <c r="E770" s="324" t="s">
        <v>49</v>
      </c>
      <c r="F770" s="324">
        <v>1138</v>
      </c>
      <c r="G770" s="324">
        <v>1138</v>
      </c>
      <c r="H770" s="324">
        <v>0</v>
      </c>
      <c r="I770" s="324">
        <v>0</v>
      </c>
    </row>
    <row r="771" spans="1:9" x14ac:dyDescent="0.25">
      <c r="A771" s="393">
        <v>43556</v>
      </c>
      <c r="B771" s="325" t="s">
        <v>85</v>
      </c>
      <c r="C771" s="325" t="s">
        <v>169</v>
      </c>
      <c r="D771" s="325" t="s">
        <v>81</v>
      </c>
      <c r="E771" s="325" t="s">
        <v>50</v>
      </c>
      <c r="F771" s="325">
        <v>1896</v>
      </c>
      <c r="G771" s="325">
        <v>1896</v>
      </c>
      <c r="H771" s="325">
        <v>0</v>
      </c>
      <c r="I771" s="325">
        <v>0</v>
      </c>
    </row>
    <row r="772" spans="1:9" x14ac:dyDescent="0.25">
      <c r="A772" s="392">
        <v>43556</v>
      </c>
      <c r="B772" s="324" t="s">
        <v>85</v>
      </c>
      <c r="C772" s="324" t="s">
        <v>169</v>
      </c>
      <c r="D772" s="324" t="s">
        <v>82</v>
      </c>
      <c r="E772" s="324" t="s">
        <v>9</v>
      </c>
      <c r="F772" s="324">
        <v>1184</v>
      </c>
      <c r="G772" s="324">
        <v>1182</v>
      </c>
      <c r="H772" s="324">
        <v>2</v>
      </c>
      <c r="I772" s="324">
        <v>0</v>
      </c>
    </row>
    <row r="773" spans="1:9" x14ac:dyDescent="0.25">
      <c r="A773" s="393">
        <v>43556</v>
      </c>
      <c r="B773" s="325" t="s">
        <v>85</v>
      </c>
      <c r="C773" s="325" t="s">
        <v>169</v>
      </c>
      <c r="D773" s="325" t="s">
        <v>82</v>
      </c>
      <c r="E773" s="325" t="s">
        <v>10</v>
      </c>
      <c r="F773" s="325">
        <v>1115</v>
      </c>
      <c r="G773" s="325">
        <v>1115</v>
      </c>
      <c r="H773" s="325">
        <v>0</v>
      </c>
      <c r="I773" s="325">
        <v>0</v>
      </c>
    </row>
    <row r="774" spans="1:9" x14ac:dyDescent="0.25">
      <c r="A774" s="392">
        <v>43556</v>
      </c>
      <c r="B774" s="324" t="s">
        <v>85</v>
      </c>
      <c r="C774" s="324" t="s">
        <v>169</v>
      </c>
      <c r="D774" s="324" t="s">
        <v>82</v>
      </c>
      <c r="E774" s="324" t="s">
        <v>11</v>
      </c>
      <c r="F774" s="324">
        <v>287</v>
      </c>
      <c r="G774" s="324">
        <v>288</v>
      </c>
      <c r="H774" s="324">
        <v>-1</v>
      </c>
      <c r="I774" s="324">
        <v>0</v>
      </c>
    </row>
    <row r="775" spans="1:9" x14ac:dyDescent="0.25">
      <c r="A775" s="393">
        <v>43556</v>
      </c>
      <c r="B775" s="325" t="s">
        <v>85</v>
      </c>
      <c r="C775" s="325" t="s">
        <v>169</v>
      </c>
      <c r="D775" s="325" t="s">
        <v>82</v>
      </c>
      <c r="E775" s="325" t="s">
        <v>12</v>
      </c>
      <c r="F775" s="325">
        <v>102</v>
      </c>
      <c r="G775" s="325">
        <v>101</v>
      </c>
      <c r="H775" s="325">
        <v>1</v>
      </c>
      <c r="I775" s="325">
        <v>0.01</v>
      </c>
    </row>
    <row r="776" spans="1:9" x14ac:dyDescent="0.25">
      <c r="A776" s="392">
        <v>43556</v>
      </c>
      <c r="B776" s="324" t="s">
        <v>85</v>
      </c>
      <c r="C776" s="324" t="s">
        <v>169</v>
      </c>
      <c r="D776" s="324" t="s">
        <v>82</v>
      </c>
      <c r="E776" s="324" t="s">
        <v>13</v>
      </c>
      <c r="F776" s="324">
        <v>835</v>
      </c>
      <c r="G776" s="324">
        <v>828</v>
      </c>
      <c r="H776" s="324">
        <v>7</v>
      </c>
      <c r="I776" s="324">
        <v>0.01</v>
      </c>
    </row>
    <row r="777" spans="1:9" x14ac:dyDescent="0.25">
      <c r="A777" s="393">
        <v>43556</v>
      </c>
      <c r="B777" s="325" t="s">
        <v>146</v>
      </c>
      <c r="C777" s="325" t="s">
        <v>169</v>
      </c>
      <c r="D777" s="325" t="s">
        <v>81</v>
      </c>
      <c r="E777" s="325" t="s">
        <v>46</v>
      </c>
      <c r="F777" s="325">
        <v>25</v>
      </c>
      <c r="G777" s="325" t="s">
        <v>170</v>
      </c>
      <c r="H777" s="325" t="s">
        <v>170</v>
      </c>
      <c r="I777" s="325" t="s">
        <v>170</v>
      </c>
    </row>
    <row r="778" spans="1:9" x14ac:dyDescent="0.25">
      <c r="A778" s="392">
        <v>43556</v>
      </c>
      <c r="B778" s="324" t="s">
        <v>146</v>
      </c>
      <c r="C778" s="324" t="s">
        <v>169</v>
      </c>
      <c r="D778" s="324" t="s">
        <v>81</v>
      </c>
      <c r="E778" s="324" t="s">
        <v>47</v>
      </c>
      <c r="F778" s="324">
        <v>34</v>
      </c>
      <c r="G778" s="324" t="s">
        <v>170</v>
      </c>
      <c r="H778" s="324" t="s">
        <v>170</v>
      </c>
      <c r="I778" s="324" t="s">
        <v>170</v>
      </c>
    </row>
    <row r="779" spans="1:9" x14ac:dyDescent="0.25">
      <c r="A779" s="393">
        <v>43556</v>
      </c>
      <c r="B779" s="325" t="s">
        <v>146</v>
      </c>
      <c r="C779" s="325" t="s">
        <v>169</v>
      </c>
      <c r="D779" s="325" t="s">
        <v>81</v>
      </c>
      <c r="E779" s="325" t="s">
        <v>48</v>
      </c>
      <c r="F779" s="325">
        <v>22</v>
      </c>
      <c r="G779" s="325" t="s">
        <v>170</v>
      </c>
      <c r="H779" s="325" t="s">
        <v>170</v>
      </c>
      <c r="I779" s="325" t="s">
        <v>170</v>
      </c>
    </row>
    <row r="780" spans="1:9" x14ac:dyDescent="0.25">
      <c r="A780" s="392">
        <v>43556</v>
      </c>
      <c r="B780" s="324" t="s">
        <v>146</v>
      </c>
      <c r="C780" s="324" t="s">
        <v>169</v>
      </c>
      <c r="D780" s="324" t="s">
        <v>81</v>
      </c>
      <c r="E780" s="324" t="s">
        <v>49</v>
      </c>
      <c r="F780" s="324">
        <v>91</v>
      </c>
      <c r="G780" s="324" t="s">
        <v>170</v>
      </c>
      <c r="H780" s="324" t="s">
        <v>170</v>
      </c>
      <c r="I780" s="324" t="s">
        <v>170</v>
      </c>
    </row>
    <row r="781" spans="1:9" x14ac:dyDescent="0.25">
      <c r="A781" s="393">
        <v>43556</v>
      </c>
      <c r="B781" s="325" t="s">
        <v>146</v>
      </c>
      <c r="C781" s="325" t="s">
        <v>169</v>
      </c>
      <c r="D781" s="325" t="s">
        <v>81</v>
      </c>
      <c r="E781" s="325" t="s">
        <v>50</v>
      </c>
      <c r="F781" s="325">
        <v>55</v>
      </c>
      <c r="G781" s="325" t="s">
        <v>170</v>
      </c>
      <c r="H781" s="325" t="s">
        <v>170</v>
      </c>
      <c r="I781" s="325" t="s">
        <v>170</v>
      </c>
    </row>
    <row r="782" spans="1:9" x14ac:dyDescent="0.25">
      <c r="A782" s="392">
        <v>43556</v>
      </c>
      <c r="B782" s="324" t="s">
        <v>86</v>
      </c>
      <c r="C782" s="324" t="s">
        <v>169</v>
      </c>
      <c r="D782" s="324" t="s">
        <v>81</v>
      </c>
      <c r="E782" s="324" t="s">
        <v>46</v>
      </c>
      <c r="F782" s="324">
        <v>598</v>
      </c>
      <c r="G782" s="324">
        <v>535</v>
      </c>
      <c r="H782" s="324">
        <v>63</v>
      </c>
      <c r="I782" s="324">
        <v>0.12</v>
      </c>
    </row>
    <row r="783" spans="1:9" x14ac:dyDescent="0.25">
      <c r="A783" s="393">
        <v>43556</v>
      </c>
      <c r="B783" s="325" t="s">
        <v>86</v>
      </c>
      <c r="C783" s="325" t="s">
        <v>169</v>
      </c>
      <c r="D783" s="325" t="s">
        <v>81</v>
      </c>
      <c r="E783" s="325" t="s">
        <v>47</v>
      </c>
      <c r="F783" s="325">
        <v>573</v>
      </c>
      <c r="G783" s="325">
        <v>568</v>
      </c>
      <c r="H783" s="325">
        <v>5</v>
      </c>
      <c r="I783" s="325">
        <v>0.01</v>
      </c>
    </row>
    <row r="784" spans="1:9" x14ac:dyDescent="0.25">
      <c r="A784" s="392">
        <v>43556</v>
      </c>
      <c r="B784" s="324" t="s">
        <v>86</v>
      </c>
      <c r="C784" s="324" t="s">
        <v>169</v>
      </c>
      <c r="D784" s="324" t="s">
        <v>81</v>
      </c>
      <c r="E784" s="324" t="s">
        <v>48</v>
      </c>
      <c r="F784" s="324">
        <v>273</v>
      </c>
      <c r="G784" s="324">
        <v>266</v>
      </c>
      <c r="H784" s="324">
        <v>7</v>
      </c>
      <c r="I784" s="324">
        <v>0.03</v>
      </c>
    </row>
    <row r="785" spans="1:9" x14ac:dyDescent="0.25">
      <c r="A785" s="393">
        <v>43556</v>
      </c>
      <c r="B785" s="325" t="s">
        <v>86</v>
      </c>
      <c r="C785" s="325" t="s">
        <v>169</v>
      </c>
      <c r="D785" s="325" t="s">
        <v>81</v>
      </c>
      <c r="E785" s="325" t="s">
        <v>49</v>
      </c>
      <c r="F785" s="325">
        <v>265</v>
      </c>
      <c r="G785" s="325">
        <v>265</v>
      </c>
      <c r="H785" s="325">
        <v>0</v>
      </c>
      <c r="I785" s="325">
        <v>0</v>
      </c>
    </row>
    <row r="786" spans="1:9" x14ac:dyDescent="0.25">
      <c r="A786" s="392">
        <v>43556</v>
      </c>
      <c r="B786" s="324" t="s">
        <v>86</v>
      </c>
      <c r="C786" s="324" t="s">
        <v>169</v>
      </c>
      <c r="D786" s="324" t="s">
        <v>81</v>
      </c>
      <c r="E786" s="324" t="s">
        <v>50</v>
      </c>
      <c r="F786" s="324">
        <v>1114</v>
      </c>
      <c r="G786" s="324">
        <v>1114</v>
      </c>
      <c r="H786" s="324">
        <v>0</v>
      </c>
      <c r="I786" s="324">
        <v>0</v>
      </c>
    </row>
    <row r="787" spans="1:9" x14ac:dyDescent="0.25">
      <c r="A787" s="393">
        <v>43556</v>
      </c>
      <c r="B787" s="325" t="s">
        <v>86</v>
      </c>
      <c r="C787" s="325" t="s">
        <v>169</v>
      </c>
      <c r="D787" s="325" t="s">
        <v>82</v>
      </c>
      <c r="E787" s="325" t="s">
        <v>9</v>
      </c>
      <c r="F787" s="325">
        <v>408</v>
      </c>
      <c r="G787" s="325">
        <v>408</v>
      </c>
      <c r="H787" s="325">
        <v>0</v>
      </c>
      <c r="I787" s="325">
        <v>0</v>
      </c>
    </row>
    <row r="788" spans="1:9" x14ac:dyDescent="0.25">
      <c r="A788" s="392">
        <v>43556</v>
      </c>
      <c r="B788" s="324" t="s">
        <v>86</v>
      </c>
      <c r="C788" s="324" t="s">
        <v>169</v>
      </c>
      <c r="D788" s="324" t="s">
        <v>82</v>
      </c>
      <c r="E788" s="324" t="s">
        <v>10</v>
      </c>
      <c r="F788" s="324">
        <v>592</v>
      </c>
      <c r="G788" s="324">
        <v>587</v>
      </c>
      <c r="H788" s="324">
        <v>5</v>
      </c>
      <c r="I788" s="324">
        <v>0.01</v>
      </c>
    </row>
    <row r="789" spans="1:9" x14ac:dyDescent="0.25">
      <c r="A789" s="393">
        <v>43556</v>
      </c>
      <c r="B789" s="325" t="s">
        <v>86</v>
      </c>
      <c r="C789" s="325" t="s">
        <v>169</v>
      </c>
      <c r="D789" s="325" t="s">
        <v>82</v>
      </c>
      <c r="E789" s="325" t="s">
        <v>11</v>
      </c>
      <c r="F789" s="325">
        <v>714</v>
      </c>
      <c r="G789" s="325">
        <v>712</v>
      </c>
      <c r="H789" s="325">
        <v>2</v>
      </c>
      <c r="I789" s="325">
        <v>0</v>
      </c>
    </row>
    <row r="790" spans="1:9" x14ac:dyDescent="0.25">
      <c r="A790" s="392">
        <v>43556</v>
      </c>
      <c r="B790" s="324" t="s">
        <v>86</v>
      </c>
      <c r="C790" s="324" t="s">
        <v>169</v>
      </c>
      <c r="D790" s="324" t="s">
        <v>82</v>
      </c>
      <c r="E790" s="324" t="s">
        <v>12</v>
      </c>
      <c r="F790" s="324">
        <v>469</v>
      </c>
      <c r="G790" s="324">
        <v>467</v>
      </c>
      <c r="H790" s="324">
        <v>2</v>
      </c>
      <c r="I790" s="324">
        <v>0</v>
      </c>
    </row>
    <row r="791" spans="1:9" x14ac:dyDescent="0.25">
      <c r="A791" s="393">
        <v>43556</v>
      </c>
      <c r="B791" s="325" t="s">
        <v>86</v>
      </c>
      <c r="C791" s="325" t="s">
        <v>169</v>
      </c>
      <c r="D791" s="325" t="s">
        <v>82</v>
      </c>
      <c r="E791" s="325" t="s">
        <v>13</v>
      </c>
      <c r="F791" s="325">
        <v>512</v>
      </c>
      <c r="G791" s="325">
        <v>447</v>
      </c>
      <c r="H791" s="325">
        <v>65</v>
      </c>
      <c r="I791" s="325">
        <v>0.15</v>
      </c>
    </row>
    <row r="792" spans="1:9" x14ac:dyDescent="0.25">
      <c r="A792" s="392">
        <v>43556</v>
      </c>
      <c r="B792" s="324" t="s">
        <v>87</v>
      </c>
      <c r="C792" s="324" t="s">
        <v>169</v>
      </c>
      <c r="D792" s="324" t="s">
        <v>81</v>
      </c>
      <c r="E792" s="324" t="s">
        <v>46</v>
      </c>
      <c r="F792" s="324">
        <v>36</v>
      </c>
      <c r="G792" s="324">
        <v>33</v>
      </c>
      <c r="H792" s="324">
        <v>3</v>
      </c>
      <c r="I792" s="324">
        <v>0.09</v>
      </c>
    </row>
    <row r="793" spans="1:9" x14ac:dyDescent="0.25">
      <c r="A793" s="393">
        <v>43556</v>
      </c>
      <c r="B793" s="325" t="s">
        <v>87</v>
      </c>
      <c r="C793" s="325" t="s">
        <v>169</v>
      </c>
      <c r="D793" s="325" t="s">
        <v>81</v>
      </c>
      <c r="E793" s="325" t="s">
        <v>47</v>
      </c>
      <c r="F793" s="325">
        <v>113</v>
      </c>
      <c r="G793" s="325">
        <v>112</v>
      </c>
      <c r="H793" s="325">
        <v>1</v>
      </c>
      <c r="I793" s="325">
        <v>0.01</v>
      </c>
    </row>
    <row r="794" spans="1:9" x14ac:dyDescent="0.25">
      <c r="A794" s="392">
        <v>43556</v>
      </c>
      <c r="B794" s="324" t="s">
        <v>87</v>
      </c>
      <c r="C794" s="324" t="s">
        <v>169</v>
      </c>
      <c r="D794" s="324" t="s">
        <v>81</v>
      </c>
      <c r="E794" s="324" t="s">
        <v>48</v>
      </c>
      <c r="F794" s="324">
        <v>47</v>
      </c>
      <c r="G794" s="324">
        <v>44</v>
      </c>
      <c r="H794" s="324">
        <v>3</v>
      </c>
      <c r="I794" s="324">
        <v>7.0000000000000007E-2</v>
      </c>
    </row>
    <row r="795" spans="1:9" x14ac:dyDescent="0.25">
      <c r="A795" s="393">
        <v>43556</v>
      </c>
      <c r="B795" s="325" t="s">
        <v>87</v>
      </c>
      <c r="C795" s="325" t="s">
        <v>169</v>
      </c>
      <c r="D795" s="325" t="s">
        <v>81</v>
      </c>
      <c r="E795" s="325" t="s">
        <v>50</v>
      </c>
      <c r="F795" s="325">
        <v>70</v>
      </c>
      <c r="G795" s="325">
        <v>70</v>
      </c>
      <c r="H795" s="325">
        <v>0</v>
      </c>
      <c r="I795" s="325">
        <v>0</v>
      </c>
    </row>
    <row r="796" spans="1:9" x14ac:dyDescent="0.25">
      <c r="A796" s="392">
        <v>43556</v>
      </c>
      <c r="B796" s="324" t="s">
        <v>88</v>
      </c>
      <c r="C796" s="324" t="s">
        <v>169</v>
      </c>
      <c r="D796" s="324" t="s">
        <v>81</v>
      </c>
      <c r="E796" s="324" t="s">
        <v>46</v>
      </c>
      <c r="F796" s="324">
        <v>231</v>
      </c>
      <c r="G796" s="324">
        <v>214</v>
      </c>
      <c r="H796" s="324">
        <v>17</v>
      </c>
      <c r="I796" s="324">
        <v>0.08</v>
      </c>
    </row>
    <row r="797" spans="1:9" x14ac:dyDescent="0.25">
      <c r="A797" s="393">
        <v>43556</v>
      </c>
      <c r="B797" s="325" t="s">
        <v>88</v>
      </c>
      <c r="C797" s="325" t="s">
        <v>169</v>
      </c>
      <c r="D797" s="325" t="s">
        <v>81</v>
      </c>
      <c r="E797" s="325" t="s">
        <v>47</v>
      </c>
      <c r="F797" s="325">
        <v>351</v>
      </c>
      <c r="G797" s="325">
        <v>345</v>
      </c>
      <c r="H797" s="325">
        <v>6</v>
      </c>
      <c r="I797" s="325">
        <v>0.02</v>
      </c>
    </row>
    <row r="798" spans="1:9" x14ac:dyDescent="0.25">
      <c r="A798" s="392">
        <v>43556</v>
      </c>
      <c r="B798" s="324" t="s">
        <v>88</v>
      </c>
      <c r="C798" s="324" t="s">
        <v>169</v>
      </c>
      <c r="D798" s="324" t="s">
        <v>81</v>
      </c>
      <c r="E798" s="324" t="s">
        <v>48</v>
      </c>
      <c r="F798" s="324">
        <v>164</v>
      </c>
      <c r="G798" s="324">
        <v>161</v>
      </c>
      <c r="H798" s="324">
        <v>3</v>
      </c>
      <c r="I798" s="324">
        <v>0.02</v>
      </c>
    </row>
    <row r="799" spans="1:9" x14ac:dyDescent="0.25">
      <c r="A799" s="393">
        <v>43556</v>
      </c>
      <c r="B799" s="325" t="s">
        <v>88</v>
      </c>
      <c r="C799" s="325" t="s">
        <v>169</v>
      </c>
      <c r="D799" s="325" t="s">
        <v>81</v>
      </c>
      <c r="E799" s="325" t="s">
        <v>49</v>
      </c>
      <c r="F799" s="325">
        <v>91</v>
      </c>
      <c r="G799" s="325">
        <v>91</v>
      </c>
      <c r="H799" s="325">
        <v>0</v>
      </c>
      <c r="I799" s="325">
        <v>0</v>
      </c>
    </row>
    <row r="800" spans="1:9" x14ac:dyDescent="0.25">
      <c r="A800" s="392">
        <v>43556</v>
      </c>
      <c r="B800" s="324" t="s">
        <v>88</v>
      </c>
      <c r="C800" s="324" t="s">
        <v>169</v>
      </c>
      <c r="D800" s="324" t="s">
        <v>81</v>
      </c>
      <c r="E800" s="324" t="s">
        <v>50</v>
      </c>
      <c r="F800" s="324">
        <v>656</v>
      </c>
      <c r="G800" s="324">
        <v>655</v>
      </c>
      <c r="H800" s="324">
        <v>1</v>
      </c>
      <c r="I800" s="324">
        <v>0</v>
      </c>
    </row>
    <row r="801" spans="1:9" x14ac:dyDescent="0.25">
      <c r="A801" s="393">
        <v>43556</v>
      </c>
      <c r="B801" s="325" t="s">
        <v>88</v>
      </c>
      <c r="C801" s="325" t="s">
        <v>169</v>
      </c>
      <c r="D801" s="325" t="s">
        <v>82</v>
      </c>
      <c r="E801" s="325" t="s">
        <v>9</v>
      </c>
      <c r="F801" s="325">
        <v>503</v>
      </c>
      <c r="G801" s="325">
        <v>503</v>
      </c>
      <c r="H801" s="325">
        <v>0</v>
      </c>
      <c r="I801" s="325">
        <v>0</v>
      </c>
    </row>
    <row r="802" spans="1:9" x14ac:dyDescent="0.25">
      <c r="A802" s="392">
        <v>43556</v>
      </c>
      <c r="B802" s="324" t="s">
        <v>88</v>
      </c>
      <c r="C802" s="324" t="s">
        <v>169</v>
      </c>
      <c r="D802" s="324" t="s">
        <v>82</v>
      </c>
      <c r="E802" s="324" t="s">
        <v>10</v>
      </c>
      <c r="F802" s="324">
        <v>65</v>
      </c>
      <c r="G802" s="324">
        <v>65</v>
      </c>
      <c r="H802" s="324">
        <v>0</v>
      </c>
      <c r="I802" s="324">
        <v>0</v>
      </c>
    </row>
    <row r="803" spans="1:9" x14ac:dyDescent="0.25">
      <c r="A803" s="393">
        <v>43556</v>
      </c>
      <c r="B803" s="325" t="s">
        <v>88</v>
      </c>
      <c r="C803" s="325" t="s">
        <v>169</v>
      </c>
      <c r="D803" s="325" t="s">
        <v>82</v>
      </c>
      <c r="E803" s="325" t="s">
        <v>11</v>
      </c>
      <c r="F803" s="325">
        <v>165</v>
      </c>
      <c r="G803" s="325">
        <v>164</v>
      </c>
      <c r="H803" s="325">
        <v>1</v>
      </c>
      <c r="I803" s="325">
        <v>0.01</v>
      </c>
    </row>
    <row r="804" spans="1:9" x14ac:dyDescent="0.25">
      <c r="A804" s="392">
        <v>43556</v>
      </c>
      <c r="B804" s="324" t="s">
        <v>88</v>
      </c>
      <c r="C804" s="324" t="s">
        <v>169</v>
      </c>
      <c r="D804" s="324" t="s">
        <v>82</v>
      </c>
      <c r="E804" s="324" t="s">
        <v>12</v>
      </c>
      <c r="F804" s="324">
        <v>110</v>
      </c>
      <c r="G804" s="324">
        <v>109</v>
      </c>
      <c r="H804" s="324">
        <v>1</v>
      </c>
      <c r="I804" s="324">
        <v>0.01</v>
      </c>
    </row>
    <row r="805" spans="1:9" x14ac:dyDescent="0.25">
      <c r="A805" s="393">
        <v>43556</v>
      </c>
      <c r="B805" s="325" t="s">
        <v>88</v>
      </c>
      <c r="C805" s="325" t="s">
        <v>169</v>
      </c>
      <c r="D805" s="325" t="s">
        <v>82</v>
      </c>
      <c r="E805" s="325" t="s">
        <v>13</v>
      </c>
      <c r="F805" s="325">
        <v>273</v>
      </c>
      <c r="G805" s="325">
        <v>253</v>
      </c>
      <c r="H805" s="325">
        <v>20</v>
      </c>
      <c r="I805" s="325">
        <v>0.08</v>
      </c>
    </row>
    <row r="806" spans="1:9" x14ac:dyDescent="0.25">
      <c r="A806" s="392">
        <v>43556</v>
      </c>
      <c r="B806" s="324" t="s">
        <v>89</v>
      </c>
      <c r="C806" s="324" t="s">
        <v>169</v>
      </c>
      <c r="D806" s="324" t="s">
        <v>81</v>
      </c>
      <c r="E806" s="324" t="s">
        <v>46</v>
      </c>
      <c r="F806" s="324">
        <v>613</v>
      </c>
      <c r="G806" s="324">
        <v>545</v>
      </c>
      <c r="H806" s="324">
        <v>68</v>
      </c>
      <c r="I806" s="324">
        <v>0.12</v>
      </c>
    </row>
    <row r="807" spans="1:9" x14ac:dyDescent="0.25">
      <c r="A807" s="393">
        <v>43556</v>
      </c>
      <c r="B807" s="325" t="s">
        <v>89</v>
      </c>
      <c r="C807" s="325" t="s">
        <v>169</v>
      </c>
      <c r="D807" s="325" t="s">
        <v>81</v>
      </c>
      <c r="E807" s="325" t="s">
        <v>47</v>
      </c>
      <c r="F807" s="325">
        <v>571</v>
      </c>
      <c r="G807" s="325">
        <v>551</v>
      </c>
      <c r="H807" s="325">
        <v>20</v>
      </c>
      <c r="I807" s="325">
        <v>0.04</v>
      </c>
    </row>
    <row r="808" spans="1:9" x14ac:dyDescent="0.25">
      <c r="A808" s="392">
        <v>43556</v>
      </c>
      <c r="B808" s="324" t="s">
        <v>89</v>
      </c>
      <c r="C808" s="324" t="s">
        <v>169</v>
      </c>
      <c r="D808" s="324" t="s">
        <v>81</v>
      </c>
      <c r="E808" s="324" t="s">
        <v>48</v>
      </c>
      <c r="F808" s="324">
        <v>256</v>
      </c>
      <c r="G808" s="324">
        <v>251</v>
      </c>
      <c r="H808" s="324">
        <v>5</v>
      </c>
      <c r="I808" s="324">
        <v>0.02</v>
      </c>
    </row>
    <row r="809" spans="1:9" x14ac:dyDescent="0.25">
      <c r="A809" s="393">
        <v>43556</v>
      </c>
      <c r="B809" s="325" t="s">
        <v>89</v>
      </c>
      <c r="C809" s="325" t="s">
        <v>169</v>
      </c>
      <c r="D809" s="325" t="s">
        <v>81</v>
      </c>
      <c r="E809" s="325" t="s">
        <v>50</v>
      </c>
      <c r="F809" s="325">
        <v>537</v>
      </c>
      <c r="G809" s="325">
        <v>537</v>
      </c>
      <c r="H809" s="325">
        <v>0</v>
      </c>
      <c r="I809" s="325">
        <v>0</v>
      </c>
    </row>
    <row r="810" spans="1:9" x14ac:dyDescent="0.25">
      <c r="A810" s="392">
        <v>43556</v>
      </c>
      <c r="B810" s="324" t="s">
        <v>89</v>
      </c>
      <c r="C810" s="324" t="s">
        <v>169</v>
      </c>
      <c r="D810" s="324" t="s">
        <v>82</v>
      </c>
      <c r="E810" s="324" t="s">
        <v>9</v>
      </c>
      <c r="F810" s="324">
        <v>77</v>
      </c>
      <c r="G810" s="324">
        <v>77</v>
      </c>
      <c r="H810" s="324">
        <v>0</v>
      </c>
      <c r="I810" s="324">
        <v>0</v>
      </c>
    </row>
    <row r="811" spans="1:9" x14ac:dyDescent="0.25">
      <c r="A811" s="393">
        <v>43556</v>
      </c>
      <c r="B811" s="325" t="s">
        <v>89</v>
      </c>
      <c r="C811" s="325" t="s">
        <v>169</v>
      </c>
      <c r="D811" s="325" t="s">
        <v>82</v>
      </c>
      <c r="E811" s="325" t="s">
        <v>10</v>
      </c>
      <c r="F811" s="325">
        <v>81</v>
      </c>
      <c r="G811" s="325">
        <v>81</v>
      </c>
      <c r="H811" s="325">
        <v>0</v>
      </c>
      <c r="I811" s="325">
        <v>0</v>
      </c>
    </row>
    <row r="812" spans="1:9" x14ac:dyDescent="0.25">
      <c r="A812" s="392">
        <v>43556</v>
      </c>
      <c r="B812" s="324" t="s">
        <v>89</v>
      </c>
      <c r="C812" s="324" t="s">
        <v>169</v>
      </c>
      <c r="D812" s="324" t="s">
        <v>82</v>
      </c>
      <c r="E812" s="324" t="s">
        <v>11</v>
      </c>
      <c r="F812" s="324">
        <v>85</v>
      </c>
      <c r="G812" s="324">
        <v>85</v>
      </c>
      <c r="H812" s="324">
        <v>0</v>
      </c>
      <c r="I812" s="324">
        <v>0</v>
      </c>
    </row>
    <row r="813" spans="1:9" x14ac:dyDescent="0.25">
      <c r="A813" s="393">
        <v>43556</v>
      </c>
      <c r="B813" s="325" t="s">
        <v>89</v>
      </c>
      <c r="C813" s="325" t="s">
        <v>169</v>
      </c>
      <c r="D813" s="325" t="s">
        <v>82</v>
      </c>
      <c r="E813" s="325" t="s">
        <v>12</v>
      </c>
      <c r="F813" s="325">
        <v>218</v>
      </c>
      <c r="G813" s="325">
        <v>218</v>
      </c>
      <c r="H813" s="325">
        <v>0</v>
      </c>
      <c r="I813" s="325">
        <v>0</v>
      </c>
    </row>
    <row r="814" spans="1:9" x14ac:dyDescent="0.25">
      <c r="A814" s="392">
        <v>43556</v>
      </c>
      <c r="B814" s="324" t="s">
        <v>89</v>
      </c>
      <c r="C814" s="324" t="s">
        <v>169</v>
      </c>
      <c r="D814" s="324" t="s">
        <v>82</v>
      </c>
      <c r="E814" s="324" t="s">
        <v>13</v>
      </c>
      <c r="F814" s="324">
        <v>511</v>
      </c>
      <c r="G814" s="324">
        <v>483</v>
      </c>
      <c r="H814" s="324">
        <v>28</v>
      </c>
      <c r="I814" s="324">
        <v>0.06</v>
      </c>
    </row>
    <row r="815" spans="1:9" x14ac:dyDescent="0.25">
      <c r="A815" s="393">
        <v>43556</v>
      </c>
      <c r="B815" s="325" t="s">
        <v>90</v>
      </c>
      <c r="C815" s="325" t="s">
        <v>169</v>
      </c>
      <c r="D815" s="325" t="s">
        <v>81</v>
      </c>
      <c r="E815" s="325" t="s">
        <v>46</v>
      </c>
      <c r="F815" s="325">
        <v>53</v>
      </c>
      <c r="G815" s="325">
        <v>46</v>
      </c>
      <c r="H815" s="325">
        <v>7</v>
      </c>
      <c r="I815" s="325">
        <v>0.15</v>
      </c>
    </row>
    <row r="816" spans="1:9" x14ac:dyDescent="0.25">
      <c r="A816" s="392">
        <v>43556</v>
      </c>
      <c r="B816" s="324" t="s">
        <v>90</v>
      </c>
      <c r="C816" s="324" t="s">
        <v>169</v>
      </c>
      <c r="D816" s="324" t="s">
        <v>81</v>
      </c>
      <c r="E816" s="324" t="s">
        <v>47</v>
      </c>
      <c r="F816" s="324">
        <v>145</v>
      </c>
      <c r="G816" s="324">
        <v>143</v>
      </c>
      <c r="H816" s="324">
        <v>2</v>
      </c>
      <c r="I816" s="324">
        <v>0.01</v>
      </c>
    </row>
    <row r="817" spans="1:9" x14ac:dyDescent="0.25">
      <c r="A817" s="393">
        <v>43556</v>
      </c>
      <c r="B817" s="325" t="s">
        <v>90</v>
      </c>
      <c r="C817" s="325" t="s">
        <v>169</v>
      </c>
      <c r="D817" s="325" t="s">
        <v>81</v>
      </c>
      <c r="E817" s="325" t="s">
        <v>48</v>
      </c>
      <c r="F817" s="325">
        <v>108</v>
      </c>
      <c r="G817" s="325">
        <v>108</v>
      </c>
      <c r="H817" s="325">
        <v>0</v>
      </c>
      <c r="I817" s="325">
        <v>0</v>
      </c>
    </row>
    <row r="818" spans="1:9" x14ac:dyDescent="0.25">
      <c r="A818" s="392">
        <v>43556</v>
      </c>
      <c r="B818" s="324" t="s">
        <v>90</v>
      </c>
      <c r="C818" s="324" t="s">
        <v>169</v>
      </c>
      <c r="D818" s="324" t="s">
        <v>81</v>
      </c>
      <c r="E818" s="324" t="s">
        <v>50</v>
      </c>
      <c r="F818" s="324">
        <v>434</v>
      </c>
      <c r="G818" s="324">
        <v>431</v>
      </c>
      <c r="H818" s="324">
        <v>3</v>
      </c>
      <c r="I818" s="324">
        <v>0.01</v>
      </c>
    </row>
    <row r="819" spans="1:9" x14ac:dyDescent="0.25">
      <c r="A819" s="393">
        <v>43556</v>
      </c>
      <c r="B819" s="325" t="s">
        <v>147</v>
      </c>
      <c r="C819" s="325" t="s">
        <v>169</v>
      </c>
      <c r="D819" s="325" t="s">
        <v>81</v>
      </c>
      <c r="E819" s="325" t="s">
        <v>46</v>
      </c>
      <c r="F819" s="325">
        <v>25</v>
      </c>
      <c r="G819" s="325" t="s">
        <v>170</v>
      </c>
      <c r="H819" s="325" t="s">
        <v>170</v>
      </c>
      <c r="I819" s="325" t="s">
        <v>170</v>
      </c>
    </row>
    <row r="820" spans="1:9" x14ac:dyDescent="0.25">
      <c r="A820" s="392">
        <v>43556</v>
      </c>
      <c r="B820" s="324" t="s">
        <v>147</v>
      </c>
      <c r="C820" s="324" t="s">
        <v>169</v>
      </c>
      <c r="D820" s="324" t="s">
        <v>81</v>
      </c>
      <c r="E820" s="324" t="s">
        <v>47</v>
      </c>
      <c r="F820" s="324">
        <v>33</v>
      </c>
      <c r="G820" s="324" t="s">
        <v>170</v>
      </c>
      <c r="H820" s="324" t="s">
        <v>170</v>
      </c>
      <c r="I820" s="324" t="s">
        <v>170</v>
      </c>
    </row>
    <row r="821" spans="1:9" x14ac:dyDescent="0.25">
      <c r="A821" s="393">
        <v>43556</v>
      </c>
      <c r="B821" s="325" t="s">
        <v>147</v>
      </c>
      <c r="C821" s="325" t="s">
        <v>169</v>
      </c>
      <c r="D821" s="325" t="s">
        <v>81</v>
      </c>
      <c r="E821" s="325" t="s">
        <v>48</v>
      </c>
      <c r="F821" s="325">
        <v>19</v>
      </c>
      <c r="G821" s="325" t="s">
        <v>170</v>
      </c>
      <c r="H821" s="325" t="s">
        <v>170</v>
      </c>
      <c r="I821" s="325" t="s">
        <v>170</v>
      </c>
    </row>
    <row r="822" spans="1:9" x14ac:dyDescent="0.25">
      <c r="A822" s="392">
        <v>43556</v>
      </c>
      <c r="B822" s="324" t="s">
        <v>147</v>
      </c>
      <c r="C822" s="324" t="s">
        <v>169</v>
      </c>
      <c r="D822" s="324" t="s">
        <v>81</v>
      </c>
      <c r="E822" s="324" t="s">
        <v>50</v>
      </c>
      <c r="F822" s="324">
        <v>53</v>
      </c>
      <c r="G822" s="324" t="s">
        <v>170</v>
      </c>
      <c r="H822" s="324" t="s">
        <v>170</v>
      </c>
      <c r="I822" s="324" t="s">
        <v>170</v>
      </c>
    </row>
    <row r="823" spans="1:9" x14ac:dyDescent="0.25">
      <c r="A823" s="393">
        <v>43556</v>
      </c>
      <c r="B823" s="325" t="s">
        <v>147</v>
      </c>
      <c r="C823" s="325" t="s">
        <v>169</v>
      </c>
      <c r="D823" s="325" t="s">
        <v>82</v>
      </c>
      <c r="E823" s="325" t="s">
        <v>9</v>
      </c>
      <c r="F823" s="325">
        <v>8</v>
      </c>
      <c r="G823" s="325" t="s">
        <v>170</v>
      </c>
      <c r="H823" s="325" t="s">
        <v>170</v>
      </c>
      <c r="I823" s="325" t="s">
        <v>170</v>
      </c>
    </row>
    <row r="824" spans="1:9" x14ac:dyDescent="0.25">
      <c r="A824" s="392">
        <v>43556</v>
      </c>
      <c r="B824" s="324" t="s">
        <v>147</v>
      </c>
      <c r="C824" s="324" t="s">
        <v>169</v>
      </c>
      <c r="D824" s="324" t="s">
        <v>82</v>
      </c>
      <c r="E824" s="324" t="s">
        <v>10</v>
      </c>
      <c r="F824" s="324">
        <v>18</v>
      </c>
      <c r="G824" s="324" t="s">
        <v>170</v>
      </c>
      <c r="H824" s="324" t="s">
        <v>170</v>
      </c>
      <c r="I824" s="324" t="s">
        <v>170</v>
      </c>
    </row>
    <row r="825" spans="1:9" x14ac:dyDescent="0.25">
      <c r="A825" s="393">
        <v>43556</v>
      </c>
      <c r="B825" s="325" t="s">
        <v>147</v>
      </c>
      <c r="C825" s="325" t="s">
        <v>169</v>
      </c>
      <c r="D825" s="325" t="s">
        <v>82</v>
      </c>
      <c r="E825" s="325" t="s">
        <v>11</v>
      </c>
      <c r="F825" s="325">
        <v>22</v>
      </c>
      <c r="G825" s="325" t="s">
        <v>170</v>
      </c>
      <c r="H825" s="325" t="s">
        <v>170</v>
      </c>
      <c r="I825" s="325" t="s">
        <v>170</v>
      </c>
    </row>
    <row r="826" spans="1:9" x14ac:dyDescent="0.25">
      <c r="A826" s="392">
        <v>43556</v>
      </c>
      <c r="B826" s="324" t="s">
        <v>147</v>
      </c>
      <c r="C826" s="324" t="s">
        <v>169</v>
      </c>
      <c r="D826" s="324" t="s">
        <v>82</v>
      </c>
      <c r="E826" s="324" t="s">
        <v>12</v>
      </c>
      <c r="F826" s="324">
        <v>21</v>
      </c>
      <c r="G826" s="324" t="s">
        <v>170</v>
      </c>
      <c r="H826" s="324" t="s">
        <v>170</v>
      </c>
      <c r="I826" s="324" t="s">
        <v>170</v>
      </c>
    </row>
    <row r="827" spans="1:9" x14ac:dyDescent="0.25">
      <c r="A827" s="393">
        <v>43556</v>
      </c>
      <c r="B827" s="325" t="s">
        <v>147</v>
      </c>
      <c r="C827" s="325" t="s">
        <v>169</v>
      </c>
      <c r="D827" s="325" t="s">
        <v>82</v>
      </c>
      <c r="E827" s="325" t="s">
        <v>13</v>
      </c>
      <c r="F827" s="325">
        <v>61</v>
      </c>
      <c r="G827" s="325" t="s">
        <v>170</v>
      </c>
      <c r="H827" s="325" t="s">
        <v>170</v>
      </c>
      <c r="I827" s="325" t="s">
        <v>170</v>
      </c>
    </row>
    <row r="828" spans="1:9" x14ac:dyDescent="0.25">
      <c r="A828" s="392">
        <v>43556</v>
      </c>
      <c r="B828" s="324" t="s">
        <v>148</v>
      </c>
      <c r="C828" s="324" t="s">
        <v>169</v>
      </c>
      <c r="D828" s="324" t="s">
        <v>81</v>
      </c>
      <c r="E828" s="324" t="s">
        <v>46</v>
      </c>
      <c r="F828" s="324">
        <v>175</v>
      </c>
      <c r="G828" s="324" t="s">
        <v>170</v>
      </c>
      <c r="H828" s="324" t="s">
        <v>170</v>
      </c>
      <c r="I828" s="324" t="s">
        <v>170</v>
      </c>
    </row>
    <row r="829" spans="1:9" x14ac:dyDescent="0.25">
      <c r="A829" s="393">
        <v>43556</v>
      </c>
      <c r="B829" s="325" t="s">
        <v>148</v>
      </c>
      <c r="C829" s="325" t="s">
        <v>169</v>
      </c>
      <c r="D829" s="325" t="s">
        <v>81</v>
      </c>
      <c r="E829" s="325" t="s">
        <v>47</v>
      </c>
      <c r="F829" s="325">
        <v>177</v>
      </c>
      <c r="G829" s="325" t="s">
        <v>170</v>
      </c>
      <c r="H829" s="325" t="s">
        <v>170</v>
      </c>
      <c r="I829" s="325" t="s">
        <v>170</v>
      </c>
    </row>
    <row r="830" spans="1:9" x14ac:dyDescent="0.25">
      <c r="A830" s="392">
        <v>43556</v>
      </c>
      <c r="B830" s="324" t="s">
        <v>148</v>
      </c>
      <c r="C830" s="324" t="s">
        <v>169</v>
      </c>
      <c r="D830" s="324" t="s">
        <v>81</v>
      </c>
      <c r="E830" s="324" t="s">
        <v>48</v>
      </c>
      <c r="F830" s="324">
        <v>142</v>
      </c>
      <c r="G830" s="324" t="s">
        <v>170</v>
      </c>
      <c r="H830" s="324" t="s">
        <v>170</v>
      </c>
      <c r="I830" s="324" t="s">
        <v>170</v>
      </c>
    </row>
    <row r="831" spans="1:9" x14ac:dyDescent="0.25">
      <c r="A831" s="393">
        <v>43556</v>
      </c>
      <c r="B831" s="325" t="s">
        <v>148</v>
      </c>
      <c r="C831" s="325" t="s">
        <v>169</v>
      </c>
      <c r="D831" s="325" t="s">
        <v>81</v>
      </c>
      <c r="E831" s="325" t="s">
        <v>50</v>
      </c>
      <c r="F831" s="325">
        <v>217</v>
      </c>
      <c r="G831" s="325" t="s">
        <v>170</v>
      </c>
      <c r="H831" s="325" t="s">
        <v>170</v>
      </c>
      <c r="I831" s="325" t="s">
        <v>170</v>
      </c>
    </row>
    <row r="832" spans="1:9" x14ac:dyDescent="0.25">
      <c r="A832" s="392">
        <v>43556</v>
      </c>
      <c r="B832" s="324" t="s">
        <v>148</v>
      </c>
      <c r="C832" s="324" t="s">
        <v>169</v>
      </c>
      <c r="D832" s="324" t="s">
        <v>82</v>
      </c>
      <c r="E832" s="324" t="s">
        <v>9</v>
      </c>
      <c r="F832" s="324">
        <v>203</v>
      </c>
      <c r="G832" s="324" t="s">
        <v>170</v>
      </c>
      <c r="H832" s="324" t="s">
        <v>170</v>
      </c>
      <c r="I832" s="324" t="s">
        <v>170</v>
      </c>
    </row>
    <row r="833" spans="1:9" x14ac:dyDescent="0.25">
      <c r="A833" s="393">
        <v>43556</v>
      </c>
      <c r="B833" s="325" t="s">
        <v>148</v>
      </c>
      <c r="C833" s="325" t="s">
        <v>169</v>
      </c>
      <c r="D833" s="325" t="s">
        <v>82</v>
      </c>
      <c r="E833" s="325" t="s">
        <v>10</v>
      </c>
      <c r="F833" s="325">
        <v>44</v>
      </c>
      <c r="G833" s="325" t="s">
        <v>170</v>
      </c>
      <c r="H833" s="325" t="s">
        <v>170</v>
      </c>
      <c r="I833" s="325" t="s">
        <v>170</v>
      </c>
    </row>
    <row r="834" spans="1:9" x14ac:dyDescent="0.25">
      <c r="A834" s="392">
        <v>43556</v>
      </c>
      <c r="B834" s="324" t="s">
        <v>148</v>
      </c>
      <c r="C834" s="324" t="s">
        <v>169</v>
      </c>
      <c r="D834" s="324" t="s">
        <v>82</v>
      </c>
      <c r="E834" s="324" t="s">
        <v>11</v>
      </c>
      <c r="F834" s="324">
        <v>106</v>
      </c>
      <c r="G834" s="324" t="s">
        <v>170</v>
      </c>
      <c r="H834" s="324" t="s">
        <v>170</v>
      </c>
      <c r="I834" s="324" t="s">
        <v>170</v>
      </c>
    </row>
    <row r="835" spans="1:9" x14ac:dyDescent="0.25">
      <c r="A835" s="393">
        <v>43556</v>
      </c>
      <c r="B835" s="325" t="s">
        <v>148</v>
      </c>
      <c r="C835" s="325" t="s">
        <v>169</v>
      </c>
      <c r="D835" s="325" t="s">
        <v>82</v>
      </c>
      <c r="E835" s="325" t="s">
        <v>12</v>
      </c>
      <c r="F835" s="325">
        <v>83</v>
      </c>
      <c r="G835" s="325" t="s">
        <v>170</v>
      </c>
      <c r="H835" s="325" t="s">
        <v>170</v>
      </c>
      <c r="I835" s="325" t="s">
        <v>170</v>
      </c>
    </row>
    <row r="836" spans="1:9" x14ac:dyDescent="0.25">
      <c r="A836" s="392">
        <v>43556</v>
      </c>
      <c r="B836" s="324" t="s">
        <v>148</v>
      </c>
      <c r="C836" s="324" t="s">
        <v>169</v>
      </c>
      <c r="D836" s="324" t="s">
        <v>82</v>
      </c>
      <c r="E836" s="324" t="s">
        <v>13</v>
      </c>
      <c r="F836" s="324">
        <v>275</v>
      </c>
      <c r="G836" s="324" t="s">
        <v>170</v>
      </c>
      <c r="H836" s="324" t="s">
        <v>170</v>
      </c>
      <c r="I836" s="324" t="s">
        <v>170</v>
      </c>
    </row>
    <row r="837" spans="1:9" x14ac:dyDescent="0.25">
      <c r="A837" s="393">
        <v>43556</v>
      </c>
      <c r="B837" s="325" t="s">
        <v>149</v>
      </c>
      <c r="C837" s="325" t="s">
        <v>169</v>
      </c>
      <c r="D837" s="325" t="s">
        <v>81</v>
      </c>
      <c r="E837" s="325" t="s">
        <v>46</v>
      </c>
      <c r="F837" s="325">
        <v>36</v>
      </c>
      <c r="G837" s="325" t="s">
        <v>170</v>
      </c>
      <c r="H837" s="325" t="s">
        <v>170</v>
      </c>
      <c r="I837" s="325" t="s">
        <v>170</v>
      </c>
    </row>
    <row r="838" spans="1:9" x14ac:dyDescent="0.25">
      <c r="A838" s="392">
        <v>43556</v>
      </c>
      <c r="B838" s="324" t="s">
        <v>149</v>
      </c>
      <c r="C838" s="324" t="s">
        <v>169</v>
      </c>
      <c r="D838" s="324" t="s">
        <v>81</v>
      </c>
      <c r="E838" s="324" t="s">
        <v>47</v>
      </c>
      <c r="F838" s="324">
        <v>113</v>
      </c>
      <c r="G838" s="324" t="s">
        <v>170</v>
      </c>
      <c r="H838" s="324" t="s">
        <v>170</v>
      </c>
      <c r="I838" s="324" t="s">
        <v>170</v>
      </c>
    </row>
    <row r="839" spans="1:9" x14ac:dyDescent="0.25">
      <c r="A839" s="393">
        <v>43556</v>
      </c>
      <c r="B839" s="325" t="s">
        <v>149</v>
      </c>
      <c r="C839" s="325" t="s">
        <v>169</v>
      </c>
      <c r="D839" s="325" t="s">
        <v>81</v>
      </c>
      <c r="E839" s="325" t="s">
        <v>48</v>
      </c>
      <c r="F839" s="325">
        <v>80</v>
      </c>
      <c r="G839" s="325" t="s">
        <v>170</v>
      </c>
      <c r="H839" s="325" t="s">
        <v>170</v>
      </c>
      <c r="I839" s="325" t="s">
        <v>170</v>
      </c>
    </row>
    <row r="840" spans="1:9" x14ac:dyDescent="0.25">
      <c r="A840" s="392">
        <v>43556</v>
      </c>
      <c r="B840" s="324" t="s">
        <v>149</v>
      </c>
      <c r="C840" s="324" t="s">
        <v>169</v>
      </c>
      <c r="D840" s="324" t="s">
        <v>81</v>
      </c>
      <c r="E840" s="324" t="s">
        <v>50</v>
      </c>
      <c r="F840" s="324">
        <v>341</v>
      </c>
      <c r="G840" s="324" t="s">
        <v>170</v>
      </c>
      <c r="H840" s="324" t="s">
        <v>170</v>
      </c>
      <c r="I840" s="324" t="s">
        <v>170</v>
      </c>
    </row>
    <row r="841" spans="1:9" x14ac:dyDescent="0.25">
      <c r="A841" s="393">
        <v>43556</v>
      </c>
      <c r="B841" s="325" t="s">
        <v>150</v>
      </c>
      <c r="C841" s="325" t="s">
        <v>169</v>
      </c>
      <c r="D841" s="325" t="s">
        <v>81</v>
      </c>
      <c r="E841" s="325" t="s">
        <v>46</v>
      </c>
      <c r="F841" s="325">
        <v>160</v>
      </c>
      <c r="G841" s="325" t="s">
        <v>170</v>
      </c>
      <c r="H841" s="325" t="s">
        <v>170</v>
      </c>
      <c r="I841" s="325" t="s">
        <v>170</v>
      </c>
    </row>
    <row r="842" spans="1:9" x14ac:dyDescent="0.25">
      <c r="A842" s="392">
        <v>43556</v>
      </c>
      <c r="B842" s="324" t="s">
        <v>150</v>
      </c>
      <c r="C842" s="324" t="s">
        <v>169</v>
      </c>
      <c r="D842" s="324" t="s">
        <v>81</v>
      </c>
      <c r="E842" s="324" t="s">
        <v>47</v>
      </c>
      <c r="F842" s="324">
        <v>103</v>
      </c>
      <c r="G842" s="324" t="s">
        <v>170</v>
      </c>
      <c r="H842" s="324" t="s">
        <v>170</v>
      </c>
      <c r="I842" s="324" t="s">
        <v>170</v>
      </c>
    </row>
    <row r="843" spans="1:9" x14ac:dyDescent="0.25">
      <c r="A843" s="393">
        <v>43556</v>
      </c>
      <c r="B843" s="325" t="s">
        <v>150</v>
      </c>
      <c r="C843" s="325" t="s">
        <v>169</v>
      </c>
      <c r="D843" s="325" t="s">
        <v>81</v>
      </c>
      <c r="E843" s="325" t="s">
        <v>48</v>
      </c>
      <c r="F843" s="325">
        <v>90</v>
      </c>
      <c r="G843" s="325" t="s">
        <v>170</v>
      </c>
      <c r="H843" s="325" t="s">
        <v>170</v>
      </c>
      <c r="I843" s="325" t="s">
        <v>170</v>
      </c>
    </row>
    <row r="844" spans="1:9" x14ac:dyDescent="0.25">
      <c r="A844" s="392">
        <v>43556</v>
      </c>
      <c r="B844" s="324" t="s">
        <v>150</v>
      </c>
      <c r="C844" s="324" t="s">
        <v>169</v>
      </c>
      <c r="D844" s="324" t="s">
        <v>81</v>
      </c>
      <c r="E844" s="324" t="s">
        <v>50</v>
      </c>
      <c r="F844" s="324">
        <v>79</v>
      </c>
      <c r="G844" s="324" t="s">
        <v>170</v>
      </c>
      <c r="H844" s="324" t="s">
        <v>170</v>
      </c>
      <c r="I844" s="324" t="s">
        <v>170</v>
      </c>
    </row>
    <row r="845" spans="1:9" x14ac:dyDescent="0.25">
      <c r="A845" s="393">
        <v>43556</v>
      </c>
      <c r="B845" s="325" t="s">
        <v>91</v>
      </c>
      <c r="C845" s="325" t="s">
        <v>169</v>
      </c>
      <c r="D845" s="325" t="s">
        <v>81</v>
      </c>
      <c r="E845" s="325" t="s">
        <v>46</v>
      </c>
      <c r="F845" s="325">
        <v>1046</v>
      </c>
      <c r="G845" s="325">
        <v>968</v>
      </c>
      <c r="H845" s="325">
        <v>78</v>
      </c>
      <c r="I845" s="325">
        <v>0.08</v>
      </c>
    </row>
    <row r="846" spans="1:9" x14ac:dyDescent="0.25">
      <c r="A846" s="392">
        <v>43556</v>
      </c>
      <c r="B846" s="324" t="s">
        <v>91</v>
      </c>
      <c r="C846" s="324" t="s">
        <v>169</v>
      </c>
      <c r="D846" s="324" t="s">
        <v>81</v>
      </c>
      <c r="E846" s="324" t="s">
        <v>47</v>
      </c>
      <c r="F846" s="324">
        <v>645</v>
      </c>
      <c r="G846" s="324">
        <v>637</v>
      </c>
      <c r="H846" s="324">
        <v>8</v>
      </c>
      <c r="I846" s="324">
        <v>0.01</v>
      </c>
    </row>
    <row r="847" spans="1:9" x14ac:dyDescent="0.25">
      <c r="A847" s="393">
        <v>43556</v>
      </c>
      <c r="B847" s="325" t="s">
        <v>91</v>
      </c>
      <c r="C847" s="325" t="s">
        <v>169</v>
      </c>
      <c r="D847" s="325" t="s">
        <v>81</v>
      </c>
      <c r="E847" s="325" t="s">
        <v>48</v>
      </c>
      <c r="F847" s="325">
        <v>607</v>
      </c>
      <c r="G847" s="325">
        <v>600</v>
      </c>
      <c r="H847" s="325">
        <v>7</v>
      </c>
      <c r="I847" s="325">
        <v>0.01</v>
      </c>
    </row>
    <row r="848" spans="1:9" x14ac:dyDescent="0.25">
      <c r="A848" s="392">
        <v>43556</v>
      </c>
      <c r="B848" s="324" t="s">
        <v>91</v>
      </c>
      <c r="C848" s="324" t="s">
        <v>169</v>
      </c>
      <c r="D848" s="324" t="s">
        <v>81</v>
      </c>
      <c r="E848" s="324" t="s">
        <v>50</v>
      </c>
      <c r="F848" s="324">
        <v>831</v>
      </c>
      <c r="G848" s="324">
        <v>830</v>
      </c>
      <c r="H848" s="324">
        <v>1</v>
      </c>
      <c r="I848" s="324">
        <v>0</v>
      </c>
    </row>
    <row r="849" spans="1:9" x14ac:dyDescent="0.25">
      <c r="A849" s="393">
        <v>43556</v>
      </c>
      <c r="B849" s="325" t="s">
        <v>91</v>
      </c>
      <c r="C849" s="325" t="s">
        <v>169</v>
      </c>
      <c r="D849" s="325" t="s">
        <v>82</v>
      </c>
      <c r="E849" s="325" t="s">
        <v>9</v>
      </c>
      <c r="F849" s="325">
        <v>544</v>
      </c>
      <c r="G849" s="325">
        <v>544</v>
      </c>
      <c r="H849" s="325">
        <v>0</v>
      </c>
      <c r="I849" s="325">
        <v>0</v>
      </c>
    </row>
    <row r="850" spans="1:9" x14ac:dyDescent="0.25">
      <c r="A850" s="392">
        <v>43556</v>
      </c>
      <c r="B850" s="324" t="s">
        <v>91</v>
      </c>
      <c r="C850" s="324" t="s">
        <v>169</v>
      </c>
      <c r="D850" s="324" t="s">
        <v>82</v>
      </c>
      <c r="E850" s="324" t="s">
        <v>10</v>
      </c>
      <c r="F850" s="324">
        <v>221</v>
      </c>
      <c r="G850" s="324">
        <v>221</v>
      </c>
      <c r="H850" s="324">
        <v>0</v>
      </c>
      <c r="I850" s="324">
        <v>0</v>
      </c>
    </row>
    <row r="851" spans="1:9" x14ac:dyDescent="0.25">
      <c r="A851" s="393">
        <v>43556</v>
      </c>
      <c r="B851" s="325" t="s">
        <v>91</v>
      </c>
      <c r="C851" s="325" t="s">
        <v>169</v>
      </c>
      <c r="D851" s="325" t="s">
        <v>82</v>
      </c>
      <c r="E851" s="325" t="s">
        <v>11</v>
      </c>
      <c r="F851" s="325">
        <v>574</v>
      </c>
      <c r="G851" s="325">
        <v>574</v>
      </c>
      <c r="H851" s="325">
        <v>0</v>
      </c>
      <c r="I851" s="325">
        <v>0</v>
      </c>
    </row>
    <row r="852" spans="1:9" x14ac:dyDescent="0.25">
      <c r="A852" s="392">
        <v>43556</v>
      </c>
      <c r="B852" s="324" t="s">
        <v>91</v>
      </c>
      <c r="C852" s="324" t="s">
        <v>169</v>
      </c>
      <c r="D852" s="324" t="s">
        <v>82</v>
      </c>
      <c r="E852" s="324" t="s">
        <v>12</v>
      </c>
      <c r="F852" s="324">
        <v>1229</v>
      </c>
      <c r="G852" s="324">
        <v>1229</v>
      </c>
      <c r="H852" s="324">
        <v>0</v>
      </c>
      <c r="I852" s="324">
        <v>0</v>
      </c>
    </row>
    <row r="853" spans="1:9" x14ac:dyDescent="0.25">
      <c r="A853" s="393">
        <v>43556</v>
      </c>
      <c r="B853" s="325" t="s">
        <v>91</v>
      </c>
      <c r="C853" s="325" t="s">
        <v>169</v>
      </c>
      <c r="D853" s="325" t="s">
        <v>82</v>
      </c>
      <c r="E853" s="325" t="s">
        <v>13</v>
      </c>
      <c r="F853" s="325">
        <v>339</v>
      </c>
      <c r="G853" s="325">
        <v>251</v>
      </c>
      <c r="H853" s="325">
        <v>88</v>
      </c>
      <c r="I853" s="325">
        <v>0.35</v>
      </c>
    </row>
    <row r="854" spans="1:9" x14ac:dyDescent="0.25">
      <c r="A854" s="392">
        <v>43556</v>
      </c>
      <c r="B854" s="324" t="s">
        <v>151</v>
      </c>
      <c r="C854" s="324" t="s">
        <v>169</v>
      </c>
      <c r="D854" s="324" t="s">
        <v>81</v>
      </c>
      <c r="E854" s="324" t="s">
        <v>46</v>
      </c>
      <c r="F854" s="324">
        <v>68</v>
      </c>
      <c r="G854" s="324" t="s">
        <v>170</v>
      </c>
      <c r="H854" s="324" t="s">
        <v>170</v>
      </c>
      <c r="I854" s="324" t="s">
        <v>170</v>
      </c>
    </row>
    <row r="855" spans="1:9" x14ac:dyDescent="0.25">
      <c r="A855" s="393">
        <v>43556</v>
      </c>
      <c r="B855" s="325" t="s">
        <v>151</v>
      </c>
      <c r="C855" s="325" t="s">
        <v>169</v>
      </c>
      <c r="D855" s="325" t="s">
        <v>81</v>
      </c>
      <c r="E855" s="325" t="s">
        <v>47</v>
      </c>
      <c r="F855" s="325">
        <v>123</v>
      </c>
      <c r="G855" s="325" t="s">
        <v>170</v>
      </c>
      <c r="H855" s="325" t="s">
        <v>170</v>
      </c>
      <c r="I855" s="325" t="s">
        <v>170</v>
      </c>
    </row>
    <row r="856" spans="1:9" x14ac:dyDescent="0.25">
      <c r="A856" s="392">
        <v>43556</v>
      </c>
      <c r="B856" s="324" t="s">
        <v>151</v>
      </c>
      <c r="C856" s="324" t="s">
        <v>169</v>
      </c>
      <c r="D856" s="324" t="s">
        <v>81</v>
      </c>
      <c r="E856" s="324" t="s">
        <v>48</v>
      </c>
      <c r="F856" s="324">
        <v>40</v>
      </c>
      <c r="G856" s="324" t="s">
        <v>170</v>
      </c>
      <c r="H856" s="324" t="s">
        <v>170</v>
      </c>
      <c r="I856" s="324" t="s">
        <v>170</v>
      </c>
    </row>
    <row r="857" spans="1:9" x14ac:dyDescent="0.25">
      <c r="A857" s="393">
        <v>43556</v>
      </c>
      <c r="B857" s="325" t="s">
        <v>151</v>
      </c>
      <c r="C857" s="325" t="s">
        <v>169</v>
      </c>
      <c r="D857" s="325" t="s">
        <v>81</v>
      </c>
      <c r="E857" s="325" t="s">
        <v>50</v>
      </c>
      <c r="F857" s="325">
        <v>88</v>
      </c>
      <c r="G857" s="325" t="s">
        <v>170</v>
      </c>
      <c r="H857" s="325" t="s">
        <v>170</v>
      </c>
      <c r="I857" s="325" t="s">
        <v>170</v>
      </c>
    </row>
    <row r="858" spans="1:9" x14ac:dyDescent="0.25">
      <c r="A858" s="392">
        <v>43556</v>
      </c>
      <c r="B858" s="324" t="s">
        <v>92</v>
      </c>
      <c r="C858" s="324" t="s">
        <v>169</v>
      </c>
      <c r="D858" s="324" t="s">
        <v>81</v>
      </c>
      <c r="E858" s="324" t="s">
        <v>46</v>
      </c>
      <c r="F858" s="324">
        <v>27</v>
      </c>
      <c r="G858" s="324">
        <v>26</v>
      </c>
      <c r="H858" s="324">
        <v>1</v>
      </c>
      <c r="I858" s="324">
        <v>0.04</v>
      </c>
    </row>
    <row r="859" spans="1:9" x14ac:dyDescent="0.25">
      <c r="A859" s="393">
        <v>43556</v>
      </c>
      <c r="B859" s="325" t="s">
        <v>92</v>
      </c>
      <c r="C859" s="325" t="s">
        <v>169</v>
      </c>
      <c r="D859" s="325" t="s">
        <v>81</v>
      </c>
      <c r="E859" s="325" t="s">
        <v>47</v>
      </c>
      <c r="F859" s="325">
        <v>350</v>
      </c>
      <c r="G859" s="325">
        <v>348</v>
      </c>
      <c r="H859" s="325">
        <v>2</v>
      </c>
      <c r="I859" s="325">
        <v>0.01</v>
      </c>
    </row>
    <row r="860" spans="1:9" x14ac:dyDescent="0.25">
      <c r="A860" s="392">
        <v>43556</v>
      </c>
      <c r="B860" s="324" t="s">
        <v>92</v>
      </c>
      <c r="C860" s="324" t="s">
        <v>169</v>
      </c>
      <c r="D860" s="324" t="s">
        <v>81</v>
      </c>
      <c r="E860" s="324" t="s">
        <v>48</v>
      </c>
      <c r="F860" s="324">
        <v>92</v>
      </c>
      <c r="G860" s="324">
        <v>90</v>
      </c>
      <c r="H860" s="324">
        <v>2</v>
      </c>
      <c r="I860" s="324">
        <v>0.02</v>
      </c>
    </row>
    <row r="861" spans="1:9" x14ac:dyDescent="0.25">
      <c r="A861" s="393">
        <v>43556</v>
      </c>
      <c r="B861" s="325" t="s">
        <v>92</v>
      </c>
      <c r="C861" s="325" t="s">
        <v>169</v>
      </c>
      <c r="D861" s="325" t="s">
        <v>81</v>
      </c>
      <c r="E861" s="325" t="s">
        <v>50</v>
      </c>
      <c r="F861" s="325">
        <v>638</v>
      </c>
      <c r="G861" s="325">
        <v>636</v>
      </c>
      <c r="H861" s="325">
        <v>2</v>
      </c>
      <c r="I861" s="325">
        <v>0</v>
      </c>
    </row>
    <row r="862" spans="1:9" x14ac:dyDescent="0.25">
      <c r="A862" s="392">
        <v>43556</v>
      </c>
      <c r="B862" s="324" t="s">
        <v>92</v>
      </c>
      <c r="C862" s="324" t="s">
        <v>169</v>
      </c>
      <c r="D862" s="324" t="s">
        <v>82</v>
      </c>
      <c r="E862" s="324" t="s">
        <v>9</v>
      </c>
      <c r="F862" s="324">
        <v>509</v>
      </c>
      <c r="G862" s="324">
        <v>508</v>
      </c>
      <c r="H862" s="324">
        <v>1</v>
      </c>
      <c r="I862" s="324">
        <v>0</v>
      </c>
    </row>
    <row r="863" spans="1:9" x14ac:dyDescent="0.25">
      <c r="A863" s="393">
        <v>43556</v>
      </c>
      <c r="B863" s="325" t="s">
        <v>92</v>
      </c>
      <c r="C863" s="325" t="s">
        <v>169</v>
      </c>
      <c r="D863" s="325" t="s">
        <v>82</v>
      </c>
      <c r="E863" s="325" t="s">
        <v>10</v>
      </c>
      <c r="F863" s="325">
        <v>228</v>
      </c>
      <c r="G863" s="325">
        <v>228</v>
      </c>
      <c r="H863" s="325">
        <v>0</v>
      </c>
      <c r="I863" s="325">
        <v>0</v>
      </c>
    </row>
    <row r="864" spans="1:9" x14ac:dyDescent="0.25">
      <c r="A864" s="392">
        <v>43556</v>
      </c>
      <c r="B864" s="324" t="s">
        <v>92</v>
      </c>
      <c r="C864" s="324" t="s">
        <v>169</v>
      </c>
      <c r="D864" s="324" t="s">
        <v>82</v>
      </c>
      <c r="E864" s="324" t="s">
        <v>11</v>
      </c>
      <c r="F864" s="324">
        <v>36</v>
      </c>
      <c r="G864" s="324">
        <v>36</v>
      </c>
      <c r="H864" s="324">
        <v>0</v>
      </c>
      <c r="I864" s="324">
        <v>0</v>
      </c>
    </row>
    <row r="865" spans="1:9" x14ac:dyDescent="0.25">
      <c r="A865" s="393">
        <v>43556</v>
      </c>
      <c r="B865" s="325" t="s">
        <v>92</v>
      </c>
      <c r="C865" s="325" t="s">
        <v>169</v>
      </c>
      <c r="D865" s="325" t="s">
        <v>82</v>
      </c>
      <c r="E865" s="325" t="s">
        <v>12</v>
      </c>
      <c r="F865" s="325">
        <v>18</v>
      </c>
      <c r="G865" s="325">
        <v>18</v>
      </c>
      <c r="H865" s="325">
        <v>0</v>
      </c>
      <c r="I865" s="325">
        <v>0</v>
      </c>
    </row>
    <row r="866" spans="1:9" x14ac:dyDescent="0.25">
      <c r="A866" s="392">
        <v>43556</v>
      </c>
      <c r="B866" s="324" t="s">
        <v>92</v>
      </c>
      <c r="C866" s="324" t="s">
        <v>169</v>
      </c>
      <c r="D866" s="324" t="s">
        <v>82</v>
      </c>
      <c r="E866" s="324" t="s">
        <v>13</v>
      </c>
      <c r="F866" s="324">
        <v>316</v>
      </c>
      <c r="G866" s="324">
        <v>310</v>
      </c>
      <c r="H866" s="324">
        <v>6</v>
      </c>
      <c r="I866" s="324">
        <v>0.02</v>
      </c>
    </row>
    <row r="867" spans="1:9" x14ac:dyDescent="0.25">
      <c r="A867" s="393">
        <v>43556</v>
      </c>
      <c r="B867" s="325" t="s">
        <v>152</v>
      </c>
      <c r="C867" s="325" t="s">
        <v>169</v>
      </c>
      <c r="D867" s="325" t="s">
        <v>81</v>
      </c>
      <c r="E867" s="325" t="s">
        <v>46</v>
      </c>
      <c r="F867" s="325">
        <v>112</v>
      </c>
      <c r="G867" s="325" t="s">
        <v>170</v>
      </c>
      <c r="H867" s="325" t="s">
        <v>170</v>
      </c>
      <c r="I867" s="325" t="s">
        <v>170</v>
      </c>
    </row>
    <row r="868" spans="1:9" x14ac:dyDescent="0.25">
      <c r="A868" s="392">
        <v>43556</v>
      </c>
      <c r="B868" s="324" t="s">
        <v>152</v>
      </c>
      <c r="C868" s="324" t="s">
        <v>169</v>
      </c>
      <c r="D868" s="324" t="s">
        <v>81</v>
      </c>
      <c r="E868" s="324" t="s">
        <v>47</v>
      </c>
      <c r="F868" s="324">
        <v>101</v>
      </c>
      <c r="G868" s="324" t="s">
        <v>170</v>
      </c>
      <c r="H868" s="324" t="s">
        <v>170</v>
      </c>
      <c r="I868" s="324" t="s">
        <v>170</v>
      </c>
    </row>
    <row r="869" spans="1:9" x14ac:dyDescent="0.25">
      <c r="A869" s="393">
        <v>43556</v>
      </c>
      <c r="B869" s="325" t="s">
        <v>152</v>
      </c>
      <c r="C869" s="325" t="s">
        <v>169</v>
      </c>
      <c r="D869" s="325" t="s">
        <v>81</v>
      </c>
      <c r="E869" s="325" t="s">
        <v>48</v>
      </c>
      <c r="F869" s="325">
        <v>43</v>
      </c>
      <c r="G869" s="325" t="s">
        <v>170</v>
      </c>
      <c r="H869" s="325" t="s">
        <v>170</v>
      </c>
      <c r="I869" s="325" t="s">
        <v>170</v>
      </c>
    </row>
    <row r="870" spans="1:9" x14ac:dyDescent="0.25">
      <c r="A870" s="392">
        <v>43556</v>
      </c>
      <c r="B870" s="324" t="s">
        <v>152</v>
      </c>
      <c r="C870" s="324" t="s">
        <v>169</v>
      </c>
      <c r="D870" s="324" t="s">
        <v>81</v>
      </c>
      <c r="E870" s="324" t="s">
        <v>50</v>
      </c>
      <c r="F870" s="324">
        <v>114</v>
      </c>
      <c r="G870" s="324" t="s">
        <v>170</v>
      </c>
      <c r="H870" s="324" t="s">
        <v>170</v>
      </c>
      <c r="I870" s="324" t="s">
        <v>170</v>
      </c>
    </row>
    <row r="871" spans="1:9" x14ac:dyDescent="0.25">
      <c r="A871" s="393">
        <v>43556</v>
      </c>
      <c r="B871" s="325" t="s">
        <v>153</v>
      </c>
      <c r="C871" s="325" t="s">
        <v>169</v>
      </c>
      <c r="D871" s="325" t="s">
        <v>81</v>
      </c>
      <c r="E871" s="325" t="s">
        <v>46</v>
      </c>
      <c r="F871" s="325">
        <v>132</v>
      </c>
      <c r="G871" s="325" t="s">
        <v>170</v>
      </c>
      <c r="H871" s="325" t="s">
        <v>170</v>
      </c>
      <c r="I871" s="325" t="s">
        <v>170</v>
      </c>
    </row>
    <row r="872" spans="1:9" x14ac:dyDescent="0.25">
      <c r="A872" s="392">
        <v>43556</v>
      </c>
      <c r="B872" s="324" t="s">
        <v>153</v>
      </c>
      <c r="C872" s="324" t="s">
        <v>169</v>
      </c>
      <c r="D872" s="324" t="s">
        <v>81</v>
      </c>
      <c r="E872" s="324" t="s">
        <v>47</v>
      </c>
      <c r="F872" s="324">
        <v>50</v>
      </c>
      <c r="G872" s="324" t="s">
        <v>170</v>
      </c>
      <c r="H872" s="324" t="s">
        <v>170</v>
      </c>
      <c r="I872" s="324" t="s">
        <v>170</v>
      </c>
    </row>
    <row r="873" spans="1:9" x14ac:dyDescent="0.25">
      <c r="A873" s="393">
        <v>43556</v>
      </c>
      <c r="B873" s="325" t="s">
        <v>153</v>
      </c>
      <c r="C873" s="325" t="s">
        <v>169</v>
      </c>
      <c r="D873" s="325" t="s">
        <v>81</v>
      </c>
      <c r="E873" s="325" t="s">
        <v>48</v>
      </c>
      <c r="F873" s="325">
        <v>23</v>
      </c>
      <c r="G873" s="325" t="s">
        <v>170</v>
      </c>
      <c r="H873" s="325" t="s">
        <v>170</v>
      </c>
      <c r="I873" s="325" t="s">
        <v>170</v>
      </c>
    </row>
    <row r="874" spans="1:9" x14ac:dyDescent="0.25">
      <c r="A874" s="392">
        <v>43556</v>
      </c>
      <c r="B874" s="324" t="s">
        <v>153</v>
      </c>
      <c r="C874" s="324" t="s">
        <v>169</v>
      </c>
      <c r="D874" s="324" t="s">
        <v>81</v>
      </c>
      <c r="E874" s="324" t="s">
        <v>50</v>
      </c>
      <c r="F874" s="324">
        <v>15</v>
      </c>
      <c r="G874" s="324" t="s">
        <v>170</v>
      </c>
      <c r="H874" s="324" t="s">
        <v>170</v>
      </c>
      <c r="I874" s="324" t="s">
        <v>170</v>
      </c>
    </row>
    <row r="875" spans="1:9" x14ac:dyDescent="0.25">
      <c r="A875" s="393">
        <v>43556</v>
      </c>
      <c r="B875" s="325" t="s">
        <v>154</v>
      </c>
      <c r="C875" s="325" t="s">
        <v>169</v>
      </c>
      <c r="D875" s="325" t="s">
        <v>81</v>
      </c>
      <c r="E875" s="325" t="s">
        <v>46</v>
      </c>
      <c r="F875" s="325">
        <v>17</v>
      </c>
      <c r="G875" s="325" t="s">
        <v>170</v>
      </c>
      <c r="H875" s="325" t="s">
        <v>170</v>
      </c>
      <c r="I875" s="325" t="s">
        <v>170</v>
      </c>
    </row>
    <row r="876" spans="1:9" x14ac:dyDescent="0.25">
      <c r="A876" s="392">
        <v>43556</v>
      </c>
      <c r="B876" s="324" t="s">
        <v>154</v>
      </c>
      <c r="C876" s="324" t="s">
        <v>169</v>
      </c>
      <c r="D876" s="324" t="s">
        <v>81</v>
      </c>
      <c r="E876" s="324" t="s">
        <v>47</v>
      </c>
      <c r="F876" s="324">
        <v>32</v>
      </c>
      <c r="G876" s="324" t="s">
        <v>170</v>
      </c>
      <c r="H876" s="324" t="s">
        <v>170</v>
      </c>
      <c r="I876" s="324" t="s">
        <v>170</v>
      </c>
    </row>
    <row r="877" spans="1:9" x14ac:dyDescent="0.25">
      <c r="A877" s="393">
        <v>43556</v>
      </c>
      <c r="B877" s="325" t="s">
        <v>154</v>
      </c>
      <c r="C877" s="325" t="s">
        <v>169</v>
      </c>
      <c r="D877" s="325" t="s">
        <v>81</v>
      </c>
      <c r="E877" s="325" t="s">
        <v>48</v>
      </c>
      <c r="F877" s="325">
        <v>28</v>
      </c>
      <c r="G877" s="325" t="s">
        <v>170</v>
      </c>
      <c r="H877" s="325" t="s">
        <v>170</v>
      </c>
      <c r="I877" s="325" t="s">
        <v>170</v>
      </c>
    </row>
    <row r="878" spans="1:9" x14ac:dyDescent="0.25">
      <c r="A878" s="392">
        <v>43556</v>
      </c>
      <c r="B878" s="324" t="s">
        <v>154</v>
      </c>
      <c r="C878" s="324" t="s">
        <v>169</v>
      </c>
      <c r="D878" s="324" t="s">
        <v>81</v>
      </c>
      <c r="E878" s="324" t="s">
        <v>50</v>
      </c>
      <c r="F878" s="324">
        <v>93</v>
      </c>
      <c r="G878" s="324" t="s">
        <v>170</v>
      </c>
      <c r="H878" s="324" t="s">
        <v>170</v>
      </c>
      <c r="I878" s="324" t="s">
        <v>170</v>
      </c>
    </row>
    <row r="879" spans="1:9" x14ac:dyDescent="0.25">
      <c r="A879" s="393">
        <v>43556</v>
      </c>
      <c r="B879" s="325" t="s">
        <v>155</v>
      </c>
      <c r="C879" s="325" t="s">
        <v>169</v>
      </c>
      <c r="D879" s="325" t="s">
        <v>81</v>
      </c>
      <c r="E879" s="325" t="s">
        <v>46</v>
      </c>
      <c r="F879" s="325">
        <v>232</v>
      </c>
      <c r="G879" s="325" t="s">
        <v>170</v>
      </c>
      <c r="H879" s="325" t="s">
        <v>170</v>
      </c>
      <c r="I879" s="325" t="s">
        <v>170</v>
      </c>
    </row>
    <row r="880" spans="1:9" x14ac:dyDescent="0.25">
      <c r="A880" s="392">
        <v>43556</v>
      </c>
      <c r="B880" s="324" t="s">
        <v>155</v>
      </c>
      <c r="C880" s="324" t="s">
        <v>169</v>
      </c>
      <c r="D880" s="324" t="s">
        <v>81</v>
      </c>
      <c r="E880" s="324" t="s">
        <v>47</v>
      </c>
      <c r="F880" s="324">
        <v>188</v>
      </c>
      <c r="G880" s="324" t="s">
        <v>170</v>
      </c>
      <c r="H880" s="324" t="s">
        <v>170</v>
      </c>
      <c r="I880" s="324" t="s">
        <v>170</v>
      </c>
    </row>
    <row r="881" spans="1:9" x14ac:dyDescent="0.25">
      <c r="A881" s="393">
        <v>43556</v>
      </c>
      <c r="B881" s="325" t="s">
        <v>155</v>
      </c>
      <c r="C881" s="325" t="s">
        <v>169</v>
      </c>
      <c r="D881" s="325" t="s">
        <v>81</v>
      </c>
      <c r="E881" s="325" t="s">
        <v>48</v>
      </c>
      <c r="F881" s="325">
        <v>111</v>
      </c>
      <c r="G881" s="325" t="s">
        <v>170</v>
      </c>
      <c r="H881" s="325" t="s">
        <v>170</v>
      </c>
      <c r="I881" s="325" t="s">
        <v>170</v>
      </c>
    </row>
    <row r="882" spans="1:9" x14ac:dyDescent="0.25">
      <c r="A882" s="392">
        <v>43556</v>
      </c>
      <c r="B882" s="324" t="s">
        <v>155</v>
      </c>
      <c r="C882" s="324" t="s">
        <v>169</v>
      </c>
      <c r="D882" s="324" t="s">
        <v>81</v>
      </c>
      <c r="E882" s="324" t="s">
        <v>50</v>
      </c>
      <c r="F882" s="324">
        <v>232</v>
      </c>
      <c r="G882" s="324" t="s">
        <v>170</v>
      </c>
      <c r="H882" s="324" t="s">
        <v>170</v>
      </c>
      <c r="I882" s="324" t="s">
        <v>170</v>
      </c>
    </row>
    <row r="883" spans="1:9" x14ac:dyDescent="0.25">
      <c r="A883" s="393">
        <v>43556</v>
      </c>
      <c r="B883" s="325" t="s">
        <v>155</v>
      </c>
      <c r="C883" s="325" t="s">
        <v>169</v>
      </c>
      <c r="D883" s="325" t="s">
        <v>82</v>
      </c>
      <c r="E883" s="325" t="s">
        <v>9</v>
      </c>
      <c r="F883" s="325">
        <v>60</v>
      </c>
      <c r="G883" s="325" t="s">
        <v>170</v>
      </c>
      <c r="H883" s="325" t="s">
        <v>170</v>
      </c>
      <c r="I883" s="325" t="s">
        <v>170</v>
      </c>
    </row>
    <row r="884" spans="1:9" x14ac:dyDescent="0.25">
      <c r="A884" s="392">
        <v>43556</v>
      </c>
      <c r="B884" s="324" t="s">
        <v>155</v>
      </c>
      <c r="C884" s="324" t="s">
        <v>169</v>
      </c>
      <c r="D884" s="324" t="s">
        <v>82</v>
      </c>
      <c r="E884" s="324" t="s">
        <v>10</v>
      </c>
      <c r="F884" s="324">
        <v>60</v>
      </c>
      <c r="G884" s="324" t="s">
        <v>170</v>
      </c>
      <c r="H884" s="324" t="s">
        <v>170</v>
      </c>
      <c r="I884" s="324" t="s">
        <v>170</v>
      </c>
    </row>
    <row r="885" spans="1:9" x14ac:dyDescent="0.25">
      <c r="A885" s="393">
        <v>43556</v>
      </c>
      <c r="B885" s="325" t="s">
        <v>155</v>
      </c>
      <c r="C885" s="325" t="s">
        <v>169</v>
      </c>
      <c r="D885" s="325" t="s">
        <v>82</v>
      </c>
      <c r="E885" s="325" t="s">
        <v>11</v>
      </c>
      <c r="F885" s="325">
        <v>56</v>
      </c>
      <c r="G885" s="325" t="s">
        <v>170</v>
      </c>
      <c r="H885" s="325" t="s">
        <v>170</v>
      </c>
      <c r="I885" s="325" t="s">
        <v>170</v>
      </c>
    </row>
    <row r="886" spans="1:9" x14ac:dyDescent="0.25">
      <c r="A886" s="392">
        <v>43556</v>
      </c>
      <c r="B886" s="324" t="s">
        <v>155</v>
      </c>
      <c r="C886" s="324" t="s">
        <v>169</v>
      </c>
      <c r="D886" s="324" t="s">
        <v>82</v>
      </c>
      <c r="E886" s="324" t="s">
        <v>12</v>
      </c>
      <c r="F886" s="324">
        <v>186</v>
      </c>
      <c r="G886" s="324" t="s">
        <v>170</v>
      </c>
      <c r="H886" s="324" t="s">
        <v>170</v>
      </c>
      <c r="I886" s="324" t="s">
        <v>170</v>
      </c>
    </row>
    <row r="887" spans="1:9" x14ac:dyDescent="0.25">
      <c r="A887" s="393">
        <v>43556</v>
      </c>
      <c r="B887" s="325" t="s">
        <v>155</v>
      </c>
      <c r="C887" s="325" t="s">
        <v>169</v>
      </c>
      <c r="D887" s="325" t="s">
        <v>82</v>
      </c>
      <c r="E887" s="325" t="s">
        <v>13</v>
      </c>
      <c r="F887" s="325">
        <v>401</v>
      </c>
      <c r="G887" s="325" t="s">
        <v>170</v>
      </c>
      <c r="H887" s="325" t="s">
        <v>170</v>
      </c>
      <c r="I887" s="325" t="s">
        <v>170</v>
      </c>
    </row>
    <row r="888" spans="1:9" x14ac:dyDescent="0.25">
      <c r="A888" s="392">
        <v>43556</v>
      </c>
      <c r="B888" s="324" t="s">
        <v>156</v>
      </c>
      <c r="C888" s="324" t="s">
        <v>169</v>
      </c>
      <c r="D888" s="324" t="s">
        <v>81</v>
      </c>
      <c r="E888" s="324" t="s">
        <v>46</v>
      </c>
      <c r="F888" s="324">
        <v>135</v>
      </c>
      <c r="G888" s="324" t="s">
        <v>170</v>
      </c>
      <c r="H888" s="324" t="s">
        <v>170</v>
      </c>
      <c r="I888" s="324" t="s">
        <v>170</v>
      </c>
    </row>
    <row r="889" spans="1:9" x14ac:dyDescent="0.25">
      <c r="A889" s="393">
        <v>43556</v>
      </c>
      <c r="B889" s="325" t="s">
        <v>156</v>
      </c>
      <c r="C889" s="325" t="s">
        <v>169</v>
      </c>
      <c r="D889" s="325" t="s">
        <v>81</v>
      </c>
      <c r="E889" s="325" t="s">
        <v>47</v>
      </c>
      <c r="F889" s="325">
        <v>127</v>
      </c>
      <c r="G889" s="325" t="s">
        <v>170</v>
      </c>
      <c r="H889" s="325" t="s">
        <v>170</v>
      </c>
      <c r="I889" s="325" t="s">
        <v>170</v>
      </c>
    </row>
    <row r="890" spans="1:9" x14ac:dyDescent="0.25">
      <c r="A890" s="392">
        <v>43556</v>
      </c>
      <c r="B890" s="324" t="s">
        <v>156</v>
      </c>
      <c r="C890" s="324" t="s">
        <v>169</v>
      </c>
      <c r="D890" s="324" t="s">
        <v>81</v>
      </c>
      <c r="E890" s="324" t="s">
        <v>48</v>
      </c>
      <c r="F890" s="324">
        <v>108</v>
      </c>
      <c r="G890" s="324" t="s">
        <v>170</v>
      </c>
      <c r="H890" s="324" t="s">
        <v>170</v>
      </c>
      <c r="I890" s="324" t="s">
        <v>170</v>
      </c>
    </row>
    <row r="891" spans="1:9" x14ac:dyDescent="0.25">
      <c r="A891" s="393">
        <v>43556</v>
      </c>
      <c r="B891" s="325" t="s">
        <v>156</v>
      </c>
      <c r="C891" s="325" t="s">
        <v>169</v>
      </c>
      <c r="D891" s="325" t="s">
        <v>81</v>
      </c>
      <c r="E891" s="325" t="s">
        <v>50</v>
      </c>
      <c r="F891" s="325">
        <v>337</v>
      </c>
      <c r="G891" s="325" t="s">
        <v>170</v>
      </c>
      <c r="H891" s="325" t="s">
        <v>170</v>
      </c>
      <c r="I891" s="325" t="s">
        <v>170</v>
      </c>
    </row>
    <row r="892" spans="1:9" x14ac:dyDescent="0.25">
      <c r="A892" s="392">
        <v>43556</v>
      </c>
      <c r="B892" s="324" t="s">
        <v>156</v>
      </c>
      <c r="C892" s="324" t="s">
        <v>169</v>
      </c>
      <c r="D892" s="324" t="s">
        <v>82</v>
      </c>
      <c r="E892" s="324" t="s">
        <v>9</v>
      </c>
      <c r="F892" s="324">
        <v>29</v>
      </c>
      <c r="G892" s="324" t="s">
        <v>170</v>
      </c>
      <c r="H892" s="324" t="s">
        <v>170</v>
      </c>
      <c r="I892" s="324" t="s">
        <v>170</v>
      </c>
    </row>
    <row r="893" spans="1:9" x14ac:dyDescent="0.25">
      <c r="A893" s="393">
        <v>43556</v>
      </c>
      <c r="B893" s="325" t="s">
        <v>156</v>
      </c>
      <c r="C893" s="325" t="s">
        <v>169</v>
      </c>
      <c r="D893" s="325" t="s">
        <v>82</v>
      </c>
      <c r="E893" s="325" t="s">
        <v>10</v>
      </c>
      <c r="F893" s="325">
        <v>110</v>
      </c>
      <c r="G893" s="325" t="s">
        <v>170</v>
      </c>
      <c r="H893" s="325" t="s">
        <v>170</v>
      </c>
      <c r="I893" s="325" t="s">
        <v>170</v>
      </c>
    </row>
    <row r="894" spans="1:9" x14ac:dyDescent="0.25">
      <c r="A894" s="392">
        <v>43556</v>
      </c>
      <c r="B894" s="324" t="s">
        <v>156</v>
      </c>
      <c r="C894" s="324" t="s">
        <v>169</v>
      </c>
      <c r="D894" s="324" t="s">
        <v>82</v>
      </c>
      <c r="E894" s="324" t="s">
        <v>11</v>
      </c>
      <c r="F894" s="324">
        <v>188</v>
      </c>
      <c r="G894" s="324" t="s">
        <v>170</v>
      </c>
      <c r="H894" s="324" t="s">
        <v>170</v>
      </c>
      <c r="I894" s="324" t="s">
        <v>170</v>
      </c>
    </row>
    <row r="895" spans="1:9" x14ac:dyDescent="0.25">
      <c r="A895" s="393">
        <v>43556</v>
      </c>
      <c r="B895" s="325" t="s">
        <v>156</v>
      </c>
      <c r="C895" s="325" t="s">
        <v>169</v>
      </c>
      <c r="D895" s="325" t="s">
        <v>82</v>
      </c>
      <c r="E895" s="325" t="s">
        <v>12</v>
      </c>
      <c r="F895" s="325">
        <v>213</v>
      </c>
      <c r="G895" s="325" t="s">
        <v>170</v>
      </c>
      <c r="H895" s="325" t="s">
        <v>170</v>
      </c>
      <c r="I895" s="325" t="s">
        <v>170</v>
      </c>
    </row>
    <row r="896" spans="1:9" x14ac:dyDescent="0.25">
      <c r="A896" s="392">
        <v>43556</v>
      </c>
      <c r="B896" s="324" t="s">
        <v>156</v>
      </c>
      <c r="C896" s="324" t="s">
        <v>169</v>
      </c>
      <c r="D896" s="324" t="s">
        <v>82</v>
      </c>
      <c r="E896" s="324" t="s">
        <v>13</v>
      </c>
      <c r="F896" s="324">
        <v>167</v>
      </c>
      <c r="G896" s="324" t="s">
        <v>170</v>
      </c>
      <c r="H896" s="324" t="s">
        <v>170</v>
      </c>
      <c r="I896" s="324" t="s">
        <v>170</v>
      </c>
    </row>
    <row r="897" spans="1:9" x14ac:dyDescent="0.25">
      <c r="A897" s="393">
        <v>43556</v>
      </c>
      <c r="B897" s="325" t="s">
        <v>93</v>
      </c>
      <c r="C897" s="325" t="s">
        <v>169</v>
      </c>
      <c r="D897" s="325" t="s">
        <v>81</v>
      </c>
      <c r="E897" s="325" t="s">
        <v>46</v>
      </c>
      <c r="F897" s="325">
        <v>216</v>
      </c>
      <c r="G897" s="325">
        <v>192</v>
      </c>
      <c r="H897" s="325">
        <v>24</v>
      </c>
      <c r="I897" s="325">
        <v>0.12</v>
      </c>
    </row>
    <row r="898" spans="1:9" x14ac:dyDescent="0.25">
      <c r="A898" s="392">
        <v>43556</v>
      </c>
      <c r="B898" s="324" t="s">
        <v>93</v>
      </c>
      <c r="C898" s="324" t="s">
        <v>169</v>
      </c>
      <c r="D898" s="324" t="s">
        <v>81</v>
      </c>
      <c r="E898" s="324" t="s">
        <v>47</v>
      </c>
      <c r="F898" s="324">
        <v>184</v>
      </c>
      <c r="G898" s="324">
        <v>178</v>
      </c>
      <c r="H898" s="324">
        <v>6</v>
      </c>
      <c r="I898" s="324">
        <v>0.03</v>
      </c>
    </row>
    <row r="899" spans="1:9" x14ac:dyDescent="0.25">
      <c r="A899" s="393">
        <v>43556</v>
      </c>
      <c r="B899" s="325" t="s">
        <v>93</v>
      </c>
      <c r="C899" s="325" t="s">
        <v>169</v>
      </c>
      <c r="D899" s="325" t="s">
        <v>81</v>
      </c>
      <c r="E899" s="325" t="s">
        <v>48</v>
      </c>
      <c r="F899" s="325">
        <v>167</v>
      </c>
      <c r="G899" s="325">
        <v>163</v>
      </c>
      <c r="H899" s="325">
        <v>4</v>
      </c>
      <c r="I899" s="325">
        <v>0.02</v>
      </c>
    </row>
    <row r="900" spans="1:9" x14ac:dyDescent="0.25">
      <c r="A900" s="392">
        <v>43556</v>
      </c>
      <c r="B900" s="324" t="s">
        <v>93</v>
      </c>
      <c r="C900" s="324" t="s">
        <v>169</v>
      </c>
      <c r="D900" s="324" t="s">
        <v>81</v>
      </c>
      <c r="E900" s="324" t="s">
        <v>50</v>
      </c>
      <c r="F900" s="324">
        <v>452</v>
      </c>
      <c r="G900" s="324">
        <v>451</v>
      </c>
      <c r="H900" s="324">
        <v>1</v>
      </c>
      <c r="I900" s="324">
        <v>0</v>
      </c>
    </row>
    <row r="901" spans="1:9" x14ac:dyDescent="0.25">
      <c r="A901" s="393">
        <v>43556</v>
      </c>
      <c r="B901" s="325" t="s">
        <v>93</v>
      </c>
      <c r="C901" s="325" t="s">
        <v>169</v>
      </c>
      <c r="D901" s="325" t="s">
        <v>82</v>
      </c>
      <c r="E901" s="325" t="s">
        <v>9</v>
      </c>
      <c r="F901" s="325">
        <v>60</v>
      </c>
      <c r="G901" s="325">
        <v>60</v>
      </c>
      <c r="H901" s="325">
        <v>0</v>
      </c>
      <c r="I901" s="325">
        <v>0</v>
      </c>
    </row>
    <row r="902" spans="1:9" x14ac:dyDescent="0.25">
      <c r="A902" s="392">
        <v>43556</v>
      </c>
      <c r="B902" s="324" t="s">
        <v>93</v>
      </c>
      <c r="C902" s="324" t="s">
        <v>169</v>
      </c>
      <c r="D902" s="324" t="s">
        <v>82</v>
      </c>
      <c r="E902" s="324" t="s">
        <v>10</v>
      </c>
      <c r="F902" s="324">
        <v>171</v>
      </c>
      <c r="G902" s="324">
        <v>171</v>
      </c>
      <c r="H902" s="324">
        <v>0</v>
      </c>
      <c r="I902" s="324">
        <v>0</v>
      </c>
    </row>
    <row r="903" spans="1:9" x14ac:dyDescent="0.25">
      <c r="A903" s="393">
        <v>43556</v>
      </c>
      <c r="B903" s="325" t="s">
        <v>93</v>
      </c>
      <c r="C903" s="325" t="s">
        <v>169</v>
      </c>
      <c r="D903" s="325" t="s">
        <v>82</v>
      </c>
      <c r="E903" s="325" t="s">
        <v>11</v>
      </c>
      <c r="F903" s="325">
        <v>220</v>
      </c>
      <c r="G903" s="325">
        <v>219</v>
      </c>
      <c r="H903" s="325">
        <v>1</v>
      </c>
      <c r="I903" s="325">
        <v>0</v>
      </c>
    </row>
    <row r="904" spans="1:9" x14ac:dyDescent="0.25">
      <c r="A904" s="392">
        <v>43556</v>
      </c>
      <c r="B904" s="324" t="s">
        <v>93</v>
      </c>
      <c r="C904" s="324" t="s">
        <v>169</v>
      </c>
      <c r="D904" s="324" t="s">
        <v>82</v>
      </c>
      <c r="E904" s="324" t="s">
        <v>12</v>
      </c>
      <c r="F904" s="324">
        <v>304</v>
      </c>
      <c r="G904" s="324">
        <v>302</v>
      </c>
      <c r="H904" s="324">
        <v>2</v>
      </c>
      <c r="I904" s="324">
        <v>0.01</v>
      </c>
    </row>
    <row r="905" spans="1:9" x14ac:dyDescent="0.25">
      <c r="A905" s="393">
        <v>43556</v>
      </c>
      <c r="B905" s="325" t="s">
        <v>93</v>
      </c>
      <c r="C905" s="325" t="s">
        <v>169</v>
      </c>
      <c r="D905" s="325" t="s">
        <v>82</v>
      </c>
      <c r="E905" s="325" t="s">
        <v>13</v>
      </c>
      <c r="F905" s="325">
        <v>264</v>
      </c>
      <c r="G905" s="325">
        <v>232</v>
      </c>
      <c r="H905" s="325">
        <v>32</v>
      </c>
      <c r="I905" s="325">
        <v>0.14000000000000001</v>
      </c>
    </row>
    <row r="906" spans="1:9" x14ac:dyDescent="0.25">
      <c r="A906" s="392">
        <v>43556</v>
      </c>
      <c r="B906" s="324" t="s">
        <v>171</v>
      </c>
      <c r="C906" s="324" t="s">
        <v>169</v>
      </c>
      <c r="D906" s="324" t="s">
        <v>81</v>
      </c>
      <c r="E906" s="324" t="s">
        <v>46</v>
      </c>
      <c r="F906" s="324" t="s">
        <v>170</v>
      </c>
      <c r="G906" s="324" t="s">
        <v>170</v>
      </c>
      <c r="H906" s="324" t="s">
        <v>170</v>
      </c>
      <c r="I906" s="324" t="s">
        <v>170</v>
      </c>
    </row>
    <row r="907" spans="1:9" x14ac:dyDescent="0.25">
      <c r="A907" s="393">
        <v>43556</v>
      </c>
      <c r="B907" s="325" t="s">
        <v>171</v>
      </c>
      <c r="C907" s="325" t="s">
        <v>169</v>
      </c>
      <c r="D907" s="325" t="s">
        <v>81</v>
      </c>
      <c r="E907" s="325" t="s">
        <v>47</v>
      </c>
      <c r="F907" s="325" t="s">
        <v>170</v>
      </c>
      <c r="G907" s="325" t="s">
        <v>170</v>
      </c>
      <c r="H907" s="325" t="s">
        <v>170</v>
      </c>
      <c r="I907" s="325" t="s">
        <v>170</v>
      </c>
    </row>
    <row r="908" spans="1:9" x14ac:dyDescent="0.25">
      <c r="A908" s="392">
        <v>43556</v>
      </c>
      <c r="B908" s="324" t="s">
        <v>171</v>
      </c>
      <c r="C908" s="324" t="s">
        <v>169</v>
      </c>
      <c r="D908" s="324" t="s">
        <v>81</v>
      </c>
      <c r="E908" s="324" t="s">
        <v>48</v>
      </c>
      <c r="F908" s="324" t="s">
        <v>170</v>
      </c>
      <c r="G908" s="324" t="s">
        <v>170</v>
      </c>
      <c r="H908" s="324" t="s">
        <v>170</v>
      </c>
      <c r="I908" s="324" t="s">
        <v>170</v>
      </c>
    </row>
    <row r="909" spans="1:9" x14ac:dyDescent="0.25">
      <c r="A909" s="393">
        <v>43556</v>
      </c>
      <c r="B909" s="325" t="s">
        <v>171</v>
      </c>
      <c r="C909" s="325" t="s">
        <v>169</v>
      </c>
      <c r="D909" s="325" t="s">
        <v>81</v>
      </c>
      <c r="E909" s="325" t="s">
        <v>50</v>
      </c>
      <c r="F909" s="325" t="s">
        <v>170</v>
      </c>
      <c r="G909" s="325" t="s">
        <v>170</v>
      </c>
      <c r="H909" s="325" t="s">
        <v>170</v>
      </c>
      <c r="I909" s="325" t="s">
        <v>170</v>
      </c>
    </row>
    <row r="910" spans="1:9" x14ac:dyDescent="0.25">
      <c r="A910" s="392">
        <v>43556</v>
      </c>
      <c r="B910" s="324" t="s">
        <v>171</v>
      </c>
      <c r="C910" s="324" t="s">
        <v>169</v>
      </c>
      <c r="D910" s="324" t="s">
        <v>82</v>
      </c>
      <c r="E910" s="324" t="s">
        <v>9</v>
      </c>
      <c r="F910" s="324" t="s">
        <v>170</v>
      </c>
      <c r="G910" s="324" t="s">
        <v>170</v>
      </c>
      <c r="H910" s="324" t="s">
        <v>170</v>
      </c>
      <c r="I910" s="324" t="s">
        <v>170</v>
      </c>
    </row>
    <row r="911" spans="1:9" x14ac:dyDescent="0.25">
      <c r="A911" s="393">
        <v>43556</v>
      </c>
      <c r="B911" s="325" t="s">
        <v>171</v>
      </c>
      <c r="C911" s="325" t="s">
        <v>169</v>
      </c>
      <c r="D911" s="325" t="s">
        <v>82</v>
      </c>
      <c r="E911" s="325" t="s">
        <v>10</v>
      </c>
      <c r="F911" s="325" t="s">
        <v>170</v>
      </c>
      <c r="G911" s="325" t="s">
        <v>170</v>
      </c>
      <c r="H911" s="325" t="s">
        <v>170</v>
      </c>
      <c r="I911" s="325" t="s">
        <v>170</v>
      </c>
    </row>
    <row r="912" spans="1:9" x14ac:dyDescent="0.25">
      <c r="A912" s="392">
        <v>43556</v>
      </c>
      <c r="B912" s="324" t="s">
        <v>171</v>
      </c>
      <c r="C912" s="324" t="s">
        <v>169</v>
      </c>
      <c r="D912" s="324" t="s">
        <v>82</v>
      </c>
      <c r="E912" s="324" t="s">
        <v>11</v>
      </c>
      <c r="F912" s="324" t="s">
        <v>170</v>
      </c>
      <c r="G912" s="324" t="s">
        <v>170</v>
      </c>
      <c r="H912" s="324" t="s">
        <v>170</v>
      </c>
      <c r="I912" s="324" t="s">
        <v>170</v>
      </c>
    </row>
    <row r="913" spans="1:9" x14ac:dyDescent="0.25">
      <c r="A913" s="393">
        <v>43556</v>
      </c>
      <c r="B913" s="325" t="s">
        <v>171</v>
      </c>
      <c r="C913" s="325" t="s">
        <v>169</v>
      </c>
      <c r="D913" s="325" t="s">
        <v>82</v>
      </c>
      <c r="E913" s="325" t="s">
        <v>12</v>
      </c>
      <c r="F913" s="325" t="s">
        <v>170</v>
      </c>
      <c r="G913" s="325" t="s">
        <v>170</v>
      </c>
      <c r="H913" s="325" t="s">
        <v>170</v>
      </c>
      <c r="I913" s="325" t="s">
        <v>170</v>
      </c>
    </row>
    <row r="914" spans="1:9" x14ac:dyDescent="0.25">
      <c r="A914" s="392">
        <v>43556</v>
      </c>
      <c r="B914" s="324" t="s">
        <v>171</v>
      </c>
      <c r="C914" s="324" t="s">
        <v>169</v>
      </c>
      <c r="D914" s="324" t="s">
        <v>82</v>
      </c>
      <c r="E914" s="324" t="s">
        <v>13</v>
      </c>
      <c r="F914" s="324" t="s">
        <v>170</v>
      </c>
      <c r="G914" s="324" t="s">
        <v>170</v>
      </c>
      <c r="H914" s="324" t="s">
        <v>170</v>
      </c>
      <c r="I914" s="324" t="s">
        <v>170</v>
      </c>
    </row>
    <row r="915" spans="1:9" x14ac:dyDescent="0.25">
      <c r="A915" s="393">
        <v>43556</v>
      </c>
      <c r="B915" s="325" t="s">
        <v>157</v>
      </c>
      <c r="C915" s="325" t="s">
        <v>169</v>
      </c>
      <c r="D915" s="325" t="s">
        <v>81</v>
      </c>
      <c r="E915" s="325" t="s">
        <v>46</v>
      </c>
      <c r="F915" s="325">
        <v>146</v>
      </c>
      <c r="G915" s="325" t="s">
        <v>170</v>
      </c>
      <c r="H915" s="325" t="s">
        <v>170</v>
      </c>
      <c r="I915" s="325" t="s">
        <v>170</v>
      </c>
    </row>
    <row r="916" spans="1:9" x14ac:dyDescent="0.25">
      <c r="A916" s="392">
        <v>43556</v>
      </c>
      <c r="B916" s="324" t="s">
        <v>157</v>
      </c>
      <c r="C916" s="324" t="s">
        <v>169</v>
      </c>
      <c r="D916" s="324" t="s">
        <v>81</v>
      </c>
      <c r="E916" s="324" t="s">
        <v>47</v>
      </c>
      <c r="F916" s="324">
        <v>122</v>
      </c>
      <c r="G916" s="324" t="s">
        <v>170</v>
      </c>
      <c r="H916" s="324" t="s">
        <v>170</v>
      </c>
      <c r="I916" s="324" t="s">
        <v>170</v>
      </c>
    </row>
    <row r="917" spans="1:9" x14ac:dyDescent="0.25">
      <c r="A917" s="393">
        <v>43556</v>
      </c>
      <c r="B917" s="325" t="s">
        <v>157</v>
      </c>
      <c r="C917" s="325" t="s">
        <v>169</v>
      </c>
      <c r="D917" s="325" t="s">
        <v>81</v>
      </c>
      <c r="E917" s="325" t="s">
        <v>48</v>
      </c>
      <c r="F917" s="325">
        <v>75</v>
      </c>
      <c r="G917" s="325" t="s">
        <v>170</v>
      </c>
      <c r="H917" s="325" t="s">
        <v>170</v>
      </c>
      <c r="I917" s="325" t="s">
        <v>170</v>
      </c>
    </row>
    <row r="918" spans="1:9" x14ac:dyDescent="0.25">
      <c r="A918" s="392">
        <v>43556</v>
      </c>
      <c r="B918" s="324" t="s">
        <v>157</v>
      </c>
      <c r="C918" s="324" t="s">
        <v>169</v>
      </c>
      <c r="D918" s="324" t="s">
        <v>81</v>
      </c>
      <c r="E918" s="324" t="s">
        <v>50</v>
      </c>
      <c r="F918" s="324">
        <v>144</v>
      </c>
      <c r="G918" s="324" t="s">
        <v>170</v>
      </c>
      <c r="H918" s="324" t="s">
        <v>170</v>
      </c>
      <c r="I918" s="324" t="s">
        <v>170</v>
      </c>
    </row>
    <row r="919" spans="1:9" x14ac:dyDescent="0.25">
      <c r="A919" s="393">
        <v>43556</v>
      </c>
      <c r="B919" s="325" t="s">
        <v>157</v>
      </c>
      <c r="C919" s="325" t="s">
        <v>169</v>
      </c>
      <c r="D919" s="325" t="s">
        <v>82</v>
      </c>
      <c r="E919" s="325" t="s">
        <v>9</v>
      </c>
      <c r="F919" s="325">
        <v>122</v>
      </c>
      <c r="G919" s="325" t="s">
        <v>170</v>
      </c>
      <c r="H919" s="325" t="s">
        <v>170</v>
      </c>
      <c r="I919" s="325" t="s">
        <v>170</v>
      </c>
    </row>
    <row r="920" spans="1:9" x14ac:dyDescent="0.25">
      <c r="A920" s="392">
        <v>43556</v>
      </c>
      <c r="B920" s="324" t="s">
        <v>157</v>
      </c>
      <c r="C920" s="324" t="s">
        <v>169</v>
      </c>
      <c r="D920" s="324" t="s">
        <v>82</v>
      </c>
      <c r="E920" s="324" t="s">
        <v>10</v>
      </c>
      <c r="F920" s="324">
        <v>21</v>
      </c>
      <c r="G920" s="324" t="s">
        <v>170</v>
      </c>
      <c r="H920" s="324" t="s">
        <v>170</v>
      </c>
      <c r="I920" s="324" t="s">
        <v>170</v>
      </c>
    </row>
    <row r="921" spans="1:9" x14ac:dyDescent="0.25">
      <c r="A921" s="393">
        <v>43556</v>
      </c>
      <c r="B921" s="325" t="s">
        <v>157</v>
      </c>
      <c r="C921" s="325" t="s">
        <v>169</v>
      </c>
      <c r="D921" s="325" t="s">
        <v>82</v>
      </c>
      <c r="E921" s="325" t="s">
        <v>11</v>
      </c>
      <c r="F921" s="325">
        <v>92</v>
      </c>
      <c r="G921" s="325" t="s">
        <v>170</v>
      </c>
      <c r="H921" s="325" t="s">
        <v>170</v>
      </c>
      <c r="I921" s="325" t="s">
        <v>170</v>
      </c>
    </row>
    <row r="922" spans="1:9" x14ac:dyDescent="0.25">
      <c r="A922" s="392">
        <v>43556</v>
      </c>
      <c r="B922" s="324" t="s">
        <v>157</v>
      </c>
      <c r="C922" s="324" t="s">
        <v>169</v>
      </c>
      <c r="D922" s="324" t="s">
        <v>82</v>
      </c>
      <c r="E922" s="324" t="s">
        <v>12</v>
      </c>
      <c r="F922" s="324">
        <v>71</v>
      </c>
      <c r="G922" s="324" t="s">
        <v>170</v>
      </c>
      <c r="H922" s="324" t="s">
        <v>170</v>
      </c>
      <c r="I922" s="324" t="s">
        <v>170</v>
      </c>
    </row>
    <row r="923" spans="1:9" x14ac:dyDescent="0.25">
      <c r="A923" s="393">
        <v>43556</v>
      </c>
      <c r="B923" s="325" t="s">
        <v>157</v>
      </c>
      <c r="C923" s="325" t="s">
        <v>169</v>
      </c>
      <c r="D923" s="325" t="s">
        <v>82</v>
      </c>
      <c r="E923" s="325" t="s">
        <v>13</v>
      </c>
      <c r="F923" s="325">
        <v>131</v>
      </c>
      <c r="G923" s="325" t="s">
        <v>170</v>
      </c>
      <c r="H923" s="325" t="s">
        <v>170</v>
      </c>
      <c r="I923" s="325" t="s">
        <v>170</v>
      </c>
    </row>
    <row r="924" spans="1:9" x14ac:dyDescent="0.25">
      <c r="A924" s="392">
        <v>43556</v>
      </c>
      <c r="B924" s="324" t="s">
        <v>158</v>
      </c>
      <c r="C924" s="324" t="s">
        <v>169</v>
      </c>
      <c r="D924" s="324" t="s">
        <v>81</v>
      </c>
      <c r="E924" s="324" t="s">
        <v>46</v>
      </c>
      <c r="F924" s="324">
        <v>294</v>
      </c>
      <c r="G924" s="324" t="s">
        <v>170</v>
      </c>
      <c r="H924" s="324" t="s">
        <v>170</v>
      </c>
      <c r="I924" s="324" t="s">
        <v>170</v>
      </c>
    </row>
    <row r="925" spans="1:9" x14ac:dyDescent="0.25">
      <c r="A925" s="393">
        <v>43556</v>
      </c>
      <c r="B925" s="325" t="s">
        <v>158</v>
      </c>
      <c r="C925" s="325" t="s">
        <v>169</v>
      </c>
      <c r="D925" s="325" t="s">
        <v>81</v>
      </c>
      <c r="E925" s="325" t="s">
        <v>47</v>
      </c>
      <c r="F925" s="325">
        <v>112</v>
      </c>
      <c r="G925" s="325" t="s">
        <v>170</v>
      </c>
      <c r="H925" s="325" t="s">
        <v>170</v>
      </c>
      <c r="I925" s="325" t="s">
        <v>170</v>
      </c>
    </row>
    <row r="926" spans="1:9" x14ac:dyDescent="0.25">
      <c r="A926" s="392">
        <v>43556</v>
      </c>
      <c r="B926" s="324" t="s">
        <v>158</v>
      </c>
      <c r="C926" s="324" t="s">
        <v>169</v>
      </c>
      <c r="D926" s="324" t="s">
        <v>81</v>
      </c>
      <c r="E926" s="324" t="s">
        <v>48</v>
      </c>
      <c r="F926" s="324">
        <v>86</v>
      </c>
      <c r="G926" s="324" t="s">
        <v>170</v>
      </c>
      <c r="H926" s="324" t="s">
        <v>170</v>
      </c>
      <c r="I926" s="324" t="s">
        <v>170</v>
      </c>
    </row>
    <row r="927" spans="1:9" x14ac:dyDescent="0.25">
      <c r="A927" s="393">
        <v>43556</v>
      </c>
      <c r="B927" s="325" t="s">
        <v>158</v>
      </c>
      <c r="C927" s="325" t="s">
        <v>169</v>
      </c>
      <c r="D927" s="325" t="s">
        <v>81</v>
      </c>
      <c r="E927" s="325" t="s">
        <v>50</v>
      </c>
      <c r="F927" s="325">
        <v>153</v>
      </c>
      <c r="G927" s="325" t="s">
        <v>170</v>
      </c>
      <c r="H927" s="325" t="s">
        <v>170</v>
      </c>
      <c r="I927" s="325" t="s">
        <v>170</v>
      </c>
    </row>
    <row r="928" spans="1:9" x14ac:dyDescent="0.25">
      <c r="A928" s="392">
        <v>43556</v>
      </c>
      <c r="B928" s="324" t="s">
        <v>158</v>
      </c>
      <c r="C928" s="324" t="s">
        <v>169</v>
      </c>
      <c r="D928" s="324" t="s">
        <v>82</v>
      </c>
      <c r="E928" s="324" t="s">
        <v>9</v>
      </c>
      <c r="F928" s="324">
        <v>32</v>
      </c>
      <c r="G928" s="324" t="s">
        <v>170</v>
      </c>
      <c r="H928" s="324" t="s">
        <v>170</v>
      </c>
      <c r="I928" s="324" t="s">
        <v>170</v>
      </c>
    </row>
    <row r="929" spans="1:9" x14ac:dyDescent="0.25">
      <c r="A929" s="393">
        <v>43556</v>
      </c>
      <c r="B929" s="325" t="s">
        <v>158</v>
      </c>
      <c r="C929" s="325" t="s">
        <v>169</v>
      </c>
      <c r="D929" s="325" t="s">
        <v>82</v>
      </c>
      <c r="E929" s="325" t="s">
        <v>10</v>
      </c>
      <c r="F929" s="325">
        <v>59</v>
      </c>
      <c r="G929" s="325" t="s">
        <v>170</v>
      </c>
      <c r="H929" s="325" t="s">
        <v>170</v>
      </c>
      <c r="I929" s="325" t="s">
        <v>170</v>
      </c>
    </row>
    <row r="930" spans="1:9" x14ac:dyDescent="0.25">
      <c r="A930" s="392">
        <v>43556</v>
      </c>
      <c r="B930" s="324" t="s">
        <v>158</v>
      </c>
      <c r="C930" s="324" t="s">
        <v>169</v>
      </c>
      <c r="D930" s="324" t="s">
        <v>82</v>
      </c>
      <c r="E930" s="324" t="s">
        <v>11</v>
      </c>
      <c r="F930" s="324">
        <v>68</v>
      </c>
      <c r="G930" s="324" t="s">
        <v>170</v>
      </c>
      <c r="H930" s="324" t="s">
        <v>170</v>
      </c>
      <c r="I930" s="324" t="s">
        <v>170</v>
      </c>
    </row>
    <row r="931" spans="1:9" x14ac:dyDescent="0.25">
      <c r="A931" s="393">
        <v>43556</v>
      </c>
      <c r="B931" s="325" t="s">
        <v>158</v>
      </c>
      <c r="C931" s="325" t="s">
        <v>169</v>
      </c>
      <c r="D931" s="325" t="s">
        <v>82</v>
      </c>
      <c r="E931" s="325" t="s">
        <v>12</v>
      </c>
      <c r="F931" s="325">
        <v>177</v>
      </c>
      <c r="G931" s="325" t="s">
        <v>170</v>
      </c>
      <c r="H931" s="325" t="s">
        <v>170</v>
      </c>
      <c r="I931" s="325" t="s">
        <v>170</v>
      </c>
    </row>
    <row r="932" spans="1:9" x14ac:dyDescent="0.25">
      <c r="A932" s="392">
        <v>43556</v>
      </c>
      <c r="B932" s="324" t="s">
        <v>158</v>
      </c>
      <c r="C932" s="324" t="s">
        <v>169</v>
      </c>
      <c r="D932" s="324" t="s">
        <v>82</v>
      </c>
      <c r="E932" s="324" t="s">
        <v>13</v>
      </c>
      <c r="F932" s="324">
        <v>309</v>
      </c>
      <c r="G932" s="324" t="s">
        <v>170</v>
      </c>
      <c r="H932" s="324" t="s">
        <v>170</v>
      </c>
      <c r="I932" s="324" t="s">
        <v>170</v>
      </c>
    </row>
    <row r="933" spans="1:9" x14ac:dyDescent="0.25">
      <c r="A933" s="393">
        <v>43556</v>
      </c>
      <c r="B933" s="325" t="s">
        <v>94</v>
      </c>
      <c r="C933" s="325" t="s">
        <v>169</v>
      </c>
      <c r="D933" s="325" t="s">
        <v>81</v>
      </c>
      <c r="E933" s="325" t="s">
        <v>46</v>
      </c>
      <c r="F933" s="325">
        <v>234</v>
      </c>
      <c r="G933" s="325">
        <v>224</v>
      </c>
      <c r="H933" s="325">
        <v>10</v>
      </c>
      <c r="I933" s="325">
        <v>0.04</v>
      </c>
    </row>
    <row r="934" spans="1:9" x14ac:dyDescent="0.25">
      <c r="A934" s="392">
        <v>43556</v>
      </c>
      <c r="B934" s="324" t="s">
        <v>94</v>
      </c>
      <c r="C934" s="324" t="s">
        <v>169</v>
      </c>
      <c r="D934" s="324" t="s">
        <v>81</v>
      </c>
      <c r="E934" s="324" t="s">
        <v>47</v>
      </c>
      <c r="F934" s="324">
        <v>908</v>
      </c>
      <c r="G934" s="324">
        <v>902</v>
      </c>
      <c r="H934" s="324">
        <v>6</v>
      </c>
      <c r="I934" s="324">
        <v>0.01</v>
      </c>
    </row>
    <row r="935" spans="1:9" x14ac:dyDescent="0.25">
      <c r="A935" s="393">
        <v>43556</v>
      </c>
      <c r="B935" s="325" t="s">
        <v>94</v>
      </c>
      <c r="C935" s="325" t="s">
        <v>169</v>
      </c>
      <c r="D935" s="325" t="s">
        <v>81</v>
      </c>
      <c r="E935" s="325" t="s">
        <v>48</v>
      </c>
      <c r="F935" s="325">
        <v>296</v>
      </c>
      <c r="G935" s="325">
        <v>295</v>
      </c>
      <c r="H935" s="325">
        <v>1</v>
      </c>
      <c r="I935" s="325">
        <v>0</v>
      </c>
    </row>
    <row r="936" spans="1:9" x14ac:dyDescent="0.25">
      <c r="A936" s="392">
        <v>43556</v>
      </c>
      <c r="B936" s="324" t="s">
        <v>94</v>
      </c>
      <c r="C936" s="324" t="s">
        <v>169</v>
      </c>
      <c r="D936" s="324" t="s">
        <v>81</v>
      </c>
      <c r="E936" s="324" t="s">
        <v>50</v>
      </c>
      <c r="F936" s="324">
        <v>2224</v>
      </c>
      <c r="G936" s="324">
        <v>2223</v>
      </c>
      <c r="H936" s="324">
        <v>1</v>
      </c>
      <c r="I936" s="324">
        <v>0</v>
      </c>
    </row>
    <row r="937" spans="1:9" x14ac:dyDescent="0.25">
      <c r="A937" s="393">
        <v>43556</v>
      </c>
      <c r="B937" s="325" t="s">
        <v>94</v>
      </c>
      <c r="C937" s="325" t="s">
        <v>169</v>
      </c>
      <c r="D937" s="325" t="s">
        <v>82</v>
      </c>
      <c r="E937" s="325" t="s">
        <v>9</v>
      </c>
      <c r="F937" s="325">
        <v>973</v>
      </c>
      <c r="G937" s="325">
        <v>973</v>
      </c>
      <c r="H937" s="325">
        <v>0</v>
      </c>
      <c r="I937" s="325">
        <v>0</v>
      </c>
    </row>
    <row r="938" spans="1:9" x14ac:dyDescent="0.25">
      <c r="A938" s="392">
        <v>43556</v>
      </c>
      <c r="B938" s="324" t="s">
        <v>94</v>
      </c>
      <c r="C938" s="324" t="s">
        <v>169</v>
      </c>
      <c r="D938" s="324" t="s">
        <v>82</v>
      </c>
      <c r="E938" s="324" t="s">
        <v>10</v>
      </c>
      <c r="F938" s="324">
        <v>465</v>
      </c>
      <c r="G938" s="324">
        <v>464</v>
      </c>
      <c r="H938" s="324">
        <v>1</v>
      </c>
      <c r="I938" s="324">
        <v>0</v>
      </c>
    </row>
    <row r="939" spans="1:9" x14ac:dyDescent="0.25">
      <c r="A939" s="393">
        <v>43556</v>
      </c>
      <c r="B939" s="325" t="s">
        <v>94</v>
      </c>
      <c r="C939" s="325" t="s">
        <v>169</v>
      </c>
      <c r="D939" s="325" t="s">
        <v>82</v>
      </c>
      <c r="E939" s="325" t="s">
        <v>11</v>
      </c>
      <c r="F939" s="325">
        <v>825</v>
      </c>
      <c r="G939" s="325">
        <v>825</v>
      </c>
      <c r="H939" s="325">
        <v>0</v>
      </c>
      <c r="I939" s="325">
        <v>0</v>
      </c>
    </row>
    <row r="940" spans="1:9" x14ac:dyDescent="0.25">
      <c r="A940" s="392">
        <v>43556</v>
      </c>
      <c r="B940" s="324" t="s">
        <v>94</v>
      </c>
      <c r="C940" s="324" t="s">
        <v>169</v>
      </c>
      <c r="D940" s="324" t="s">
        <v>82</v>
      </c>
      <c r="E940" s="324" t="s">
        <v>12</v>
      </c>
      <c r="F940" s="324">
        <v>460</v>
      </c>
      <c r="G940" s="324">
        <v>460</v>
      </c>
      <c r="H940" s="324">
        <v>0</v>
      </c>
      <c r="I940" s="324">
        <v>0</v>
      </c>
    </row>
    <row r="941" spans="1:9" x14ac:dyDescent="0.25">
      <c r="A941" s="393">
        <v>43556</v>
      </c>
      <c r="B941" s="325" t="s">
        <v>94</v>
      </c>
      <c r="C941" s="325" t="s">
        <v>169</v>
      </c>
      <c r="D941" s="325" t="s">
        <v>82</v>
      </c>
      <c r="E941" s="325" t="s">
        <v>13</v>
      </c>
      <c r="F941" s="325">
        <v>939</v>
      </c>
      <c r="G941" s="325">
        <v>922</v>
      </c>
      <c r="H941" s="325">
        <v>17</v>
      </c>
      <c r="I941" s="325">
        <v>0.02</v>
      </c>
    </row>
    <row r="942" spans="1:9" x14ac:dyDescent="0.25">
      <c r="A942" s="392">
        <v>43556</v>
      </c>
      <c r="B942" s="324" t="s">
        <v>159</v>
      </c>
      <c r="C942" s="324" t="s">
        <v>169</v>
      </c>
      <c r="D942" s="324" t="s">
        <v>81</v>
      </c>
      <c r="E942" s="324" t="s">
        <v>46</v>
      </c>
      <c r="F942" s="324">
        <v>81</v>
      </c>
      <c r="G942" s="324" t="s">
        <v>170</v>
      </c>
      <c r="H942" s="324" t="s">
        <v>170</v>
      </c>
      <c r="I942" s="324" t="s">
        <v>170</v>
      </c>
    </row>
    <row r="943" spans="1:9" x14ac:dyDescent="0.25">
      <c r="A943" s="393">
        <v>43556</v>
      </c>
      <c r="B943" s="325" t="s">
        <v>159</v>
      </c>
      <c r="C943" s="325" t="s">
        <v>169</v>
      </c>
      <c r="D943" s="325" t="s">
        <v>81</v>
      </c>
      <c r="E943" s="325" t="s">
        <v>47</v>
      </c>
      <c r="F943" s="325">
        <v>57</v>
      </c>
      <c r="G943" s="325" t="s">
        <v>170</v>
      </c>
      <c r="H943" s="325" t="s">
        <v>170</v>
      </c>
      <c r="I943" s="325" t="s">
        <v>170</v>
      </c>
    </row>
    <row r="944" spans="1:9" x14ac:dyDescent="0.25">
      <c r="A944" s="392">
        <v>43556</v>
      </c>
      <c r="B944" s="324" t="s">
        <v>159</v>
      </c>
      <c r="C944" s="324" t="s">
        <v>169</v>
      </c>
      <c r="D944" s="324" t="s">
        <v>81</v>
      </c>
      <c r="E944" s="324" t="s">
        <v>48</v>
      </c>
      <c r="F944" s="324">
        <v>59</v>
      </c>
      <c r="G944" s="324" t="s">
        <v>170</v>
      </c>
      <c r="H944" s="324" t="s">
        <v>170</v>
      </c>
      <c r="I944" s="324" t="s">
        <v>170</v>
      </c>
    </row>
    <row r="945" spans="1:9" x14ac:dyDescent="0.25">
      <c r="A945" s="393">
        <v>43556</v>
      </c>
      <c r="B945" s="325" t="s">
        <v>159</v>
      </c>
      <c r="C945" s="325" t="s">
        <v>169</v>
      </c>
      <c r="D945" s="325" t="s">
        <v>81</v>
      </c>
      <c r="E945" s="325" t="s">
        <v>50</v>
      </c>
      <c r="F945" s="325">
        <v>115</v>
      </c>
      <c r="G945" s="325" t="s">
        <v>170</v>
      </c>
      <c r="H945" s="325" t="s">
        <v>170</v>
      </c>
      <c r="I945" s="325" t="s">
        <v>170</v>
      </c>
    </row>
    <row r="946" spans="1:9" x14ac:dyDescent="0.25">
      <c r="A946" s="392">
        <v>43556</v>
      </c>
      <c r="B946" s="324" t="s">
        <v>159</v>
      </c>
      <c r="C946" s="324" t="s">
        <v>169</v>
      </c>
      <c r="D946" s="324" t="s">
        <v>82</v>
      </c>
      <c r="E946" s="324" t="s">
        <v>9</v>
      </c>
      <c r="F946" s="324">
        <v>31</v>
      </c>
      <c r="G946" s="324" t="s">
        <v>170</v>
      </c>
      <c r="H946" s="324" t="s">
        <v>170</v>
      </c>
      <c r="I946" s="324" t="s">
        <v>170</v>
      </c>
    </row>
    <row r="947" spans="1:9" x14ac:dyDescent="0.25">
      <c r="A947" s="393">
        <v>43556</v>
      </c>
      <c r="B947" s="325" t="s">
        <v>159</v>
      </c>
      <c r="C947" s="325" t="s">
        <v>169</v>
      </c>
      <c r="D947" s="325" t="s">
        <v>82</v>
      </c>
      <c r="E947" s="325" t="s">
        <v>10</v>
      </c>
      <c r="F947" s="325">
        <v>61</v>
      </c>
      <c r="G947" s="325" t="s">
        <v>170</v>
      </c>
      <c r="H947" s="325" t="s">
        <v>170</v>
      </c>
      <c r="I947" s="325" t="s">
        <v>170</v>
      </c>
    </row>
    <row r="948" spans="1:9" x14ac:dyDescent="0.25">
      <c r="A948" s="392">
        <v>43556</v>
      </c>
      <c r="B948" s="324" t="s">
        <v>159</v>
      </c>
      <c r="C948" s="324" t="s">
        <v>169</v>
      </c>
      <c r="D948" s="324" t="s">
        <v>82</v>
      </c>
      <c r="E948" s="324" t="s">
        <v>11</v>
      </c>
      <c r="F948" s="324">
        <v>32</v>
      </c>
      <c r="G948" s="324" t="s">
        <v>170</v>
      </c>
      <c r="H948" s="324" t="s">
        <v>170</v>
      </c>
      <c r="I948" s="324" t="s">
        <v>170</v>
      </c>
    </row>
    <row r="949" spans="1:9" x14ac:dyDescent="0.25">
      <c r="A949" s="393">
        <v>43556</v>
      </c>
      <c r="B949" s="325" t="s">
        <v>159</v>
      </c>
      <c r="C949" s="325" t="s">
        <v>169</v>
      </c>
      <c r="D949" s="325" t="s">
        <v>82</v>
      </c>
      <c r="E949" s="325" t="s">
        <v>12</v>
      </c>
      <c r="F949" s="325">
        <v>91</v>
      </c>
      <c r="G949" s="325" t="s">
        <v>170</v>
      </c>
      <c r="H949" s="325" t="s">
        <v>170</v>
      </c>
      <c r="I949" s="325" t="s">
        <v>170</v>
      </c>
    </row>
    <row r="950" spans="1:9" x14ac:dyDescent="0.25">
      <c r="A950" s="392">
        <v>43556</v>
      </c>
      <c r="B950" s="324" t="s">
        <v>159</v>
      </c>
      <c r="C950" s="324" t="s">
        <v>169</v>
      </c>
      <c r="D950" s="324" t="s">
        <v>82</v>
      </c>
      <c r="E950" s="324" t="s">
        <v>13</v>
      </c>
      <c r="F950" s="324">
        <v>97</v>
      </c>
      <c r="G950" s="324" t="s">
        <v>170</v>
      </c>
      <c r="H950" s="324" t="s">
        <v>170</v>
      </c>
      <c r="I950" s="324" t="s">
        <v>170</v>
      </c>
    </row>
    <row r="951" spans="1:9" x14ac:dyDescent="0.25">
      <c r="A951" s="393">
        <v>43556</v>
      </c>
      <c r="B951" s="325" t="s">
        <v>160</v>
      </c>
      <c r="C951" s="325" t="s">
        <v>169</v>
      </c>
      <c r="D951" s="325" t="s">
        <v>81</v>
      </c>
      <c r="E951" s="325" t="s">
        <v>46</v>
      </c>
      <c r="F951" s="325">
        <v>22</v>
      </c>
      <c r="G951" s="325" t="s">
        <v>170</v>
      </c>
      <c r="H951" s="325" t="s">
        <v>170</v>
      </c>
      <c r="I951" s="325" t="s">
        <v>170</v>
      </c>
    </row>
    <row r="952" spans="1:9" x14ac:dyDescent="0.25">
      <c r="A952" s="392">
        <v>43556</v>
      </c>
      <c r="B952" s="324" t="s">
        <v>160</v>
      </c>
      <c r="C952" s="324" t="s">
        <v>169</v>
      </c>
      <c r="D952" s="324" t="s">
        <v>81</v>
      </c>
      <c r="E952" s="324" t="s">
        <v>47</v>
      </c>
      <c r="F952" s="324">
        <v>36</v>
      </c>
      <c r="G952" s="324" t="s">
        <v>170</v>
      </c>
      <c r="H952" s="324" t="s">
        <v>170</v>
      </c>
      <c r="I952" s="324" t="s">
        <v>170</v>
      </c>
    </row>
    <row r="953" spans="1:9" x14ac:dyDescent="0.25">
      <c r="A953" s="393">
        <v>43556</v>
      </c>
      <c r="B953" s="325" t="s">
        <v>160</v>
      </c>
      <c r="C953" s="325" t="s">
        <v>169</v>
      </c>
      <c r="D953" s="325" t="s">
        <v>81</v>
      </c>
      <c r="E953" s="325" t="s">
        <v>48</v>
      </c>
      <c r="F953" s="325">
        <v>14</v>
      </c>
      <c r="G953" s="325" t="s">
        <v>170</v>
      </c>
      <c r="H953" s="325" t="s">
        <v>170</v>
      </c>
      <c r="I953" s="325" t="s">
        <v>170</v>
      </c>
    </row>
    <row r="954" spans="1:9" x14ac:dyDescent="0.25">
      <c r="A954" s="392">
        <v>43556</v>
      </c>
      <c r="B954" s="324" t="s">
        <v>160</v>
      </c>
      <c r="C954" s="324" t="s">
        <v>169</v>
      </c>
      <c r="D954" s="324" t="s">
        <v>81</v>
      </c>
      <c r="E954" s="324" t="s">
        <v>50</v>
      </c>
      <c r="F954" s="324">
        <v>80</v>
      </c>
      <c r="G954" s="324" t="s">
        <v>170</v>
      </c>
      <c r="H954" s="324" t="s">
        <v>170</v>
      </c>
      <c r="I954" s="324" t="s">
        <v>170</v>
      </c>
    </row>
    <row r="955" spans="1:9" x14ac:dyDescent="0.25">
      <c r="A955" s="393">
        <v>43556</v>
      </c>
      <c r="B955" s="325" t="s">
        <v>13</v>
      </c>
      <c r="C955" s="325" t="s">
        <v>169</v>
      </c>
      <c r="D955" s="325" t="s">
        <v>81</v>
      </c>
      <c r="E955" s="325" t="s">
        <v>46</v>
      </c>
      <c r="F955" s="325">
        <v>170</v>
      </c>
      <c r="G955" s="325">
        <v>183</v>
      </c>
      <c r="H955" s="325">
        <v>-13</v>
      </c>
      <c r="I955" s="325">
        <v>-7.0000000000000007E-2</v>
      </c>
    </row>
    <row r="956" spans="1:9" x14ac:dyDescent="0.25">
      <c r="A956" s="392">
        <v>43556</v>
      </c>
      <c r="B956" s="324" t="s">
        <v>13</v>
      </c>
      <c r="C956" s="324" t="s">
        <v>169</v>
      </c>
      <c r="D956" s="324" t="s">
        <v>81</v>
      </c>
      <c r="E956" s="324" t="s">
        <v>47</v>
      </c>
      <c r="F956" s="324">
        <v>103</v>
      </c>
      <c r="G956" s="324">
        <v>107</v>
      </c>
      <c r="H956" s="324">
        <v>-4</v>
      </c>
      <c r="I956" s="324">
        <v>-0.04</v>
      </c>
    </row>
    <row r="957" spans="1:9" x14ac:dyDescent="0.25">
      <c r="A957" s="393">
        <v>43556</v>
      </c>
      <c r="B957" s="325" t="s">
        <v>13</v>
      </c>
      <c r="C957" s="325" t="s">
        <v>169</v>
      </c>
      <c r="D957" s="325" t="s">
        <v>81</v>
      </c>
      <c r="E957" s="325" t="s">
        <v>48</v>
      </c>
      <c r="F957" s="325">
        <v>64</v>
      </c>
      <c r="G957" s="325">
        <v>67</v>
      </c>
      <c r="H957" s="325">
        <v>-3</v>
      </c>
      <c r="I957" s="325">
        <v>-0.04</v>
      </c>
    </row>
    <row r="958" spans="1:9" x14ac:dyDescent="0.25">
      <c r="A958" s="392">
        <v>43556</v>
      </c>
      <c r="B958" s="324" t="s">
        <v>13</v>
      </c>
      <c r="C958" s="324" t="s">
        <v>169</v>
      </c>
      <c r="D958" s="324" t="s">
        <v>81</v>
      </c>
      <c r="E958" s="324" t="s">
        <v>50</v>
      </c>
      <c r="F958" s="324">
        <v>90</v>
      </c>
      <c r="G958" s="324">
        <v>98</v>
      </c>
      <c r="H958" s="324">
        <v>-8</v>
      </c>
      <c r="I958" s="324">
        <v>-0.08</v>
      </c>
    </row>
    <row r="959" spans="1:9" x14ac:dyDescent="0.25">
      <c r="A959" s="393">
        <v>43556</v>
      </c>
      <c r="B959" s="325" t="s">
        <v>95</v>
      </c>
      <c r="C959" s="325" t="s">
        <v>169</v>
      </c>
      <c r="D959" s="325" t="s">
        <v>81</v>
      </c>
      <c r="E959" s="325" t="s">
        <v>46</v>
      </c>
      <c r="F959" s="325">
        <v>607</v>
      </c>
      <c r="G959" s="325">
        <v>507</v>
      </c>
      <c r="H959" s="325">
        <v>100</v>
      </c>
      <c r="I959" s="325">
        <v>0.2</v>
      </c>
    </row>
    <row r="960" spans="1:9" x14ac:dyDescent="0.25">
      <c r="A960" s="392">
        <v>43556</v>
      </c>
      <c r="B960" s="324" t="s">
        <v>95</v>
      </c>
      <c r="C960" s="324" t="s">
        <v>169</v>
      </c>
      <c r="D960" s="324" t="s">
        <v>81</v>
      </c>
      <c r="E960" s="324" t="s">
        <v>47</v>
      </c>
      <c r="F960" s="324">
        <v>275</v>
      </c>
      <c r="G960" s="324">
        <v>262</v>
      </c>
      <c r="H960" s="324">
        <v>13</v>
      </c>
      <c r="I960" s="324">
        <v>0.05</v>
      </c>
    </row>
    <row r="961" spans="1:9" x14ac:dyDescent="0.25">
      <c r="A961" s="393">
        <v>43556</v>
      </c>
      <c r="B961" s="325" t="s">
        <v>95</v>
      </c>
      <c r="C961" s="325" t="s">
        <v>169</v>
      </c>
      <c r="D961" s="325" t="s">
        <v>81</v>
      </c>
      <c r="E961" s="325" t="s">
        <v>48</v>
      </c>
      <c r="F961" s="325">
        <v>217</v>
      </c>
      <c r="G961" s="325">
        <v>204</v>
      </c>
      <c r="H961" s="325">
        <v>13</v>
      </c>
      <c r="I961" s="325">
        <v>0.06</v>
      </c>
    </row>
    <row r="962" spans="1:9" x14ac:dyDescent="0.25">
      <c r="A962" s="392">
        <v>43556</v>
      </c>
      <c r="B962" s="324" t="s">
        <v>95</v>
      </c>
      <c r="C962" s="324" t="s">
        <v>169</v>
      </c>
      <c r="D962" s="324" t="s">
        <v>81</v>
      </c>
      <c r="E962" s="324" t="s">
        <v>50</v>
      </c>
      <c r="F962" s="324">
        <v>276</v>
      </c>
      <c r="G962" s="324">
        <v>275</v>
      </c>
      <c r="H962" s="324">
        <v>1</v>
      </c>
      <c r="I962" s="324">
        <v>0</v>
      </c>
    </row>
    <row r="963" spans="1:9" x14ac:dyDescent="0.25">
      <c r="A963" s="393">
        <v>43556</v>
      </c>
      <c r="B963" s="325" t="s">
        <v>95</v>
      </c>
      <c r="C963" s="325" t="s">
        <v>169</v>
      </c>
      <c r="D963" s="325" t="s">
        <v>82</v>
      </c>
      <c r="E963" s="325" t="s">
        <v>9</v>
      </c>
      <c r="F963" s="325">
        <v>32</v>
      </c>
      <c r="G963" s="325">
        <v>31</v>
      </c>
      <c r="H963" s="325">
        <v>1</v>
      </c>
      <c r="I963" s="325">
        <v>0.03</v>
      </c>
    </row>
    <row r="964" spans="1:9" x14ac:dyDescent="0.25">
      <c r="A964" s="392">
        <v>43556</v>
      </c>
      <c r="B964" s="324" t="s">
        <v>95</v>
      </c>
      <c r="C964" s="324" t="s">
        <v>169</v>
      </c>
      <c r="D964" s="324" t="s">
        <v>82</v>
      </c>
      <c r="E964" s="324" t="s">
        <v>10</v>
      </c>
      <c r="F964" s="324">
        <v>59</v>
      </c>
      <c r="G964" s="324">
        <v>60</v>
      </c>
      <c r="H964" s="324">
        <v>-1</v>
      </c>
      <c r="I964" s="324">
        <v>-0.02</v>
      </c>
    </row>
    <row r="965" spans="1:9" x14ac:dyDescent="0.25">
      <c r="A965" s="393">
        <v>43556</v>
      </c>
      <c r="B965" s="325" t="s">
        <v>95</v>
      </c>
      <c r="C965" s="325" t="s">
        <v>169</v>
      </c>
      <c r="D965" s="325" t="s">
        <v>82</v>
      </c>
      <c r="E965" s="325" t="s">
        <v>11</v>
      </c>
      <c r="F965" s="325">
        <v>68</v>
      </c>
      <c r="G965" s="325">
        <v>68</v>
      </c>
      <c r="H965" s="325">
        <v>0</v>
      </c>
      <c r="I965" s="325">
        <v>0</v>
      </c>
    </row>
    <row r="966" spans="1:9" x14ac:dyDescent="0.25">
      <c r="A966" s="392">
        <v>43556</v>
      </c>
      <c r="B966" s="324" t="s">
        <v>95</v>
      </c>
      <c r="C966" s="324" t="s">
        <v>169</v>
      </c>
      <c r="D966" s="324" t="s">
        <v>82</v>
      </c>
      <c r="E966" s="324" t="s">
        <v>12</v>
      </c>
      <c r="F966" s="324">
        <v>177</v>
      </c>
      <c r="G966" s="324">
        <v>177</v>
      </c>
      <c r="H966" s="324">
        <v>0</v>
      </c>
      <c r="I966" s="324">
        <v>0</v>
      </c>
    </row>
    <row r="967" spans="1:9" x14ac:dyDescent="0.25">
      <c r="A967" s="393">
        <v>43556</v>
      </c>
      <c r="B967" s="325" t="s">
        <v>95</v>
      </c>
      <c r="C967" s="325" t="s">
        <v>169</v>
      </c>
      <c r="D967" s="325" t="s">
        <v>82</v>
      </c>
      <c r="E967" s="325" t="s">
        <v>13</v>
      </c>
      <c r="F967" s="325">
        <v>309</v>
      </c>
      <c r="G967" s="325">
        <v>247</v>
      </c>
      <c r="H967" s="325">
        <v>62</v>
      </c>
      <c r="I967" s="325">
        <v>0.25</v>
      </c>
    </row>
    <row r="968" spans="1:9" x14ac:dyDescent="0.25">
      <c r="A968" s="392">
        <v>43556</v>
      </c>
      <c r="B968" s="324" t="s">
        <v>96</v>
      </c>
      <c r="C968" s="324" t="s">
        <v>169</v>
      </c>
      <c r="D968" s="324" t="s">
        <v>81</v>
      </c>
      <c r="E968" s="324" t="s">
        <v>46</v>
      </c>
      <c r="F968" s="324">
        <v>360</v>
      </c>
      <c r="G968" s="324">
        <v>321</v>
      </c>
      <c r="H968" s="324">
        <v>39</v>
      </c>
      <c r="I968" s="324">
        <v>0.12</v>
      </c>
    </row>
    <row r="969" spans="1:9" x14ac:dyDescent="0.25">
      <c r="A969" s="393">
        <v>43556</v>
      </c>
      <c r="B969" s="325" t="s">
        <v>96</v>
      </c>
      <c r="C969" s="325" t="s">
        <v>169</v>
      </c>
      <c r="D969" s="325" t="s">
        <v>81</v>
      </c>
      <c r="E969" s="325" t="s">
        <v>47</v>
      </c>
      <c r="F969" s="325">
        <v>508</v>
      </c>
      <c r="G969" s="325">
        <v>506</v>
      </c>
      <c r="H969" s="325">
        <v>2</v>
      </c>
      <c r="I969" s="325">
        <v>0</v>
      </c>
    </row>
    <row r="970" spans="1:9" x14ac:dyDescent="0.25">
      <c r="A970" s="392">
        <v>43556</v>
      </c>
      <c r="B970" s="324" t="s">
        <v>96</v>
      </c>
      <c r="C970" s="324" t="s">
        <v>169</v>
      </c>
      <c r="D970" s="324" t="s">
        <v>81</v>
      </c>
      <c r="E970" s="324" t="s">
        <v>48</v>
      </c>
      <c r="F970" s="324">
        <v>285</v>
      </c>
      <c r="G970" s="324">
        <v>282</v>
      </c>
      <c r="H970" s="324">
        <v>3</v>
      </c>
      <c r="I970" s="324">
        <v>0.01</v>
      </c>
    </row>
    <row r="971" spans="1:9" x14ac:dyDescent="0.25">
      <c r="A971" s="393">
        <v>43556</v>
      </c>
      <c r="B971" s="325" t="s">
        <v>96</v>
      </c>
      <c r="C971" s="325" t="s">
        <v>169</v>
      </c>
      <c r="D971" s="325" t="s">
        <v>81</v>
      </c>
      <c r="E971" s="325" t="s">
        <v>50</v>
      </c>
      <c r="F971" s="325">
        <v>662</v>
      </c>
      <c r="G971" s="325">
        <v>663</v>
      </c>
      <c r="H971" s="325">
        <v>-1</v>
      </c>
      <c r="I971" s="325">
        <v>0</v>
      </c>
    </row>
    <row r="972" spans="1:9" x14ac:dyDescent="0.25">
      <c r="A972" s="392">
        <v>43556</v>
      </c>
      <c r="B972" s="324" t="s">
        <v>96</v>
      </c>
      <c r="C972" s="324" t="s">
        <v>169</v>
      </c>
      <c r="D972" s="324" t="s">
        <v>82</v>
      </c>
      <c r="E972" s="324" t="s">
        <v>9</v>
      </c>
      <c r="F972" s="324">
        <v>412</v>
      </c>
      <c r="G972" s="324">
        <v>411</v>
      </c>
      <c r="H972" s="324">
        <v>1</v>
      </c>
      <c r="I972" s="324">
        <v>0</v>
      </c>
    </row>
    <row r="973" spans="1:9" x14ac:dyDescent="0.25">
      <c r="A973" s="393">
        <v>43556</v>
      </c>
      <c r="B973" s="325" t="s">
        <v>96</v>
      </c>
      <c r="C973" s="325" t="s">
        <v>169</v>
      </c>
      <c r="D973" s="325" t="s">
        <v>82</v>
      </c>
      <c r="E973" s="325" t="s">
        <v>10</v>
      </c>
      <c r="F973" s="325">
        <v>201</v>
      </c>
      <c r="G973" s="325">
        <v>201</v>
      </c>
      <c r="H973" s="325">
        <v>0</v>
      </c>
      <c r="I973" s="325">
        <v>0</v>
      </c>
    </row>
    <row r="974" spans="1:9" x14ac:dyDescent="0.25">
      <c r="A974" s="392">
        <v>43556</v>
      </c>
      <c r="B974" s="324" t="s">
        <v>96</v>
      </c>
      <c r="C974" s="324" t="s">
        <v>169</v>
      </c>
      <c r="D974" s="324" t="s">
        <v>82</v>
      </c>
      <c r="E974" s="324" t="s">
        <v>11</v>
      </c>
      <c r="F974" s="324">
        <v>152</v>
      </c>
      <c r="G974" s="324">
        <v>152</v>
      </c>
      <c r="H974" s="324">
        <v>0</v>
      </c>
      <c r="I974" s="324">
        <v>0</v>
      </c>
    </row>
    <row r="975" spans="1:9" x14ac:dyDescent="0.25">
      <c r="A975" s="393">
        <v>43556</v>
      </c>
      <c r="B975" s="325" t="s">
        <v>96</v>
      </c>
      <c r="C975" s="325" t="s">
        <v>169</v>
      </c>
      <c r="D975" s="325" t="s">
        <v>82</v>
      </c>
      <c r="E975" s="325" t="s">
        <v>12</v>
      </c>
      <c r="F975" s="325">
        <v>116</v>
      </c>
      <c r="G975" s="325">
        <v>117</v>
      </c>
      <c r="H975" s="325">
        <v>-1</v>
      </c>
      <c r="I975" s="325">
        <v>-0.01</v>
      </c>
    </row>
    <row r="976" spans="1:9" x14ac:dyDescent="0.25">
      <c r="A976" s="392">
        <v>43556</v>
      </c>
      <c r="B976" s="324" t="s">
        <v>96</v>
      </c>
      <c r="C976" s="324" t="s">
        <v>169</v>
      </c>
      <c r="D976" s="324" t="s">
        <v>82</v>
      </c>
      <c r="E976" s="324" t="s">
        <v>13</v>
      </c>
      <c r="F976" s="324">
        <v>642</v>
      </c>
      <c r="G976" s="324">
        <v>603</v>
      </c>
      <c r="H976" s="324">
        <v>39</v>
      </c>
      <c r="I976" s="324">
        <v>0.06</v>
      </c>
    </row>
    <row r="977" spans="1:9" x14ac:dyDescent="0.25">
      <c r="A977" s="393">
        <v>43556</v>
      </c>
      <c r="B977" s="325" t="s">
        <v>161</v>
      </c>
      <c r="C977" s="325" t="s">
        <v>169</v>
      </c>
      <c r="D977" s="325" t="s">
        <v>81</v>
      </c>
      <c r="E977" s="325" t="s">
        <v>46</v>
      </c>
      <c r="F977" s="325">
        <v>46</v>
      </c>
      <c r="G977" s="325" t="s">
        <v>170</v>
      </c>
      <c r="H977" s="325" t="s">
        <v>170</v>
      </c>
      <c r="I977" s="325" t="s">
        <v>170</v>
      </c>
    </row>
    <row r="978" spans="1:9" x14ac:dyDescent="0.25">
      <c r="A978" s="392">
        <v>43556</v>
      </c>
      <c r="B978" s="324" t="s">
        <v>161</v>
      </c>
      <c r="C978" s="324" t="s">
        <v>169</v>
      </c>
      <c r="D978" s="324" t="s">
        <v>81</v>
      </c>
      <c r="E978" s="324" t="s">
        <v>47</v>
      </c>
      <c r="F978" s="324">
        <v>160</v>
      </c>
      <c r="G978" s="324" t="s">
        <v>170</v>
      </c>
      <c r="H978" s="324" t="s">
        <v>170</v>
      </c>
      <c r="I978" s="324" t="s">
        <v>170</v>
      </c>
    </row>
    <row r="979" spans="1:9" x14ac:dyDescent="0.25">
      <c r="A979" s="393">
        <v>43556</v>
      </c>
      <c r="B979" s="325" t="s">
        <v>161</v>
      </c>
      <c r="C979" s="325" t="s">
        <v>169</v>
      </c>
      <c r="D979" s="325" t="s">
        <v>81</v>
      </c>
      <c r="E979" s="325" t="s">
        <v>48</v>
      </c>
      <c r="F979" s="325">
        <v>55</v>
      </c>
      <c r="G979" s="325" t="s">
        <v>170</v>
      </c>
      <c r="H979" s="325" t="s">
        <v>170</v>
      </c>
      <c r="I979" s="325" t="s">
        <v>170</v>
      </c>
    </row>
    <row r="980" spans="1:9" x14ac:dyDescent="0.25">
      <c r="A980" s="392">
        <v>43556</v>
      </c>
      <c r="B980" s="324" t="s">
        <v>161</v>
      </c>
      <c r="C980" s="324" t="s">
        <v>169</v>
      </c>
      <c r="D980" s="324" t="s">
        <v>81</v>
      </c>
      <c r="E980" s="324" t="s">
        <v>50</v>
      </c>
      <c r="F980" s="324">
        <v>418</v>
      </c>
      <c r="G980" s="324" t="s">
        <v>170</v>
      </c>
      <c r="H980" s="324" t="s">
        <v>170</v>
      </c>
      <c r="I980" s="324" t="s">
        <v>170</v>
      </c>
    </row>
    <row r="981" spans="1:9" x14ac:dyDescent="0.25">
      <c r="A981" s="393">
        <v>43556</v>
      </c>
      <c r="B981" s="325" t="s">
        <v>161</v>
      </c>
      <c r="C981" s="325" t="s">
        <v>169</v>
      </c>
      <c r="D981" s="325" t="s">
        <v>82</v>
      </c>
      <c r="E981" s="325" t="s">
        <v>9</v>
      </c>
      <c r="F981" s="325">
        <v>381</v>
      </c>
      <c r="G981" s="325" t="s">
        <v>170</v>
      </c>
      <c r="H981" s="325" t="s">
        <v>170</v>
      </c>
      <c r="I981" s="325" t="s">
        <v>170</v>
      </c>
    </row>
    <row r="982" spans="1:9" x14ac:dyDescent="0.25">
      <c r="A982" s="392">
        <v>43556</v>
      </c>
      <c r="B982" s="324" t="s">
        <v>161</v>
      </c>
      <c r="C982" s="324" t="s">
        <v>169</v>
      </c>
      <c r="D982" s="324" t="s">
        <v>82</v>
      </c>
      <c r="E982" s="324" t="s">
        <v>10</v>
      </c>
      <c r="F982" s="324">
        <v>44</v>
      </c>
      <c r="G982" s="324" t="s">
        <v>170</v>
      </c>
      <c r="H982" s="324" t="s">
        <v>170</v>
      </c>
      <c r="I982" s="324" t="s">
        <v>170</v>
      </c>
    </row>
    <row r="983" spans="1:9" x14ac:dyDescent="0.25">
      <c r="A983" s="393">
        <v>43556</v>
      </c>
      <c r="B983" s="325" t="s">
        <v>161</v>
      </c>
      <c r="C983" s="325" t="s">
        <v>169</v>
      </c>
      <c r="D983" s="325" t="s">
        <v>82</v>
      </c>
      <c r="E983" s="325" t="s">
        <v>11</v>
      </c>
      <c r="F983" s="325">
        <v>73</v>
      </c>
      <c r="G983" s="325" t="s">
        <v>170</v>
      </c>
      <c r="H983" s="325" t="s">
        <v>170</v>
      </c>
      <c r="I983" s="325" t="s">
        <v>170</v>
      </c>
    </row>
    <row r="984" spans="1:9" x14ac:dyDescent="0.25">
      <c r="A984" s="392">
        <v>43556</v>
      </c>
      <c r="B984" s="324" t="s">
        <v>161</v>
      </c>
      <c r="C984" s="324" t="s">
        <v>169</v>
      </c>
      <c r="D984" s="324" t="s">
        <v>82</v>
      </c>
      <c r="E984" s="324" t="s">
        <v>12</v>
      </c>
      <c r="F984" s="324">
        <v>39</v>
      </c>
      <c r="G984" s="324" t="s">
        <v>170</v>
      </c>
      <c r="H984" s="324" t="s">
        <v>170</v>
      </c>
      <c r="I984" s="324" t="s">
        <v>170</v>
      </c>
    </row>
    <row r="985" spans="1:9" x14ac:dyDescent="0.25">
      <c r="A985" s="393">
        <v>43556</v>
      </c>
      <c r="B985" s="325" t="s">
        <v>161</v>
      </c>
      <c r="C985" s="325" t="s">
        <v>169</v>
      </c>
      <c r="D985" s="325" t="s">
        <v>82</v>
      </c>
      <c r="E985" s="325" t="s">
        <v>13</v>
      </c>
      <c r="F985" s="325">
        <v>142</v>
      </c>
      <c r="G985" s="325" t="s">
        <v>170</v>
      </c>
      <c r="H985" s="325" t="s">
        <v>170</v>
      </c>
      <c r="I985" s="325" t="s">
        <v>170</v>
      </c>
    </row>
    <row r="986" spans="1:9" x14ac:dyDescent="0.25">
      <c r="A986" s="392">
        <v>43586</v>
      </c>
      <c r="B986" s="324" t="s">
        <v>80</v>
      </c>
      <c r="C986" s="324" t="s">
        <v>169</v>
      </c>
      <c r="D986" s="324" t="s">
        <v>81</v>
      </c>
      <c r="E986" s="324" t="s">
        <v>46</v>
      </c>
      <c r="F986" s="324">
        <v>4870</v>
      </c>
      <c r="G986" s="324">
        <v>4423</v>
      </c>
      <c r="H986" s="324">
        <v>447</v>
      </c>
      <c r="I986" s="324">
        <v>0.1</v>
      </c>
    </row>
    <row r="987" spans="1:9" x14ac:dyDescent="0.25">
      <c r="A987" s="393">
        <v>43586</v>
      </c>
      <c r="B987" s="325" t="s">
        <v>80</v>
      </c>
      <c r="C987" s="325" t="s">
        <v>169</v>
      </c>
      <c r="D987" s="325" t="s">
        <v>81</v>
      </c>
      <c r="E987" s="325" t="s">
        <v>47</v>
      </c>
      <c r="F987" s="325">
        <v>5300</v>
      </c>
      <c r="G987" s="325">
        <v>5238</v>
      </c>
      <c r="H987" s="325">
        <v>62</v>
      </c>
      <c r="I987" s="325">
        <v>0.01</v>
      </c>
    </row>
    <row r="988" spans="1:9" x14ac:dyDescent="0.25">
      <c r="A988" s="392">
        <v>43586</v>
      </c>
      <c r="B988" s="324" t="s">
        <v>80</v>
      </c>
      <c r="C988" s="324" t="s">
        <v>169</v>
      </c>
      <c r="D988" s="324" t="s">
        <v>81</v>
      </c>
      <c r="E988" s="324" t="s">
        <v>48</v>
      </c>
      <c r="F988" s="324">
        <v>3182</v>
      </c>
      <c r="G988" s="324">
        <v>3119</v>
      </c>
      <c r="H988" s="324">
        <v>63</v>
      </c>
      <c r="I988" s="324">
        <v>0.02</v>
      </c>
    </row>
    <row r="989" spans="1:9" x14ac:dyDescent="0.25">
      <c r="A989" s="393">
        <v>43586</v>
      </c>
      <c r="B989" s="325" t="s">
        <v>80</v>
      </c>
      <c r="C989" s="325" t="s">
        <v>169</v>
      </c>
      <c r="D989" s="325" t="s">
        <v>81</v>
      </c>
      <c r="E989" s="325" t="s">
        <v>49</v>
      </c>
      <c r="F989" s="325">
        <v>1499</v>
      </c>
      <c r="G989" s="325">
        <v>1499</v>
      </c>
      <c r="H989" s="325">
        <v>0</v>
      </c>
      <c r="I989" s="325">
        <v>0</v>
      </c>
    </row>
    <row r="990" spans="1:9" x14ac:dyDescent="0.25">
      <c r="A990" s="392">
        <v>43586</v>
      </c>
      <c r="B990" s="324" t="s">
        <v>80</v>
      </c>
      <c r="C990" s="324" t="s">
        <v>169</v>
      </c>
      <c r="D990" s="324" t="s">
        <v>81</v>
      </c>
      <c r="E990" s="324" t="s">
        <v>50</v>
      </c>
      <c r="F990" s="324">
        <v>10587</v>
      </c>
      <c r="G990" s="324">
        <v>10584</v>
      </c>
      <c r="H990" s="324">
        <v>3</v>
      </c>
      <c r="I990" s="324">
        <v>0</v>
      </c>
    </row>
    <row r="991" spans="1:9" x14ac:dyDescent="0.25">
      <c r="A991" s="393">
        <v>43586</v>
      </c>
      <c r="B991" s="325" t="s">
        <v>80</v>
      </c>
      <c r="C991" s="325" t="s">
        <v>169</v>
      </c>
      <c r="D991" s="325" t="s">
        <v>82</v>
      </c>
      <c r="E991" s="325" t="s">
        <v>9</v>
      </c>
      <c r="F991" s="325">
        <v>4948</v>
      </c>
      <c r="G991" s="325">
        <v>4947</v>
      </c>
      <c r="H991" s="325">
        <v>1</v>
      </c>
      <c r="I991" s="325">
        <v>0</v>
      </c>
    </row>
    <row r="992" spans="1:9" x14ac:dyDescent="0.25">
      <c r="A992" s="392">
        <v>43586</v>
      </c>
      <c r="B992" s="324" t="s">
        <v>80</v>
      </c>
      <c r="C992" s="324" t="s">
        <v>169</v>
      </c>
      <c r="D992" s="324" t="s">
        <v>82</v>
      </c>
      <c r="E992" s="324" t="s">
        <v>10</v>
      </c>
      <c r="F992" s="324">
        <v>3367</v>
      </c>
      <c r="G992" s="324">
        <v>3359</v>
      </c>
      <c r="H992" s="324">
        <v>8</v>
      </c>
      <c r="I992" s="324">
        <v>0</v>
      </c>
    </row>
    <row r="993" spans="1:9" x14ac:dyDescent="0.25">
      <c r="A993" s="393">
        <v>43586</v>
      </c>
      <c r="B993" s="325" t="s">
        <v>80</v>
      </c>
      <c r="C993" s="325" t="s">
        <v>169</v>
      </c>
      <c r="D993" s="325" t="s">
        <v>82</v>
      </c>
      <c r="E993" s="325" t="s">
        <v>11</v>
      </c>
      <c r="F993" s="325">
        <v>3332</v>
      </c>
      <c r="G993" s="325">
        <v>3329</v>
      </c>
      <c r="H993" s="325">
        <v>3</v>
      </c>
      <c r="I993" s="325">
        <v>0</v>
      </c>
    </row>
    <row r="994" spans="1:9" x14ac:dyDescent="0.25">
      <c r="A994" s="392">
        <v>43586</v>
      </c>
      <c r="B994" s="324" t="s">
        <v>80</v>
      </c>
      <c r="C994" s="324" t="s">
        <v>169</v>
      </c>
      <c r="D994" s="324" t="s">
        <v>82</v>
      </c>
      <c r="E994" s="324" t="s">
        <v>12</v>
      </c>
      <c r="F994" s="324">
        <v>3402</v>
      </c>
      <c r="G994" s="324">
        <v>3391</v>
      </c>
      <c r="H994" s="324">
        <v>11</v>
      </c>
      <c r="I994" s="324">
        <v>0</v>
      </c>
    </row>
    <row r="995" spans="1:9" x14ac:dyDescent="0.25">
      <c r="A995" s="393">
        <v>43586</v>
      </c>
      <c r="B995" s="325" t="s">
        <v>80</v>
      </c>
      <c r="C995" s="325" t="s">
        <v>169</v>
      </c>
      <c r="D995" s="325" t="s">
        <v>82</v>
      </c>
      <c r="E995" s="325" t="s">
        <v>13</v>
      </c>
      <c r="F995" s="325">
        <v>5296</v>
      </c>
      <c r="G995" s="325">
        <v>4937</v>
      </c>
      <c r="H995" s="325">
        <v>359</v>
      </c>
      <c r="I995" s="325">
        <v>7.0000000000000007E-2</v>
      </c>
    </row>
    <row r="996" spans="1:9" x14ac:dyDescent="0.25">
      <c r="A996" s="392">
        <v>43586</v>
      </c>
      <c r="B996" s="324" t="s">
        <v>145</v>
      </c>
      <c r="C996" s="324" t="s">
        <v>169</v>
      </c>
      <c r="D996" s="324" t="s">
        <v>81</v>
      </c>
      <c r="E996" s="324" t="s">
        <v>46</v>
      </c>
      <c r="F996" s="324">
        <v>141</v>
      </c>
      <c r="G996" s="324" t="s">
        <v>170</v>
      </c>
      <c r="H996" s="324" t="s">
        <v>170</v>
      </c>
      <c r="I996" s="324" t="s">
        <v>170</v>
      </c>
    </row>
    <row r="997" spans="1:9" x14ac:dyDescent="0.25">
      <c r="A997" s="393">
        <v>43586</v>
      </c>
      <c r="B997" s="325" t="s">
        <v>145</v>
      </c>
      <c r="C997" s="325" t="s">
        <v>169</v>
      </c>
      <c r="D997" s="325" t="s">
        <v>81</v>
      </c>
      <c r="E997" s="325" t="s">
        <v>47</v>
      </c>
      <c r="F997" s="325">
        <v>260</v>
      </c>
      <c r="G997" s="325" t="s">
        <v>170</v>
      </c>
      <c r="H997" s="325" t="s">
        <v>170</v>
      </c>
      <c r="I997" s="325" t="s">
        <v>170</v>
      </c>
    </row>
    <row r="998" spans="1:9" x14ac:dyDescent="0.25">
      <c r="A998" s="392">
        <v>43586</v>
      </c>
      <c r="B998" s="324" t="s">
        <v>145</v>
      </c>
      <c r="C998" s="324" t="s">
        <v>169</v>
      </c>
      <c r="D998" s="324" t="s">
        <v>81</v>
      </c>
      <c r="E998" s="324" t="s">
        <v>48</v>
      </c>
      <c r="F998" s="324">
        <v>96</v>
      </c>
      <c r="G998" s="324" t="s">
        <v>170</v>
      </c>
      <c r="H998" s="324" t="s">
        <v>170</v>
      </c>
      <c r="I998" s="324" t="s">
        <v>170</v>
      </c>
    </row>
    <row r="999" spans="1:9" x14ac:dyDescent="0.25">
      <c r="A999" s="393">
        <v>43586</v>
      </c>
      <c r="B999" s="325" t="s">
        <v>145</v>
      </c>
      <c r="C999" s="325" t="s">
        <v>169</v>
      </c>
      <c r="D999" s="325" t="s">
        <v>81</v>
      </c>
      <c r="E999" s="325" t="s">
        <v>50</v>
      </c>
      <c r="F999" s="325">
        <v>348</v>
      </c>
      <c r="G999" s="325" t="s">
        <v>170</v>
      </c>
      <c r="H999" s="325" t="s">
        <v>170</v>
      </c>
      <c r="I999" s="325" t="s">
        <v>170</v>
      </c>
    </row>
    <row r="1000" spans="1:9" x14ac:dyDescent="0.25">
      <c r="A1000" s="392">
        <v>43586</v>
      </c>
      <c r="B1000" s="324" t="s">
        <v>145</v>
      </c>
      <c r="C1000" s="324" t="s">
        <v>169</v>
      </c>
      <c r="D1000" s="324" t="s">
        <v>82</v>
      </c>
      <c r="E1000" s="324" t="s">
        <v>9</v>
      </c>
      <c r="F1000" s="324">
        <v>208</v>
      </c>
      <c r="G1000" s="324" t="s">
        <v>170</v>
      </c>
      <c r="H1000" s="324" t="s">
        <v>170</v>
      </c>
      <c r="I1000" s="324" t="s">
        <v>170</v>
      </c>
    </row>
    <row r="1001" spans="1:9" x14ac:dyDescent="0.25">
      <c r="A1001" s="393">
        <v>43586</v>
      </c>
      <c r="B1001" s="325" t="s">
        <v>145</v>
      </c>
      <c r="C1001" s="325" t="s">
        <v>169</v>
      </c>
      <c r="D1001" s="325" t="s">
        <v>82</v>
      </c>
      <c r="E1001" s="325" t="s">
        <v>10</v>
      </c>
      <c r="F1001" s="325">
        <v>148</v>
      </c>
      <c r="G1001" s="325" t="s">
        <v>170</v>
      </c>
      <c r="H1001" s="325" t="s">
        <v>170</v>
      </c>
      <c r="I1001" s="325" t="s">
        <v>170</v>
      </c>
    </row>
    <row r="1002" spans="1:9" x14ac:dyDescent="0.25">
      <c r="A1002" s="392">
        <v>43586</v>
      </c>
      <c r="B1002" s="324" t="s">
        <v>145</v>
      </c>
      <c r="C1002" s="324" t="s">
        <v>169</v>
      </c>
      <c r="D1002" s="324" t="s">
        <v>82</v>
      </c>
      <c r="E1002" s="324" t="s">
        <v>11</v>
      </c>
      <c r="F1002" s="324">
        <v>52</v>
      </c>
      <c r="G1002" s="324" t="s">
        <v>170</v>
      </c>
      <c r="H1002" s="324" t="s">
        <v>170</v>
      </c>
      <c r="I1002" s="324" t="s">
        <v>170</v>
      </c>
    </row>
    <row r="1003" spans="1:9" x14ac:dyDescent="0.25">
      <c r="A1003" s="393">
        <v>43586</v>
      </c>
      <c r="B1003" s="325" t="s">
        <v>145</v>
      </c>
      <c r="C1003" s="325" t="s">
        <v>169</v>
      </c>
      <c r="D1003" s="325" t="s">
        <v>82</v>
      </c>
      <c r="E1003" s="325" t="s">
        <v>12</v>
      </c>
      <c r="F1003" s="325">
        <v>34</v>
      </c>
      <c r="G1003" s="325" t="s">
        <v>170</v>
      </c>
      <c r="H1003" s="325" t="s">
        <v>170</v>
      </c>
      <c r="I1003" s="325" t="s">
        <v>170</v>
      </c>
    </row>
    <row r="1004" spans="1:9" x14ac:dyDescent="0.25">
      <c r="A1004" s="392">
        <v>43586</v>
      </c>
      <c r="B1004" s="324" t="s">
        <v>145</v>
      </c>
      <c r="C1004" s="324" t="s">
        <v>169</v>
      </c>
      <c r="D1004" s="324" t="s">
        <v>82</v>
      </c>
      <c r="E1004" s="324" t="s">
        <v>13</v>
      </c>
      <c r="F1004" s="324">
        <v>403</v>
      </c>
      <c r="G1004" s="324" t="s">
        <v>170</v>
      </c>
      <c r="H1004" s="324" t="s">
        <v>170</v>
      </c>
      <c r="I1004" s="324" t="s">
        <v>170</v>
      </c>
    </row>
    <row r="1005" spans="1:9" x14ac:dyDescent="0.25">
      <c r="A1005" s="393">
        <v>43586</v>
      </c>
      <c r="B1005" s="325" t="s">
        <v>83</v>
      </c>
      <c r="C1005" s="325" t="s">
        <v>169</v>
      </c>
      <c r="D1005" s="325" t="s">
        <v>81</v>
      </c>
      <c r="E1005" s="325" t="s">
        <v>46</v>
      </c>
      <c r="F1005" s="325">
        <v>37</v>
      </c>
      <c r="G1005" s="325">
        <v>34</v>
      </c>
      <c r="H1005" s="325">
        <v>3</v>
      </c>
      <c r="I1005" s="325">
        <v>0.09</v>
      </c>
    </row>
    <row r="1006" spans="1:9" x14ac:dyDescent="0.25">
      <c r="A1006" s="392">
        <v>43586</v>
      </c>
      <c r="B1006" s="324" t="s">
        <v>83</v>
      </c>
      <c r="C1006" s="324" t="s">
        <v>169</v>
      </c>
      <c r="D1006" s="324" t="s">
        <v>81</v>
      </c>
      <c r="E1006" s="324" t="s">
        <v>47</v>
      </c>
      <c r="F1006" s="324">
        <v>80</v>
      </c>
      <c r="G1006" s="324">
        <v>80</v>
      </c>
      <c r="H1006" s="324">
        <v>0</v>
      </c>
      <c r="I1006" s="324">
        <v>0</v>
      </c>
    </row>
    <row r="1007" spans="1:9" x14ac:dyDescent="0.25">
      <c r="A1007" s="393">
        <v>43586</v>
      </c>
      <c r="B1007" s="325" t="s">
        <v>83</v>
      </c>
      <c r="C1007" s="325" t="s">
        <v>169</v>
      </c>
      <c r="D1007" s="325" t="s">
        <v>81</v>
      </c>
      <c r="E1007" s="325" t="s">
        <v>48</v>
      </c>
      <c r="F1007" s="325">
        <v>60</v>
      </c>
      <c r="G1007" s="325">
        <v>58</v>
      </c>
      <c r="H1007" s="325">
        <v>2</v>
      </c>
      <c r="I1007" s="325">
        <v>0.03</v>
      </c>
    </row>
    <row r="1008" spans="1:9" x14ac:dyDescent="0.25">
      <c r="A1008" s="392">
        <v>43586</v>
      </c>
      <c r="B1008" s="324" t="s">
        <v>83</v>
      </c>
      <c r="C1008" s="324" t="s">
        <v>169</v>
      </c>
      <c r="D1008" s="324" t="s">
        <v>81</v>
      </c>
      <c r="E1008" s="324" t="s">
        <v>50</v>
      </c>
      <c r="F1008" s="324">
        <v>63</v>
      </c>
      <c r="G1008" s="324">
        <v>63</v>
      </c>
      <c r="H1008" s="324">
        <v>0</v>
      </c>
      <c r="I1008" s="324">
        <v>0</v>
      </c>
    </row>
    <row r="1009" spans="1:9" x14ac:dyDescent="0.25">
      <c r="A1009" s="393">
        <v>43586</v>
      </c>
      <c r="B1009" s="325" t="s">
        <v>84</v>
      </c>
      <c r="C1009" s="325" t="s">
        <v>169</v>
      </c>
      <c r="D1009" s="325" t="s">
        <v>81</v>
      </c>
      <c r="E1009" s="325" t="s">
        <v>46</v>
      </c>
      <c r="F1009" s="325">
        <v>222</v>
      </c>
      <c r="G1009" s="325">
        <v>174</v>
      </c>
      <c r="H1009" s="325">
        <v>48</v>
      </c>
      <c r="I1009" s="325">
        <v>0.28000000000000003</v>
      </c>
    </row>
    <row r="1010" spans="1:9" x14ac:dyDescent="0.25">
      <c r="A1010" s="392">
        <v>43586</v>
      </c>
      <c r="B1010" s="324" t="s">
        <v>84</v>
      </c>
      <c r="C1010" s="324" t="s">
        <v>169</v>
      </c>
      <c r="D1010" s="324" t="s">
        <v>81</v>
      </c>
      <c r="E1010" s="324" t="s">
        <v>47</v>
      </c>
      <c r="F1010" s="324">
        <v>84</v>
      </c>
      <c r="G1010" s="324">
        <v>80</v>
      </c>
      <c r="H1010" s="324">
        <v>4</v>
      </c>
      <c r="I1010" s="324">
        <v>0.05</v>
      </c>
    </row>
    <row r="1011" spans="1:9" x14ac:dyDescent="0.25">
      <c r="A1011" s="393">
        <v>43586</v>
      </c>
      <c r="B1011" s="325" t="s">
        <v>84</v>
      </c>
      <c r="C1011" s="325" t="s">
        <v>169</v>
      </c>
      <c r="D1011" s="325" t="s">
        <v>81</v>
      </c>
      <c r="E1011" s="325" t="s">
        <v>48</v>
      </c>
      <c r="F1011" s="325">
        <v>121</v>
      </c>
      <c r="G1011" s="325">
        <v>114</v>
      </c>
      <c r="H1011" s="325">
        <v>7</v>
      </c>
      <c r="I1011" s="325">
        <v>0.06</v>
      </c>
    </row>
    <row r="1012" spans="1:9" x14ac:dyDescent="0.25">
      <c r="A1012" s="392">
        <v>43586</v>
      </c>
      <c r="B1012" s="324" t="s">
        <v>84</v>
      </c>
      <c r="C1012" s="324" t="s">
        <v>169</v>
      </c>
      <c r="D1012" s="324" t="s">
        <v>81</v>
      </c>
      <c r="E1012" s="324" t="s">
        <v>50</v>
      </c>
      <c r="F1012" s="324">
        <v>5</v>
      </c>
      <c r="G1012" s="324">
        <v>5</v>
      </c>
      <c r="H1012" s="324">
        <v>0</v>
      </c>
      <c r="I1012" s="324">
        <v>0</v>
      </c>
    </row>
    <row r="1013" spans="1:9" x14ac:dyDescent="0.25">
      <c r="A1013" s="393">
        <v>43586</v>
      </c>
      <c r="B1013" s="325" t="s">
        <v>85</v>
      </c>
      <c r="C1013" s="325" t="s">
        <v>169</v>
      </c>
      <c r="D1013" s="325" t="s">
        <v>81</v>
      </c>
      <c r="E1013" s="325" t="s">
        <v>46</v>
      </c>
      <c r="F1013" s="325">
        <v>147</v>
      </c>
      <c r="G1013" s="325">
        <v>139</v>
      </c>
      <c r="H1013" s="325">
        <v>8</v>
      </c>
      <c r="I1013" s="325">
        <v>0.06</v>
      </c>
    </row>
    <row r="1014" spans="1:9" x14ac:dyDescent="0.25">
      <c r="A1014" s="392">
        <v>43586</v>
      </c>
      <c r="B1014" s="324" t="s">
        <v>85</v>
      </c>
      <c r="C1014" s="324" t="s">
        <v>169</v>
      </c>
      <c r="D1014" s="324" t="s">
        <v>81</v>
      </c>
      <c r="E1014" s="324" t="s">
        <v>47</v>
      </c>
      <c r="F1014" s="324">
        <v>247</v>
      </c>
      <c r="G1014" s="324">
        <v>245</v>
      </c>
      <c r="H1014" s="324">
        <v>2</v>
      </c>
      <c r="I1014" s="324">
        <v>0.01</v>
      </c>
    </row>
    <row r="1015" spans="1:9" x14ac:dyDescent="0.25">
      <c r="A1015" s="393">
        <v>43586</v>
      </c>
      <c r="B1015" s="325" t="s">
        <v>85</v>
      </c>
      <c r="C1015" s="325" t="s">
        <v>169</v>
      </c>
      <c r="D1015" s="325" t="s">
        <v>81</v>
      </c>
      <c r="E1015" s="325" t="s">
        <v>48</v>
      </c>
      <c r="F1015" s="325">
        <v>185</v>
      </c>
      <c r="G1015" s="325">
        <v>185</v>
      </c>
      <c r="H1015" s="325">
        <v>0</v>
      </c>
      <c r="I1015" s="325">
        <v>0</v>
      </c>
    </row>
    <row r="1016" spans="1:9" x14ac:dyDescent="0.25">
      <c r="A1016" s="392">
        <v>43586</v>
      </c>
      <c r="B1016" s="324" t="s">
        <v>85</v>
      </c>
      <c r="C1016" s="324" t="s">
        <v>169</v>
      </c>
      <c r="D1016" s="324" t="s">
        <v>81</v>
      </c>
      <c r="E1016" s="324" t="s">
        <v>49</v>
      </c>
      <c r="F1016" s="324">
        <v>1140</v>
      </c>
      <c r="G1016" s="324">
        <v>1140</v>
      </c>
      <c r="H1016" s="324">
        <v>0</v>
      </c>
      <c r="I1016" s="324">
        <v>0</v>
      </c>
    </row>
    <row r="1017" spans="1:9" x14ac:dyDescent="0.25">
      <c r="A1017" s="393">
        <v>43586</v>
      </c>
      <c r="B1017" s="325" t="s">
        <v>85</v>
      </c>
      <c r="C1017" s="325" t="s">
        <v>169</v>
      </c>
      <c r="D1017" s="325" t="s">
        <v>81</v>
      </c>
      <c r="E1017" s="325" t="s">
        <v>50</v>
      </c>
      <c r="F1017" s="325">
        <v>2128</v>
      </c>
      <c r="G1017" s="325">
        <v>2128</v>
      </c>
      <c r="H1017" s="325">
        <v>0</v>
      </c>
      <c r="I1017" s="325">
        <v>0</v>
      </c>
    </row>
    <row r="1018" spans="1:9" x14ac:dyDescent="0.25">
      <c r="A1018" s="392">
        <v>43586</v>
      </c>
      <c r="B1018" s="324" t="s">
        <v>85</v>
      </c>
      <c r="C1018" s="324" t="s">
        <v>169</v>
      </c>
      <c r="D1018" s="324" t="s">
        <v>82</v>
      </c>
      <c r="E1018" s="324" t="s">
        <v>9</v>
      </c>
      <c r="F1018" s="324">
        <v>1264</v>
      </c>
      <c r="G1018" s="324">
        <v>1263</v>
      </c>
      <c r="H1018" s="324">
        <v>1</v>
      </c>
      <c r="I1018" s="324">
        <v>0</v>
      </c>
    </row>
    <row r="1019" spans="1:9" x14ac:dyDescent="0.25">
      <c r="A1019" s="393">
        <v>43586</v>
      </c>
      <c r="B1019" s="325" t="s">
        <v>85</v>
      </c>
      <c r="C1019" s="325" t="s">
        <v>169</v>
      </c>
      <c r="D1019" s="325" t="s">
        <v>82</v>
      </c>
      <c r="E1019" s="325" t="s">
        <v>10</v>
      </c>
      <c r="F1019" s="325">
        <v>1217</v>
      </c>
      <c r="G1019" s="325">
        <v>1214</v>
      </c>
      <c r="H1019" s="325">
        <v>3</v>
      </c>
      <c r="I1019" s="325">
        <v>0</v>
      </c>
    </row>
    <row r="1020" spans="1:9" x14ac:dyDescent="0.25">
      <c r="A1020" s="392">
        <v>43586</v>
      </c>
      <c r="B1020" s="324" t="s">
        <v>85</v>
      </c>
      <c r="C1020" s="324" t="s">
        <v>169</v>
      </c>
      <c r="D1020" s="324" t="s">
        <v>82</v>
      </c>
      <c r="E1020" s="324" t="s">
        <v>11</v>
      </c>
      <c r="F1020" s="324">
        <v>336</v>
      </c>
      <c r="G1020" s="324">
        <v>335</v>
      </c>
      <c r="H1020" s="324">
        <v>1</v>
      </c>
      <c r="I1020" s="324">
        <v>0</v>
      </c>
    </row>
    <row r="1021" spans="1:9" x14ac:dyDescent="0.25">
      <c r="A1021" s="393">
        <v>43586</v>
      </c>
      <c r="B1021" s="325" t="s">
        <v>85</v>
      </c>
      <c r="C1021" s="325" t="s">
        <v>169</v>
      </c>
      <c r="D1021" s="325" t="s">
        <v>82</v>
      </c>
      <c r="E1021" s="325" t="s">
        <v>12</v>
      </c>
      <c r="F1021" s="325">
        <v>112</v>
      </c>
      <c r="G1021" s="325">
        <v>110</v>
      </c>
      <c r="H1021" s="325">
        <v>2</v>
      </c>
      <c r="I1021" s="325">
        <v>0.02</v>
      </c>
    </row>
    <row r="1022" spans="1:9" x14ac:dyDescent="0.25">
      <c r="A1022" s="392">
        <v>43586</v>
      </c>
      <c r="B1022" s="324" t="s">
        <v>85</v>
      </c>
      <c r="C1022" s="324" t="s">
        <v>169</v>
      </c>
      <c r="D1022" s="324" t="s">
        <v>82</v>
      </c>
      <c r="E1022" s="324" t="s">
        <v>13</v>
      </c>
      <c r="F1022" s="324">
        <v>918</v>
      </c>
      <c r="G1022" s="324">
        <v>915</v>
      </c>
      <c r="H1022" s="324">
        <v>3</v>
      </c>
      <c r="I1022" s="324">
        <v>0</v>
      </c>
    </row>
    <row r="1023" spans="1:9" x14ac:dyDescent="0.25">
      <c r="A1023" s="393">
        <v>43586</v>
      </c>
      <c r="B1023" s="325" t="s">
        <v>146</v>
      </c>
      <c r="C1023" s="325" t="s">
        <v>169</v>
      </c>
      <c r="D1023" s="325" t="s">
        <v>81</v>
      </c>
      <c r="E1023" s="325" t="s">
        <v>46</v>
      </c>
      <c r="F1023" s="325">
        <v>28</v>
      </c>
      <c r="G1023" s="325" t="s">
        <v>170</v>
      </c>
      <c r="H1023" s="325" t="s">
        <v>170</v>
      </c>
      <c r="I1023" s="325" t="s">
        <v>170</v>
      </c>
    </row>
    <row r="1024" spans="1:9" x14ac:dyDescent="0.25">
      <c r="A1024" s="392">
        <v>43586</v>
      </c>
      <c r="B1024" s="324" t="s">
        <v>146</v>
      </c>
      <c r="C1024" s="324" t="s">
        <v>169</v>
      </c>
      <c r="D1024" s="324" t="s">
        <v>81</v>
      </c>
      <c r="E1024" s="324" t="s">
        <v>47</v>
      </c>
      <c r="F1024" s="324">
        <v>37</v>
      </c>
      <c r="G1024" s="324" t="s">
        <v>170</v>
      </c>
      <c r="H1024" s="324" t="s">
        <v>170</v>
      </c>
      <c r="I1024" s="324" t="s">
        <v>170</v>
      </c>
    </row>
    <row r="1025" spans="1:9" x14ac:dyDescent="0.25">
      <c r="A1025" s="393">
        <v>43586</v>
      </c>
      <c r="B1025" s="325" t="s">
        <v>146</v>
      </c>
      <c r="C1025" s="325" t="s">
        <v>169</v>
      </c>
      <c r="D1025" s="325" t="s">
        <v>81</v>
      </c>
      <c r="E1025" s="325" t="s">
        <v>48</v>
      </c>
      <c r="F1025" s="325">
        <v>19</v>
      </c>
      <c r="G1025" s="325" t="s">
        <v>170</v>
      </c>
      <c r="H1025" s="325" t="s">
        <v>170</v>
      </c>
      <c r="I1025" s="325" t="s">
        <v>170</v>
      </c>
    </row>
    <row r="1026" spans="1:9" x14ac:dyDescent="0.25">
      <c r="A1026" s="392">
        <v>43586</v>
      </c>
      <c r="B1026" s="324" t="s">
        <v>146</v>
      </c>
      <c r="C1026" s="324" t="s">
        <v>169</v>
      </c>
      <c r="D1026" s="324" t="s">
        <v>81</v>
      </c>
      <c r="E1026" s="324" t="s">
        <v>49</v>
      </c>
      <c r="F1026" s="324">
        <v>95</v>
      </c>
      <c r="G1026" s="324" t="s">
        <v>170</v>
      </c>
      <c r="H1026" s="324" t="s">
        <v>170</v>
      </c>
      <c r="I1026" s="324" t="s">
        <v>170</v>
      </c>
    </row>
    <row r="1027" spans="1:9" x14ac:dyDescent="0.25">
      <c r="A1027" s="393">
        <v>43586</v>
      </c>
      <c r="B1027" s="325" t="s">
        <v>146</v>
      </c>
      <c r="C1027" s="325" t="s">
        <v>169</v>
      </c>
      <c r="D1027" s="325" t="s">
        <v>81</v>
      </c>
      <c r="E1027" s="325" t="s">
        <v>50</v>
      </c>
      <c r="F1027" s="325">
        <v>54</v>
      </c>
      <c r="G1027" s="325" t="s">
        <v>170</v>
      </c>
      <c r="H1027" s="325" t="s">
        <v>170</v>
      </c>
      <c r="I1027" s="325" t="s">
        <v>170</v>
      </c>
    </row>
    <row r="1028" spans="1:9" x14ac:dyDescent="0.25">
      <c r="A1028" s="392">
        <v>43586</v>
      </c>
      <c r="B1028" s="324" t="s">
        <v>86</v>
      </c>
      <c r="C1028" s="324" t="s">
        <v>169</v>
      </c>
      <c r="D1028" s="324" t="s">
        <v>81</v>
      </c>
      <c r="E1028" s="324" t="s">
        <v>46</v>
      </c>
      <c r="F1028" s="324">
        <v>617</v>
      </c>
      <c r="G1028" s="324">
        <v>570</v>
      </c>
      <c r="H1028" s="324">
        <v>47</v>
      </c>
      <c r="I1028" s="324">
        <v>0.08</v>
      </c>
    </row>
    <row r="1029" spans="1:9" x14ac:dyDescent="0.25">
      <c r="A1029" s="393">
        <v>43586</v>
      </c>
      <c r="B1029" s="325" t="s">
        <v>86</v>
      </c>
      <c r="C1029" s="325" t="s">
        <v>169</v>
      </c>
      <c r="D1029" s="325" t="s">
        <v>81</v>
      </c>
      <c r="E1029" s="325" t="s">
        <v>47</v>
      </c>
      <c r="F1029" s="325">
        <v>613</v>
      </c>
      <c r="G1029" s="325">
        <v>606</v>
      </c>
      <c r="H1029" s="325">
        <v>7</v>
      </c>
      <c r="I1029" s="325">
        <v>0.01</v>
      </c>
    </row>
    <row r="1030" spans="1:9" x14ac:dyDescent="0.25">
      <c r="A1030" s="392">
        <v>43586</v>
      </c>
      <c r="B1030" s="324" t="s">
        <v>86</v>
      </c>
      <c r="C1030" s="324" t="s">
        <v>169</v>
      </c>
      <c r="D1030" s="324" t="s">
        <v>81</v>
      </c>
      <c r="E1030" s="324" t="s">
        <v>48</v>
      </c>
      <c r="F1030" s="324">
        <v>374</v>
      </c>
      <c r="G1030" s="324">
        <v>369</v>
      </c>
      <c r="H1030" s="324">
        <v>5</v>
      </c>
      <c r="I1030" s="324">
        <v>0.01</v>
      </c>
    </row>
    <row r="1031" spans="1:9" x14ac:dyDescent="0.25">
      <c r="A1031" s="393">
        <v>43586</v>
      </c>
      <c r="B1031" s="325" t="s">
        <v>86</v>
      </c>
      <c r="C1031" s="325" t="s">
        <v>169</v>
      </c>
      <c r="D1031" s="325" t="s">
        <v>81</v>
      </c>
      <c r="E1031" s="325" t="s">
        <v>49</v>
      </c>
      <c r="F1031" s="325">
        <v>264</v>
      </c>
      <c r="G1031" s="325">
        <v>264</v>
      </c>
      <c r="H1031" s="325">
        <v>0</v>
      </c>
      <c r="I1031" s="325">
        <v>0</v>
      </c>
    </row>
    <row r="1032" spans="1:9" x14ac:dyDescent="0.25">
      <c r="A1032" s="392">
        <v>43586</v>
      </c>
      <c r="B1032" s="324" t="s">
        <v>86</v>
      </c>
      <c r="C1032" s="324" t="s">
        <v>169</v>
      </c>
      <c r="D1032" s="324" t="s">
        <v>81</v>
      </c>
      <c r="E1032" s="324" t="s">
        <v>50</v>
      </c>
      <c r="F1032" s="324">
        <v>1118</v>
      </c>
      <c r="G1032" s="324">
        <v>1118</v>
      </c>
      <c r="H1032" s="324">
        <v>0</v>
      </c>
      <c r="I1032" s="324">
        <v>0</v>
      </c>
    </row>
    <row r="1033" spans="1:9" x14ac:dyDescent="0.25">
      <c r="A1033" s="393">
        <v>43586</v>
      </c>
      <c r="B1033" s="325" t="s">
        <v>86</v>
      </c>
      <c r="C1033" s="325" t="s">
        <v>169</v>
      </c>
      <c r="D1033" s="325" t="s">
        <v>82</v>
      </c>
      <c r="E1033" s="325" t="s">
        <v>9</v>
      </c>
      <c r="F1033" s="325">
        <v>456</v>
      </c>
      <c r="G1033" s="325">
        <v>456</v>
      </c>
      <c r="H1033" s="325">
        <v>0</v>
      </c>
      <c r="I1033" s="325">
        <v>0</v>
      </c>
    </row>
    <row r="1034" spans="1:9" x14ac:dyDescent="0.25">
      <c r="A1034" s="392">
        <v>43586</v>
      </c>
      <c r="B1034" s="324" t="s">
        <v>86</v>
      </c>
      <c r="C1034" s="324" t="s">
        <v>169</v>
      </c>
      <c r="D1034" s="324" t="s">
        <v>82</v>
      </c>
      <c r="E1034" s="324" t="s">
        <v>10</v>
      </c>
      <c r="F1034" s="324">
        <v>644</v>
      </c>
      <c r="G1034" s="324">
        <v>640</v>
      </c>
      <c r="H1034" s="324">
        <v>4</v>
      </c>
      <c r="I1034" s="324">
        <v>0.01</v>
      </c>
    </row>
    <row r="1035" spans="1:9" x14ac:dyDescent="0.25">
      <c r="A1035" s="393">
        <v>43586</v>
      </c>
      <c r="B1035" s="325" t="s">
        <v>86</v>
      </c>
      <c r="C1035" s="325" t="s">
        <v>169</v>
      </c>
      <c r="D1035" s="325" t="s">
        <v>82</v>
      </c>
      <c r="E1035" s="325" t="s">
        <v>11</v>
      </c>
      <c r="F1035" s="325">
        <v>757</v>
      </c>
      <c r="G1035" s="325">
        <v>756</v>
      </c>
      <c r="H1035" s="325">
        <v>1</v>
      </c>
      <c r="I1035" s="325">
        <v>0</v>
      </c>
    </row>
    <row r="1036" spans="1:9" x14ac:dyDescent="0.25">
      <c r="A1036" s="392">
        <v>43586</v>
      </c>
      <c r="B1036" s="324" t="s">
        <v>86</v>
      </c>
      <c r="C1036" s="324" t="s">
        <v>169</v>
      </c>
      <c r="D1036" s="324" t="s">
        <v>82</v>
      </c>
      <c r="E1036" s="324" t="s">
        <v>12</v>
      </c>
      <c r="F1036" s="324">
        <v>468</v>
      </c>
      <c r="G1036" s="324">
        <v>466</v>
      </c>
      <c r="H1036" s="324">
        <v>2</v>
      </c>
      <c r="I1036" s="324">
        <v>0</v>
      </c>
    </row>
    <row r="1037" spans="1:9" x14ac:dyDescent="0.25">
      <c r="A1037" s="393">
        <v>43586</v>
      </c>
      <c r="B1037" s="325" t="s">
        <v>86</v>
      </c>
      <c r="C1037" s="325" t="s">
        <v>169</v>
      </c>
      <c r="D1037" s="325" t="s">
        <v>82</v>
      </c>
      <c r="E1037" s="325" t="s">
        <v>13</v>
      </c>
      <c r="F1037" s="325">
        <v>542</v>
      </c>
      <c r="G1037" s="325">
        <v>492</v>
      </c>
      <c r="H1037" s="325">
        <v>50</v>
      </c>
      <c r="I1037" s="325">
        <v>0.1</v>
      </c>
    </row>
    <row r="1038" spans="1:9" x14ac:dyDescent="0.25">
      <c r="A1038" s="392">
        <v>43586</v>
      </c>
      <c r="B1038" s="324" t="s">
        <v>87</v>
      </c>
      <c r="C1038" s="324" t="s">
        <v>169</v>
      </c>
      <c r="D1038" s="324" t="s">
        <v>81</v>
      </c>
      <c r="E1038" s="324" t="s">
        <v>46</v>
      </c>
      <c r="F1038" s="324">
        <v>21</v>
      </c>
      <c r="G1038" s="324">
        <v>17</v>
      </c>
      <c r="H1038" s="324">
        <v>4</v>
      </c>
      <c r="I1038" s="324">
        <v>0.24</v>
      </c>
    </row>
    <row r="1039" spans="1:9" x14ac:dyDescent="0.25">
      <c r="A1039" s="393">
        <v>43586</v>
      </c>
      <c r="B1039" s="325" t="s">
        <v>87</v>
      </c>
      <c r="C1039" s="325" t="s">
        <v>169</v>
      </c>
      <c r="D1039" s="325" t="s">
        <v>81</v>
      </c>
      <c r="E1039" s="325" t="s">
        <v>47</v>
      </c>
      <c r="F1039" s="325">
        <v>117</v>
      </c>
      <c r="G1039" s="325">
        <v>116</v>
      </c>
      <c r="H1039" s="325">
        <v>1</v>
      </c>
      <c r="I1039" s="325">
        <v>0.01</v>
      </c>
    </row>
    <row r="1040" spans="1:9" x14ac:dyDescent="0.25">
      <c r="A1040" s="392">
        <v>43586</v>
      </c>
      <c r="B1040" s="324" t="s">
        <v>87</v>
      </c>
      <c r="C1040" s="324" t="s">
        <v>169</v>
      </c>
      <c r="D1040" s="324" t="s">
        <v>81</v>
      </c>
      <c r="E1040" s="324" t="s">
        <v>48</v>
      </c>
      <c r="F1040" s="324">
        <v>42</v>
      </c>
      <c r="G1040" s="324">
        <v>42</v>
      </c>
      <c r="H1040" s="324">
        <v>0</v>
      </c>
      <c r="I1040" s="324">
        <v>0</v>
      </c>
    </row>
    <row r="1041" spans="1:9" x14ac:dyDescent="0.25">
      <c r="A1041" s="393">
        <v>43586</v>
      </c>
      <c r="B1041" s="325" t="s">
        <v>87</v>
      </c>
      <c r="C1041" s="325" t="s">
        <v>169</v>
      </c>
      <c r="D1041" s="325" t="s">
        <v>81</v>
      </c>
      <c r="E1041" s="325" t="s">
        <v>50</v>
      </c>
      <c r="F1041" s="325">
        <v>81</v>
      </c>
      <c r="G1041" s="325">
        <v>80</v>
      </c>
      <c r="H1041" s="325">
        <v>1</v>
      </c>
      <c r="I1041" s="325">
        <v>0.01</v>
      </c>
    </row>
    <row r="1042" spans="1:9" x14ac:dyDescent="0.25">
      <c r="A1042" s="392">
        <v>43586</v>
      </c>
      <c r="B1042" s="324" t="s">
        <v>88</v>
      </c>
      <c r="C1042" s="324" t="s">
        <v>169</v>
      </c>
      <c r="D1042" s="324" t="s">
        <v>81</v>
      </c>
      <c r="E1042" s="324" t="s">
        <v>46</v>
      </c>
      <c r="F1042" s="324">
        <v>240</v>
      </c>
      <c r="G1042" s="324">
        <v>216</v>
      </c>
      <c r="H1042" s="324">
        <v>24</v>
      </c>
      <c r="I1042" s="324">
        <v>0.11</v>
      </c>
    </row>
    <row r="1043" spans="1:9" x14ac:dyDescent="0.25">
      <c r="A1043" s="393">
        <v>43586</v>
      </c>
      <c r="B1043" s="325" t="s">
        <v>88</v>
      </c>
      <c r="C1043" s="325" t="s">
        <v>169</v>
      </c>
      <c r="D1043" s="325" t="s">
        <v>81</v>
      </c>
      <c r="E1043" s="325" t="s">
        <v>47</v>
      </c>
      <c r="F1043" s="325">
        <v>313</v>
      </c>
      <c r="G1043" s="325">
        <v>312</v>
      </c>
      <c r="H1043" s="325">
        <v>1</v>
      </c>
      <c r="I1043" s="325">
        <v>0</v>
      </c>
    </row>
    <row r="1044" spans="1:9" x14ac:dyDescent="0.25">
      <c r="A1044" s="392">
        <v>43586</v>
      </c>
      <c r="B1044" s="324" t="s">
        <v>88</v>
      </c>
      <c r="C1044" s="324" t="s">
        <v>169</v>
      </c>
      <c r="D1044" s="324" t="s">
        <v>81</v>
      </c>
      <c r="E1044" s="324" t="s">
        <v>48</v>
      </c>
      <c r="F1044" s="324">
        <v>161</v>
      </c>
      <c r="G1044" s="324">
        <v>160</v>
      </c>
      <c r="H1044" s="324">
        <v>1</v>
      </c>
      <c r="I1044" s="324">
        <v>0.01</v>
      </c>
    </row>
    <row r="1045" spans="1:9" x14ac:dyDescent="0.25">
      <c r="A1045" s="393">
        <v>43586</v>
      </c>
      <c r="B1045" s="325" t="s">
        <v>88</v>
      </c>
      <c r="C1045" s="325" t="s">
        <v>169</v>
      </c>
      <c r="D1045" s="325" t="s">
        <v>81</v>
      </c>
      <c r="E1045" s="325" t="s">
        <v>49</v>
      </c>
      <c r="F1045" s="325">
        <v>95</v>
      </c>
      <c r="G1045" s="325">
        <v>95</v>
      </c>
      <c r="H1045" s="325">
        <v>0</v>
      </c>
      <c r="I1045" s="325">
        <v>0</v>
      </c>
    </row>
    <row r="1046" spans="1:9" x14ac:dyDescent="0.25">
      <c r="A1046" s="392">
        <v>43586</v>
      </c>
      <c r="B1046" s="324" t="s">
        <v>88</v>
      </c>
      <c r="C1046" s="324" t="s">
        <v>169</v>
      </c>
      <c r="D1046" s="324" t="s">
        <v>81</v>
      </c>
      <c r="E1046" s="324" t="s">
        <v>50</v>
      </c>
      <c r="F1046" s="324">
        <v>698</v>
      </c>
      <c r="G1046" s="324">
        <v>699</v>
      </c>
      <c r="H1046" s="324">
        <v>-1</v>
      </c>
      <c r="I1046" s="324">
        <v>0</v>
      </c>
    </row>
    <row r="1047" spans="1:9" x14ac:dyDescent="0.25">
      <c r="A1047" s="393">
        <v>43586</v>
      </c>
      <c r="B1047" s="325" t="s">
        <v>88</v>
      </c>
      <c r="C1047" s="325" t="s">
        <v>169</v>
      </c>
      <c r="D1047" s="325" t="s">
        <v>82</v>
      </c>
      <c r="E1047" s="325" t="s">
        <v>9</v>
      </c>
      <c r="F1047" s="325">
        <v>521</v>
      </c>
      <c r="G1047" s="325">
        <v>521</v>
      </c>
      <c r="H1047" s="325">
        <v>0</v>
      </c>
      <c r="I1047" s="325">
        <v>0</v>
      </c>
    </row>
    <row r="1048" spans="1:9" x14ac:dyDescent="0.25">
      <c r="A1048" s="392">
        <v>43586</v>
      </c>
      <c r="B1048" s="324" t="s">
        <v>88</v>
      </c>
      <c r="C1048" s="324" t="s">
        <v>169</v>
      </c>
      <c r="D1048" s="324" t="s">
        <v>82</v>
      </c>
      <c r="E1048" s="324" t="s">
        <v>10</v>
      </c>
      <c r="F1048" s="324">
        <v>64</v>
      </c>
      <c r="G1048" s="324">
        <v>64</v>
      </c>
      <c r="H1048" s="324">
        <v>0</v>
      </c>
      <c r="I1048" s="324">
        <v>0</v>
      </c>
    </row>
    <row r="1049" spans="1:9" x14ac:dyDescent="0.25">
      <c r="A1049" s="393">
        <v>43586</v>
      </c>
      <c r="B1049" s="325" t="s">
        <v>88</v>
      </c>
      <c r="C1049" s="325" t="s">
        <v>169</v>
      </c>
      <c r="D1049" s="325" t="s">
        <v>82</v>
      </c>
      <c r="E1049" s="325" t="s">
        <v>11</v>
      </c>
      <c r="F1049" s="325">
        <v>167</v>
      </c>
      <c r="G1049" s="325">
        <v>167</v>
      </c>
      <c r="H1049" s="325">
        <v>0</v>
      </c>
      <c r="I1049" s="325">
        <v>0</v>
      </c>
    </row>
    <row r="1050" spans="1:9" x14ac:dyDescent="0.25">
      <c r="A1050" s="392">
        <v>43586</v>
      </c>
      <c r="B1050" s="324" t="s">
        <v>88</v>
      </c>
      <c r="C1050" s="324" t="s">
        <v>169</v>
      </c>
      <c r="D1050" s="324" t="s">
        <v>82</v>
      </c>
      <c r="E1050" s="324" t="s">
        <v>12</v>
      </c>
      <c r="F1050" s="324">
        <v>98</v>
      </c>
      <c r="G1050" s="324">
        <v>98</v>
      </c>
      <c r="H1050" s="324">
        <v>0</v>
      </c>
      <c r="I1050" s="324">
        <v>0</v>
      </c>
    </row>
    <row r="1051" spans="1:9" x14ac:dyDescent="0.25">
      <c r="A1051" s="393">
        <v>43586</v>
      </c>
      <c r="B1051" s="325" t="s">
        <v>88</v>
      </c>
      <c r="C1051" s="325" t="s">
        <v>169</v>
      </c>
      <c r="D1051" s="325" t="s">
        <v>82</v>
      </c>
      <c r="E1051" s="325" t="s">
        <v>13</v>
      </c>
      <c r="F1051" s="325">
        <v>264</v>
      </c>
      <c r="G1051" s="325">
        <v>243</v>
      </c>
      <c r="H1051" s="325">
        <v>21</v>
      </c>
      <c r="I1051" s="325">
        <v>0.09</v>
      </c>
    </row>
    <row r="1052" spans="1:9" x14ac:dyDescent="0.25">
      <c r="A1052" s="392">
        <v>43586</v>
      </c>
      <c r="B1052" s="324" t="s">
        <v>89</v>
      </c>
      <c r="C1052" s="324" t="s">
        <v>169</v>
      </c>
      <c r="D1052" s="324" t="s">
        <v>81</v>
      </c>
      <c r="E1052" s="324" t="s">
        <v>46</v>
      </c>
      <c r="F1052" s="324">
        <v>651</v>
      </c>
      <c r="G1052" s="324">
        <v>578</v>
      </c>
      <c r="H1052" s="324">
        <v>73</v>
      </c>
      <c r="I1052" s="324">
        <v>0.13</v>
      </c>
    </row>
    <row r="1053" spans="1:9" x14ac:dyDescent="0.25">
      <c r="A1053" s="393">
        <v>43586</v>
      </c>
      <c r="B1053" s="325" t="s">
        <v>89</v>
      </c>
      <c r="C1053" s="325" t="s">
        <v>169</v>
      </c>
      <c r="D1053" s="325" t="s">
        <v>81</v>
      </c>
      <c r="E1053" s="325" t="s">
        <v>47</v>
      </c>
      <c r="F1053" s="325">
        <v>598</v>
      </c>
      <c r="G1053" s="325">
        <v>582</v>
      </c>
      <c r="H1053" s="325">
        <v>16</v>
      </c>
      <c r="I1053" s="325">
        <v>0.03</v>
      </c>
    </row>
    <row r="1054" spans="1:9" x14ac:dyDescent="0.25">
      <c r="A1054" s="392">
        <v>43586</v>
      </c>
      <c r="B1054" s="324" t="s">
        <v>89</v>
      </c>
      <c r="C1054" s="324" t="s">
        <v>169</v>
      </c>
      <c r="D1054" s="324" t="s">
        <v>81</v>
      </c>
      <c r="E1054" s="324" t="s">
        <v>48</v>
      </c>
      <c r="F1054" s="324">
        <v>311</v>
      </c>
      <c r="G1054" s="324">
        <v>302</v>
      </c>
      <c r="H1054" s="324">
        <v>9</v>
      </c>
      <c r="I1054" s="324">
        <v>0.03</v>
      </c>
    </row>
    <row r="1055" spans="1:9" x14ac:dyDescent="0.25">
      <c r="A1055" s="393">
        <v>43586</v>
      </c>
      <c r="B1055" s="325" t="s">
        <v>89</v>
      </c>
      <c r="C1055" s="325" t="s">
        <v>169</v>
      </c>
      <c r="D1055" s="325" t="s">
        <v>81</v>
      </c>
      <c r="E1055" s="325" t="s">
        <v>50</v>
      </c>
      <c r="F1055" s="325">
        <v>621</v>
      </c>
      <c r="G1055" s="325">
        <v>620</v>
      </c>
      <c r="H1055" s="325">
        <v>1</v>
      </c>
      <c r="I1055" s="325">
        <v>0</v>
      </c>
    </row>
    <row r="1056" spans="1:9" x14ac:dyDescent="0.25">
      <c r="A1056" s="392">
        <v>43586</v>
      </c>
      <c r="B1056" s="324" t="s">
        <v>89</v>
      </c>
      <c r="C1056" s="324" t="s">
        <v>169</v>
      </c>
      <c r="D1056" s="324" t="s">
        <v>82</v>
      </c>
      <c r="E1056" s="324" t="s">
        <v>9</v>
      </c>
      <c r="F1056" s="324">
        <v>86</v>
      </c>
      <c r="G1056" s="324">
        <v>86</v>
      </c>
      <c r="H1056" s="324">
        <v>0</v>
      </c>
      <c r="I1056" s="324">
        <v>0</v>
      </c>
    </row>
    <row r="1057" spans="1:9" x14ac:dyDescent="0.25">
      <c r="A1057" s="393">
        <v>43586</v>
      </c>
      <c r="B1057" s="325" t="s">
        <v>89</v>
      </c>
      <c r="C1057" s="325" t="s">
        <v>169</v>
      </c>
      <c r="D1057" s="325" t="s">
        <v>82</v>
      </c>
      <c r="E1057" s="325" t="s">
        <v>10</v>
      </c>
      <c r="F1057" s="325">
        <v>77</v>
      </c>
      <c r="G1057" s="325">
        <v>77</v>
      </c>
      <c r="H1057" s="325">
        <v>0</v>
      </c>
      <c r="I1057" s="325">
        <v>0</v>
      </c>
    </row>
    <row r="1058" spans="1:9" x14ac:dyDescent="0.25">
      <c r="A1058" s="392">
        <v>43586</v>
      </c>
      <c r="B1058" s="324" t="s">
        <v>89</v>
      </c>
      <c r="C1058" s="324" t="s">
        <v>169</v>
      </c>
      <c r="D1058" s="324" t="s">
        <v>82</v>
      </c>
      <c r="E1058" s="324" t="s">
        <v>11</v>
      </c>
      <c r="F1058" s="324">
        <v>96</v>
      </c>
      <c r="G1058" s="324">
        <v>96</v>
      </c>
      <c r="H1058" s="324">
        <v>0</v>
      </c>
      <c r="I1058" s="324">
        <v>0</v>
      </c>
    </row>
    <row r="1059" spans="1:9" x14ac:dyDescent="0.25">
      <c r="A1059" s="393">
        <v>43586</v>
      </c>
      <c r="B1059" s="325" t="s">
        <v>89</v>
      </c>
      <c r="C1059" s="325" t="s">
        <v>169</v>
      </c>
      <c r="D1059" s="325" t="s">
        <v>82</v>
      </c>
      <c r="E1059" s="325" t="s">
        <v>12</v>
      </c>
      <c r="F1059" s="325">
        <v>271</v>
      </c>
      <c r="G1059" s="325">
        <v>271</v>
      </c>
      <c r="H1059" s="325">
        <v>0</v>
      </c>
      <c r="I1059" s="325">
        <v>0</v>
      </c>
    </row>
    <row r="1060" spans="1:9" x14ac:dyDescent="0.25">
      <c r="A1060" s="392">
        <v>43586</v>
      </c>
      <c r="B1060" s="324" t="s">
        <v>89</v>
      </c>
      <c r="C1060" s="324" t="s">
        <v>169</v>
      </c>
      <c r="D1060" s="324" t="s">
        <v>82</v>
      </c>
      <c r="E1060" s="324" t="s">
        <v>13</v>
      </c>
      <c r="F1060" s="324">
        <v>583</v>
      </c>
      <c r="G1060" s="324">
        <v>551</v>
      </c>
      <c r="H1060" s="324">
        <v>32</v>
      </c>
      <c r="I1060" s="324">
        <v>0.06</v>
      </c>
    </row>
    <row r="1061" spans="1:9" x14ac:dyDescent="0.25">
      <c r="A1061" s="393">
        <v>43586</v>
      </c>
      <c r="B1061" s="325" t="s">
        <v>90</v>
      </c>
      <c r="C1061" s="325" t="s">
        <v>169</v>
      </c>
      <c r="D1061" s="325" t="s">
        <v>81</v>
      </c>
      <c r="E1061" s="325" t="s">
        <v>46</v>
      </c>
      <c r="F1061" s="325">
        <v>81</v>
      </c>
      <c r="G1061" s="325">
        <v>76</v>
      </c>
      <c r="H1061" s="325">
        <v>5</v>
      </c>
      <c r="I1061" s="325">
        <v>7.0000000000000007E-2</v>
      </c>
    </row>
    <row r="1062" spans="1:9" x14ac:dyDescent="0.25">
      <c r="A1062" s="392">
        <v>43586</v>
      </c>
      <c r="B1062" s="324" t="s">
        <v>90</v>
      </c>
      <c r="C1062" s="324" t="s">
        <v>169</v>
      </c>
      <c r="D1062" s="324" t="s">
        <v>81</v>
      </c>
      <c r="E1062" s="324" t="s">
        <v>47</v>
      </c>
      <c r="F1062" s="324">
        <v>160</v>
      </c>
      <c r="G1062" s="324">
        <v>159</v>
      </c>
      <c r="H1062" s="324">
        <v>1</v>
      </c>
      <c r="I1062" s="324">
        <v>0.01</v>
      </c>
    </row>
    <row r="1063" spans="1:9" x14ac:dyDescent="0.25">
      <c r="A1063" s="393">
        <v>43586</v>
      </c>
      <c r="B1063" s="325" t="s">
        <v>90</v>
      </c>
      <c r="C1063" s="325" t="s">
        <v>169</v>
      </c>
      <c r="D1063" s="325" t="s">
        <v>81</v>
      </c>
      <c r="E1063" s="325" t="s">
        <v>48</v>
      </c>
      <c r="F1063" s="325">
        <v>138</v>
      </c>
      <c r="G1063" s="325">
        <v>137</v>
      </c>
      <c r="H1063" s="325">
        <v>1</v>
      </c>
      <c r="I1063" s="325">
        <v>0.01</v>
      </c>
    </row>
    <row r="1064" spans="1:9" x14ac:dyDescent="0.25">
      <c r="A1064" s="392">
        <v>43586</v>
      </c>
      <c r="B1064" s="324" t="s">
        <v>90</v>
      </c>
      <c r="C1064" s="324" t="s">
        <v>169</v>
      </c>
      <c r="D1064" s="324" t="s">
        <v>81</v>
      </c>
      <c r="E1064" s="324" t="s">
        <v>50</v>
      </c>
      <c r="F1064" s="324">
        <v>473</v>
      </c>
      <c r="G1064" s="324">
        <v>473</v>
      </c>
      <c r="H1064" s="324">
        <v>0</v>
      </c>
      <c r="I1064" s="324">
        <v>0</v>
      </c>
    </row>
    <row r="1065" spans="1:9" x14ac:dyDescent="0.25">
      <c r="A1065" s="393">
        <v>43586</v>
      </c>
      <c r="B1065" s="325" t="s">
        <v>147</v>
      </c>
      <c r="C1065" s="325" t="s">
        <v>169</v>
      </c>
      <c r="D1065" s="325" t="s">
        <v>81</v>
      </c>
      <c r="E1065" s="325" t="s">
        <v>46</v>
      </c>
      <c r="F1065" s="325">
        <v>30</v>
      </c>
      <c r="G1065" s="325" t="s">
        <v>170</v>
      </c>
      <c r="H1065" s="325" t="s">
        <v>170</v>
      </c>
      <c r="I1065" s="325" t="s">
        <v>170</v>
      </c>
    </row>
    <row r="1066" spans="1:9" x14ac:dyDescent="0.25">
      <c r="A1066" s="392">
        <v>43586</v>
      </c>
      <c r="B1066" s="324" t="s">
        <v>147</v>
      </c>
      <c r="C1066" s="324" t="s">
        <v>169</v>
      </c>
      <c r="D1066" s="324" t="s">
        <v>81</v>
      </c>
      <c r="E1066" s="324" t="s">
        <v>47</v>
      </c>
      <c r="F1066" s="324">
        <v>35</v>
      </c>
      <c r="G1066" s="324" t="s">
        <v>170</v>
      </c>
      <c r="H1066" s="324" t="s">
        <v>170</v>
      </c>
      <c r="I1066" s="324" t="s">
        <v>170</v>
      </c>
    </row>
    <row r="1067" spans="1:9" x14ac:dyDescent="0.25">
      <c r="A1067" s="393">
        <v>43586</v>
      </c>
      <c r="B1067" s="325" t="s">
        <v>147</v>
      </c>
      <c r="C1067" s="325" t="s">
        <v>169</v>
      </c>
      <c r="D1067" s="325" t="s">
        <v>81</v>
      </c>
      <c r="E1067" s="325" t="s">
        <v>48</v>
      </c>
      <c r="F1067" s="325">
        <v>26</v>
      </c>
      <c r="G1067" s="325" t="s">
        <v>170</v>
      </c>
      <c r="H1067" s="325" t="s">
        <v>170</v>
      </c>
      <c r="I1067" s="325" t="s">
        <v>170</v>
      </c>
    </row>
    <row r="1068" spans="1:9" x14ac:dyDescent="0.25">
      <c r="A1068" s="392">
        <v>43586</v>
      </c>
      <c r="B1068" s="324" t="s">
        <v>147</v>
      </c>
      <c r="C1068" s="324" t="s">
        <v>169</v>
      </c>
      <c r="D1068" s="324" t="s">
        <v>81</v>
      </c>
      <c r="E1068" s="324" t="s">
        <v>50</v>
      </c>
      <c r="F1068" s="324">
        <v>65</v>
      </c>
      <c r="G1068" s="324" t="s">
        <v>170</v>
      </c>
      <c r="H1068" s="324" t="s">
        <v>170</v>
      </c>
      <c r="I1068" s="324" t="s">
        <v>170</v>
      </c>
    </row>
    <row r="1069" spans="1:9" x14ac:dyDescent="0.25">
      <c r="A1069" s="393">
        <v>43586</v>
      </c>
      <c r="B1069" s="325" t="s">
        <v>147</v>
      </c>
      <c r="C1069" s="325" t="s">
        <v>169</v>
      </c>
      <c r="D1069" s="325" t="s">
        <v>82</v>
      </c>
      <c r="E1069" s="325" t="s">
        <v>9</v>
      </c>
      <c r="F1069" s="325">
        <v>8</v>
      </c>
      <c r="G1069" s="325" t="s">
        <v>170</v>
      </c>
      <c r="H1069" s="325" t="s">
        <v>170</v>
      </c>
      <c r="I1069" s="325" t="s">
        <v>170</v>
      </c>
    </row>
    <row r="1070" spans="1:9" x14ac:dyDescent="0.25">
      <c r="A1070" s="392">
        <v>43586</v>
      </c>
      <c r="B1070" s="324" t="s">
        <v>147</v>
      </c>
      <c r="C1070" s="324" t="s">
        <v>169</v>
      </c>
      <c r="D1070" s="324" t="s">
        <v>82</v>
      </c>
      <c r="E1070" s="324" t="s">
        <v>10</v>
      </c>
      <c r="F1070" s="324">
        <v>31</v>
      </c>
      <c r="G1070" s="324" t="s">
        <v>170</v>
      </c>
      <c r="H1070" s="324" t="s">
        <v>170</v>
      </c>
      <c r="I1070" s="324" t="s">
        <v>170</v>
      </c>
    </row>
    <row r="1071" spans="1:9" x14ac:dyDescent="0.25">
      <c r="A1071" s="393">
        <v>43586</v>
      </c>
      <c r="B1071" s="325" t="s">
        <v>147</v>
      </c>
      <c r="C1071" s="325" t="s">
        <v>169</v>
      </c>
      <c r="D1071" s="325" t="s">
        <v>82</v>
      </c>
      <c r="E1071" s="325" t="s">
        <v>11</v>
      </c>
      <c r="F1071" s="325">
        <v>18</v>
      </c>
      <c r="G1071" s="325" t="s">
        <v>170</v>
      </c>
      <c r="H1071" s="325" t="s">
        <v>170</v>
      </c>
      <c r="I1071" s="325" t="s">
        <v>170</v>
      </c>
    </row>
    <row r="1072" spans="1:9" x14ac:dyDescent="0.25">
      <c r="A1072" s="392">
        <v>43586</v>
      </c>
      <c r="B1072" s="324" t="s">
        <v>147</v>
      </c>
      <c r="C1072" s="324" t="s">
        <v>169</v>
      </c>
      <c r="D1072" s="324" t="s">
        <v>82</v>
      </c>
      <c r="E1072" s="324" t="s">
        <v>12</v>
      </c>
      <c r="F1072" s="324">
        <v>37</v>
      </c>
      <c r="G1072" s="324" t="s">
        <v>170</v>
      </c>
      <c r="H1072" s="324" t="s">
        <v>170</v>
      </c>
      <c r="I1072" s="324" t="s">
        <v>170</v>
      </c>
    </row>
    <row r="1073" spans="1:9" x14ac:dyDescent="0.25">
      <c r="A1073" s="393">
        <v>43586</v>
      </c>
      <c r="B1073" s="325" t="s">
        <v>147</v>
      </c>
      <c r="C1073" s="325" t="s">
        <v>169</v>
      </c>
      <c r="D1073" s="325" t="s">
        <v>82</v>
      </c>
      <c r="E1073" s="325" t="s">
        <v>13</v>
      </c>
      <c r="F1073" s="325">
        <v>62</v>
      </c>
      <c r="G1073" s="325" t="s">
        <v>170</v>
      </c>
      <c r="H1073" s="325" t="s">
        <v>170</v>
      </c>
      <c r="I1073" s="325" t="s">
        <v>170</v>
      </c>
    </row>
    <row r="1074" spans="1:9" x14ac:dyDescent="0.25">
      <c r="A1074" s="392">
        <v>43586</v>
      </c>
      <c r="B1074" s="324" t="s">
        <v>148</v>
      </c>
      <c r="C1074" s="324" t="s">
        <v>169</v>
      </c>
      <c r="D1074" s="324" t="s">
        <v>81</v>
      </c>
      <c r="E1074" s="324" t="s">
        <v>46</v>
      </c>
      <c r="F1074" s="324">
        <v>155</v>
      </c>
      <c r="G1074" s="324" t="s">
        <v>170</v>
      </c>
      <c r="H1074" s="324" t="s">
        <v>170</v>
      </c>
      <c r="I1074" s="324" t="s">
        <v>170</v>
      </c>
    </row>
    <row r="1075" spans="1:9" x14ac:dyDescent="0.25">
      <c r="A1075" s="393">
        <v>43586</v>
      </c>
      <c r="B1075" s="325" t="s">
        <v>148</v>
      </c>
      <c r="C1075" s="325" t="s">
        <v>169</v>
      </c>
      <c r="D1075" s="325" t="s">
        <v>81</v>
      </c>
      <c r="E1075" s="325" t="s">
        <v>47</v>
      </c>
      <c r="F1075" s="325">
        <v>210</v>
      </c>
      <c r="G1075" s="325" t="s">
        <v>170</v>
      </c>
      <c r="H1075" s="325" t="s">
        <v>170</v>
      </c>
      <c r="I1075" s="325" t="s">
        <v>170</v>
      </c>
    </row>
    <row r="1076" spans="1:9" x14ac:dyDescent="0.25">
      <c r="A1076" s="392">
        <v>43586</v>
      </c>
      <c r="B1076" s="324" t="s">
        <v>148</v>
      </c>
      <c r="C1076" s="324" t="s">
        <v>169</v>
      </c>
      <c r="D1076" s="324" t="s">
        <v>81</v>
      </c>
      <c r="E1076" s="324" t="s">
        <v>48</v>
      </c>
      <c r="F1076" s="324">
        <v>130</v>
      </c>
      <c r="G1076" s="324" t="s">
        <v>170</v>
      </c>
      <c r="H1076" s="324" t="s">
        <v>170</v>
      </c>
      <c r="I1076" s="324" t="s">
        <v>170</v>
      </c>
    </row>
    <row r="1077" spans="1:9" x14ac:dyDescent="0.25">
      <c r="A1077" s="393">
        <v>43586</v>
      </c>
      <c r="B1077" s="325" t="s">
        <v>148</v>
      </c>
      <c r="C1077" s="325" t="s">
        <v>169</v>
      </c>
      <c r="D1077" s="325" t="s">
        <v>81</v>
      </c>
      <c r="E1077" s="325" t="s">
        <v>50</v>
      </c>
      <c r="F1077" s="325">
        <v>224</v>
      </c>
      <c r="G1077" s="325" t="s">
        <v>170</v>
      </c>
      <c r="H1077" s="325" t="s">
        <v>170</v>
      </c>
      <c r="I1077" s="325" t="s">
        <v>170</v>
      </c>
    </row>
    <row r="1078" spans="1:9" x14ac:dyDescent="0.25">
      <c r="A1078" s="392">
        <v>43586</v>
      </c>
      <c r="B1078" s="324" t="s">
        <v>148</v>
      </c>
      <c r="C1078" s="324" t="s">
        <v>169</v>
      </c>
      <c r="D1078" s="324" t="s">
        <v>82</v>
      </c>
      <c r="E1078" s="324" t="s">
        <v>9</v>
      </c>
      <c r="F1078" s="324">
        <v>205</v>
      </c>
      <c r="G1078" s="324" t="s">
        <v>170</v>
      </c>
      <c r="H1078" s="324" t="s">
        <v>170</v>
      </c>
      <c r="I1078" s="324" t="s">
        <v>170</v>
      </c>
    </row>
    <row r="1079" spans="1:9" x14ac:dyDescent="0.25">
      <c r="A1079" s="393">
        <v>43586</v>
      </c>
      <c r="B1079" s="325" t="s">
        <v>148</v>
      </c>
      <c r="C1079" s="325" t="s">
        <v>169</v>
      </c>
      <c r="D1079" s="325" t="s">
        <v>82</v>
      </c>
      <c r="E1079" s="325" t="s">
        <v>10</v>
      </c>
      <c r="F1079" s="325">
        <v>43</v>
      </c>
      <c r="G1079" s="325" t="s">
        <v>170</v>
      </c>
      <c r="H1079" s="325" t="s">
        <v>170</v>
      </c>
      <c r="I1079" s="325" t="s">
        <v>170</v>
      </c>
    </row>
    <row r="1080" spans="1:9" x14ac:dyDescent="0.25">
      <c r="A1080" s="392">
        <v>43586</v>
      </c>
      <c r="B1080" s="324" t="s">
        <v>148</v>
      </c>
      <c r="C1080" s="324" t="s">
        <v>169</v>
      </c>
      <c r="D1080" s="324" t="s">
        <v>82</v>
      </c>
      <c r="E1080" s="324" t="s">
        <v>11</v>
      </c>
      <c r="F1080" s="324">
        <v>108</v>
      </c>
      <c r="G1080" s="324" t="s">
        <v>170</v>
      </c>
      <c r="H1080" s="324" t="s">
        <v>170</v>
      </c>
      <c r="I1080" s="324" t="s">
        <v>170</v>
      </c>
    </row>
    <row r="1081" spans="1:9" x14ac:dyDescent="0.25">
      <c r="A1081" s="393">
        <v>43586</v>
      </c>
      <c r="B1081" s="325" t="s">
        <v>148</v>
      </c>
      <c r="C1081" s="325" t="s">
        <v>169</v>
      </c>
      <c r="D1081" s="325" t="s">
        <v>82</v>
      </c>
      <c r="E1081" s="325" t="s">
        <v>12</v>
      </c>
      <c r="F1081" s="325">
        <v>69</v>
      </c>
      <c r="G1081" s="325" t="s">
        <v>170</v>
      </c>
      <c r="H1081" s="325" t="s">
        <v>170</v>
      </c>
      <c r="I1081" s="325" t="s">
        <v>170</v>
      </c>
    </row>
    <row r="1082" spans="1:9" x14ac:dyDescent="0.25">
      <c r="A1082" s="392">
        <v>43586</v>
      </c>
      <c r="B1082" s="324" t="s">
        <v>148</v>
      </c>
      <c r="C1082" s="324" t="s">
        <v>169</v>
      </c>
      <c r="D1082" s="324" t="s">
        <v>82</v>
      </c>
      <c r="E1082" s="324" t="s">
        <v>13</v>
      </c>
      <c r="F1082" s="324">
        <v>294</v>
      </c>
      <c r="G1082" s="324" t="s">
        <v>170</v>
      </c>
      <c r="H1082" s="324" t="s">
        <v>170</v>
      </c>
      <c r="I1082" s="324" t="s">
        <v>170</v>
      </c>
    </row>
    <row r="1083" spans="1:9" x14ac:dyDescent="0.25">
      <c r="A1083" s="393">
        <v>43586</v>
      </c>
      <c r="B1083" s="325" t="s">
        <v>149</v>
      </c>
      <c r="C1083" s="325" t="s">
        <v>169</v>
      </c>
      <c r="D1083" s="325" t="s">
        <v>81</v>
      </c>
      <c r="E1083" s="325" t="s">
        <v>46</v>
      </c>
      <c r="F1083" s="325">
        <v>54</v>
      </c>
      <c r="G1083" s="325" t="s">
        <v>170</v>
      </c>
      <c r="H1083" s="325" t="s">
        <v>170</v>
      </c>
      <c r="I1083" s="325" t="s">
        <v>170</v>
      </c>
    </row>
    <row r="1084" spans="1:9" x14ac:dyDescent="0.25">
      <c r="A1084" s="392">
        <v>43586</v>
      </c>
      <c r="B1084" s="324" t="s">
        <v>149</v>
      </c>
      <c r="C1084" s="324" t="s">
        <v>169</v>
      </c>
      <c r="D1084" s="324" t="s">
        <v>81</v>
      </c>
      <c r="E1084" s="324" t="s">
        <v>47</v>
      </c>
      <c r="F1084" s="324">
        <v>110</v>
      </c>
      <c r="G1084" s="324" t="s">
        <v>170</v>
      </c>
      <c r="H1084" s="324" t="s">
        <v>170</v>
      </c>
      <c r="I1084" s="324" t="s">
        <v>170</v>
      </c>
    </row>
    <row r="1085" spans="1:9" x14ac:dyDescent="0.25">
      <c r="A1085" s="393">
        <v>43586</v>
      </c>
      <c r="B1085" s="325" t="s">
        <v>149</v>
      </c>
      <c r="C1085" s="325" t="s">
        <v>169</v>
      </c>
      <c r="D1085" s="325" t="s">
        <v>81</v>
      </c>
      <c r="E1085" s="325" t="s">
        <v>48</v>
      </c>
      <c r="F1085" s="325">
        <v>112</v>
      </c>
      <c r="G1085" s="325" t="s">
        <v>170</v>
      </c>
      <c r="H1085" s="325" t="s">
        <v>170</v>
      </c>
      <c r="I1085" s="325" t="s">
        <v>170</v>
      </c>
    </row>
    <row r="1086" spans="1:9" x14ac:dyDescent="0.25">
      <c r="A1086" s="392">
        <v>43586</v>
      </c>
      <c r="B1086" s="324" t="s">
        <v>149</v>
      </c>
      <c r="C1086" s="324" t="s">
        <v>169</v>
      </c>
      <c r="D1086" s="324" t="s">
        <v>81</v>
      </c>
      <c r="E1086" s="324" t="s">
        <v>50</v>
      </c>
      <c r="F1086" s="324">
        <v>379</v>
      </c>
      <c r="G1086" s="324" t="s">
        <v>170</v>
      </c>
      <c r="H1086" s="324" t="s">
        <v>170</v>
      </c>
      <c r="I1086" s="324" t="s">
        <v>170</v>
      </c>
    </row>
    <row r="1087" spans="1:9" x14ac:dyDescent="0.25">
      <c r="A1087" s="393">
        <v>43586</v>
      </c>
      <c r="B1087" s="325" t="s">
        <v>150</v>
      </c>
      <c r="C1087" s="325" t="s">
        <v>169</v>
      </c>
      <c r="D1087" s="325" t="s">
        <v>81</v>
      </c>
      <c r="E1087" s="325" t="s">
        <v>46</v>
      </c>
      <c r="F1087" s="325">
        <v>196</v>
      </c>
      <c r="G1087" s="325" t="s">
        <v>170</v>
      </c>
      <c r="H1087" s="325" t="s">
        <v>170</v>
      </c>
      <c r="I1087" s="325" t="s">
        <v>170</v>
      </c>
    </row>
    <row r="1088" spans="1:9" x14ac:dyDescent="0.25">
      <c r="A1088" s="392">
        <v>43586</v>
      </c>
      <c r="B1088" s="324" t="s">
        <v>150</v>
      </c>
      <c r="C1088" s="324" t="s">
        <v>169</v>
      </c>
      <c r="D1088" s="324" t="s">
        <v>81</v>
      </c>
      <c r="E1088" s="324" t="s">
        <v>47</v>
      </c>
      <c r="F1088" s="324">
        <v>105</v>
      </c>
      <c r="G1088" s="324" t="s">
        <v>170</v>
      </c>
      <c r="H1088" s="324" t="s">
        <v>170</v>
      </c>
      <c r="I1088" s="324" t="s">
        <v>170</v>
      </c>
    </row>
    <row r="1089" spans="1:9" x14ac:dyDescent="0.25">
      <c r="A1089" s="393">
        <v>43586</v>
      </c>
      <c r="B1089" s="325" t="s">
        <v>150</v>
      </c>
      <c r="C1089" s="325" t="s">
        <v>169</v>
      </c>
      <c r="D1089" s="325" t="s">
        <v>81</v>
      </c>
      <c r="E1089" s="325" t="s">
        <v>48</v>
      </c>
      <c r="F1089" s="325">
        <v>67</v>
      </c>
      <c r="G1089" s="325" t="s">
        <v>170</v>
      </c>
      <c r="H1089" s="325" t="s">
        <v>170</v>
      </c>
      <c r="I1089" s="325" t="s">
        <v>170</v>
      </c>
    </row>
    <row r="1090" spans="1:9" x14ac:dyDescent="0.25">
      <c r="A1090" s="392">
        <v>43586</v>
      </c>
      <c r="B1090" s="324" t="s">
        <v>150</v>
      </c>
      <c r="C1090" s="324" t="s">
        <v>169</v>
      </c>
      <c r="D1090" s="324" t="s">
        <v>81</v>
      </c>
      <c r="E1090" s="324" t="s">
        <v>50</v>
      </c>
      <c r="F1090" s="324">
        <v>74</v>
      </c>
      <c r="G1090" s="324" t="s">
        <v>170</v>
      </c>
      <c r="H1090" s="324" t="s">
        <v>170</v>
      </c>
      <c r="I1090" s="324" t="s">
        <v>170</v>
      </c>
    </row>
    <row r="1091" spans="1:9" x14ac:dyDescent="0.25">
      <c r="A1091" s="393">
        <v>43586</v>
      </c>
      <c r="B1091" s="325" t="s">
        <v>91</v>
      </c>
      <c r="C1091" s="325" t="s">
        <v>169</v>
      </c>
      <c r="D1091" s="325" t="s">
        <v>81</v>
      </c>
      <c r="E1091" s="325" t="s">
        <v>46</v>
      </c>
      <c r="F1091" s="325">
        <v>1100</v>
      </c>
      <c r="G1091" s="325">
        <v>1007</v>
      </c>
      <c r="H1091" s="325">
        <v>93</v>
      </c>
      <c r="I1091" s="325">
        <v>0.09</v>
      </c>
    </row>
    <row r="1092" spans="1:9" x14ac:dyDescent="0.25">
      <c r="A1092" s="392">
        <v>43586</v>
      </c>
      <c r="B1092" s="324" t="s">
        <v>91</v>
      </c>
      <c r="C1092" s="324" t="s">
        <v>169</v>
      </c>
      <c r="D1092" s="324" t="s">
        <v>81</v>
      </c>
      <c r="E1092" s="324" t="s">
        <v>47</v>
      </c>
      <c r="F1092" s="324">
        <v>691</v>
      </c>
      <c r="G1092" s="324">
        <v>681</v>
      </c>
      <c r="H1092" s="324">
        <v>10</v>
      </c>
      <c r="I1092" s="324">
        <v>0.01</v>
      </c>
    </row>
    <row r="1093" spans="1:9" x14ac:dyDescent="0.25">
      <c r="A1093" s="393">
        <v>43586</v>
      </c>
      <c r="B1093" s="325" t="s">
        <v>91</v>
      </c>
      <c r="C1093" s="325" t="s">
        <v>169</v>
      </c>
      <c r="D1093" s="325" t="s">
        <v>81</v>
      </c>
      <c r="E1093" s="325" t="s">
        <v>48</v>
      </c>
      <c r="F1093" s="325">
        <v>639</v>
      </c>
      <c r="G1093" s="325">
        <v>633</v>
      </c>
      <c r="H1093" s="325">
        <v>6</v>
      </c>
      <c r="I1093" s="325">
        <v>0.01</v>
      </c>
    </row>
    <row r="1094" spans="1:9" x14ac:dyDescent="0.25">
      <c r="A1094" s="392">
        <v>43586</v>
      </c>
      <c r="B1094" s="324" t="s">
        <v>91</v>
      </c>
      <c r="C1094" s="324" t="s">
        <v>169</v>
      </c>
      <c r="D1094" s="324" t="s">
        <v>81</v>
      </c>
      <c r="E1094" s="324" t="s">
        <v>50</v>
      </c>
      <c r="F1094" s="324">
        <v>910</v>
      </c>
      <c r="G1094" s="324">
        <v>908</v>
      </c>
      <c r="H1094" s="324">
        <v>2</v>
      </c>
      <c r="I1094" s="324">
        <v>0</v>
      </c>
    </row>
    <row r="1095" spans="1:9" x14ac:dyDescent="0.25">
      <c r="A1095" s="393">
        <v>43586</v>
      </c>
      <c r="B1095" s="325" t="s">
        <v>91</v>
      </c>
      <c r="C1095" s="325" t="s">
        <v>169</v>
      </c>
      <c r="D1095" s="325" t="s">
        <v>82</v>
      </c>
      <c r="E1095" s="325" t="s">
        <v>9</v>
      </c>
      <c r="F1095" s="325">
        <v>547</v>
      </c>
      <c r="G1095" s="325">
        <v>547</v>
      </c>
      <c r="H1095" s="325">
        <v>0</v>
      </c>
      <c r="I1095" s="325">
        <v>0</v>
      </c>
    </row>
    <row r="1096" spans="1:9" x14ac:dyDescent="0.25">
      <c r="A1096" s="392">
        <v>43586</v>
      </c>
      <c r="B1096" s="324" t="s">
        <v>91</v>
      </c>
      <c r="C1096" s="324" t="s">
        <v>169</v>
      </c>
      <c r="D1096" s="324" t="s">
        <v>82</v>
      </c>
      <c r="E1096" s="324" t="s">
        <v>10</v>
      </c>
      <c r="F1096" s="324">
        <v>238</v>
      </c>
      <c r="G1096" s="324">
        <v>238</v>
      </c>
      <c r="H1096" s="324">
        <v>0</v>
      </c>
      <c r="I1096" s="324">
        <v>0</v>
      </c>
    </row>
    <row r="1097" spans="1:9" x14ac:dyDescent="0.25">
      <c r="A1097" s="393">
        <v>43586</v>
      </c>
      <c r="B1097" s="325" t="s">
        <v>91</v>
      </c>
      <c r="C1097" s="325" t="s">
        <v>169</v>
      </c>
      <c r="D1097" s="325" t="s">
        <v>82</v>
      </c>
      <c r="E1097" s="325" t="s">
        <v>11</v>
      </c>
      <c r="F1097" s="325">
        <v>659</v>
      </c>
      <c r="G1097" s="325">
        <v>659</v>
      </c>
      <c r="H1097" s="325">
        <v>0</v>
      </c>
      <c r="I1097" s="325">
        <v>0</v>
      </c>
    </row>
    <row r="1098" spans="1:9" x14ac:dyDescent="0.25">
      <c r="A1098" s="392">
        <v>43586</v>
      </c>
      <c r="B1098" s="324" t="s">
        <v>91</v>
      </c>
      <c r="C1098" s="324" t="s">
        <v>169</v>
      </c>
      <c r="D1098" s="324" t="s">
        <v>82</v>
      </c>
      <c r="E1098" s="324" t="s">
        <v>12</v>
      </c>
      <c r="F1098" s="324">
        <v>1353</v>
      </c>
      <c r="G1098" s="324">
        <v>1351</v>
      </c>
      <c r="H1098" s="324">
        <v>2</v>
      </c>
      <c r="I1098" s="324">
        <v>0</v>
      </c>
    </row>
    <row r="1099" spans="1:9" x14ac:dyDescent="0.25">
      <c r="A1099" s="393">
        <v>43586</v>
      </c>
      <c r="B1099" s="325" t="s">
        <v>91</v>
      </c>
      <c r="C1099" s="325" t="s">
        <v>169</v>
      </c>
      <c r="D1099" s="325" t="s">
        <v>82</v>
      </c>
      <c r="E1099" s="325" t="s">
        <v>13</v>
      </c>
      <c r="F1099" s="325">
        <v>328</v>
      </c>
      <c r="G1099" s="325">
        <v>226</v>
      </c>
      <c r="H1099" s="325">
        <v>102</v>
      </c>
      <c r="I1099" s="325">
        <v>0.45</v>
      </c>
    </row>
    <row r="1100" spans="1:9" x14ac:dyDescent="0.25">
      <c r="A1100" s="392">
        <v>43586</v>
      </c>
      <c r="B1100" s="324" t="s">
        <v>151</v>
      </c>
      <c r="C1100" s="324" t="s">
        <v>169</v>
      </c>
      <c r="D1100" s="324" t="s">
        <v>81</v>
      </c>
      <c r="E1100" s="324" t="s">
        <v>46</v>
      </c>
      <c r="F1100" s="324">
        <v>66</v>
      </c>
      <c r="G1100" s="324" t="s">
        <v>170</v>
      </c>
      <c r="H1100" s="324" t="s">
        <v>170</v>
      </c>
      <c r="I1100" s="324" t="s">
        <v>170</v>
      </c>
    </row>
    <row r="1101" spans="1:9" x14ac:dyDescent="0.25">
      <c r="A1101" s="393">
        <v>43586</v>
      </c>
      <c r="B1101" s="325" t="s">
        <v>151</v>
      </c>
      <c r="C1101" s="325" t="s">
        <v>169</v>
      </c>
      <c r="D1101" s="325" t="s">
        <v>81</v>
      </c>
      <c r="E1101" s="325" t="s">
        <v>47</v>
      </c>
      <c r="F1101" s="325">
        <v>121</v>
      </c>
      <c r="G1101" s="325" t="s">
        <v>170</v>
      </c>
      <c r="H1101" s="325" t="s">
        <v>170</v>
      </c>
      <c r="I1101" s="325" t="s">
        <v>170</v>
      </c>
    </row>
    <row r="1102" spans="1:9" x14ac:dyDescent="0.25">
      <c r="A1102" s="392">
        <v>43586</v>
      </c>
      <c r="B1102" s="324" t="s">
        <v>151</v>
      </c>
      <c r="C1102" s="324" t="s">
        <v>169</v>
      </c>
      <c r="D1102" s="324" t="s">
        <v>81</v>
      </c>
      <c r="E1102" s="324" t="s">
        <v>48</v>
      </c>
      <c r="F1102" s="324">
        <v>41</v>
      </c>
      <c r="G1102" s="324" t="s">
        <v>170</v>
      </c>
      <c r="H1102" s="324" t="s">
        <v>170</v>
      </c>
      <c r="I1102" s="324" t="s">
        <v>170</v>
      </c>
    </row>
    <row r="1103" spans="1:9" x14ac:dyDescent="0.25">
      <c r="A1103" s="393">
        <v>43586</v>
      </c>
      <c r="B1103" s="325" t="s">
        <v>151</v>
      </c>
      <c r="C1103" s="325" t="s">
        <v>169</v>
      </c>
      <c r="D1103" s="325" t="s">
        <v>81</v>
      </c>
      <c r="E1103" s="325" t="s">
        <v>50</v>
      </c>
      <c r="F1103" s="325">
        <v>75</v>
      </c>
      <c r="G1103" s="325" t="s">
        <v>170</v>
      </c>
      <c r="H1103" s="325" t="s">
        <v>170</v>
      </c>
      <c r="I1103" s="325" t="s">
        <v>170</v>
      </c>
    </row>
    <row r="1104" spans="1:9" x14ac:dyDescent="0.25">
      <c r="A1104" s="392">
        <v>43586</v>
      </c>
      <c r="B1104" s="324" t="s">
        <v>92</v>
      </c>
      <c r="C1104" s="324" t="s">
        <v>169</v>
      </c>
      <c r="D1104" s="324" t="s">
        <v>81</v>
      </c>
      <c r="E1104" s="324" t="s">
        <v>46</v>
      </c>
      <c r="F1104" s="324">
        <v>37</v>
      </c>
      <c r="G1104" s="324">
        <v>36</v>
      </c>
      <c r="H1104" s="324">
        <v>1</v>
      </c>
      <c r="I1104" s="324">
        <v>0.03</v>
      </c>
    </row>
    <row r="1105" spans="1:9" x14ac:dyDescent="0.25">
      <c r="A1105" s="393">
        <v>43586</v>
      </c>
      <c r="B1105" s="325" t="s">
        <v>92</v>
      </c>
      <c r="C1105" s="325" t="s">
        <v>169</v>
      </c>
      <c r="D1105" s="325" t="s">
        <v>81</v>
      </c>
      <c r="E1105" s="325" t="s">
        <v>47</v>
      </c>
      <c r="F1105" s="325">
        <v>374</v>
      </c>
      <c r="G1105" s="325">
        <v>374</v>
      </c>
      <c r="H1105" s="325">
        <v>0</v>
      </c>
      <c r="I1105" s="325">
        <v>0</v>
      </c>
    </row>
    <row r="1106" spans="1:9" x14ac:dyDescent="0.25">
      <c r="A1106" s="392">
        <v>43586</v>
      </c>
      <c r="B1106" s="324" t="s">
        <v>92</v>
      </c>
      <c r="C1106" s="324" t="s">
        <v>169</v>
      </c>
      <c r="D1106" s="324" t="s">
        <v>81</v>
      </c>
      <c r="E1106" s="324" t="s">
        <v>48</v>
      </c>
      <c r="F1106" s="324">
        <v>88</v>
      </c>
      <c r="G1106" s="324">
        <v>86</v>
      </c>
      <c r="H1106" s="324">
        <v>2</v>
      </c>
      <c r="I1106" s="324">
        <v>0.02</v>
      </c>
    </row>
    <row r="1107" spans="1:9" x14ac:dyDescent="0.25">
      <c r="A1107" s="393">
        <v>43586</v>
      </c>
      <c r="B1107" s="325" t="s">
        <v>92</v>
      </c>
      <c r="C1107" s="325" t="s">
        <v>169</v>
      </c>
      <c r="D1107" s="325" t="s">
        <v>81</v>
      </c>
      <c r="E1107" s="325" t="s">
        <v>50</v>
      </c>
      <c r="F1107" s="325">
        <v>729</v>
      </c>
      <c r="G1107" s="325">
        <v>729</v>
      </c>
      <c r="H1107" s="325">
        <v>0</v>
      </c>
      <c r="I1107" s="325">
        <v>0</v>
      </c>
    </row>
    <row r="1108" spans="1:9" x14ac:dyDescent="0.25">
      <c r="A1108" s="392">
        <v>43586</v>
      </c>
      <c r="B1108" s="324" t="s">
        <v>92</v>
      </c>
      <c r="C1108" s="324" t="s">
        <v>169</v>
      </c>
      <c r="D1108" s="324" t="s">
        <v>82</v>
      </c>
      <c r="E1108" s="324" t="s">
        <v>9</v>
      </c>
      <c r="F1108" s="324">
        <v>580</v>
      </c>
      <c r="G1108" s="324">
        <v>580</v>
      </c>
      <c r="H1108" s="324">
        <v>0</v>
      </c>
      <c r="I1108" s="324">
        <v>0</v>
      </c>
    </row>
    <row r="1109" spans="1:9" x14ac:dyDescent="0.25">
      <c r="A1109" s="393">
        <v>43586</v>
      </c>
      <c r="B1109" s="325" t="s">
        <v>92</v>
      </c>
      <c r="C1109" s="325" t="s">
        <v>169</v>
      </c>
      <c r="D1109" s="325" t="s">
        <v>82</v>
      </c>
      <c r="E1109" s="325" t="s">
        <v>10</v>
      </c>
      <c r="F1109" s="325">
        <v>281</v>
      </c>
      <c r="G1109" s="325">
        <v>281</v>
      </c>
      <c r="H1109" s="325">
        <v>0</v>
      </c>
      <c r="I1109" s="325">
        <v>0</v>
      </c>
    </row>
    <row r="1110" spans="1:9" x14ac:dyDescent="0.25">
      <c r="A1110" s="392">
        <v>43586</v>
      </c>
      <c r="B1110" s="324" t="s">
        <v>92</v>
      </c>
      <c r="C1110" s="324" t="s">
        <v>169</v>
      </c>
      <c r="D1110" s="324" t="s">
        <v>82</v>
      </c>
      <c r="E1110" s="324" t="s">
        <v>11</v>
      </c>
      <c r="F1110" s="324">
        <v>46</v>
      </c>
      <c r="G1110" s="324">
        <v>46</v>
      </c>
      <c r="H1110" s="324">
        <v>0</v>
      </c>
      <c r="I1110" s="324">
        <v>0</v>
      </c>
    </row>
    <row r="1111" spans="1:9" x14ac:dyDescent="0.25">
      <c r="A1111" s="393">
        <v>43586</v>
      </c>
      <c r="B1111" s="325" t="s">
        <v>92</v>
      </c>
      <c r="C1111" s="325" t="s">
        <v>169</v>
      </c>
      <c r="D1111" s="325" t="s">
        <v>82</v>
      </c>
      <c r="E1111" s="325" t="s">
        <v>12</v>
      </c>
      <c r="F1111" s="325">
        <v>10</v>
      </c>
      <c r="G1111" s="325">
        <v>10</v>
      </c>
      <c r="H1111" s="325">
        <v>0</v>
      </c>
      <c r="I1111" s="325">
        <v>0</v>
      </c>
    </row>
    <row r="1112" spans="1:9" x14ac:dyDescent="0.25">
      <c r="A1112" s="392">
        <v>43586</v>
      </c>
      <c r="B1112" s="324" t="s">
        <v>92</v>
      </c>
      <c r="C1112" s="324" t="s">
        <v>169</v>
      </c>
      <c r="D1112" s="324" t="s">
        <v>82</v>
      </c>
      <c r="E1112" s="324" t="s">
        <v>13</v>
      </c>
      <c r="F1112" s="324">
        <v>311</v>
      </c>
      <c r="G1112" s="324">
        <v>308</v>
      </c>
      <c r="H1112" s="324">
        <v>3</v>
      </c>
      <c r="I1112" s="324">
        <v>0.01</v>
      </c>
    </row>
    <row r="1113" spans="1:9" x14ac:dyDescent="0.25">
      <c r="A1113" s="393">
        <v>43586</v>
      </c>
      <c r="B1113" s="325" t="s">
        <v>152</v>
      </c>
      <c r="C1113" s="325" t="s">
        <v>169</v>
      </c>
      <c r="D1113" s="325" t="s">
        <v>81</v>
      </c>
      <c r="E1113" s="325" t="s">
        <v>46</v>
      </c>
      <c r="F1113" s="325">
        <v>102</v>
      </c>
      <c r="G1113" s="325" t="s">
        <v>170</v>
      </c>
      <c r="H1113" s="325" t="s">
        <v>170</v>
      </c>
      <c r="I1113" s="325" t="s">
        <v>170</v>
      </c>
    </row>
    <row r="1114" spans="1:9" x14ac:dyDescent="0.25">
      <c r="A1114" s="392">
        <v>43586</v>
      </c>
      <c r="B1114" s="324" t="s">
        <v>152</v>
      </c>
      <c r="C1114" s="324" t="s">
        <v>169</v>
      </c>
      <c r="D1114" s="324" t="s">
        <v>81</v>
      </c>
      <c r="E1114" s="324" t="s">
        <v>47</v>
      </c>
      <c r="F1114" s="324">
        <v>107</v>
      </c>
      <c r="G1114" s="324" t="s">
        <v>170</v>
      </c>
      <c r="H1114" s="324" t="s">
        <v>170</v>
      </c>
      <c r="I1114" s="324" t="s">
        <v>170</v>
      </c>
    </row>
    <row r="1115" spans="1:9" x14ac:dyDescent="0.25">
      <c r="A1115" s="393">
        <v>43586</v>
      </c>
      <c r="B1115" s="325" t="s">
        <v>152</v>
      </c>
      <c r="C1115" s="325" t="s">
        <v>169</v>
      </c>
      <c r="D1115" s="325" t="s">
        <v>81</v>
      </c>
      <c r="E1115" s="325" t="s">
        <v>48</v>
      </c>
      <c r="F1115" s="325">
        <v>47</v>
      </c>
      <c r="G1115" s="325" t="s">
        <v>170</v>
      </c>
      <c r="H1115" s="325" t="s">
        <v>170</v>
      </c>
      <c r="I1115" s="325" t="s">
        <v>170</v>
      </c>
    </row>
    <row r="1116" spans="1:9" x14ac:dyDescent="0.25">
      <c r="A1116" s="392">
        <v>43586</v>
      </c>
      <c r="B1116" s="324" t="s">
        <v>152</v>
      </c>
      <c r="C1116" s="324" t="s">
        <v>169</v>
      </c>
      <c r="D1116" s="324" t="s">
        <v>81</v>
      </c>
      <c r="E1116" s="324" t="s">
        <v>50</v>
      </c>
      <c r="F1116" s="324">
        <v>127</v>
      </c>
      <c r="G1116" s="324" t="s">
        <v>170</v>
      </c>
      <c r="H1116" s="324" t="s">
        <v>170</v>
      </c>
      <c r="I1116" s="324" t="s">
        <v>170</v>
      </c>
    </row>
    <row r="1117" spans="1:9" x14ac:dyDescent="0.25">
      <c r="A1117" s="393">
        <v>43586</v>
      </c>
      <c r="B1117" s="325" t="s">
        <v>153</v>
      </c>
      <c r="C1117" s="325" t="s">
        <v>169</v>
      </c>
      <c r="D1117" s="325" t="s">
        <v>81</v>
      </c>
      <c r="E1117" s="325" t="s">
        <v>46</v>
      </c>
      <c r="F1117" s="325">
        <v>143</v>
      </c>
      <c r="G1117" s="325" t="s">
        <v>170</v>
      </c>
      <c r="H1117" s="325" t="s">
        <v>170</v>
      </c>
      <c r="I1117" s="325" t="s">
        <v>170</v>
      </c>
    </row>
    <row r="1118" spans="1:9" x14ac:dyDescent="0.25">
      <c r="A1118" s="392">
        <v>43586</v>
      </c>
      <c r="B1118" s="324" t="s">
        <v>153</v>
      </c>
      <c r="C1118" s="324" t="s">
        <v>169</v>
      </c>
      <c r="D1118" s="324" t="s">
        <v>81</v>
      </c>
      <c r="E1118" s="324" t="s">
        <v>47</v>
      </c>
      <c r="F1118" s="324">
        <v>64</v>
      </c>
      <c r="G1118" s="324" t="s">
        <v>170</v>
      </c>
      <c r="H1118" s="324" t="s">
        <v>170</v>
      </c>
      <c r="I1118" s="324" t="s">
        <v>170</v>
      </c>
    </row>
    <row r="1119" spans="1:9" x14ac:dyDescent="0.25">
      <c r="A1119" s="393">
        <v>43586</v>
      </c>
      <c r="B1119" s="325" t="s">
        <v>153</v>
      </c>
      <c r="C1119" s="325" t="s">
        <v>169</v>
      </c>
      <c r="D1119" s="325" t="s">
        <v>81</v>
      </c>
      <c r="E1119" s="325" t="s">
        <v>48</v>
      </c>
      <c r="F1119" s="325">
        <v>38</v>
      </c>
      <c r="G1119" s="325" t="s">
        <v>170</v>
      </c>
      <c r="H1119" s="325" t="s">
        <v>170</v>
      </c>
      <c r="I1119" s="325" t="s">
        <v>170</v>
      </c>
    </row>
    <row r="1120" spans="1:9" x14ac:dyDescent="0.25">
      <c r="A1120" s="392">
        <v>43586</v>
      </c>
      <c r="B1120" s="324" t="s">
        <v>153</v>
      </c>
      <c r="C1120" s="324" t="s">
        <v>169</v>
      </c>
      <c r="D1120" s="324" t="s">
        <v>81</v>
      </c>
      <c r="E1120" s="324" t="s">
        <v>50</v>
      </c>
      <c r="F1120" s="324">
        <v>29</v>
      </c>
      <c r="G1120" s="324" t="s">
        <v>170</v>
      </c>
      <c r="H1120" s="324" t="s">
        <v>170</v>
      </c>
      <c r="I1120" s="324" t="s">
        <v>170</v>
      </c>
    </row>
    <row r="1121" spans="1:9" x14ac:dyDescent="0.25">
      <c r="A1121" s="393">
        <v>43586</v>
      </c>
      <c r="B1121" s="325" t="s">
        <v>154</v>
      </c>
      <c r="C1121" s="325" t="s">
        <v>169</v>
      </c>
      <c r="D1121" s="325" t="s">
        <v>81</v>
      </c>
      <c r="E1121" s="325" t="s">
        <v>46</v>
      </c>
      <c r="F1121" s="325">
        <v>27</v>
      </c>
      <c r="G1121" s="325" t="s">
        <v>170</v>
      </c>
      <c r="H1121" s="325" t="s">
        <v>170</v>
      </c>
      <c r="I1121" s="325" t="s">
        <v>170</v>
      </c>
    </row>
    <row r="1122" spans="1:9" x14ac:dyDescent="0.25">
      <c r="A1122" s="392">
        <v>43586</v>
      </c>
      <c r="B1122" s="324" t="s">
        <v>154</v>
      </c>
      <c r="C1122" s="324" t="s">
        <v>169</v>
      </c>
      <c r="D1122" s="324" t="s">
        <v>81</v>
      </c>
      <c r="E1122" s="324" t="s">
        <v>47</v>
      </c>
      <c r="F1122" s="324">
        <v>50</v>
      </c>
      <c r="G1122" s="324" t="s">
        <v>170</v>
      </c>
      <c r="H1122" s="324" t="s">
        <v>170</v>
      </c>
      <c r="I1122" s="324" t="s">
        <v>170</v>
      </c>
    </row>
    <row r="1123" spans="1:9" x14ac:dyDescent="0.25">
      <c r="A1123" s="393">
        <v>43586</v>
      </c>
      <c r="B1123" s="325" t="s">
        <v>154</v>
      </c>
      <c r="C1123" s="325" t="s">
        <v>169</v>
      </c>
      <c r="D1123" s="325" t="s">
        <v>81</v>
      </c>
      <c r="E1123" s="325" t="s">
        <v>48</v>
      </c>
      <c r="F1123" s="325">
        <v>26</v>
      </c>
      <c r="G1123" s="325" t="s">
        <v>170</v>
      </c>
      <c r="H1123" s="325" t="s">
        <v>170</v>
      </c>
      <c r="I1123" s="325" t="s">
        <v>170</v>
      </c>
    </row>
    <row r="1124" spans="1:9" x14ac:dyDescent="0.25">
      <c r="A1124" s="392">
        <v>43586</v>
      </c>
      <c r="B1124" s="324" t="s">
        <v>154</v>
      </c>
      <c r="C1124" s="324" t="s">
        <v>169</v>
      </c>
      <c r="D1124" s="324" t="s">
        <v>81</v>
      </c>
      <c r="E1124" s="324" t="s">
        <v>50</v>
      </c>
      <c r="F1124" s="324">
        <v>94</v>
      </c>
      <c r="G1124" s="324" t="s">
        <v>170</v>
      </c>
      <c r="H1124" s="324" t="s">
        <v>170</v>
      </c>
      <c r="I1124" s="324" t="s">
        <v>170</v>
      </c>
    </row>
    <row r="1125" spans="1:9" x14ac:dyDescent="0.25">
      <c r="A1125" s="393">
        <v>43586</v>
      </c>
      <c r="B1125" s="325" t="s">
        <v>155</v>
      </c>
      <c r="C1125" s="325" t="s">
        <v>169</v>
      </c>
      <c r="D1125" s="325" t="s">
        <v>81</v>
      </c>
      <c r="E1125" s="325" t="s">
        <v>46</v>
      </c>
      <c r="F1125" s="325">
        <v>271</v>
      </c>
      <c r="G1125" s="325" t="s">
        <v>170</v>
      </c>
      <c r="H1125" s="325" t="s">
        <v>170</v>
      </c>
      <c r="I1125" s="325" t="s">
        <v>170</v>
      </c>
    </row>
    <row r="1126" spans="1:9" x14ac:dyDescent="0.25">
      <c r="A1126" s="392">
        <v>43586</v>
      </c>
      <c r="B1126" s="324" t="s">
        <v>155</v>
      </c>
      <c r="C1126" s="324" t="s">
        <v>169</v>
      </c>
      <c r="D1126" s="324" t="s">
        <v>81</v>
      </c>
      <c r="E1126" s="324" t="s">
        <v>47</v>
      </c>
      <c r="F1126" s="324">
        <v>185</v>
      </c>
      <c r="G1126" s="324" t="s">
        <v>170</v>
      </c>
      <c r="H1126" s="324" t="s">
        <v>170</v>
      </c>
      <c r="I1126" s="324" t="s">
        <v>170</v>
      </c>
    </row>
    <row r="1127" spans="1:9" x14ac:dyDescent="0.25">
      <c r="A1127" s="393">
        <v>43586</v>
      </c>
      <c r="B1127" s="325" t="s">
        <v>155</v>
      </c>
      <c r="C1127" s="325" t="s">
        <v>169</v>
      </c>
      <c r="D1127" s="325" t="s">
        <v>81</v>
      </c>
      <c r="E1127" s="325" t="s">
        <v>48</v>
      </c>
      <c r="F1127" s="325">
        <v>121</v>
      </c>
      <c r="G1127" s="325" t="s">
        <v>170</v>
      </c>
      <c r="H1127" s="325" t="s">
        <v>170</v>
      </c>
      <c r="I1127" s="325" t="s">
        <v>170</v>
      </c>
    </row>
    <row r="1128" spans="1:9" x14ac:dyDescent="0.25">
      <c r="A1128" s="392">
        <v>43586</v>
      </c>
      <c r="B1128" s="324" t="s">
        <v>155</v>
      </c>
      <c r="C1128" s="324" t="s">
        <v>169</v>
      </c>
      <c r="D1128" s="324" t="s">
        <v>81</v>
      </c>
      <c r="E1128" s="324" t="s">
        <v>50</v>
      </c>
      <c r="F1128" s="324">
        <v>290</v>
      </c>
      <c r="G1128" s="324" t="s">
        <v>170</v>
      </c>
      <c r="H1128" s="324" t="s">
        <v>170</v>
      </c>
      <c r="I1128" s="324" t="s">
        <v>170</v>
      </c>
    </row>
    <row r="1129" spans="1:9" x14ac:dyDescent="0.25">
      <c r="A1129" s="393">
        <v>43586</v>
      </c>
      <c r="B1129" s="325" t="s">
        <v>155</v>
      </c>
      <c r="C1129" s="325" t="s">
        <v>169</v>
      </c>
      <c r="D1129" s="325" t="s">
        <v>82</v>
      </c>
      <c r="E1129" s="325" t="s">
        <v>9</v>
      </c>
      <c r="F1129" s="325">
        <v>67</v>
      </c>
      <c r="G1129" s="325" t="s">
        <v>170</v>
      </c>
      <c r="H1129" s="325" t="s">
        <v>170</v>
      </c>
      <c r="I1129" s="325" t="s">
        <v>170</v>
      </c>
    </row>
    <row r="1130" spans="1:9" x14ac:dyDescent="0.25">
      <c r="A1130" s="392">
        <v>43586</v>
      </c>
      <c r="B1130" s="324" t="s">
        <v>155</v>
      </c>
      <c r="C1130" s="324" t="s">
        <v>169</v>
      </c>
      <c r="D1130" s="324" t="s">
        <v>82</v>
      </c>
      <c r="E1130" s="324" t="s">
        <v>10</v>
      </c>
      <c r="F1130" s="324">
        <v>44</v>
      </c>
      <c r="G1130" s="324" t="s">
        <v>170</v>
      </c>
      <c r="H1130" s="324" t="s">
        <v>170</v>
      </c>
      <c r="I1130" s="324" t="s">
        <v>170</v>
      </c>
    </row>
    <row r="1131" spans="1:9" x14ac:dyDescent="0.25">
      <c r="A1131" s="393">
        <v>43586</v>
      </c>
      <c r="B1131" s="325" t="s">
        <v>155</v>
      </c>
      <c r="C1131" s="325" t="s">
        <v>169</v>
      </c>
      <c r="D1131" s="325" t="s">
        <v>82</v>
      </c>
      <c r="E1131" s="325" t="s">
        <v>11</v>
      </c>
      <c r="F1131" s="325">
        <v>74</v>
      </c>
      <c r="G1131" s="325" t="s">
        <v>170</v>
      </c>
      <c r="H1131" s="325" t="s">
        <v>170</v>
      </c>
      <c r="I1131" s="325" t="s">
        <v>170</v>
      </c>
    </row>
    <row r="1132" spans="1:9" x14ac:dyDescent="0.25">
      <c r="A1132" s="392">
        <v>43586</v>
      </c>
      <c r="B1132" s="324" t="s">
        <v>155</v>
      </c>
      <c r="C1132" s="324" t="s">
        <v>169</v>
      </c>
      <c r="D1132" s="324" t="s">
        <v>82</v>
      </c>
      <c r="E1132" s="324" t="s">
        <v>12</v>
      </c>
      <c r="F1132" s="324">
        <v>217</v>
      </c>
      <c r="G1132" s="324" t="s">
        <v>170</v>
      </c>
      <c r="H1132" s="324" t="s">
        <v>170</v>
      </c>
      <c r="I1132" s="324" t="s">
        <v>170</v>
      </c>
    </row>
    <row r="1133" spans="1:9" x14ac:dyDescent="0.25">
      <c r="A1133" s="393">
        <v>43586</v>
      </c>
      <c r="B1133" s="325" t="s">
        <v>155</v>
      </c>
      <c r="C1133" s="325" t="s">
        <v>169</v>
      </c>
      <c r="D1133" s="325" t="s">
        <v>82</v>
      </c>
      <c r="E1133" s="325" t="s">
        <v>13</v>
      </c>
      <c r="F1133" s="325">
        <v>465</v>
      </c>
      <c r="G1133" s="325" t="s">
        <v>170</v>
      </c>
      <c r="H1133" s="325" t="s">
        <v>170</v>
      </c>
      <c r="I1133" s="325" t="s">
        <v>170</v>
      </c>
    </row>
    <row r="1134" spans="1:9" x14ac:dyDescent="0.25">
      <c r="A1134" s="392">
        <v>43586</v>
      </c>
      <c r="B1134" s="324" t="s">
        <v>156</v>
      </c>
      <c r="C1134" s="324" t="s">
        <v>169</v>
      </c>
      <c r="D1134" s="324" t="s">
        <v>81</v>
      </c>
      <c r="E1134" s="324" t="s">
        <v>46</v>
      </c>
      <c r="F1134" s="324">
        <v>161</v>
      </c>
      <c r="G1134" s="324" t="s">
        <v>170</v>
      </c>
      <c r="H1134" s="324" t="s">
        <v>170</v>
      </c>
      <c r="I1134" s="324" t="s">
        <v>170</v>
      </c>
    </row>
    <row r="1135" spans="1:9" x14ac:dyDescent="0.25">
      <c r="A1135" s="393">
        <v>43586</v>
      </c>
      <c r="B1135" s="325" t="s">
        <v>156</v>
      </c>
      <c r="C1135" s="325" t="s">
        <v>169</v>
      </c>
      <c r="D1135" s="325" t="s">
        <v>81</v>
      </c>
      <c r="E1135" s="325" t="s">
        <v>47</v>
      </c>
      <c r="F1135" s="325">
        <v>125</v>
      </c>
      <c r="G1135" s="325" t="s">
        <v>170</v>
      </c>
      <c r="H1135" s="325" t="s">
        <v>170</v>
      </c>
      <c r="I1135" s="325" t="s">
        <v>170</v>
      </c>
    </row>
    <row r="1136" spans="1:9" x14ac:dyDescent="0.25">
      <c r="A1136" s="392">
        <v>43586</v>
      </c>
      <c r="B1136" s="324" t="s">
        <v>156</v>
      </c>
      <c r="C1136" s="324" t="s">
        <v>169</v>
      </c>
      <c r="D1136" s="324" t="s">
        <v>81</v>
      </c>
      <c r="E1136" s="324" t="s">
        <v>48</v>
      </c>
      <c r="F1136" s="324">
        <v>121</v>
      </c>
      <c r="G1136" s="324" t="s">
        <v>170</v>
      </c>
      <c r="H1136" s="324" t="s">
        <v>170</v>
      </c>
      <c r="I1136" s="324" t="s">
        <v>170</v>
      </c>
    </row>
    <row r="1137" spans="1:9" x14ac:dyDescent="0.25">
      <c r="A1137" s="393">
        <v>43586</v>
      </c>
      <c r="B1137" s="325" t="s">
        <v>156</v>
      </c>
      <c r="C1137" s="325" t="s">
        <v>169</v>
      </c>
      <c r="D1137" s="325" t="s">
        <v>81</v>
      </c>
      <c r="E1137" s="325" t="s">
        <v>50</v>
      </c>
      <c r="F1137" s="325">
        <v>313</v>
      </c>
      <c r="G1137" s="325" t="s">
        <v>170</v>
      </c>
      <c r="H1137" s="325" t="s">
        <v>170</v>
      </c>
      <c r="I1137" s="325" t="s">
        <v>170</v>
      </c>
    </row>
    <row r="1138" spans="1:9" x14ac:dyDescent="0.25">
      <c r="A1138" s="392">
        <v>43586</v>
      </c>
      <c r="B1138" s="324" t="s">
        <v>156</v>
      </c>
      <c r="C1138" s="324" t="s">
        <v>169</v>
      </c>
      <c r="D1138" s="324" t="s">
        <v>82</v>
      </c>
      <c r="E1138" s="324" t="s">
        <v>9</v>
      </c>
      <c r="F1138" s="324">
        <v>32</v>
      </c>
      <c r="G1138" s="324" t="s">
        <v>170</v>
      </c>
      <c r="H1138" s="324" t="s">
        <v>170</v>
      </c>
      <c r="I1138" s="324" t="s">
        <v>170</v>
      </c>
    </row>
    <row r="1139" spans="1:9" x14ac:dyDescent="0.25">
      <c r="A1139" s="393">
        <v>43586</v>
      </c>
      <c r="B1139" s="325" t="s">
        <v>156</v>
      </c>
      <c r="C1139" s="325" t="s">
        <v>169</v>
      </c>
      <c r="D1139" s="325" t="s">
        <v>82</v>
      </c>
      <c r="E1139" s="325" t="s">
        <v>10</v>
      </c>
      <c r="F1139" s="325">
        <v>89</v>
      </c>
      <c r="G1139" s="325" t="s">
        <v>170</v>
      </c>
      <c r="H1139" s="325" t="s">
        <v>170</v>
      </c>
      <c r="I1139" s="325" t="s">
        <v>170</v>
      </c>
    </row>
    <row r="1140" spans="1:9" x14ac:dyDescent="0.25">
      <c r="A1140" s="392">
        <v>43586</v>
      </c>
      <c r="B1140" s="324" t="s">
        <v>156</v>
      </c>
      <c r="C1140" s="324" t="s">
        <v>169</v>
      </c>
      <c r="D1140" s="324" t="s">
        <v>82</v>
      </c>
      <c r="E1140" s="324" t="s">
        <v>11</v>
      </c>
      <c r="F1140" s="324">
        <v>184</v>
      </c>
      <c r="G1140" s="324" t="s">
        <v>170</v>
      </c>
      <c r="H1140" s="324" t="s">
        <v>170</v>
      </c>
      <c r="I1140" s="324" t="s">
        <v>170</v>
      </c>
    </row>
    <row r="1141" spans="1:9" x14ac:dyDescent="0.25">
      <c r="A1141" s="393">
        <v>43586</v>
      </c>
      <c r="B1141" s="325" t="s">
        <v>156</v>
      </c>
      <c r="C1141" s="325" t="s">
        <v>169</v>
      </c>
      <c r="D1141" s="325" t="s">
        <v>82</v>
      </c>
      <c r="E1141" s="325" t="s">
        <v>12</v>
      </c>
      <c r="F1141" s="325">
        <v>212</v>
      </c>
      <c r="G1141" s="325" t="s">
        <v>170</v>
      </c>
      <c r="H1141" s="325" t="s">
        <v>170</v>
      </c>
      <c r="I1141" s="325" t="s">
        <v>170</v>
      </c>
    </row>
    <row r="1142" spans="1:9" x14ac:dyDescent="0.25">
      <c r="A1142" s="392">
        <v>43586</v>
      </c>
      <c r="B1142" s="324" t="s">
        <v>156</v>
      </c>
      <c r="C1142" s="324" t="s">
        <v>169</v>
      </c>
      <c r="D1142" s="324" t="s">
        <v>82</v>
      </c>
      <c r="E1142" s="324" t="s">
        <v>13</v>
      </c>
      <c r="F1142" s="324">
        <v>203</v>
      </c>
      <c r="G1142" s="324" t="s">
        <v>170</v>
      </c>
      <c r="H1142" s="324" t="s">
        <v>170</v>
      </c>
      <c r="I1142" s="324" t="s">
        <v>170</v>
      </c>
    </row>
    <row r="1143" spans="1:9" x14ac:dyDescent="0.25">
      <c r="A1143" s="393">
        <v>43586</v>
      </c>
      <c r="B1143" s="325" t="s">
        <v>93</v>
      </c>
      <c r="C1143" s="325" t="s">
        <v>169</v>
      </c>
      <c r="D1143" s="325" t="s">
        <v>81</v>
      </c>
      <c r="E1143" s="325" t="s">
        <v>46</v>
      </c>
      <c r="F1143" s="325">
        <v>279</v>
      </c>
      <c r="G1143" s="325">
        <v>247</v>
      </c>
      <c r="H1143" s="325">
        <v>32</v>
      </c>
      <c r="I1143" s="325">
        <v>0.13</v>
      </c>
    </row>
    <row r="1144" spans="1:9" x14ac:dyDescent="0.25">
      <c r="A1144" s="392">
        <v>43586</v>
      </c>
      <c r="B1144" s="324" t="s">
        <v>93</v>
      </c>
      <c r="C1144" s="324" t="s">
        <v>169</v>
      </c>
      <c r="D1144" s="324" t="s">
        <v>81</v>
      </c>
      <c r="E1144" s="324" t="s">
        <v>47</v>
      </c>
      <c r="F1144" s="324">
        <v>190</v>
      </c>
      <c r="G1144" s="324">
        <v>186</v>
      </c>
      <c r="H1144" s="324">
        <v>4</v>
      </c>
      <c r="I1144" s="324">
        <v>0.02</v>
      </c>
    </row>
    <row r="1145" spans="1:9" x14ac:dyDescent="0.25">
      <c r="A1145" s="393">
        <v>43586</v>
      </c>
      <c r="B1145" s="325" t="s">
        <v>93</v>
      </c>
      <c r="C1145" s="325" t="s">
        <v>169</v>
      </c>
      <c r="D1145" s="325" t="s">
        <v>81</v>
      </c>
      <c r="E1145" s="325" t="s">
        <v>48</v>
      </c>
      <c r="F1145" s="325">
        <v>181</v>
      </c>
      <c r="G1145" s="325">
        <v>175</v>
      </c>
      <c r="H1145" s="325">
        <v>6</v>
      </c>
      <c r="I1145" s="325">
        <v>0.03</v>
      </c>
    </row>
    <row r="1146" spans="1:9" x14ac:dyDescent="0.25">
      <c r="A1146" s="392">
        <v>43586</v>
      </c>
      <c r="B1146" s="324" t="s">
        <v>93</v>
      </c>
      <c r="C1146" s="324" t="s">
        <v>169</v>
      </c>
      <c r="D1146" s="324" t="s">
        <v>81</v>
      </c>
      <c r="E1146" s="324" t="s">
        <v>50</v>
      </c>
      <c r="F1146" s="324">
        <v>434</v>
      </c>
      <c r="G1146" s="324">
        <v>433</v>
      </c>
      <c r="H1146" s="324">
        <v>1</v>
      </c>
      <c r="I1146" s="324">
        <v>0</v>
      </c>
    </row>
    <row r="1147" spans="1:9" x14ac:dyDescent="0.25">
      <c r="A1147" s="393">
        <v>43586</v>
      </c>
      <c r="B1147" s="325" t="s">
        <v>93</v>
      </c>
      <c r="C1147" s="325" t="s">
        <v>169</v>
      </c>
      <c r="D1147" s="325" t="s">
        <v>82</v>
      </c>
      <c r="E1147" s="325" t="s">
        <v>9</v>
      </c>
      <c r="F1147" s="325">
        <v>53</v>
      </c>
      <c r="G1147" s="325">
        <v>53</v>
      </c>
      <c r="H1147" s="325">
        <v>0</v>
      </c>
      <c r="I1147" s="325">
        <v>0</v>
      </c>
    </row>
    <row r="1148" spans="1:9" x14ac:dyDescent="0.25">
      <c r="A1148" s="392">
        <v>43586</v>
      </c>
      <c r="B1148" s="324" t="s">
        <v>93</v>
      </c>
      <c r="C1148" s="324" t="s">
        <v>169</v>
      </c>
      <c r="D1148" s="324" t="s">
        <v>82</v>
      </c>
      <c r="E1148" s="324" t="s">
        <v>10</v>
      </c>
      <c r="F1148" s="324">
        <v>150</v>
      </c>
      <c r="G1148" s="324">
        <v>151</v>
      </c>
      <c r="H1148" s="324">
        <v>-1</v>
      </c>
      <c r="I1148" s="324">
        <v>-0.01</v>
      </c>
    </row>
    <row r="1149" spans="1:9" x14ac:dyDescent="0.25">
      <c r="A1149" s="393">
        <v>43586</v>
      </c>
      <c r="B1149" s="325" t="s">
        <v>93</v>
      </c>
      <c r="C1149" s="325" t="s">
        <v>169</v>
      </c>
      <c r="D1149" s="325" t="s">
        <v>82</v>
      </c>
      <c r="E1149" s="325" t="s">
        <v>11</v>
      </c>
      <c r="F1149" s="325">
        <v>218</v>
      </c>
      <c r="G1149" s="325">
        <v>218</v>
      </c>
      <c r="H1149" s="325">
        <v>0</v>
      </c>
      <c r="I1149" s="325">
        <v>0</v>
      </c>
    </row>
    <row r="1150" spans="1:9" x14ac:dyDescent="0.25">
      <c r="A1150" s="392">
        <v>43586</v>
      </c>
      <c r="B1150" s="324" t="s">
        <v>93</v>
      </c>
      <c r="C1150" s="324" t="s">
        <v>169</v>
      </c>
      <c r="D1150" s="324" t="s">
        <v>82</v>
      </c>
      <c r="E1150" s="324" t="s">
        <v>12</v>
      </c>
      <c r="F1150" s="324">
        <v>318</v>
      </c>
      <c r="G1150" s="324">
        <v>315</v>
      </c>
      <c r="H1150" s="324">
        <v>3</v>
      </c>
      <c r="I1150" s="324">
        <v>0.01</v>
      </c>
    </row>
    <row r="1151" spans="1:9" x14ac:dyDescent="0.25">
      <c r="A1151" s="393">
        <v>43586</v>
      </c>
      <c r="B1151" s="325" t="s">
        <v>93</v>
      </c>
      <c r="C1151" s="325" t="s">
        <v>169</v>
      </c>
      <c r="D1151" s="325" t="s">
        <v>82</v>
      </c>
      <c r="E1151" s="325" t="s">
        <v>13</v>
      </c>
      <c r="F1151" s="325">
        <v>345</v>
      </c>
      <c r="G1151" s="325">
        <v>304</v>
      </c>
      <c r="H1151" s="325">
        <v>41</v>
      </c>
      <c r="I1151" s="325">
        <v>0.13</v>
      </c>
    </row>
    <row r="1152" spans="1:9" x14ac:dyDescent="0.25">
      <c r="A1152" s="392">
        <v>43586</v>
      </c>
      <c r="B1152" s="324" t="s">
        <v>171</v>
      </c>
      <c r="C1152" s="324" t="s">
        <v>169</v>
      </c>
      <c r="D1152" s="324" t="s">
        <v>81</v>
      </c>
      <c r="E1152" s="324" t="s">
        <v>46</v>
      </c>
      <c r="F1152" s="324" t="s">
        <v>170</v>
      </c>
      <c r="G1152" s="324" t="s">
        <v>170</v>
      </c>
      <c r="H1152" s="324" t="s">
        <v>170</v>
      </c>
      <c r="I1152" s="324" t="s">
        <v>170</v>
      </c>
    </row>
    <row r="1153" spans="1:9" x14ac:dyDescent="0.25">
      <c r="A1153" s="393">
        <v>43586</v>
      </c>
      <c r="B1153" s="325" t="s">
        <v>171</v>
      </c>
      <c r="C1153" s="325" t="s">
        <v>169</v>
      </c>
      <c r="D1153" s="325" t="s">
        <v>81</v>
      </c>
      <c r="E1153" s="325" t="s">
        <v>47</v>
      </c>
      <c r="F1153" s="325" t="s">
        <v>170</v>
      </c>
      <c r="G1153" s="325" t="s">
        <v>170</v>
      </c>
      <c r="H1153" s="325" t="s">
        <v>170</v>
      </c>
      <c r="I1153" s="325" t="s">
        <v>170</v>
      </c>
    </row>
    <row r="1154" spans="1:9" x14ac:dyDescent="0.25">
      <c r="A1154" s="392">
        <v>43586</v>
      </c>
      <c r="B1154" s="324" t="s">
        <v>171</v>
      </c>
      <c r="C1154" s="324" t="s">
        <v>169</v>
      </c>
      <c r="D1154" s="324" t="s">
        <v>81</v>
      </c>
      <c r="E1154" s="324" t="s">
        <v>48</v>
      </c>
      <c r="F1154" s="324" t="s">
        <v>170</v>
      </c>
      <c r="G1154" s="324" t="s">
        <v>170</v>
      </c>
      <c r="H1154" s="324" t="s">
        <v>170</v>
      </c>
      <c r="I1154" s="324" t="s">
        <v>170</v>
      </c>
    </row>
    <row r="1155" spans="1:9" x14ac:dyDescent="0.25">
      <c r="A1155" s="393">
        <v>43586</v>
      </c>
      <c r="B1155" s="325" t="s">
        <v>171</v>
      </c>
      <c r="C1155" s="325" t="s">
        <v>169</v>
      </c>
      <c r="D1155" s="325" t="s">
        <v>81</v>
      </c>
      <c r="E1155" s="325" t="s">
        <v>50</v>
      </c>
      <c r="F1155" s="325" t="s">
        <v>170</v>
      </c>
      <c r="G1155" s="325" t="s">
        <v>170</v>
      </c>
      <c r="H1155" s="325" t="s">
        <v>170</v>
      </c>
      <c r="I1155" s="325" t="s">
        <v>170</v>
      </c>
    </row>
    <row r="1156" spans="1:9" x14ac:dyDescent="0.25">
      <c r="A1156" s="392">
        <v>43586</v>
      </c>
      <c r="B1156" s="324" t="s">
        <v>171</v>
      </c>
      <c r="C1156" s="324" t="s">
        <v>169</v>
      </c>
      <c r="D1156" s="324" t="s">
        <v>82</v>
      </c>
      <c r="E1156" s="324" t="s">
        <v>9</v>
      </c>
      <c r="F1156" s="324" t="s">
        <v>170</v>
      </c>
      <c r="G1156" s="324" t="s">
        <v>170</v>
      </c>
      <c r="H1156" s="324" t="s">
        <v>170</v>
      </c>
      <c r="I1156" s="324" t="s">
        <v>170</v>
      </c>
    </row>
    <row r="1157" spans="1:9" x14ac:dyDescent="0.25">
      <c r="A1157" s="393">
        <v>43586</v>
      </c>
      <c r="B1157" s="325" t="s">
        <v>171</v>
      </c>
      <c r="C1157" s="325" t="s">
        <v>169</v>
      </c>
      <c r="D1157" s="325" t="s">
        <v>82</v>
      </c>
      <c r="E1157" s="325" t="s">
        <v>10</v>
      </c>
      <c r="F1157" s="325" t="s">
        <v>170</v>
      </c>
      <c r="G1157" s="325" t="s">
        <v>170</v>
      </c>
      <c r="H1157" s="325" t="s">
        <v>170</v>
      </c>
      <c r="I1157" s="325" t="s">
        <v>170</v>
      </c>
    </row>
    <row r="1158" spans="1:9" x14ac:dyDescent="0.25">
      <c r="A1158" s="392">
        <v>43586</v>
      </c>
      <c r="B1158" s="324" t="s">
        <v>171</v>
      </c>
      <c r="C1158" s="324" t="s">
        <v>169</v>
      </c>
      <c r="D1158" s="324" t="s">
        <v>82</v>
      </c>
      <c r="E1158" s="324" t="s">
        <v>11</v>
      </c>
      <c r="F1158" s="324" t="s">
        <v>170</v>
      </c>
      <c r="G1158" s="324" t="s">
        <v>170</v>
      </c>
      <c r="H1158" s="324" t="s">
        <v>170</v>
      </c>
      <c r="I1158" s="324" t="s">
        <v>170</v>
      </c>
    </row>
    <row r="1159" spans="1:9" x14ac:dyDescent="0.25">
      <c r="A1159" s="393">
        <v>43586</v>
      </c>
      <c r="B1159" s="325" t="s">
        <v>171</v>
      </c>
      <c r="C1159" s="325" t="s">
        <v>169</v>
      </c>
      <c r="D1159" s="325" t="s">
        <v>82</v>
      </c>
      <c r="E1159" s="325" t="s">
        <v>12</v>
      </c>
      <c r="F1159" s="325" t="s">
        <v>170</v>
      </c>
      <c r="G1159" s="325" t="s">
        <v>170</v>
      </c>
      <c r="H1159" s="325" t="s">
        <v>170</v>
      </c>
      <c r="I1159" s="325" t="s">
        <v>170</v>
      </c>
    </row>
    <row r="1160" spans="1:9" x14ac:dyDescent="0.25">
      <c r="A1160" s="392">
        <v>43586</v>
      </c>
      <c r="B1160" s="324" t="s">
        <v>171</v>
      </c>
      <c r="C1160" s="324" t="s">
        <v>169</v>
      </c>
      <c r="D1160" s="324" t="s">
        <v>82</v>
      </c>
      <c r="E1160" s="324" t="s">
        <v>13</v>
      </c>
      <c r="F1160" s="324" t="s">
        <v>170</v>
      </c>
      <c r="G1160" s="324" t="s">
        <v>170</v>
      </c>
      <c r="H1160" s="324" t="s">
        <v>170</v>
      </c>
      <c r="I1160" s="324" t="s">
        <v>170</v>
      </c>
    </row>
    <row r="1161" spans="1:9" x14ac:dyDescent="0.25">
      <c r="A1161" s="393">
        <v>43586</v>
      </c>
      <c r="B1161" s="325" t="s">
        <v>157</v>
      </c>
      <c r="C1161" s="325" t="s">
        <v>169</v>
      </c>
      <c r="D1161" s="325" t="s">
        <v>81</v>
      </c>
      <c r="E1161" s="325" t="s">
        <v>46</v>
      </c>
      <c r="F1161" s="325">
        <v>148</v>
      </c>
      <c r="G1161" s="325" t="s">
        <v>170</v>
      </c>
      <c r="H1161" s="325" t="s">
        <v>170</v>
      </c>
      <c r="I1161" s="325" t="s">
        <v>170</v>
      </c>
    </row>
    <row r="1162" spans="1:9" x14ac:dyDescent="0.25">
      <c r="A1162" s="392">
        <v>43586</v>
      </c>
      <c r="B1162" s="324" t="s">
        <v>157</v>
      </c>
      <c r="C1162" s="324" t="s">
        <v>169</v>
      </c>
      <c r="D1162" s="324" t="s">
        <v>81</v>
      </c>
      <c r="E1162" s="324" t="s">
        <v>47</v>
      </c>
      <c r="F1162" s="324">
        <v>100</v>
      </c>
      <c r="G1162" s="324" t="s">
        <v>170</v>
      </c>
      <c r="H1162" s="324" t="s">
        <v>170</v>
      </c>
      <c r="I1162" s="324" t="s">
        <v>170</v>
      </c>
    </row>
    <row r="1163" spans="1:9" x14ac:dyDescent="0.25">
      <c r="A1163" s="393">
        <v>43586</v>
      </c>
      <c r="B1163" s="325" t="s">
        <v>157</v>
      </c>
      <c r="C1163" s="325" t="s">
        <v>169</v>
      </c>
      <c r="D1163" s="325" t="s">
        <v>81</v>
      </c>
      <c r="E1163" s="325" t="s">
        <v>48</v>
      </c>
      <c r="F1163" s="325">
        <v>74</v>
      </c>
      <c r="G1163" s="325" t="s">
        <v>170</v>
      </c>
      <c r="H1163" s="325" t="s">
        <v>170</v>
      </c>
      <c r="I1163" s="325" t="s">
        <v>170</v>
      </c>
    </row>
    <row r="1164" spans="1:9" x14ac:dyDescent="0.25">
      <c r="A1164" s="392">
        <v>43586</v>
      </c>
      <c r="B1164" s="324" t="s">
        <v>157</v>
      </c>
      <c r="C1164" s="324" t="s">
        <v>169</v>
      </c>
      <c r="D1164" s="324" t="s">
        <v>81</v>
      </c>
      <c r="E1164" s="324" t="s">
        <v>50</v>
      </c>
      <c r="F1164" s="324">
        <v>181</v>
      </c>
      <c r="G1164" s="324" t="s">
        <v>170</v>
      </c>
      <c r="H1164" s="324" t="s">
        <v>170</v>
      </c>
      <c r="I1164" s="324" t="s">
        <v>170</v>
      </c>
    </row>
    <row r="1165" spans="1:9" x14ac:dyDescent="0.25">
      <c r="A1165" s="393">
        <v>43586</v>
      </c>
      <c r="B1165" s="325" t="s">
        <v>157</v>
      </c>
      <c r="C1165" s="325" t="s">
        <v>169</v>
      </c>
      <c r="D1165" s="325" t="s">
        <v>82</v>
      </c>
      <c r="E1165" s="325" t="s">
        <v>9</v>
      </c>
      <c r="F1165" s="325">
        <v>108</v>
      </c>
      <c r="G1165" s="325" t="s">
        <v>170</v>
      </c>
      <c r="H1165" s="325" t="s">
        <v>170</v>
      </c>
      <c r="I1165" s="325" t="s">
        <v>170</v>
      </c>
    </row>
    <row r="1166" spans="1:9" x14ac:dyDescent="0.25">
      <c r="A1166" s="392">
        <v>43586</v>
      </c>
      <c r="B1166" s="324" t="s">
        <v>157</v>
      </c>
      <c r="C1166" s="324" t="s">
        <v>169</v>
      </c>
      <c r="D1166" s="324" t="s">
        <v>82</v>
      </c>
      <c r="E1166" s="324" t="s">
        <v>10</v>
      </c>
      <c r="F1166" s="324">
        <v>24</v>
      </c>
      <c r="G1166" s="324" t="s">
        <v>170</v>
      </c>
      <c r="H1166" s="324" t="s">
        <v>170</v>
      </c>
      <c r="I1166" s="324" t="s">
        <v>170</v>
      </c>
    </row>
    <row r="1167" spans="1:9" x14ac:dyDescent="0.25">
      <c r="A1167" s="393">
        <v>43586</v>
      </c>
      <c r="B1167" s="325" t="s">
        <v>157</v>
      </c>
      <c r="C1167" s="325" t="s">
        <v>169</v>
      </c>
      <c r="D1167" s="325" t="s">
        <v>82</v>
      </c>
      <c r="E1167" s="325" t="s">
        <v>11</v>
      </c>
      <c r="F1167" s="325">
        <v>106</v>
      </c>
      <c r="G1167" s="325" t="s">
        <v>170</v>
      </c>
      <c r="H1167" s="325" t="s">
        <v>170</v>
      </c>
      <c r="I1167" s="325" t="s">
        <v>170</v>
      </c>
    </row>
    <row r="1168" spans="1:9" x14ac:dyDescent="0.25">
      <c r="A1168" s="392">
        <v>43586</v>
      </c>
      <c r="B1168" s="324" t="s">
        <v>157</v>
      </c>
      <c r="C1168" s="324" t="s">
        <v>169</v>
      </c>
      <c r="D1168" s="324" t="s">
        <v>82</v>
      </c>
      <c r="E1168" s="324" t="s">
        <v>12</v>
      </c>
      <c r="F1168" s="324">
        <v>58</v>
      </c>
      <c r="G1168" s="324" t="s">
        <v>170</v>
      </c>
      <c r="H1168" s="324" t="s">
        <v>170</v>
      </c>
      <c r="I1168" s="324" t="s">
        <v>170</v>
      </c>
    </row>
    <row r="1169" spans="1:9" x14ac:dyDescent="0.25">
      <c r="A1169" s="393">
        <v>43586</v>
      </c>
      <c r="B1169" s="325" t="s">
        <v>157</v>
      </c>
      <c r="C1169" s="325" t="s">
        <v>169</v>
      </c>
      <c r="D1169" s="325" t="s">
        <v>82</v>
      </c>
      <c r="E1169" s="325" t="s">
        <v>13</v>
      </c>
      <c r="F1169" s="325">
        <v>148</v>
      </c>
      <c r="G1169" s="325" t="s">
        <v>170</v>
      </c>
      <c r="H1169" s="325" t="s">
        <v>170</v>
      </c>
      <c r="I1169" s="325" t="s">
        <v>170</v>
      </c>
    </row>
    <row r="1170" spans="1:9" x14ac:dyDescent="0.25">
      <c r="A1170" s="392">
        <v>43586</v>
      </c>
      <c r="B1170" s="324" t="s">
        <v>158</v>
      </c>
      <c r="C1170" s="324" t="s">
        <v>169</v>
      </c>
      <c r="D1170" s="324" t="s">
        <v>81</v>
      </c>
      <c r="E1170" s="324" t="s">
        <v>46</v>
      </c>
      <c r="F1170" s="324">
        <v>314</v>
      </c>
      <c r="G1170" s="324" t="s">
        <v>170</v>
      </c>
      <c r="H1170" s="324" t="s">
        <v>170</v>
      </c>
      <c r="I1170" s="324" t="s">
        <v>170</v>
      </c>
    </row>
    <row r="1171" spans="1:9" x14ac:dyDescent="0.25">
      <c r="A1171" s="393">
        <v>43586</v>
      </c>
      <c r="B1171" s="325" t="s">
        <v>158</v>
      </c>
      <c r="C1171" s="325" t="s">
        <v>169</v>
      </c>
      <c r="D1171" s="325" t="s">
        <v>81</v>
      </c>
      <c r="E1171" s="325" t="s">
        <v>47</v>
      </c>
      <c r="F1171" s="325">
        <v>134</v>
      </c>
      <c r="G1171" s="325" t="s">
        <v>170</v>
      </c>
      <c r="H1171" s="325" t="s">
        <v>170</v>
      </c>
      <c r="I1171" s="325" t="s">
        <v>170</v>
      </c>
    </row>
    <row r="1172" spans="1:9" x14ac:dyDescent="0.25">
      <c r="A1172" s="392">
        <v>43586</v>
      </c>
      <c r="B1172" s="324" t="s">
        <v>158</v>
      </c>
      <c r="C1172" s="324" t="s">
        <v>169</v>
      </c>
      <c r="D1172" s="324" t="s">
        <v>81</v>
      </c>
      <c r="E1172" s="324" t="s">
        <v>48</v>
      </c>
      <c r="F1172" s="324">
        <v>104</v>
      </c>
      <c r="G1172" s="324" t="s">
        <v>170</v>
      </c>
      <c r="H1172" s="324" t="s">
        <v>170</v>
      </c>
      <c r="I1172" s="324" t="s">
        <v>170</v>
      </c>
    </row>
    <row r="1173" spans="1:9" x14ac:dyDescent="0.25">
      <c r="A1173" s="393">
        <v>43586</v>
      </c>
      <c r="B1173" s="325" t="s">
        <v>158</v>
      </c>
      <c r="C1173" s="325" t="s">
        <v>169</v>
      </c>
      <c r="D1173" s="325" t="s">
        <v>81</v>
      </c>
      <c r="E1173" s="325" t="s">
        <v>50</v>
      </c>
      <c r="F1173" s="325">
        <v>150</v>
      </c>
      <c r="G1173" s="325" t="s">
        <v>170</v>
      </c>
      <c r="H1173" s="325" t="s">
        <v>170</v>
      </c>
      <c r="I1173" s="325" t="s">
        <v>170</v>
      </c>
    </row>
    <row r="1174" spans="1:9" x14ac:dyDescent="0.25">
      <c r="A1174" s="392">
        <v>43586</v>
      </c>
      <c r="B1174" s="324" t="s">
        <v>158</v>
      </c>
      <c r="C1174" s="324" t="s">
        <v>169</v>
      </c>
      <c r="D1174" s="324" t="s">
        <v>82</v>
      </c>
      <c r="E1174" s="324" t="s">
        <v>9</v>
      </c>
      <c r="F1174" s="324">
        <v>37</v>
      </c>
      <c r="G1174" s="324" t="s">
        <v>170</v>
      </c>
      <c r="H1174" s="324" t="s">
        <v>170</v>
      </c>
      <c r="I1174" s="324" t="s">
        <v>170</v>
      </c>
    </row>
    <row r="1175" spans="1:9" x14ac:dyDescent="0.25">
      <c r="A1175" s="393">
        <v>43586</v>
      </c>
      <c r="B1175" s="325" t="s">
        <v>158</v>
      </c>
      <c r="C1175" s="325" t="s">
        <v>169</v>
      </c>
      <c r="D1175" s="325" t="s">
        <v>82</v>
      </c>
      <c r="E1175" s="325" t="s">
        <v>10</v>
      </c>
      <c r="F1175" s="325">
        <v>57</v>
      </c>
      <c r="G1175" s="325" t="s">
        <v>170</v>
      </c>
      <c r="H1175" s="325" t="s">
        <v>170</v>
      </c>
      <c r="I1175" s="325" t="s">
        <v>170</v>
      </c>
    </row>
    <row r="1176" spans="1:9" x14ac:dyDescent="0.25">
      <c r="A1176" s="392">
        <v>43586</v>
      </c>
      <c r="B1176" s="324" t="s">
        <v>158</v>
      </c>
      <c r="C1176" s="324" t="s">
        <v>169</v>
      </c>
      <c r="D1176" s="324" t="s">
        <v>82</v>
      </c>
      <c r="E1176" s="324" t="s">
        <v>11</v>
      </c>
      <c r="F1176" s="324">
        <v>80</v>
      </c>
      <c r="G1176" s="324" t="s">
        <v>170</v>
      </c>
      <c r="H1176" s="324" t="s">
        <v>170</v>
      </c>
      <c r="I1176" s="324" t="s">
        <v>170</v>
      </c>
    </row>
    <row r="1177" spans="1:9" x14ac:dyDescent="0.25">
      <c r="A1177" s="393">
        <v>43586</v>
      </c>
      <c r="B1177" s="325" t="s">
        <v>158</v>
      </c>
      <c r="C1177" s="325" t="s">
        <v>169</v>
      </c>
      <c r="D1177" s="325" t="s">
        <v>82</v>
      </c>
      <c r="E1177" s="325" t="s">
        <v>12</v>
      </c>
      <c r="F1177" s="325">
        <v>218</v>
      </c>
      <c r="G1177" s="325" t="s">
        <v>170</v>
      </c>
      <c r="H1177" s="325" t="s">
        <v>170</v>
      </c>
      <c r="I1177" s="325" t="s">
        <v>170</v>
      </c>
    </row>
    <row r="1178" spans="1:9" x14ac:dyDescent="0.25">
      <c r="A1178" s="392">
        <v>43586</v>
      </c>
      <c r="B1178" s="324" t="s">
        <v>158</v>
      </c>
      <c r="C1178" s="324" t="s">
        <v>169</v>
      </c>
      <c r="D1178" s="324" t="s">
        <v>82</v>
      </c>
      <c r="E1178" s="324" t="s">
        <v>13</v>
      </c>
      <c r="F1178" s="324">
        <v>310</v>
      </c>
      <c r="G1178" s="324" t="s">
        <v>170</v>
      </c>
      <c r="H1178" s="324" t="s">
        <v>170</v>
      </c>
      <c r="I1178" s="324" t="s">
        <v>170</v>
      </c>
    </row>
    <row r="1179" spans="1:9" x14ac:dyDescent="0.25">
      <c r="A1179" s="393">
        <v>43586</v>
      </c>
      <c r="B1179" s="325" t="s">
        <v>94</v>
      </c>
      <c r="C1179" s="325" t="s">
        <v>169</v>
      </c>
      <c r="D1179" s="325" t="s">
        <v>81</v>
      </c>
      <c r="E1179" s="325" t="s">
        <v>46</v>
      </c>
      <c r="F1179" s="325">
        <v>261</v>
      </c>
      <c r="G1179" s="325">
        <v>248</v>
      </c>
      <c r="H1179" s="325">
        <v>13</v>
      </c>
      <c r="I1179" s="325">
        <v>0.05</v>
      </c>
    </row>
    <row r="1180" spans="1:9" x14ac:dyDescent="0.25">
      <c r="A1180" s="392">
        <v>43586</v>
      </c>
      <c r="B1180" s="324" t="s">
        <v>94</v>
      </c>
      <c r="C1180" s="324" t="s">
        <v>169</v>
      </c>
      <c r="D1180" s="324" t="s">
        <v>81</v>
      </c>
      <c r="E1180" s="324" t="s">
        <v>47</v>
      </c>
      <c r="F1180" s="324">
        <v>886</v>
      </c>
      <c r="G1180" s="324">
        <v>883</v>
      </c>
      <c r="H1180" s="324">
        <v>3</v>
      </c>
      <c r="I1180" s="324">
        <v>0</v>
      </c>
    </row>
    <row r="1181" spans="1:9" x14ac:dyDescent="0.25">
      <c r="A1181" s="393">
        <v>43586</v>
      </c>
      <c r="B1181" s="325" t="s">
        <v>94</v>
      </c>
      <c r="C1181" s="325" t="s">
        <v>169</v>
      </c>
      <c r="D1181" s="325" t="s">
        <v>81</v>
      </c>
      <c r="E1181" s="325" t="s">
        <v>48</v>
      </c>
      <c r="F1181" s="325">
        <v>296</v>
      </c>
      <c r="G1181" s="325">
        <v>296</v>
      </c>
      <c r="H1181" s="325">
        <v>0</v>
      </c>
      <c r="I1181" s="325">
        <v>0</v>
      </c>
    </row>
    <row r="1182" spans="1:9" x14ac:dyDescent="0.25">
      <c r="A1182" s="392">
        <v>43586</v>
      </c>
      <c r="B1182" s="324" t="s">
        <v>94</v>
      </c>
      <c r="C1182" s="324" t="s">
        <v>169</v>
      </c>
      <c r="D1182" s="324" t="s">
        <v>81</v>
      </c>
      <c r="E1182" s="324" t="s">
        <v>50</v>
      </c>
      <c r="F1182" s="324">
        <v>2258</v>
      </c>
      <c r="G1182" s="324">
        <v>2257</v>
      </c>
      <c r="H1182" s="324">
        <v>1</v>
      </c>
      <c r="I1182" s="324">
        <v>0</v>
      </c>
    </row>
    <row r="1183" spans="1:9" x14ac:dyDescent="0.25">
      <c r="A1183" s="393">
        <v>43586</v>
      </c>
      <c r="B1183" s="325" t="s">
        <v>94</v>
      </c>
      <c r="C1183" s="325" t="s">
        <v>169</v>
      </c>
      <c r="D1183" s="325" t="s">
        <v>82</v>
      </c>
      <c r="E1183" s="325" t="s">
        <v>9</v>
      </c>
      <c r="F1183" s="325">
        <v>991</v>
      </c>
      <c r="G1183" s="325">
        <v>991</v>
      </c>
      <c r="H1183" s="325">
        <v>0</v>
      </c>
      <c r="I1183" s="325">
        <v>0</v>
      </c>
    </row>
    <row r="1184" spans="1:9" x14ac:dyDescent="0.25">
      <c r="A1184" s="392">
        <v>43586</v>
      </c>
      <c r="B1184" s="324" t="s">
        <v>94</v>
      </c>
      <c r="C1184" s="324" t="s">
        <v>169</v>
      </c>
      <c r="D1184" s="324" t="s">
        <v>82</v>
      </c>
      <c r="E1184" s="324" t="s">
        <v>10</v>
      </c>
      <c r="F1184" s="324">
        <v>448</v>
      </c>
      <c r="G1184" s="324">
        <v>447</v>
      </c>
      <c r="H1184" s="324">
        <v>1</v>
      </c>
      <c r="I1184" s="324">
        <v>0</v>
      </c>
    </row>
    <row r="1185" spans="1:9" x14ac:dyDescent="0.25">
      <c r="A1185" s="393">
        <v>43586</v>
      </c>
      <c r="B1185" s="325" t="s">
        <v>94</v>
      </c>
      <c r="C1185" s="325" t="s">
        <v>169</v>
      </c>
      <c r="D1185" s="325" t="s">
        <v>82</v>
      </c>
      <c r="E1185" s="325" t="s">
        <v>11</v>
      </c>
      <c r="F1185" s="325">
        <v>813</v>
      </c>
      <c r="G1185" s="325">
        <v>812</v>
      </c>
      <c r="H1185" s="325">
        <v>1</v>
      </c>
      <c r="I1185" s="325">
        <v>0</v>
      </c>
    </row>
    <row r="1186" spans="1:9" x14ac:dyDescent="0.25">
      <c r="A1186" s="392">
        <v>43586</v>
      </c>
      <c r="B1186" s="324" t="s">
        <v>94</v>
      </c>
      <c r="C1186" s="324" t="s">
        <v>169</v>
      </c>
      <c r="D1186" s="324" t="s">
        <v>82</v>
      </c>
      <c r="E1186" s="324" t="s">
        <v>12</v>
      </c>
      <c r="F1186" s="324">
        <v>451</v>
      </c>
      <c r="G1186" s="324">
        <v>450</v>
      </c>
      <c r="H1186" s="324">
        <v>1</v>
      </c>
      <c r="I1186" s="324">
        <v>0</v>
      </c>
    </row>
    <row r="1187" spans="1:9" x14ac:dyDescent="0.25">
      <c r="A1187" s="393">
        <v>43586</v>
      </c>
      <c r="B1187" s="325" t="s">
        <v>94</v>
      </c>
      <c r="C1187" s="325" t="s">
        <v>169</v>
      </c>
      <c r="D1187" s="325" t="s">
        <v>82</v>
      </c>
      <c r="E1187" s="325" t="s">
        <v>13</v>
      </c>
      <c r="F1187" s="325">
        <v>998</v>
      </c>
      <c r="G1187" s="325">
        <v>984</v>
      </c>
      <c r="H1187" s="325">
        <v>14</v>
      </c>
      <c r="I1187" s="325">
        <v>0.01</v>
      </c>
    </row>
    <row r="1188" spans="1:9" x14ac:dyDescent="0.25">
      <c r="A1188" s="392">
        <v>43586</v>
      </c>
      <c r="B1188" s="324" t="s">
        <v>159</v>
      </c>
      <c r="C1188" s="324" t="s">
        <v>169</v>
      </c>
      <c r="D1188" s="324" t="s">
        <v>81</v>
      </c>
      <c r="E1188" s="324" t="s">
        <v>46</v>
      </c>
      <c r="F1188" s="324">
        <v>118</v>
      </c>
      <c r="G1188" s="324" t="s">
        <v>170</v>
      </c>
      <c r="H1188" s="324" t="s">
        <v>170</v>
      </c>
      <c r="I1188" s="324" t="s">
        <v>170</v>
      </c>
    </row>
    <row r="1189" spans="1:9" x14ac:dyDescent="0.25">
      <c r="A1189" s="393">
        <v>43586</v>
      </c>
      <c r="B1189" s="325" t="s">
        <v>159</v>
      </c>
      <c r="C1189" s="325" t="s">
        <v>169</v>
      </c>
      <c r="D1189" s="325" t="s">
        <v>81</v>
      </c>
      <c r="E1189" s="325" t="s">
        <v>47</v>
      </c>
      <c r="F1189" s="325">
        <v>65</v>
      </c>
      <c r="G1189" s="325" t="s">
        <v>170</v>
      </c>
      <c r="H1189" s="325" t="s">
        <v>170</v>
      </c>
      <c r="I1189" s="325" t="s">
        <v>170</v>
      </c>
    </row>
    <row r="1190" spans="1:9" x14ac:dyDescent="0.25">
      <c r="A1190" s="392">
        <v>43586</v>
      </c>
      <c r="B1190" s="324" t="s">
        <v>159</v>
      </c>
      <c r="C1190" s="324" t="s">
        <v>169</v>
      </c>
      <c r="D1190" s="324" t="s">
        <v>81</v>
      </c>
      <c r="E1190" s="324" t="s">
        <v>48</v>
      </c>
      <c r="F1190" s="324">
        <v>60</v>
      </c>
      <c r="G1190" s="324" t="s">
        <v>170</v>
      </c>
      <c r="H1190" s="324" t="s">
        <v>170</v>
      </c>
      <c r="I1190" s="324" t="s">
        <v>170</v>
      </c>
    </row>
    <row r="1191" spans="1:9" x14ac:dyDescent="0.25">
      <c r="A1191" s="393">
        <v>43586</v>
      </c>
      <c r="B1191" s="325" t="s">
        <v>159</v>
      </c>
      <c r="C1191" s="325" t="s">
        <v>169</v>
      </c>
      <c r="D1191" s="325" t="s">
        <v>81</v>
      </c>
      <c r="E1191" s="325" t="s">
        <v>50</v>
      </c>
      <c r="F1191" s="325">
        <v>121</v>
      </c>
      <c r="G1191" s="325" t="s">
        <v>170</v>
      </c>
      <c r="H1191" s="325" t="s">
        <v>170</v>
      </c>
      <c r="I1191" s="325" t="s">
        <v>170</v>
      </c>
    </row>
    <row r="1192" spans="1:9" x14ac:dyDescent="0.25">
      <c r="A1192" s="392">
        <v>43586</v>
      </c>
      <c r="B1192" s="324" t="s">
        <v>159</v>
      </c>
      <c r="C1192" s="324" t="s">
        <v>169</v>
      </c>
      <c r="D1192" s="324" t="s">
        <v>82</v>
      </c>
      <c r="E1192" s="324" t="s">
        <v>9</v>
      </c>
      <c r="F1192" s="324">
        <v>21</v>
      </c>
      <c r="G1192" s="324" t="s">
        <v>170</v>
      </c>
      <c r="H1192" s="324" t="s">
        <v>170</v>
      </c>
      <c r="I1192" s="324" t="s">
        <v>170</v>
      </c>
    </row>
    <row r="1193" spans="1:9" x14ac:dyDescent="0.25">
      <c r="A1193" s="393">
        <v>43586</v>
      </c>
      <c r="B1193" s="325" t="s">
        <v>159</v>
      </c>
      <c r="C1193" s="325" t="s">
        <v>169</v>
      </c>
      <c r="D1193" s="325" t="s">
        <v>82</v>
      </c>
      <c r="E1193" s="325" t="s">
        <v>10</v>
      </c>
      <c r="F1193" s="325">
        <v>61</v>
      </c>
      <c r="G1193" s="325" t="s">
        <v>170</v>
      </c>
      <c r="H1193" s="325" t="s">
        <v>170</v>
      </c>
      <c r="I1193" s="325" t="s">
        <v>170</v>
      </c>
    </row>
    <row r="1194" spans="1:9" x14ac:dyDescent="0.25">
      <c r="A1194" s="392">
        <v>43586</v>
      </c>
      <c r="B1194" s="324" t="s">
        <v>159</v>
      </c>
      <c r="C1194" s="324" t="s">
        <v>169</v>
      </c>
      <c r="D1194" s="324" t="s">
        <v>82</v>
      </c>
      <c r="E1194" s="324" t="s">
        <v>11</v>
      </c>
      <c r="F1194" s="324">
        <v>34</v>
      </c>
      <c r="G1194" s="324" t="s">
        <v>170</v>
      </c>
      <c r="H1194" s="324" t="s">
        <v>170</v>
      </c>
      <c r="I1194" s="324" t="s">
        <v>170</v>
      </c>
    </row>
    <row r="1195" spans="1:9" x14ac:dyDescent="0.25">
      <c r="A1195" s="393">
        <v>43586</v>
      </c>
      <c r="B1195" s="325" t="s">
        <v>159</v>
      </c>
      <c r="C1195" s="325" t="s">
        <v>169</v>
      </c>
      <c r="D1195" s="325" t="s">
        <v>82</v>
      </c>
      <c r="E1195" s="325" t="s">
        <v>12</v>
      </c>
      <c r="F1195" s="325">
        <v>106</v>
      </c>
      <c r="G1195" s="325" t="s">
        <v>170</v>
      </c>
      <c r="H1195" s="325" t="s">
        <v>170</v>
      </c>
      <c r="I1195" s="325" t="s">
        <v>170</v>
      </c>
    </row>
    <row r="1196" spans="1:9" x14ac:dyDescent="0.25">
      <c r="A1196" s="392">
        <v>43586</v>
      </c>
      <c r="B1196" s="324" t="s">
        <v>159</v>
      </c>
      <c r="C1196" s="324" t="s">
        <v>169</v>
      </c>
      <c r="D1196" s="324" t="s">
        <v>82</v>
      </c>
      <c r="E1196" s="324" t="s">
        <v>13</v>
      </c>
      <c r="F1196" s="324">
        <v>142</v>
      </c>
      <c r="G1196" s="324" t="s">
        <v>170</v>
      </c>
      <c r="H1196" s="324" t="s">
        <v>170</v>
      </c>
      <c r="I1196" s="324" t="s">
        <v>170</v>
      </c>
    </row>
    <row r="1197" spans="1:9" x14ac:dyDescent="0.25">
      <c r="A1197" s="393">
        <v>43586</v>
      </c>
      <c r="B1197" s="325" t="s">
        <v>160</v>
      </c>
      <c r="C1197" s="325" t="s">
        <v>169</v>
      </c>
      <c r="D1197" s="325" t="s">
        <v>81</v>
      </c>
      <c r="E1197" s="325" t="s">
        <v>46</v>
      </c>
      <c r="F1197" s="325">
        <v>18</v>
      </c>
      <c r="G1197" s="325" t="s">
        <v>170</v>
      </c>
      <c r="H1197" s="325" t="s">
        <v>170</v>
      </c>
      <c r="I1197" s="325" t="s">
        <v>170</v>
      </c>
    </row>
    <row r="1198" spans="1:9" x14ac:dyDescent="0.25">
      <c r="A1198" s="392">
        <v>43586</v>
      </c>
      <c r="B1198" s="324" t="s">
        <v>160</v>
      </c>
      <c r="C1198" s="324" t="s">
        <v>169</v>
      </c>
      <c r="D1198" s="324" t="s">
        <v>81</v>
      </c>
      <c r="E1198" s="324" t="s">
        <v>47</v>
      </c>
      <c r="F1198" s="324">
        <v>23</v>
      </c>
      <c r="G1198" s="324" t="s">
        <v>170</v>
      </c>
      <c r="H1198" s="324" t="s">
        <v>170</v>
      </c>
      <c r="I1198" s="324" t="s">
        <v>170</v>
      </c>
    </row>
    <row r="1199" spans="1:9" x14ac:dyDescent="0.25">
      <c r="A1199" s="393">
        <v>43586</v>
      </c>
      <c r="B1199" s="325" t="s">
        <v>160</v>
      </c>
      <c r="C1199" s="325" t="s">
        <v>169</v>
      </c>
      <c r="D1199" s="325" t="s">
        <v>81</v>
      </c>
      <c r="E1199" s="325" t="s">
        <v>48</v>
      </c>
      <c r="F1199" s="325">
        <v>31</v>
      </c>
      <c r="G1199" s="325" t="s">
        <v>170</v>
      </c>
      <c r="H1199" s="325" t="s">
        <v>170</v>
      </c>
      <c r="I1199" s="325" t="s">
        <v>170</v>
      </c>
    </row>
    <row r="1200" spans="1:9" x14ac:dyDescent="0.25">
      <c r="A1200" s="392">
        <v>43586</v>
      </c>
      <c r="B1200" s="324" t="s">
        <v>160</v>
      </c>
      <c r="C1200" s="324" t="s">
        <v>169</v>
      </c>
      <c r="D1200" s="324" t="s">
        <v>81</v>
      </c>
      <c r="E1200" s="324" t="s">
        <v>50</v>
      </c>
      <c r="F1200" s="324">
        <v>94</v>
      </c>
      <c r="G1200" s="324" t="s">
        <v>170</v>
      </c>
      <c r="H1200" s="324" t="s">
        <v>170</v>
      </c>
      <c r="I1200" s="324" t="s">
        <v>170</v>
      </c>
    </row>
    <row r="1201" spans="1:9" x14ac:dyDescent="0.25">
      <c r="A1201" s="393">
        <v>43586</v>
      </c>
      <c r="B1201" s="325" t="s">
        <v>13</v>
      </c>
      <c r="C1201" s="325" t="s">
        <v>169</v>
      </c>
      <c r="D1201" s="325" t="s">
        <v>81</v>
      </c>
      <c r="E1201" s="325" t="s">
        <v>46</v>
      </c>
      <c r="F1201" s="325">
        <v>195</v>
      </c>
      <c r="G1201" s="325">
        <v>222</v>
      </c>
      <c r="H1201" s="325">
        <v>-27</v>
      </c>
      <c r="I1201" s="325">
        <v>-0.12</v>
      </c>
    </row>
    <row r="1202" spans="1:9" x14ac:dyDescent="0.25">
      <c r="A1202" s="392">
        <v>43586</v>
      </c>
      <c r="B1202" s="324" t="s">
        <v>13</v>
      </c>
      <c r="C1202" s="324" t="s">
        <v>169</v>
      </c>
      <c r="D1202" s="324" t="s">
        <v>81</v>
      </c>
      <c r="E1202" s="324" t="s">
        <v>47</v>
      </c>
      <c r="F1202" s="324">
        <v>100</v>
      </c>
      <c r="G1202" s="324">
        <v>101</v>
      </c>
      <c r="H1202" s="324">
        <v>-1</v>
      </c>
      <c r="I1202" s="324">
        <v>-0.01</v>
      </c>
    </row>
    <row r="1203" spans="1:9" x14ac:dyDescent="0.25">
      <c r="A1203" s="393">
        <v>43586</v>
      </c>
      <c r="B1203" s="325" t="s">
        <v>13</v>
      </c>
      <c r="C1203" s="325" t="s">
        <v>169</v>
      </c>
      <c r="D1203" s="325" t="s">
        <v>81</v>
      </c>
      <c r="E1203" s="325" t="s">
        <v>48</v>
      </c>
      <c r="F1203" s="325">
        <v>78</v>
      </c>
      <c r="G1203" s="325">
        <v>82</v>
      </c>
      <c r="H1203" s="325">
        <v>-4</v>
      </c>
      <c r="I1203" s="325">
        <v>-0.05</v>
      </c>
    </row>
    <row r="1204" spans="1:9" x14ac:dyDescent="0.25">
      <c r="A1204" s="392">
        <v>43586</v>
      </c>
      <c r="B1204" s="324" t="s">
        <v>13</v>
      </c>
      <c r="C1204" s="324" t="s">
        <v>169</v>
      </c>
      <c r="D1204" s="324" t="s">
        <v>81</v>
      </c>
      <c r="E1204" s="324" t="s">
        <v>50</v>
      </c>
      <c r="F1204" s="324">
        <v>86</v>
      </c>
      <c r="G1204" s="324">
        <v>91</v>
      </c>
      <c r="H1204" s="324">
        <v>-5</v>
      </c>
      <c r="I1204" s="324">
        <v>-0.05</v>
      </c>
    </row>
    <row r="1205" spans="1:9" x14ac:dyDescent="0.25">
      <c r="A1205" s="393">
        <v>43586</v>
      </c>
      <c r="B1205" s="325" t="s">
        <v>95</v>
      </c>
      <c r="C1205" s="325" t="s">
        <v>169</v>
      </c>
      <c r="D1205" s="325" t="s">
        <v>81</v>
      </c>
      <c r="E1205" s="325" t="s">
        <v>46</v>
      </c>
      <c r="F1205" s="325">
        <v>641</v>
      </c>
      <c r="G1205" s="325">
        <v>546</v>
      </c>
      <c r="H1205" s="325">
        <v>95</v>
      </c>
      <c r="I1205" s="325">
        <v>0.17</v>
      </c>
    </row>
    <row r="1206" spans="1:9" x14ac:dyDescent="0.25">
      <c r="A1206" s="392">
        <v>43586</v>
      </c>
      <c r="B1206" s="324" t="s">
        <v>95</v>
      </c>
      <c r="C1206" s="324" t="s">
        <v>169</v>
      </c>
      <c r="D1206" s="324" t="s">
        <v>81</v>
      </c>
      <c r="E1206" s="324" t="s">
        <v>47</v>
      </c>
      <c r="F1206" s="324">
        <v>305</v>
      </c>
      <c r="G1206" s="324">
        <v>297</v>
      </c>
      <c r="H1206" s="324">
        <v>8</v>
      </c>
      <c r="I1206" s="324">
        <v>0.03</v>
      </c>
    </row>
    <row r="1207" spans="1:9" x14ac:dyDescent="0.25">
      <c r="A1207" s="393">
        <v>43586</v>
      </c>
      <c r="B1207" s="325" t="s">
        <v>95</v>
      </c>
      <c r="C1207" s="325" t="s">
        <v>169</v>
      </c>
      <c r="D1207" s="325" t="s">
        <v>81</v>
      </c>
      <c r="E1207" s="325" t="s">
        <v>48</v>
      </c>
      <c r="F1207" s="325">
        <v>223</v>
      </c>
      <c r="G1207" s="325">
        <v>203</v>
      </c>
      <c r="H1207" s="325">
        <v>20</v>
      </c>
      <c r="I1207" s="325">
        <v>0.1</v>
      </c>
    </row>
    <row r="1208" spans="1:9" x14ac:dyDescent="0.25">
      <c r="A1208" s="392">
        <v>43586</v>
      </c>
      <c r="B1208" s="324" t="s">
        <v>95</v>
      </c>
      <c r="C1208" s="324" t="s">
        <v>169</v>
      </c>
      <c r="D1208" s="324" t="s">
        <v>81</v>
      </c>
      <c r="E1208" s="324" t="s">
        <v>50</v>
      </c>
      <c r="F1208" s="324">
        <v>270</v>
      </c>
      <c r="G1208" s="324">
        <v>267</v>
      </c>
      <c r="H1208" s="324">
        <v>3</v>
      </c>
      <c r="I1208" s="324">
        <v>0.01</v>
      </c>
    </row>
    <row r="1209" spans="1:9" x14ac:dyDescent="0.25">
      <c r="A1209" s="393">
        <v>43586</v>
      </c>
      <c r="B1209" s="325" t="s">
        <v>95</v>
      </c>
      <c r="C1209" s="325" t="s">
        <v>169</v>
      </c>
      <c r="D1209" s="325" t="s">
        <v>82</v>
      </c>
      <c r="E1209" s="325" t="s">
        <v>9</v>
      </c>
      <c r="F1209" s="325">
        <v>37</v>
      </c>
      <c r="G1209" s="325">
        <v>37</v>
      </c>
      <c r="H1209" s="325">
        <v>0</v>
      </c>
      <c r="I1209" s="325">
        <v>0</v>
      </c>
    </row>
    <row r="1210" spans="1:9" x14ac:dyDescent="0.25">
      <c r="A1210" s="392">
        <v>43586</v>
      </c>
      <c r="B1210" s="324" t="s">
        <v>95</v>
      </c>
      <c r="C1210" s="324" t="s">
        <v>169</v>
      </c>
      <c r="D1210" s="324" t="s">
        <v>82</v>
      </c>
      <c r="E1210" s="324" t="s">
        <v>10</v>
      </c>
      <c r="F1210" s="324">
        <v>57</v>
      </c>
      <c r="G1210" s="324">
        <v>57</v>
      </c>
      <c r="H1210" s="324">
        <v>0</v>
      </c>
      <c r="I1210" s="324">
        <v>0</v>
      </c>
    </row>
    <row r="1211" spans="1:9" x14ac:dyDescent="0.25">
      <c r="A1211" s="393">
        <v>43586</v>
      </c>
      <c r="B1211" s="325" t="s">
        <v>95</v>
      </c>
      <c r="C1211" s="325" t="s">
        <v>169</v>
      </c>
      <c r="D1211" s="325" t="s">
        <v>82</v>
      </c>
      <c r="E1211" s="325" t="s">
        <v>11</v>
      </c>
      <c r="F1211" s="325">
        <v>80</v>
      </c>
      <c r="G1211" s="325">
        <v>80</v>
      </c>
      <c r="H1211" s="325">
        <v>0</v>
      </c>
      <c r="I1211" s="325">
        <v>0</v>
      </c>
    </row>
    <row r="1212" spans="1:9" x14ac:dyDescent="0.25">
      <c r="A1212" s="392">
        <v>43586</v>
      </c>
      <c r="B1212" s="324" t="s">
        <v>95</v>
      </c>
      <c r="C1212" s="324" t="s">
        <v>169</v>
      </c>
      <c r="D1212" s="324" t="s">
        <v>82</v>
      </c>
      <c r="E1212" s="324" t="s">
        <v>12</v>
      </c>
      <c r="F1212" s="324">
        <v>218</v>
      </c>
      <c r="G1212" s="324">
        <v>217</v>
      </c>
      <c r="H1212" s="324">
        <v>1</v>
      </c>
      <c r="I1212" s="324">
        <v>0</v>
      </c>
    </row>
    <row r="1213" spans="1:9" x14ac:dyDescent="0.25">
      <c r="A1213" s="393">
        <v>43586</v>
      </c>
      <c r="B1213" s="325" t="s">
        <v>95</v>
      </c>
      <c r="C1213" s="325" t="s">
        <v>169</v>
      </c>
      <c r="D1213" s="325" t="s">
        <v>82</v>
      </c>
      <c r="E1213" s="325" t="s">
        <v>13</v>
      </c>
      <c r="F1213" s="325">
        <v>310</v>
      </c>
      <c r="G1213" s="325">
        <v>256</v>
      </c>
      <c r="H1213" s="325">
        <v>54</v>
      </c>
      <c r="I1213" s="325">
        <v>0.21</v>
      </c>
    </row>
    <row r="1214" spans="1:9" x14ac:dyDescent="0.25">
      <c r="A1214" s="392">
        <v>43586</v>
      </c>
      <c r="B1214" s="324" t="s">
        <v>96</v>
      </c>
      <c r="C1214" s="324" t="s">
        <v>169</v>
      </c>
      <c r="D1214" s="324" t="s">
        <v>81</v>
      </c>
      <c r="E1214" s="324" t="s">
        <v>46</v>
      </c>
      <c r="F1214" s="324">
        <v>341</v>
      </c>
      <c r="G1214" s="324">
        <v>313</v>
      </c>
      <c r="H1214" s="324">
        <v>28</v>
      </c>
      <c r="I1214" s="324">
        <v>0.09</v>
      </c>
    </row>
    <row r="1215" spans="1:9" x14ac:dyDescent="0.25">
      <c r="A1215" s="393">
        <v>43586</v>
      </c>
      <c r="B1215" s="325" t="s">
        <v>96</v>
      </c>
      <c r="C1215" s="325" t="s">
        <v>169</v>
      </c>
      <c r="D1215" s="325" t="s">
        <v>81</v>
      </c>
      <c r="E1215" s="325" t="s">
        <v>47</v>
      </c>
      <c r="F1215" s="325">
        <v>542</v>
      </c>
      <c r="G1215" s="325">
        <v>536</v>
      </c>
      <c r="H1215" s="325">
        <v>6</v>
      </c>
      <c r="I1215" s="325">
        <v>0.01</v>
      </c>
    </row>
    <row r="1216" spans="1:9" x14ac:dyDescent="0.25">
      <c r="A1216" s="392">
        <v>43586</v>
      </c>
      <c r="B1216" s="324" t="s">
        <v>96</v>
      </c>
      <c r="C1216" s="324" t="s">
        <v>169</v>
      </c>
      <c r="D1216" s="324" t="s">
        <v>81</v>
      </c>
      <c r="E1216" s="324" t="s">
        <v>48</v>
      </c>
      <c r="F1216" s="324">
        <v>285</v>
      </c>
      <c r="G1216" s="324">
        <v>277</v>
      </c>
      <c r="H1216" s="324">
        <v>8</v>
      </c>
      <c r="I1216" s="324">
        <v>0.03</v>
      </c>
    </row>
    <row r="1217" spans="1:9" x14ac:dyDescent="0.25">
      <c r="A1217" s="393">
        <v>43586</v>
      </c>
      <c r="B1217" s="325" t="s">
        <v>96</v>
      </c>
      <c r="C1217" s="325" t="s">
        <v>169</v>
      </c>
      <c r="D1217" s="325" t="s">
        <v>81</v>
      </c>
      <c r="E1217" s="325" t="s">
        <v>50</v>
      </c>
      <c r="F1217" s="325">
        <v>713</v>
      </c>
      <c r="G1217" s="325">
        <v>713</v>
      </c>
      <c r="H1217" s="325">
        <v>0</v>
      </c>
      <c r="I1217" s="325">
        <v>0</v>
      </c>
    </row>
    <row r="1218" spans="1:9" x14ac:dyDescent="0.25">
      <c r="A1218" s="392">
        <v>43586</v>
      </c>
      <c r="B1218" s="324" t="s">
        <v>96</v>
      </c>
      <c r="C1218" s="324" t="s">
        <v>169</v>
      </c>
      <c r="D1218" s="324" t="s">
        <v>82</v>
      </c>
      <c r="E1218" s="324" t="s">
        <v>9</v>
      </c>
      <c r="F1218" s="324">
        <v>413</v>
      </c>
      <c r="G1218" s="324">
        <v>413</v>
      </c>
      <c r="H1218" s="324">
        <v>0</v>
      </c>
      <c r="I1218" s="324">
        <v>0</v>
      </c>
    </row>
    <row r="1219" spans="1:9" x14ac:dyDescent="0.25">
      <c r="A1219" s="393">
        <v>43586</v>
      </c>
      <c r="B1219" s="325" t="s">
        <v>96</v>
      </c>
      <c r="C1219" s="325" t="s">
        <v>169</v>
      </c>
      <c r="D1219" s="325" t="s">
        <v>82</v>
      </c>
      <c r="E1219" s="325" t="s">
        <v>10</v>
      </c>
      <c r="F1219" s="325">
        <v>191</v>
      </c>
      <c r="G1219" s="325">
        <v>190</v>
      </c>
      <c r="H1219" s="325">
        <v>1</v>
      </c>
      <c r="I1219" s="325">
        <v>0.01</v>
      </c>
    </row>
    <row r="1220" spans="1:9" x14ac:dyDescent="0.25">
      <c r="A1220" s="392">
        <v>43586</v>
      </c>
      <c r="B1220" s="324" t="s">
        <v>96</v>
      </c>
      <c r="C1220" s="324" t="s">
        <v>169</v>
      </c>
      <c r="D1220" s="324" t="s">
        <v>82</v>
      </c>
      <c r="E1220" s="324" t="s">
        <v>11</v>
      </c>
      <c r="F1220" s="324">
        <v>160</v>
      </c>
      <c r="G1220" s="324">
        <v>160</v>
      </c>
      <c r="H1220" s="324">
        <v>0</v>
      </c>
      <c r="I1220" s="324">
        <v>0</v>
      </c>
    </row>
    <row r="1221" spans="1:9" x14ac:dyDescent="0.25">
      <c r="A1221" s="393">
        <v>43586</v>
      </c>
      <c r="B1221" s="325" t="s">
        <v>96</v>
      </c>
      <c r="C1221" s="325" t="s">
        <v>169</v>
      </c>
      <c r="D1221" s="325" t="s">
        <v>82</v>
      </c>
      <c r="E1221" s="325" t="s">
        <v>12</v>
      </c>
      <c r="F1221" s="325">
        <v>103</v>
      </c>
      <c r="G1221" s="325">
        <v>103</v>
      </c>
      <c r="H1221" s="325">
        <v>0</v>
      </c>
      <c r="I1221" s="325">
        <v>0</v>
      </c>
    </row>
    <row r="1222" spans="1:9" x14ac:dyDescent="0.25">
      <c r="A1222" s="392">
        <v>43586</v>
      </c>
      <c r="B1222" s="324" t="s">
        <v>96</v>
      </c>
      <c r="C1222" s="324" t="s">
        <v>169</v>
      </c>
      <c r="D1222" s="324" t="s">
        <v>82</v>
      </c>
      <c r="E1222" s="324" t="s">
        <v>13</v>
      </c>
      <c r="F1222" s="324">
        <v>697</v>
      </c>
      <c r="G1222" s="324">
        <v>658</v>
      </c>
      <c r="H1222" s="324">
        <v>39</v>
      </c>
      <c r="I1222" s="324">
        <v>0.06</v>
      </c>
    </row>
    <row r="1223" spans="1:9" x14ac:dyDescent="0.25">
      <c r="A1223" s="393">
        <v>43586</v>
      </c>
      <c r="B1223" s="325" t="s">
        <v>161</v>
      </c>
      <c r="C1223" s="325" t="s">
        <v>169</v>
      </c>
      <c r="D1223" s="325" t="s">
        <v>81</v>
      </c>
      <c r="E1223" s="325" t="s">
        <v>46</v>
      </c>
      <c r="F1223" s="325">
        <v>57</v>
      </c>
      <c r="G1223" s="325" t="s">
        <v>170</v>
      </c>
      <c r="H1223" s="325" t="s">
        <v>170</v>
      </c>
      <c r="I1223" s="325" t="s">
        <v>170</v>
      </c>
    </row>
    <row r="1224" spans="1:9" x14ac:dyDescent="0.25">
      <c r="A1224" s="392">
        <v>43586</v>
      </c>
      <c r="B1224" s="324" t="s">
        <v>161</v>
      </c>
      <c r="C1224" s="324" t="s">
        <v>169</v>
      </c>
      <c r="D1224" s="324" t="s">
        <v>81</v>
      </c>
      <c r="E1224" s="324" t="s">
        <v>47</v>
      </c>
      <c r="F1224" s="324">
        <v>151</v>
      </c>
      <c r="G1224" s="324" t="s">
        <v>170</v>
      </c>
      <c r="H1224" s="324" t="s">
        <v>170</v>
      </c>
      <c r="I1224" s="324" t="s">
        <v>170</v>
      </c>
    </row>
    <row r="1225" spans="1:9" x14ac:dyDescent="0.25">
      <c r="A1225" s="393">
        <v>43586</v>
      </c>
      <c r="B1225" s="325" t="s">
        <v>161</v>
      </c>
      <c r="C1225" s="325" t="s">
        <v>169</v>
      </c>
      <c r="D1225" s="325" t="s">
        <v>81</v>
      </c>
      <c r="E1225" s="325" t="s">
        <v>48</v>
      </c>
      <c r="F1225" s="325">
        <v>49</v>
      </c>
      <c r="G1225" s="325" t="s">
        <v>170</v>
      </c>
      <c r="H1225" s="325" t="s">
        <v>170</v>
      </c>
      <c r="I1225" s="325" t="s">
        <v>170</v>
      </c>
    </row>
    <row r="1226" spans="1:9" x14ac:dyDescent="0.25">
      <c r="A1226" s="392">
        <v>43586</v>
      </c>
      <c r="B1226" s="324" t="s">
        <v>161</v>
      </c>
      <c r="C1226" s="324" t="s">
        <v>169</v>
      </c>
      <c r="D1226" s="324" t="s">
        <v>81</v>
      </c>
      <c r="E1226" s="324" t="s">
        <v>50</v>
      </c>
      <c r="F1226" s="324">
        <v>413</v>
      </c>
      <c r="G1226" s="324" t="s">
        <v>170</v>
      </c>
      <c r="H1226" s="324" t="s">
        <v>170</v>
      </c>
      <c r="I1226" s="324" t="s">
        <v>170</v>
      </c>
    </row>
    <row r="1227" spans="1:9" x14ac:dyDescent="0.25">
      <c r="A1227" s="393">
        <v>43586</v>
      </c>
      <c r="B1227" s="325" t="s">
        <v>161</v>
      </c>
      <c r="C1227" s="325" t="s">
        <v>169</v>
      </c>
      <c r="D1227" s="325" t="s">
        <v>82</v>
      </c>
      <c r="E1227" s="325" t="s">
        <v>9</v>
      </c>
      <c r="F1227" s="325">
        <v>413</v>
      </c>
      <c r="G1227" s="325" t="s">
        <v>170</v>
      </c>
      <c r="H1227" s="325" t="s">
        <v>170</v>
      </c>
      <c r="I1227" s="325" t="s">
        <v>170</v>
      </c>
    </row>
    <row r="1228" spans="1:9" x14ac:dyDescent="0.25">
      <c r="A1228" s="392">
        <v>43586</v>
      </c>
      <c r="B1228" s="324" t="s">
        <v>161</v>
      </c>
      <c r="C1228" s="324" t="s">
        <v>169</v>
      </c>
      <c r="D1228" s="324" t="s">
        <v>82</v>
      </c>
      <c r="E1228" s="324" t="s">
        <v>10</v>
      </c>
      <c r="F1228" s="324">
        <v>40</v>
      </c>
      <c r="G1228" s="324" t="s">
        <v>170</v>
      </c>
      <c r="H1228" s="324" t="s">
        <v>170</v>
      </c>
      <c r="I1228" s="324" t="s">
        <v>170</v>
      </c>
    </row>
    <row r="1229" spans="1:9" x14ac:dyDescent="0.25">
      <c r="A1229" s="393">
        <v>43586</v>
      </c>
      <c r="B1229" s="325" t="s">
        <v>161</v>
      </c>
      <c r="C1229" s="325" t="s">
        <v>169</v>
      </c>
      <c r="D1229" s="325" t="s">
        <v>82</v>
      </c>
      <c r="E1229" s="325" t="s">
        <v>11</v>
      </c>
      <c r="F1229" s="325">
        <v>61</v>
      </c>
      <c r="G1229" s="325" t="s">
        <v>170</v>
      </c>
      <c r="H1229" s="325" t="s">
        <v>170</v>
      </c>
      <c r="I1229" s="325" t="s">
        <v>170</v>
      </c>
    </row>
    <row r="1230" spans="1:9" x14ac:dyDescent="0.25">
      <c r="A1230" s="392">
        <v>43586</v>
      </c>
      <c r="B1230" s="324" t="s">
        <v>161</v>
      </c>
      <c r="C1230" s="324" t="s">
        <v>169</v>
      </c>
      <c r="D1230" s="324" t="s">
        <v>82</v>
      </c>
      <c r="E1230" s="324" t="s">
        <v>12</v>
      </c>
      <c r="F1230" s="324">
        <v>40</v>
      </c>
      <c r="G1230" s="324" t="s">
        <v>170</v>
      </c>
      <c r="H1230" s="324" t="s">
        <v>170</v>
      </c>
      <c r="I1230" s="324" t="s">
        <v>170</v>
      </c>
    </row>
    <row r="1231" spans="1:9" x14ac:dyDescent="0.25">
      <c r="A1231" s="393">
        <v>43586</v>
      </c>
      <c r="B1231" s="325" t="s">
        <v>161</v>
      </c>
      <c r="C1231" s="325" t="s">
        <v>169</v>
      </c>
      <c r="D1231" s="325" t="s">
        <v>82</v>
      </c>
      <c r="E1231" s="325" t="s">
        <v>13</v>
      </c>
      <c r="F1231" s="325">
        <v>116</v>
      </c>
      <c r="G1231" s="325" t="s">
        <v>170</v>
      </c>
      <c r="H1231" s="325" t="s">
        <v>170</v>
      </c>
      <c r="I1231" s="325" t="s">
        <v>170</v>
      </c>
    </row>
    <row r="1232" spans="1:9" x14ac:dyDescent="0.25">
      <c r="A1232" s="392">
        <v>43617</v>
      </c>
      <c r="B1232" s="324" t="s">
        <v>80</v>
      </c>
      <c r="C1232" s="324" t="s">
        <v>169</v>
      </c>
      <c r="D1232" s="324" t="s">
        <v>81</v>
      </c>
      <c r="E1232" s="324" t="s">
        <v>46</v>
      </c>
      <c r="F1232" s="324">
        <v>4587</v>
      </c>
      <c r="G1232" s="324">
        <v>4136</v>
      </c>
      <c r="H1232" s="324">
        <v>451</v>
      </c>
      <c r="I1232" s="324">
        <v>0.11</v>
      </c>
    </row>
    <row r="1233" spans="1:9" x14ac:dyDescent="0.25">
      <c r="A1233" s="393">
        <v>43617</v>
      </c>
      <c r="B1233" s="325" t="s">
        <v>80</v>
      </c>
      <c r="C1233" s="325" t="s">
        <v>169</v>
      </c>
      <c r="D1233" s="325" t="s">
        <v>81</v>
      </c>
      <c r="E1233" s="325" t="s">
        <v>47</v>
      </c>
      <c r="F1233" s="325">
        <v>5033</v>
      </c>
      <c r="G1233" s="325">
        <v>4953</v>
      </c>
      <c r="H1233" s="325">
        <v>80</v>
      </c>
      <c r="I1233" s="325">
        <v>0.02</v>
      </c>
    </row>
    <row r="1234" spans="1:9" x14ac:dyDescent="0.25">
      <c r="A1234" s="392">
        <v>43617</v>
      </c>
      <c r="B1234" s="324" t="s">
        <v>80</v>
      </c>
      <c r="C1234" s="324" t="s">
        <v>169</v>
      </c>
      <c r="D1234" s="324" t="s">
        <v>81</v>
      </c>
      <c r="E1234" s="324" t="s">
        <v>48</v>
      </c>
      <c r="F1234" s="324">
        <v>3016</v>
      </c>
      <c r="G1234" s="324">
        <v>2962</v>
      </c>
      <c r="H1234" s="324">
        <v>54</v>
      </c>
      <c r="I1234" s="324">
        <v>0.02</v>
      </c>
    </row>
    <row r="1235" spans="1:9" x14ac:dyDescent="0.25">
      <c r="A1235" s="393">
        <v>43617</v>
      </c>
      <c r="B1235" s="325" t="s">
        <v>80</v>
      </c>
      <c r="C1235" s="325" t="s">
        <v>169</v>
      </c>
      <c r="D1235" s="325" t="s">
        <v>81</v>
      </c>
      <c r="E1235" s="325" t="s">
        <v>49</v>
      </c>
      <c r="F1235" s="325">
        <v>1333</v>
      </c>
      <c r="G1235" s="325">
        <v>1333</v>
      </c>
      <c r="H1235" s="325">
        <v>0</v>
      </c>
      <c r="I1235" s="325">
        <v>0</v>
      </c>
    </row>
    <row r="1236" spans="1:9" x14ac:dyDescent="0.25">
      <c r="A1236" s="392">
        <v>43617</v>
      </c>
      <c r="B1236" s="324" t="s">
        <v>80</v>
      </c>
      <c r="C1236" s="324" t="s">
        <v>169</v>
      </c>
      <c r="D1236" s="324" t="s">
        <v>81</v>
      </c>
      <c r="E1236" s="324" t="s">
        <v>50</v>
      </c>
      <c r="F1236" s="324">
        <v>9795</v>
      </c>
      <c r="G1236" s="324">
        <v>9794</v>
      </c>
      <c r="H1236" s="324">
        <v>1</v>
      </c>
      <c r="I1236" s="324">
        <v>0</v>
      </c>
    </row>
    <row r="1237" spans="1:9" x14ac:dyDescent="0.25">
      <c r="A1237" s="393">
        <v>43617</v>
      </c>
      <c r="B1237" s="325" t="s">
        <v>80</v>
      </c>
      <c r="C1237" s="325" t="s">
        <v>169</v>
      </c>
      <c r="D1237" s="325" t="s">
        <v>82</v>
      </c>
      <c r="E1237" s="325" t="s">
        <v>9</v>
      </c>
      <c r="F1237" s="325">
        <v>4534</v>
      </c>
      <c r="G1237" s="325">
        <v>4534</v>
      </c>
      <c r="H1237" s="325">
        <v>0</v>
      </c>
      <c r="I1237" s="325">
        <v>0</v>
      </c>
    </row>
    <row r="1238" spans="1:9" x14ac:dyDescent="0.25">
      <c r="A1238" s="392">
        <v>43617</v>
      </c>
      <c r="B1238" s="324" t="s">
        <v>80</v>
      </c>
      <c r="C1238" s="324" t="s">
        <v>169</v>
      </c>
      <c r="D1238" s="324" t="s">
        <v>82</v>
      </c>
      <c r="E1238" s="324" t="s">
        <v>10</v>
      </c>
      <c r="F1238" s="324">
        <v>3122</v>
      </c>
      <c r="G1238" s="324">
        <v>3117</v>
      </c>
      <c r="H1238" s="324">
        <v>5</v>
      </c>
      <c r="I1238" s="324">
        <v>0</v>
      </c>
    </row>
    <row r="1239" spans="1:9" x14ac:dyDescent="0.25">
      <c r="A1239" s="393">
        <v>43617</v>
      </c>
      <c r="B1239" s="325" t="s">
        <v>80</v>
      </c>
      <c r="C1239" s="325" t="s">
        <v>169</v>
      </c>
      <c r="D1239" s="325" t="s">
        <v>82</v>
      </c>
      <c r="E1239" s="325" t="s">
        <v>11</v>
      </c>
      <c r="F1239" s="325">
        <v>3070</v>
      </c>
      <c r="G1239" s="325">
        <v>3059</v>
      </c>
      <c r="H1239" s="325">
        <v>11</v>
      </c>
      <c r="I1239" s="325">
        <v>0</v>
      </c>
    </row>
    <row r="1240" spans="1:9" x14ac:dyDescent="0.25">
      <c r="A1240" s="392">
        <v>43617</v>
      </c>
      <c r="B1240" s="324" t="s">
        <v>80</v>
      </c>
      <c r="C1240" s="324" t="s">
        <v>169</v>
      </c>
      <c r="D1240" s="324" t="s">
        <v>82</v>
      </c>
      <c r="E1240" s="324" t="s">
        <v>12</v>
      </c>
      <c r="F1240" s="324">
        <v>3060</v>
      </c>
      <c r="G1240" s="324">
        <v>3052</v>
      </c>
      <c r="H1240" s="324">
        <v>8</v>
      </c>
      <c r="I1240" s="324">
        <v>0</v>
      </c>
    </row>
    <row r="1241" spans="1:9" x14ac:dyDescent="0.25">
      <c r="A1241" s="393">
        <v>43617</v>
      </c>
      <c r="B1241" s="325" t="s">
        <v>80</v>
      </c>
      <c r="C1241" s="325" t="s">
        <v>169</v>
      </c>
      <c r="D1241" s="325" t="s">
        <v>82</v>
      </c>
      <c r="E1241" s="325" t="s">
        <v>13</v>
      </c>
      <c r="F1241" s="325">
        <v>5130</v>
      </c>
      <c r="G1241" s="325">
        <v>4750</v>
      </c>
      <c r="H1241" s="325">
        <v>380</v>
      </c>
      <c r="I1241" s="325">
        <v>0.08</v>
      </c>
    </row>
    <row r="1242" spans="1:9" x14ac:dyDescent="0.25">
      <c r="A1242" s="392">
        <v>43617</v>
      </c>
      <c r="B1242" s="324" t="s">
        <v>145</v>
      </c>
      <c r="C1242" s="324" t="s">
        <v>169</v>
      </c>
      <c r="D1242" s="324" t="s">
        <v>81</v>
      </c>
      <c r="E1242" s="324" t="s">
        <v>46</v>
      </c>
      <c r="F1242" s="324">
        <v>125</v>
      </c>
      <c r="G1242" s="324" t="s">
        <v>170</v>
      </c>
      <c r="H1242" s="324" t="s">
        <v>170</v>
      </c>
      <c r="I1242" s="324" t="s">
        <v>170</v>
      </c>
    </row>
    <row r="1243" spans="1:9" x14ac:dyDescent="0.25">
      <c r="A1243" s="393">
        <v>43617</v>
      </c>
      <c r="B1243" s="325" t="s">
        <v>145</v>
      </c>
      <c r="C1243" s="325" t="s">
        <v>169</v>
      </c>
      <c r="D1243" s="325" t="s">
        <v>81</v>
      </c>
      <c r="E1243" s="325" t="s">
        <v>47</v>
      </c>
      <c r="F1243" s="325">
        <v>273</v>
      </c>
      <c r="G1243" s="325" t="s">
        <v>170</v>
      </c>
      <c r="H1243" s="325" t="s">
        <v>170</v>
      </c>
      <c r="I1243" s="325" t="s">
        <v>170</v>
      </c>
    </row>
    <row r="1244" spans="1:9" x14ac:dyDescent="0.25">
      <c r="A1244" s="392">
        <v>43617</v>
      </c>
      <c r="B1244" s="324" t="s">
        <v>145</v>
      </c>
      <c r="C1244" s="324" t="s">
        <v>169</v>
      </c>
      <c r="D1244" s="324" t="s">
        <v>81</v>
      </c>
      <c r="E1244" s="324" t="s">
        <v>48</v>
      </c>
      <c r="F1244" s="324">
        <v>87</v>
      </c>
      <c r="G1244" s="324" t="s">
        <v>170</v>
      </c>
      <c r="H1244" s="324" t="s">
        <v>170</v>
      </c>
      <c r="I1244" s="324" t="s">
        <v>170</v>
      </c>
    </row>
    <row r="1245" spans="1:9" x14ac:dyDescent="0.25">
      <c r="A1245" s="393">
        <v>43617</v>
      </c>
      <c r="B1245" s="325" t="s">
        <v>145</v>
      </c>
      <c r="C1245" s="325" t="s">
        <v>169</v>
      </c>
      <c r="D1245" s="325" t="s">
        <v>81</v>
      </c>
      <c r="E1245" s="325" t="s">
        <v>50</v>
      </c>
      <c r="F1245" s="325">
        <v>323</v>
      </c>
      <c r="G1245" s="325" t="s">
        <v>170</v>
      </c>
      <c r="H1245" s="325" t="s">
        <v>170</v>
      </c>
      <c r="I1245" s="325" t="s">
        <v>170</v>
      </c>
    </row>
    <row r="1246" spans="1:9" x14ac:dyDescent="0.25">
      <c r="A1246" s="392">
        <v>43617</v>
      </c>
      <c r="B1246" s="324" t="s">
        <v>145</v>
      </c>
      <c r="C1246" s="324" t="s">
        <v>169</v>
      </c>
      <c r="D1246" s="324" t="s">
        <v>82</v>
      </c>
      <c r="E1246" s="324" t="s">
        <v>9</v>
      </c>
      <c r="F1246" s="324">
        <v>195</v>
      </c>
      <c r="G1246" s="324" t="s">
        <v>170</v>
      </c>
      <c r="H1246" s="324" t="s">
        <v>170</v>
      </c>
      <c r="I1246" s="324" t="s">
        <v>170</v>
      </c>
    </row>
    <row r="1247" spans="1:9" x14ac:dyDescent="0.25">
      <c r="A1247" s="393">
        <v>43617</v>
      </c>
      <c r="B1247" s="325" t="s">
        <v>145</v>
      </c>
      <c r="C1247" s="325" t="s">
        <v>169</v>
      </c>
      <c r="D1247" s="325" t="s">
        <v>82</v>
      </c>
      <c r="E1247" s="325" t="s">
        <v>10</v>
      </c>
      <c r="F1247" s="325">
        <v>152</v>
      </c>
      <c r="G1247" s="325" t="s">
        <v>170</v>
      </c>
      <c r="H1247" s="325" t="s">
        <v>170</v>
      </c>
      <c r="I1247" s="325" t="s">
        <v>170</v>
      </c>
    </row>
    <row r="1248" spans="1:9" x14ac:dyDescent="0.25">
      <c r="A1248" s="392">
        <v>43617</v>
      </c>
      <c r="B1248" s="324" t="s">
        <v>145</v>
      </c>
      <c r="C1248" s="324" t="s">
        <v>169</v>
      </c>
      <c r="D1248" s="324" t="s">
        <v>82</v>
      </c>
      <c r="E1248" s="324" t="s">
        <v>11</v>
      </c>
      <c r="F1248" s="324">
        <v>42</v>
      </c>
      <c r="G1248" s="324" t="s">
        <v>170</v>
      </c>
      <c r="H1248" s="324" t="s">
        <v>170</v>
      </c>
      <c r="I1248" s="324" t="s">
        <v>170</v>
      </c>
    </row>
    <row r="1249" spans="1:9" x14ac:dyDescent="0.25">
      <c r="A1249" s="393">
        <v>43617</v>
      </c>
      <c r="B1249" s="325" t="s">
        <v>145</v>
      </c>
      <c r="C1249" s="325" t="s">
        <v>169</v>
      </c>
      <c r="D1249" s="325" t="s">
        <v>82</v>
      </c>
      <c r="E1249" s="325" t="s">
        <v>12</v>
      </c>
      <c r="F1249" s="325">
        <v>25</v>
      </c>
      <c r="G1249" s="325" t="s">
        <v>170</v>
      </c>
      <c r="H1249" s="325" t="s">
        <v>170</v>
      </c>
      <c r="I1249" s="325" t="s">
        <v>170</v>
      </c>
    </row>
    <row r="1250" spans="1:9" x14ac:dyDescent="0.25">
      <c r="A1250" s="392">
        <v>43617</v>
      </c>
      <c r="B1250" s="324" t="s">
        <v>145</v>
      </c>
      <c r="C1250" s="324" t="s">
        <v>169</v>
      </c>
      <c r="D1250" s="324" t="s">
        <v>82</v>
      </c>
      <c r="E1250" s="324" t="s">
        <v>13</v>
      </c>
      <c r="F1250" s="324">
        <v>394</v>
      </c>
      <c r="G1250" s="324" t="s">
        <v>170</v>
      </c>
      <c r="H1250" s="324" t="s">
        <v>170</v>
      </c>
      <c r="I1250" s="324" t="s">
        <v>170</v>
      </c>
    </row>
    <row r="1251" spans="1:9" x14ac:dyDescent="0.25">
      <c r="A1251" s="393">
        <v>43617</v>
      </c>
      <c r="B1251" s="325" t="s">
        <v>83</v>
      </c>
      <c r="C1251" s="325" t="s">
        <v>169</v>
      </c>
      <c r="D1251" s="325" t="s">
        <v>81</v>
      </c>
      <c r="E1251" s="325" t="s">
        <v>46</v>
      </c>
      <c r="F1251" s="325">
        <v>43</v>
      </c>
      <c r="G1251" s="325">
        <v>37</v>
      </c>
      <c r="H1251" s="325">
        <v>6</v>
      </c>
      <c r="I1251" s="325">
        <v>0.16</v>
      </c>
    </row>
    <row r="1252" spans="1:9" x14ac:dyDescent="0.25">
      <c r="A1252" s="392">
        <v>43617</v>
      </c>
      <c r="B1252" s="324" t="s">
        <v>83</v>
      </c>
      <c r="C1252" s="324" t="s">
        <v>169</v>
      </c>
      <c r="D1252" s="324" t="s">
        <v>81</v>
      </c>
      <c r="E1252" s="324" t="s">
        <v>47</v>
      </c>
      <c r="F1252" s="324">
        <v>85</v>
      </c>
      <c r="G1252" s="324">
        <v>86</v>
      </c>
      <c r="H1252" s="324">
        <v>-1</v>
      </c>
      <c r="I1252" s="324">
        <v>-0.01</v>
      </c>
    </row>
    <row r="1253" spans="1:9" x14ac:dyDescent="0.25">
      <c r="A1253" s="393">
        <v>43617</v>
      </c>
      <c r="B1253" s="325" t="s">
        <v>83</v>
      </c>
      <c r="C1253" s="325" t="s">
        <v>169</v>
      </c>
      <c r="D1253" s="325" t="s">
        <v>81</v>
      </c>
      <c r="E1253" s="325" t="s">
        <v>48</v>
      </c>
      <c r="F1253" s="325">
        <v>67</v>
      </c>
      <c r="G1253" s="325">
        <v>68</v>
      </c>
      <c r="H1253" s="325">
        <v>-1</v>
      </c>
      <c r="I1253" s="325">
        <v>-0.01</v>
      </c>
    </row>
    <row r="1254" spans="1:9" x14ac:dyDescent="0.25">
      <c r="A1254" s="392">
        <v>43617</v>
      </c>
      <c r="B1254" s="324" t="s">
        <v>83</v>
      </c>
      <c r="C1254" s="324" t="s">
        <v>169</v>
      </c>
      <c r="D1254" s="324" t="s">
        <v>81</v>
      </c>
      <c r="E1254" s="324" t="s">
        <v>50</v>
      </c>
      <c r="F1254" s="324">
        <v>65</v>
      </c>
      <c r="G1254" s="324">
        <v>65</v>
      </c>
      <c r="H1254" s="324">
        <v>0</v>
      </c>
      <c r="I1254" s="324">
        <v>0</v>
      </c>
    </row>
    <row r="1255" spans="1:9" x14ac:dyDescent="0.25">
      <c r="A1255" s="393">
        <v>43617</v>
      </c>
      <c r="B1255" s="325" t="s">
        <v>84</v>
      </c>
      <c r="C1255" s="325" t="s">
        <v>169</v>
      </c>
      <c r="D1255" s="325" t="s">
        <v>81</v>
      </c>
      <c r="E1255" s="325" t="s">
        <v>46</v>
      </c>
      <c r="F1255" s="325">
        <v>212</v>
      </c>
      <c r="G1255" s="325">
        <v>173</v>
      </c>
      <c r="H1255" s="325">
        <v>39</v>
      </c>
      <c r="I1255" s="325">
        <v>0.23</v>
      </c>
    </row>
    <row r="1256" spans="1:9" x14ac:dyDescent="0.25">
      <c r="A1256" s="392">
        <v>43617</v>
      </c>
      <c r="B1256" s="324" t="s">
        <v>84</v>
      </c>
      <c r="C1256" s="324" t="s">
        <v>169</v>
      </c>
      <c r="D1256" s="324" t="s">
        <v>81</v>
      </c>
      <c r="E1256" s="324" t="s">
        <v>47</v>
      </c>
      <c r="F1256" s="324">
        <v>64</v>
      </c>
      <c r="G1256" s="324">
        <v>61</v>
      </c>
      <c r="H1256" s="324">
        <v>3</v>
      </c>
      <c r="I1256" s="324">
        <v>0.05</v>
      </c>
    </row>
    <row r="1257" spans="1:9" x14ac:dyDescent="0.25">
      <c r="A1257" s="393">
        <v>43617</v>
      </c>
      <c r="B1257" s="325" t="s">
        <v>84</v>
      </c>
      <c r="C1257" s="325" t="s">
        <v>169</v>
      </c>
      <c r="D1257" s="325" t="s">
        <v>81</v>
      </c>
      <c r="E1257" s="325" t="s">
        <v>48</v>
      </c>
      <c r="F1257" s="325">
        <v>149</v>
      </c>
      <c r="G1257" s="325">
        <v>146</v>
      </c>
      <c r="H1257" s="325">
        <v>3</v>
      </c>
      <c r="I1257" s="325">
        <v>0.02</v>
      </c>
    </row>
    <row r="1258" spans="1:9" x14ac:dyDescent="0.25">
      <c r="A1258" s="392">
        <v>43617</v>
      </c>
      <c r="B1258" s="324" t="s">
        <v>84</v>
      </c>
      <c r="C1258" s="324" t="s">
        <v>169</v>
      </c>
      <c r="D1258" s="324" t="s">
        <v>81</v>
      </c>
      <c r="E1258" s="324" t="s">
        <v>50</v>
      </c>
      <c r="F1258" s="324">
        <v>8</v>
      </c>
      <c r="G1258" s="324">
        <v>8</v>
      </c>
      <c r="H1258" s="324">
        <v>0</v>
      </c>
      <c r="I1258" s="324">
        <v>0</v>
      </c>
    </row>
    <row r="1259" spans="1:9" x14ac:dyDescent="0.25">
      <c r="A1259" s="393">
        <v>43617</v>
      </c>
      <c r="B1259" s="325" t="s">
        <v>85</v>
      </c>
      <c r="C1259" s="325" t="s">
        <v>169</v>
      </c>
      <c r="D1259" s="325" t="s">
        <v>81</v>
      </c>
      <c r="E1259" s="325" t="s">
        <v>46</v>
      </c>
      <c r="F1259" s="325">
        <v>143</v>
      </c>
      <c r="G1259" s="325">
        <v>128</v>
      </c>
      <c r="H1259" s="325">
        <v>15</v>
      </c>
      <c r="I1259" s="325">
        <v>0.12</v>
      </c>
    </row>
    <row r="1260" spans="1:9" x14ac:dyDescent="0.25">
      <c r="A1260" s="392">
        <v>43617</v>
      </c>
      <c r="B1260" s="324" t="s">
        <v>85</v>
      </c>
      <c r="C1260" s="324" t="s">
        <v>169</v>
      </c>
      <c r="D1260" s="324" t="s">
        <v>81</v>
      </c>
      <c r="E1260" s="324" t="s">
        <v>47</v>
      </c>
      <c r="F1260" s="324">
        <v>207</v>
      </c>
      <c r="G1260" s="324">
        <v>208</v>
      </c>
      <c r="H1260" s="324">
        <v>-1</v>
      </c>
      <c r="I1260" s="324">
        <v>0</v>
      </c>
    </row>
    <row r="1261" spans="1:9" x14ac:dyDescent="0.25">
      <c r="A1261" s="393">
        <v>43617</v>
      </c>
      <c r="B1261" s="325" t="s">
        <v>85</v>
      </c>
      <c r="C1261" s="325" t="s">
        <v>169</v>
      </c>
      <c r="D1261" s="325" t="s">
        <v>81</v>
      </c>
      <c r="E1261" s="325" t="s">
        <v>48</v>
      </c>
      <c r="F1261" s="325">
        <v>157</v>
      </c>
      <c r="G1261" s="325">
        <v>155</v>
      </c>
      <c r="H1261" s="325">
        <v>2</v>
      </c>
      <c r="I1261" s="325">
        <v>0.01</v>
      </c>
    </row>
    <row r="1262" spans="1:9" x14ac:dyDescent="0.25">
      <c r="A1262" s="392">
        <v>43617</v>
      </c>
      <c r="B1262" s="324" t="s">
        <v>85</v>
      </c>
      <c r="C1262" s="324" t="s">
        <v>169</v>
      </c>
      <c r="D1262" s="324" t="s">
        <v>81</v>
      </c>
      <c r="E1262" s="324" t="s">
        <v>49</v>
      </c>
      <c r="F1262" s="324">
        <v>985</v>
      </c>
      <c r="G1262" s="324">
        <v>985</v>
      </c>
      <c r="H1262" s="324">
        <v>0</v>
      </c>
      <c r="I1262" s="324">
        <v>0</v>
      </c>
    </row>
    <row r="1263" spans="1:9" x14ac:dyDescent="0.25">
      <c r="A1263" s="393">
        <v>43617</v>
      </c>
      <c r="B1263" s="325" t="s">
        <v>85</v>
      </c>
      <c r="C1263" s="325" t="s">
        <v>169</v>
      </c>
      <c r="D1263" s="325" t="s">
        <v>81</v>
      </c>
      <c r="E1263" s="325" t="s">
        <v>50</v>
      </c>
      <c r="F1263" s="325">
        <v>1889</v>
      </c>
      <c r="G1263" s="325">
        <v>1889</v>
      </c>
      <c r="H1263" s="325">
        <v>0</v>
      </c>
      <c r="I1263" s="325">
        <v>0</v>
      </c>
    </row>
    <row r="1264" spans="1:9" x14ac:dyDescent="0.25">
      <c r="A1264" s="392">
        <v>43617</v>
      </c>
      <c r="B1264" s="324" t="s">
        <v>85</v>
      </c>
      <c r="C1264" s="324" t="s">
        <v>169</v>
      </c>
      <c r="D1264" s="324" t="s">
        <v>82</v>
      </c>
      <c r="E1264" s="324" t="s">
        <v>9</v>
      </c>
      <c r="F1264" s="324">
        <v>1090</v>
      </c>
      <c r="G1264" s="324">
        <v>1089</v>
      </c>
      <c r="H1264" s="324">
        <v>1</v>
      </c>
      <c r="I1264" s="324">
        <v>0</v>
      </c>
    </row>
    <row r="1265" spans="1:9" x14ac:dyDescent="0.25">
      <c r="A1265" s="393">
        <v>43617</v>
      </c>
      <c r="B1265" s="325" t="s">
        <v>85</v>
      </c>
      <c r="C1265" s="325" t="s">
        <v>169</v>
      </c>
      <c r="D1265" s="325" t="s">
        <v>82</v>
      </c>
      <c r="E1265" s="325" t="s">
        <v>10</v>
      </c>
      <c r="F1265" s="325">
        <v>1095</v>
      </c>
      <c r="G1265" s="325">
        <v>1093</v>
      </c>
      <c r="H1265" s="325">
        <v>2</v>
      </c>
      <c r="I1265" s="325">
        <v>0</v>
      </c>
    </row>
    <row r="1266" spans="1:9" x14ac:dyDescent="0.25">
      <c r="A1266" s="392">
        <v>43617</v>
      </c>
      <c r="B1266" s="324" t="s">
        <v>85</v>
      </c>
      <c r="C1266" s="324" t="s">
        <v>169</v>
      </c>
      <c r="D1266" s="324" t="s">
        <v>82</v>
      </c>
      <c r="E1266" s="324" t="s">
        <v>11</v>
      </c>
      <c r="F1266" s="324">
        <v>257</v>
      </c>
      <c r="G1266" s="324">
        <v>256</v>
      </c>
      <c r="H1266" s="324">
        <v>1</v>
      </c>
      <c r="I1266" s="324">
        <v>0</v>
      </c>
    </row>
    <row r="1267" spans="1:9" x14ac:dyDescent="0.25">
      <c r="A1267" s="393">
        <v>43617</v>
      </c>
      <c r="B1267" s="325" t="s">
        <v>85</v>
      </c>
      <c r="C1267" s="325" t="s">
        <v>169</v>
      </c>
      <c r="D1267" s="325" t="s">
        <v>82</v>
      </c>
      <c r="E1267" s="325" t="s">
        <v>12</v>
      </c>
      <c r="F1267" s="325">
        <v>93</v>
      </c>
      <c r="G1267" s="325">
        <v>93</v>
      </c>
      <c r="H1267" s="325">
        <v>0</v>
      </c>
      <c r="I1267" s="325">
        <v>0</v>
      </c>
    </row>
    <row r="1268" spans="1:9" x14ac:dyDescent="0.25">
      <c r="A1268" s="392">
        <v>43617</v>
      </c>
      <c r="B1268" s="324" t="s">
        <v>85</v>
      </c>
      <c r="C1268" s="324" t="s">
        <v>169</v>
      </c>
      <c r="D1268" s="324" t="s">
        <v>82</v>
      </c>
      <c r="E1268" s="324" t="s">
        <v>13</v>
      </c>
      <c r="F1268" s="324">
        <v>846</v>
      </c>
      <c r="G1268" s="324">
        <v>834</v>
      </c>
      <c r="H1268" s="324">
        <v>12</v>
      </c>
      <c r="I1268" s="324">
        <v>0.01</v>
      </c>
    </row>
    <row r="1269" spans="1:9" x14ac:dyDescent="0.25">
      <c r="A1269" s="393">
        <v>43617</v>
      </c>
      <c r="B1269" s="325" t="s">
        <v>146</v>
      </c>
      <c r="C1269" s="325" t="s">
        <v>169</v>
      </c>
      <c r="D1269" s="325" t="s">
        <v>81</v>
      </c>
      <c r="E1269" s="325" t="s">
        <v>46</v>
      </c>
      <c r="F1269" s="325">
        <v>19</v>
      </c>
      <c r="G1269" s="325" t="s">
        <v>170</v>
      </c>
      <c r="H1269" s="325" t="s">
        <v>170</v>
      </c>
      <c r="I1269" s="325" t="s">
        <v>170</v>
      </c>
    </row>
    <row r="1270" spans="1:9" x14ac:dyDescent="0.25">
      <c r="A1270" s="392">
        <v>43617</v>
      </c>
      <c r="B1270" s="324" t="s">
        <v>146</v>
      </c>
      <c r="C1270" s="324" t="s">
        <v>169</v>
      </c>
      <c r="D1270" s="324" t="s">
        <v>81</v>
      </c>
      <c r="E1270" s="324" t="s">
        <v>47</v>
      </c>
      <c r="F1270" s="324">
        <v>35</v>
      </c>
      <c r="G1270" s="324" t="s">
        <v>170</v>
      </c>
      <c r="H1270" s="324" t="s">
        <v>170</v>
      </c>
      <c r="I1270" s="324" t="s">
        <v>170</v>
      </c>
    </row>
    <row r="1271" spans="1:9" x14ac:dyDescent="0.25">
      <c r="A1271" s="393">
        <v>43617</v>
      </c>
      <c r="B1271" s="325" t="s">
        <v>146</v>
      </c>
      <c r="C1271" s="325" t="s">
        <v>169</v>
      </c>
      <c r="D1271" s="325" t="s">
        <v>81</v>
      </c>
      <c r="E1271" s="325" t="s">
        <v>48</v>
      </c>
      <c r="F1271" s="325">
        <v>14</v>
      </c>
      <c r="G1271" s="325" t="s">
        <v>170</v>
      </c>
      <c r="H1271" s="325" t="s">
        <v>170</v>
      </c>
      <c r="I1271" s="325" t="s">
        <v>170</v>
      </c>
    </row>
    <row r="1272" spans="1:9" x14ac:dyDescent="0.25">
      <c r="A1272" s="392">
        <v>43617</v>
      </c>
      <c r="B1272" s="324" t="s">
        <v>146</v>
      </c>
      <c r="C1272" s="324" t="s">
        <v>169</v>
      </c>
      <c r="D1272" s="324" t="s">
        <v>81</v>
      </c>
      <c r="E1272" s="324" t="s">
        <v>49</v>
      </c>
      <c r="F1272" s="324">
        <v>68</v>
      </c>
      <c r="G1272" s="324" t="s">
        <v>170</v>
      </c>
      <c r="H1272" s="324" t="s">
        <v>170</v>
      </c>
      <c r="I1272" s="324" t="s">
        <v>170</v>
      </c>
    </row>
    <row r="1273" spans="1:9" x14ac:dyDescent="0.25">
      <c r="A1273" s="393">
        <v>43617</v>
      </c>
      <c r="B1273" s="325" t="s">
        <v>146</v>
      </c>
      <c r="C1273" s="325" t="s">
        <v>169</v>
      </c>
      <c r="D1273" s="325" t="s">
        <v>81</v>
      </c>
      <c r="E1273" s="325" t="s">
        <v>50</v>
      </c>
      <c r="F1273" s="325">
        <v>61</v>
      </c>
      <c r="G1273" s="325" t="s">
        <v>170</v>
      </c>
      <c r="H1273" s="325" t="s">
        <v>170</v>
      </c>
      <c r="I1273" s="325" t="s">
        <v>170</v>
      </c>
    </row>
    <row r="1274" spans="1:9" x14ac:dyDescent="0.25">
      <c r="A1274" s="392">
        <v>43617</v>
      </c>
      <c r="B1274" s="324" t="s">
        <v>86</v>
      </c>
      <c r="C1274" s="324" t="s">
        <v>169</v>
      </c>
      <c r="D1274" s="324" t="s">
        <v>81</v>
      </c>
      <c r="E1274" s="324" t="s">
        <v>46</v>
      </c>
      <c r="F1274" s="324">
        <v>646</v>
      </c>
      <c r="G1274" s="324">
        <v>598</v>
      </c>
      <c r="H1274" s="324">
        <v>48</v>
      </c>
      <c r="I1274" s="324">
        <v>0.08</v>
      </c>
    </row>
    <row r="1275" spans="1:9" x14ac:dyDescent="0.25">
      <c r="A1275" s="393">
        <v>43617</v>
      </c>
      <c r="B1275" s="325" t="s">
        <v>86</v>
      </c>
      <c r="C1275" s="325" t="s">
        <v>169</v>
      </c>
      <c r="D1275" s="325" t="s">
        <v>81</v>
      </c>
      <c r="E1275" s="325" t="s">
        <v>47</v>
      </c>
      <c r="F1275" s="325">
        <v>558</v>
      </c>
      <c r="G1275" s="325">
        <v>556</v>
      </c>
      <c r="H1275" s="325">
        <v>2</v>
      </c>
      <c r="I1275" s="325">
        <v>0</v>
      </c>
    </row>
    <row r="1276" spans="1:9" x14ac:dyDescent="0.25">
      <c r="A1276" s="392">
        <v>43617</v>
      </c>
      <c r="B1276" s="324" t="s">
        <v>86</v>
      </c>
      <c r="C1276" s="324" t="s">
        <v>169</v>
      </c>
      <c r="D1276" s="324" t="s">
        <v>81</v>
      </c>
      <c r="E1276" s="324" t="s">
        <v>48</v>
      </c>
      <c r="F1276" s="324">
        <v>329</v>
      </c>
      <c r="G1276" s="324">
        <v>322</v>
      </c>
      <c r="H1276" s="324">
        <v>7</v>
      </c>
      <c r="I1276" s="324">
        <v>0.02</v>
      </c>
    </row>
    <row r="1277" spans="1:9" x14ac:dyDescent="0.25">
      <c r="A1277" s="393">
        <v>43617</v>
      </c>
      <c r="B1277" s="325" t="s">
        <v>86</v>
      </c>
      <c r="C1277" s="325" t="s">
        <v>169</v>
      </c>
      <c r="D1277" s="325" t="s">
        <v>81</v>
      </c>
      <c r="E1277" s="325" t="s">
        <v>49</v>
      </c>
      <c r="F1277" s="325">
        <v>280</v>
      </c>
      <c r="G1277" s="325">
        <v>280</v>
      </c>
      <c r="H1277" s="325">
        <v>0</v>
      </c>
      <c r="I1277" s="325">
        <v>0</v>
      </c>
    </row>
    <row r="1278" spans="1:9" x14ac:dyDescent="0.25">
      <c r="A1278" s="392">
        <v>43617</v>
      </c>
      <c r="B1278" s="324" t="s">
        <v>86</v>
      </c>
      <c r="C1278" s="324" t="s">
        <v>169</v>
      </c>
      <c r="D1278" s="324" t="s">
        <v>81</v>
      </c>
      <c r="E1278" s="324" t="s">
        <v>50</v>
      </c>
      <c r="F1278" s="324">
        <v>1129</v>
      </c>
      <c r="G1278" s="324">
        <v>1128</v>
      </c>
      <c r="H1278" s="324">
        <v>1</v>
      </c>
      <c r="I1278" s="324">
        <v>0</v>
      </c>
    </row>
    <row r="1279" spans="1:9" x14ac:dyDescent="0.25">
      <c r="A1279" s="393">
        <v>43617</v>
      </c>
      <c r="B1279" s="325" t="s">
        <v>86</v>
      </c>
      <c r="C1279" s="325" t="s">
        <v>169</v>
      </c>
      <c r="D1279" s="325" t="s">
        <v>82</v>
      </c>
      <c r="E1279" s="325" t="s">
        <v>9</v>
      </c>
      <c r="F1279" s="325">
        <v>445</v>
      </c>
      <c r="G1279" s="325">
        <v>446</v>
      </c>
      <c r="H1279" s="325">
        <v>-1</v>
      </c>
      <c r="I1279" s="325">
        <v>0</v>
      </c>
    </row>
    <row r="1280" spans="1:9" x14ac:dyDescent="0.25">
      <c r="A1280" s="392">
        <v>43617</v>
      </c>
      <c r="B1280" s="324" t="s">
        <v>86</v>
      </c>
      <c r="C1280" s="324" t="s">
        <v>169</v>
      </c>
      <c r="D1280" s="324" t="s">
        <v>82</v>
      </c>
      <c r="E1280" s="324" t="s">
        <v>10</v>
      </c>
      <c r="F1280" s="324">
        <v>635</v>
      </c>
      <c r="G1280" s="324">
        <v>634</v>
      </c>
      <c r="H1280" s="324">
        <v>1</v>
      </c>
      <c r="I1280" s="324">
        <v>0</v>
      </c>
    </row>
    <row r="1281" spans="1:9" x14ac:dyDescent="0.25">
      <c r="A1281" s="393">
        <v>43617</v>
      </c>
      <c r="B1281" s="325" t="s">
        <v>86</v>
      </c>
      <c r="C1281" s="325" t="s">
        <v>169</v>
      </c>
      <c r="D1281" s="325" t="s">
        <v>82</v>
      </c>
      <c r="E1281" s="325" t="s">
        <v>11</v>
      </c>
      <c r="F1281" s="325">
        <v>769</v>
      </c>
      <c r="G1281" s="325">
        <v>763</v>
      </c>
      <c r="H1281" s="325">
        <v>6</v>
      </c>
      <c r="I1281" s="325">
        <v>0.01</v>
      </c>
    </row>
    <row r="1282" spans="1:9" x14ac:dyDescent="0.25">
      <c r="A1282" s="392">
        <v>43617</v>
      </c>
      <c r="B1282" s="324" t="s">
        <v>86</v>
      </c>
      <c r="C1282" s="324" t="s">
        <v>169</v>
      </c>
      <c r="D1282" s="324" t="s">
        <v>82</v>
      </c>
      <c r="E1282" s="324" t="s">
        <v>12</v>
      </c>
      <c r="F1282" s="324">
        <v>432</v>
      </c>
      <c r="G1282" s="324">
        <v>431</v>
      </c>
      <c r="H1282" s="324">
        <v>1</v>
      </c>
      <c r="I1282" s="324">
        <v>0</v>
      </c>
    </row>
    <row r="1283" spans="1:9" x14ac:dyDescent="0.25">
      <c r="A1283" s="393">
        <v>43617</v>
      </c>
      <c r="B1283" s="325" t="s">
        <v>86</v>
      </c>
      <c r="C1283" s="325" t="s">
        <v>169</v>
      </c>
      <c r="D1283" s="325" t="s">
        <v>82</v>
      </c>
      <c r="E1283" s="325" t="s">
        <v>13</v>
      </c>
      <c r="F1283" s="325">
        <v>537</v>
      </c>
      <c r="G1283" s="325">
        <v>487</v>
      </c>
      <c r="H1283" s="325">
        <v>50</v>
      </c>
      <c r="I1283" s="325">
        <v>0.1</v>
      </c>
    </row>
    <row r="1284" spans="1:9" x14ac:dyDescent="0.25">
      <c r="A1284" s="392">
        <v>43617</v>
      </c>
      <c r="B1284" s="324" t="s">
        <v>87</v>
      </c>
      <c r="C1284" s="324" t="s">
        <v>169</v>
      </c>
      <c r="D1284" s="324" t="s">
        <v>81</v>
      </c>
      <c r="E1284" s="324" t="s">
        <v>46</v>
      </c>
      <c r="F1284" s="324">
        <v>28</v>
      </c>
      <c r="G1284" s="324">
        <v>26</v>
      </c>
      <c r="H1284" s="324">
        <v>2</v>
      </c>
      <c r="I1284" s="324">
        <v>0.08</v>
      </c>
    </row>
    <row r="1285" spans="1:9" x14ac:dyDescent="0.25">
      <c r="A1285" s="393">
        <v>43617</v>
      </c>
      <c r="B1285" s="325" t="s">
        <v>87</v>
      </c>
      <c r="C1285" s="325" t="s">
        <v>169</v>
      </c>
      <c r="D1285" s="325" t="s">
        <v>81</v>
      </c>
      <c r="E1285" s="325" t="s">
        <v>47</v>
      </c>
      <c r="F1285" s="325">
        <v>94</v>
      </c>
      <c r="G1285" s="325">
        <v>94</v>
      </c>
      <c r="H1285" s="325">
        <v>0</v>
      </c>
      <c r="I1285" s="325">
        <v>0</v>
      </c>
    </row>
    <row r="1286" spans="1:9" x14ac:dyDescent="0.25">
      <c r="A1286" s="392">
        <v>43617</v>
      </c>
      <c r="B1286" s="324" t="s">
        <v>87</v>
      </c>
      <c r="C1286" s="324" t="s">
        <v>169</v>
      </c>
      <c r="D1286" s="324" t="s">
        <v>81</v>
      </c>
      <c r="E1286" s="324" t="s">
        <v>48</v>
      </c>
      <c r="F1286" s="324">
        <v>45</v>
      </c>
      <c r="G1286" s="324">
        <v>44</v>
      </c>
      <c r="H1286" s="324">
        <v>1</v>
      </c>
      <c r="I1286" s="324">
        <v>0.02</v>
      </c>
    </row>
    <row r="1287" spans="1:9" x14ac:dyDescent="0.25">
      <c r="A1287" s="393">
        <v>43617</v>
      </c>
      <c r="B1287" s="325" t="s">
        <v>87</v>
      </c>
      <c r="C1287" s="325" t="s">
        <v>169</v>
      </c>
      <c r="D1287" s="325" t="s">
        <v>81</v>
      </c>
      <c r="E1287" s="325" t="s">
        <v>50</v>
      </c>
      <c r="F1287" s="325">
        <v>70</v>
      </c>
      <c r="G1287" s="325">
        <v>70</v>
      </c>
      <c r="H1287" s="325">
        <v>0</v>
      </c>
      <c r="I1287" s="325">
        <v>0</v>
      </c>
    </row>
    <row r="1288" spans="1:9" x14ac:dyDescent="0.25">
      <c r="A1288" s="392">
        <v>43617</v>
      </c>
      <c r="B1288" s="324" t="s">
        <v>88</v>
      </c>
      <c r="C1288" s="324" t="s">
        <v>169</v>
      </c>
      <c r="D1288" s="324" t="s">
        <v>81</v>
      </c>
      <c r="E1288" s="324" t="s">
        <v>46</v>
      </c>
      <c r="F1288" s="324">
        <v>241</v>
      </c>
      <c r="G1288" s="324">
        <v>216</v>
      </c>
      <c r="H1288" s="324">
        <v>25</v>
      </c>
      <c r="I1288" s="324">
        <v>0.12</v>
      </c>
    </row>
    <row r="1289" spans="1:9" x14ac:dyDescent="0.25">
      <c r="A1289" s="393">
        <v>43617</v>
      </c>
      <c r="B1289" s="325" t="s">
        <v>88</v>
      </c>
      <c r="C1289" s="325" t="s">
        <v>169</v>
      </c>
      <c r="D1289" s="325" t="s">
        <v>81</v>
      </c>
      <c r="E1289" s="325" t="s">
        <v>47</v>
      </c>
      <c r="F1289" s="325">
        <v>315</v>
      </c>
      <c r="G1289" s="325">
        <v>314</v>
      </c>
      <c r="H1289" s="325">
        <v>1</v>
      </c>
      <c r="I1289" s="325">
        <v>0</v>
      </c>
    </row>
    <row r="1290" spans="1:9" x14ac:dyDescent="0.25">
      <c r="A1290" s="392">
        <v>43617</v>
      </c>
      <c r="B1290" s="324" t="s">
        <v>88</v>
      </c>
      <c r="C1290" s="324" t="s">
        <v>169</v>
      </c>
      <c r="D1290" s="324" t="s">
        <v>81</v>
      </c>
      <c r="E1290" s="324" t="s">
        <v>48</v>
      </c>
      <c r="F1290" s="324">
        <v>134</v>
      </c>
      <c r="G1290" s="324">
        <v>134</v>
      </c>
      <c r="H1290" s="324">
        <v>0</v>
      </c>
      <c r="I1290" s="324">
        <v>0</v>
      </c>
    </row>
    <row r="1291" spans="1:9" x14ac:dyDescent="0.25">
      <c r="A1291" s="393">
        <v>43617</v>
      </c>
      <c r="B1291" s="325" t="s">
        <v>88</v>
      </c>
      <c r="C1291" s="325" t="s">
        <v>169</v>
      </c>
      <c r="D1291" s="325" t="s">
        <v>81</v>
      </c>
      <c r="E1291" s="325" t="s">
        <v>49</v>
      </c>
      <c r="F1291" s="325">
        <v>68</v>
      </c>
      <c r="G1291" s="325">
        <v>68</v>
      </c>
      <c r="H1291" s="325">
        <v>0</v>
      </c>
      <c r="I1291" s="325">
        <v>0</v>
      </c>
    </row>
    <row r="1292" spans="1:9" x14ac:dyDescent="0.25">
      <c r="A1292" s="392">
        <v>43617</v>
      </c>
      <c r="B1292" s="324" t="s">
        <v>88</v>
      </c>
      <c r="C1292" s="324" t="s">
        <v>169</v>
      </c>
      <c r="D1292" s="324" t="s">
        <v>81</v>
      </c>
      <c r="E1292" s="324" t="s">
        <v>50</v>
      </c>
      <c r="F1292" s="324">
        <v>635</v>
      </c>
      <c r="G1292" s="324">
        <v>635</v>
      </c>
      <c r="H1292" s="324">
        <v>0</v>
      </c>
      <c r="I1292" s="324">
        <v>0</v>
      </c>
    </row>
    <row r="1293" spans="1:9" x14ac:dyDescent="0.25">
      <c r="A1293" s="393">
        <v>43617</v>
      </c>
      <c r="B1293" s="325" t="s">
        <v>88</v>
      </c>
      <c r="C1293" s="325" t="s">
        <v>169</v>
      </c>
      <c r="D1293" s="325" t="s">
        <v>82</v>
      </c>
      <c r="E1293" s="325" t="s">
        <v>9</v>
      </c>
      <c r="F1293" s="325">
        <v>462</v>
      </c>
      <c r="G1293" s="325">
        <v>462</v>
      </c>
      <c r="H1293" s="325">
        <v>0</v>
      </c>
      <c r="I1293" s="325">
        <v>0</v>
      </c>
    </row>
    <row r="1294" spans="1:9" x14ac:dyDescent="0.25">
      <c r="A1294" s="392">
        <v>43617</v>
      </c>
      <c r="B1294" s="324" t="s">
        <v>88</v>
      </c>
      <c r="C1294" s="324" t="s">
        <v>169</v>
      </c>
      <c r="D1294" s="324" t="s">
        <v>82</v>
      </c>
      <c r="E1294" s="324" t="s">
        <v>10</v>
      </c>
      <c r="F1294" s="324">
        <v>57</v>
      </c>
      <c r="G1294" s="324">
        <v>57</v>
      </c>
      <c r="H1294" s="324">
        <v>0</v>
      </c>
      <c r="I1294" s="324">
        <v>0</v>
      </c>
    </row>
    <row r="1295" spans="1:9" x14ac:dyDescent="0.25">
      <c r="A1295" s="393">
        <v>43617</v>
      </c>
      <c r="B1295" s="325" t="s">
        <v>88</v>
      </c>
      <c r="C1295" s="325" t="s">
        <v>169</v>
      </c>
      <c r="D1295" s="325" t="s">
        <v>82</v>
      </c>
      <c r="E1295" s="325" t="s">
        <v>11</v>
      </c>
      <c r="F1295" s="325">
        <v>150</v>
      </c>
      <c r="G1295" s="325">
        <v>150</v>
      </c>
      <c r="H1295" s="325">
        <v>0</v>
      </c>
      <c r="I1295" s="325">
        <v>0</v>
      </c>
    </row>
    <row r="1296" spans="1:9" x14ac:dyDescent="0.25">
      <c r="A1296" s="392">
        <v>43617</v>
      </c>
      <c r="B1296" s="324" t="s">
        <v>88</v>
      </c>
      <c r="C1296" s="324" t="s">
        <v>169</v>
      </c>
      <c r="D1296" s="324" t="s">
        <v>82</v>
      </c>
      <c r="E1296" s="324" t="s">
        <v>12</v>
      </c>
      <c r="F1296" s="324">
        <v>93</v>
      </c>
      <c r="G1296" s="324">
        <v>93</v>
      </c>
      <c r="H1296" s="324">
        <v>0</v>
      </c>
      <c r="I1296" s="324">
        <v>0</v>
      </c>
    </row>
    <row r="1297" spans="1:9" x14ac:dyDescent="0.25">
      <c r="A1297" s="393">
        <v>43617</v>
      </c>
      <c r="B1297" s="325" t="s">
        <v>88</v>
      </c>
      <c r="C1297" s="325" t="s">
        <v>169</v>
      </c>
      <c r="D1297" s="325" t="s">
        <v>82</v>
      </c>
      <c r="E1297" s="325" t="s">
        <v>13</v>
      </c>
      <c r="F1297" s="325">
        <v>280</v>
      </c>
      <c r="G1297" s="325">
        <v>258</v>
      </c>
      <c r="H1297" s="325">
        <v>22</v>
      </c>
      <c r="I1297" s="325">
        <v>0.09</v>
      </c>
    </row>
    <row r="1298" spans="1:9" x14ac:dyDescent="0.25">
      <c r="A1298" s="392">
        <v>43617</v>
      </c>
      <c r="B1298" s="324" t="s">
        <v>89</v>
      </c>
      <c r="C1298" s="324" t="s">
        <v>169</v>
      </c>
      <c r="D1298" s="324" t="s">
        <v>81</v>
      </c>
      <c r="E1298" s="324" t="s">
        <v>46</v>
      </c>
      <c r="F1298" s="324">
        <v>527</v>
      </c>
      <c r="G1298" s="324">
        <v>469</v>
      </c>
      <c r="H1298" s="324">
        <v>58</v>
      </c>
      <c r="I1298" s="324">
        <v>0.12</v>
      </c>
    </row>
    <row r="1299" spans="1:9" x14ac:dyDescent="0.25">
      <c r="A1299" s="393">
        <v>43617</v>
      </c>
      <c r="B1299" s="325" t="s">
        <v>89</v>
      </c>
      <c r="C1299" s="325" t="s">
        <v>169</v>
      </c>
      <c r="D1299" s="325" t="s">
        <v>81</v>
      </c>
      <c r="E1299" s="325" t="s">
        <v>47</v>
      </c>
      <c r="F1299" s="325">
        <v>570</v>
      </c>
      <c r="G1299" s="325">
        <v>547</v>
      </c>
      <c r="H1299" s="325">
        <v>23</v>
      </c>
      <c r="I1299" s="325">
        <v>0.04</v>
      </c>
    </row>
    <row r="1300" spans="1:9" x14ac:dyDescent="0.25">
      <c r="A1300" s="392">
        <v>43617</v>
      </c>
      <c r="B1300" s="324" t="s">
        <v>89</v>
      </c>
      <c r="C1300" s="324" t="s">
        <v>169</v>
      </c>
      <c r="D1300" s="324" t="s">
        <v>81</v>
      </c>
      <c r="E1300" s="324" t="s">
        <v>48</v>
      </c>
      <c r="F1300" s="324">
        <v>294</v>
      </c>
      <c r="G1300" s="324">
        <v>283</v>
      </c>
      <c r="H1300" s="324">
        <v>11</v>
      </c>
      <c r="I1300" s="324">
        <v>0.04</v>
      </c>
    </row>
    <row r="1301" spans="1:9" x14ac:dyDescent="0.25">
      <c r="A1301" s="393">
        <v>43617</v>
      </c>
      <c r="B1301" s="325" t="s">
        <v>89</v>
      </c>
      <c r="C1301" s="325" t="s">
        <v>169</v>
      </c>
      <c r="D1301" s="325" t="s">
        <v>81</v>
      </c>
      <c r="E1301" s="325" t="s">
        <v>50</v>
      </c>
      <c r="F1301" s="325">
        <v>544</v>
      </c>
      <c r="G1301" s="325">
        <v>544</v>
      </c>
      <c r="H1301" s="325">
        <v>0</v>
      </c>
      <c r="I1301" s="325">
        <v>0</v>
      </c>
    </row>
    <row r="1302" spans="1:9" x14ac:dyDescent="0.25">
      <c r="A1302" s="392">
        <v>43617</v>
      </c>
      <c r="B1302" s="324" t="s">
        <v>89</v>
      </c>
      <c r="C1302" s="324" t="s">
        <v>169</v>
      </c>
      <c r="D1302" s="324" t="s">
        <v>82</v>
      </c>
      <c r="E1302" s="324" t="s">
        <v>9</v>
      </c>
      <c r="F1302" s="324">
        <v>90</v>
      </c>
      <c r="G1302" s="324">
        <v>90</v>
      </c>
      <c r="H1302" s="324">
        <v>0</v>
      </c>
      <c r="I1302" s="324">
        <v>0</v>
      </c>
    </row>
    <row r="1303" spans="1:9" x14ac:dyDescent="0.25">
      <c r="A1303" s="393">
        <v>43617</v>
      </c>
      <c r="B1303" s="325" t="s">
        <v>89</v>
      </c>
      <c r="C1303" s="325" t="s">
        <v>169</v>
      </c>
      <c r="D1303" s="325" t="s">
        <v>82</v>
      </c>
      <c r="E1303" s="325" t="s">
        <v>10</v>
      </c>
      <c r="F1303" s="325">
        <v>63</v>
      </c>
      <c r="G1303" s="325">
        <v>63</v>
      </c>
      <c r="H1303" s="325">
        <v>0</v>
      </c>
      <c r="I1303" s="325">
        <v>0</v>
      </c>
    </row>
    <row r="1304" spans="1:9" x14ac:dyDescent="0.25">
      <c r="A1304" s="392">
        <v>43617</v>
      </c>
      <c r="B1304" s="324" t="s">
        <v>89</v>
      </c>
      <c r="C1304" s="324" t="s">
        <v>169</v>
      </c>
      <c r="D1304" s="324" t="s">
        <v>82</v>
      </c>
      <c r="E1304" s="324" t="s">
        <v>11</v>
      </c>
      <c r="F1304" s="324">
        <v>84</v>
      </c>
      <c r="G1304" s="324">
        <v>84</v>
      </c>
      <c r="H1304" s="324">
        <v>0</v>
      </c>
      <c r="I1304" s="324">
        <v>0</v>
      </c>
    </row>
    <row r="1305" spans="1:9" x14ac:dyDescent="0.25">
      <c r="A1305" s="393">
        <v>43617</v>
      </c>
      <c r="B1305" s="325" t="s">
        <v>89</v>
      </c>
      <c r="C1305" s="325" t="s">
        <v>169</v>
      </c>
      <c r="D1305" s="325" t="s">
        <v>82</v>
      </c>
      <c r="E1305" s="325" t="s">
        <v>12</v>
      </c>
      <c r="F1305" s="325">
        <v>193</v>
      </c>
      <c r="G1305" s="325">
        <v>193</v>
      </c>
      <c r="H1305" s="325">
        <v>0</v>
      </c>
      <c r="I1305" s="325">
        <v>0</v>
      </c>
    </row>
    <row r="1306" spans="1:9" x14ac:dyDescent="0.25">
      <c r="A1306" s="392">
        <v>43617</v>
      </c>
      <c r="B1306" s="324" t="s">
        <v>89</v>
      </c>
      <c r="C1306" s="324" t="s">
        <v>169</v>
      </c>
      <c r="D1306" s="324" t="s">
        <v>82</v>
      </c>
      <c r="E1306" s="324" t="s">
        <v>13</v>
      </c>
      <c r="F1306" s="324">
        <v>501</v>
      </c>
      <c r="G1306" s="324">
        <v>481</v>
      </c>
      <c r="H1306" s="324">
        <v>20</v>
      </c>
      <c r="I1306" s="324">
        <v>0.04</v>
      </c>
    </row>
    <row r="1307" spans="1:9" x14ac:dyDescent="0.25">
      <c r="A1307" s="393">
        <v>43617</v>
      </c>
      <c r="B1307" s="325" t="s">
        <v>90</v>
      </c>
      <c r="C1307" s="325" t="s">
        <v>169</v>
      </c>
      <c r="D1307" s="325" t="s">
        <v>81</v>
      </c>
      <c r="E1307" s="325" t="s">
        <v>46</v>
      </c>
      <c r="F1307" s="325">
        <v>58</v>
      </c>
      <c r="G1307" s="325">
        <v>56</v>
      </c>
      <c r="H1307" s="325">
        <v>2</v>
      </c>
      <c r="I1307" s="325">
        <v>0.04</v>
      </c>
    </row>
    <row r="1308" spans="1:9" x14ac:dyDescent="0.25">
      <c r="A1308" s="392">
        <v>43617</v>
      </c>
      <c r="B1308" s="324" t="s">
        <v>90</v>
      </c>
      <c r="C1308" s="324" t="s">
        <v>169</v>
      </c>
      <c r="D1308" s="324" t="s">
        <v>81</v>
      </c>
      <c r="E1308" s="324" t="s">
        <v>47</v>
      </c>
      <c r="F1308" s="324">
        <v>196</v>
      </c>
      <c r="G1308" s="324">
        <v>194</v>
      </c>
      <c r="H1308" s="324">
        <v>2</v>
      </c>
      <c r="I1308" s="324">
        <v>0.01</v>
      </c>
    </row>
    <row r="1309" spans="1:9" x14ac:dyDescent="0.25">
      <c r="A1309" s="393">
        <v>43617</v>
      </c>
      <c r="B1309" s="325" t="s">
        <v>90</v>
      </c>
      <c r="C1309" s="325" t="s">
        <v>169</v>
      </c>
      <c r="D1309" s="325" t="s">
        <v>81</v>
      </c>
      <c r="E1309" s="325" t="s">
        <v>48</v>
      </c>
      <c r="F1309" s="325">
        <v>135</v>
      </c>
      <c r="G1309" s="325">
        <v>130</v>
      </c>
      <c r="H1309" s="325">
        <v>5</v>
      </c>
      <c r="I1309" s="325">
        <v>0.04</v>
      </c>
    </row>
    <row r="1310" spans="1:9" x14ac:dyDescent="0.25">
      <c r="A1310" s="392">
        <v>43617</v>
      </c>
      <c r="B1310" s="324" t="s">
        <v>90</v>
      </c>
      <c r="C1310" s="324" t="s">
        <v>169</v>
      </c>
      <c r="D1310" s="324" t="s">
        <v>81</v>
      </c>
      <c r="E1310" s="324" t="s">
        <v>50</v>
      </c>
      <c r="F1310" s="324">
        <v>436</v>
      </c>
      <c r="G1310" s="324">
        <v>436</v>
      </c>
      <c r="H1310" s="324">
        <v>0</v>
      </c>
      <c r="I1310" s="324">
        <v>0</v>
      </c>
    </row>
    <row r="1311" spans="1:9" x14ac:dyDescent="0.25">
      <c r="A1311" s="393">
        <v>43617</v>
      </c>
      <c r="B1311" s="325" t="s">
        <v>147</v>
      </c>
      <c r="C1311" s="325" t="s">
        <v>169</v>
      </c>
      <c r="D1311" s="325" t="s">
        <v>81</v>
      </c>
      <c r="E1311" s="325" t="s">
        <v>46</v>
      </c>
      <c r="F1311" s="325">
        <v>26</v>
      </c>
      <c r="G1311" s="325" t="s">
        <v>170</v>
      </c>
      <c r="H1311" s="325" t="s">
        <v>170</v>
      </c>
      <c r="I1311" s="325" t="s">
        <v>170</v>
      </c>
    </row>
    <row r="1312" spans="1:9" x14ac:dyDescent="0.25">
      <c r="A1312" s="392">
        <v>43617</v>
      </c>
      <c r="B1312" s="324" t="s">
        <v>147</v>
      </c>
      <c r="C1312" s="324" t="s">
        <v>169</v>
      </c>
      <c r="D1312" s="324" t="s">
        <v>81</v>
      </c>
      <c r="E1312" s="324" t="s">
        <v>47</v>
      </c>
      <c r="F1312" s="324">
        <v>29</v>
      </c>
      <c r="G1312" s="324" t="s">
        <v>170</v>
      </c>
      <c r="H1312" s="324" t="s">
        <v>170</v>
      </c>
      <c r="I1312" s="324" t="s">
        <v>170</v>
      </c>
    </row>
    <row r="1313" spans="1:9" x14ac:dyDescent="0.25">
      <c r="A1313" s="393">
        <v>43617</v>
      </c>
      <c r="B1313" s="325" t="s">
        <v>147</v>
      </c>
      <c r="C1313" s="325" t="s">
        <v>169</v>
      </c>
      <c r="D1313" s="325" t="s">
        <v>81</v>
      </c>
      <c r="E1313" s="325" t="s">
        <v>48</v>
      </c>
      <c r="F1313" s="325">
        <v>24</v>
      </c>
      <c r="G1313" s="325" t="s">
        <v>170</v>
      </c>
      <c r="H1313" s="325" t="s">
        <v>170</v>
      </c>
      <c r="I1313" s="325" t="s">
        <v>170</v>
      </c>
    </row>
    <row r="1314" spans="1:9" x14ac:dyDescent="0.25">
      <c r="A1314" s="392">
        <v>43617</v>
      </c>
      <c r="B1314" s="324" t="s">
        <v>147</v>
      </c>
      <c r="C1314" s="324" t="s">
        <v>169</v>
      </c>
      <c r="D1314" s="324" t="s">
        <v>81</v>
      </c>
      <c r="E1314" s="324" t="s">
        <v>50</v>
      </c>
      <c r="F1314" s="324">
        <v>54</v>
      </c>
      <c r="G1314" s="324" t="s">
        <v>170</v>
      </c>
      <c r="H1314" s="324" t="s">
        <v>170</v>
      </c>
      <c r="I1314" s="324" t="s">
        <v>170</v>
      </c>
    </row>
    <row r="1315" spans="1:9" x14ac:dyDescent="0.25">
      <c r="A1315" s="393">
        <v>43617</v>
      </c>
      <c r="B1315" s="325" t="s">
        <v>147</v>
      </c>
      <c r="C1315" s="325" t="s">
        <v>169</v>
      </c>
      <c r="D1315" s="325" t="s">
        <v>82</v>
      </c>
      <c r="E1315" s="325" t="s">
        <v>9</v>
      </c>
      <c r="F1315" s="325">
        <v>12</v>
      </c>
      <c r="G1315" s="325" t="s">
        <v>170</v>
      </c>
      <c r="H1315" s="325" t="s">
        <v>170</v>
      </c>
      <c r="I1315" s="325" t="s">
        <v>170</v>
      </c>
    </row>
    <row r="1316" spans="1:9" x14ac:dyDescent="0.25">
      <c r="A1316" s="392">
        <v>43617</v>
      </c>
      <c r="B1316" s="324" t="s">
        <v>147</v>
      </c>
      <c r="C1316" s="324" t="s">
        <v>169</v>
      </c>
      <c r="D1316" s="324" t="s">
        <v>82</v>
      </c>
      <c r="E1316" s="324" t="s">
        <v>10</v>
      </c>
      <c r="F1316" s="324">
        <v>23</v>
      </c>
      <c r="G1316" s="324" t="s">
        <v>170</v>
      </c>
      <c r="H1316" s="324" t="s">
        <v>170</v>
      </c>
      <c r="I1316" s="324" t="s">
        <v>170</v>
      </c>
    </row>
    <row r="1317" spans="1:9" x14ac:dyDescent="0.25">
      <c r="A1317" s="393">
        <v>43617</v>
      </c>
      <c r="B1317" s="325" t="s">
        <v>147</v>
      </c>
      <c r="C1317" s="325" t="s">
        <v>169</v>
      </c>
      <c r="D1317" s="325" t="s">
        <v>82</v>
      </c>
      <c r="E1317" s="325" t="s">
        <v>11</v>
      </c>
      <c r="F1317" s="325">
        <v>13</v>
      </c>
      <c r="G1317" s="325" t="s">
        <v>170</v>
      </c>
      <c r="H1317" s="325" t="s">
        <v>170</v>
      </c>
      <c r="I1317" s="325" t="s">
        <v>170</v>
      </c>
    </row>
    <row r="1318" spans="1:9" x14ac:dyDescent="0.25">
      <c r="A1318" s="392">
        <v>43617</v>
      </c>
      <c r="B1318" s="324" t="s">
        <v>147</v>
      </c>
      <c r="C1318" s="324" t="s">
        <v>169</v>
      </c>
      <c r="D1318" s="324" t="s">
        <v>82</v>
      </c>
      <c r="E1318" s="324" t="s">
        <v>12</v>
      </c>
      <c r="F1318" s="324">
        <v>26</v>
      </c>
      <c r="G1318" s="324" t="s">
        <v>170</v>
      </c>
      <c r="H1318" s="324" t="s">
        <v>170</v>
      </c>
      <c r="I1318" s="324" t="s">
        <v>170</v>
      </c>
    </row>
    <row r="1319" spans="1:9" x14ac:dyDescent="0.25">
      <c r="A1319" s="393">
        <v>43617</v>
      </c>
      <c r="B1319" s="325" t="s">
        <v>147</v>
      </c>
      <c r="C1319" s="325" t="s">
        <v>169</v>
      </c>
      <c r="D1319" s="325" t="s">
        <v>82</v>
      </c>
      <c r="E1319" s="325" t="s">
        <v>13</v>
      </c>
      <c r="F1319" s="325">
        <v>59</v>
      </c>
      <c r="G1319" s="325" t="s">
        <v>170</v>
      </c>
      <c r="H1319" s="325" t="s">
        <v>170</v>
      </c>
      <c r="I1319" s="325" t="s">
        <v>170</v>
      </c>
    </row>
    <row r="1320" spans="1:9" x14ac:dyDescent="0.25">
      <c r="A1320" s="392">
        <v>43617</v>
      </c>
      <c r="B1320" s="324" t="s">
        <v>148</v>
      </c>
      <c r="C1320" s="324" t="s">
        <v>169</v>
      </c>
      <c r="D1320" s="324" t="s">
        <v>81</v>
      </c>
      <c r="E1320" s="324" t="s">
        <v>46</v>
      </c>
      <c r="F1320" s="324">
        <v>154</v>
      </c>
      <c r="G1320" s="324" t="s">
        <v>170</v>
      </c>
      <c r="H1320" s="324" t="s">
        <v>170</v>
      </c>
      <c r="I1320" s="324" t="s">
        <v>170</v>
      </c>
    </row>
    <row r="1321" spans="1:9" x14ac:dyDescent="0.25">
      <c r="A1321" s="393">
        <v>43617</v>
      </c>
      <c r="B1321" s="325" t="s">
        <v>148</v>
      </c>
      <c r="C1321" s="325" t="s">
        <v>169</v>
      </c>
      <c r="D1321" s="325" t="s">
        <v>81</v>
      </c>
      <c r="E1321" s="325" t="s">
        <v>47</v>
      </c>
      <c r="F1321" s="325">
        <v>203</v>
      </c>
      <c r="G1321" s="325" t="s">
        <v>170</v>
      </c>
      <c r="H1321" s="325" t="s">
        <v>170</v>
      </c>
      <c r="I1321" s="325" t="s">
        <v>170</v>
      </c>
    </row>
    <row r="1322" spans="1:9" x14ac:dyDescent="0.25">
      <c r="A1322" s="392">
        <v>43617</v>
      </c>
      <c r="B1322" s="324" t="s">
        <v>148</v>
      </c>
      <c r="C1322" s="324" t="s">
        <v>169</v>
      </c>
      <c r="D1322" s="324" t="s">
        <v>81</v>
      </c>
      <c r="E1322" s="324" t="s">
        <v>48</v>
      </c>
      <c r="F1322" s="324">
        <v>134</v>
      </c>
      <c r="G1322" s="324" t="s">
        <v>170</v>
      </c>
      <c r="H1322" s="324" t="s">
        <v>170</v>
      </c>
      <c r="I1322" s="324" t="s">
        <v>170</v>
      </c>
    </row>
    <row r="1323" spans="1:9" x14ac:dyDescent="0.25">
      <c r="A1323" s="393">
        <v>43617</v>
      </c>
      <c r="B1323" s="325" t="s">
        <v>148</v>
      </c>
      <c r="C1323" s="325" t="s">
        <v>169</v>
      </c>
      <c r="D1323" s="325" t="s">
        <v>81</v>
      </c>
      <c r="E1323" s="325" t="s">
        <v>50</v>
      </c>
      <c r="F1323" s="325">
        <v>213</v>
      </c>
      <c r="G1323" s="325" t="s">
        <v>170</v>
      </c>
      <c r="H1323" s="325" t="s">
        <v>170</v>
      </c>
      <c r="I1323" s="325" t="s">
        <v>170</v>
      </c>
    </row>
    <row r="1324" spans="1:9" x14ac:dyDescent="0.25">
      <c r="A1324" s="392">
        <v>43617</v>
      </c>
      <c r="B1324" s="324" t="s">
        <v>148</v>
      </c>
      <c r="C1324" s="324" t="s">
        <v>169</v>
      </c>
      <c r="D1324" s="324" t="s">
        <v>82</v>
      </c>
      <c r="E1324" s="324" t="s">
        <v>9</v>
      </c>
      <c r="F1324" s="324">
        <v>213</v>
      </c>
      <c r="G1324" s="324" t="s">
        <v>170</v>
      </c>
      <c r="H1324" s="324" t="s">
        <v>170</v>
      </c>
      <c r="I1324" s="324" t="s">
        <v>170</v>
      </c>
    </row>
    <row r="1325" spans="1:9" x14ac:dyDescent="0.25">
      <c r="A1325" s="393">
        <v>43617</v>
      </c>
      <c r="B1325" s="325" t="s">
        <v>148</v>
      </c>
      <c r="C1325" s="325" t="s">
        <v>169</v>
      </c>
      <c r="D1325" s="325" t="s">
        <v>82</v>
      </c>
      <c r="E1325" s="325" t="s">
        <v>10</v>
      </c>
      <c r="F1325" s="325">
        <v>37</v>
      </c>
      <c r="G1325" s="325" t="s">
        <v>170</v>
      </c>
      <c r="H1325" s="325" t="s">
        <v>170</v>
      </c>
      <c r="I1325" s="325" t="s">
        <v>170</v>
      </c>
    </row>
    <row r="1326" spans="1:9" x14ac:dyDescent="0.25">
      <c r="A1326" s="392">
        <v>43617</v>
      </c>
      <c r="B1326" s="324" t="s">
        <v>148</v>
      </c>
      <c r="C1326" s="324" t="s">
        <v>169</v>
      </c>
      <c r="D1326" s="324" t="s">
        <v>82</v>
      </c>
      <c r="E1326" s="324" t="s">
        <v>11</v>
      </c>
      <c r="F1326" s="324">
        <v>125</v>
      </c>
      <c r="G1326" s="324" t="s">
        <v>170</v>
      </c>
      <c r="H1326" s="324" t="s">
        <v>170</v>
      </c>
      <c r="I1326" s="324" t="s">
        <v>170</v>
      </c>
    </row>
    <row r="1327" spans="1:9" x14ac:dyDescent="0.25">
      <c r="A1327" s="393">
        <v>43617</v>
      </c>
      <c r="B1327" s="325" t="s">
        <v>148</v>
      </c>
      <c r="C1327" s="325" t="s">
        <v>169</v>
      </c>
      <c r="D1327" s="325" t="s">
        <v>82</v>
      </c>
      <c r="E1327" s="325" t="s">
        <v>12</v>
      </c>
      <c r="F1327" s="325">
        <v>63</v>
      </c>
      <c r="G1327" s="325" t="s">
        <v>170</v>
      </c>
      <c r="H1327" s="325" t="s">
        <v>170</v>
      </c>
      <c r="I1327" s="325" t="s">
        <v>170</v>
      </c>
    </row>
    <row r="1328" spans="1:9" x14ac:dyDescent="0.25">
      <c r="A1328" s="392">
        <v>43617</v>
      </c>
      <c r="B1328" s="324" t="s">
        <v>148</v>
      </c>
      <c r="C1328" s="324" t="s">
        <v>169</v>
      </c>
      <c r="D1328" s="324" t="s">
        <v>82</v>
      </c>
      <c r="E1328" s="324" t="s">
        <v>13</v>
      </c>
      <c r="F1328" s="324">
        <v>266</v>
      </c>
      <c r="G1328" s="324" t="s">
        <v>170</v>
      </c>
      <c r="H1328" s="324" t="s">
        <v>170</v>
      </c>
      <c r="I1328" s="324" t="s">
        <v>170</v>
      </c>
    </row>
    <row r="1329" spans="1:9" x14ac:dyDescent="0.25">
      <c r="A1329" s="393">
        <v>43617</v>
      </c>
      <c r="B1329" s="325" t="s">
        <v>149</v>
      </c>
      <c r="C1329" s="325" t="s">
        <v>169</v>
      </c>
      <c r="D1329" s="325" t="s">
        <v>81</v>
      </c>
      <c r="E1329" s="325" t="s">
        <v>46</v>
      </c>
      <c r="F1329" s="325">
        <v>44</v>
      </c>
      <c r="G1329" s="325" t="s">
        <v>170</v>
      </c>
      <c r="H1329" s="325" t="s">
        <v>170</v>
      </c>
      <c r="I1329" s="325" t="s">
        <v>170</v>
      </c>
    </row>
    <row r="1330" spans="1:9" x14ac:dyDescent="0.25">
      <c r="A1330" s="392">
        <v>43617</v>
      </c>
      <c r="B1330" s="324" t="s">
        <v>149</v>
      </c>
      <c r="C1330" s="324" t="s">
        <v>169</v>
      </c>
      <c r="D1330" s="324" t="s">
        <v>81</v>
      </c>
      <c r="E1330" s="324" t="s">
        <v>47</v>
      </c>
      <c r="F1330" s="324">
        <v>131</v>
      </c>
      <c r="G1330" s="324" t="s">
        <v>170</v>
      </c>
      <c r="H1330" s="324" t="s">
        <v>170</v>
      </c>
      <c r="I1330" s="324" t="s">
        <v>170</v>
      </c>
    </row>
    <row r="1331" spans="1:9" x14ac:dyDescent="0.25">
      <c r="A1331" s="393">
        <v>43617</v>
      </c>
      <c r="B1331" s="325" t="s">
        <v>149</v>
      </c>
      <c r="C1331" s="325" t="s">
        <v>169</v>
      </c>
      <c r="D1331" s="325" t="s">
        <v>81</v>
      </c>
      <c r="E1331" s="325" t="s">
        <v>48</v>
      </c>
      <c r="F1331" s="325">
        <v>110</v>
      </c>
      <c r="G1331" s="325" t="s">
        <v>170</v>
      </c>
      <c r="H1331" s="325" t="s">
        <v>170</v>
      </c>
      <c r="I1331" s="325" t="s">
        <v>170</v>
      </c>
    </row>
    <row r="1332" spans="1:9" x14ac:dyDescent="0.25">
      <c r="A1332" s="392">
        <v>43617</v>
      </c>
      <c r="B1332" s="324" t="s">
        <v>149</v>
      </c>
      <c r="C1332" s="324" t="s">
        <v>169</v>
      </c>
      <c r="D1332" s="324" t="s">
        <v>81</v>
      </c>
      <c r="E1332" s="324" t="s">
        <v>50</v>
      </c>
      <c r="F1332" s="324">
        <v>361</v>
      </c>
      <c r="G1332" s="324" t="s">
        <v>170</v>
      </c>
      <c r="H1332" s="324" t="s">
        <v>170</v>
      </c>
      <c r="I1332" s="324" t="s">
        <v>170</v>
      </c>
    </row>
    <row r="1333" spans="1:9" x14ac:dyDescent="0.25">
      <c r="A1333" s="393">
        <v>43617</v>
      </c>
      <c r="B1333" s="325" t="s">
        <v>150</v>
      </c>
      <c r="C1333" s="325" t="s">
        <v>169</v>
      </c>
      <c r="D1333" s="325" t="s">
        <v>81</v>
      </c>
      <c r="E1333" s="325" t="s">
        <v>46</v>
      </c>
      <c r="F1333" s="325">
        <v>161</v>
      </c>
      <c r="G1333" s="325" t="s">
        <v>170</v>
      </c>
      <c r="H1333" s="325" t="s">
        <v>170</v>
      </c>
      <c r="I1333" s="325" t="s">
        <v>170</v>
      </c>
    </row>
    <row r="1334" spans="1:9" x14ac:dyDescent="0.25">
      <c r="A1334" s="392">
        <v>43617</v>
      </c>
      <c r="B1334" s="324" t="s">
        <v>150</v>
      </c>
      <c r="C1334" s="324" t="s">
        <v>169</v>
      </c>
      <c r="D1334" s="324" t="s">
        <v>81</v>
      </c>
      <c r="E1334" s="324" t="s">
        <v>47</v>
      </c>
      <c r="F1334" s="324">
        <v>110</v>
      </c>
      <c r="G1334" s="324" t="s">
        <v>170</v>
      </c>
      <c r="H1334" s="324" t="s">
        <v>170</v>
      </c>
      <c r="I1334" s="324" t="s">
        <v>170</v>
      </c>
    </row>
    <row r="1335" spans="1:9" x14ac:dyDescent="0.25">
      <c r="A1335" s="393">
        <v>43617</v>
      </c>
      <c r="B1335" s="325" t="s">
        <v>150</v>
      </c>
      <c r="C1335" s="325" t="s">
        <v>169</v>
      </c>
      <c r="D1335" s="325" t="s">
        <v>81</v>
      </c>
      <c r="E1335" s="325" t="s">
        <v>48</v>
      </c>
      <c r="F1335" s="325">
        <v>79</v>
      </c>
      <c r="G1335" s="325" t="s">
        <v>170</v>
      </c>
      <c r="H1335" s="325" t="s">
        <v>170</v>
      </c>
      <c r="I1335" s="325" t="s">
        <v>170</v>
      </c>
    </row>
    <row r="1336" spans="1:9" x14ac:dyDescent="0.25">
      <c r="A1336" s="392">
        <v>43617</v>
      </c>
      <c r="B1336" s="324" t="s">
        <v>150</v>
      </c>
      <c r="C1336" s="324" t="s">
        <v>169</v>
      </c>
      <c r="D1336" s="324" t="s">
        <v>81</v>
      </c>
      <c r="E1336" s="324" t="s">
        <v>50</v>
      </c>
      <c r="F1336" s="324">
        <v>69</v>
      </c>
      <c r="G1336" s="324" t="s">
        <v>170</v>
      </c>
      <c r="H1336" s="324" t="s">
        <v>170</v>
      </c>
      <c r="I1336" s="324" t="s">
        <v>170</v>
      </c>
    </row>
    <row r="1337" spans="1:9" x14ac:dyDescent="0.25">
      <c r="A1337" s="393">
        <v>43617</v>
      </c>
      <c r="B1337" s="325" t="s">
        <v>91</v>
      </c>
      <c r="C1337" s="325" t="s">
        <v>169</v>
      </c>
      <c r="D1337" s="325" t="s">
        <v>81</v>
      </c>
      <c r="E1337" s="325" t="s">
        <v>46</v>
      </c>
      <c r="F1337" s="325">
        <v>1070</v>
      </c>
      <c r="G1337" s="325">
        <v>970</v>
      </c>
      <c r="H1337" s="325">
        <v>100</v>
      </c>
      <c r="I1337" s="325">
        <v>0.1</v>
      </c>
    </row>
    <row r="1338" spans="1:9" x14ac:dyDescent="0.25">
      <c r="A1338" s="392">
        <v>43617</v>
      </c>
      <c r="B1338" s="324" t="s">
        <v>91</v>
      </c>
      <c r="C1338" s="324" t="s">
        <v>169</v>
      </c>
      <c r="D1338" s="324" t="s">
        <v>81</v>
      </c>
      <c r="E1338" s="324" t="s">
        <v>47</v>
      </c>
      <c r="F1338" s="324">
        <v>709</v>
      </c>
      <c r="G1338" s="324">
        <v>690</v>
      </c>
      <c r="H1338" s="324">
        <v>19</v>
      </c>
      <c r="I1338" s="324">
        <v>0.03</v>
      </c>
    </row>
    <row r="1339" spans="1:9" x14ac:dyDescent="0.25">
      <c r="A1339" s="393">
        <v>43617</v>
      </c>
      <c r="B1339" s="325" t="s">
        <v>91</v>
      </c>
      <c r="C1339" s="325" t="s">
        <v>169</v>
      </c>
      <c r="D1339" s="325" t="s">
        <v>81</v>
      </c>
      <c r="E1339" s="325" t="s">
        <v>48</v>
      </c>
      <c r="F1339" s="325">
        <v>628</v>
      </c>
      <c r="G1339" s="325">
        <v>619</v>
      </c>
      <c r="H1339" s="325">
        <v>9</v>
      </c>
      <c r="I1339" s="325">
        <v>0.01</v>
      </c>
    </row>
    <row r="1340" spans="1:9" x14ac:dyDescent="0.25">
      <c r="A1340" s="392">
        <v>43617</v>
      </c>
      <c r="B1340" s="324" t="s">
        <v>91</v>
      </c>
      <c r="C1340" s="324" t="s">
        <v>169</v>
      </c>
      <c r="D1340" s="324" t="s">
        <v>81</v>
      </c>
      <c r="E1340" s="324" t="s">
        <v>50</v>
      </c>
      <c r="F1340" s="324">
        <v>826</v>
      </c>
      <c r="G1340" s="324">
        <v>825</v>
      </c>
      <c r="H1340" s="324">
        <v>1</v>
      </c>
      <c r="I1340" s="324">
        <v>0</v>
      </c>
    </row>
    <row r="1341" spans="1:9" x14ac:dyDescent="0.25">
      <c r="A1341" s="393">
        <v>43617</v>
      </c>
      <c r="B1341" s="325" t="s">
        <v>91</v>
      </c>
      <c r="C1341" s="325" t="s">
        <v>169</v>
      </c>
      <c r="D1341" s="325" t="s">
        <v>82</v>
      </c>
      <c r="E1341" s="325" t="s">
        <v>9</v>
      </c>
      <c r="F1341" s="325">
        <v>565</v>
      </c>
      <c r="G1341" s="325">
        <v>565</v>
      </c>
      <c r="H1341" s="325">
        <v>0</v>
      </c>
      <c r="I1341" s="325">
        <v>0</v>
      </c>
    </row>
    <row r="1342" spans="1:9" x14ac:dyDescent="0.25">
      <c r="A1342" s="392">
        <v>43617</v>
      </c>
      <c r="B1342" s="324" t="s">
        <v>91</v>
      </c>
      <c r="C1342" s="324" t="s">
        <v>169</v>
      </c>
      <c r="D1342" s="324" t="s">
        <v>82</v>
      </c>
      <c r="E1342" s="324" t="s">
        <v>10</v>
      </c>
      <c r="F1342" s="324">
        <v>230</v>
      </c>
      <c r="G1342" s="324">
        <v>230</v>
      </c>
      <c r="H1342" s="324">
        <v>0</v>
      </c>
      <c r="I1342" s="324">
        <v>0</v>
      </c>
    </row>
    <row r="1343" spans="1:9" x14ac:dyDescent="0.25">
      <c r="A1343" s="393">
        <v>43617</v>
      </c>
      <c r="B1343" s="325" t="s">
        <v>91</v>
      </c>
      <c r="C1343" s="325" t="s">
        <v>169</v>
      </c>
      <c r="D1343" s="325" t="s">
        <v>82</v>
      </c>
      <c r="E1343" s="325" t="s">
        <v>11</v>
      </c>
      <c r="F1343" s="325">
        <v>612</v>
      </c>
      <c r="G1343" s="325">
        <v>610</v>
      </c>
      <c r="H1343" s="325">
        <v>2</v>
      </c>
      <c r="I1343" s="325">
        <v>0</v>
      </c>
    </row>
    <row r="1344" spans="1:9" x14ac:dyDescent="0.25">
      <c r="A1344" s="392">
        <v>43617</v>
      </c>
      <c r="B1344" s="324" t="s">
        <v>91</v>
      </c>
      <c r="C1344" s="324" t="s">
        <v>169</v>
      </c>
      <c r="D1344" s="324" t="s">
        <v>82</v>
      </c>
      <c r="E1344" s="324" t="s">
        <v>12</v>
      </c>
      <c r="F1344" s="324">
        <v>1239</v>
      </c>
      <c r="G1344" s="324">
        <v>1237</v>
      </c>
      <c r="H1344" s="324">
        <v>2</v>
      </c>
      <c r="I1344" s="324">
        <v>0</v>
      </c>
    </row>
    <row r="1345" spans="1:9" x14ac:dyDescent="0.25">
      <c r="A1345" s="393">
        <v>43617</v>
      </c>
      <c r="B1345" s="325" t="s">
        <v>91</v>
      </c>
      <c r="C1345" s="325" t="s">
        <v>169</v>
      </c>
      <c r="D1345" s="325" t="s">
        <v>82</v>
      </c>
      <c r="E1345" s="325" t="s">
        <v>13</v>
      </c>
      <c r="F1345" s="325">
        <v>377</v>
      </c>
      <c r="G1345" s="325">
        <v>260</v>
      </c>
      <c r="H1345" s="325">
        <v>117</v>
      </c>
      <c r="I1345" s="325">
        <v>0.45</v>
      </c>
    </row>
    <row r="1346" spans="1:9" x14ac:dyDescent="0.25">
      <c r="A1346" s="392">
        <v>43617</v>
      </c>
      <c r="B1346" s="324" t="s">
        <v>151</v>
      </c>
      <c r="C1346" s="324" t="s">
        <v>169</v>
      </c>
      <c r="D1346" s="324" t="s">
        <v>81</v>
      </c>
      <c r="E1346" s="324" t="s">
        <v>46</v>
      </c>
      <c r="F1346" s="324">
        <v>63</v>
      </c>
      <c r="G1346" s="324" t="s">
        <v>170</v>
      </c>
      <c r="H1346" s="324" t="s">
        <v>170</v>
      </c>
      <c r="I1346" s="324" t="s">
        <v>170</v>
      </c>
    </row>
    <row r="1347" spans="1:9" x14ac:dyDescent="0.25">
      <c r="A1347" s="393">
        <v>43617</v>
      </c>
      <c r="B1347" s="325" t="s">
        <v>151</v>
      </c>
      <c r="C1347" s="325" t="s">
        <v>169</v>
      </c>
      <c r="D1347" s="325" t="s">
        <v>81</v>
      </c>
      <c r="E1347" s="325" t="s">
        <v>47</v>
      </c>
      <c r="F1347" s="325">
        <v>100</v>
      </c>
      <c r="G1347" s="325" t="s">
        <v>170</v>
      </c>
      <c r="H1347" s="325" t="s">
        <v>170</v>
      </c>
      <c r="I1347" s="325" t="s">
        <v>170</v>
      </c>
    </row>
    <row r="1348" spans="1:9" x14ac:dyDescent="0.25">
      <c r="A1348" s="392">
        <v>43617</v>
      </c>
      <c r="B1348" s="324" t="s">
        <v>151</v>
      </c>
      <c r="C1348" s="324" t="s">
        <v>169</v>
      </c>
      <c r="D1348" s="324" t="s">
        <v>81</v>
      </c>
      <c r="E1348" s="324" t="s">
        <v>48</v>
      </c>
      <c r="F1348" s="324">
        <v>48</v>
      </c>
      <c r="G1348" s="324" t="s">
        <v>170</v>
      </c>
      <c r="H1348" s="324" t="s">
        <v>170</v>
      </c>
      <c r="I1348" s="324" t="s">
        <v>170</v>
      </c>
    </row>
    <row r="1349" spans="1:9" x14ac:dyDescent="0.25">
      <c r="A1349" s="393">
        <v>43617</v>
      </c>
      <c r="B1349" s="325" t="s">
        <v>151</v>
      </c>
      <c r="C1349" s="325" t="s">
        <v>169</v>
      </c>
      <c r="D1349" s="325" t="s">
        <v>81</v>
      </c>
      <c r="E1349" s="325" t="s">
        <v>50</v>
      </c>
      <c r="F1349" s="325">
        <v>76</v>
      </c>
      <c r="G1349" s="325" t="s">
        <v>170</v>
      </c>
      <c r="H1349" s="325" t="s">
        <v>170</v>
      </c>
      <c r="I1349" s="325" t="s">
        <v>170</v>
      </c>
    </row>
    <row r="1350" spans="1:9" x14ac:dyDescent="0.25">
      <c r="A1350" s="392">
        <v>43617</v>
      </c>
      <c r="B1350" s="324" t="s">
        <v>92</v>
      </c>
      <c r="C1350" s="324" t="s">
        <v>169</v>
      </c>
      <c r="D1350" s="324" t="s">
        <v>81</v>
      </c>
      <c r="E1350" s="324" t="s">
        <v>46</v>
      </c>
      <c r="F1350" s="324">
        <v>26</v>
      </c>
      <c r="G1350" s="324">
        <v>21</v>
      </c>
      <c r="H1350" s="324">
        <v>5</v>
      </c>
      <c r="I1350" s="324">
        <v>0.24</v>
      </c>
    </row>
    <row r="1351" spans="1:9" x14ac:dyDescent="0.25">
      <c r="A1351" s="393">
        <v>43617</v>
      </c>
      <c r="B1351" s="325" t="s">
        <v>92</v>
      </c>
      <c r="C1351" s="325" t="s">
        <v>169</v>
      </c>
      <c r="D1351" s="325" t="s">
        <v>81</v>
      </c>
      <c r="E1351" s="325" t="s">
        <v>47</v>
      </c>
      <c r="F1351" s="325">
        <v>327</v>
      </c>
      <c r="G1351" s="325">
        <v>327</v>
      </c>
      <c r="H1351" s="325">
        <v>0</v>
      </c>
      <c r="I1351" s="325">
        <v>0</v>
      </c>
    </row>
    <row r="1352" spans="1:9" x14ac:dyDescent="0.25">
      <c r="A1352" s="392">
        <v>43617</v>
      </c>
      <c r="B1352" s="324" t="s">
        <v>92</v>
      </c>
      <c r="C1352" s="324" t="s">
        <v>169</v>
      </c>
      <c r="D1352" s="324" t="s">
        <v>81</v>
      </c>
      <c r="E1352" s="324" t="s">
        <v>48</v>
      </c>
      <c r="F1352" s="324">
        <v>102</v>
      </c>
      <c r="G1352" s="324">
        <v>102</v>
      </c>
      <c r="H1352" s="324">
        <v>0</v>
      </c>
      <c r="I1352" s="324">
        <v>0</v>
      </c>
    </row>
    <row r="1353" spans="1:9" x14ac:dyDescent="0.25">
      <c r="A1353" s="393">
        <v>43617</v>
      </c>
      <c r="B1353" s="325" t="s">
        <v>92</v>
      </c>
      <c r="C1353" s="325" t="s">
        <v>169</v>
      </c>
      <c r="D1353" s="325" t="s">
        <v>81</v>
      </c>
      <c r="E1353" s="325" t="s">
        <v>50</v>
      </c>
      <c r="F1353" s="325">
        <v>705</v>
      </c>
      <c r="G1353" s="325">
        <v>703</v>
      </c>
      <c r="H1353" s="325">
        <v>2</v>
      </c>
      <c r="I1353" s="325">
        <v>0</v>
      </c>
    </row>
    <row r="1354" spans="1:9" x14ac:dyDescent="0.25">
      <c r="A1354" s="392">
        <v>43617</v>
      </c>
      <c r="B1354" s="324" t="s">
        <v>92</v>
      </c>
      <c r="C1354" s="324" t="s">
        <v>169</v>
      </c>
      <c r="D1354" s="324" t="s">
        <v>82</v>
      </c>
      <c r="E1354" s="324" t="s">
        <v>9</v>
      </c>
      <c r="F1354" s="324">
        <v>536</v>
      </c>
      <c r="G1354" s="324">
        <v>536</v>
      </c>
      <c r="H1354" s="324">
        <v>0</v>
      </c>
      <c r="I1354" s="324">
        <v>0</v>
      </c>
    </row>
    <row r="1355" spans="1:9" x14ac:dyDescent="0.25">
      <c r="A1355" s="393">
        <v>43617</v>
      </c>
      <c r="B1355" s="325" t="s">
        <v>92</v>
      </c>
      <c r="C1355" s="325" t="s">
        <v>169</v>
      </c>
      <c r="D1355" s="325" t="s">
        <v>82</v>
      </c>
      <c r="E1355" s="325" t="s">
        <v>10</v>
      </c>
      <c r="F1355" s="325">
        <v>242</v>
      </c>
      <c r="G1355" s="325">
        <v>242</v>
      </c>
      <c r="H1355" s="325">
        <v>0</v>
      </c>
      <c r="I1355" s="325">
        <v>0</v>
      </c>
    </row>
    <row r="1356" spans="1:9" x14ac:dyDescent="0.25">
      <c r="A1356" s="392">
        <v>43617</v>
      </c>
      <c r="B1356" s="324" t="s">
        <v>92</v>
      </c>
      <c r="C1356" s="324" t="s">
        <v>169</v>
      </c>
      <c r="D1356" s="324" t="s">
        <v>82</v>
      </c>
      <c r="E1356" s="324" t="s">
        <v>11</v>
      </c>
      <c r="F1356" s="324">
        <v>40</v>
      </c>
      <c r="G1356" s="324">
        <v>40</v>
      </c>
      <c r="H1356" s="324">
        <v>0</v>
      </c>
      <c r="I1356" s="324">
        <v>0</v>
      </c>
    </row>
    <row r="1357" spans="1:9" x14ac:dyDescent="0.25">
      <c r="A1357" s="393">
        <v>43617</v>
      </c>
      <c r="B1357" s="325" t="s">
        <v>92</v>
      </c>
      <c r="C1357" s="325" t="s">
        <v>169</v>
      </c>
      <c r="D1357" s="325" t="s">
        <v>82</v>
      </c>
      <c r="E1357" s="325" t="s">
        <v>12</v>
      </c>
      <c r="F1357" s="325">
        <v>17</v>
      </c>
      <c r="G1357" s="325">
        <v>17</v>
      </c>
      <c r="H1357" s="325">
        <v>0</v>
      </c>
      <c r="I1357" s="325">
        <v>0</v>
      </c>
    </row>
    <row r="1358" spans="1:9" x14ac:dyDescent="0.25">
      <c r="A1358" s="392">
        <v>43617</v>
      </c>
      <c r="B1358" s="324" t="s">
        <v>92</v>
      </c>
      <c r="C1358" s="324" t="s">
        <v>169</v>
      </c>
      <c r="D1358" s="324" t="s">
        <v>82</v>
      </c>
      <c r="E1358" s="324" t="s">
        <v>13</v>
      </c>
      <c r="F1358" s="324">
        <v>325</v>
      </c>
      <c r="G1358" s="324">
        <v>318</v>
      </c>
      <c r="H1358" s="324">
        <v>7</v>
      </c>
      <c r="I1358" s="324">
        <v>0.02</v>
      </c>
    </row>
    <row r="1359" spans="1:9" x14ac:dyDescent="0.25">
      <c r="A1359" s="393">
        <v>43617</v>
      </c>
      <c r="B1359" s="325" t="s">
        <v>152</v>
      </c>
      <c r="C1359" s="325" t="s">
        <v>169</v>
      </c>
      <c r="D1359" s="325" t="s">
        <v>81</v>
      </c>
      <c r="E1359" s="325" t="s">
        <v>46</v>
      </c>
      <c r="F1359" s="325">
        <v>90</v>
      </c>
      <c r="G1359" s="325" t="s">
        <v>170</v>
      </c>
      <c r="H1359" s="325" t="s">
        <v>170</v>
      </c>
      <c r="I1359" s="325" t="s">
        <v>170</v>
      </c>
    </row>
    <row r="1360" spans="1:9" x14ac:dyDescent="0.25">
      <c r="A1360" s="392">
        <v>43617</v>
      </c>
      <c r="B1360" s="324" t="s">
        <v>152</v>
      </c>
      <c r="C1360" s="324" t="s">
        <v>169</v>
      </c>
      <c r="D1360" s="324" t="s">
        <v>81</v>
      </c>
      <c r="E1360" s="324" t="s">
        <v>47</v>
      </c>
      <c r="F1360" s="324">
        <v>119</v>
      </c>
      <c r="G1360" s="324" t="s">
        <v>170</v>
      </c>
      <c r="H1360" s="324" t="s">
        <v>170</v>
      </c>
      <c r="I1360" s="324" t="s">
        <v>170</v>
      </c>
    </row>
    <row r="1361" spans="1:9" x14ac:dyDescent="0.25">
      <c r="A1361" s="393">
        <v>43617</v>
      </c>
      <c r="B1361" s="325" t="s">
        <v>152</v>
      </c>
      <c r="C1361" s="325" t="s">
        <v>169</v>
      </c>
      <c r="D1361" s="325" t="s">
        <v>81</v>
      </c>
      <c r="E1361" s="325" t="s">
        <v>48</v>
      </c>
      <c r="F1361" s="325">
        <v>42</v>
      </c>
      <c r="G1361" s="325" t="s">
        <v>170</v>
      </c>
      <c r="H1361" s="325" t="s">
        <v>170</v>
      </c>
      <c r="I1361" s="325" t="s">
        <v>170</v>
      </c>
    </row>
    <row r="1362" spans="1:9" x14ac:dyDescent="0.25">
      <c r="A1362" s="392">
        <v>43617</v>
      </c>
      <c r="B1362" s="324" t="s">
        <v>152</v>
      </c>
      <c r="C1362" s="324" t="s">
        <v>169</v>
      </c>
      <c r="D1362" s="324" t="s">
        <v>81</v>
      </c>
      <c r="E1362" s="324" t="s">
        <v>50</v>
      </c>
      <c r="F1362" s="324">
        <v>106</v>
      </c>
      <c r="G1362" s="324" t="s">
        <v>170</v>
      </c>
      <c r="H1362" s="324" t="s">
        <v>170</v>
      </c>
      <c r="I1362" s="324" t="s">
        <v>170</v>
      </c>
    </row>
    <row r="1363" spans="1:9" x14ac:dyDescent="0.25">
      <c r="A1363" s="393">
        <v>43617</v>
      </c>
      <c r="B1363" s="325" t="s">
        <v>153</v>
      </c>
      <c r="C1363" s="325" t="s">
        <v>169</v>
      </c>
      <c r="D1363" s="325" t="s">
        <v>81</v>
      </c>
      <c r="E1363" s="325" t="s">
        <v>46</v>
      </c>
      <c r="F1363" s="325">
        <v>120</v>
      </c>
      <c r="G1363" s="325" t="s">
        <v>170</v>
      </c>
      <c r="H1363" s="325" t="s">
        <v>170</v>
      </c>
      <c r="I1363" s="325" t="s">
        <v>170</v>
      </c>
    </row>
    <row r="1364" spans="1:9" x14ac:dyDescent="0.25">
      <c r="A1364" s="392">
        <v>43617</v>
      </c>
      <c r="B1364" s="324" t="s">
        <v>153</v>
      </c>
      <c r="C1364" s="324" t="s">
        <v>169</v>
      </c>
      <c r="D1364" s="324" t="s">
        <v>81</v>
      </c>
      <c r="E1364" s="324" t="s">
        <v>47</v>
      </c>
      <c r="F1364" s="324">
        <v>74</v>
      </c>
      <c r="G1364" s="324" t="s">
        <v>170</v>
      </c>
      <c r="H1364" s="324" t="s">
        <v>170</v>
      </c>
      <c r="I1364" s="324" t="s">
        <v>170</v>
      </c>
    </row>
    <row r="1365" spans="1:9" x14ac:dyDescent="0.25">
      <c r="A1365" s="393">
        <v>43617</v>
      </c>
      <c r="B1365" s="325" t="s">
        <v>153</v>
      </c>
      <c r="C1365" s="325" t="s">
        <v>169</v>
      </c>
      <c r="D1365" s="325" t="s">
        <v>81</v>
      </c>
      <c r="E1365" s="325" t="s">
        <v>48</v>
      </c>
      <c r="F1365" s="325">
        <v>38</v>
      </c>
      <c r="G1365" s="325" t="s">
        <v>170</v>
      </c>
      <c r="H1365" s="325" t="s">
        <v>170</v>
      </c>
      <c r="I1365" s="325" t="s">
        <v>170</v>
      </c>
    </row>
    <row r="1366" spans="1:9" x14ac:dyDescent="0.25">
      <c r="A1366" s="392">
        <v>43617</v>
      </c>
      <c r="B1366" s="324" t="s">
        <v>153</v>
      </c>
      <c r="C1366" s="324" t="s">
        <v>169</v>
      </c>
      <c r="D1366" s="324" t="s">
        <v>81</v>
      </c>
      <c r="E1366" s="324" t="s">
        <v>50</v>
      </c>
      <c r="F1366" s="324">
        <v>26</v>
      </c>
      <c r="G1366" s="324" t="s">
        <v>170</v>
      </c>
      <c r="H1366" s="324" t="s">
        <v>170</v>
      </c>
      <c r="I1366" s="324" t="s">
        <v>170</v>
      </c>
    </row>
    <row r="1367" spans="1:9" x14ac:dyDescent="0.25">
      <c r="A1367" s="393">
        <v>43617</v>
      </c>
      <c r="B1367" s="325" t="s">
        <v>154</v>
      </c>
      <c r="C1367" s="325" t="s">
        <v>169</v>
      </c>
      <c r="D1367" s="325" t="s">
        <v>81</v>
      </c>
      <c r="E1367" s="325" t="s">
        <v>46</v>
      </c>
      <c r="F1367" s="325">
        <v>14</v>
      </c>
      <c r="G1367" s="325" t="s">
        <v>170</v>
      </c>
      <c r="H1367" s="325" t="s">
        <v>170</v>
      </c>
      <c r="I1367" s="325" t="s">
        <v>170</v>
      </c>
    </row>
    <row r="1368" spans="1:9" x14ac:dyDescent="0.25">
      <c r="A1368" s="392">
        <v>43617</v>
      </c>
      <c r="B1368" s="324" t="s">
        <v>154</v>
      </c>
      <c r="C1368" s="324" t="s">
        <v>169</v>
      </c>
      <c r="D1368" s="324" t="s">
        <v>81</v>
      </c>
      <c r="E1368" s="324" t="s">
        <v>47</v>
      </c>
      <c r="F1368" s="324">
        <v>65</v>
      </c>
      <c r="G1368" s="324" t="s">
        <v>170</v>
      </c>
      <c r="H1368" s="324" t="s">
        <v>170</v>
      </c>
      <c r="I1368" s="324" t="s">
        <v>170</v>
      </c>
    </row>
    <row r="1369" spans="1:9" x14ac:dyDescent="0.25">
      <c r="A1369" s="393">
        <v>43617</v>
      </c>
      <c r="B1369" s="325" t="s">
        <v>154</v>
      </c>
      <c r="C1369" s="325" t="s">
        <v>169</v>
      </c>
      <c r="D1369" s="325" t="s">
        <v>81</v>
      </c>
      <c r="E1369" s="325" t="s">
        <v>48</v>
      </c>
      <c r="F1369" s="325">
        <v>25</v>
      </c>
      <c r="G1369" s="325" t="s">
        <v>170</v>
      </c>
      <c r="H1369" s="325" t="s">
        <v>170</v>
      </c>
      <c r="I1369" s="325" t="s">
        <v>170</v>
      </c>
    </row>
    <row r="1370" spans="1:9" x14ac:dyDescent="0.25">
      <c r="A1370" s="392">
        <v>43617</v>
      </c>
      <c r="B1370" s="324" t="s">
        <v>154</v>
      </c>
      <c r="C1370" s="324" t="s">
        <v>169</v>
      </c>
      <c r="D1370" s="324" t="s">
        <v>81</v>
      </c>
      <c r="E1370" s="324" t="s">
        <v>50</v>
      </c>
      <c r="F1370" s="324">
        <v>75</v>
      </c>
      <c r="G1370" s="324" t="s">
        <v>170</v>
      </c>
      <c r="H1370" s="324" t="s">
        <v>170</v>
      </c>
      <c r="I1370" s="324" t="s">
        <v>170</v>
      </c>
    </row>
    <row r="1371" spans="1:9" x14ac:dyDescent="0.25">
      <c r="A1371" s="393">
        <v>43617</v>
      </c>
      <c r="B1371" s="325" t="s">
        <v>155</v>
      </c>
      <c r="C1371" s="325" t="s">
        <v>169</v>
      </c>
      <c r="D1371" s="325" t="s">
        <v>81</v>
      </c>
      <c r="E1371" s="325" t="s">
        <v>46</v>
      </c>
      <c r="F1371" s="325">
        <v>195</v>
      </c>
      <c r="G1371" s="325" t="s">
        <v>170</v>
      </c>
      <c r="H1371" s="325" t="s">
        <v>170</v>
      </c>
      <c r="I1371" s="325" t="s">
        <v>170</v>
      </c>
    </row>
    <row r="1372" spans="1:9" x14ac:dyDescent="0.25">
      <c r="A1372" s="392">
        <v>43617</v>
      </c>
      <c r="B1372" s="324" t="s">
        <v>155</v>
      </c>
      <c r="C1372" s="324" t="s">
        <v>169</v>
      </c>
      <c r="D1372" s="324" t="s">
        <v>81</v>
      </c>
      <c r="E1372" s="324" t="s">
        <v>47</v>
      </c>
      <c r="F1372" s="324">
        <v>171</v>
      </c>
      <c r="G1372" s="324" t="s">
        <v>170</v>
      </c>
      <c r="H1372" s="324" t="s">
        <v>170</v>
      </c>
      <c r="I1372" s="324" t="s">
        <v>170</v>
      </c>
    </row>
    <row r="1373" spans="1:9" x14ac:dyDescent="0.25">
      <c r="A1373" s="393">
        <v>43617</v>
      </c>
      <c r="B1373" s="325" t="s">
        <v>155</v>
      </c>
      <c r="C1373" s="325" t="s">
        <v>169</v>
      </c>
      <c r="D1373" s="325" t="s">
        <v>81</v>
      </c>
      <c r="E1373" s="325" t="s">
        <v>48</v>
      </c>
      <c r="F1373" s="325">
        <v>115</v>
      </c>
      <c r="G1373" s="325" t="s">
        <v>170</v>
      </c>
      <c r="H1373" s="325" t="s">
        <v>170</v>
      </c>
      <c r="I1373" s="325" t="s">
        <v>170</v>
      </c>
    </row>
    <row r="1374" spans="1:9" x14ac:dyDescent="0.25">
      <c r="A1374" s="392">
        <v>43617</v>
      </c>
      <c r="B1374" s="324" t="s">
        <v>155</v>
      </c>
      <c r="C1374" s="324" t="s">
        <v>169</v>
      </c>
      <c r="D1374" s="324" t="s">
        <v>81</v>
      </c>
      <c r="E1374" s="324" t="s">
        <v>50</v>
      </c>
      <c r="F1374" s="324">
        <v>254</v>
      </c>
      <c r="G1374" s="324" t="s">
        <v>170</v>
      </c>
      <c r="H1374" s="324" t="s">
        <v>170</v>
      </c>
      <c r="I1374" s="324" t="s">
        <v>170</v>
      </c>
    </row>
    <row r="1375" spans="1:9" x14ac:dyDescent="0.25">
      <c r="A1375" s="393">
        <v>43617</v>
      </c>
      <c r="B1375" s="325" t="s">
        <v>155</v>
      </c>
      <c r="C1375" s="325" t="s">
        <v>169</v>
      </c>
      <c r="D1375" s="325" t="s">
        <v>82</v>
      </c>
      <c r="E1375" s="325" t="s">
        <v>9</v>
      </c>
      <c r="F1375" s="325">
        <v>72</v>
      </c>
      <c r="G1375" s="325" t="s">
        <v>170</v>
      </c>
      <c r="H1375" s="325" t="s">
        <v>170</v>
      </c>
      <c r="I1375" s="325" t="s">
        <v>170</v>
      </c>
    </row>
    <row r="1376" spans="1:9" x14ac:dyDescent="0.25">
      <c r="A1376" s="392">
        <v>43617</v>
      </c>
      <c r="B1376" s="324" t="s">
        <v>155</v>
      </c>
      <c r="C1376" s="324" t="s">
        <v>169</v>
      </c>
      <c r="D1376" s="324" t="s">
        <v>82</v>
      </c>
      <c r="E1376" s="324" t="s">
        <v>10</v>
      </c>
      <c r="F1376" s="324">
        <v>38</v>
      </c>
      <c r="G1376" s="324" t="s">
        <v>170</v>
      </c>
      <c r="H1376" s="324" t="s">
        <v>170</v>
      </c>
      <c r="I1376" s="324" t="s">
        <v>170</v>
      </c>
    </row>
    <row r="1377" spans="1:9" x14ac:dyDescent="0.25">
      <c r="A1377" s="393">
        <v>43617</v>
      </c>
      <c r="B1377" s="325" t="s">
        <v>155</v>
      </c>
      <c r="C1377" s="325" t="s">
        <v>169</v>
      </c>
      <c r="D1377" s="325" t="s">
        <v>82</v>
      </c>
      <c r="E1377" s="325" t="s">
        <v>11</v>
      </c>
      <c r="F1377" s="325">
        <v>67</v>
      </c>
      <c r="G1377" s="325" t="s">
        <v>170</v>
      </c>
      <c r="H1377" s="325" t="s">
        <v>170</v>
      </c>
      <c r="I1377" s="325" t="s">
        <v>170</v>
      </c>
    </row>
    <row r="1378" spans="1:9" x14ac:dyDescent="0.25">
      <c r="A1378" s="392">
        <v>43617</v>
      </c>
      <c r="B1378" s="324" t="s">
        <v>155</v>
      </c>
      <c r="C1378" s="324" t="s">
        <v>169</v>
      </c>
      <c r="D1378" s="324" t="s">
        <v>82</v>
      </c>
      <c r="E1378" s="324" t="s">
        <v>12</v>
      </c>
      <c r="F1378" s="324">
        <v>158</v>
      </c>
      <c r="G1378" s="324" t="s">
        <v>170</v>
      </c>
      <c r="H1378" s="324" t="s">
        <v>170</v>
      </c>
      <c r="I1378" s="324" t="s">
        <v>170</v>
      </c>
    </row>
    <row r="1379" spans="1:9" x14ac:dyDescent="0.25">
      <c r="A1379" s="393">
        <v>43617</v>
      </c>
      <c r="B1379" s="325" t="s">
        <v>155</v>
      </c>
      <c r="C1379" s="325" t="s">
        <v>169</v>
      </c>
      <c r="D1379" s="325" t="s">
        <v>82</v>
      </c>
      <c r="E1379" s="325" t="s">
        <v>13</v>
      </c>
      <c r="F1379" s="325">
        <v>400</v>
      </c>
      <c r="G1379" s="325" t="s">
        <v>170</v>
      </c>
      <c r="H1379" s="325" t="s">
        <v>170</v>
      </c>
      <c r="I1379" s="325" t="s">
        <v>170</v>
      </c>
    </row>
    <row r="1380" spans="1:9" x14ac:dyDescent="0.25">
      <c r="A1380" s="392">
        <v>43617</v>
      </c>
      <c r="B1380" s="324" t="s">
        <v>156</v>
      </c>
      <c r="C1380" s="324" t="s">
        <v>169</v>
      </c>
      <c r="D1380" s="324" t="s">
        <v>81</v>
      </c>
      <c r="E1380" s="324" t="s">
        <v>46</v>
      </c>
      <c r="F1380" s="324">
        <v>122</v>
      </c>
      <c r="G1380" s="324" t="s">
        <v>170</v>
      </c>
      <c r="H1380" s="324" t="s">
        <v>170</v>
      </c>
      <c r="I1380" s="324" t="s">
        <v>170</v>
      </c>
    </row>
    <row r="1381" spans="1:9" x14ac:dyDescent="0.25">
      <c r="A1381" s="393">
        <v>43617</v>
      </c>
      <c r="B1381" s="325" t="s">
        <v>156</v>
      </c>
      <c r="C1381" s="325" t="s">
        <v>169</v>
      </c>
      <c r="D1381" s="325" t="s">
        <v>81</v>
      </c>
      <c r="E1381" s="325" t="s">
        <v>47</v>
      </c>
      <c r="F1381" s="325">
        <v>101</v>
      </c>
      <c r="G1381" s="325" t="s">
        <v>170</v>
      </c>
      <c r="H1381" s="325" t="s">
        <v>170</v>
      </c>
      <c r="I1381" s="325" t="s">
        <v>170</v>
      </c>
    </row>
    <row r="1382" spans="1:9" x14ac:dyDescent="0.25">
      <c r="A1382" s="392">
        <v>43617</v>
      </c>
      <c r="B1382" s="324" t="s">
        <v>156</v>
      </c>
      <c r="C1382" s="324" t="s">
        <v>169</v>
      </c>
      <c r="D1382" s="324" t="s">
        <v>81</v>
      </c>
      <c r="E1382" s="324" t="s">
        <v>48</v>
      </c>
      <c r="F1382" s="324">
        <v>101</v>
      </c>
      <c r="G1382" s="324" t="s">
        <v>170</v>
      </c>
      <c r="H1382" s="324" t="s">
        <v>170</v>
      </c>
      <c r="I1382" s="324" t="s">
        <v>170</v>
      </c>
    </row>
    <row r="1383" spans="1:9" x14ac:dyDescent="0.25">
      <c r="A1383" s="393">
        <v>43617</v>
      </c>
      <c r="B1383" s="325" t="s">
        <v>156</v>
      </c>
      <c r="C1383" s="325" t="s">
        <v>169</v>
      </c>
      <c r="D1383" s="325" t="s">
        <v>81</v>
      </c>
      <c r="E1383" s="325" t="s">
        <v>50</v>
      </c>
      <c r="F1383" s="325">
        <v>336</v>
      </c>
      <c r="G1383" s="325" t="s">
        <v>170</v>
      </c>
      <c r="H1383" s="325" t="s">
        <v>170</v>
      </c>
      <c r="I1383" s="325" t="s">
        <v>170</v>
      </c>
    </row>
    <row r="1384" spans="1:9" x14ac:dyDescent="0.25">
      <c r="A1384" s="392">
        <v>43617</v>
      </c>
      <c r="B1384" s="324" t="s">
        <v>156</v>
      </c>
      <c r="C1384" s="324" t="s">
        <v>169</v>
      </c>
      <c r="D1384" s="324" t="s">
        <v>82</v>
      </c>
      <c r="E1384" s="324" t="s">
        <v>9</v>
      </c>
      <c r="F1384" s="324">
        <v>29</v>
      </c>
      <c r="G1384" s="324" t="s">
        <v>170</v>
      </c>
      <c r="H1384" s="324" t="s">
        <v>170</v>
      </c>
      <c r="I1384" s="324" t="s">
        <v>170</v>
      </c>
    </row>
    <row r="1385" spans="1:9" x14ac:dyDescent="0.25">
      <c r="A1385" s="393">
        <v>43617</v>
      </c>
      <c r="B1385" s="325" t="s">
        <v>156</v>
      </c>
      <c r="C1385" s="325" t="s">
        <v>169</v>
      </c>
      <c r="D1385" s="325" t="s">
        <v>82</v>
      </c>
      <c r="E1385" s="325" t="s">
        <v>10</v>
      </c>
      <c r="F1385" s="325">
        <v>105</v>
      </c>
      <c r="G1385" s="325" t="s">
        <v>170</v>
      </c>
      <c r="H1385" s="325" t="s">
        <v>170</v>
      </c>
      <c r="I1385" s="325" t="s">
        <v>170</v>
      </c>
    </row>
    <row r="1386" spans="1:9" x14ac:dyDescent="0.25">
      <c r="A1386" s="392">
        <v>43617</v>
      </c>
      <c r="B1386" s="324" t="s">
        <v>156</v>
      </c>
      <c r="C1386" s="324" t="s">
        <v>169</v>
      </c>
      <c r="D1386" s="324" t="s">
        <v>82</v>
      </c>
      <c r="E1386" s="324" t="s">
        <v>11</v>
      </c>
      <c r="F1386" s="324">
        <v>132</v>
      </c>
      <c r="G1386" s="324" t="s">
        <v>170</v>
      </c>
      <c r="H1386" s="324" t="s">
        <v>170</v>
      </c>
      <c r="I1386" s="324" t="s">
        <v>170</v>
      </c>
    </row>
    <row r="1387" spans="1:9" x14ac:dyDescent="0.25">
      <c r="A1387" s="393">
        <v>43617</v>
      </c>
      <c r="B1387" s="325" t="s">
        <v>156</v>
      </c>
      <c r="C1387" s="325" t="s">
        <v>169</v>
      </c>
      <c r="D1387" s="325" t="s">
        <v>82</v>
      </c>
      <c r="E1387" s="325" t="s">
        <v>12</v>
      </c>
      <c r="F1387" s="325">
        <v>211</v>
      </c>
      <c r="G1387" s="325" t="s">
        <v>170</v>
      </c>
      <c r="H1387" s="325" t="s">
        <v>170</v>
      </c>
      <c r="I1387" s="325" t="s">
        <v>170</v>
      </c>
    </row>
    <row r="1388" spans="1:9" x14ac:dyDescent="0.25">
      <c r="A1388" s="392">
        <v>43617</v>
      </c>
      <c r="B1388" s="324" t="s">
        <v>156</v>
      </c>
      <c r="C1388" s="324" t="s">
        <v>169</v>
      </c>
      <c r="D1388" s="324" t="s">
        <v>82</v>
      </c>
      <c r="E1388" s="324" t="s">
        <v>13</v>
      </c>
      <c r="F1388" s="324">
        <v>183</v>
      </c>
      <c r="G1388" s="324" t="s">
        <v>170</v>
      </c>
      <c r="H1388" s="324" t="s">
        <v>170</v>
      </c>
      <c r="I1388" s="324" t="s">
        <v>170</v>
      </c>
    </row>
    <row r="1389" spans="1:9" x14ac:dyDescent="0.25">
      <c r="A1389" s="393">
        <v>43617</v>
      </c>
      <c r="B1389" s="325" t="s">
        <v>93</v>
      </c>
      <c r="C1389" s="325" t="s">
        <v>169</v>
      </c>
      <c r="D1389" s="325" t="s">
        <v>81</v>
      </c>
      <c r="E1389" s="325" t="s">
        <v>46</v>
      </c>
      <c r="F1389" s="325">
        <v>227</v>
      </c>
      <c r="G1389" s="325">
        <v>202</v>
      </c>
      <c r="H1389" s="325">
        <v>25</v>
      </c>
      <c r="I1389" s="325">
        <v>0.12</v>
      </c>
    </row>
    <row r="1390" spans="1:9" x14ac:dyDescent="0.25">
      <c r="A1390" s="392">
        <v>43617</v>
      </c>
      <c r="B1390" s="324" t="s">
        <v>93</v>
      </c>
      <c r="C1390" s="324" t="s">
        <v>169</v>
      </c>
      <c r="D1390" s="324" t="s">
        <v>81</v>
      </c>
      <c r="E1390" s="324" t="s">
        <v>47</v>
      </c>
      <c r="F1390" s="324">
        <v>194</v>
      </c>
      <c r="G1390" s="324">
        <v>187</v>
      </c>
      <c r="H1390" s="324">
        <v>7</v>
      </c>
      <c r="I1390" s="324">
        <v>0.04</v>
      </c>
    </row>
    <row r="1391" spans="1:9" x14ac:dyDescent="0.25">
      <c r="A1391" s="393">
        <v>43617</v>
      </c>
      <c r="B1391" s="325" t="s">
        <v>93</v>
      </c>
      <c r="C1391" s="325" t="s">
        <v>169</v>
      </c>
      <c r="D1391" s="325" t="s">
        <v>81</v>
      </c>
      <c r="E1391" s="325" t="s">
        <v>48</v>
      </c>
      <c r="F1391" s="325">
        <v>149</v>
      </c>
      <c r="G1391" s="325">
        <v>146</v>
      </c>
      <c r="H1391" s="325">
        <v>3</v>
      </c>
      <c r="I1391" s="325">
        <v>0.02</v>
      </c>
    </row>
    <row r="1392" spans="1:9" x14ac:dyDescent="0.25">
      <c r="A1392" s="392">
        <v>43617</v>
      </c>
      <c r="B1392" s="324" t="s">
        <v>93</v>
      </c>
      <c r="C1392" s="324" t="s">
        <v>169</v>
      </c>
      <c r="D1392" s="324" t="s">
        <v>81</v>
      </c>
      <c r="E1392" s="324" t="s">
        <v>50</v>
      </c>
      <c r="F1392" s="324">
        <v>440</v>
      </c>
      <c r="G1392" s="324">
        <v>440</v>
      </c>
      <c r="H1392" s="324">
        <v>0</v>
      </c>
      <c r="I1392" s="324">
        <v>0</v>
      </c>
    </row>
    <row r="1393" spans="1:9" x14ac:dyDescent="0.25">
      <c r="A1393" s="393">
        <v>43617</v>
      </c>
      <c r="B1393" s="325" t="s">
        <v>93</v>
      </c>
      <c r="C1393" s="325" t="s">
        <v>169</v>
      </c>
      <c r="D1393" s="325" t="s">
        <v>82</v>
      </c>
      <c r="E1393" s="325" t="s">
        <v>9</v>
      </c>
      <c r="F1393" s="325">
        <v>51</v>
      </c>
      <c r="G1393" s="325">
        <v>51</v>
      </c>
      <c r="H1393" s="325">
        <v>0</v>
      </c>
      <c r="I1393" s="325">
        <v>0</v>
      </c>
    </row>
    <row r="1394" spans="1:9" x14ac:dyDescent="0.25">
      <c r="A1394" s="392">
        <v>43617</v>
      </c>
      <c r="B1394" s="324" t="s">
        <v>93</v>
      </c>
      <c r="C1394" s="324" t="s">
        <v>169</v>
      </c>
      <c r="D1394" s="324" t="s">
        <v>82</v>
      </c>
      <c r="E1394" s="324" t="s">
        <v>10</v>
      </c>
      <c r="F1394" s="324">
        <v>163</v>
      </c>
      <c r="G1394" s="324">
        <v>162</v>
      </c>
      <c r="H1394" s="324">
        <v>1</v>
      </c>
      <c r="I1394" s="324">
        <v>0.01</v>
      </c>
    </row>
    <row r="1395" spans="1:9" x14ac:dyDescent="0.25">
      <c r="A1395" s="393">
        <v>43617</v>
      </c>
      <c r="B1395" s="325" t="s">
        <v>93</v>
      </c>
      <c r="C1395" s="325" t="s">
        <v>169</v>
      </c>
      <c r="D1395" s="325" t="s">
        <v>82</v>
      </c>
      <c r="E1395" s="325" t="s">
        <v>11</v>
      </c>
      <c r="F1395" s="325">
        <v>162</v>
      </c>
      <c r="G1395" s="325">
        <v>162</v>
      </c>
      <c r="H1395" s="325">
        <v>0</v>
      </c>
      <c r="I1395" s="325">
        <v>0</v>
      </c>
    </row>
    <row r="1396" spans="1:9" x14ac:dyDescent="0.25">
      <c r="A1396" s="392">
        <v>43617</v>
      </c>
      <c r="B1396" s="324" t="s">
        <v>93</v>
      </c>
      <c r="C1396" s="324" t="s">
        <v>169</v>
      </c>
      <c r="D1396" s="324" t="s">
        <v>82</v>
      </c>
      <c r="E1396" s="324" t="s">
        <v>12</v>
      </c>
      <c r="F1396" s="324">
        <v>304</v>
      </c>
      <c r="G1396" s="324">
        <v>303</v>
      </c>
      <c r="H1396" s="324">
        <v>1</v>
      </c>
      <c r="I1396" s="324">
        <v>0</v>
      </c>
    </row>
    <row r="1397" spans="1:9" x14ac:dyDescent="0.25">
      <c r="A1397" s="393">
        <v>43617</v>
      </c>
      <c r="B1397" s="325" t="s">
        <v>93</v>
      </c>
      <c r="C1397" s="325" t="s">
        <v>169</v>
      </c>
      <c r="D1397" s="325" t="s">
        <v>82</v>
      </c>
      <c r="E1397" s="325" t="s">
        <v>13</v>
      </c>
      <c r="F1397" s="325">
        <v>330</v>
      </c>
      <c r="G1397" s="325">
        <v>297</v>
      </c>
      <c r="H1397" s="325">
        <v>33</v>
      </c>
      <c r="I1397" s="325">
        <v>0.11</v>
      </c>
    </row>
    <row r="1398" spans="1:9" x14ac:dyDescent="0.25">
      <c r="A1398" s="392">
        <v>43617</v>
      </c>
      <c r="B1398" s="324" t="s">
        <v>171</v>
      </c>
      <c r="C1398" s="324" t="s">
        <v>169</v>
      </c>
      <c r="D1398" s="324" t="s">
        <v>81</v>
      </c>
      <c r="E1398" s="324" t="s">
        <v>46</v>
      </c>
      <c r="F1398" s="324" t="s">
        <v>170</v>
      </c>
      <c r="G1398" s="324" t="s">
        <v>170</v>
      </c>
      <c r="H1398" s="324" t="s">
        <v>170</v>
      </c>
      <c r="I1398" s="324" t="s">
        <v>170</v>
      </c>
    </row>
    <row r="1399" spans="1:9" x14ac:dyDescent="0.25">
      <c r="A1399" s="393">
        <v>43617</v>
      </c>
      <c r="B1399" s="325" t="s">
        <v>171</v>
      </c>
      <c r="C1399" s="325" t="s">
        <v>169</v>
      </c>
      <c r="D1399" s="325" t="s">
        <v>81</v>
      </c>
      <c r="E1399" s="325" t="s">
        <v>47</v>
      </c>
      <c r="F1399" s="325" t="s">
        <v>170</v>
      </c>
      <c r="G1399" s="325" t="s">
        <v>170</v>
      </c>
      <c r="H1399" s="325" t="s">
        <v>170</v>
      </c>
      <c r="I1399" s="325" t="s">
        <v>170</v>
      </c>
    </row>
    <row r="1400" spans="1:9" x14ac:dyDescent="0.25">
      <c r="A1400" s="392">
        <v>43617</v>
      </c>
      <c r="B1400" s="324" t="s">
        <v>171</v>
      </c>
      <c r="C1400" s="324" t="s">
        <v>169</v>
      </c>
      <c r="D1400" s="324" t="s">
        <v>81</v>
      </c>
      <c r="E1400" s="324" t="s">
        <v>48</v>
      </c>
      <c r="F1400" s="324" t="s">
        <v>170</v>
      </c>
      <c r="G1400" s="324" t="s">
        <v>170</v>
      </c>
      <c r="H1400" s="324" t="s">
        <v>170</v>
      </c>
      <c r="I1400" s="324" t="s">
        <v>170</v>
      </c>
    </row>
    <row r="1401" spans="1:9" x14ac:dyDescent="0.25">
      <c r="A1401" s="393">
        <v>43617</v>
      </c>
      <c r="B1401" s="325" t="s">
        <v>171</v>
      </c>
      <c r="C1401" s="325" t="s">
        <v>169</v>
      </c>
      <c r="D1401" s="325" t="s">
        <v>81</v>
      </c>
      <c r="E1401" s="325" t="s">
        <v>50</v>
      </c>
      <c r="F1401" s="325" t="s">
        <v>170</v>
      </c>
      <c r="G1401" s="325" t="s">
        <v>170</v>
      </c>
      <c r="H1401" s="325" t="s">
        <v>170</v>
      </c>
      <c r="I1401" s="325" t="s">
        <v>170</v>
      </c>
    </row>
    <row r="1402" spans="1:9" x14ac:dyDescent="0.25">
      <c r="A1402" s="392">
        <v>43617</v>
      </c>
      <c r="B1402" s="324" t="s">
        <v>171</v>
      </c>
      <c r="C1402" s="324" t="s">
        <v>169</v>
      </c>
      <c r="D1402" s="324" t="s">
        <v>82</v>
      </c>
      <c r="E1402" s="324" t="s">
        <v>9</v>
      </c>
      <c r="F1402" s="324" t="s">
        <v>170</v>
      </c>
      <c r="G1402" s="324" t="s">
        <v>170</v>
      </c>
      <c r="H1402" s="324" t="s">
        <v>170</v>
      </c>
      <c r="I1402" s="324" t="s">
        <v>170</v>
      </c>
    </row>
    <row r="1403" spans="1:9" x14ac:dyDescent="0.25">
      <c r="A1403" s="393">
        <v>43617</v>
      </c>
      <c r="B1403" s="325" t="s">
        <v>171</v>
      </c>
      <c r="C1403" s="325" t="s">
        <v>169</v>
      </c>
      <c r="D1403" s="325" t="s">
        <v>82</v>
      </c>
      <c r="E1403" s="325" t="s">
        <v>10</v>
      </c>
      <c r="F1403" s="325" t="s">
        <v>170</v>
      </c>
      <c r="G1403" s="325" t="s">
        <v>170</v>
      </c>
      <c r="H1403" s="325" t="s">
        <v>170</v>
      </c>
      <c r="I1403" s="325" t="s">
        <v>170</v>
      </c>
    </row>
    <row r="1404" spans="1:9" x14ac:dyDescent="0.25">
      <c r="A1404" s="392">
        <v>43617</v>
      </c>
      <c r="B1404" s="324" t="s">
        <v>171</v>
      </c>
      <c r="C1404" s="324" t="s">
        <v>169</v>
      </c>
      <c r="D1404" s="324" t="s">
        <v>82</v>
      </c>
      <c r="E1404" s="324" t="s">
        <v>11</v>
      </c>
      <c r="F1404" s="324" t="s">
        <v>170</v>
      </c>
      <c r="G1404" s="324" t="s">
        <v>170</v>
      </c>
      <c r="H1404" s="324" t="s">
        <v>170</v>
      </c>
      <c r="I1404" s="324" t="s">
        <v>170</v>
      </c>
    </row>
    <row r="1405" spans="1:9" x14ac:dyDescent="0.25">
      <c r="A1405" s="393">
        <v>43617</v>
      </c>
      <c r="B1405" s="325" t="s">
        <v>171</v>
      </c>
      <c r="C1405" s="325" t="s">
        <v>169</v>
      </c>
      <c r="D1405" s="325" t="s">
        <v>82</v>
      </c>
      <c r="E1405" s="325" t="s">
        <v>12</v>
      </c>
      <c r="F1405" s="325" t="s">
        <v>170</v>
      </c>
      <c r="G1405" s="325" t="s">
        <v>170</v>
      </c>
      <c r="H1405" s="325" t="s">
        <v>170</v>
      </c>
      <c r="I1405" s="325" t="s">
        <v>170</v>
      </c>
    </row>
    <row r="1406" spans="1:9" x14ac:dyDescent="0.25">
      <c r="A1406" s="392">
        <v>43617</v>
      </c>
      <c r="B1406" s="324" t="s">
        <v>171</v>
      </c>
      <c r="C1406" s="324" t="s">
        <v>169</v>
      </c>
      <c r="D1406" s="324" t="s">
        <v>82</v>
      </c>
      <c r="E1406" s="324" t="s">
        <v>13</v>
      </c>
      <c r="F1406" s="324" t="s">
        <v>170</v>
      </c>
      <c r="G1406" s="324" t="s">
        <v>170</v>
      </c>
      <c r="H1406" s="324" t="s">
        <v>170</v>
      </c>
      <c r="I1406" s="324" t="s">
        <v>170</v>
      </c>
    </row>
    <row r="1407" spans="1:9" x14ac:dyDescent="0.25">
      <c r="A1407" s="393">
        <v>43617</v>
      </c>
      <c r="B1407" s="325" t="s">
        <v>157</v>
      </c>
      <c r="C1407" s="325" t="s">
        <v>169</v>
      </c>
      <c r="D1407" s="325" t="s">
        <v>81</v>
      </c>
      <c r="E1407" s="325" t="s">
        <v>46</v>
      </c>
      <c r="F1407" s="325">
        <v>156</v>
      </c>
      <c r="G1407" s="325" t="s">
        <v>170</v>
      </c>
      <c r="H1407" s="325" t="s">
        <v>170</v>
      </c>
      <c r="I1407" s="325" t="s">
        <v>170</v>
      </c>
    </row>
    <row r="1408" spans="1:9" x14ac:dyDescent="0.25">
      <c r="A1408" s="392">
        <v>43617</v>
      </c>
      <c r="B1408" s="324" t="s">
        <v>157</v>
      </c>
      <c r="C1408" s="324" t="s">
        <v>169</v>
      </c>
      <c r="D1408" s="324" t="s">
        <v>81</v>
      </c>
      <c r="E1408" s="324" t="s">
        <v>47</v>
      </c>
      <c r="F1408" s="324">
        <v>116</v>
      </c>
      <c r="G1408" s="324" t="s">
        <v>170</v>
      </c>
      <c r="H1408" s="324" t="s">
        <v>170</v>
      </c>
      <c r="I1408" s="324" t="s">
        <v>170</v>
      </c>
    </row>
    <row r="1409" spans="1:9" x14ac:dyDescent="0.25">
      <c r="A1409" s="393">
        <v>43617</v>
      </c>
      <c r="B1409" s="325" t="s">
        <v>157</v>
      </c>
      <c r="C1409" s="325" t="s">
        <v>169</v>
      </c>
      <c r="D1409" s="325" t="s">
        <v>81</v>
      </c>
      <c r="E1409" s="325" t="s">
        <v>48</v>
      </c>
      <c r="F1409" s="325">
        <v>56</v>
      </c>
      <c r="G1409" s="325" t="s">
        <v>170</v>
      </c>
      <c r="H1409" s="325" t="s">
        <v>170</v>
      </c>
      <c r="I1409" s="325" t="s">
        <v>170</v>
      </c>
    </row>
    <row r="1410" spans="1:9" x14ac:dyDescent="0.25">
      <c r="A1410" s="392">
        <v>43617</v>
      </c>
      <c r="B1410" s="324" t="s">
        <v>157</v>
      </c>
      <c r="C1410" s="324" t="s">
        <v>169</v>
      </c>
      <c r="D1410" s="324" t="s">
        <v>81</v>
      </c>
      <c r="E1410" s="324" t="s">
        <v>50</v>
      </c>
      <c r="F1410" s="324">
        <v>140</v>
      </c>
      <c r="G1410" s="324" t="s">
        <v>170</v>
      </c>
      <c r="H1410" s="324" t="s">
        <v>170</v>
      </c>
      <c r="I1410" s="324" t="s">
        <v>170</v>
      </c>
    </row>
    <row r="1411" spans="1:9" x14ac:dyDescent="0.25">
      <c r="A1411" s="393">
        <v>43617</v>
      </c>
      <c r="B1411" s="325" t="s">
        <v>157</v>
      </c>
      <c r="C1411" s="325" t="s">
        <v>169</v>
      </c>
      <c r="D1411" s="325" t="s">
        <v>82</v>
      </c>
      <c r="E1411" s="325" t="s">
        <v>9</v>
      </c>
      <c r="F1411" s="325">
        <v>87</v>
      </c>
      <c r="G1411" s="325" t="s">
        <v>170</v>
      </c>
      <c r="H1411" s="325" t="s">
        <v>170</v>
      </c>
      <c r="I1411" s="325" t="s">
        <v>170</v>
      </c>
    </row>
    <row r="1412" spans="1:9" x14ac:dyDescent="0.25">
      <c r="A1412" s="392">
        <v>43617</v>
      </c>
      <c r="B1412" s="324" t="s">
        <v>157</v>
      </c>
      <c r="C1412" s="324" t="s">
        <v>169</v>
      </c>
      <c r="D1412" s="324" t="s">
        <v>82</v>
      </c>
      <c r="E1412" s="324" t="s">
        <v>10</v>
      </c>
      <c r="F1412" s="324">
        <v>18</v>
      </c>
      <c r="G1412" s="324" t="s">
        <v>170</v>
      </c>
      <c r="H1412" s="324" t="s">
        <v>170</v>
      </c>
      <c r="I1412" s="324" t="s">
        <v>170</v>
      </c>
    </row>
    <row r="1413" spans="1:9" x14ac:dyDescent="0.25">
      <c r="A1413" s="393">
        <v>43617</v>
      </c>
      <c r="B1413" s="325" t="s">
        <v>157</v>
      </c>
      <c r="C1413" s="325" t="s">
        <v>169</v>
      </c>
      <c r="D1413" s="325" t="s">
        <v>82</v>
      </c>
      <c r="E1413" s="325" t="s">
        <v>11</v>
      </c>
      <c r="F1413" s="325">
        <v>91</v>
      </c>
      <c r="G1413" s="325" t="s">
        <v>170</v>
      </c>
      <c r="H1413" s="325" t="s">
        <v>170</v>
      </c>
      <c r="I1413" s="325" t="s">
        <v>170</v>
      </c>
    </row>
    <row r="1414" spans="1:9" x14ac:dyDescent="0.25">
      <c r="A1414" s="392">
        <v>43617</v>
      </c>
      <c r="B1414" s="324" t="s">
        <v>157</v>
      </c>
      <c r="C1414" s="324" t="s">
        <v>169</v>
      </c>
      <c r="D1414" s="324" t="s">
        <v>82</v>
      </c>
      <c r="E1414" s="324" t="s">
        <v>12</v>
      </c>
      <c r="F1414" s="324">
        <v>64</v>
      </c>
      <c r="G1414" s="324" t="s">
        <v>170</v>
      </c>
      <c r="H1414" s="324" t="s">
        <v>170</v>
      </c>
      <c r="I1414" s="324" t="s">
        <v>170</v>
      </c>
    </row>
    <row r="1415" spans="1:9" x14ac:dyDescent="0.25">
      <c r="A1415" s="393">
        <v>43617</v>
      </c>
      <c r="B1415" s="325" t="s">
        <v>157</v>
      </c>
      <c r="C1415" s="325" t="s">
        <v>169</v>
      </c>
      <c r="D1415" s="325" t="s">
        <v>82</v>
      </c>
      <c r="E1415" s="325" t="s">
        <v>13</v>
      </c>
      <c r="F1415" s="325">
        <v>159</v>
      </c>
      <c r="G1415" s="325" t="s">
        <v>170</v>
      </c>
      <c r="H1415" s="325" t="s">
        <v>170</v>
      </c>
      <c r="I1415" s="325" t="s">
        <v>170</v>
      </c>
    </row>
    <row r="1416" spans="1:9" x14ac:dyDescent="0.25">
      <c r="A1416" s="392">
        <v>43617</v>
      </c>
      <c r="B1416" s="324" t="s">
        <v>158</v>
      </c>
      <c r="C1416" s="324" t="s">
        <v>169</v>
      </c>
      <c r="D1416" s="324" t="s">
        <v>81</v>
      </c>
      <c r="E1416" s="324" t="s">
        <v>46</v>
      </c>
      <c r="F1416" s="324">
        <v>314</v>
      </c>
      <c r="G1416" s="324" t="s">
        <v>170</v>
      </c>
      <c r="H1416" s="324" t="s">
        <v>170</v>
      </c>
      <c r="I1416" s="324" t="s">
        <v>170</v>
      </c>
    </row>
    <row r="1417" spans="1:9" x14ac:dyDescent="0.25">
      <c r="A1417" s="393">
        <v>43617</v>
      </c>
      <c r="B1417" s="325" t="s">
        <v>158</v>
      </c>
      <c r="C1417" s="325" t="s">
        <v>169</v>
      </c>
      <c r="D1417" s="325" t="s">
        <v>81</v>
      </c>
      <c r="E1417" s="325" t="s">
        <v>47</v>
      </c>
      <c r="F1417" s="325">
        <v>110</v>
      </c>
      <c r="G1417" s="325" t="s">
        <v>170</v>
      </c>
      <c r="H1417" s="325" t="s">
        <v>170</v>
      </c>
      <c r="I1417" s="325" t="s">
        <v>170</v>
      </c>
    </row>
    <row r="1418" spans="1:9" x14ac:dyDescent="0.25">
      <c r="A1418" s="392">
        <v>43617</v>
      </c>
      <c r="B1418" s="324" t="s">
        <v>158</v>
      </c>
      <c r="C1418" s="324" t="s">
        <v>169</v>
      </c>
      <c r="D1418" s="324" t="s">
        <v>81</v>
      </c>
      <c r="E1418" s="324" t="s">
        <v>48</v>
      </c>
      <c r="F1418" s="324">
        <v>78</v>
      </c>
      <c r="G1418" s="324" t="s">
        <v>170</v>
      </c>
      <c r="H1418" s="324" t="s">
        <v>170</v>
      </c>
      <c r="I1418" s="324" t="s">
        <v>170</v>
      </c>
    </row>
    <row r="1419" spans="1:9" x14ac:dyDescent="0.25">
      <c r="A1419" s="393">
        <v>43617</v>
      </c>
      <c r="B1419" s="325" t="s">
        <v>158</v>
      </c>
      <c r="C1419" s="325" t="s">
        <v>169</v>
      </c>
      <c r="D1419" s="325" t="s">
        <v>81</v>
      </c>
      <c r="E1419" s="325" t="s">
        <v>50</v>
      </c>
      <c r="F1419" s="325">
        <v>143</v>
      </c>
      <c r="G1419" s="325" t="s">
        <v>170</v>
      </c>
      <c r="H1419" s="325" t="s">
        <v>170</v>
      </c>
      <c r="I1419" s="325" t="s">
        <v>170</v>
      </c>
    </row>
    <row r="1420" spans="1:9" x14ac:dyDescent="0.25">
      <c r="A1420" s="392">
        <v>43617</v>
      </c>
      <c r="B1420" s="324" t="s">
        <v>158</v>
      </c>
      <c r="C1420" s="324" t="s">
        <v>169</v>
      </c>
      <c r="D1420" s="324" t="s">
        <v>82</v>
      </c>
      <c r="E1420" s="324" t="s">
        <v>9</v>
      </c>
      <c r="F1420" s="324">
        <v>39</v>
      </c>
      <c r="G1420" s="324" t="s">
        <v>170</v>
      </c>
      <c r="H1420" s="324" t="s">
        <v>170</v>
      </c>
      <c r="I1420" s="324" t="s">
        <v>170</v>
      </c>
    </row>
    <row r="1421" spans="1:9" x14ac:dyDescent="0.25">
      <c r="A1421" s="393">
        <v>43617</v>
      </c>
      <c r="B1421" s="325" t="s">
        <v>158</v>
      </c>
      <c r="C1421" s="325" t="s">
        <v>169</v>
      </c>
      <c r="D1421" s="325" t="s">
        <v>82</v>
      </c>
      <c r="E1421" s="325" t="s">
        <v>10</v>
      </c>
      <c r="F1421" s="325">
        <v>45</v>
      </c>
      <c r="G1421" s="325" t="s">
        <v>170</v>
      </c>
      <c r="H1421" s="325" t="s">
        <v>170</v>
      </c>
      <c r="I1421" s="325" t="s">
        <v>170</v>
      </c>
    </row>
    <row r="1422" spans="1:9" x14ac:dyDescent="0.25">
      <c r="A1422" s="392">
        <v>43617</v>
      </c>
      <c r="B1422" s="324" t="s">
        <v>158</v>
      </c>
      <c r="C1422" s="324" t="s">
        <v>169</v>
      </c>
      <c r="D1422" s="324" t="s">
        <v>82</v>
      </c>
      <c r="E1422" s="324" t="s">
        <v>11</v>
      </c>
      <c r="F1422" s="324">
        <v>59</v>
      </c>
      <c r="G1422" s="324" t="s">
        <v>170</v>
      </c>
      <c r="H1422" s="324" t="s">
        <v>170</v>
      </c>
      <c r="I1422" s="324" t="s">
        <v>170</v>
      </c>
    </row>
    <row r="1423" spans="1:9" x14ac:dyDescent="0.25">
      <c r="A1423" s="393">
        <v>43617</v>
      </c>
      <c r="B1423" s="325" t="s">
        <v>158</v>
      </c>
      <c r="C1423" s="325" t="s">
        <v>169</v>
      </c>
      <c r="D1423" s="325" t="s">
        <v>82</v>
      </c>
      <c r="E1423" s="325" t="s">
        <v>12</v>
      </c>
      <c r="F1423" s="325">
        <v>193</v>
      </c>
      <c r="G1423" s="325" t="s">
        <v>170</v>
      </c>
      <c r="H1423" s="325" t="s">
        <v>170</v>
      </c>
      <c r="I1423" s="325" t="s">
        <v>170</v>
      </c>
    </row>
    <row r="1424" spans="1:9" x14ac:dyDescent="0.25">
      <c r="A1424" s="392">
        <v>43617</v>
      </c>
      <c r="B1424" s="324" t="s">
        <v>158</v>
      </c>
      <c r="C1424" s="324" t="s">
        <v>169</v>
      </c>
      <c r="D1424" s="324" t="s">
        <v>82</v>
      </c>
      <c r="E1424" s="324" t="s">
        <v>13</v>
      </c>
      <c r="F1424" s="324">
        <v>309</v>
      </c>
      <c r="G1424" s="324" t="s">
        <v>170</v>
      </c>
      <c r="H1424" s="324" t="s">
        <v>170</v>
      </c>
      <c r="I1424" s="324" t="s">
        <v>170</v>
      </c>
    </row>
    <row r="1425" spans="1:9" x14ac:dyDescent="0.25">
      <c r="A1425" s="393">
        <v>43617</v>
      </c>
      <c r="B1425" s="325" t="s">
        <v>94</v>
      </c>
      <c r="C1425" s="325" t="s">
        <v>169</v>
      </c>
      <c r="D1425" s="325" t="s">
        <v>81</v>
      </c>
      <c r="E1425" s="325" t="s">
        <v>46</v>
      </c>
      <c r="F1425" s="325">
        <v>233</v>
      </c>
      <c r="G1425" s="325">
        <v>218</v>
      </c>
      <c r="H1425" s="325">
        <v>15</v>
      </c>
      <c r="I1425" s="325">
        <v>7.0000000000000007E-2</v>
      </c>
    </row>
    <row r="1426" spans="1:9" x14ac:dyDescent="0.25">
      <c r="A1426" s="392">
        <v>43617</v>
      </c>
      <c r="B1426" s="324" t="s">
        <v>94</v>
      </c>
      <c r="C1426" s="324" t="s">
        <v>169</v>
      </c>
      <c r="D1426" s="324" t="s">
        <v>81</v>
      </c>
      <c r="E1426" s="324" t="s">
        <v>47</v>
      </c>
      <c r="F1426" s="324">
        <v>810</v>
      </c>
      <c r="G1426" s="324">
        <v>802</v>
      </c>
      <c r="H1426" s="324">
        <v>8</v>
      </c>
      <c r="I1426" s="324">
        <v>0.01</v>
      </c>
    </row>
    <row r="1427" spans="1:9" x14ac:dyDescent="0.25">
      <c r="A1427" s="393">
        <v>43617</v>
      </c>
      <c r="B1427" s="325" t="s">
        <v>94</v>
      </c>
      <c r="C1427" s="325" t="s">
        <v>169</v>
      </c>
      <c r="D1427" s="325" t="s">
        <v>81</v>
      </c>
      <c r="E1427" s="325" t="s">
        <v>48</v>
      </c>
      <c r="F1427" s="325">
        <v>317</v>
      </c>
      <c r="G1427" s="325">
        <v>318</v>
      </c>
      <c r="H1427" s="325">
        <v>-1</v>
      </c>
      <c r="I1427" s="325">
        <v>0</v>
      </c>
    </row>
    <row r="1428" spans="1:9" x14ac:dyDescent="0.25">
      <c r="A1428" s="392">
        <v>43617</v>
      </c>
      <c r="B1428" s="324" t="s">
        <v>94</v>
      </c>
      <c r="C1428" s="324" t="s">
        <v>169</v>
      </c>
      <c r="D1428" s="324" t="s">
        <v>81</v>
      </c>
      <c r="E1428" s="324" t="s">
        <v>50</v>
      </c>
      <c r="F1428" s="324">
        <v>2034</v>
      </c>
      <c r="G1428" s="324">
        <v>2034</v>
      </c>
      <c r="H1428" s="324">
        <v>0</v>
      </c>
      <c r="I1428" s="324">
        <v>0</v>
      </c>
    </row>
    <row r="1429" spans="1:9" x14ac:dyDescent="0.25">
      <c r="A1429" s="393">
        <v>43617</v>
      </c>
      <c r="B1429" s="325" t="s">
        <v>94</v>
      </c>
      <c r="C1429" s="325" t="s">
        <v>169</v>
      </c>
      <c r="D1429" s="325" t="s">
        <v>82</v>
      </c>
      <c r="E1429" s="325" t="s">
        <v>9</v>
      </c>
      <c r="F1429" s="325">
        <v>848</v>
      </c>
      <c r="G1429" s="325">
        <v>848</v>
      </c>
      <c r="H1429" s="325">
        <v>0</v>
      </c>
      <c r="I1429" s="325">
        <v>0</v>
      </c>
    </row>
    <row r="1430" spans="1:9" x14ac:dyDescent="0.25">
      <c r="A1430" s="392">
        <v>43617</v>
      </c>
      <c r="B1430" s="324" t="s">
        <v>94</v>
      </c>
      <c r="C1430" s="324" t="s">
        <v>169</v>
      </c>
      <c r="D1430" s="324" t="s">
        <v>82</v>
      </c>
      <c r="E1430" s="324" t="s">
        <v>10</v>
      </c>
      <c r="F1430" s="324">
        <v>403</v>
      </c>
      <c r="G1430" s="324">
        <v>402</v>
      </c>
      <c r="H1430" s="324">
        <v>1</v>
      </c>
      <c r="I1430" s="324">
        <v>0</v>
      </c>
    </row>
    <row r="1431" spans="1:9" x14ac:dyDescent="0.25">
      <c r="A1431" s="393">
        <v>43617</v>
      </c>
      <c r="B1431" s="325" t="s">
        <v>94</v>
      </c>
      <c r="C1431" s="325" t="s">
        <v>169</v>
      </c>
      <c r="D1431" s="325" t="s">
        <v>82</v>
      </c>
      <c r="E1431" s="325" t="s">
        <v>11</v>
      </c>
      <c r="F1431" s="325">
        <v>770</v>
      </c>
      <c r="G1431" s="325">
        <v>770</v>
      </c>
      <c r="H1431" s="325">
        <v>0</v>
      </c>
      <c r="I1431" s="325">
        <v>0</v>
      </c>
    </row>
    <row r="1432" spans="1:9" x14ac:dyDescent="0.25">
      <c r="A1432" s="392">
        <v>43617</v>
      </c>
      <c r="B1432" s="324" t="s">
        <v>94</v>
      </c>
      <c r="C1432" s="324" t="s">
        <v>169</v>
      </c>
      <c r="D1432" s="324" t="s">
        <v>82</v>
      </c>
      <c r="E1432" s="324" t="s">
        <v>12</v>
      </c>
      <c r="F1432" s="324">
        <v>408</v>
      </c>
      <c r="G1432" s="324">
        <v>406</v>
      </c>
      <c r="H1432" s="324">
        <v>2</v>
      </c>
      <c r="I1432" s="324">
        <v>0</v>
      </c>
    </row>
    <row r="1433" spans="1:9" x14ac:dyDescent="0.25">
      <c r="A1433" s="393">
        <v>43617</v>
      </c>
      <c r="B1433" s="325" t="s">
        <v>94</v>
      </c>
      <c r="C1433" s="325" t="s">
        <v>169</v>
      </c>
      <c r="D1433" s="325" t="s">
        <v>82</v>
      </c>
      <c r="E1433" s="325" t="s">
        <v>13</v>
      </c>
      <c r="F1433" s="325">
        <v>965</v>
      </c>
      <c r="G1433" s="325">
        <v>946</v>
      </c>
      <c r="H1433" s="325">
        <v>19</v>
      </c>
      <c r="I1433" s="325">
        <v>0.02</v>
      </c>
    </row>
    <row r="1434" spans="1:9" x14ac:dyDescent="0.25">
      <c r="A1434" s="392">
        <v>43617</v>
      </c>
      <c r="B1434" s="324" t="s">
        <v>159</v>
      </c>
      <c r="C1434" s="324" t="s">
        <v>169</v>
      </c>
      <c r="D1434" s="324" t="s">
        <v>81</v>
      </c>
      <c r="E1434" s="324" t="s">
        <v>46</v>
      </c>
      <c r="F1434" s="324">
        <v>105</v>
      </c>
      <c r="G1434" s="324" t="s">
        <v>170</v>
      </c>
      <c r="H1434" s="324" t="s">
        <v>170</v>
      </c>
      <c r="I1434" s="324" t="s">
        <v>170</v>
      </c>
    </row>
    <row r="1435" spans="1:9" x14ac:dyDescent="0.25">
      <c r="A1435" s="393">
        <v>43617</v>
      </c>
      <c r="B1435" s="325" t="s">
        <v>159</v>
      </c>
      <c r="C1435" s="325" t="s">
        <v>169</v>
      </c>
      <c r="D1435" s="325" t="s">
        <v>81</v>
      </c>
      <c r="E1435" s="325" t="s">
        <v>47</v>
      </c>
      <c r="F1435" s="325">
        <v>93</v>
      </c>
      <c r="G1435" s="325" t="s">
        <v>170</v>
      </c>
      <c r="H1435" s="325" t="s">
        <v>170</v>
      </c>
      <c r="I1435" s="325" t="s">
        <v>170</v>
      </c>
    </row>
    <row r="1436" spans="1:9" x14ac:dyDescent="0.25">
      <c r="A1436" s="392">
        <v>43617</v>
      </c>
      <c r="B1436" s="324" t="s">
        <v>159</v>
      </c>
      <c r="C1436" s="324" t="s">
        <v>169</v>
      </c>
      <c r="D1436" s="324" t="s">
        <v>81</v>
      </c>
      <c r="E1436" s="324" t="s">
        <v>48</v>
      </c>
      <c r="F1436" s="324">
        <v>48</v>
      </c>
      <c r="G1436" s="324" t="s">
        <v>170</v>
      </c>
      <c r="H1436" s="324" t="s">
        <v>170</v>
      </c>
      <c r="I1436" s="324" t="s">
        <v>170</v>
      </c>
    </row>
    <row r="1437" spans="1:9" x14ac:dyDescent="0.25">
      <c r="A1437" s="393">
        <v>43617</v>
      </c>
      <c r="B1437" s="325" t="s">
        <v>159</v>
      </c>
      <c r="C1437" s="325" t="s">
        <v>169</v>
      </c>
      <c r="D1437" s="325" t="s">
        <v>81</v>
      </c>
      <c r="E1437" s="325" t="s">
        <v>50</v>
      </c>
      <c r="F1437" s="325">
        <v>104</v>
      </c>
      <c r="G1437" s="325" t="s">
        <v>170</v>
      </c>
      <c r="H1437" s="325" t="s">
        <v>170</v>
      </c>
      <c r="I1437" s="325" t="s">
        <v>170</v>
      </c>
    </row>
    <row r="1438" spans="1:9" x14ac:dyDescent="0.25">
      <c r="A1438" s="392">
        <v>43617</v>
      </c>
      <c r="B1438" s="324" t="s">
        <v>159</v>
      </c>
      <c r="C1438" s="324" t="s">
        <v>169</v>
      </c>
      <c r="D1438" s="324" t="s">
        <v>82</v>
      </c>
      <c r="E1438" s="324" t="s">
        <v>9</v>
      </c>
      <c r="F1438" s="324">
        <v>22</v>
      </c>
      <c r="G1438" s="324" t="s">
        <v>170</v>
      </c>
      <c r="H1438" s="324" t="s">
        <v>170</v>
      </c>
      <c r="I1438" s="324" t="s">
        <v>170</v>
      </c>
    </row>
    <row r="1439" spans="1:9" x14ac:dyDescent="0.25">
      <c r="A1439" s="393">
        <v>43617</v>
      </c>
      <c r="B1439" s="325" t="s">
        <v>159</v>
      </c>
      <c r="C1439" s="325" t="s">
        <v>169</v>
      </c>
      <c r="D1439" s="325" t="s">
        <v>82</v>
      </c>
      <c r="E1439" s="325" t="s">
        <v>10</v>
      </c>
      <c r="F1439" s="325">
        <v>58</v>
      </c>
      <c r="G1439" s="325" t="s">
        <v>170</v>
      </c>
      <c r="H1439" s="325" t="s">
        <v>170</v>
      </c>
      <c r="I1439" s="325" t="s">
        <v>170</v>
      </c>
    </row>
    <row r="1440" spans="1:9" x14ac:dyDescent="0.25">
      <c r="A1440" s="392">
        <v>43617</v>
      </c>
      <c r="B1440" s="324" t="s">
        <v>159</v>
      </c>
      <c r="C1440" s="324" t="s">
        <v>169</v>
      </c>
      <c r="D1440" s="324" t="s">
        <v>82</v>
      </c>
      <c r="E1440" s="324" t="s">
        <v>11</v>
      </c>
      <c r="F1440" s="324">
        <v>30</v>
      </c>
      <c r="G1440" s="324" t="s">
        <v>170</v>
      </c>
      <c r="H1440" s="324" t="s">
        <v>170</v>
      </c>
      <c r="I1440" s="324" t="s">
        <v>170</v>
      </c>
    </row>
    <row r="1441" spans="1:9" x14ac:dyDescent="0.25">
      <c r="A1441" s="393">
        <v>43617</v>
      </c>
      <c r="B1441" s="325" t="s">
        <v>159</v>
      </c>
      <c r="C1441" s="325" t="s">
        <v>169</v>
      </c>
      <c r="D1441" s="325" t="s">
        <v>82</v>
      </c>
      <c r="E1441" s="325" t="s">
        <v>12</v>
      </c>
      <c r="F1441" s="325">
        <v>93</v>
      </c>
      <c r="G1441" s="325" t="s">
        <v>170</v>
      </c>
      <c r="H1441" s="325" t="s">
        <v>170</v>
      </c>
      <c r="I1441" s="325" t="s">
        <v>170</v>
      </c>
    </row>
    <row r="1442" spans="1:9" x14ac:dyDescent="0.25">
      <c r="A1442" s="392">
        <v>43617</v>
      </c>
      <c r="B1442" s="324" t="s">
        <v>159</v>
      </c>
      <c r="C1442" s="324" t="s">
        <v>169</v>
      </c>
      <c r="D1442" s="324" t="s">
        <v>82</v>
      </c>
      <c r="E1442" s="324" t="s">
        <v>13</v>
      </c>
      <c r="F1442" s="324">
        <v>147</v>
      </c>
      <c r="G1442" s="324" t="s">
        <v>170</v>
      </c>
      <c r="H1442" s="324" t="s">
        <v>170</v>
      </c>
      <c r="I1442" s="324" t="s">
        <v>170</v>
      </c>
    </row>
    <row r="1443" spans="1:9" x14ac:dyDescent="0.25">
      <c r="A1443" s="393">
        <v>43617</v>
      </c>
      <c r="B1443" s="325" t="s">
        <v>160</v>
      </c>
      <c r="C1443" s="325" t="s">
        <v>169</v>
      </c>
      <c r="D1443" s="325" t="s">
        <v>81</v>
      </c>
      <c r="E1443" s="325" t="s">
        <v>46</v>
      </c>
      <c r="F1443" s="325">
        <v>30</v>
      </c>
      <c r="G1443" s="325" t="s">
        <v>170</v>
      </c>
      <c r="H1443" s="325" t="s">
        <v>170</v>
      </c>
      <c r="I1443" s="325" t="s">
        <v>170</v>
      </c>
    </row>
    <row r="1444" spans="1:9" x14ac:dyDescent="0.25">
      <c r="A1444" s="392">
        <v>43617</v>
      </c>
      <c r="B1444" s="324" t="s">
        <v>160</v>
      </c>
      <c r="C1444" s="324" t="s">
        <v>169</v>
      </c>
      <c r="D1444" s="324" t="s">
        <v>81</v>
      </c>
      <c r="E1444" s="324" t="s">
        <v>47</v>
      </c>
      <c r="F1444" s="324">
        <v>13</v>
      </c>
      <c r="G1444" s="324" t="s">
        <v>170</v>
      </c>
      <c r="H1444" s="324" t="s">
        <v>170</v>
      </c>
      <c r="I1444" s="324" t="s">
        <v>170</v>
      </c>
    </row>
    <row r="1445" spans="1:9" x14ac:dyDescent="0.25">
      <c r="A1445" s="393">
        <v>43617</v>
      </c>
      <c r="B1445" s="325" t="s">
        <v>160</v>
      </c>
      <c r="C1445" s="325" t="s">
        <v>169</v>
      </c>
      <c r="D1445" s="325" t="s">
        <v>81</v>
      </c>
      <c r="E1445" s="325" t="s">
        <v>48</v>
      </c>
      <c r="F1445" s="325">
        <v>19</v>
      </c>
      <c r="G1445" s="325" t="s">
        <v>170</v>
      </c>
      <c r="H1445" s="325" t="s">
        <v>170</v>
      </c>
      <c r="I1445" s="325" t="s">
        <v>170</v>
      </c>
    </row>
    <row r="1446" spans="1:9" x14ac:dyDescent="0.25">
      <c r="A1446" s="392">
        <v>43617</v>
      </c>
      <c r="B1446" s="324" t="s">
        <v>160</v>
      </c>
      <c r="C1446" s="324" t="s">
        <v>169</v>
      </c>
      <c r="D1446" s="324" t="s">
        <v>81</v>
      </c>
      <c r="E1446" s="324" t="s">
        <v>50</v>
      </c>
      <c r="F1446" s="324">
        <v>89</v>
      </c>
      <c r="G1446" s="324" t="s">
        <v>170</v>
      </c>
      <c r="H1446" s="324" t="s">
        <v>170</v>
      </c>
      <c r="I1446" s="324" t="s">
        <v>170</v>
      </c>
    </row>
    <row r="1447" spans="1:9" x14ac:dyDescent="0.25">
      <c r="A1447" s="393">
        <v>43617</v>
      </c>
      <c r="B1447" s="325" t="s">
        <v>13</v>
      </c>
      <c r="C1447" s="325" t="s">
        <v>169</v>
      </c>
      <c r="D1447" s="325" t="s">
        <v>81</v>
      </c>
      <c r="E1447" s="325" t="s">
        <v>46</v>
      </c>
      <c r="F1447" s="325">
        <v>172</v>
      </c>
      <c r="G1447" s="325">
        <v>195</v>
      </c>
      <c r="H1447" s="325">
        <v>-23</v>
      </c>
      <c r="I1447" s="325">
        <v>-0.12</v>
      </c>
    </row>
    <row r="1448" spans="1:9" x14ac:dyDescent="0.25">
      <c r="A1448" s="392">
        <v>43617</v>
      </c>
      <c r="B1448" s="324" t="s">
        <v>13</v>
      </c>
      <c r="C1448" s="324" t="s">
        <v>169</v>
      </c>
      <c r="D1448" s="324" t="s">
        <v>81</v>
      </c>
      <c r="E1448" s="324" t="s">
        <v>47</v>
      </c>
      <c r="F1448" s="324">
        <v>98</v>
      </c>
      <c r="G1448" s="324">
        <v>102</v>
      </c>
      <c r="H1448" s="324">
        <v>-4</v>
      </c>
      <c r="I1448" s="324">
        <v>-0.04</v>
      </c>
    </row>
    <row r="1449" spans="1:9" x14ac:dyDescent="0.25">
      <c r="A1449" s="393">
        <v>43617</v>
      </c>
      <c r="B1449" s="325" t="s">
        <v>13</v>
      </c>
      <c r="C1449" s="325" t="s">
        <v>169</v>
      </c>
      <c r="D1449" s="325" t="s">
        <v>81</v>
      </c>
      <c r="E1449" s="325" t="s">
        <v>48</v>
      </c>
      <c r="F1449" s="325">
        <v>52</v>
      </c>
      <c r="G1449" s="325">
        <v>54</v>
      </c>
      <c r="H1449" s="325">
        <v>-2</v>
      </c>
      <c r="I1449" s="325">
        <v>-0.04</v>
      </c>
    </row>
    <row r="1450" spans="1:9" x14ac:dyDescent="0.25">
      <c r="A1450" s="392">
        <v>43617</v>
      </c>
      <c r="B1450" s="324" t="s">
        <v>13</v>
      </c>
      <c r="C1450" s="324" t="s">
        <v>169</v>
      </c>
      <c r="D1450" s="324" t="s">
        <v>81</v>
      </c>
      <c r="E1450" s="324" t="s">
        <v>50</v>
      </c>
      <c r="F1450" s="324">
        <v>86</v>
      </c>
      <c r="G1450" s="324">
        <v>90</v>
      </c>
      <c r="H1450" s="324">
        <v>-4</v>
      </c>
      <c r="I1450" s="324">
        <v>-0.04</v>
      </c>
    </row>
    <row r="1451" spans="1:9" x14ac:dyDescent="0.25">
      <c r="A1451" s="393">
        <v>43617</v>
      </c>
      <c r="B1451" s="325" t="s">
        <v>95</v>
      </c>
      <c r="C1451" s="325" t="s">
        <v>169</v>
      </c>
      <c r="D1451" s="325" t="s">
        <v>81</v>
      </c>
      <c r="E1451" s="325" t="s">
        <v>46</v>
      </c>
      <c r="F1451" s="325">
        <v>630</v>
      </c>
      <c r="G1451" s="325">
        <v>523</v>
      </c>
      <c r="H1451" s="325">
        <v>107</v>
      </c>
      <c r="I1451" s="325">
        <v>0.2</v>
      </c>
    </row>
    <row r="1452" spans="1:9" x14ac:dyDescent="0.25">
      <c r="A1452" s="392">
        <v>43617</v>
      </c>
      <c r="B1452" s="324" t="s">
        <v>95</v>
      </c>
      <c r="C1452" s="324" t="s">
        <v>169</v>
      </c>
      <c r="D1452" s="324" t="s">
        <v>81</v>
      </c>
      <c r="E1452" s="324" t="s">
        <v>47</v>
      </c>
      <c r="F1452" s="324">
        <v>276</v>
      </c>
      <c r="G1452" s="324">
        <v>259</v>
      </c>
      <c r="H1452" s="324">
        <v>17</v>
      </c>
      <c r="I1452" s="324">
        <v>7.0000000000000007E-2</v>
      </c>
    </row>
    <row r="1453" spans="1:9" x14ac:dyDescent="0.25">
      <c r="A1453" s="393">
        <v>43617</v>
      </c>
      <c r="B1453" s="325" t="s">
        <v>95</v>
      </c>
      <c r="C1453" s="325" t="s">
        <v>169</v>
      </c>
      <c r="D1453" s="325" t="s">
        <v>81</v>
      </c>
      <c r="E1453" s="325" t="s">
        <v>48</v>
      </c>
      <c r="F1453" s="325">
        <v>197</v>
      </c>
      <c r="G1453" s="325">
        <v>184</v>
      </c>
      <c r="H1453" s="325">
        <v>13</v>
      </c>
      <c r="I1453" s="325">
        <v>7.0000000000000007E-2</v>
      </c>
    </row>
    <row r="1454" spans="1:9" x14ac:dyDescent="0.25">
      <c r="A1454" s="392">
        <v>43617</v>
      </c>
      <c r="B1454" s="324" t="s">
        <v>95</v>
      </c>
      <c r="C1454" s="324" t="s">
        <v>169</v>
      </c>
      <c r="D1454" s="324" t="s">
        <v>81</v>
      </c>
      <c r="E1454" s="324" t="s">
        <v>50</v>
      </c>
      <c r="F1454" s="324">
        <v>256</v>
      </c>
      <c r="G1454" s="324">
        <v>256</v>
      </c>
      <c r="H1454" s="324">
        <v>0</v>
      </c>
      <c r="I1454" s="324">
        <v>0</v>
      </c>
    </row>
    <row r="1455" spans="1:9" x14ac:dyDescent="0.25">
      <c r="A1455" s="393">
        <v>43617</v>
      </c>
      <c r="B1455" s="325" t="s">
        <v>95</v>
      </c>
      <c r="C1455" s="325" t="s">
        <v>169</v>
      </c>
      <c r="D1455" s="325" t="s">
        <v>82</v>
      </c>
      <c r="E1455" s="325" t="s">
        <v>9</v>
      </c>
      <c r="F1455" s="325">
        <v>39</v>
      </c>
      <c r="G1455" s="325">
        <v>39</v>
      </c>
      <c r="H1455" s="325">
        <v>0</v>
      </c>
      <c r="I1455" s="325">
        <v>0</v>
      </c>
    </row>
    <row r="1456" spans="1:9" x14ac:dyDescent="0.25">
      <c r="A1456" s="392">
        <v>43617</v>
      </c>
      <c r="B1456" s="324" t="s">
        <v>95</v>
      </c>
      <c r="C1456" s="324" t="s">
        <v>169</v>
      </c>
      <c r="D1456" s="324" t="s">
        <v>82</v>
      </c>
      <c r="E1456" s="324" t="s">
        <v>10</v>
      </c>
      <c r="F1456" s="324">
        <v>45</v>
      </c>
      <c r="G1456" s="324">
        <v>45</v>
      </c>
      <c r="H1456" s="324">
        <v>0</v>
      </c>
      <c r="I1456" s="324">
        <v>0</v>
      </c>
    </row>
    <row r="1457" spans="1:9" x14ac:dyDescent="0.25">
      <c r="A1457" s="393">
        <v>43617</v>
      </c>
      <c r="B1457" s="325" t="s">
        <v>95</v>
      </c>
      <c r="C1457" s="325" t="s">
        <v>169</v>
      </c>
      <c r="D1457" s="325" t="s">
        <v>82</v>
      </c>
      <c r="E1457" s="325" t="s">
        <v>11</v>
      </c>
      <c r="F1457" s="325">
        <v>59</v>
      </c>
      <c r="G1457" s="325">
        <v>59</v>
      </c>
      <c r="H1457" s="325">
        <v>0</v>
      </c>
      <c r="I1457" s="325">
        <v>0</v>
      </c>
    </row>
    <row r="1458" spans="1:9" x14ac:dyDescent="0.25">
      <c r="A1458" s="392">
        <v>43617</v>
      </c>
      <c r="B1458" s="324" t="s">
        <v>95</v>
      </c>
      <c r="C1458" s="324" t="s">
        <v>169</v>
      </c>
      <c r="D1458" s="324" t="s">
        <v>82</v>
      </c>
      <c r="E1458" s="324" t="s">
        <v>12</v>
      </c>
      <c r="F1458" s="324">
        <v>193</v>
      </c>
      <c r="G1458" s="324">
        <v>191</v>
      </c>
      <c r="H1458" s="324">
        <v>2</v>
      </c>
      <c r="I1458" s="324">
        <v>0.01</v>
      </c>
    </row>
    <row r="1459" spans="1:9" x14ac:dyDescent="0.25">
      <c r="A1459" s="393">
        <v>43617</v>
      </c>
      <c r="B1459" s="325" t="s">
        <v>95</v>
      </c>
      <c r="C1459" s="325" t="s">
        <v>169</v>
      </c>
      <c r="D1459" s="325" t="s">
        <v>82</v>
      </c>
      <c r="E1459" s="325" t="s">
        <v>13</v>
      </c>
      <c r="F1459" s="325">
        <v>309</v>
      </c>
      <c r="G1459" s="325">
        <v>238</v>
      </c>
      <c r="H1459" s="325">
        <v>71</v>
      </c>
      <c r="I1459" s="325">
        <v>0.3</v>
      </c>
    </row>
    <row r="1460" spans="1:9" x14ac:dyDescent="0.25">
      <c r="A1460" s="392">
        <v>43617</v>
      </c>
      <c r="B1460" s="324" t="s">
        <v>96</v>
      </c>
      <c r="C1460" s="324" t="s">
        <v>169</v>
      </c>
      <c r="D1460" s="324" t="s">
        <v>81</v>
      </c>
      <c r="E1460" s="324" t="s">
        <v>46</v>
      </c>
      <c r="F1460" s="324">
        <v>331</v>
      </c>
      <c r="G1460" s="324">
        <v>304</v>
      </c>
      <c r="H1460" s="324">
        <v>27</v>
      </c>
      <c r="I1460" s="324">
        <v>0.09</v>
      </c>
    </row>
    <row r="1461" spans="1:9" x14ac:dyDescent="0.25">
      <c r="A1461" s="393">
        <v>43617</v>
      </c>
      <c r="B1461" s="325" t="s">
        <v>96</v>
      </c>
      <c r="C1461" s="325" t="s">
        <v>169</v>
      </c>
      <c r="D1461" s="325" t="s">
        <v>81</v>
      </c>
      <c r="E1461" s="325" t="s">
        <v>47</v>
      </c>
      <c r="F1461" s="325">
        <v>530</v>
      </c>
      <c r="G1461" s="325">
        <v>526</v>
      </c>
      <c r="H1461" s="325">
        <v>4</v>
      </c>
      <c r="I1461" s="325">
        <v>0.01</v>
      </c>
    </row>
    <row r="1462" spans="1:9" x14ac:dyDescent="0.25">
      <c r="A1462" s="392">
        <v>43617</v>
      </c>
      <c r="B1462" s="324" t="s">
        <v>96</v>
      </c>
      <c r="C1462" s="324" t="s">
        <v>169</v>
      </c>
      <c r="D1462" s="324" t="s">
        <v>81</v>
      </c>
      <c r="E1462" s="324" t="s">
        <v>48</v>
      </c>
      <c r="F1462" s="324">
        <v>261</v>
      </c>
      <c r="G1462" s="324">
        <v>257</v>
      </c>
      <c r="H1462" s="324">
        <v>4</v>
      </c>
      <c r="I1462" s="324">
        <v>0.02</v>
      </c>
    </row>
    <row r="1463" spans="1:9" x14ac:dyDescent="0.25">
      <c r="A1463" s="393">
        <v>43617</v>
      </c>
      <c r="B1463" s="325" t="s">
        <v>96</v>
      </c>
      <c r="C1463" s="325" t="s">
        <v>169</v>
      </c>
      <c r="D1463" s="325" t="s">
        <v>81</v>
      </c>
      <c r="E1463" s="325" t="s">
        <v>50</v>
      </c>
      <c r="F1463" s="325">
        <v>672</v>
      </c>
      <c r="G1463" s="325">
        <v>671</v>
      </c>
      <c r="H1463" s="325">
        <v>1</v>
      </c>
      <c r="I1463" s="325">
        <v>0</v>
      </c>
    </row>
    <row r="1464" spans="1:9" x14ac:dyDescent="0.25">
      <c r="A1464" s="392">
        <v>43617</v>
      </c>
      <c r="B1464" s="324" t="s">
        <v>96</v>
      </c>
      <c r="C1464" s="324" t="s">
        <v>169</v>
      </c>
      <c r="D1464" s="324" t="s">
        <v>82</v>
      </c>
      <c r="E1464" s="324" t="s">
        <v>9</v>
      </c>
      <c r="F1464" s="324">
        <v>408</v>
      </c>
      <c r="G1464" s="324">
        <v>408</v>
      </c>
      <c r="H1464" s="324">
        <v>0</v>
      </c>
      <c r="I1464" s="324">
        <v>0</v>
      </c>
    </row>
    <row r="1465" spans="1:9" x14ac:dyDescent="0.25">
      <c r="A1465" s="393">
        <v>43617</v>
      </c>
      <c r="B1465" s="325" t="s">
        <v>96</v>
      </c>
      <c r="C1465" s="325" t="s">
        <v>169</v>
      </c>
      <c r="D1465" s="325" t="s">
        <v>82</v>
      </c>
      <c r="E1465" s="325" t="s">
        <v>10</v>
      </c>
      <c r="F1465" s="325">
        <v>189</v>
      </c>
      <c r="G1465" s="325">
        <v>189</v>
      </c>
      <c r="H1465" s="325">
        <v>0</v>
      </c>
      <c r="I1465" s="325">
        <v>0</v>
      </c>
    </row>
    <row r="1466" spans="1:9" x14ac:dyDescent="0.25">
      <c r="A1466" s="392">
        <v>43617</v>
      </c>
      <c r="B1466" s="324" t="s">
        <v>96</v>
      </c>
      <c r="C1466" s="324" t="s">
        <v>169</v>
      </c>
      <c r="D1466" s="324" t="s">
        <v>82</v>
      </c>
      <c r="E1466" s="324" t="s">
        <v>11</v>
      </c>
      <c r="F1466" s="324">
        <v>167</v>
      </c>
      <c r="G1466" s="324">
        <v>165</v>
      </c>
      <c r="H1466" s="324">
        <v>2</v>
      </c>
      <c r="I1466" s="324">
        <v>0.01</v>
      </c>
    </row>
    <row r="1467" spans="1:9" x14ac:dyDescent="0.25">
      <c r="A1467" s="393">
        <v>43617</v>
      </c>
      <c r="B1467" s="325" t="s">
        <v>96</v>
      </c>
      <c r="C1467" s="325" t="s">
        <v>169</v>
      </c>
      <c r="D1467" s="325" t="s">
        <v>82</v>
      </c>
      <c r="E1467" s="325" t="s">
        <v>12</v>
      </c>
      <c r="F1467" s="325">
        <v>88</v>
      </c>
      <c r="G1467" s="325">
        <v>88</v>
      </c>
      <c r="H1467" s="325">
        <v>0</v>
      </c>
      <c r="I1467" s="325">
        <v>0</v>
      </c>
    </row>
    <row r="1468" spans="1:9" x14ac:dyDescent="0.25">
      <c r="A1468" s="392">
        <v>43617</v>
      </c>
      <c r="B1468" s="324" t="s">
        <v>96</v>
      </c>
      <c r="C1468" s="324" t="s">
        <v>169</v>
      </c>
      <c r="D1468" s="324" t="s">
        <v>82</v>
      </c>
      <c r="E1468" s="324" t="s">
        <v>13</v>
      </c>
      <c r="F1468" s="324">
        <v>660</v>
      </c>
      <c r="G1468" s="324">
        <v>631</v>
      </c>
      <c r="H1468" s="324">
        <v>29</v>
      </c>
      <c r="I1468" s="324">
        <v>0.05</v>
      </c>
    </row>
    <row r="1469" spans="1:9" x14ac:dyDescent="0.25">
      <c r="A1469" s="393">
        <v>43617</v>
      </c>
      <c r="B1469" s="325" t="s">
        <v>161</v>
      </c>
      <c r="C1469" s="325" t="s">
        <v>169</v>
      </c>
      <c r="D1469" s="325" t="s">
        <v>81</v>
      </c>
      <c r="E1469" s="325" t="s">
        <v>46</v>
      </c>
      <c r="F1469" s="325">
        <v>53</v>
      </c>
      <c r="G1469" s="325" t="s">
        <v>170</v>
      </c>
      <c r="H1469" s="325" t="s">
        <v>170</v>
      </c>
      <c r="I1469" s="325" t="s">
        <v>170</v>
      </c>
    </row>
    <row r="1470" spans="1:9" x14ac:dyDescent="0.25">
      <c r="A1470" s="392">
        <v>43617</v>
      </c>
      <c r="B1470" s="324" t="s">
        <v>161</v>
      </c>
      <c r="C1470" s="324" t="s">
        <v>169</v>
      </c>
      <c r="D1470" s="324" t="s">
        <v>81</v>
      </c>
      <c r="E1470" s="324" t="s">
        <v>47</v>
      </c>
      <c r="F1470" s="324">
        <v>131</v>
      </c>
      <c r="G1470" s="324" t="s">
        <v>170</v>
      </c>
      <c r="H1470" s="324" t="s">
        <v>170</v>
      </c>
      <c r="I1470" s="324" t="s">
        <v>170</v>
      </c>
    </row>
    <row r="1471" spans="1:9" x14ac:dyDescent="0.25">
      <c r="A1471" s="393">
        <v>43617</v>
      </c>
      <c r="B1471" s="325" t="s">
        <v>161</v>
      </c>
      <c r="C1471" s="325" t="s">
        <v>169</v>
      </c>
      <c r="D1471" s="325" t="s">
        <v>81</v>
      </c>
      <c r="E1471" s="325" t="s">
        <v>48</v>
      </c>
      <c r="F1471" s="325">
        <v>49</v>
      </c>
      <c r="G1471" s="325" t="s">
        <v>170</v>
      </c>
      <c r="H1471" s="325" t="s">
        <v>170</v>
      </c>
      <c r="I1471" s="325" t="s">
        <v>170</v>
      </c>
    </row>
    <row r="1472" spans="1:9" x14ac:dyDescent="0.25">
      <c r="A1472" s="392">
        <v>43617</v>
      </c>
      <c r="B1472" s="324" t="s">
        <v>161</v>
      </c>
      <c r="C1472" s="324" t="s">
        <v>169</v>
      </c>
      <c r="D1472" s="324" t="s">
        <v>81</v>
      </c>
      <c r="E1472" s="324" t="s">
        <v>50</v>
      </c>
      <c r="F1472" s="324">
        <v>390</v>
      </c>
      <c r="G1472" s="324" t="s">
        <v>170</v>
      </c>
      <c r="H1472" s="324" t="s">
        <v>170</v>
      </c>
      <c r="I1472" s="324" t="s">
        <v>170</v>
      </c>
    </row>
    <row r="1473" spans="1:9" x14ac:dyDescent="0.25">
      <c r="A1473" s="393">
        <v>43617</v>
      </c>
      <c r="B1473" s="325" t="s">
        <v>161</v>
      </c>
      <c r="C1473" s="325" t="s">
        <v>169</v>
      </c>
      <c r="D1473" s="325" t="s">
        <v>82</v>
      </c>
      <c r="E1473" s="325" t="s">
        <v>9</v>
      </c>
      <c r="F1473" s="325">
        <v>375</v>
      </c>
      <c r="G1473" s="325" t="s">
        <v>170</v>
      </c>
      <c r="H1473" s="325" t="s">
        <v>170</v>
      </c>
      <c r="I1473" s="325" t="s">
        <v>170</v>
      </c>
    </row>
    <row r="1474" spans="1:9" x14ac:dyDescent="0.25">
      <c r="A1474" s="392">
        <v>43617</v>
      </c>
      <c r="B1474" s="324" t="s">
        <v>161</v>
      </c>
      <c r="C1474" s="324" t="s">
        <v>169</v>
      </c>
      <c r="D1474" s="324" t="s">
        <v>82</v>
      </c>
      <c r="E1474" s="324" t="s">
        <v>10</v>
      </c>
      <c r="F1474" s="324">
        <v>39</v>
      </c>
      <c r="G1474" s="324" t="s">
        <v>170</v>
      </c>
      <c r="H1474" s="324" t="s">
        <v>170</v>
      </c>
      <c r="I1474" s="324" t="s">
        <v>170</v>
      </c>
    </row>
    <row r="1475" spans="1:9" x14ac:dyDescent="0.25">
      <c r="A1475" s="393">
        <v>43617</v>
      </c>
      <c r="B1475" s="325" t="s">
        <v>161</v>
      </c>
      <c r="C1475" s="325" t="s">
        <v>169</v>
      </c>
      <c r="D1475" s="325" t="s">
        <v>82</v>
      </c>
      <c r="E1475" s="325" t="s">
        <v>11</v>
      </c>
      <c r="F1475" s="325">
        <v>59</v>
      </c>
      <c r="G1475" s="325" t="s">
        <v>170</v>
      </c>
      <c r="H1475" s="325" t="s">
        <v>170</v>
      </c>
      <c r="I1475" s="325" t="s">
        <v>170</v>
      </c>
    </row>
    <row r="1476" spans="1:9" x14ac:dyDescent="0.25">
      <c r="A1476" s="392">
        <v>43617</v>
      </c>
      <c r="B1476" s="324" t="s">
        <v>161</v>
      </c>
      <c r="C1476" s="324" t="s">
        <v>169</v>
      </c>
      <c r="D1476" s="324" t="s">
        <v>82</v>
      </c>
      <c r="E1476" s="324" t="s">
        <v>12</v>
      </c>
      <c r="F1476" s="324">
        <v>29</v>
      </c>
      <c r="G1476" s="324" t="s">
        <v>170</v>
      </c>
      <c r="H1476" s="324" t="s">
        <v>170</v>
      </c>
      <c r="I1476" s="324" t="s">
        <v>170</v>
      </c>
    </row>
    <row r="1477" spans="1:9" x14ac:dyDescent="0.25">
      <c r="A1477" s="393">
        <v>43617</v>
      </c>
      <c r="B1477" s="325" t="s">
        <v>161</v>
      </c>
      <c r="C1477" s="325" t="s">
        <v>169</v>
      </c>
      <c r="D1477" s="325" t="s">
        <v>82</v>
      </c>
      <c r="E1477" s="325" t="s">
        <v>13</v>
      </c>
      <c r="F1477" s="325">
        <v>121</v>
      </c>
      <c r="G1477" s="325" t="s">
        <v>170</v>
      </c>
      <c r="H1477" s="325" t="s">
        <v>170</v>
      </c>
      <c r="I1477" s="325" t="s">
        <v>170</v>
      </c>
    </row>
    <row r="1478" spans="1:9" x14ac:dyDescent="0.25">
      <c r="A1478" s="392">
        <v>43647</v>
      </c>
      <c r="B1478" s="324" t="s">
        <v>80</v>
      </c>
      <c r="C1478" s="324" t="s">
        <v>169</v>
      </c>
      <c r="D1478" s="324" t="s">
        <v>81</v>
      </c>
      <c r="E1478" s="324" t="s">
        <v>46</v>
      </c>
      <c r="F1478" s="324">
        <v>4969</v>
      </c>
      <c r="G1478" s="324">
        <v>4459</v>
      </c>
      <c r="H1478" s="324">
        <v>510</v>
      </c>
      <c r="I1478" s="324">
        <v>0.11</v>
      </c>
    </row>
    <row r="1479" spans="1:9" x14ac:dyDescent="0.25">
      <c r="A1479" s="393">
        <v>43647</v>
      </c>
      <c r="B1479" s="325" t="s">
        <v>80</v>
      </c>
      <c r="C1479" s="325" t="s">
        <v>169</v>
      </c>
      <c r="D1479" s="325" t="s">
        <v>81</v>
      </c>
      <c r="E1479" s="325" t="s">
        <v>47</v>
      </c>
      <c r="F1479" s="325">
        <v>5478</v>
      </c>
      <c r="G1479" s="325">
        <v>5390</v>
      </c>
      <c r="H1479" s="325">
        <v>88</v>
      </c>
      <c r="I1479" s="325">
        <v>0.02</v>
      </c>
    </row>
    <row r="1480" spans="1:9" x14ac:dyDescent="0.25">
      <c r="A1480" s="392">
        <v>43647</v>
      </c>
      <c r="B1480" s="324" t="s">
        <v>80</v>
      </c>
      <c r="C1480" s="324" t="s">
        <v>169</v>
      </c>
      <c r="D1480" s="324" t="s">
        <v>81</v>
      </c>
      <c r="E1480" s="324" t="s">
        <v>48</v>
      </c>
      <c r="F1480" s="324">
        <v>3361</v>
      </c>
      <c r="G1480" s="324">
        <v>3318</v>
      </c>
      <c r="H1480" s="324">
        <v>43</v>
      </c>
      <c r="I1480" s="324">
        <v>0.01</v>
      </c>
    </row>
    <row r="1481" spans="1:9" x14ac:dyDescent="0.25">
      <c r="A1481" s="393">
        <v>43647</v>
      </c>
      <c r="B1481" s="325" t="s">
        <v>80</v>
      </c>
      <c r="C1481" s="325" t="s">
        <v>169</v>
      </c>
      <c r="D1481" s="325" t="s">
        <v>81</v>
      </c>
      <c r="E1481" s="325" t="s">
        <v>49</v>
      </c>
      <c r="F1481" s="325">
        <v>1662</v>
      </c>
      <c r="G1481" s="325">
        <v>1661</v>
      </c>
      <c r="H1481" s="325">
        <v>1</v>
      </c>
      <c r="I1481" s="325">
        <v>0</v>
      </c>
    </row>
    <row r="1482" spans="1:9" x14ac:dyDescent="0.25">
      <c r="A1482" s="392">
        <v>43647</v>
      </c>
      <c r="B1482" s="324" t="s">
        <v>80</v>
      </c>
      <c r="C1482" s="324" t="s">
        <v>169</v>
      </c>
      <c r="D1482" s="324" t="s">
        <v>81</v>
      </c>
      <c r="E1482" s="324" t="s">
        <v>50</v>
      </c>
      <c r="F1482" s="324">
        <v>10882</v>
      </c>
      <c r="G1482" s="324">
        <v>10884</v>
      </c>
      <c r="H1482" s="324">
        <v>-2</v>
      </c>
      <c r="I1482" s="324">
        <v>0</v>
      </c>
    </row>
    <row r="1483" spans="1:9" x14ac:dyDescent="0.25">
      <c r="A1483" s="393">
        <v>43647</v>
      </c>
      <c r="B1483" s="325" t="s">
        <v>80</v>
      </c>
      <c r="C1483" s="325" t="s">
        <v>169</v>
      </c>
      <c r="D1483" s="325" t="s">
        <v>82</v>
      </c>
      <c r="E1483" s="325" t="s">
        <v>9</v>
      </c>
      <c r="F1483" s="325">
        <v>5061</v>
      </c>
      <c r="G1483" s="325">
        <v>5052</v>
      </c>
      <c r="H1483" s="325">
        <v>9</v>
      </c>
      <c r="I1483" s="325">
        <v>0</v>
      </c>
    </row>
    <row r="1484" spans="1:9" x14ac:dyDescent="0.25">
      <c r="A1484" s="392">
        <v>43647</v>
      </c>
      <c r="B1484" s="324" t="s">
        <v>80</v>
      </c>
      <c r="C1484" s="324" t="s">
        <v>169</v>
      </c>
      <c r="D1484" s="324" t="s">
        <v>82</v>
      </c>
      <c r="E1484" s="324" t="s">
        <v>10</v>
      </c>
      <c r="F1484" s="324">
        <v>3493</v>
      </c>
      <c r="G1484" s="324">
        <v>3482</v>
      </c>
      <c r="H1484" s="324">
        <v>11</v>
      </c>
      <c r="I1484" s="324">
        <v>0</v>
      </c>
    </row>
    <row r="1485" spans="1:9" x14ac:dyDescent="0.25">
      <c r="A1485" s="393">
        <v>43647</v>
      </c>
      <c r="B1485" s="325" t="s">
        <v>80</v>
      </c>
      <c r="C1485" s="325" t="s">
        <v>169</v>
      </c>
      <c r="D1485" s="325" t="s">
        <v>82</v>
      </c>
      <c r="E1485" s="325" t="s">
        <v>11</v>
      </c>
      <c r="F1485" s="325">
        <v>3324</v>
      </c>
      <c r="G1485" s="325">
        <v>3316</v>
      </c>
      <c r="H1485" s="325">
        <v>8</v>
      </c>
      <c r="I1485" s="325">
        <v>0</v>
      </c>
    </row>
    <row r="1486" spans="1:9" x14ac:dyDescent="0.25">
      <c r="A1486" s="392">
        <v>43647</v>
      </c>
      <c r="B1486" s="324" t="s">
        <v>80</v>
      </c>
      <c r="C1486" s="324" t="s">
        <v>169</v>
      </c>
      <c r="D1486" s="324" t="s">
        <v>82</v>
      </c>
      <c r="E1486" s="324" t="s">
        <v>12</v>
      </c>
      <c r="F1486" s="324">
        <v>3383</v>
      </c>
      <c r="G1486" s="324">
        <v>3374</v>
      </c>
      <c r="H1486" s="324">
        <v>9</v>
      </c>
      <c r="I1486" s="324">
        <v>0</v>
      </c>
    </row>
    <row r="1487" spans="1:9" x14ac:dyDescent="0.25">
      <c r="A1487" s="393">
        <v>43647</v>
      </c>
      <c r="B1487" s="325" t="s">
        <v>80</v>
      </c>
      <c r="C1487" s="325" t="s">
        <v>169</v>
      </c>
      <c r="D1487" s="325" t="s">
        <v>82</v>
      </c>
      <c r="E1487" s="325" t="s">
        <v>13</v>
      </c>
      <c r="F1487" s="325">
        <v>5895</v>
      </c>
      <c r="G1487" s="325">
        <v>5501</v>
      </c>
      <c r="H1487" s="325">
        <v>394</v>
      </c>
      <c r="I1487" s="325">
        <v>7.0000000000000007E-2</v>
      </c>
    </row>
    <row r="1488" spans="1:9" x14ac:dyDescent="0.25">
      <c r="A1488" s="392">
        <v>43647</v>
      </c>
      <c r="B1488" s="324" t="s">
        <v>145</v>
      </c>
      <c r="C1488" s="324" t="s">
        <v>169</v>
      </c>
      <c r="D1488" s="324" t="s">
        <v>81</v>
      </c>
      <c r="E1488" s="324" t="s">
        <v>46</v>
      </c>
      <c r="F1488" s="324">
        <v>184</v>
      </c>
      <c r="G1488" s="324" t="s">
        <v>170</v>
      </c>
      <c r="H1488" s="324" t="s">
        <v>170</v>
      </c>
      <c r="I1488" s="324" t="s">
        <v>170</v>
      </c>
    </row>
    <row r="1489" spans="1:9" x14ac:dyDescent="0.25">
      <c r="A1489" s="393">
        <v>43647</v>
      </c>
      <c r="B1489" s="325" t="s">
        <v>145</v>
      </c>
      <c r="C1489" s="325" t="s">
        <v>169</v>
      </c>
      <c r="D1489" s="325" t="s">
        <v>81</v>
      </c>
      <c r="E1489" s="325" t="s">
        <v>47</v>
      </c>
      <c r="F1489" s="325">
        <v>266</v>
      </c>
      <c r="G1489" s="325" t="s">
        <v>170</v>
      </c>
      <c r="H1489" s="325" t="s">
        <v>170</v>
      </c>
      <c r="I1489" s="325" t="s">
        <v>170</v>
      </c>
    </row>
    <row r="1490" spans="1:9" x14ac:dyDescent="0.25">
      <c r="A1490" s="392">
        <v>43647</v>
      </c>
      <c r="B1490" s="324" t="s">
        <v>145</v>
      </c>
      <c r="C1490" s="324" t="s">
        <v>169</v>
      </c>
      <c r="D1490" s="324" t="s">
        <v>81</v>
      </c>
      <c r="E1490" s="324" t="s">
        <v>48</v>
      </c>
      <c r="F1490" s="324">
        <v>100</v>
      </c>
      <c r="G1490" s="324" t="s">
        <v>170</v>
      </c>
      <c r="H1490" s="324" t="s">
        <v>170</v>
      </c>
      <c r="I1490" s="324" t="s">
        <v>170</v>
      </c>
    </row>
    <row r="1491" spans="1:9" x14ac:dyDescent="0.25">
      <c r="A1491" s="393">
        <v>43647</v>
      </c>
      <c r="B1491" s="325" t="s">
        <v>145</v>
      </c>
      <c r="C1491" s="325" t="s">
        <v>169</v>
      </c>
      <c r="D1491" s="325" t="s">
        <v>81</v>
      </c>
      <c r="E1491" s="325" t="s">
        <v>50</v>
      </c>
      <c r="F1491" s="325">
        <v>349</v>
      </c>
      <c r="G1491" s="325" t="s">
        <v>170</v>
      </c>
      <c r="H1491" s="325" t="s">
        <v>170</v>
      </c>
      <c r="I1491" s="325" t="s">
        <v>170</v>
      </c>
    </row>
    <row r="1492" spans="1:9" x14ac:dyDescent="0.25">
      <c r="A1492" s="392">
        <v>43647</v>
      </c>
      <c r="B1492" s="324" t="s">
        <v>145</v>
      </c>
      <c r="C1492" s="324" t="s">
        <v>169</v>
      </c>
      <c r="D1492" s="324" t="s">
        <v>82</v>
      </c>
      <c r="E1492" s="324" t="s">
        <v>9</v>
      </c>
      <c r="F1492" s="324">
        <v>204</v>
      </c>
      <c r="G1492" s="324" t="s">
        <v>170</v>
      </c>
      <c r="H1492" s="324" t="s">
        <v>170</v>
      </c>
      <c r="I1492" s="324" t="s">
        <v>170</v>
      </c>
    </row>
    <row r="1493" spans="1:9" x14ac:dyDescent="0.25">
      <c r="A1493" s="393">
        <v>43647</v>
      </c>
      <c r="B1493" s="325" t="s">
        <v>145</v>
      </c>
      <c r="C1493" s="325" t="s">
        <v>169</v>
      </c>
      <c r="D1493" s="325" t="s">
        <v>82</v>
      </c>
      <c r="E1493" s="325" t="s">
        <v>10</v>
      </c>
      <c r="F1493" s="325">
        <v>147</v>
      </c>
      <c r="G1493" s="325" t="s">
        <v>170</v>
      </c>
      <c r="H1493" s="325" t="s">
        <v>170</v>
      </c>
      <c r="I1493" s="325" t="s">
        <v>170</v>
      </c>
    </row>
    <row r="1494" spans="1:9" x14ac:dyDescent="0.25">
      <c r="A1494" s="392">
        <v>43647</v>
      </c>
      <c r="B1494" s="324" t="s">
        <v>145</v>
      </c>
      <c r="C1494" s="324" t="s">
        <v>169</v>
      </c>
      <c r="D1494" s="324" t="s">
        <v>82</v>
      </c>
      <c r="E1494" s="324" t="s">
        <v>11</v>
      </c>
      <c r="F1494" s="324">
        <v>46</v>
      </c>
      <c r="G1494" s="324" t="s">
        <v>170</v>
      </c>
      <c r="H1494" s="324" t="s">
        <v>170</v>
      </c>
      <c r="I1494" s="324" t="s">
        <v>170</v>
      </c>
    </row>
    <row r="1495" spans="1:9" x14ac:dyDescent="0.25">
      <c r="A1495" s="393">
        <v>43647</v>
      </c>
      <c r="B1495" s="325" t="s">
        <v>145</v>
      </c>
      <c r="C1495" s="325" t="s">
        <v>169</v>
      </c>
      <c r="D1495" s="325" t="s">
        <v>82</v>
      </c>
      <c r="E1495" s="325" t="s">
        <v>12</v>
      </c>
      <c r="F1495" s="325">
        <v>22</v>
      </c>
      <c r="G1495" s="325" t="s">
        <v>170</v>
      </c>
      <c r="H1495" s="325" t="s">
        <v>170</v>
      </c>
      <c r="I1495" s="325" t="s">
        <v>170</v>
      </c>
    </row>
    <row r="1496" spans="1:9" x14ac:dyDescent="0.25">
      <c r="A1496" s="392">
        <v>43647</v>
      </c>
      <c r="B1496" s="324" t="s">
        <v>145</v>
      </c>
      <c r="C1496" s="324" t="s">
        <v>169</v>
      </c>
      <c r="D1496" s="324" t="s">
        <v>82</v>
      </c>
      <c r="E1496" s="324" t="s">
        <v>13</v>
      </c>
      <c r="F1496" s="324">
        <v>480</v>
      </c>
      <c r="G1496" s="324" t="s">
        <v>170</v>
      </c>
      <c r="H1496" s="324" t="s">
        <v>170</v>
      </c>
      <c r="I1496" s="324" t="s">
        <v>170</v>
      </c>
    </row>
    <row r="1497" spans="1:9" x14ac:dyDescent="0.25">
      <c r="A1497" s="393">
        <v>43647</v>
      </c>
      <c r="B1497" s="325" t="s">
        <v>83</v>
      </c>
      <c r="C1497" s="325" t="s">
        <v>169</v>
      </c>
      <c r="D1497" s="325" t="s">
        <v>81</v>
      </c>
      <c r="E1497" s="325" t="s">
        <v>46</v>
      </c>
      <c r="F1497" s="325">
        <v>30</v>
      </c>
      <c r="G1497" s="325">
        <v>26</v>
      </c>
      <c r="H1497" s="325">
        <v>4</v>
      </c>
      <c r="I1497" s="325">
        <v>0.15</v>
      </c>
    </row>
    <row r="1498" spans="1:9" x14ac:dyDescent="0.25">
      <c r="A1498" s="392">
        <v>43647</v>
      </c>
      <c r="B1498" s="324" t="s">
        <v>83</v>
      </c>
      <c r="C1498" s="324" t="s">
        <v>169</v>
      </c>
      <c r="D1498" s="324" t="s">
        <v>81</v>
      </c>
      <c r="E1498" s="324" t="s">
        <v>47</v>
      </c>
      <c r="F1498" s="324">
        <v>81</v>
      </c>
      <c r="G1498" s="324">
        <v>81</v>
      </c>
      <c r="H1498" s="324">
        <v>0</v>
      </c>
      <c r="I1498" s="324">
        <v>0</v>
      </c>
    </row>
    <row r="1499" spans="1:9" x14ac:dyDescent="0.25">
      <c r="A1499" s="393">
        <v>43647</v>
      </c>
      <c r="B1499" s="325" t="s">
        <v>83</v>
      </c>
      <c r="C1499" s="325" t="s">
        <v>169</v>
      </c>
      <c r="D1499" s="325" t="s">
        <v>81</v>
      </c>
      <c r="E1499" s="325" t="s">
        <v>48</v>
      </c>
      <c r="F1499" s="325">
        <v>65</v>
      </c>
      <c r="G1499" s="325">
        <v>64</v>
      </c>
      <c r="H1499" s="325">
        <v>1</v>
      </c>
      <c r="I1499" s="325">
        <v>0.02</v>
      </c>
    </row>
    <row r="1500" spans="1:9" x14ac:dyDescent="0.25">
      <c r="A1500" s="392">
        <v>43647</v>
      </c>
      <c r="B1500" s="324" t="s">
        <v>83</v>
      </c>
      <c r="C1500" s="324" t="s">
        <v>169</v>
      </c>
      <c r="D1500" s="324" t="s">
        <v>81</v>
      </c>
      <c r="E1500" s="324" t="s">
        <v>50</v>
      </c>
      <c r="F1500" s="324">
        <v>70</v>
      </c>
      <c r="G1500" s="324">
        <v>70</v>
      </c>
      <c r="H1500" s="324">
        <v>0</v>
      </c>
      <c r="I1500" s="324">
        <v>0</v>
      </c>
    </row>
    <row r="1501" spans="1:9" x14ac:dyDescent="0.25">
      <c r="A1501" s="393">
        <v>43647</v>
      </c>
      <c r="B1501" s="325" t="s">
        <v>84</v>
      </c>
      <c r="C1501" s="325" t="s">
        <v>169</v>
      </c>
      <c r="D1501" s="325" t="s">
        <v>81</v>
      </c>
      <c r="E1501" s="325" t="s">
        <v>46</v>
      </c>
      <c r="F1501" s="325">
        <v>213</v>
      </c>
      <c r="G1501" s="325">
        <v>164</v>
      </c>
      <c r="H1501" s="325">
        <v>49</v>
      </c>
      <c r="I1501" s="325">
        <v>0.3</v>
      </c>
    </row>
    <row r="1502" spans="1:9" x14ac:dyDescent="0.25">
      <c r="A1502" s="392">
        <v>43647</v>
      </c>
      <c r="B1502" s="324" t="s">
        <v>84</v>
      </c>
      <c r="C1502" s="324" t="s">
        <v>169</v>
      </c>
      <c r="D1502" s="324" t="s">
        <v>81</v>
      </c>
      <c r="E1502" s="324" t="s">
        <v>47</v>
      </c>
      <c r="F1502" s="324">
        <v>77</v>
      </c>
      <c r="G1502" s="324">
        <v>70</v>
      </c>
      <c r="H1502" s="324">
        <v>7</v>
      </c>
      <c r="I1502" s="324">
        <v>0.1</v>
      </c>
    </row>
    <row r="1503" spans="1:9" x14ac:dyDescent="0.25">
      <c r="A1503" s="393">
        <v>43647</v>
      </c>
      <c r="B1503" s="325" t="s">
        <v>84</v>
      </c>
      <c r="C1503" s="325" t="s">
        <v>169</v>
      </c>
      <c r="D1503" s="325" t="s">
        <v>81</v>
      </c>
      <c r="E1503" s="325" t="s">
        <v>48</v>
      </c>
      <c r="F1503" s="325">
        <v>158</v>
      </c>
      <c r="G1503" s="325">
        <v>156</v>
      </c>
      <c r="H1503" s="325">
        <v>2</v>
      </c>
      <c r="I1503" s="325">
        <v>0.01</v>
      </c>
    </row>
    <row r="1504" spans="1:9" x14ac:dyDescent="0.25">
      <c r="A1504" s="392">
        <v>43647</v>
      </c>
      <c r="B1504" s="324" t="s">
        <v>84</v>
      </c>
      <c r="C1504" s="324" t="s">
        <v>169</v>
      </c>
      <c r="D1504" s="324" t="s">
        <v>81</v>
      </c>
      <c r="E1504" s="324" t="s">
        <v>50</v>
      </c>
      <c r="F1504" s="324">
        <v>7</v>
      </c>
      <c r="G1504" s="324">
        <v>7</v>
      </c>
      <c r="H1504" s="324">
        <v>0</v>
      </c>
      <c r="I1504" s="324">
        <v>0</v>
      </c>
    </row>
    <row r="1505" spans="1:9" x14ac:dyDescent="0.25">
      <c r="A1505" s="393">
        <v>43647</v>
      </c>
      <c r="B1505" s="325" t="s">
        <v>85</v>
      </c>
      <c r="C1505" s="325" t="s">
        <v>169</v>
      </c>
      <c r="D1505" s="325" t="s">
        <v>81</v>
      </c>
      <c r="E1505" s="325" t="s">
        <v>46</v>
      </c>
      <c r="F1505" s="325">
        <v>113</v>
      </c>
      <c r="G1505" s="325">
        <v>108</v>
      </c>
      <c r="H1505" s="325">
        <v>5</v>
      </c>
      <c r="I1505" s="325">
        <v>0.05</v>
      </c>
    </row>
    <row r="1506" spans="1:9" x14ac:dyDescent="0.25">
      <c r="A1506" s="392">
        <v>43647</v>
      </c>
      <c r="B1506" s="324" t="s">
        <v>85</v>
      </c>
      <c r="C1506" s="324" t="s">
        <v>169</v>
      </c>
      <c r="D1506" s="324" t="s">
        <v>81</v>
      </c>
      <c r="E1506" s="324" t="s">
        <v>47</v>
      </c>
      <c r="F1506" s="324">
        <v>227</v>
      </c>
      <c r="G1506" s="324">
        <v>226</v>
      </c>
      <c r="H1506" s="324">
        <v>1</v>
      </c>
      <c r="I1506" s="324">
        <v>0</v>
      </c>
    </row>
    <row r="1507" spans="1:9" x14ac:dyDescent="0.25">
      <c r="A1507" s="393">
        <v>43647</v>
      </c>
      <c r="B1507" s="325" t="s">
        <v>85</v>
      </c>
      <c r="C1507" s="325" t="s">
        <v>169</v>
      </c>
      <c r="D1507" s="325" t="s">
        <v>81</v>
      </c>
      <c r="E1507" s="325" t="s">
        <v>48</v>
      </c>
      <c r="F1507" s="325">
        <v>180</v>
      </c>
      <c r="G1507" s="325">
        <v>179</v>
      </c>
      <c r="H1507" s="325">
        <v>1</v>
      </c>
      <c r="I1507" s="325">
        <v>0.01</v>
      </c>
    </row>
    <row r="1508" spans="1:9" x14ac:dyDescent="0.25">
      <c r="A1508" s="392">
        <v>43647</v>
      </c>
      <c r="B1508" s="324" t="s">
        <v>85</v>
      </c>
      <c r="C1508" s="324" t="s">
        <v>169</v>
      </c>
      <c r="D1508" s="324" t="s">
        <v>81</v>
      </c>
      <c r="E1508" s="324" t="s">
        <v>49</v>
      </c>
      <c r="F1508" s="324">
        <v>1292</v>
      </c>
      <c r="G1508" s="324">
        <v>1291</v>
      </c>
      <c r="H1508" s="324">
        <v>1</v>
      </c>
      <c r="I1508" s="324">
        <v>0</v>
      </c>
    </row>
    <row r="1509" spans="1:9" x14ac:dyDescent="0.25">
      <c r="A1509" s="393">
        <v>43647</v>
      </c>
      <c r="B1509" s="325" t="s">
        <v>85</v>
      </c>
      <c r="C1509" s="325" t="s">
        <v>169</v>
      </c>
      <c r="D1509" s="325" t="s">
        <v>81</v>
      </c>
      <c r="E1509" s="325" t="s">
        <v>50</v>
      </c>
      <c r="F1509" s="325">
        <v>2133</v>
      </c>
      <c r="G1509" s="325">
        <v>2132</v>
      </c>
      <c r="H1509" s="325">
        <v>1</v>
      </c>
      <c r="I1509" s="325">
        <v>0</v>
      </c>
    </row>
    <row r="1510" spans="1:9" x14ac:dyDescent="0.25">
      <c r="A1510" s="392">
        <v>43647</v>
      </c>
      <c r="B1510" s="324" t="s">
        <v>85</v>
      </c>
      <c r="C1510" s="324" t="s">
        <v>169</v>
      </c>
      <c r="D1510" s="324" t="s">
        <v>82</v>
      </c>
      <c r="E1510" s="324" t="s">
        <v>9</v>
      </c>
      <c r="F1510" s="324">
        <v>1290</v>
      </c>
      <c r="G1510" s="324">
        <v>1288</v>
      </c>
      <c r="H1510" s="324">
        <v>2</v>
      </c>
      <c r="I1510" s="324">
        <v>0</v>
      </c>
    </row>
    <row r="1511" spans="1:9" x14ac:dyDescent="0.25">
      <c r="A1511" s="393">
        <v>43647</v>
      </c>
      <c r="B1511" s="325" t="s">
        <v>85</v>
      </c>
      <c r="C1511" s="325" t="s">
        <v>169</v>
      </c>
      <c r="D1511" s="325" t="s">
        <v>82</v>
      </c>
      <c r="E1511" s="325" t="s">
        <v>10</v>
      </c>
      <c r="F1511" s="325">
        <v>1279</v>
      </c>
      <c r="G1511" s="325">
        <v>1275</v>
      </c>
      <c r="H1511" s="325">
        <v>4</v>
      </c>
      <c r="I1511" s="325">
        <v>0</v>
      </c>
    </row>
    <row r="1512" spans="1:9" x14ac:dyDescent="0.25">
      <c r="A1512" s="392">
        <v>43647</v>
      </c>
      <c r="B1512" s="324" t="s">
        <v>85</v>
      </c>
      <c r="C1512" s="324" t="s">
        <v>169</v>
      </c>
      <c r="D1512" s="324" t="s">
        <v>82</v>
      </c>
      <c r="E1512" s="324" t="s">
        <v>11</v>
      </c>
      <c r="F1512" s="324">
        <v>286</v>
      </c>
      <c r="G1512" s="324">
        <v>285</v>
      </c>
      <c r="H1512" s="324">
        <v>1</v>
      </c>
      <c r="I1512" s="324">
        <v>0</v>
      </c>
    </row>
    <row r="1513" spans="1:9" x14ac:dyDescent="0.25">
      <c r="A1513" s="393">
        <v>43647</v>
      </c>
      <c r="B1513" s="325" t="s">
        <v>85</v>
      </c>
      <c r="C1513" s="325" t="s">
        <v>169</v>
      </c>
      <c r="D1513" s="325" t="s">
        <v>82</v>
      </c>
      <c r="E1513" s="325" t="s">
        <v>12</v>
      </c>
      <c r="F1513" s="325">
        <v>90</v>
      </c>
      <c r="G1513" s="325">
        <v>89</v>
      </c>
      <c r="H1513" s="325">
        <v>1</v>
      </c>
      <c r="I1513" s="325">
        <v>0.01</v>
      </c>
    </row>
    <row r="1514" spans="1:9" x14ac:dyDescent="0.25">
      <c r="A1514" s="392">
        <v>43647</v>
      </c>
      <c r="B1514" s="324" t="s">
        <v>85</v>
      </c>
      <c r="C1514" s="324" t="s">
        <v>169</v>
      </c>
      <c r="D1514" s="324" t="s">
        <v>82</v>
      </c>
      <c r="E1514" s="324" t="s">
        <v>13</v>
      </c>
      <c r="F1514" s="324">
        <v>1000</v>
      </c>
      <c r="G1514" s="324">
        <v>999</v>
      </c>
      <c r="H1514" s="324">
        <v>1</v>
      </c>
      <c r="I1514" s="324">
        <v>0</v>
      </c>
    </row>
    <row r="1515" spans="1:9" x14ac:dyDescent="0.25">
      <c r="A1515" s="393">
        <v>43647</v>
      </c>
      <c r="B1515" s="325" t="s">
        <v>146</v>
      </c>
      <c r="C1515" s="325" t="s">
        <v>169</v>
      </c>
      <c r="D1515" s="325" t="s">
        <v>81</v>
      </c>
      <c r="E1515" s="325" t="s">
        <v>46</v>
      </c>
      <c r="F1515" s="325">
        <v>32</v>
      </c>
      <c r="G1515" s="325" t="s">
        <v>170</v>
      </c>
      <c r="H1515" s="325" t="s">
        <v>170</v>
      </c>
      <c r="I1515" s="325" t="s">
        <v>170</v>
      </c>
    </row>
    <row r="1516" spans="1:9" x14ac:dyDescent="0.25">
      <c r="A1516" s="392">
        <v>43647</v>
      </c>
      <c r="B1516" s="324" t="s">
        <v>146</v>
      </c>
      <c r="C1516" s="324" t="s">
        <v>169</v>
      </c>
      <c r="D1516" s="324" t="s">
        <v>81</v>
      </c>
      <c r="E1516" s="324" t="s">
        <v>47</v>
      </c>
      <c r="F1516" s="324">
        <v>37</v>
      </c>
      <c r="G1516" s="324" t="s">
        <v>170</v>
      </c>
      <c r="H1516" s="324" t="s">
        <v>170</v>
      </c>
      <c r="I1516" s="324" t="s">
        <v>170</v>
      </c>
    </row>
    <row r="1517" spans="1:9" x14ac:dyDescent="0.25">
      <c r="A1517" s="393">
        <v>43647</v>
      </c>
      <c r="B1517" s="325" t="s">
        <v>146</v>
      </c>
      <c r="C1517" s="325" t="s">
        <v>169</v>
      </c>
      <c r="D1517" s="325" t="s">
        <v>81</v>
      </c>
      <c r="E1517" s="325" t="s">
        <v>48</v>
      </c>
      <c r="F1517" s="325">
        <v>19</v>
      </c>
      <c r="G1517" s="325" t="s">
        <v>170</v>
      </c>
      <c r="H1517" s="325" t="s">
        <v>170</v>
      </c>
      <c r="I1517" s="325" t="s">
        <v>170</v>
      </c>
    </row>
    <row r="1518" spans="1:9" x14ac:dyDescent="0.25">
      <c r="A1518" s="392">
        <v>43647</v>
      </c>
      <c r="B1518" s="324" t="s">
        <v>146</v>
      </c>
      <c r="C1518" s="324" t="s">
        <v>169</v>
      </c>
      <c r="D1518" s="324" t="s">
        <v>81</v>
      </c>
      <c r="E1518" s="324" t="s">
        <v>49</v>
      </c>
      <c r="F1518" s="324">
        <v>71</v>
      </c>
      <c r="G1518" s="324" t="s">
        <v>170</v>
      </c>
      <c r="H1518" s="324" t="s">
        <v>170</v>
      </c>
      <c r="I1518" s="324" t="s">
        <v>170</v>
      </c>
    </row>
    <row r="1519" spans="1:9" x14ac:dyDescent="0.25">
      <c r="A1519" s="393">
        <v>43647</v>
      </c>
      <c r="B1519" s="325" t="s">
        <v>146</v>
      </c>
      <c r="C1519" s="325" t="s">
        <v>169</v>
      </c>
      <c r="D1519" s="325" t="s">
        <v>81</v>
      </c>
      <c r="E1519" s="325" t="s">
        <v>50</v>
      </c>
      <c r="F1519" s="325">
        <v>44</v>
      </c>
      <c r="G1519" s="325" t="s">
        <v>170</v>
      </c>
      <c r="H1519" s="325" t="s">
        <v>170</v>
      </c>
      <c r="I1519" s="325" t="s">
        <v>170</v>
      </c>
    </row>
    <row r="1520" spans="1:9" x14ac:dyDescent="0.25">
      <c r="A1520" s="392">
        <v>43647</v>
      </c>
      <c r="B1520" s="324" t="s">
        <v>86</v>
      </c>
      <c r="C1520" s="324" t="s">
        <v>169</v>
      </c>
      <c r="D1520" s="324" t="s">
        <v>81</v>
      </c>
      <c r="E1520" s="324" t="s">
        <v>46</v>
      </c>
      <c r="F1520" s="324">
        <v>699</v>
      </c>
      <c r="G1520" s="324">
        <v>640</v>
      </c>
      <c r="H1520" s="324">
        <v>59</v>
      </c>
      <c r="I1520" s="324">
        <v>0.09</v>
      </c>
    </row>
    <row r="1521" spans="1:9" x14ac:dyDescent="0.25">
      <c r="A1521" s="393">
        <v>43647</v>
      </c>
      <c r="B1521" s="325" t="s">
        <v>86</v>
      </c>
      <c r="C1521" s="325" t="s">
        <v>169</v>
      </c>
      <c r="D1521" s="325" t="s">
        <v>81</v>
      </c>
      <c r="E1521" s="325" t="s">
        <v>47</v>
      </c>
      <c r="F1521" s="325">
        <v>646</v>
      </c>
      <c r="G1521" s="325">
        <v>638</v>
      </c>
      <c r="H1521" s="325">
        <v>8</v>
      </c>
      <c r="I1521" s="325">
        <v>0.01</v>
      </c>
    </row>
    <row r="1522" spans="1:9" x14ac:dyDescent="0.25">
      <c r="A1522" s="392">
        <v>43647</v>
      </c>
      <c r="B1522" s="324" t="s">
        <v>86</v>
      </c>
      <c r="C1522" s="324" t="s">
        <v>169</v>
      </c>
      <c r="D1522" s="324" t="s">
        <v>81</v>
      </c>
      <c r="E1522" s="324" t="s">
        <v>48</v>
      </c>
      <c r="F1522" s="324">
        <v>345</v>
      </c>
      <c r="G1522" s="324">
        <v>339</v>
      </c>
      <c r="H1522" s="324">
        <v>6</v>
      </c>
      <c r="I1522" s="324">
        <v>0.02</v>
      </c>
    </row>
    <row r="1523" spans="1:9" x14ac:dyDescent="0.25">
      <c r="A1523" s="393">
        <v>43647</v>
      </c>
      <c r="B1523" s="325" t="s">
        <v>86</v>
      </c>
      <c r="C1523" s="325" t="s">
        <v>169</v>
      </c>
      <c r="D1523" s="325" t="s">
        <v>81</v>
      </c>
      <c r="E1523" s="325" t="s">
        <v>49</v>
      </c>
      <c r="F1523" s="325">
        <v>299</v>
      </c>
      <c r="G1523" s="325">
        <v>299</v>
      </c>
      <c r="H1523" s="325">
        <v>0</v>
      </c>
      <c r="I1523" s="325">
        <v>0</v>
      </c>
    </row>
    <row r="1524" spans="1:9" x14ac:dyDescent="0.25">
      <c r="A1524" s="392">
        <v>43647</v>
      </c>
      <c r="B1524" s="324" t="s">
        <v>86</v>
      </c>
      <c r="C1524" s="324" t="s">
        <v>169</v>
      </c>
      <c r="D1524" s="324" t="s">
        <v>81</v>
      </c>
      <c r="E1524" s="324" t="s">
        <v>50</v>
      </c>
      <c r="F1524" s="324">
        <v>1243</v>
      </c>
      <c r="G1524" s="324">
        <v>1241</v>
      </c>
      <c r="H1524" s="324">
        <v>2</v>
      </c>
      <c r="I1524" s="324">
        <v>0</v>
      </c>
    </row>
    <row r="1525" spans="1:9" x14ac:dyDescent="0.25">
      <c r="A1525" s="393">
        <v>43647</v>
      </c>
      <c r="B1525" s="325" t="s">
        <v>86</v>
      </c>
      <c r="C1525" s="325" t="s">
        <v>169</v>
      </c>
      <c r="D1525" s="325" t="s">
        <v>82</v>
      </c>
      <c r="E1525" s="325" t="s">
        <v>9</v>
      </c>
      <c r="F1525" s="325">
        <v>519</v>
      </c>
      <c r="G1525" s="325">
        <v>514</v>
      </c>
      <c r="H1525" s="325">
        <v>5</v>
      </c>
      <c r="I1525" s="325">
        <v>0.01</v>
      </c>
    </row>
    <row r="1526" spans="1:9" x14ac:dyDescent="0.25">
      <c r="A1526" s="392">
        <v>43647</v>
      </c>
      <c r="B1526" s="324" t="s">
        <v>86</v>
      </c>
      <c r="C1526" s="324" t="s">
        <v>169</v>
      </c>
      <c r="D1526" s="324" t="s">
        <v>82</v>
      </c>
      <c r="E1526" s="324" t="s">
        <v>10</v>
      </c>
      <c r="F1526" s="324">
        <v>712</v>
      </c>
      <c r="G1526" s="324">
        <v>708</v>
      </c>
      <c r="H1526" s="324">
        <v>4</v>
      </c>
      <c r="I1526" s="324">
        <v>0.01</v>
      </c>
    </row>
    <row r="1527" spans="1:9" x14ac:dyDescent="0.25">
      <c r="A1527" s="393">
        <v>43647</v>
      </c>
      <c r="B1527" s="325" t="s">
        <v>86</v>
      </c>
      <c r="C1527" s="325" t="s">
        <v>169</v>
      </c>
      <c r="D1527" s="325" t="s">
        <v>82</v>
      </c>
      <c r="E1527" s="325" t="s">
        <v>11</v>
      </c>
      <c r="F1527" s="325">
        <v>817</v>
      </c>
      <c r="G1527" s="325">
        <v>813</v>
      </c>
      <c r="H1527" s="325">
        <v>4</v>
      </c>
      <c r="I1527" s="325">
        <v>0</v>
      </c>
    </row>
    <row r="1528" spans="1:9" x14ac:dyDescent="0.25">
      <c r="A1528" s="392">
        <v>43647</v>
      </c>
      <c r="B1528" s="324" t="s">
        <v>86</v>
      </c>
      <c r="C1528" s="324" t="s">
        <v>169</v>
      </c>
      <c r="D1528" s="324" t="s">
        <v>82</v>
      </c>
      <c r="E1528" s="324" t="s">
        <v>12</v>
      </c>
      <c r="F1528" s="324">
        <v>514</v>
      </c>
      <c r="G1528" s="324">
        <v>509</v>
      </c>
      <c r="H1528" s="324">
        <v>5</v>
      </c>
      <c r="I1528" s="324">
        <v>0.01</v>
      </c>
    </row>
    <row r="1529" spans="1:9" x14ac:dyDescent="0.25">
      <c r="A1529" s="393">
        <v>43647</v>
      </c>
      <c r="B1529" s="325" t="s">
        <v>86</v>
      </c>
      <c r="C1529" s="325" t="s">
        <v>169</v>
      </c>
      <c r="D1529" s="325" t="s">
        <v>82</v>
      </c>
      <c r="E1529" s="325" t="s">
        <v>13</v>
      </c>
      <c r="F1529" s="325">
        <v>559</v>
      </c>
      <c r="G1529" s="325">
        <v>503</v>
      </c>
      <c r="H1529" s="325">
        <v>56</v>
      </c>
      <c r="I1529" s="325">
        <v>0.11</v>
      </c>
    </row>
    <row r="1530" spans="1:9" x14ac:dyDescent="0.25">
      <c r="A1530" s="392">
        <v>43647</v>
      </c>
      <c r="B1530" s="324" t="s">
        <v>87</v>
      </c>
      <c r="C1530" s="324" t="s">
        <v>169</v>
      </c>
      <c r="D1530" s="324" t="s">
        <v>81</v>
      </c>
      <c r="E1530" s="324" t="s">
        <v>46</v>
      </c>
      <c r="F1530" s="324">
        <v>30</v>
      </c>
      <c r="G1530" s="324">
        <v>28</v>
      </c>
      <c r="H1530" s="324">
        <v>2</v>
      </c>
      <c r="I1530" s="324">
        <v>7.0000000000000007E-2</v>
      </c>
    </row>
    <row r="1531" spans="1:9" x14ac:dyDescent="0.25">
      <c r="A1531" s="393">
        <v>43647</v>
      </c>
      <c r="B1531" s="325" t="s">
        <v>87</v>
      </c>
      <c r="C1531" s="325" t="s">
        <v>169</v>
      </c>
      <c r="D1531" s="325" t="s">
        <v>81</v>
      </c>
      <c r="E1531" s="325" t="s">
        <v>47</v>
      </c>
      <c r="F1531" s="325">
        <v>117</v>
      </c>
      <c r="G1531" s="325">
        <v>117</v>
      </c>
      <c r="H1531" s="325">
        <v>0</v>
      </c>
      <c r="I1531" s="325">
        <v>0</v>
      </c>
    </row>
    <row r="1532" spans="1:9" x14ac:dyDescent="0.25">
      <c r="A1532" s="392">
        <v>43647</v>
      </c>
      <c r="B1532" s="324" t="s">
        <v>87</v>
      </c>
      <c r="C1532" s="324" t="s">
        <v>169</v>
      </c>
      <c r="D1532" s="324" t="s">
        <v>81</v>
      </c>
      <c r="E1532" s="324" t="s">
        <v>48</v>
      </c>
      <c r="F1532" s="324">
        <v>46</v>
      </c>
      <c r="G1532" s="324">
        <v>46</v>
      </c>
      <c r="H1532" s="324">
        <v>0</v>
      </c>
      <c r="I1532" s="324">
        <v>0</v>
      </c>
    </row>
    <row r="1533" spans="1:9" x14ac:dyDescent="0.25">
      <c r="A1533" s="393">
        <v>43647</v>
      </c>
      <c r="B1533" s="325" t="s">
        <v>87</v>
      </c>
      <c r="C1533" s="325" t="s">
        <v>169</v>
      </c>
      <c r="D1533" s="325" t="s">
        <v>81</v>
      </c>
      <c r="E1533" s="325" t="s">
        <v>50</v>
      </c>
      <c r="F1533" s="325">
        <v>64</v>
      </c>
      <c r="G1533" s="325">
        <v>63</v>
      </c>
      <c r="H1533" s="325">
        <v>1</v>
      </c>
      <c r="I1533" s="325">
        <v>0.02</v>
      </c>
    </row>
    <row r="1534" spans="1:9" x14ac:dyDescent="0.25">
      <c r="A1534" s="392">
        <v>43647</v>
      </c>
      <c r="B1534" s="324" t="s">
        <v>88</v>
      </c>
      <c r="C1534" s="324" t="s">
        <v>169</v>
      </c>
      <c r="D1534" s="324" t="s">
        <v>81</v>
      </c>
      <c r="E1534" s="324" t="s">
        <v>46</v>
      </c>
      <c r="F1534" s="324">
        <v>264</v>
      </c>
      <c r="G1534" s="324">
        <v>249</v>
      </c>
      <c r="H1534" s="324">
        <v>15</v>
      </c>
      <c r="I1534" s="324">
        <v>0.06</v>
      </c>
    </row>
    <row r="1535" spans="1:9" x14ac:dyDescent="0.25">
      <c r="A1535" s="393">
        <v>43647</v>
      </c>
      <c r="B1535" s="325" t="s">
        <v>88</v>
      </c>
      <c r="C1535" s="325" t="s">
        <v>169</v>
      </c>
      <c r="D1535" s="325" t="s">
        <v>81</v>
      </c>
      <c r="E1535" s="325" t="s">
        <v>47</v>
      </c>
      <c r="F1535" s="325">
        <v>301</v>
      </c>
      <c r="G1535" s="325">
        <v>300</v>
      </c>
      <c r="H1535" s="325">
        <v>1</v>
      </c>
      <c r="I1535" s="325">
        <v>0</v>
      </c>
    </row>
    <row r="1536" spans="1:9" x14ac:dyDescent="0.25">
      <c r="A1536" s="392">
        <v>43647</v>
      </c>
      <c r="B1536" s="324" t="s">
        <v>88</v>
      </c>
      <c r="C1536" s="324" t="s">
        <v>169</v>
      </c>
      <c r="D1536" s="324" t="s">
        <v>81</v>
      </c>
      <c r="E1536" s="324" t="s">
        <v>48</v>
      </c>
      <c r="F1536" s="324">
        <v>166</v>
      </c>
      <c r="G1536" s="324">
        <v>159</v>
      </c>
      <c r="H1536" s="324">
        <v>7</v>
      </c>
      <c r="I1536" s="324">
        <v>0.04</v>
      </c>
    </row>
    <row r="1537" spans="1:9" x14ac:dyDescent="0.25">
      <c r="A1537" s="393">
        <v>43647</v>
      </c>
      <c r="B1537" s="325" t="s">
        <v>88</v>
      </c>
      <c r="C1537" s="325" t="s">
        <v>169</v>
      </c>
      <c r="D1537" s="325" t="s">
        <v>81</v>
      </c>
      <c r="E1537" s="325" t="s">
        <v>49</v>
      </c>
      <c r="F1537" s="325">
        <v>71</v>
      </c>
      <c r="G1537" s="325">
        <v>71</v>
      </c>
      <c r="H1537" s="325">
        <v>0</v>
      </c>
      <c r="I1537" s="325">
        <v>0</v>
      </c>
    </row>
    <row r="1538" spans="1:9" x14ac:dyDescent="0.25">
      <c r="A1538" s="392">
        <v>43647</v>
      </c>
      <c r="B1538" s="324" t="s">
        <v>88</v>
      </c>
      <c r="C1538" s="324" t="s">
        <v>169</v>
      </c>
      <c r="D1538" s="324" t="s">
        <v>81</v>
      </c>
      <c r="E1538" s="324" t="s">
        <v>50</v>
      </c>
      <c r="F1538" s="324">
        <v>697</v>
      </c>
      <c r="G1538" s="324">
        <v>697</v>
      </c>
      <c r="H1538" s="324">
        <v>0</v>
      </c>
      <c r="I1538" s="324">
        <v>0</v>
      </c>
    </row>
    <row r="1539" spans="1:9" x14ac:dyDescent="0.25">
      <c r="A1539" s="393">
        <v>43647</v>
      </c>
      <c r="B1539" s="325" t="s">
        <v>88</v>
      </c>
      <c r="C1539" s="325" t="s">
        <v>169</v>
      </c>
      <c r="D1539" s="325" t="s">
        <v>82</v>
      </c>
      <c r="E1539" s="325" t="s">
        <v>9</v>
      </c>
      <c r="F1539" s="325">
        <v>488</v>
      </c>
      <c r="G1539" s="325">
        <v>488</v>
      </c>
      <c r="H1539" s="325">
        <v>0</v>
      </c>
      <c r="I1539" s="325">
        <v>0</v>
      </c>
    </row>
    <row r="1540" spans="1:9" x14ac:dyDescent="0.25">
      <c r="A1540" s="392">
        <v>43647</v>
      </c>
      <c r="B1540" s="324" t="s">
        <v>88</v>
      </c>
      <c r="C1540" s="324" t="s">
        <v>169</v>
      </c>
      <c r="D1540" s="324" t="s">
        <v>82</v>
      </c>
      <c r="E1540" s="324" t="s">
        <v>10</v>
      </c>
      <c r="F1540" s="324">
        <v>60</v>
      </c>
      <c r="G1540" s="324">
        <v>60</v>
      </c>
      <c r="H1540" s="324">
        <v>0</v>
      </c>
      <c r="I1540" s="324">
        <v>0</v>
      </c>
    </row>
    <row r="1541" spans="1:9" x14ac:dyDescent="0.25">
      <c r="A1541" s="393">
        <v>43647</v>
      </c>
      <c r="B1541" s="325" t="s">
        <v>88</v>
      </c>
      <c r="C1541" s="325" t="s">
        <v>169</v>
      </c>
      <c r="D1541" s="325" t="s">
        <v>82</v>
      </c>
      <c r="E1541" s="325" t="s">
        <v>11</v>
      </c>
      <c r="F1541" s="325">
        <v>186</v>
      </c>
      <c r="G1541" s="325">
        <v>186</v>
      </c>
      <c r="H1541" s="325">
        <v>0</v>
      </c>
      <c r="I1541" s="325">
        <v>0</v>
      </c>
    </row>
    <row r="1542" spans="1:9" x14ac:dyDescent="0.25">
      <c r="A1542" s="392">
        <v>43647</v>
      </c>
      <c r="B1542" s="324" t="s">
        <v>88</v>
      </c>
      <c r="C1542" s="324" t="s">
        <v>169</v>
      </c>
      <c r="D1542" s="324" t="s">
        <v>82</v>
      </c>
      <c r="E1542" s="324" t="s">
        <v>12</v>
      </c>
      <c r="F1542" s="324">
        <v>102</v>
      </c>
      <c r="G1542" s="324">
        <v>102</v>
      </c>
      <c r="H1542" s="324">
        <v>0</v>
      </c>
      <c r="I1542" s="324">
        <v>0</v>
      </c>
    </row>
    <row r="1543" spans="1:9" x14ac:dyDescent="0.25">
      <c r="A1543" s="393">
        <v>43647</v>
      </c>
      <c r="B1543" s="325" t="s">
        <v>88</v>
      </c>
      <c r="C1543" s="325" t="s">
        <v>169</v>
      </c>
      <c r="D1543" s="325" t="s">
        <v>82</v>
      </c>
      <c r="E1543" s="325" t="s">
        <v>13</v>
      </c>
      <c r="F1543" s="325">
        <v>310</v>
      </c>
      <c r="G1543" s="325">
        <v>291</v>
      </c>
      <c r="H1543" s="325">
        <v>19</v>
      </c>
      <c r="I1543" s="325">
        <v>7.0000000000000007E-2</v>
      </c>
    </row>
    <row r="1544" spans="1:9" x14ac:dyDescent="0.25">
      <c r="A1544" s="392">
        <v>43647</v>
      </c>
      <c r="B1544" s="324" t="s">
        <v>89</v>
      </c>
      <c r="C1544" s="324" t="s">
        <v>169</v>
      </c>
      <c r="D1544" s="324" t="s">
        <v>81</v>
      </c>
      <c r="E1544" s="324" t="s">
        <v>46</v>
      </c>
      <c r="F1544" s="324">
        <v>587</v>
      </c>
      <c r="G1544" s="324">
        <v>524</v>
      </c>
      <c r="H1544" s="324">
        <v>63</v>
      </c>
      <c r="I1544" s="324">
        <v>0.12</v>
      </c>
    </row>
    <row r="1545" spans="1:9" x14ac:dyDescent="0.25">
      <c r="A1545" s="393">
        <v>43647</v>
      </c>
      <c r="B1545" s="325" t="s">
        <v>89</v>
      </c>
      <c r="C1545" s="325" t="s">
        <v>169</v>
      </c>
      <c r="D1545" s="325" t="s">
        <v>81</v>
      </c>
      <c r="E1545" s="325" t="s">
        <v>47</v>
      </c>
      <c r="F1545" s="325">
        <v>656</v>
      </c>
      <c r="G1545" s="325">
        <v>628</v>
      </c>
      <c r="H1545" s="325">
        <v>28</v>
      </c>
      <c r="I1545" s="325">
        <v>0.04</v>
      </c>
    </row>
    <row r="1546" spans="1:9" x14ac:dyDescent="0.25">
      <c r="A1546" s="392">
        <v>43647</v>
      </c>
      <c r="B1546" s="324" t="s">
        <v>89</v>
      </c>
      <c r="C1546" s="324" t="s">
        <v>169</v>
      </c>
      <c r="D1546" s="324" t="s">
        <v>81</v>
      </c>
      <c r="E1546" s="324" t="s">
        <v>48</v>
      </c>
      <c r="F1546" s="324">
        <v>322</v>
      </c>
      <c r="G1546" s="324">
        <v>317</v>
      </c>
      <c r="H1546" s="324">
        <v>5</v>
      </c>
      <c r="I1546" s="324">
        <v>0.02</v>
      </c>
    </row>
    <row r="1547" spans="1:9" x14ac:dyDescent="0.25">
      <c r="A1547" s="393">
        <v>43647</v>
      </c>
      <c r="B1547" s="325" t="s">
        <v>89</v>
      </c>
      <c r="C1547" s="325" t="s">
        <v>169</v>
      </c>
      <c r="D1547" s="325" t="s">
        <v>81</v>
      </c>
      <c r="E1547" s="325" t="s">
        <v>50</v>
      </c>
      <c r="F1547" s="325">
        <v>609</v>
      </c>
      <c r="G1547" s="325">
        <v>607</v>
      </c>
      <c r="H1547" s="325">
        <v>2</v>
      </c>
      <c r="I1547" s="325">
        <v>0</v>
      </c>
    </row>
    <row r="1548" spans="1:9" x14ac:dyDescent="0.25">
      <c r="A1548" s="392">
        <v>43647</v>
      </c>
      <c r="B1548" s="324" t="s">
        <v>89</v>
      </c>
      <c r="C1548" s="324" t="s">
        <v>169</v>
      </c>
      <c r="D1548" s="324" t="s">
        <v>82</v>
      </c>
      <c r="E1548" s="324" t="s">
        <v>9</v>
      </c>
      <c r="F1548" s="324">
        <v>83</v>
      </c>
      <c r="G1548" s="324">
        <v>81</v>
      </c>
      <c r="H1548" s="324">
        <v>2</v>
      </c>
      <c r="I1548" s="324">
        <v>0.02</v>
      </c>
    </row>
    <row r="1549" spans="1:9" x14ac:dyDescent="0.25">
      <c r="A1549" s="393">
        <v>43647</v>
      </c>
      <c r="B1549" s="325" t="s">
        <v>89</v>
      </c>
      <c r="C1549" s="325" t="s">
        <v>169</v>
      </c>
      <c r="D1549" s="325" t="s">
        <v>82</v>
      </c>
      <c r="E1549" s="325" t="s">
        <v>10</v>
      </c>
      <c r="F1549" s="325">
        <v>85</v>
      </c>
      <c r="G1549" s="325">
        <v>84</v>
      </c>
      <c r="H1549" s="325">
        <v>1</v>
      </c>
      <c r="I1549" s="325">
        <v>0.01</v>
      </c>
    </row>
    <row r="1550" spans="1:9" x14ac:dyDescent="0.25">
      <c r="A1550" s="392">
        <v>43647</v>
      </c>
      <c r="B1550" s="324" t="s">
        <v>89</v>
      </c>
      <c r="C1550" s="324" t="s">
        <v>169</v>
      </c>
      <c r="D1550" s="324" t="s">
        <v>82</v>
      </c>
      <c r="E1550" s="324" t="s">
        <v>11</v>
      </c>
      <c r="F1550" s="324">
        <v>103</v>
      </c>
      <c r="G1550" s="324">
        <v>103</v>
      </c>
      <c r="H1550" s="324">
        <v>0</v>
      </c>
      <c r="I1550" s="324">
        <v>0</v>
      </c>
    </row>
    <row r="1551" spans="1:9" x14ac:dyDescent="0.25">
      <c r="A1551" s="393">
        <v>43647</v>
      </c>
      <c r="B1551" s="325" t="s">
        <v>89</v>
      </c>
      <c r="C1551" s="325" t="s">
        <v>169</v>
      </c>
      <c r="D1551" s="325" t="s">
        <v>82</v>
      </c>
      <c r="E1551" s="325" t="s">
        <v>12</v>
      </c>
      <c r="F1551" s="325">
        <v>221</v>
      </c>
      <c r="G1551" s="325">
        <v>221</v>
      </c>
      <c r="H1551" s="325">
        <v>0</v>
      </c>
      <c r="I1551" s="325">
        <v>0</v>
      </c>
    </row>
    <row r="1552" spans="1:9" x14ac:dyDescent="0.25">
      <c r="A1552" s="392">
        <v>43647</v>
      </c>
      <c r="B1552" s="324" t="s">
        <v>89</v>
      </c>
      <c r="C1552" s="324" t="s">
        <v>169</v>
      </c>
      <c r="D1552" s="324" t="s">
        <v>82</v>
      </c>
      <c r="E1552" s="324" t="s">
        <v>13</v>
      </c>
      <c r="F1552" s="324">
        <v>618</v>
      </c>
      <c r="G1552" s="324">
        <v>593</v>
      </c>
      <c r="H1552" s="324">
        <v>25</v>
      </c>
      <c r="I1552" s="324">
        <v>0.04</v>
      </c>
    </row>
    <row r="1553" spans="1:9" x14ac:dyDescent="0.25">
      <c r="A1553" s="393">
        <v>43647</v>
      </c>
      <c r="B1553" s="325" t="s">
        <v>90</v>
      </c>
      <c r="C1553" s="325" t="s">
        <v>169</v>
      </c>
      <c r="D1553" s="325" t="s">
        <v>81</v>
      </c>
      <c r="E1553" s="325" t="s">
        <v>46</v>
      </c>
      <c r="F1553" s="325">
        <v>64</v>
      </c>
      <c r="G1553" s="325">
        <v>59</v>
      </c>
      <c r="H1553" s="325">
        <v>5</v>
      </c>
      <c r="I1553" s="325">
        <v>0.08</v>
      </c>
    </row>
    <row r="1554" spans="1:9" x14ac:dyDescent="0.25">
      <c r="A1554" s="392">
        <v>43647</v>
      </c>
      <c r="B1554" s="324" t="s">
        <v>90</v>
      </c>
      <c r="C1554" s="324" t="s">
        <v>169</v>
      </c>
      <c r="D1554" s="324" t="s">
        <v>81</v>
      </c>
      <c r="E1554" s="324" t="s">
        <v>47</v>
      </c>
      <c r="F1554" s="324">
        <v>195</v>
      </c>
      <c r="G1554" s="324">
        <v>193</v>
      </c>
      <c r="H1554" s="324">
        <v>2</v>
      </c>
      <c r="I1554" s="324">
        <v>0.01</v>
      </c>
    </row>
    <row r="1555" spans="1:9" x14ac:dyDescent="0.25">
      <c r="A1555" s="393">
        <v>43647</v>
      </c>
      <c r="B1555" s="325" t="s">
        <v>90</v>
      </c>
      <c r="C1555" s="325" t="s">
        <v>169</v>
      </c>
      <c r="D1555" s="325" t="s">
        <v>81</v>
      </c>
      <c r="E1555" s="325" t="s">
        <v>48</v>
      </c>
      <c r="F1555" s="325">
        <v>133</v>
      </c>
      <c r="G1555" s="325">
        <v>132</v>
      </c>
      <c r="H1555" s="325">
        <v>1</v>
      </c>
      <c r="I1555" s="325">
        <v>0.01</v>
      </c>
    </row>
    <row r="1556" spans="1:9" x14ac:dyDescent="0.25">
      <c r="A1556" s="392">
        <v>43647</v>
      </c>
      <c r="B1556" s="324" t="s">
        <v>90</v>
      </c>
      <c r="C1556" s="324" t="s">
        <v>169</v>
      </c>
      <c r="D1556" s="324" t="s">
        <v>81</v>
      </c>
      <c r="E1556" s="324" t="s">
        <v>50</v>
      </c>
      <c r="F1556" s="324">
        <v>519</v>
      </c>
      <c r="G1556" s="324">
        <v>517</v>
      </c>
      <c r="H1556" s="324">
        <v>2</v>
      </c>
      <c r="I1556" s="324">
        <v>0</v>
      </c>
    </row>
    <row r="1557" spans="1:9" x14ac:dyDescent="0.25">
      <c r="A1557" s="393">
        <v>43647</v>
      </c>
      <c r="B1557" s="325" t="s">
        <v>147</v>
      </c>
      <c r="C1557" s="325" t="s">
        <v>169</v>
      </c>
      <c r="D1557" s="325" t="s">
        <v>81</v>
      </c>
      <c r="E1557" s="325" t="s">
        <v>46</v>
      </c>
      <c r="F1557" s="325">
        <v>26</v>
      </c>
      <c r="G1557" s="325" t="s">
        <v>170</v>
      </c>
      <c r="H1557" s="325" t="s">
        <v>170</v>
      </c>
      <c r="I1557" s="325" t="s">
        <v>170</v>
      </c>
    </row>
    <row r="1558" spans="1:9" x14ac:dyDescent="0.25">
      <c r="A1558" s="392">
        <v>43647</v>
      </c>
      <c r="B1558" s="324" t="s">
        <v>147</v>
      </c>
      <c r="C1558" s="324" t="s">
        <v>169</v>
      </c>
      <c r="D1558" s="324" t="s">
        <v>81</v>
      </c>
      <c r="E1558" s="324" t="s">
        <v>47</v>
      </c>
      <c r="F1558" s="324">
        <v>30</v>
      </c>
      <c r="G1558" s="324" t="s">
        <v>170</v>
      </c>
      <c r="H1558" s="324" t="s">
        <v>170</v>
      </c>
      <c r="I1558" s="324" t="s">
        <v>170</v>
      </c>
    </row>
    <row r="1559" spans="1:9" x14ac:dyDescent="0.25">
      <c r="A1559" s="393">
        <v>43647</v>
      </c>
      <c r="B1559" s="325" t="s">
        <v>147</v>
      </c>
      <c r="C1559" s="325" t="s">
        <v>169</v>
      </c>
      <c r="D1559" s="325" t="s">
        <v>81</v>
      </c>
      <c r="E1559" s="325" t="s">
        <v>48</v>
      </c>
      <c r="F1559" s="325">
        <v>24</v>
      </c>
      <c r="G1559" s="325" t="s">
        <v>170</v>
      </c>
      <c r="H1559" s="325" t="s">
        <v>170</v>
      </c>
      <c r="I1559" s="325" t="s">
        <v>170</v>
      </c>
    </row>
    <row r="1560" spans="1:9" x14ac:dyDescent="0.25">
      <c r="A1560" s="392">
        <v>43647</v>
      </c>
      <c r="B1560" s="324" t="s">
        <v>147</v>
      </c>
      <c r="C1560" s="324" t="s">
        <v>169</v>
      </c>
      <c r="D1560" s="324" t="s">
        <v>81</v>
      </c>
      <c r="E1560" s="324" t="s">
        <v>50</v>
      </c>
      <c r="F1560" s="324">
        <v>77</v>
      </c>
      <c r="G1560" s="324" t="s">
        <v>170</v>
      </c>
      <c r="H1560" s="324" t="s">
        <v>170</v>
      </c>
      <c r="I1560" s="324" t="s">
        <v>170</v>
      </c>
    </row>
    <row r="1561" spans="1:9" x14ac:dyDescent="0.25">
      <c r="A1561" s="393">
        <v>43647</v>
      </c>
      <c r="B1561" s="325" t="s">
        <v>147</v>
      </c>
      <c r="C1561" s="325" t="s">
        <v>169</v>
      </c>
      <c r="D1561" s="325" t="s">
        <v>82</v>
      </c>
      <c r="E1561" s="325" t="s">
        <v>9</v>
      </c>
      <c r="F1561" s="325">
        <v>9</v>
      </c>
      <c r="G1561" s="325" t="s">
        <v>170</v>
      </c>
      <c r="H1561" s="325" t="s">
        <v>170</v>
      </c>
      <c r="I1561" s="325" t="s">
        <v>170</v>
      </c>
    </row>
    <row r="1562" spans="1:9" x14ac:dyDescent="0.25">
      <c r="A1562" s="392">
        <v>43647</v>
      </c>
      <c r="B1562" s="324" t="s">
        <v>147</v>
      </c>
      <c r="C1562" s="324" t="s">
        <v>169</v>
      </c>
      <c r="D1562" s="324" t="s">
        <v>82</v>
      </c>
      <c r="E1562" s="324" t="s">
        <v>10</v>
      </c>
      <c r="F1562" s="324">
        <v>31</v>
      </c>
      <c r="G1562" s="324" t="s">
        <v>170</v>
      </c>
      <c r="H1562" s="324" t="s">
        <v>170</v>
      </c>
      <c r="I1562" s="324" t="s">
        <v>170</v>
      </c>
    </row>
    <row r="1563" spans="1:9" x14ac:dyDescent="0.25">
      <c r="A1563" s="393">
        <v>43647</v>
      </c>
      <c r="B1563" s="325" t="s">
        <v>147</v>
      </c>
      <c r="C1563" s="325" t="s">
        <v>169</v>
      </c>
      <c r="D1563" s="325" t="s">
        <v>82</v>
      </c>
      <c r="E1563" s="325" t="s">
        <v>11</v>
      </c>
      <c r="F1563" s="325">
        <v>26</v>
      </c>
      <c r="G1563" s="325" t="s">
        <v>170</v>
      </c>
      <c r="H1563" s="325" t="s">
        <v>170</v>
      </c>
      <c r="I1563" s="325" t="s">
        <v>170</v>
      </c>
    </row>
    <row r="1564" spans="1:9" x14ac:dyDescent="0.25">
      <c r="A1564" s="392">
        <v>43647</v>
      </c>
      <c r="B1564" s="324" t="s">
        <v>147</v>
      </c>
      <c r="C1564" s="324" t="s">
        <v>169</v>
      </c>
      <c r="D1564" s="324" t="s">
        <v>82</v>
      </c>
      <c r="E1564" s="324" t="s">
        <v>12</v>
      </c>
      <c r="F1564" s="324">
        <v>16</v>
      </c>
      <c r="G1564" s="324" t="s">
        <v>170</v>
      </c>
      <c r="H1564" s="324" t="s">
        <v>170</v>
      </c>
      <c r="I1564" s="324" t="s">
        <v>170</v>
      </c>
    </row>
    <row r="1565" spans="1:9" x14ac:dyDescent="0.25">
      <c r="A1565" s="393">
        <v>43647</v>
      </c>
      <c r="B1565" s="325" t="s">
        <v>147</v>
      </c>
      <c r="C1565" s="325" t="s">
        <v>169</v>
      </c>
      <c r="D1565" s="325" t="s">
        <v>82</v>
      </c>
      <c r="E1565" s="325" t="s">
        <v>13</v>
      </c>
      <c r="F1565" s="325">
        <v>75</v>
      </c>
      <c r="G1565" s="325" t="s">
        <v>170</v>
      </c>
      <c r="H1565" s="325" t="s">
        <v>170</v>
      </c>
      <c r="I1565" s="325" t="s">
        <v>170</v>
      </c>
    </row>
    <row r="1566" spans="1:9" x14ac:dyDescent="0.25">
      <c r="A1566" s="392">
        <v>43647</v>
      </c>
      <c r="B1566" s="324" t="s">
        <v>148</v>
      </c>
      <c r="C1566" s="324" t="s">
        <v>169</v>
      </c>
      <c r="D1566" s="324" t="s">
        <v>81</v>
      </c>
      <c r="E1566" s="324" t="s">
        <v>46</v>
      </c>
      <c r="F1566" s="324">
        <v>206</v>
      </c>
      <c r="G1566" s="324" t="s">
        <v>170</v>
      </c>
      <c r="H1566" s="324" t="s">
        <v>170</v>
      </c>
      <c r="I1566" s="324" t="s">
        <v>170</v>
      </c>
    </row>
    <row r="1567" spans="1:9" x14ac:dyDescent="0.25">
      <c r="A1567" s="393">
        <v>43647</v>
      </c>
      <c r="B1567" s="325" t="s">
        <v>148</v>
      </c>
      <c r="C1567" s="325" t="s">
        <v>169</v>
      </c>
      <c r="D1567" s="325" t="s">
        <v>81</v>
      </c>
      <c r="E1567" s="325" t="s">
        <v>47</v>
      </c>
      <c r="F1567" s="325">
        <v>224</v>
      </c>
      <c r="G1567" s="325" t="s">
        <v>170</v>
      </c>
      <c r="H1567" s="325" t="s">
        <v>170</v>
      </c>
      <c r="I1567" s="325" t="s">
        <v>170</v>
      </c>
    </row>
    <row r="1568" spans="1:9" x14ac:dyDescent="0.25">
      <c r="A1568" s="392">
        <v>43647</v>
      </c>
      <c r="B1568" s="324" t="s">
        <v>148</v>
      </c>
      <c r="C1568" s="324" t="s">
        <v>169</v>
      </c>
      <c r="D1568" s="324" t="s">
        <v>81</v>
      </c>
      <c r="E1568" s="324" t="s">
        <v>48</v>
      </c>
      <c r="F1568" s="324">
        <v>143</v>
      </c>
      <c r="G1568" s="324" t="s">
        <v>170</v>
      </c>
      <c r="H1568" s="324" t="s">
        <v>170</v>
      </c>
      <c r="I1568" s="324" t="s">
        <v>170</v>
      </c>
    </row>
    <row r="1569" spans="1:9" x14ac:dyDescent="0.25">
      <c r="A1569" s="393">
        <v>43647</v>
      </c>
      <c r="B1569" s="325" t="s">
        <v>148</v>
      </c>
      <c r="C1569" s="325" t="s">
        <v>169</v>
      </c>
      <c r="D1569" s="325" t="s">
        <v>81</v>
      </c>
      <c r="E1569" s="325" t="s">
        <v>50</v>
      </c>
      <c r="F1569" s="325">
        <v>236</v>
      </c>
      <c r="G1569" s="325" t="s">
        <v>170</v>
      </c>
      <c r="H1569" s="325" t="s">
        <v>170</v>
      </c>
      <c r="I1569" s="325" t="s">
        <v>170</v>
      </c>
    </row>
    <row r="1570" spans="1:9" x14ac:dyDescent="0.25">
      <c r="A1570" s="392">
        <v>43647</v>
      </c>
      <c r="B1570" s="324" t="s">
        <v>148</v>
      </c>
      <c r="C1570" s="324" t="s">
        <v>169</v>
      </c>
      <c r="D1570" s="324" t="s">
        <v>82</v>
      </c>
      <c r="E1570" s="324" t="s">
        <v>9</v>
      </c>
      <c r="F1570" s="324">
        <v>226</v>
      </c>
      <c r="G1570" s="324" t="s">
        <v>170</v>
      </c>
      <c r="H1570" s="324" t="s">
        <v>170</v>
      </c>
      <c r="I1570" s="324" t="s">
        <v>170</v>
      </c>
    </row>
    <row r="1571" spans="1:9" x14ac:dyDescent="0.25">
      <c r="A1571" s="393">
        <v>43647</v>
      </c>
      <c r="B1571" s="325" t="s">
        <v>148</v>
      </c>
      <c r="C1571" s="325" t="s">
        <v>169</v>
      </c>
      <c r="D1571" s="325" t="s">
        <v>82</v>
      </c>
      <c r="E1571" s="325" t="s">
        <v>10</v>
      </c>
      <c r="F1571" s="325">
        <v>45</v>
      </c>
      <c r="G1571" s="325" t="s">
        <v>170</v>
      </c>
      <c r="H1571" s="325" t="s">
        <v>170</v>
      </c>
      <c r="I1571" s="325" t="s">
        <v>170</v>
      </c>
    </row>
    <row r="1572" spans="1:9" x14ac:dyDescent="0.25">
      <c r="A1572" s="392">
        <v>43647</v>
      </c>
      <c r="B1572" s="324" t="s">
        <v>148</v>
      </c>
      <c r="C1572" s="324" t="s">
        <v>169</v>
      </c>
      <c r="D1572" s="324" t="s">
        <v>82</v>
      </c>
      <c r="E1572" s="324" t="s">
        <v>11</v>
      </c>
      <c r="F1572" s="324">
        <v>118</v>
      </c>
      <c r="G1572" s="324" t="s">
        <v>170</v>
      </c>
      <c r="H1572" s="324" t="s">
        <v>170</v>
      </c>
      <c r="I1572" s="324" t="s">
        <v>170</v>
      </c>
    </row>
    <row r="1573" spans="1:9" x14ac:dyDescent="0.25">
      <c r="A1573" s="393">
        <v>43647</v>
      </c>
      <c r="B1573" s="325" t="s">
        <v>148</v>
      </c>
      <c r="C1573" s="325" t="s">
        <v>169</v>
      </c>
      <c r="D1573" s="325" t="s">
        <v>82</v>
      </c>
      <c r="E1573" s="325" t="s">
        <v>12</v>
      </c>
      <c r="F1573" s="325">
        <v>87</v>
      </c>
      <c r="G1573" s="325" t="s">
        <v>170</v>
      </c>
      <c r="H1573" s="325" t="s">
        <v>170</v>
      </c>
      <c r="I1573" s="325" t="s">
        <v>170</v>
      </c>
    </row>
    <row r="1574" spans="1:9" x14ac:dyDescent="0.25">
      <c r="A1574" s="392">
        <v>43647</v>
      </c>
      <c r="B1574" s="324" t="s">
        <v>148</v>
      </c>
      <c r="C1574" s="324" t="s">
        <v>169</v>
      </c>
      <c r="D1574" s="324" t="s">
        <v>82</v>
      </c>
      <c r="E1574" s="324" t="s">
        <v>13</v>
      </c>
      <c r="F1574" s="324">
        <v>333</v>
      </c>
      <c r="G1574" s="324" t="s">
        <v>170</v>
      </c>
      <c r="H1574" s="324" t="s">
        <v>170</v>
      </c>
      <c r="I1574" s="324" t="s">
        <v>170</v>
      </c>
    </row>
    <row r="1575" spans="1:9" x14ac:dyDescent="0.25">
      <c r="A1575" s="393">
        <v>43647</v>
      </c>
      <c r="B1575" s="325" t="s">
        <v>149</v>
      </c>
      <c r="C1575" s="325" t="s">
        <v>169</v>
      </c>
      <c r="D1575" s="325" t="s">
        <v>81</v>
      </c>
      <c r="E1575" s="325" t="s">
        <v>46</v>
      </c>
      <c r="F1575" s="325">
        <v>44</v>
      </c>
      <c r="G1575" s="325" t="s">
        <v>170</v>
      </c>
      <c r="H1575" s="325" t="s">
        <v>170</v>
      </c>
      <c r="I1575" s="325" t="s">
        <v>170</v>
      </c>
    </row>
    <row r="1576" spans="1:9" x14ac:dyDescent="0.25">
      <c r="A1576" s="392">
        <v>43647</v>
      </c>
      <c r="B1576" s="324" t="s">
        <v>149</v>
      </c>
      <c r="C1576" s="324" t="s">
        <v>169</v>
      </c>
      <c r="D1576" s="324" t="s">
        <v>81</v>
      </c>
      <c r="E1576" s="324" t="s">
        <v>47</v>
      </c>
      <c r="F1576" s="324">
        <v>150</v>
      </c>
      <c r="G1576" s="324" t="s">
        <v>170</v>
      </c>
      <c r="H1576" s="324" t="s">
        <v>170</v>
      </c>
      <c r="I1576" s="324" t="s">
        <v>170</v>
      </c>
    </row>
    <row r="1577" spans="1:9" x14ac:dyDescent="0.25">
      <c r="A1577" s="393">
        <v>43647</v>
      </c>
      <c r="B1577" s="325" t="s">
        <v>149</v>
      </c>
      <c r="C1577" s="325" t="s">
        <v>169</v>
      </c>
      <c r="D1577" s="325" t="s">
        <v>81</v>
      </c>
      <c r="E1577" s="325" t="s">
        <v>48</v>
      </c>
      <c r="F1577" s="325">
        <v>108</v>
      </c>
      <c r="G1577" s="325" t="s">
        <v>170</v>
      </c>
      <c r="H1577" s="325" t="s">
        <v>170</v>
      </c>
      <c r="I1577" s="325" t="s">
        <v>170</v>
      </c>
    </row>
    <row r="1578" spans="1:9" x14ac:dyDescent="0.25">
      <c r="A1578" s="392">
        <v>43647</v>
      </c>
      <c r="B1578" s="324" t="s">
        <v>149</v>
      </c>
      <c r="C1578" s="324" t="s">
        <v>169</v>
      </c>
      <c r="D1578" s="324" t="s">
        <v>81</v>
      </c>
      <c r="E1578" s="324" t="s">
        <v>50</v>
      </c>
      <c r="F1578" s="324">
        <v>399</v>
      </c>
      <c r="G1578" s="324" t="s">
        <v>170</v>
      </c>
      <c r="H1578" s="324" t="s">
        <v>170</v>
      </c>
      <c r="I1578" s="324" t="s">
        <v>170</v>
      </c>
    </row>
    <row r="1579" spans="1:9" x14ac:dyDescent="0.25">
      <c r="A1579" s="393">
        <v>43647</v>
      </c>
      <c r="B1579" s="325" t="s">
        <v>150</v>
      </c>
      <c r="C1579" s="325" t="s">
        <v>169</v>
      </c>
      <c r="D1579" s="325" t="s">
        <v>81</v>
      </c>
      <c r="E1579" s="325" t="s">
        <v>46</v>
      </c>
      <c r="F1579" s="325">
        <v>178</v>
      </c>
      <c r="G1579" s="325" t="s">
        <v>170</v>
      </c>
      <c r="H1579" s="325" t="s">
        <v>170</v>
      </c>
      <c r="I1579" s="325" t="s">
        <v>170</v>
      </c>
    </row>
    <row r="1580" spans="1:9" x14ac:dyDescent="0.25">
      <c r="A1580" s="392">
        <v>43647</v>
      </c>
      <c r="B1580" s="324" t="s">
        <v>150</v>
      </c>
      <c r="C1580" s="324" t="s">
        <v>169</v>
      </c>
      <c r="D1580" s="324" t="s">
        <v>81</v>
      </c>
      <c r="E1580" s="324" t="s">
        <v>47</v>
      </c>
      <c r="F1580" s="324">
        <v>130</v>
      </c>
      <c r="G1580" s="324" t="s">
        <v>170</v>
      </c>
      <c r="H1580" s="324" t="s">
        <v>170</v>
      </c>
      <c r="I1580" s="324" t="s">
        <v>170</v>
      </c>
    </row>
    <row r="1581" spans="1:9" x14ac:dyDescent="0.25">
      <c r="A1581" s="393">
        <v>43647</v>
      </c>
      <c r="B1581" s="325" t="s">
        <v>150</v>
      </c>
      <c r="C1581" s="325" t="s">
        <v>169</v>
      </c>
      <c r="D1581" s="325" t="s">
        <v>81</v>
      </c>
      <c r="E1581" s="325" t="s">
        <v>48</v>
      </c>
      <c r="F1581" s="325">
        <v>81</v>
      </c>
      <c r="G1581" s="325" t="s">
        <v>170</v>
      </c>
      <c r="H1581" s="325" t="s">
        <v>170</v>
      </c>
      <c r="I1581" s="325" t="s">
        <v>170</v>
      </c>
    </row>
    <row r="1582" spans="1:9" x14ac:dyDescent="0.25">
      <c r="A1582" s="392">
        <v>43647</v>
      </c>
      <c r="B1582" s="324" t="s">
        <v>150</v>
      </c>
      <c r="C1582" s="324" t="s">
        <v>169</v>
      </c>
      <c r="D1582" s="324" t="s">
        <v>81</v>
      </c>
      <c r="E1582" s="324" t="s">
        <v>50</v>
      </c>
      <c r="F1582" s="324">
        <v>66</v>
      </c>
      <c r="G1582" s="324" t="s">
        <v>170</v>
      </c>
      <c r="H1582" s="324" t="s">
        <v>170</v>
      </c>
      <c r="I1582" s="324" t="s">
        <v>170</v>
      </c>
    </row>
    <row r="1583" spans="1:9" x14ac:dyDescent="0.25">
      <c r="A1583" s="393">
        <v>43647</v>
      </c>
      <c r="B1583" s="325" t="s">
        <v>91</v>
      </c>
      <c r="C1583" s="325" t="s">
        <v>169</v>
      </c>
      <c r="D1583" s="325" t="s">
        <v>81</v>
      </c>
      <c r="E1583" s="325" t="s">
        <v>46</v>
      </c>
      <c r="F1583" s="325">
        <v>1097</v>
      </c>
      <c r="G1583" s="325">
        <v>980</v>
      </c>
      <c r="H1583" s="325">
        <v>117</v>
      </c>
      <c r="I1583" s="325">
        <v>0.12</v>
      </c>
    </row>
    <row r="1584" spans="1:9" x14ac:dyDescent="0.25">
      <c r="A1584" s="392">
        <v>43647</v>
      </c>
      <c r="B1584" s="324" t="s">
        <v>91</v>
      </c>
      <c r="C1584" s="324" t="s">
        <v>169</v>
      </c>
      <c r="D1584" s="324" t="s">
        <v>81</v>
      </c>
      <c r="E1584" s="324" t="s">
        <v>47</v>
      </c>
      <c r="F1584" s="324">
        <v>737</v>
      </c>
      <c r="G1584" s="324">
        <v>721</v>
      </c>
      <c r="H1584" s="324">
        <v>16</v>
      </c>
      <c r="I1584" s="324">
        <v>0.02</v>
      </c>
    </row>
    <row r="1585" spans="1:9" x14ac:dyDescent="0.25">
      <c r="A1585" s="393">
        <v>43647</v>
      </c>
      <c r="B1585" s="325" t="s">
        <v>91</v>
      </c>
      <c r="C1585" s="325" t="s">
        <v>169</v>
      </c>
      <c r="D1585" s="325" t="s">
        <v>81</v>
      </c>
      <c r="E1585" s="325" t="s">
        <v>48</v>
      </c>
      <c r="F1585" s="325">
        <v>722</v>
      </c>
      <c r="G1585" s="325">
        <v>717</v>
      </c>
      <c r="H1585" s="325">
        <v>5</v>
      </c>
      <c r="I1585" s="325">
        <v>0.01</v>
      </c>
    </row>
    <row r="1586" spans="1:9" x14ac:dyDescent="0.25">
      <c r="A1586" s="392">
        <v>43647</v>
      </c>
      <c r="B1586" s="324" t="s">
        <v>91</v>
      </c>
      <c r="C1586" s="324" t="s">
        <v>169</v>
      </c>
      <c r="D1586" s="324" t="s">
        <v>81</v>
      </c>
      <c r="E1586" s="324" t="s">
        <v>50</v>
      </c>
      <c r="F1586" s="324">
        <v>905</v>
      </c>
      <c r="G1586" s="324">
        <v>906</v>
      </c>
      <c r="H1586" s="324">
        <v>-1</v>
      </c>
      <c r="I1586" s="324">
        <v>0</v>
      </c>
    </row>
    <row r="1587" spans="1:9" x14ac:dyDescent="0.25">
      <c r="A1587" s="393">
        <v>43647</v>
      </c>
      <c r="B1587" s="325" t="s">
        <v>91</v>
      </c>
      <c r="C1587" s="325" t="s">
        <v>169</v>
      </c>
      <c r="D1587" s="325" t="s">
        <v>82</v>
      </c>
      <c r="E1587" s="325" t="s">
        <v>9</v>
      </c>
      <c r="F1587" s="325">
        <v>603</v>
      </c>
      <c r="G1587" s="325">
        <v>603</v>
      </c>
      <c r="H1587" s="325">
        <v>0</v>
      </c>
      <c r="I1587" s="325">
        <v>0</v>
      </c>
    </row>
    <row r="1588" spans="1:9" x14ac:dyDescent="0.25">
      <c r="A1588" s="392">
        <v>43647</v>
      </c>
      <c r="B1588" s="324" t="s">
        <v>91</v>
      </c>
      <c r="C1588" s="324" t="s">
        <v>169</v>
      </c>
      <c r="D1588" s="324" t="s">
        <v>82</v>
      </c>
      <c r="E1588" s="324" t="s">
        <v>10</v>
      </c>
      <c r="F1588" s="324">
        <v>234</v>
      </c>
      <c r="G1588" s="324">
        <v>233</v>
      </c>
      <c r="H1588" s="324">
        <v>1</v>
      </c>
      <c r="I1588" s="324">
        <v>0</v>
      </c>
    </row>
    <row r="1589" spans="1:9" x14ac:dyDescent="0.25">
      <c r="A1589" s="393">
        <v>43647</v>
      </c>
      <c r="B1589" s="325" t="s">
        <v>91</v>
      </c>
      <c r="C1589" s="325" t="s">
        <v>169</v>
      </c>
      <c r="D1589" s="325" t="s">
        <v>82</v>
      </c>
      <c r="E1589" s="325" t="s">
        <v>11</v>
      </c>
      <c r="F1589" s="325">
        <v>653</v>
      </c>
      <c r="G1589" s="325">
        <v>652</v>
      </c>
      <c r="H1589" s="325">
        <v>1</v>
      </c>
      <c r="I1589" s="325">
        <v>0</v>
      </c>
    </row>
    <row r="1590" spans="1:9" x14ac:dyDescent="0.25">
      <c r="A1590" s="392">
        <v>43647</v>
      </c>
      <c r="B1590" s="324" t="s">
        <v>91</v>
      </c>
      <c r="C1590" s="324" t="s">
        <v>169</v>
      </c>
      <c r="D1590" s="324" t="s">
        <v>82</v>
      </c>
      <c r="E1590" s="324" t="s">
        <v>12</v>
      </c>
      <c r="F1590" s="324">
        <v>1329</v>
      </c>
      <c r="G1590" s="324">
        <v>1330</v>
      </c>
      <c r="H1590" s="324">
        <v>-1</v>
      </c>
      <c r="I1590" s="324">
        <v>0</v>
      </c>
    </row>
    <row r="1591" spans="1:9" x14ac:dyDescent="0.25">
      <c r="A1591" s="393">
        <v>43647</v>
      </c>
      <c r="B1591" s="325" t="s">
        <v>91</v>
      </c>
      <c r="C1591" s="325" t="s">
        <v>169</v>
      </c>
      <c r="D1591" s="325" t="s">
        <v>82</v>
      </c>
      <c r="E1591" s="325" t="s">
        <v>13</v>
      </c>
      <c r="F1591" s="325">
        <v>411</v>
      </c>
      <c r="G1591" s="325">
        <v>285</v>
      </c>
      <c r="H1591" s="325">
        <v>126</v>
      </c>
      <c r="I1591" s="325">
        <v>0.44</v>
      </c>
    </row>
    <row r="1592" spans="1:9" x14ac:dyDescent="0.25">
      <c r="A1592" s="392">
        <v>43647</v>
      </c>
      <c r="B1592" s="324" t="s">
        <v>151</v>
      </c>
      <c r="C1592" s="324" t="s">
        <v>169</v>
      </c>
      <c r="D1592" s="324" t="s">
        <v>81</v>
      </c>
      <c r="E1592" s="324" t="s">
        <v>46</v>
      </c>
      <c r="F1592" s="324">
        <v>57</v>
      </c>
      <c r="G1592" s="324" t="s">
        <v>170</v>
      </c>
      <c r="H1592" s="324" t="s">
        <v>170</v>
      </c>
      <c r="I1592" s="324" t="s">
        <v>170</v>
      </c>
    </row>
    <row r="1593" spans="1:9" x14ac:dyDescent="0.25">
      <c r="A1593" s="393">
        <v>43647</v>
      </c>
      <c r="B1593" s="325" t="s">
        <v>151</v>
      </c>
      <c r="C1593" s="325" t="s">
        <v>169</v>
      </c>
      <c r="D1593" s="325" t="s">
        <v>81</v>
      </c>
      <c r="E1593" s="325" t="s">
        <v>47</v>
      </c>
      <c r="F1593" s="325">
        <v>146</v>
      </c>
      <c r="G1593" s="325" t="s">
        <v>170</v>
      </c>
      <c r="H1593" s="325" t="s">
        <v>170</v>
      </c>
      <c r="I1593" s="325" t="s">
        <v>170</v>
      </c>
    </row>
    <row r="1594" spans="1:9" x14ac:dyDescent="0.25">
      <c r="A1594" s="392">
        <v>43647</v>
      </c>
      <c r="B1594" s="324" t="s">
        <v>151</v>
      </c>
      <c r="C1594" s="324" t="s">
        <v>169</v>
      </c>
      <c r="D1594" s="324" t="s">
        <v>81</v>
      </c>
      <c r="E1594" s="324" t="s">
        <v>48</v>
      </c>
      <c r="F1594" s="324">
        <v>44</v>
      </c>
      <c r="G1594" s="324" t="s">
        <v>170</v>
      </c>
      <c r="H1594" s="324" t="s">
        <v>170</v>
      </c>
      <c r="I1594" s="324" t="s">
        <v>170</v>
      </c>
    </row>
    <row r="1595" spans="1:9" x14ac:dyDescent="0.25">
      <c r="A1595" s="393">
        <v>43647</v>
      </c>
      <c r="B1595" s="325" t="s">
        <v>151</v>
      </c>
      <c r="C1595" s="325" t="s">
        <v>169</v>
      </c>
      <c r="D1595" s="325" t="s">
        <v>81</v>
      </c>
      <c r="E1595" s="325" t="s">
        <v>50</v>
      </c>
      <c r="F1595" s="325">
        <v>74</v>
      </c>
      <c r="G1595" s="325" t="s">
        <v>170</v>
      </c>
      <c r="H1595" s="325" t="s">
        <v>170</v>
      </c>
      <c r="I1595" s="325" t="s">
        <v>170</v>
      </c>
    </row>
    <row r="1596" spans="1:9" x14ac:dyDescent="0.25">
      <c r="A1596" s="392">
        <v>43647</v>
      </c>
      <c r="B1596" s="324" t="s">
        <v>92</v>
      </c>
      <c r="C1596" s="324" t="s">
        <v>169</v>
      </c>
      <c r="D1596" s="324" t="s">
        <v>81</v>
      </c>
      <c r="E1596" s="324" t="s">
        <v>46</v>
      </c>
      <c r="F1596" s="324">
        <v>39</v>
      </c>
      <c r="G1596" s="324">
        <v>37</v>
      </c>
      <c r="H1596" s="324">
        <v>2</v>
      </c>
      <c r="I1596" s="324">
        <v>0.05</v>
      </c>
    </row>
    <row r="1597" spans="1:9" x14ac:dyDescent="0.25">
      <c r="A1597" s="393">
        <v>43647</v>
      </c>
      <c r="B1597" s="325" t="s">
        <v>92</v>
      </c>
      <c r="C1597" s="325" t="s">
        <v>169</v>
      </c>
      <c r="D1597" s="325" t="s">
        <v>81</v>
      </c>
      <c r="E1597" s="325" t="s">
        <v>47</v>
      </c>
      <c r="F1597" s="325">
        <v>410</v>
      </c>
      <c r="G1597" s="325">
        <v>408</v>
      </c>
      <c r="H1597" s="325">
        <v>2</v>
      </c>
      <c r="I1597" s="325">
        <v>0</v>
      </c>
    </row>
    <row r="1598" spans="1:9" x14ac:dyDescent="0.25">
      <c r="A1598" s="392">
        <v>43647</v>
      </c>
      <c r="B1598" s="324" t="s">
        <v>92</v>
      </c>
      <c r="C1598" s="324" t="s">
        <v>169</v>
      </c>
      <c r="D1598" s="324" t="s">
        <v>81</v>
      </c>
      <c r="E1598" s="324" t="s">
        <v>48</v>
      </c>
      <c r="F1598" s="324">
        <v>112</v>
      </c>
      <c r="G1598" s="324">
        <v>111</v>
      </c>
      <c r="H1598" s="324">
        <v>1</v>
      </c>
      <c r="I1598" s="324">
        <v>0.01</v>
      </c>
    </row>
    <row r="1599" spans="1:9" x14ac:dyDescent="0.25">
      <c r="A1599" s="393">
        <v>43647</v>
      </c>
      <c r="B1599" s="325" t="s">
        <v>92</v>
      </c>
      <c r="C1599" s="325" t="s">
        <v>169</v>
      </c>
      <c r="D1599" s="325" t="s">
        <v>81</v>
      </c>
      <c r="E1599" s="325" t="s">
        <v>50</v>
      </c>
      <c r="F1599" s="325">
        <v>791</v>
      </c>
      <c r="G1599" s="325">
        <v>791</v>
      </c>
      <c r="H1599" s="325">
        <v>0</v>
      </c>
      <c r="I1599" s="325">
        <v>0</v>
      </c>
    </row>
    <row r="1600" spans="1:9" x14ac:dyDescent="0.25">
      <c r="A1600" s="392">
        <v>43647</v>
      </c>
      <c r="B1600" s="324" t="s">
        <v>92</v>
      </c>
      <c r="C1600" s="324" t="s">
        <v>169</v>
      </c>
      <c r="D1600" s="324" t="s">
        <v>82</v>
      </c>
      <c r="E1600" s="324" t="s">
        <v>9</v>
      </c>
      <c r="F1600" s="324">
        <v>627</v>
      </c>
      <c r="G1600" s="324">
        <v>628</v>
      </c>
      <c r="H1600" s="324">
        <v>-1</v>
      </c>
      <c r="I1600" s="324">
        <v>0</v>
      </c>
    </row>
    <row r="1601" spans="1:9" x14ac:dyDescent="0.25">
      <c r="A1601" s="393">
        <v>43647</v>
      </c>
      <c r="B1601" s="325" t="s">
        <v>92</v>
      </c>
      <c r="C1601" s="325" t="s">
        <v>169</v>
      </c>
      <c r="D1601" s="325" t="s">
        <v>82</v>
      </c>
      <c r="E1601" s="325" t="s">
        <v>10</v>
      </c>
      <c r="F1601" s="325">
        <v>261</v>
      </c>
      <c r="G1601" s="325">
        <v>261</v>
      </c>
      <c r="H1601" s="325">
        <v>0</v>
      </c>
      <c r="I1601" s="325">
        <v>0</v>
      </c>
    </row>
    <row r="1602" spans="1:9" x14ac:dyDescent="0.25">
      <c r="A1602" s="392">
        <v>43647</v>
      </c>
      <c r="B1602" s="324" t="s">
        <v>92</v>
      </c>
      <c r="C1602" s="324" t="s">
        <v>169</v>
      </c>
      <c r="D1602" s="324" t="s">
        <v>82</v>
      </c>
      <c r="E1602" s="324" t="s">
        <v>11</v>
      </c>
      <c r="F1602" s="324">
        <v>47</v>
      </c>
      <c r="G1602" s="324">
        <v>47</v>
      </c>
      <c r="H1602" s="324">
        <v>0</v>
      </c>
      <c r="I1602" s="324">
        <v>0</v>
      </c>
    </row>
    <row r="1603" spans="1:9" x14ac:dyDescent="0.25">
      <c r="A1603" s="393">
        <v>43647</v>
      </c>
      <c r="B1603" s="325" t="s">
        <v>92</v>
      </c>
      <c r="C1603" s="325" t="s">
        <v>169</v>
      </c>
      <c r="D1603" s="325" t="s">
        <v>82</v>
      </c>
      <c r="E1603" s="325" t="s">
        <v>12</v>
      </c>
      <c r="F1603" s="325">
        <v>15</v>
      </c>
      <c r="G1603" s="325">
        <v>14</v>
      </c>
      <c r="H1603" s="325">
        <v>1</v>
      </c>
      <c r="I1603" s="325">
        <v>7.0000000000000007E-2</v>
      </c>
    </row>
    <row r="1604" spans="1:9" x14ac:dyDescent="0.25">
      <c r="A1604" s="392">
        <v>43647</v>
      </c>
      <c r="B1604" s="324" t="s">
        <v>92</v>
      </c>
      <c r="C1604" s="324" t="s">
        <v>169</v>
      </c>
      <c r="D1604" s="324" t="s">
        <v>82</v>
      </c>
      <c r="E1604" s="324" t="s">
        <v>13</v>
      </c>
      <c r="F1604" s="324">
        <v>402</v>
      </c>
      <c r="G1604" s="324">
        <v>397</v>
      </c>
      <c r="H1604" s="324">
        <v>5</v>
      </c>
      <c r="I1604" s="324">
        <v>0.01</v>
      </c>
    </row>
    <row r="1605" spans="1:9" x14ac:dyDescent="0.25">
      <c r="A1605" s="393">
        <v>43647</v>
      </c>
      <c r="B1605" s="325" t="s">
        <v>152</v>
      </c>
      <c r="C1605" s="325" t="s">
        <v>169</v>
      </c>
      <c r="D1605" s="325" t="s">
        <v>81</v>
      </c>
      <c r="E1605" s="325" t="s">
        <v>46</v>
      </c>
      <c r="F1605" s="325">
        <v>106</v>
      </c>
      <c r="G1605" s="325" t="s">
        <v>170</v>
      </c>
      <c r="H1605" s="325" t="s">
        <v>170</v>
      </c>
      <c r="I1605" s="325" t="s">
        <v>170</v>
      </c>
    </row>
    <row r="1606" spans="1:9" x14ac:dyDescent="0.25">
      <c r="A1606" s="392">
        <v>43647</v>
      </c>
      <c r="B1606" s="324" t="s">
        <v>152</v>
      </c>
      <c r="C1606" s="324" t="s">
        <v>169</v>
      </c>
      <c r="D1606" s="324" t="s">
        <v>81</v>
      </c>
      <c r="E1606" s="324" t="s">
        <v>47</v>
      </c>
      <c r="F1606" s="324">
        <v>122</v>
      </c>
      <c r="G1606" s="324" t="s">
        <v>170</v>
      </c>
      <c r="H1606" s="324" t="s">
        <v>170</v>
      </c>
      <c r="I1606" s="324" t="s">
        <v>170</v>
      </c>
    </row>
    <row r="1607" spans="1:9" x14ac:dyDescent="0.25">
      <c r="A1607" s="393">
        <v>43647</v>
      </c>
      <c r="B1607" s="325" t="s">
        <v>152</v>
      </c>
      <c r="C1607" s="325" t="s">
        <v>169</v>
      </c>
      <c r="D1607" s="325" t="s">
        <v>81</v>
      </c>
      <c r="E1607" s="325" t="s">
        <v>48</v>
      </c>
      <c r="F1607" s="325">
        <v>38</v>
      </c>
      <c r="G1607" s="325" t="s">
        <v>170</v>
      </c>
      <c r="H1607" s="325" t="s">
        <v>170</v>
      </c>
      <c r="I1607" s="325" t="s">
        <v>170</v>
      </c>
    </row>
    <row r="1608" spans="1:9" x14ac:dyDescent="0.25">
      <c r="A1608" s="392">
        <v>43647</v>
      </c>
      <c r="B1608" s="324" t="s">
        <v>152</v>
      </c>
      <c r="C1608" s="324" t="s">
        <v>169</v>
      </c>
      <c r="D1608" s="324" t="s">
        <v>81</v>
      </c>
      <c r="E1608" s="324" t="s">
        <v>50</v>
      </c>
      <c r="F1608" s="324">
        <v>100</v>
      </c>
      <c r="G1608" s="324" t="s">
        <v>170</v>
      </c>
      <c r="H1608" s="324" t="s">
        <v>170</v>
      </c>
      <c r="I1608" s="324" t="s">
        <v>170</v>
      </c>
    </row>
    <row r="1609" spans="1:9" x14ac:dyDescent="0.25">
      <c r="A1609" s="393">
        <v>43647</v>
      </c>
      <c r="B1609" s="325" t="s">
        <v>153</v>
      </c>
      <c r="C1609" s="325" t="s">
        <v>169</v>
      </c>
      <c r="D1609" s="325" t="s">
        <v>81</v>
      </c>
      <c r="E1609" s="325" t="s">
        <v>46</v>
      </c>
      <c r="F1609" s="325">
        <v>129</v>
      </c>
      <c r="G1609" s="325" t="s">
        <v>170</v>
      </c>
      <c r="H1609" s="325" t="s">
        <v>170</v>
      </c>
      <c r="I1609" s="325" t="s">
        <v>170</v>
      </c>
    </row>
    <row r="1610" spans="1:9" x14ac:dyDescent="0.25">
      <c r="A1610" s="392">
        <v>43647</v>
      </c>
      <c r="B1610" s="324" t="s">
        <v>153</v>
      </c>
      <c r="C1610" s="324" t="s">
        <v>169</v>
      </c>
      <c r="D1610" s="324" t="s">
        <v>81</v>
      </c>
      <c r="E1610" s="324" t="s">
        <v>47</v>
      </c>
      <c r="F1610" s="324">
        <v>67</v>
      </c>
      <c r="G1610" s="324" t="s">
        <v>170</v>
      </c>
      <c r="H1610" s="324" t="s">
        <v>170</v>
      </c>
      <c r="I1610" s="324" t="s">
        <v>170</v>
      </c>
    </row>
    <row r="1611" spans="1:9" x14ac:dyDescent="0.25">
      <c r="A1611" s="393">
        <v>43647</v>
      </c>
      <c r="B1611" s="325" t="s">
        <v>153</v>
      </c>
      <c r="C1611" s="325" t="s">
        <v>169</v>
      </c>
      <c r="D1611" s="325" t="s">
        <v>81</v>
      </c>
      <c r="E1611" s="325" t="s">
        <v>48</v>
      </c>
      <c r="F1611" s="325">
        <v>39</v>
      </c>
      <c r="G1611" s="325" t="s">
        <v>170</v>
      </c>
      <c r="H1611" s="325" t="s">
        <v>170</v>
      </c>
      <c r="I1611" s="325" t="s">
        <v>170</v>
      </c>
    </row>
    <row r="1612" spans="1:9" x14ac:dyDescent="0.25">
      <c r="A1612" s="392">
        <v>43647</v>
      </c>
      <c r="B1612" s="324" t="s">
        <v>153</v>
      </c>
      <c r="C1612" s="324" t="s">
        <v>169</v>
      </c>
      <c r="D1612" s="324" t="s">
        <v>81</v>
      </c>
      <c r="E1612" s="324" t="s">
        <v>50</v>
      </c>
      <c r="F1612" s="324">
        <v>34</v>
      </c>
      <c r="G1612" s="324" t="s">
        <v>170</v>
      </c>
      <c r="H1612" s="324" t="s">
        <v>170</v>
      </c>
      <c r="I1612" s="324" t="s">
        <v>170</v>
      </c>
    </row>
    <row r="1613" spans="1:9" x14ac:dyDescent="0.25">
      <c r="A1613" s="393">
        <v>43647</v>
      </c>
      <c r="B1613" s="325" t="s">
        <v>154</v>
      </c>
      <c r="C1613" s="325" t="s">
        <v>169</v>
      </c>
      <c r="D1613" s="325" t="s">
        <v>81</v>
      </c>
      <c r="E1613" s="325" t="s">
        <v>46</v>
      </c>
      <c r="F1613" s="325">
        <v>20</v>
      </c>
      <c r="G1613" s="325" t="s">
        <v>170</v>
      </c>
      <c r="H1613" s="325" t="s">
        <v>170</v>
      </c>
      <c r="I1613" s="325" t="s">
        <v>170</v>
      </c>
    </row>
    <row r="1614" spans="1:9" x14ac:dyDescent="0.25">
      <c r="A1614" s="392">
        <v>43647</v>
      </c>
      <c r="B1614" s="324" t="s">
        <v>154</v>
      </c>
      <c r="C1614" s="324" t="s">
        <v>169</v>
      </c>
      <c r="D1614" s="324" t="s">
        <v>81</v>
      </c>
      <c r="E1614" s="324" t="s">
        <v>47</v>
      </c>
      <c r="F1614" s="324">
        <v>45</v>
      </c>
      <c r="G1614" s="324" t="s">
        <v>170</v>
      </c>
      <c r="H1614" s="324" t="s">
        <v>170</v>
      </c>
      <c r="I1614" s="324" t="s">
        <v>170</v>
      </c>
    </row>
    <row r="1615" spans="1:9" x14ac:dyDescent="0.25">
      <c r="A1615" s="393">
        <v>43647</v>
      </c>
      <c r="B1615" s="325" t="s">
        <v>154</v>
      </c>
      <c r="C1615" s="325" t="s">
        <v>169</v>
      </c>
      <c r="D1615" s="325" t="s">
        <v>81</v>
      </c>
      <c r="E1615" s="325" t="s">
        <v>48</v>
      </c>
      <c r="F1615" s="325">
        <v>25</v>
      </c>
      <c r="G1615" s="325" t="s">
        <v>170</v>
      </c>
      <c r="H1615" s="325" t="s">
        <v>170</v>
      </c>
      <c r="I1615" s="325" t="s">
        <v>170</v>
      </c>
    </row>
    <row r="1616" spans="1:9" x14ac:dyDescent="0.25">
      <c r="A1616" s="392">
        <v>43647</v>
      </c>
      <c r="B1616" s="324" t="s">
        <v>154</v>
      </c>
      <c r="C1616" s="324" t="s">
        <v>169</v>
      </c>
      <c r="D1616" s="324" t="s">
        <v>81</v>
      </c>
      <c r="E1616" s="324" t="s">
        <v>50</v>
      </c>
      <c r="F1616" s="324">
        <v>120</v>
      </c>
      <c r="G1616" s="324" t="s">
        <v>170</v>
      </c>
      <c r="H1616" s="324" t="s">
        <v>170</v>
      </c>
      <c r="I1616" s="324" t="s">
        <v>170</v>
      </c>
    </row>
    <row r="1617" spans="1:9" x14ac:dyDescent="0.25">
      <c r="A1617" s="393">
        <v>43647</v>
      </c>
      <c r="B1617" s="325" t="s">
        <v>155</v>
      </c>
      <c r="C1617" s="325" t="s">
        <v>169</v>
      </c>
      <c r="D1617" s="325" t="s">
        <v>81</v>
      </c>
      <c r="E1617" s="325" t="s">
        <v>46</v>
      </c>
      <c r="F1617" s="325">
        <v>233</v>
      </c>
      <c r="G1617" s="325" t="s">
        <v>170</v>
      </c>
      <c r="H1617" s="325" t="s">
        <v>170</v>
      </c>
      <c r="I1617" s="325" t="s">
        <v>170</v>
      </c>
    </row>
    <row r="1618" spans="1:9" x14ac:dyDescent="0.25">
      <c r="A1618" s="392">
        <v>43647</v>
      </c>
      <c r="B1618" s="324" t="s">
        <v>155</v>
      </c>
      <c r="C1618" s="324" t="s">
        <v>169</v>
      </c>
      <c r="D1618" s="324" t="s">
        <v>81</v>
      </c>
      <c r="E1618" s="324" t="s">
        <v>47</v>
      </c>
      <c r="F1618" s="324">
        <v>211</v>
      </c>
      <c r="G1618" s="324" t="s">
        <v>170</v>
      </c>
      <c r="H1618" s="324" t="s">
        <v>170</v>
      </c>
      <c r="I1618" s="324" t="s">
        <v>170</v>
      </c>
    </row>
    <row r="1619" spans="1:9" x14ac:dyDescent="0.25">
      <c r="A1619" s="393">
        <v>43647</v>
      </c>
      <c r="B1619" s="325" t="s">
        <v>155</v>
      </c>
      <c r="C1619" s="325" t="s">
        <v>169</v>
      </c>
      <c r="D1619" s="325" t="s">
        <v>81</v>
      </c>
      <c r="E1619" s="325" t="s">
        <v>48</v>
      </c>
      <c r="F1619" s="325">
        <v>137</v>
      </c>
      <c r="G1619" s="325" t="s">
        <v>170</v>
      </c>
      <c r="H1619" s="325" t="s">
        <v>170</v>
      </c>
      <c r="I1619" s="325" t="s">
        <v>170</v>
      </c>
    </row>
    <row r="1620" spans="1:9" x14ac:dyDescent="0.25">
      <c r="A1620" s="392">
        <v>43647</v>
      </c>
      <c r="B1620" s="324" t="s">
        <v>155</v>
      </c>
      <c r="C1620" s="324" t="s">
        <v>169</v>
      </c>
      <c r="D1620" s="324" t="s">
        <v>81</v>
      </c>
      <c r="E1620" s="324" t="s">
        <v>50</v>
      </c>
      <c r="F1620" s="324">
        <v>284</v>
      </c>
      <c r="G1620" s="324" t="s">
        <v>170</v>
      </c>
      <c r="H1620" s="324" t="s">
        <v>170</v>
      </c>
      <c r="I1620" s="324" t="s">
        <v>170</v>
      </c>
    </row>
    <row r="1621" spans="1:9" x14ac:dyDescent="0.25">
      <c r="A1621" s="393">
        <v>43647</v>
      </c>
      <c r="B1621" s="325" t="s">
        <v>155</v>
      </c>
      <c r="C1621" s="325" t="s">
        <v>169</v>
      </c>
      <c r="D1621" s="325" t="s">
        <v>82</v>
      </c>
      <c r="E1621" s="325" t="s">
        <v>9</v>
      </c>
      <c r="F1621" s="325">
        <v>63</v>
      </c>
      <c r="G1621" s="325" t="s">
        <v>170</v>
      </c>
      <c r="H1621" s="325" t="s">
        <v>170</v>
      </c>
      <c r="I1621" s="325" t="s">
        <v>170</v>
      </c>
    </row>
    <row r="1622" spans="1:9" x14ac:dyDescent="0.25">
      <c r="A1622" s="392">
        <v>43647</v>
      </c>
      <c r="B1622" s="324" t="s">
        <v>155</v>
      </c>
      <c r="C1622" s="324" t="s">
        <v>169</v>
      </c>
      <c r="D1622" s="324" t="s">
        <v>82</v>
      </c>
      <c r="E1622" s="324" t="s">
        <v>10</v>
      </c>
      <c r="F1622" s="324">
        <v>50</v>
      </c>
      <c r="G1622" s="324" t="s">
        <v>170</v>
      </c>
      <c r="H1622" s="324" t="s">
        <v>170</v>
      </c>
      <c r="I1622" s="324" t="s">
        <v>170</v>
      </c>
    </row>
    <row r="1623" spans="1:9" x14ac:dyDescent="0.25">
      <c r="A1623" s="393">
        <v>43647</v>
      </c>
      <c r="B1623" s="325" t="s">
        <v>155</v>
      </c>
      <c r="C1623" s="325" t="s">
        <v>169</v>
      </c>
      <c r="D1623" s="325" t="s">
        <v>82</v>
      </c>
      <c r="E1623" s="325" t="s">
        <v>11</v>
      </c>
      <c r="F1623" s="325">
        <v>75</v>
      </c>
      <c r="G1623" s="325" t="s">
        <v>170</v>
      </c>
      <c r="H1623" s="325" t="s">
        <v>170</v>
      </c>
      <c r="I1623" s="325" t="s">
        <v>170</v>
      </c>
    </row>
    <row r="1624" spans="1:9" x14ac:dyDescent="0.25">
      <c r="A1624" s="392">
        <v>43647</v>
      </c>
      <c r="B1624" s="324" t="s">
        <v>155</v>
      </c>
      <c r="C1624" s="324" t="s">
        <v>169</v>
      </c>
      <c r="D1624" s="324" t="s">
        <v>82</v>
      </c>
      <c r="E1624" s="324" t="s">
        <v>12</v>
      </c>
      <c r="F1624" s="324">
        <v>193</v>
      </c>
      <c r="G1624" s="324" t="s">
        <v>170</v>
      </c>
      <c r="H1624" s="324" t="s">
        <v>170</v>
      </c>
      <c r="I1624" s="324" t="s">
        <v>170</v>
      </c>
    </row>
    <row r="1625" spans="1:9" x14ac:dyDescent="0.25">
      <c r="A1625" s="393">
        <v>43647</v>
      </c>
      <c r="B1625" s="325" t="s">
        <v>155</v>
      </c>
      <c r="C1625" s="325" t="s">
        <v>169</v>
      </c>
      <c r="D1625" s="325" t="s">
        <v>82</v>
      </c>
      <c r="E1625" s="325" t="s">
        <v>13</v>
      </c>
      <c r="F1625" s="325">
        <v>484</v>
      </c>
      <c r="G1625" s="325" t="s">
        <v>170</v>
      </c>
      <c r="H1625" s="325" t="s">
        <v>170</v>
      </c>
      <c r="I1625" s="325" t="s">
        <v>170</v>
      </c>
    </row>
    <row r="1626" spans="1:9" x14ac:dyDescent="0.25">
      <c r="A1626" s="392">
        <v>43647</v>
      </c>
      <c r="B1626" s="324" t="s">
        <v>156</v>
      </c>
      <c r="C1626" s="324" t="s">
        <v>169</v>
      </c>
      <c r="D1626" s="324" t="s">
        <v>81</v>
      </c>
      <c r="E1626" s="324" t="s">
        <v>46</v>
      </c>
      <c r="F1626" s="324">
        <v>128</v>
      </c>
      <c r="G1626" s="324" t="s">
        <v>170</v>
      </c>
      <c r="H1626" s="324" t="s">
        <v>170</v>
      </c>
      <c r="I1626" s="324" t="s">
        <v>170</v>
      </c>
    </row>
    <row r="1627" spans="1:9" x14ac:dyDescent="0.25">
      <c r="A1627" s="393">
        <v>43647</v>
      </c>
      <c r="B1627" s="325" t="s">
        <v>156</v>
      </c>
      <c r="C1627" s="325" t="s">
        <v>169</v>
      </c>
      <c r="D1627" s="325" t="s">
        <v>81</v>
      </c>
      <c r="E1627" s="325" t="s">
        <v>47</v>
      </c>
      <c r="F1627" s="325">
        <v>134</v>
      </c>
      <c r="G1627" s="325" t="s">
        <v>170</v>
      </c>
      <c r="H1627" s="325" t="s">
        <v>170</v>
      </c>
      <c r="I1627" s="325" t="s">
        <v>170</v>
      </c>
    </row>
    <row r="1628" spans="1:9" x14ac:dyDescent="0.25">
      <c r="A1628" s="392">
        <v>43647</v>
      </c>
      <c r="B1628" s="324" t="s">
        <v>156</v>
      </c>
      <c r="C1628" s="324" t="s">
        <v>169</v>
      </c>
      <c r="D1628" s="324" t="s">
        <v>81</v>
      </c>
      <c r="E1628" s="324" t="s">
        <v>48</v>
      </c>
      <c r="F1628" s="324">
        <v>128</v>
      </c>
      <c r="G1628" s="324" t="s">
        <v>170</v>
      </c>
      <c r="H1628" s="324" t="s">
        <v>170</v>
      </c>
      <c r="I1628" s="324" t="s">
        <v>170</v>
      </c>
    </row>
    <row r="1629" spans="1:9" x14ac:dyDescent="0.25">
      <c r="A1629" s="393">
        <v>43647</v>
      </c>
      <c r="B1629" s="325" t="s">
        <v>156</v>
      </c>
      <c r="C1629" s="325" t="s">
        <v>169</v>
      </c>
      <c r="D1629" s="325" t="s">
        <v>81</v>
      </c>
      <c r="E1629" s="325" t="s">
        <v>50</v>
      </c>
      <c r="F1629" s="325">
        <v>340</v>
      </c>
      <c r="G1629" s="325" t="s">
        <v>170</v>
      </c>
      <c r="H1629" s="325" t="s">
        <v>170</v>
      </c>
      <c r="I1629" s="325" t="s">
        <v>170</v>
      </c>
    </row>
    <row r="1630" spans="1:9" x14ac:dyDescent="0.25">
      <c r="A1630" s="392">
        <v>43647</v>
      </c>
      <c r="B1630" s="324" t="s">
        <v>156</v>
      </c>
      <c r="C1630" s="324" t="s">
        <v>169</v>
      </c>
      <c r="D1630" s="324" t="s">
        <v>82</v>
      </c>
      <c r="E1630" s="324" t="s">
        <v>9</v>
      </c>
      <c r="F1630" s="324">
        <v>34</v>
      </c>
      <c r="G1630" s="324" t="s">
        <v>170</v>
      </c>
      <c r="H1630" s="324" t="s">
        <v>170</v>
      </c>
      <c r="I1630" s="324" t="s">
        <v>170</v>
      </c>
    </row>
    <row r="1631" spans="1:9" x14ac:dyDescent="0.25">
      <c r="A1631" s="393">
        <v>43647</v>
      </c>
      <c r="B1631" s="325" t="s">
        <v>156</v>
      </c>
      <c r="C1631" s="325" t="s">
        <v>169</v>
      </c>
      <c r="D1631" s="325" t="s">
        <v>82</v>
      </c>
      <c r="E1631" s="325" t="s">
        <v>10</v>
      </c>
      <c r="F1631" s="325">
        <v>113</v>
      </c>
      <c r="G1631" s="325" t="s">
        <v>170</v>
      </c>
      <c r="H1631" s="325" t="s">
        <v>170</v>
      </c>
      <c r="I1631" s="325" t="s">
        <v>170</v>
      </c>
    </row>
    <row r="1632" spans="1:9" x14ac:dyDescent="0.25">
      <c r="A1632" s="392">
        <v>43647</v>
      </c>
      <c r="B1632" s="324" t="s">
        <v>156</v>
      </c>
      <c r="C1632" s="324" t="s">
        <v>169</v>
      </c>
      <c r="D1632" s="324" t="s">
        <v>82</v>
      </c>
      <c r="E1632" s="324" t="s">
        <v>11</v>
      </c>
      <c r="F1632" s="324">
        <v>166</v>
      </c>
      <c r="G1632" s="324" t="s">
        <v>170</v>
      </c>
      <c r="H1632" s="324" t="s">
        <v>170</v>
      </c>
      <c r="I1632" s="324" t="s">
        <v>170</v>
      </c>
    </row>
    <row r="1633" spans="1:9" x14ac:dyDescent="0.25">
      <c r="A1633" s="393">
        <v>43647</v>
      </c>
      <c r="B1633" s="325" t="s">
        <v>156</v>
      </c>
      <c r="C1633" s="325" t="s">
        <v>169</v>
      </c>
      <c r="D1633" s="325" t="s">
        <v>82</v>
      </c>
      <c r="E1633" s="325" t="s">
        <v>12</v>
      </c>
      <c r="F1633" s="325">
        <v>228</v>
      </c>
      <c r="G1633" s="325" t="s">
        <v>170</v>
      </c>
      <c r="H1633" s="325" t="s">
        <v>170</v>
      </c>
      <c r="I1633" s="325" t="s">
        <v>170</v>
      </c>
    </row>
    <row r="1634" spans="1:9" x14ac:dyDescent="0.25">
      <c r="A1634" s="392">
        <v>43647</v>
      </c>
      <c r="B1634" s="324" t="s">
        <v>156</v>
      </c>
      <c r="C1634" s="324" t="s">
        <v>169</v>
      </c>
      <c r="D1634" s="324" t="s">
        <v>82</v>
      </c>
      <c r="E1634" s="324" t="s">
        <v>13</v>
      </c>
      <c r="F1634" s="324">
        <v>189</v>
      </c>
      <c r="G1634" s="324" t="s">
        <v>170</v>
      </c>
      <c r="H1634" s="324" t="s">
        <v>170</v>
      </c>
      <c r="I1634" s="324" t="s">
        <v>170</v>
      </c>
    </row>
    <row r="1635" spans="1:9" x14ac:dyDescent="0.25">
      <c r="A1635" s="393">
        <v>43647</v>
      </c>
      <c r="B1635" s="325" t="s">
        <v>93</v>
      </c>
      <c r="C1635" s="325" t="s">
        <v>169</v>
      </c>
      <c r="D1635" s="325" t="s">
        <v>81</v>
      </c>
      <c r="E1635" s="325" t="s">
        <v>46</v>
      </c>
      <c r="F1635" s="325">
        <v>233</v>
      </c>
      <c r="G1635" s="325">
        <v>210</v>
      </c>
      <c r="H1635" s="325">
        <v>23</v>
      </c>
      <c r="I1635" s="325">
        <v>0.11</v>
      </c>
    </row>
    <row r="1636" spans="1:9" x14ac:dyDescent="0.25">
      <c r="A1636" s="392">
        <v>43647</v>
      </c>
      <c r="B1636" s="324" t="s">
        <v>93</v>
      </c>
      <c r="C1636" s="324" t="s">
        <v>169</v>
      </c>
      <c r="D1636" s="324" t="s">
        <v>81</v>
      </c>
      <c r="E1636" s="324" t="s">
        <v>47</v>
      </c>
      <c r="F1636" s="324">
        <v>221</v>
      </c>
      <c r="G1636" s="324">
        <v>214</v>
      </c>
      <c r="H1636" s="324">
        <v>7</v>
      </c>
      <c r="I1636" s="324">
        <v>0.03</v>
      </c>
    </row>
    <row r="1637" spans="1:9" x14ac:dyDescent="0.25">
      <c r="A1637" s="393">
        <v>43647</v>
      </c>
      <c r="B1637" s="325" t="s">
        <v>93</v>
      </c>
      <c r="C1637" s="325" t="s">
        <v>169</v>
      </c>
      <c r="D1637" s="325" t="s">
        <v>81</v>
      </c>
      <c r="E1637" s="325" t="s">
        <v>48</v>
      </c>
      <c r="F1637" s="325">
        <v>181</v>
      </c>
      <c r="G1637" s="325">
        <v>177</v>
      </c>
      <c r="H1637" s="325">
        <v>4</v>
      </c>
      <c r="I1637" s="325">
        <v>0.02</v>
      </c>
    </row>
    <row r="1638" spans="1:9" x14ac:dyDescent="0.25">
      <c r="A1638" s="392">
        <v>43647</v>
      </c>
      <c r="B1638" s="324" t="s">
        <v>93</v>
      </c>
      <c r="C1638" s="324" t="s">
        <v>169</v>
      </c>
      <c r="D1638" s="324" t="s">
        <v>81</v>
      </c>
      <c r="E1638" s="324" t="s">
        <v>50</v>
      </c>
      <c r="F1638" s="324">
        <v>453</v>
      </c>
      <c r="G1638" s="324">
        <v>453</v>
      </c>
      <c r="H1638" s="324">
        <v>0</v>
      </c>
      <c r="I1638" s="324">
        <v>0</v>
      </c>
    </row>
    <row r="1639" spans="1:9" x14ac:dyDescent="0.25">
      <c r="A1639" s="393">
        <v>43647</v>
      </c>
      <c r="B1639" s="325" t="s">
        <v>93</v>
      </c>
      <c r="C1639" s="325" t="s">
        <v>169</v>
      </c>
      <c r="D1639" s="325" t="s">
        <v>82</v>
      </c>
      <c r="E1639" s="325" t="s">
        <v>9</v>
      </c>
      <c r="F1639" s="325">
        <v>60</v>
      </c>
      <c r="G1639" s="325">
        <v>60</v>
      </c>
      <c r="H1639" s="325">
        <v>0</v>
      </c>
      <c r="I1639" s="325">
        <v>0</v>
      </c>
    </row>
    <row r="1640" spans="1:9" x14ac:dyDescent="0.25">
      <c r="A1640" s="392">
        <v>43647</v>
      </c>
      <c r="B1640" s="324" t="s">
        <v>93</v>
      </c>
      <c r="C1640" s="324" t="s">
        <v>169</v>
      </c>
      <c r="D1640" s="324" t="s">
        <v>82</v>
      </c>
      <c r="E1640" s="324" t="s">
        <v>10</v>
      </c>
      <c r="F1640" s="324">
        <v>166</v>
      </c>
      <c r="G1640" s="324">
        <v>165</v>
      </c>
      <c r="H1640" s="324">
        <v>1</v>
      </c>
      <c r="I1640" s="324">
        <v>0.01</v>
      </c>
    </row>
    <row r="1641" spans="1:9" x14ac:dyDescent="0.25">
      <c r="A1641" s="393">
        <v>43647</v>
      </c>
      <c r="B1641" s="325" t="s">
        <v>93</v>
      </c>
      <c r="C1641" s="325" t="s">
        <v>169</v>
      </c>
      <c r="D1641" s="325" t="s">
        <v>82</v>
      </c>
      <c r="E1641" s="325" t="s">
        <v>11</v>
      </c>
      <c r="F1641" s="325">
        <v>202</v>
      </c>
      <c r="G1641" s="325">
        <v>200</v>
      </c>
      <c r="H1641" s="325">
        <v>2</v>
      </c>
      <c r="I1641" s="325">
        <v>0.01</v>
      </c>
    </row>
    <row r="1642" spans="1:9" x14ac:dyDescent="0.25">
      <c r="A1642" s="392">
        <v>43647</v>
      </c>
      <c r="B1642" s="324" t="s">
        <v>93</v>
      </c>
      <c r="C1642" s="324" t="s">
        <v>169</v>
      </c>
      <c r="D1642" s="324" t="s">
        <v>82</v>
      </c>
      <c r="E1642" s="324" t="s">
        <v>12</v>
      </c>
      <c r="F1642" s="324">
        <v>332</v>
      </c>
      <c r="G1642" s="324">
        <v>330</v>
      </c>
      <c r="H1642" s="324">
        <v>2</v>
      </c>
      <c r="I1642" s="324">
        <v>0.01</v>
      </c>
    </row>
    <row r="1643" spans="1:9" x14ac:dyDescent="0.25">
      <c r="A1643" s="393">
        <v>43647</v>
      </c>
      <c r="B1643" s="325" t="s">
        <v>93</v>
      </c>
      <c r="C1643" s="325" t="s">
        <v>169</v>
      </c>
      <c r="D1643" s="325" t="s">
        <v>82</v>
      </c>
      <c r="E1643" s="325" t="s">
        <v>13</v>
      </c>
      <c r="F1643" s="325">
        <v>328</v>
      </c>
      <c r="G1643" s="325">
        <v>299</v>
      </c>
      <c r="H1643" s="325">
        <v>29</v>
      </c>
      <c r="I1643" s="325">
        <v>0.1</v>
      </c>
    </row>
    <row r="1644" spans="1:9" x14ac:dyDescent="0.25">
      <c r="A1644" s="392">
        <v>43647</v>
      </c>
      <c r="B1644" s="324" t="s">
        <v>171</v>
      </c>
      <c r="C1644" s="324" t="s">
        <v>169</v>
      </c>
      <c r="D1644" s="324" t="s">
        <v>81</v>
      </c>
      <c r="E1644" s="324" t="s">
        <v>46</v>
      </c>
      <c r="F1644" s="324" t="s">
        <v>170</v>
      </c>
      <c r="G1644" s="324" t="s">
        <v>170</v>
      </c>
      <c r="H1644" s="324" t="s">
        <v>170</v>
      </c>
      <c r="I1644" s="324" t="s">
        <v>170</v>
      </c>
    </row>
    <row r="1645" spans="1:9" x14ac:dyDescent="0.25">
      <c r="A1645" s="393">
        <v>43647</v>
      </c>
      <c r="B1645" s="325" t="s">
        <v>171</v>
      </c>
      <c r="C1645" s="325" t="s">
        <v>169</v>
      </c>
      <c r="D1645" s="325" t="s">
        <v>81</v>
      </c>
      <c r="E1645" s="325" t="s">
        <v>47</v>
      </c>
      <c r="F1645" s="325" t="s">
        <v>170</v>
      </c>
      <c r="G1645" s="325" t="s">
        <v>170</v>
      </c>
      <c r="H1645" s="325" t="s">
        <v>170</v>
      </c>
      <c r="I1645" s="325" t="s">
        <v>170</v>
      </c>
    </row>
    <row r="1646" spans="1:9" x14ac:dyDescent="0.25">
      <c r="A1646" s="392">
        <v>43647</v>
      </c>
      <c r="B1646" s="324" t="s">
        <v>171</v>
      </c>
      <c r="C1646" s="324" t="s">
        <v>169</v>
      </c>
      <c r="D1646" s="324" t="s">
        <v>81</v>
      </c>
      <c r="E1646" s="324" t="s">
        <v>48</v>
      </c>
      <c r="F1646" s="324" t="s">
        <v>170</v>
      </c>
      <c r="G1646" s="324" t="s">
        <v>170</v>
      </c>
      <c r="H1646" s="324" t="s">
        <v>170</v>
      </c>
      <c r="I1646" s="324" t="s">
        <v>170</v>
      </c>
    </row>
    <row r="1647" spans="1:9" x14ac:dyDescent="0.25">
      <c r="A1647" s="393">
        <v>43647</v>
      </c>
      <c r="B1647" s="325" t="s">
        <v>171</v>
      </c>
      <c r="C1647" s="325" t="s">
        <v>169</v>
      </c>
      <c r="D1647" s="325" t="s">
        <v>81</v>
      </c>
      <c r="E1647" s="325" t="s">
        <v>50</v>
      </c>
      <c r="F1647" s="325" t="s">
        <v>170</v>
      </c>
      <c r="G1647" s="325" t="s">
        <v>170</v>
      </c>
      <c r="H1647" s="325" t="s">
        <v>170</v>
      </c>
      <c r="I1647" s="325" t="s">
        <v>170</v>
      </c>
    </row>
    <row r="1648" spans="1:9" x14ac:dyDescent="0.25">
      <c r="A1648" s="392">
        <v>43647</v>
      </c>
      <c r="B1648" s="324" t="s">
        <v>171</v>
      </c>
      <c r="C1648" s="324" t="s">
        <v>169</v>
      </c>
      <c r="D1648" s="324" t="s">
        <v>82</v>
      </c>
      <c r="E1648" s="324" t="s">
        <v>9</v>
      </c>
      <c r="F1648" s="324" t="s">
        <v>170</v>
      </c>
      <c r="G1648" s="324" t="s">
        <v>170</v>
      </c>
      <c r="H1648" s="324" t="s">
        <v>170</v>
      </c>
      <c r="I1648" s="324" t="s">
        <v>170</v>
      </c>
    </row>
    <row r="1649" spans="1:9" x14ac:dyDescent="0.25">
      <c r="A1649" s="393">
        <v>43647</v>
      </c>
      <c r="B1649" s="325" t="s">
        <v>171</v>
      </c>
      <c r="C1649" s="325" t="s">
        <v>169</v>
      </c>
      <c r="D1649" s="325" t="s">
        <v>82</v>
      </c>
      <c r="E1649" s="325" t="s">
        <v>10</v>
      </c>
      <c r="F1649" s="325" t="s">
        <v>170</v>
      </c>
      <c r="G1649" s="325" t="s">
        <v>170</v>
      </c>
      <c r="H1649" s="325" t="s">
        <v>170</v>
      </c>
      <c r="I1649" s="325" t="s">
        <v>170</v>
      </c>
    </row>
    <row r="1650" spans="1:9" x14ac:dyDescent="0.25">
      <c r="A1650" s="392">
        <v>43647</v>
      </c>
      <c r="B1650" s="324" t="s">
        <v>171</v>
      </c>
      <c r="C1650" s="324" t="s">
        <v>169</v>
      </c>
      <c r="D1650" s="324" t="s">
        <v>82</v>
      </c>
      <c r="E1650" s="324" t="s">
        <v>11</v>
      </c>
      <c r="F1650" s="324" t="s">
        <v>170</v>
      </c>
      <c r="G1650" s="324" t="s">
        <v>170</v>
      </c>
      <c r="H1650" s="324" t="s">
        <v>170</v>
      </c>
      <c r="I1650" s="324" t="s">
        <v>170</v>
      </c>
    </row>
    <row r="1651" spans="1:9" x14ac:dyDescent="0.25">
      <c r="A1651" s="393">
        <v>43647</v>
      </c>
      <c r="B1651" s="325" t="s">
        <v>171</v>
      </c>
      <c r="C1651" s="325" t="s">
        <v>169</v>
      </c>
      <c r="D1651" s="325" t="s">
        <v>82</v>
      </c>
      <c r="E1651" s="325" t="s">
        <v>12</v>
      </c>
      <c r="F1651" s="325" t="s">
        <v>170</v>
      </c>
      <c r="G1651" s="325" t="s">
        <v>170</v>
      </c>
      <c r="H1651" s="325" t="s">
        <v>170</v>
      </c>
      <c r="I1651" s="325" t="s">
        <v>170</v>
      </c>
    </row>
    <row r="1652" spans="1:9" x14ac:dyDescent="0.25">
      <c r="A1652" s="392">
        <v>43647</v>
      </c>
      <c r="B1652" s="324" t="s">
        <v>171</v>
      </c>
      <c r="C1652" s="324" t="s">
        <v>169</v>
      </c>
      <c r="D1652" s="324" t="s">
        <v>82</v>
      </c>
      <c r="E1652" s="324" t="s">
        <v>13</v>
      </c>
      <c r="F1652" s="324" t="s">
        <v>170</v>
      </c>
      <c r="G1652" s="324" t="s">
        <v>170</v>
      </c>
      <c r="H1652" s="324" t="s">
        <v>170</v>
      </c>
      <c r="I1652" s="324" t="s">
        <v>170</v>
      </c>
    </row>
    <row r="1653" spans="1:9" x14ac:dyDescent="0.25">
      <c r="A1653" s="393">
        <v>43647</v>
      </c>
      <c r="B1653" s="325" t="s">
        <v>157</v>
      </c>
      <c r="C1653" s="325" t="s">
        <v>169</v>
      </c>
      <c r="D1653" s="325" t="s">
        <v>81</v>
      </c>
      <c r="E1653" s="325" t="s">
        <v>46</v>
      </c>
      <c r="F1653" s="325">
        <v>146</v>
      </c>
      <c r="G1653" s="325" t="s">
        <v>170</v>
      </c>
      <c r="H1653" s="325" t="s">
        <v>170</v>
      </c>
      <c r="I1653" s="325" t="s">
        <v>170</v>
      </c>
    </row>
    <row r="1654" spans="1:9" x14ac:dyDescent="0.25">
      <c r="A1654" s="392">
        <v>43647</v>
      </c>
      <c r="B1654" s="324" t="s">
        <v>157</v>
      </c>
      <c r="C1654" s="324" t="s">
        <v>169</v>
      </c>
      <c r="D1654" s="324" t="s">
        <v>81</v>
      </c>
      <c r="E1654" s="324" t="s">
        <v>47</v>
      </c>
      <c r="F1654" s="324">
        <v>104</v>
      </c>
      <c r="G1654" s="324" t="s">
        <v>170</v>
      </c>
      <c r="H1654" s="324" t="s">
        <v>170</v>
      </c>
      <c r="I1654" s="324" t="s">
        <v>170</v>
      </c>
    </row>
    <row r="1655" spans="1:9" x14ac:dyDescent="0.25">
      <c r="A1655" s="393">
        <v>43647</v>
      </c>
      <c r="B1655" s="325" t="s">
        <v>157</v>
      </c>
      <c r="C1655" s="325" t="s">
        <v>169</v>
      </c>
      <c r="D1655" s="325" t="s">
        <v>81</v>
      </c>
      <c r="E1655" s="325" t="s">
        <v>48</v>
      </c>
      <c r="F1655" s="325">
        <v>76</v>
      </c>
      <c r="G1655" s="325" t="s">
        <v>170</v>
      </c>
      <c r="H1655" s="325" t="s">
        <v>170</v>
      </c>
      <c r="I1655" s="325" t="s">
        <v>170</v>
      </c>
    </row>
    <row r="1656" spans="1:9" x14ac:dyDescent="0.25">
      <c r="A1656" s="392">
        <v>43647</v>
      </c>
      <c r="B1656" s="324" t="s">
        <v>157</v>
      </c>
      <c r="C1656" s="324" t="s">
        <v>169</v>
      </c>
      <c r="D1656" s="324" t="s">
        <v>81</v>
      </c>
      <c r="E1656" s="324" t="s">
        <v>50</v>
      </c>
      <c r="F1656" s="324">
        <v>187</v>
      </c>
      <c r="G1656" s="324" t="s">
        <v>170</v>
      </c>
      <c r="H1656" s="324" t="s">
        <v>170</v>
      </c>
      <c r="I1656" s="324" t="s">
        <v>170</v>
      </c>
    </row>
    <row r="1657" spans="1:9" x14ac:dyDescent="0.25">
      <c r="A1657" s="393">
        <v>43647</v>
      </c>
      <c r="B1657" s="325" t="s">
        <v>157</v>
      </c>
      <c r="C1657" s="325" t="s">
        <v>169</v>
      </c>
      <c r="D1657" s="325" t="s">
        <v>82</v>
      </c>
      <c r="E1657" s="325" t="s">
        <v>9</v>
      </c>
      <c r="F1657" s="325">
        <v>95</v>
      </c>
      <c r="G1657" s="325" t="s">
        <v>170</v>
      </c>
      <c r="H1657" s="325" t="s">
        <v>170</v>
      </c>
      <c r="I1657" s="325" t="s">
        <v>170</v>
      </c>
    </row>
    <row r="1658" spans="1:9" x14ac:dyDescent="0.25">
      <c r="A1658" s="392">
        <v>43647</v>
      </c>
      <c r="B1658" s="324" t="s">
        <v>157</v>
      </c>
      <c r="C1658" s="324" t="s">
        <v>169</v>
      </c>
      <c r="D1658" s="324" t="s">
        <v>82</v>
      </c>
      <c r="E1658" s="324" t="s">
        <v>10</v>
      </c>
      <c r="F1658" s="324">
        <v>15</v>
      </c>
      <c r="G1658" s="324" t="s">
        <v>170</v>
      </c>
      <c r="H1658" s="324" t="s">
        <v>170</v>
      </c>
      <c r="I1658" s="324" t="s">
        <v>170</v>
      </c>
    </row>
    <row r="1659" spans="1:9" x14ac:dyDescent="0.25">
      <c r="A1659" s="393">
        <v>43647</v>
      </c>
      <c r="B1659" s="325" t="s">
        <v>157</v>
      </c>
      <c r="C1659" s="325" t="s">
        <v>169</v>
      </c>
      <c r="D1659" s="325" t="s">
        <v>82</v>
      </c>
      <c r="E1659" s="325" t="s">
        <v>11</v>
      </c>
      <c r="F1659" s="325">
        <v>107</v>
      </c>
      <c r="G1659" s="325" t="s">
        <v>170</v>
      </c>
      <c r="H1659" s="325" t="s">
        <v>170</v>
      </c>
      <c r="I1659" s="325" t="s">
        <v>170</v>
      </c>
    </row>
    <row r="1660" spans="1:9" x14ac:dyDescent="0.25">
      <c r="A1660" s="392">
        <v>43647</v>
      </c>
      <c r="B1660" s="324" t="s">
        <v>157</v>
      </c>
      <c r="C1660" s="324" t="s">
        <v>169</v>
      </c>
      <c r="D1660" s="324" t="s">
        <v>82</v>
      </c>
      <c r="E1660" s="324" t="s">
        <v>12</v>
      </c>
      <c r="F1660" s="324">
        <v>59</v>
      </c>
      <c r="G1660" s="324" t="s">
        <v>170</v>
      </c>
      <c r="H1660" s="324" t="s">
        <v>170</v>
      </c>
      <c r="I1660" s="324" t="s">
        <v>170</v>
      </c>
    </row>
    <row r="1661" spans="1:9" x14ac:dyDescent="0.25">
      <c r="A1661" s="393">
        <v>43647</v>
      </c>
      <c r="B1661" s="325" t="s">
        <v>157</v>
      </c>
      <c r="C1661" s="325" t="s">
        <v>169</v>
      </c>
      <c r="D1661" s="325" t="s">
        <v>82</v>
      </c>
      <c r="E1661" s="325" t="s">
        <v>13</v>
      </c>
      <c r="F1661" s="325">
        <v>175</v>
      </c>
      <c r="G1661" s="325" t="s">
        <v>170</v>
      </c>
      <c r="H1661" s="325" t="s">
        <v>170</v>
      </c>
      <c r="I1661" s="325" t="s">
        <v>170</v>
      </c>
    </row>
    <row r="1662" spans="1:9" x14ac:dyDescent="0.25">
      <c r="A1662" s="392">
        <v>43647</v>
      </c>
      <c r="B1662" s="324" t="s">
        <v>158</v>
      </c>
      <c r="C1662" s="324" t="s">
        <v>169</v>
      </c>
      <c r="D1662" s="324" t="s">
        <v>81</v>
      </c>
      <c r="E1662" s="324" t="s">
        <v>46</v>
      </c>
      <c r="F1662" s="324">
        <v>354</v>
      </c>
      <c r="G1662" s="324" t="s">
        <v>170</v>
      </c>
      <c r="H1662" s="324" t="s">
        <v>170</v>
      </c>
      <c r="I1662" s="324" t="s">
        <v>170</v>
      </c>
    </row>
    <row r="1663" spans="1:9" x14ac:dyDescent="0.25">
      <c r="A1663" s="393">
        <v>43647</v>
      </c>
      <c r="B1663" s="325" t="s">
        <v>158</v>
      </c>
      <c r="C1663" s="325" t="s">
        <v>169</v>
      </c>
      <c r="D1663" s="325" t="s">
        <v>81</v>
      </c>
      <c r="E1663" s="325" t="s">
        <v>47</v>
      </c>
      <c r="F1663" s="325">
        <v>117</v>
      </c>
      <c r="G1663" s="325" t="s">
        <v>170</v>
      </c>
      <c r="H1663" s="325" t="s">
        <v>170</v>
      </c>
      <c r="I1663" s="325" t="s">
        <v>170</v>
      </c>
    </row>
    <row r="1664" spans="1:9" x14ac:dyDescent="0.25">
      <c r="A1664" s="392">
        <v>43647</v>
      </c>
      <c r="B1664" s="324" t="s">
        <v>158</v>
      </c>
      <c r="C1664" s="324" t="s">
        <v>169</v>
      </c>
      <c r="D1664" s="324" t="s">
        <v>81</v>
      </c>
      <c r="E1664" s="324" t="s">
        <v>48</v>
      </c>
      <c r="F1664" s="324">
        <v>78</v>
      </c>
      <c r="G1664" s="324" t="s">
        <v>170</v>
      </c>
      <c r="H1664" s="324" t="s">
        <v>170</v>
      </c>
      <c r="I1664" s="324" t="s">
        <v>170</v>
      </c>
    </row>
    <row r="1665" spans="1:9" x14ac:dyDescent="0.25">
      <c r="A1665" s="393">
        <v>43647</v>
      </c>
      <c r="B1665" s="325" t="s">
        <v>158</v>
      </c>
      <c r="C1665" s="325" t="s">
        <v>169</v>
      </c>
      <c r="D1665" s="325" t="s">
        <v>81</v>
      </c>
      <c r="E1665" s="325" t="s">
        <v>50</v>
      </c>
      <c r="F1665" s="325">
        <v>142</v>
      </c>
      <c r="G1665" s="325" t="s">
        <v>170</v>
      </c>
      <c r="H1665" s="325" t="s">
        <v>170</v>
      </c>
      <c r="I1665" s="325" t="s">
        <v>170</v>
      </c>
    </row>
    <row r="1666" spans="1:9" x14ac:dyDescent="0.25">
      <c r="A1666" s="392">
        <v>43647</v>
      </c>
      <c r="B1666" s="324" t="s">
        <v>158</v>
      </c>
      <c r="C1666" s="324" t="s">
        <v>169</v>
      </c>
      <c r="D1666" s="324" t="s">
        <v>82</v>
      </c>
      <c r="E1666" s="324" t="s">
        <v>9</v>
      </c>
      <c r="F1666" s="324">
        <v>44</v>
      </c>
      <c r="G1666" s="324" t="s">
        <v>170</v>
      </c>
      <c r="H1666" s="324" t="s">
        <v>170</v>
      </c>
      <c r="I1666" s="324" t="s">
        <v>170</v>
      </c>
    </row>
    <row r="1667" spans="1:9" x14ac:dyDescent="0.25">
      <c r="A1667" s="393">
        <v>43647</v>
      </c>
      <c r="B1667" s="325" t="s">
        <v>158</v>
      </c>
      <c r="C1667" s="325" t="s">
        <v>169</v>
      </c>
      <c r="D1667" s="325" t="s">
        <v>82</v>
      </c>
      <c r="E1667" s="325" t="s">
        <v>10</v>
      </c>
      <c r="F1667" s="325">
        <v>57</v>
      </c>
      <c r="G1667" s="325" t="s">
        <v>170</v>
      </c>
      <c r="H1667" s="325" t="s">
        <v>170</v>
      </c>
      <c r="I1667" s="325" t="s">
        <v>170</v>
      </c>
    </row>
    <row r="1668" spans="1:9" x14ac:dyDescent="0.25">
      <c r="A1668" s="392">
        <v>43647</v>
      </c>
      <c r="B1668" s="324" t="s">
        <v>158</v>
      </c>
      <c r="C1668" s="324" t="s">
        <v>169</v>
      </c>
      <c r="D1668" s="324" t="s">
        <v>82</v>
      </c>
      <c r="E1668" s="324" t="s">
        <v>11</v>
      </c>
      <c r="F1668" s="324">
        <v>67</v>
      </c>
      <c r="G1668" s="324" t="s">
        <v>170</v>
      </c>
      <c r="H1668" s="324" t="s">
        <v>170</v>
      </c>
      <c r="I1668" s="324" t="s">
        <v>170</v>
      </c>
    </row>
    <row r="1669" spans="1:9" x14ac:dyDescent="0.25">
      <c r="A1669" s="393">
        <v>43647</v>
      </c>
      <c r="B1669" s="325" t="s">
        <v>158</v>
      </c>
      <c r="C1669" s="325" t="s">
        <v>169</v>
      </c>
      <c r="D1669" s="325" t="s">
        <v>82</v>
      </c>
      <c r="E1669" s="325" t="s">
        <v>12</v>
      </c>
      <c r="F1669" s="325">
        <v>205</v>
      </c>
      <c r="G1669" s="325" t="s">
        <v>170</v>
      </c>
      <c r="H1669" s="325" t="s">
        <v>170</v>
      </c>
      <c r="I1669" s="325" t="s">
        <v>170</v>
      </c>
    </row>
    <row r="1670" spans="1:9" x14ac:dyDescent="0.25">
      <c r="A1670" s="392">
        <v>43647</v>
      </c>
      <c r="B1670" s="324" t="s">
        <v>158</v>
      </c>
      <c r="C1670" s="324" t="s">
        <v>169</v>
      </c>
      <c r="D1670" s="324" t="s">
        <v>82</v>
      </c>
      <c r="E1670" s="324" t="s">
        <v>13</v>
      </c>
      <c r="F1670" s="324">
        <v>318</v>
      </c>
      <c r="G1670" s="324" t="s">
        <v>170</v>
      </c>
      <c r="H1670" s="324" t="s">
        <v>170</v>
      </c>
      <c r="I1670" s="324" t="s">
        <v>170</v>
      </c>
    </row>
    <row r="1671" spans="1:9" x14ac:dyDescent="0.25">
      <c r="A1671" s="393">
        <v>43647</v>
      </c>
      <c r="B1671" s="325" t="s">
        <v>94</v>
      </c>
      <c r="C1671" s="325" t="s">
        <v>169</v>
      </c>
      <c r="D1671" s="325" t="s">
        <v>81</v>
      </c>
      <c r="E1671" s="325" t="s">
        <v>46</v>
      </c>
      <c r="F1671" s="325">
        <v>286</v>
      </c>
      <c r="G1671" s="325">
        <v>267</v>
      </c>
      <c r="H1671" s="325">
        <v>19</v>
      </c>
      <c r="I1671" s="325">
        <v>7.0000000000000007E-2</v>
      </c>
    </row>
    <row r="1672" spans="1:9" x14ac:dyDescent="0.25">
      <c r="A1672" s="392">
        <v>43647</v>
      </c>
      <c r="B1672" s="324" t="s">
        <v>94</v>
      </c>
      <c r="C1672" s="324" t="s">
        <v>169</v>
      </c>
      <c r="D1672" s="324" t="s">
        <v>81</v>
      </c>
      <c r="E1672" s="324" t="s">
        <v>47</v>
      </c>
      <c r="F1672" s="324">
        <v>852</v>
      </c>
      <c r="G1672" s="324">
        <v>848</v>
      </c>
      <c r="H1672" s="324">
        <v>4</v>
      </c>
      <c r="I1672" s="324">
        <v>0</v>
      </c>
    </row>
    <row r="1673" spans="1:9" x14ac:dyDescent="0.25">
      <c r="A1673" s="393">
        <v>43647</v>
      </c>
      <c r="B1673" s="325" t="s">
        <v>94</v>
      </c>
      <c r="C1673" s="325" t="s">
        <v>169</v>
      </c>
      <c r="D1673" s="325" t="s">
        <v>81</v>
      </c>
      <c r="E1673" s="325" t="s">
        <v>48</v>
      </c>
      <c r="F1673" s="325">
        <v>341</v>
      </c>
      <c r="G1673" s="325">
        <v>338</v>
      </c>
      <c r="H1673" s="325">
        <v>3</v>
      </c>
      <c r="I1673" s="325">
        <v>0.01</v>
      </c>
    </row>
    <row r="1674" spans="1:9" x14ac:dyDescent="0.25">
      <c r="A1674" s="392">
        <v>43647</v>
      </c>
      <c r="B1674" s="324" t="s">
        <v>94</v>
      </c>
      <c r="C1674" s="324" t="s">
        <v>169</v>
      </c>
      <c r="D1674" s="324" t="s">
        <v>81</v>
      </c>
      <c r="E1674" s="324" t="s">
        <v>50</v>
      </c>
      <c r="F1674" s="324">
        <v>2286</v>
      </c>
      <c r="G1674" s="324">
        <v>2286</v>
      </c>
      <c r="H1674" s="324">
        <v>0</v>
      </c>
      <c r="I1674" s="324">
        <v>0</v>
      </c>
    </row>
    <row r="1675" spans="1:9" x14ac:dyDescent="0.25">
      <c r="A1675" s="393">
        <v>43647</v>
      </c>
      <c r="B1675" s="325" t="s">
        <v>94</v>
      </c>
      <c r="C1675" s="325" t="s">
        <v>169</v>
      </c>
      <c r="D1675" s="325" t="s">
        <v>82</v>
      </c>
      <c r="E1675" s="325" t="s">
        <v>9</v>
      </c>
      <c r="F1675" s="325">
        <v>917</v>
      </c>
      <c r="G1675" s="325">
        <v>916</v>
      </c>
      <c r="H1675" s="325">
        <v>1</v>
      </c>
      <c r="I1675" s="325">
        <v>0</v>
      </c>
    </row>
    <row r="1676" spans="1:9" x14ac:dyDescent="0.25">
      <c r="A1676" s="392">
        <v>43647</v>
      </c>
      <c r="B1676" s="324" t="s">
        <v>94</v>
      </c>
      <c r="C1676" s="324" t="s">
        <v>169</v>
      </c>
      <c r="D1676" s="324" t="s">
        <v>82</v>
      </c>
      <c r="E1676" s="324" t="s">
        <v>10</v>
      </c>
      <c r="F1676" s="324">
        <v>447</v>
      </c>
      <c r="G1676" s="324">
        <v>447</v>
      </c>
      <c r="H1676" s="324">
        <v>0</v>
      </c>
      <c r="I1676" s="324">
        <v>0</v>
      </c>
    </row>
    <row r="1677" spans="1:9" x14ac:dyDescent="0.25">
      <c r="A1677" s="393">
        <v>43647</v>
      </c>
      <c r="B1677" s="325" t="s">
        <v>94</v>
      </c>
      <c r="C1677" s="325" t="s">
        <v>169</v>
      </c>
      <c r="D1677" s="325" t="s">
        <v>82</v>
      </c>
      <c r="E1677" s="325" t="s">
        <v>11</v>
      </c>
      <c r="F1677" s="325">
        <v>799</v>
      </c>
      <c r="G1677" s="325">
        <v>799</v>
      </c>
      <c r="H1677" s="325">
        <v>0</v>
      </c>
      <c r="I1677" s="325">
        <v>0</v>
      </c>
    </row>
    <row r="1678" spans="1:9" x14ac:dyDescent="0.25">
      <c r="A1678" s="392">
        <v>43647</v>
      </c>
      <c r="B1678" s="324" t="s">
        <v>94</v>
      </c>
      <c r="C1678" s="324" t="s">
        <v>169</v>
      </c>
      <c r="D1678" s="324" t="s">
        <v>82</v>
      </c>
      <c r="E1678" s="324" t="s">
        <v>12</v>
      </c>
      <c r="F1678" s="324">
        <v>466</v>
      </c>
      <c r="G1678" s="324">
        <v>466</v>
      </c>
      <c r="H1678" s="324">
        <v>0</v>
      </c>
      <c r="I1678" s="324">
        <v>0</v>
      </c>
    </row>
    <row r="1679" spans="1:9" x14ac:dyDescent="0.25">
      <c r="A1679" s="393">
        <v>43647</v>
      </c>
      <c r="B1679" s="325" t="s">
        <v>94</v>
      </c>
      <c r="C1679" s="325" t="s">
        <v>169</v>
      </c>
      <c r="D1679" s="325" t="s">
        <v>82</v>
      </c>
      <c r="E1679" s="325" t="s">
        <v>13</v>
      </c>
      <c r="F1679" s="325">
        <v>1136</v>
      </c>
      <c r="G1679" s="325">
        <v>1111</v>
      </c>
      <c r="H1679" s="325">
        <v>25</v>
      </c>
      <c r="I1679" s="325">
        <v>0.02</v>
      </c>
    </row>
    <row r="1680" spans="1:9" x14ac:dyDescent="0.25">
      <c r="A1680" s="392">
        <v>43647</v>
      </c>
      <c r="B1680" s="324" t="s">
        <v>159</v>
      </c>
      <c r="C1680" s="324" t="s">
        <v>169</v>
      </c>
      <c r="D1680" s="324" t="s">
        <v>81</v>
      </c>
      <c r="E1680" s="324" t="s">
        <v>46</v>
      </c>
      <c r="F1680" s="324">
        <v>105</v>
      </c>
      <c r="G1680" s="324" t="s">
        <v>170</v>
      </c>
      <c r="H1680" s="324" t="s">
        <v>170</v>
      </c>
      <c r="I1680" s="324" t="s">
        <v>170</v>
      </c>
    </row>
    <row r="1681" spans="1:9" x14ac:dyDescent="0.25">
      <c r="A1681" s="393">
        <v>43647</v>
      </c>
      <c r="B1681" s="325" t="s">
        <v>159</v>
      </c>
      <c r="C1681" s="325" t="s">
        <v>169</v>
      </c>
      <c r="D1681" s="325" t="s">
        <v>81</v>
      </c>
      <c r="E1681" s="325" t="s">
        <v>47</v>
      </c>
      <c r="F1681" s="325">
        <v>87</v>
      </c>
      <c r="G1681" s="325" t="s">
        <v>170</v>
      </c>
      <c r="H1681" s="325" t="s">
        <v>170</v>
      </c>
      <c r="I1681" s="325" t="s">
        <v>170</v>
      </c>
    </row>
    <row r="1682" spans="1:9" x14ac:dyDescent="0.25">
      <c r="A1682" s="392">
        <v>43647</v>
      </c>
      <c r="B1682" s="324" t="s">
        <v>159</v>
      </c>
      <c r="C1682" s="324" t="s">
        <v>169</v>
      </c>
      <c r="D1682" s="324" t="s">
        <v>81</v>
      </c>
      <c r="E1682" s="324" t="s">
        <v>48</v>
      </c>
      <c r="F1682" s="324">
        <v>53</v>
      </c>
      <c r="G1682" s="324" t="s">
        <v>170</v>
      </c>
      <c r="H1682" s="324" t="s">
        <v>170</v>
      </c>
      <c r="I1682" s="324" t="s">
        <v>170</v>
      </c>
    </row>
    <row r="1683" spans="1:9" x14ac:dyDescent="0.25">
      <c r="A1683" s="393">
        <v>43647</v>
      </c>
      <c r="B1683" s="325" t="s">
        <v>159</v>
      </c>
      <c r="C1683" s="325" t="s">
        <v>169</v>
      </c>
      <c r="D1683" s="325" t="s">
        <v>81</v>
      </c>
      <c r="E1683" s="325" t="s">
        <v>50</v>
      </c>
      <c r="F1683" s="325">
        <v>113</v>
      </c>
      <c r="G1683" s="325" t="s">
        <v>170</v>
      </c>
      <c r="H1683" s="325" t="s">
        <v>170</v>
      </c>
      <c r="I1683" s="325" t="s">
        <v>170</v>
      </c>
    </row>
    <row r="1684" spans="1:9" x14ac:dyDescent="0.25">
      <c r="A1684" s="392">
        <v>43647</v>
      </c>
      <c r="B1684" s="324" t="s">
        <v>159</v>
      </c>
      <c r="C1684" s="324" t="s">
        <v>169</v>
      </c>
      <c r="D1684" s="324" t="s">
        <v>82</v>
      </c>
      <c r="E1684" s="324" t="s">
        <v>9</v>
      </c>
      <c r="F1684" s="324">
        <v>26</v>
      </c>
      <c r="G1684" s="324" t="s">
        <v>170</v>
      </c>
      <c r="H1684" s="324" t="s">
        <v>170</v>
      </c>
      <c r="I1684" s="324" t="s">
        <v>170</v>
      </c>
    </row>
    <row r="1685" spans="1:9" x14ac:dyDescent="0.25">
      <c r="A1685" s="393">
        <v>43647</v>
      </c>
      <c r="B1685" s="325" t="s">
        <v>159</v>
      </c>
      <c r="C1685" s="325" t="s">
        <v>169</v>
      </c>
      <c r="D1685" s="325" t="s">
        <v>82</v>
      </c>
      <c r="E1685" s="325" t="s">
        <v>10</v>
      </c>
      <c r="F1685" s="325">
        <v>53</v>
      </c>
      <c r="G1685" s="325" t="s">
        <v>170</v>
      </c>
      <c r="H1685" s="325" t="s">
        <v>170</v>
      </c>
      <c r="I1685" s="325" t="s">
        <v>170</v>
      </c>
    </row>
    <row r="1686" spans="1:9" x14ac:dyDescent="0.25">
      <c r="A1686" s="392">
        <v>43647</v>
      </c>
      <c r="B1686" s="324" t="s">
        <v>159</v>
      </c>
      <c r="C1686" s="324" t="s">
        <v>169</v>
      </c>
      <c r="D1686" s="324" t="s">
        <v>82</v>
      </c>
      <c r="E1686" s="324" t="s">
        <v>11</v>
      </c>
      <c r="F1686" s="324">
        <v>36</v>
      </c>
      <c r="G1686" s="324" t="s">
        <v>170</v>
      </c>
      <c r="H1686" s="324" t="s">
        <v>170</v>
      </c>
      <c r="I1686" s="324" t="s">
        <v>170</v>
      </c>
    </row>
    <row r="1687" spans="1:9" x14ac:dyDescent="0.25">
      <c r="A1687" s="393">
        <v>43647</v>
      </c>
      <c r="B1687" s="325" t="s">
        <v>159</v>
      </c>
      <c r="C1687" s="325" t="s">
        <v>169</v>
      </c>
      <c r="D1687" s="325" t="s">
        <v>82</v>
      </c>
      <c r="E1687" s="325" t="s">
        <v>12</v>
      </c>
      <c r="F1687" s="325">
        <v>104</v>
      </c>
      <c r="G1687" s="325" t="s">
        <v>170</v>
      </c>
      <c r="H1687" s="325" t="s">
        <v>170</v>
      </c>
      <c r="I1687" s="325" t="s">
        <v>170</v>
      </c>
    </row>
    <row r="1688" spans="1:9" x14ac:dyDescent="0.25">
      <c r="A1688" s="392">
        <v>43647</v>
      </c>
      <c r="B1688" s="324" t="s">
        <v>159</v>
      </c>
      <c r="C1688" s="324" t="s">
        <v>169</v>
      </c>
      <c r="D1688" s="324" t="s">
        <v>82</v>
      </c>
      <c r="E1688" s="324" t="s">
        <v>13</v>
      </c>
      <c r="F1688" s="324">
        <v>139</v>
      </c>
      <c r="G1688" s="324" t="s">
        <v>170</v>
      </c>
      <c r="H1688" s="324" t="s">
        <v>170</v>
      </c>
      <c r="I1688" s="324" t="s">
        <v>170</v>
      </c>
    </row>
    <row r="1689" spans="1:9" x14ac:dyDescent="0.25">
      <c r="A1689" s="393">
        <v>43647</v>
      </c>
      <c r="B1689" s="325" t="s">
        <v>160</v>
      </c>
      <c r="C1689" s="325" t="s">
        <v>169</v>
      </c>
      <c r="D1689" s="325" t="s">
        <v>81</v>
      </c>
      <c r="E1689" s="325" t="s">
        <v>46</v>
      </c>
      <c r="F1689" s="325">
        <v>25</v>
      </c>
      <c r="G1689" s="325" t="s">
        <v>170</v>
      </c>
      <c r="H1689" s="325" t="s">
        <v>170</v>
      </c>
      <c r="I1689" s="325" t="s">
        <v>170</v>
      </c>
    </row>
    <row r="1690" spans="1:9" x14ac:dyDescent="0.25">
      <c r="A1690" s="392">
        <v>43647</v>
      </c>
      <c r="B1690" s="324" t="s">
        <v>160</v>
      </c>
      <c r="C1690" s="324" t="s">
        <v>169</v>
      </c>
      <c r="D1690" s="324" t="s">
        <v>81</v>
      </c>
      <c r="E1690" s="324" t="s">
        <v>47</v>
      </c>
      <c r="F1690" s="324">
        <v>19</v>
      </c>
      <c r="G1690" s="324" t="s">
        <v>170</v>
      </c>
      <c r="H1690" s="324" t="s">
        <v>170</v>
      </c>
      <c r="I1690" s="324" t="s">
        <v>170</v>
      </c>
    </row>
    <row r="1691" spans="1:9" x14ac:dyDescent="0.25">
      <c r="A1691" s="393">
        <v>43647</v>
      </c>
      <c r="B1691" s="325" t="s">
        <v>160</v>
      </c>
      <c r="C1691" s="325" t="s">
        <v>169</v>
      </c>
      <c r="D1691" s="325" t="s">
        <v>81</v>
      </c>
      <c r="E1691" s="325" t="s">
        <v>48</v>
      </c>
      <c r="F1691" s="325">
        <v>23</v>
      </c>
      <c r="G1691" s="325" t="s">
        <v>170</v>
      </c>
      <c r="H1691" s="325" t="s">
        <v>170</v>
      </c>
      <c r="I1691" s="325" t="s">
        <v>170</v>
      </c>
    </row>
    <row r="1692" spans="1:9" x14ac:dyDescent="0.25">
      <c r="A1692" s="392">
        <v>43647</v>
      </c>
      <c r="B1692" s="324" t="s">
        <v>160</v>
      </c>
      <c r="C1692" s="324" t="s">
        <v>169</v>
      </c>
      <c r="D1692" s="324" t="s">
        <v>81</v>
      </c>
      <c r="E1692" s="324" t="s">
        <v>50</v>
      </c>
      <c r="F1692" s="324">
        <v>97</v>
      </c>
      <c r="G1692" s="324" t="s">
        <v>170</v>
      </c>
      <c r="H1692" s="324" t="s">
        <v>170</v>
      </c>
      <c r="I1692" s="324" t="s">
        <v>170</v>
      </c>
    </row>
    <row r="1693" spans="1:9" x14ac:dyDescent="0.25">
      <c r="A1693" s="393">
        <v>43647</v>
      </c>
      <c r="B1693" s="325" t="s">
        <v>13</v>
      </c>
      <c r="C1693" s="325" t="s">
        <v>169</v>
      </c>
      <c r="D1693" s="325" t="s">
        <v>81</v>
      </c>
      <c r="E1693" s="325" t="s">
        <v>46</v>
      </c>
      <c r="F1693" s="325">
        <v>185</v>
      </c>
      <c r="G1693" s="325">
        <v>201</v>
      </c>
      <c r="H1693" s="325">
        <v>-16</v>
      </c>
      <c r="I1693" s="325">
        <v>-0.08</v>
      </c>
    </row>
    <row r="1694" spans="1:9" x14ac:dyDescent="0.25">
      <c r="A1694" s="392">
        <v>43647</v>
      </c>
      <c r="B1694" s="324" t="s">
        <v>13</v>
      </c>
      <c r="C1694" s="324" t="s">
        <v>169</v>
      </c>
      <c r="D1694" s="324" t="s">
        <v>81</v>
      </c>
      <c r="E1694" s="324" t="s">
        <v>47</v>
      </c>
      <c r="F1694" s="324">
        <v>102</v>
      </c>
      <c r="G1694" s="324">
        <v>107</v>
      </c>
      <c r="H1694" s="324">
        <v>-5</v>
      </c>
      <c r="I1694" s="324">
        <v>-0.05</v>
      </c>
    </row>
    <row r="1695" spans="1:9" x14ac:dyDescent="0.25">
      <c r="A1695" s="393">
        <v>43647</v>
      </c>
      <c r="B1695" s="325" t="s">
        <v>13</v>
      </c>
      <c r="C1695" s="325" t="s">
        <v>169</v>
      </c>
      <c r="D1695" s="325" t="s">
        <v>81</v>
      </c>
      <c r="E1695" s="325" t="s">
        <v>48</v>
      </c>
      <c r="F1695" s="325">
        <v>82</v>
      </c>
      <c r="G1695" s="325">
        <v>88</v>
      </c>
      <c r="H1695" s="325">
        <v>-6</v>
      </c>
      <c r="I1695" s="325">
        <v>-7.0000000000000007E-2</v>
      </c>
    </row>
    <row r="1696" spans="1:9" x14ac:dyDescent="0.25">
      <c r="A1696" s="392">
        <v>43647</v>
      </c>
      <c r="B1696" s="324" t="s">
        <v>13</v>
      </c>
      <c r="C1696" s="324" t="s">
        <v>169</v>
      </c>
      <c r="D1696" s="324" t="s">
        <v>81</v>
      </c>
      <c r="E1696" s="324" t="s">
        <v>50</v>
      </c>
      <c r="F1696" s="324">
        <v>105</v>
      </c>
      <c r="G1696" s="324">
        <v>114</v>
      </c>
      <c r="H1696" s="324">
        <v>-9</v>
      </c>
      <c r="I1696" s="324">
        <v>-0.08</v>
      </c>
    </row>
    <row r="1697" spans="1:9" x14ac:dyDescent="0.25">
      <c r="A1697" s="393">
        <v>43647</v>
      </c>
      <c r="B1697" s="325" t="s">
        <v>95</v>
      </c>
      <c r="C1697" s="325" t="s">
        <v>169</v>
      </c>
      <c r="D1697" s="325" t="s">
        <v>81</v>
      </c>
      <c r="E1697" s="325" t="s">
        <v>46</v>
      </c>
      <c r="F1697" s="325">
        <v>688</v>
      </c>
      <c r="G1697" s="325">
        <v>565</v>
      </c>
      <c r="H1697" s="325">
        <v>123</v>
      </c>
      <c r="I1697" s="325">
        <v>0.22</v>
      </c>
    </row>
    <row r="1698" spans="1:9" x14ac:dyDescent="0.25">
      <c r="A1698" s="392">
        <v>43647</v>
      </c>
      <c r="B1698" s="324" t="s">
        <v>95</v>
      </c>
      <c r="C1698" s="324" t="s">
        <v>169</v>
      </c>
      <c r="D1698" s="324" t="s">
        <v>81</v>
      </c>
      <c r="E1698" s="324" t="s">
        <v>47</v>
      </c>
      <c r="F1698" s="324">
        <v>301</v>
      </c>
      <c r="G1698" s="324">
        <v>288</v>
      </c>
      <c r="H1698" s="324">
        <v>13</v>
      </c>
      <c r="I1698" s="324">
        <v>0.05</v>
      </c>
    </row>
    <row r="1699" spans="1:9" x14ac:dyDescent="0.25">
      <c r="A1699" s="393">
        <v>43647</v>
      </c>
      <c r="B1699" s="325" t="s">
        <v>95</v>
      </c>
      <c r="C1699" s="325" t="s">
        <v>169</v>
      </c>
      <c r="D1699" s="325" t="s">
        <v>81</v>
      </c>
      <c r="E1699" s="325" t="s">
        <v>48</v>
      </c>
      <c r="F1699" s="325">
        <v>220</v>
      </c>
      <c r="G1699" s="325">
        <v>208</v>
      </c>
      <c r="H1699" s="325">
        <v>12</v>
      </c>
      <c r="I1699" s="325">
        <v>0.06</v>
      </c>
    </row>
    <row r="1700" spans="1:9" x14ac:dyDescent="0.25">
      <c r="A1700" s="392">
        <v>43647</v>
      </c>
      <c r="B1700" s="324" t="s">
        <v>95</v>
      </c>
      <c r="C1700" s="324" t="s">
        <v>169</v>
      </c>
      <c r="D1700" s="324" t="s">
        <v>81</v>
      </c>
      <c r="E1700" s="324" t="s">
        <v>50</v>
      </c>
      <c r="F1700" s="324">
        <v>260</v>
      </c>
      <c r="G1700" s="324">
        <v>259</v>
      </c>
      <c r="H1700" s="324">
        <v>1</v>
      </c>
      <c r="I1700" s="324">
        <v>0</v>
      </c>
    </row>
    <row r="1701" spans="1:9" x14ac:dyDescent="0.25">
      <c r="A1701" s="393">
        <v>43647</v>
      </c>
      <c r="B1701" s="325" t="s">
        <v>95</v>
      </c>
      <c r="C1701" s="325" t="s">
        <v>169</v>
      </c>
      <c r="D1701" s="325" t="s">
        <v>82</v>
      </c>
      <c r="E1701" s="325" t="s">
        <v>9</v>
      </c>
      <c r="F1701" s="325">
        <v>44</v>
      </c>
      <c r="G1701" s="325">
        <v>44</v>
      </c>
      <c r="H1701" s="325">
        <v>0</v>
      </c>
      <c r="I1701" s="325">
        <v>0</v>
      </c>
    </row>
    <row r="1702" spans="1:9" x14ac:dyDescent="0.25">
      <c r="A1702" s="392">
        <v>43647</v>
      </c>
      <c r="B1702" s="324" t="s">
        <v>95</v>
      </c>
      <c r="C1702" s="324" t="s">
        <v>169</v>
      </c>
      <c r="D1702" s="324" t="s">
        <v>82</v>
      </c>
      <c r="E1702" s="324" t="s">
        <v>10</v>
      </c>
      <c r="F1702" s="324">
        <v>57</v>
      </c>
      <c r="G1702" s="324">
        <v>57</v>
      </c>
      <c r="H1702" s="324">
        <v>0</v>
      </c>
      <c r="I1702" s="324">
        <v>0</v>
      </c>
    </row>
    <row r="1703" spans="1:9" x14ac:dyDescent="0.25">
      <c r="A1703" s="393">
        <v>43647</v>
      </c>
      <c r="B1703" s="325" t="s">
        <v>95</v>
      </c>
      <c r="C1703" s="325" t="s">
        <v>169</v>
      </c>
      <c r="D1703" s="325" t="s">
        <v>82</v>
      </c>
      <c r="E1703" s="325" t="s">
        <v>11</v>
      </c>
      <c r="F1703" s="325">
        <v>67</v>
      </c>
      <c r="G1703" s="325">
        <v>66</v>
      </c>
      <c r="H1703" s="325">
        <v>1</v>
      </c>
      <c r="I1703" s="325">
        <v>0.02</v>
      </c>
    </row>
    <row r="1704" spans="1:9" x14ac:dyDescent="0.25">
      <c r="A1704" s="392">
        <v>43647</v>
      </c>
      <c r="B1704" s="324" t="s">
        <v>95</v>
      </c>
      <c r="C1704" s="324" t="s">
        <v>169</v>
      </c>
      <c r="D1704" s="324" t="s">
        <v>82</v>
      </c>
      <c r="E1704" s="324" t="s">
        <v>12</v>
      </c>
      <c r="F1704" s="324">
        <v>205</v>
      </c>
      <c r="G1704" s="324">
        <v>204</v>
      </c>
      <c r="H1704" s="324">
        <v>1</v>
      </c>
      <c r="I1704" s="324">
        <v>0</v>
      </c>
    </row>
    <row r="1705" spans="1:9" x14ac:dyDescent="0.25">
      <c r="A1705" s="393">
        <v>43647</v>
      </c>
      <c r="B1705" s="325" t="s">
        <v>95</v>
      </c>
      <c r="C1705" s="325" t="s">
        <v>169</v>
      </c>
      <c r="D1705" s="325" t="s">
        <v>82</v>
      </c>
      <c r="E1705" s="325" t="s">
        <v>13</v>
      </c>
      <c r="F1705" s="325">
        <v>318</v>
      </c>
      <c r="G1705" s="325">
        <v>252</v>
      </c>
      <c r="H1705" s="325">
        <v>66</v>
      </c>
      <c r="I1705" s="325">
        <v>0.26</v>
      </c>
    </row>
    <row r="1706" spans="1:9" x14ac:dyDescent="0.25">
      <c r="A1706" s="392">
        <v>43647</v>
      </c>
      <c r="B1706" s="324" t="s">
        <v>96</v>
      </c>
      <c r="C1706" s="324" t="s">
        <v>169</v>
      </c>
      <c r="D1706" s="324" t="s">
        <v>81</v>
      </c>
      <c r="E1706" s="324" t="s">
        <v>46</v>
      </c>
      <c r="F1706" s="324">
        <v>441</v>
      </c>
      <c r="G1706" s="324">
        <v>401</v>
      </c>
      <c r="H1706" s="324">
        <v>40</v>
      </c>
      <c r="I1706" s="324">
        <v>0.1</v>
      </c>
    </row>
    <row r="1707" spans="1:9" x14ac:dyDescent="0.25">
      <c r="A1707" s="393">
        <v>43647</v>
      </c>
      <c r="B1707" s="325" t="s">
        <v>96</v>
      </c>
      <c r="C1707" s="325" t="s">
        <v>169</v>
      </c>
      <c r="D1707" s="325" t="s">
        <v>81</v>
      </c>
      <c r="E1707" s="325" t="s">
        <v>47</v>
      </c>
      <c r="F1707" s="325">
        <v>555</v>
      </c>
      <c r="G1707" s="325">
        <v>551</v>
      </c>
      <c r="H1707" s="325">
        <v>4</v>
      </c>
      <c r="I1707" s="325">
        <v>0.01</v>
      </c>
    </row>
    <row r="1708" spans="1:9" x14ac:dyDescent="0.25">
      <c r="A1708" s="392">
        <v>43647</v>
      </c>
      <c r="B1708" s="324" t="s">
        <v>96</v>
      </c>
      <c r="C1708" s="324" t="s">
        <v>169</v>
      </c>
      <c r="D1708" s="324" t="s">
        <v>81</v>
      </c>
      <c r="E1708" s="324" t="s">
        <v>48</v>
      </c>
      <c r="F1708" s="324">
        <v>288</v>
      </c>
      <c r="G1708" s="324">
        <v>287</v>
      </c>
      <c r="H1708" s="324">
        <v>1</v>
      </c>
      <c r="I1708" s="324">
        <v>0</v>
      </c>
    </row>
    <row r="1709" spans="1:9" x14ac:dyDescent="0.25">
      <c r="A1709" s="393">
        <v>43647</v>
      </c>
      <c r="B1709" s="325" t="s">
        <v>96</v>
      </c>
      <c r="C1709" s="325" t="s">
        <v>169</v>
      </c>
      <c r="D1709" s="325" t="s">
        <v>81</v>
      </c>
      <c r="E1709" s="325" t="s">
        <v>50</v>
      </c>
      <c r="F1709" s="325">
        <v>740</v>
      </c>
      <c r="G1709" s="325">
        <v>741</v>
      </c>
      <c r="H1709" s="325">
        <v>-1</v>
      </c>
      <c r="I1709" s="325">
        <v>0</v>
      </c>
    </row>
    <row r="1710" spans="1:9" x14ac:dyDescent="0.25">
      <c r="A1710" s="392">
        <v>43647</v>
      </c>
      <c r="B1710" s="324" t="s">
        <v>96</v>
      </c>
      <c r="C1710" s="324" t="s">
        <v>169</v>
      </c>
      <c r="D1710" s="324" t="s">
        <v>82</v>
      </c>
      <c r="E1710" s="324" t="s">
        <v>9</v>
      </c>
      <c r="F1710" s="324">
        <v>430</v>
      </c>
      <c r="G1710" s="324">
        <v>430</v>
      </c>
      <c r="H1710" s="324">
        <v>0</v>
      </c>
      <c r="I1710" s="324">
        <v>0</v>
      </c>
    </row>
    <row r="1711" spans="1:9" x14ac:dyDescent="0.25">
      <c r="A1711" s="393">
        <v>43647</v>
      </c>
      <c r="B1711" s="325" t="s">
        <v>96</v>
      </c>
      <c r="C1711" s="325" t="s">
        <v>169</v>
      </c>
      <c r="D1711" s="325" t="s">
        <v>82</v>
      </c>
      <c r="E1711" s="325" t="s">
        <v>10</v>
      </c>
      <c r="F1711" s="325">
        <v>192</v>
      </c>
      <c r="G1711" s="325">
        <v>192</v>
      </c>
      <c r="H1711" s="325">
        <v>0</v>
      </c>
      <c r="I1711" s="325">
        <v>0</v>
      </c>
    </row>
    <row r="1712" spans="1:9" x14ac:dyDescent="0.25">
      <c r="A1712" s="392">
        <v>43647</v>
      </c>
      <c r="B1712" s="324" t="s">
        <v>96</v>
      </c>
      <c r="C1712" s="324" t="s">
        <v>169</v>
      </c>
      <c r="D1712" s="324" t="s">
        <v>82</v>
      </c>
      <c r="E1712" s="324" t="s">
        <v>11</v>
      </c>
      <c r="F1712" s="324">
        <v>164</v>
      </c>
      <c r="G1712" s="324">
        <v>165</v>
      </c>
      <c r="H1712" s="324">
        <v>-1</v>
      </c>
      <c r="I1712" s="324">
        <v>-0.01</v>
      </c>
    </row>
    <row r="1713" spans="1:9" x14ac:dyDescent="0.25">
      <c r="A1713" s="393">
        <v>43647</v>
      </c>
      <c r="B1713" s="325" t="s">
        <v>96</v>
      </c>
      <c r="C1713" s="325" t="s">
        <v>169</v>
      </c>
      <c r="D1713" s="325" t="s">
        <v>82</v>
      </c>
      <c r="E1713" s="325" t="s">
        <v>12</v>
      </c>
      <c r="F1713" s="325">
        <v>109</v>
      </c>
      <c r="G1713" s="325">
        <v>109</v>
      </c>
      <c r="H1713" s="325">
        <v>0</v>
      </c>
      <c r="I1713" s="325">
        <v>0</v>
      </c>
    </row>
    <row r="1714" spans="1:9" x14ac:dyDescent="0.25">
      <c r="A1714" s="392">
        <v>43647</v>
      </c>
      <c r="B1714" s="324" t="s">
        <v>96</v>
      </c>
      <c r="C1714" s="324" t="s">
        <v>169</v>
      </c>
      <c r="D1714" s="324" t="s">
        <v>82</v>
      </c>
      <c r="E1714" s="324" t="s">
        <v>13</v>
      </c>
      <c r="F1714" s="324">
        <v>813</v>
      </c>
      <c r="G1714" s="324">
        <v>771</v>
      </c>
      <c r="H1714" s="324">
        <v>42</v>
      </c>
      <c r="I1714" s="324">
        <v>0.05</v>
      </c>
    </row>
    <row r="1715" spans="1:9" x14ac:dyDescent="0.25">
      <c r="A1715" s="393">
        <v>43647</v>
      </c>
      <c r="B1715" s="325" t="s">
        <v>161</v>
      </c>
      <c r="C1715" s="325" t="s">
        <v>169</v>
      </c>
      <c r="D1715" s="325" t="s">
        <v>81</v>
      </c>
      <c r="E1715" s="325" t="s">
        <v>46</v>
      </c>
      <c r="F1715" s="325">
        <v>71</v>
      </c>
      <c r="G1715" s="325" t="s">
        <v>170</v>
      </c>
      <c r="H1715" s="325" t="s">
        <v>170</v>
      </c>
      <c r="I1715" s="325" t="s">
        <v>170</v>
      </c>
    </row>
    <row r="1716" spans="1:9" x14ac:dyDescent="0.25">
      <c r="A1716" s="392">
        <v>43647</v>
      </c>
      <c r="B1716" s="324" t="s">
        <v>161</v>
      </c>
      <c r="C1716" s="324" t="s">
        <v>169</v>
      </c>
      <c r="D1716" s="324" t="s">
        <v>81</v>
      </c>
      <c r="E1716" s="324" t="s">
        <v>47</v>
      </c>
      <c r="F1716" s="324">
        <v>141</v>
      </c>
      <c r="G1716" s="324" t="s">
        <v>170</v>
      </c>
      <c r="H1716" s="324" t="s">
        <v>170</v>
      </c>
      <c r="I1716" s="324" t="s">
        <v>170</v>
      </c>
    </row>
    <row r="1717" spans="1:9" x14ac:dyDescent="0.25">
      <c r="A1717" s="393">
        <v>43647</v>
      </c>
      <c r="B1717" s="325" t="s">
        <v>161</v>
      </c>
      <c r="C1717" s="325" t="s">
        <v>169</v>
      </c>
      <c r="D1717" s="325" t="s">
        <v>81</v>
      </c>
      <c r="E1717" s="325" t="s">
        <v>48</v>
      </c>
      <c r="F1717" s="325">
        <v>54</v>
      </c>
      <c r="G1717" s="325" t="s">
        <v>170</v>
      </c>
      <c r="H1717" s="325" t="s">
        <v>170</v>
      </c>
      <c r="I1717" s="325" t="s">
        <v>170</v>
      </c>
    </row>
    <row r="1718" spans="1:9" x14ac:dyDescent="0.25">
      <c r="A1718" s="392">
        <v>43647</v>
      </c>
      <c r="B1718" s="324" t="s">
        <v>161</v>
      </c>
      <c r="C1718" s="324" t="s">
        <v>169</v>
      </c>
      <c r="D1718" s="324" t="s">
        <v>81</v>
      </c>
      <c r="E1718" s="324" t="s">
        <v>50</v>
      </c>
      <c r="F1718" s="324">
        <v>429</v>
      </c>
      <c r="G1718" s="324" t="s">
        <v>170</v>
      </c>
      <c r="H1718" s="324" t="s">
        <v>170</v>
      </c>
      <c r="I1718" s="324" t="s">
        <v>170</v>
      </c>
    </row>
    <row r="1719" spans="1:9" x14ac:dyDescent="0.25">
      <c r="A1719" s="393">
        <v>43647</v>
      </c>
      <c r="B1719" s="325" t="s">
        <v>161</v>
      </c>
      <c r="C1719" s="325" t="s">
        <v>169</v>
      </c>
      <c r="D1719" s="325" t="s">
        <v>82</v>
      </c>
      <c r="E1719" s="325" t="s">
        <v>9</v>
      </c>
      <c r="F1719" s="325">
        <v>393</v>
      </c>
      <c r="G1719" s="325" t="s">
        <v>170</v>
      </c>
      <c r="H1719" s="325" t="s">
        <v>170</v>
      </c>
      <c r="I1719" s="325" t="s">
        <v>170</v>
      </c>
    </row>
    <row r="1720" spans="1:9" x14ac:dyDescent="0.25">
      <c r="A1720" s="392">
        <v>43647</v>
      </c>
      <c r="B1720" s="324" t="s">
        <v>161</v>
      </c>
      <c r="C1720" s="324" t="s">
        <v>169</v>
      </c>
      <c r="D1720" s="324" t="s">
        <v>82</v>
      </c>
      <c r="E1720" s="324" t="s">
        <v>10</v>
      </c>
      <c r="F1720" s="324">
        <v>45</v>
      </c>
      <c r="G1720" s="324" t="s">
        <v>170</v>
      </c>
      <c r="H1720" s="324" t="s">
        <v>170</v>
      </c>
      <c r="I1720" s="324" t="s">
        <v>170</v>
      </c>
    </row>
    <row r="1721" spans="1:9" x14ac:dyDescent="0.25">
      <c r="A1721" s="393">
        <v>43647</v>
      </c>
      <c r="B1721" s="325" t="s">
        <v>161</v>
      </c>
      <c r="C1721" s="325" t="s">
        <v>169</v>
      </c>
      <c r="D1721" s="325" t="s">
        <v>82</v>
      </c>
      <c r="E1721" s="325" t="s">
        <v>11</v>
      </c>
      <c r="F1721" s="325">
        <v>79</v>
      </c>
      <c r="G1721" s="325" t="s">
        <v>170</v>
      </c>
      <c r="H1721" s="325" t="s">
        <v>170</v>
      </c>
      <c r="I1721" s="325" t="s">
        <v>170</v>
      </c>
    </row>
    <row r="1722" spans="1:9" x14ac:dyDescent="0.25">
      <c r="A1722" s="392">
        <v>43647</v>
      </c>
      <c r="B1722" s="324" t="s">
        <v>161</v>
      </c>
      <c r="C1722" s="324" t="s">
        <v>169</v>
      </c>
      <c r="D1722" s="324" t="s">
        <v>82</v>
      </c>
      <c r="E1722" s="324" t="s">
        <v>12</v>
      </c>
      <c r="F1722" s="324">
        <v>43</v>
      </c>
      <c r="G1722" s="324" t="s">
        <v>170</v>
      </c>
      <c r="H1722" s="324" t="s">
        <v>170</v>
      </c>
      <c r="I1722" s="324" t="s">
        <v>170</v>
      </c>
    </row>
    <row r="1723" spans="1:9" x14ac:dyDescent="0.25">
      <c r="A1723" s="393">
        <v>43647</v>
      </c>
      <c r="B1723" s="325" t="s">
        <v>161</v>
      </c>
      <c r="C1723" s="325" t="s">
        <v>169</v>
      </c>
      <c r="D1723" s="325" t="s">
        <v>82</v>
      </c>
      <c r="E1723" s="325" t="s">
        <v>13</v>
      </c>
      <c r="F1723" s="325">
        <v>135</v>
      </c>
      <c r="G1723" s="325" t="s">
        <v>170</v>
      </c>
      <c r="H1723" s="325" t="s">
        <v>170</v>
      </c>
      <c r="I1723" s="325" t="s">
        <v>170</v>
      </c>
    </row>
    <row r="1724" spans="1:9" x14ac:dyDescent="0.25">
      <c r="A1724" s="392">
        <v>43678</v>
      </c>
      <c r="B1724" s="324" t="s">
        <v>80</v>
      </c>
      <c r="C1724" s="324" t="s">
        <v>169</v>
      </c>
      <c r="D1724" s="324" t="s">
        <v>81</v>
      </c>
      <c r="E1724" s="324" t="s">
        <v>46</v>
      </c>
      <c r="F1724" s="324">
        <v>4601</v>
      </c>
      <c r="G1724" s="324">
        <v>4137</v>
      </c>
      <c r="H1724" s="324">
        <v>464</v>
      </c>
      <c r="I1724" s="324">
        <v>0.11</v>
      </c>
    </row>
    <row r="1725" spans="1:9" x14ac:dyDescent="0.25">
      <c r="A1725" s="393">
        <v>43678</v>
      </c>
      <c r="B1725" s="325" t="s">
        <v>80</v>
      </c>
      <c r="C1725" s="325" t="s">
        <v>169</v>
      </c>
      <c r="D1725" s="325" t="s">
        <v>81</v>
      </c>
      <c r="E1725" s="325" t="s">
        <v>47</v>
      </c>
      <c r="F1725" s="325">
        <v>4968</v>
      </c>
      <c r="G1725" s="325">
        <v>4903</v>
      </c>
      <c r="H1725" s="325">
        <v>65</v>
      </c>
      <c r="I1725" s="325">
        <v>0.01</v>
      </c>
    </row>
    <row r="1726" spans="1:9" x14ac:dyDescent="0.25">
      <c r="A1726" s="392">
        <v>43678</v>
      </c>
      <c r="B1726" s="324" t="s">
        <v>80</v>
      </c>
      <c r="C1726" s="324" t="s">
        <v>169</v>
      </c>
      <c r="D1726" s="324" t="s">
        <v>81</v>
      </c>
      <c r="E1726" s="324" t="s">
        <v>48</v>
      </c>
      <c r="F1726" s="324">
        <v>2978</v>
      </c>
      <c r="G1726" s="324">
        <v>2923</v>
      </c>
      <c r="H1726" s="324">
        <v>55</v>
      </c>
      <c r="I1726" s="324">
        <v>0.02</v>
      </c>
    </row>
    <row r="1727" spans="1:9" x14ac:dyDescent="0.25">
      <c r="A1727" s="393">
        <v>43678</v>
      </c>
      <c r="B1727" s="325" t="s">
        <v>80</v>
      </c>
      <c r="C1727" s="325" t="s">
        <v>169</v>
      </c>
      <c r="D1727" s="325" t="s">
        <v>81</v>
      </c>
      <c r="E1727" s="325" t="s">
        <v>49</v>
      </c>
      <c r="F1727" s="325">
        <v>1540</v>
      </c>
      <c r="G1727" s="325">
        <v>1541</v>
      </c>
      <c r="H1727" s="325">
        <v>-1</v>
      </c>
      <c r="I1727" s="325">
        <v>0</v>
      </c>
    </row>
    <row r="1728" spans="1:9" x14ac:dyDescent="0.25">
      <c r="A1728" s="392">
        <v>43678</v>
      </c>
      <c r="B1728" s="324" t="s">
        <v>80</v>
      </c>
      <c r="C1728" s="324" t="s">
        <v>169</v>
      </c>
      <c r="D1728" s="324" t="s">
        <v>81</v>
      </c>
      <c r="E1728" s="324" t="s">
        <v>50</v>
      </c>
      <c r="F1728" s="324">
        <v>9940</v>
      </c>
      <c r="G1728" s="324">
        <v>9937</v>
      </c>
      <c r="H1728" s="324">
        <v>3</v>
      </c>
      <c r="I1728" s="324">
        <v>0</v>
      </c>
    </row>
    <row r="1729" spans="1:9" x14ac:dyDescent="0.25">
      <c r="A1729" s="393">
        <v>43678</v>
      </c>
      <c r="B1729" s="325" t="s">
        <v>80</v>
      </c>
      <c r="C1729" s="325" t="s">
        <v>169</v>
      </c>
      <c r="D1729" s="325" t="s">
        <v>82</v>
      </c>
      <c r="E1729" s="325" t="s">
        <v>9</v>
      </c>
      <c r="F1729" s="325">
        <v>4691</v>
      </c>
      <c r="G1729" s="325">
        <v>4682</v>
      </c>
      <c r="H1729" s="325">
        <v>9</v>
      </c>
      <c r="I1729" s="325">
        <v>0</v>
      </c>
    </row>
    <row r="1730" spans="1:9" x14ac:dyDescent="0.25">
      <c r="A1730" s="392">
        <v>43678</v>
      </c>
      <c r="B1730" s="324" t="s">
        <v>80</v>
      </c>
      <c r="C1730" s="324" t="s">
        <v>169</v>
      </c>
      <c r="D1730" s="324" t="s">
        <v>82</v>
      </c>
      <c r="E1730" s="324" t="s">
        <v>10</v>
      </c>
      <c r="F1730" s="324">
        <v>3151</v>
      </c>
      <c r="G1730" s="324">
        <v>3148</v>
      </c>
      <c r="H1730" s="324">
        <v>3</v>
      </c>
      <c r="I1730" s="324">
        <v>0</v>
      </c>
    </row>
    <row r="1731" spans="1:9" x14ac:dyDescent="0.25">
      <c r="A1731" s="393">
        <v>43678</v>
      </c>
      <c r="B1731" s="325" t="s">
        <v>80</v>
      </c>
      <c r="C1731" s="325" t="s">
        <v>169</v>
      </c>
      <c r="D1731" s="325" t="s">
        <v>82</v>
      </c>
      <c r="E1731" s="325" t="s">
        <v>11</v>
      </c>
      <c r="F1731" s="325">
        <v>3039</v>
      </c>
      <c r="G1731" s="325">
        <v>3031</v>
      </c>
      <c r="H1731" s="325">
        <v>8</v>
      </c>
      <c r="I1731" s="325">
        <v>0</v>
      </c>
    </row>
    <row r="1732" spans="1:9" x14ac:dyDescent="0.25">
      <c r="A1732" s="392">
        <v>43678</v>
      </c>
      <c r="B1732" s="324" t="s">
        <v>80</v>
      </c>
      <c r="C1732" s="324" t="s">
        <v>169</v>
      </c>
      <c r="D1732" s="324" t="s">
        <v>82</v>
      </c>
      <c r="E1732" s="324" t="s">
        <v>12</v>
      </c>
      <c r="F1732" s="324">
        <v>3049</v>
      </c>
      <c r="G1732" s="324">
        <v>3032</v>
      </c>
      <c r="H1732" s="324">
        <v>17</v>
      </c>
      <c r="I1732" s="324">
        <v>0.01</v>
      </c>
    </row>
    <row r="1733" spans="1:9" x14ac:dyDescent="0.25">
      <c r="A1733" s="393">
        <v>43678</v>
      </c>
      <c r="B1733" s="325" t="s">
        <v>80</v>
      </c>
      <c r="C1733" s="325" t="s">
        <v>169</v>
      </c>
      <c r="D1733" s="325" t="s">
        <v>82</v>
      </c>
      <c r="E1733" s="325" t="s">
        <v>13</v>
      </c>
      <c r="F1733" s="325">
        <v>5337</v>
      </c>
      <c r="G1733" s="325">
        <v>4966</v>
      </c>
      <c r="H1733" s="325">
        <v>371</v>
      </c>
      <c r="I1733" s="325">
        <v>7.0000000000000007E-2</v>
      </c>
    </row>
    <row r="1734" spans="1:9" x14ac:dyDescent="0.25">
      <c r="A1734" s="392">
        <v>43678</v>
      </c>
      <c r="B1734" s="324" t="s">
        <v>145</v>
      </c>
      <c r="C1734" s="324" t="s">
        <v>169</v>
      </c>
      <c r="D1734" s="324" t="s">
        <v>81</v>
      </c>
      <c r="E1734" s="324" t="s">
        <v>46</v>
      </c>
      <c r="F1734" s="324">
        <v>140</v>
      </c>
      <c r="G1734" s="324" t="s">
        <v>170</v>
      </c>
      <c r="H1734" s="324" t="s">
        <v>170</v>
      </c>
      <c r="I1734" s="324" t="s">
        <v>170</v>
      </c>
    </row>
    <row r="1735" spans="1:9" x14ac:dyDescent="0.25">
      <c r="A1735" s="393">
        <v>43678</v>
      </c>
      <c r="B1735" s="325" t="s">
        <v>145</v>
      </c>
      <c r="C1735" s="325" t="s">
        <v>169</v>
      </c>
      <c r="D1735" s="325" t="s">
        <v>81</v>
      </c>
      <c r="E1735" s="325" t="s">
        <v>47</v>
      </c>
      <c r="F1735" s="325">
        <v>263</v>
      </c>
      <c r="G1735" s="325" t="s">
        <v>170</v>
      </c>
      <c r="H1735" s="325" t="s">
        <v>170</v>
      </c>
      <c r="I1735" s="325" t="s">
        <v>170</v>
      </c>
    </row>
    <row r="1736" spans="1:9" x14ac:dyDescent="0.25">
      <c r="A1736" s="392">
        <v>43678</v>
      </c>
      <c r="B1736" s="324" t="s">
        <v>145</v>
      </c>
      <c r="C1736" s="324" t="s">
        <v>169</v>
      </c>
      <c r="D1736" s="324" t="s">
        <v>81</v>
      </c>
      <c r="E1736" s="324" t="s">
        <v>48</v>
      </c>
      <c r="F1736" s="324">
        <v>91</v>
      </c>
      <c r="G1736" s="324" t="s">
        <v>170</v>
      </c>
      <c r="H1736" s="324" t="s">
        <v>170</v>
      </c>
      <c r="I1736" s="324" t="s">
        <v>170</v>
      </c>
    </row>
    <row r="1737" spans="1:9" x14ac:dyDescent="0.25">
      <c r="A1737" s="393">
        <v>43678</v>
      </c>
      <c r="B1737" s="325" t="s">
        <v>145</v>
      </c>
      <c r="C1737" s="325" t="s">
        <v>169</v>
      </c>
      <c r="D1737" s="325" t="s">
        <v>81</v>
      </c>
      <c r="E1737" s="325" t="s">
        <v>50</v>
      </c>
      <c r="F1737" s="325">
        <v>286</v>
      </c>
      <c r="G1737" s="325" t="s">
        <v>170</v>
      </c>
      <c r="H1737" s="325" t="s">
        <v>170</v>
      </c>
      <c r="I1737" s="325" t="s">
        <v>170</v>
      </c>
    </row>
    <row r="1738" spans="1:9" x14ac:dyDescent="0.25">
      <c r="A1738" s="392">
        <v>43678</v>
      </c>
      <c r="B1738" s="324" t="s">
        <v>145</v>
      </c>
      <c r="C1738" s="324" t="s">
        <v>169</v>
      </c>
      <c r="D1738" s="324" t="s">
        <v>82</v>
      </c>
      <c r="E1738" s="324" t="s">
        <v>9</v>
      </c>
      <c r="F1738" s="324">
        <v>180</v>
      </c>
      <c r="G1738" s="324" t="s">
        <v>170</v>
      </c>
      <c r="H1738" s="324" t="s">
        <v>170</v>
      </c>
      <c r="I1738" s="324" t="s">
        <v>170</v>
      </c>
    </row>
    <row r="1739" spans="1:9" x14ac:dyDescent="0.25">
      <c r="A1739" s="393">
        <v>43678</v>
      </c>
      <c r="B1739" s="325" t="s">
        <v>145</v>
      </c>
      <c r="C1739" s="325" t="s">
        <v>169</v>
      </c>
      <c r="D1739" s="325" t="s">
        <v>82</v>
      </c>
      <c r="E1739" s="325" t="s">
        <v>10</v>
      </c>
      <c r="F1739" s="325">
        <v>143</v>
      </c>
      <c r="G1739" s="325" t="s">
        <v>170</v>
      </c>
      <c r="H1739" s="325" t="s">
        <v>170</v>
      </c>
      <c r="I1739" s="325" t="s">
        <v>170</v>
      </c>
    </row>
    <row r="1740" spans="1:9" x14ac:dyDescent="0.25">
      <c r="A1740" s="392">
        <v>43678</v>
      </c>
      <c r="B1740" s="324" t="s">
        <v>145</v>
      </c>
      <c r="C1740" s="324" t="s">
        <v>169</v>
      </c>
      <c r="D1740" s="324" t="s">
        <v>82</v>
      </c>
      <c r="E1740" s="324" t="s">
        <v>11</v>
      </c>
      <c r="F1740" s="324">
        <v>43</v>
      </c>
      <c r="G1740" s="324" t="s">
        <v>170</v>
      </c>
      <c r="H1740" s="324" t="s">
        <v>170</v>
      </c>
      <c r="I1740" s="324" t="s">
        <v>170</v>
      </c>
    </row>
    <row r="1741" spans="1:9" x14ac:dyDescent="0.25">
      <c r="A1741" s="393">
        <v>43678</v>
      </c>
      <c r="B1741" s="325" t="s">
        <v>145</v>
      </c>
      <c r="C1741" s="325" t="s">
        <v>169</v>
      </c>
      <c r="D1741" s="325" t="s">
        <v>82</v>
      </c>
      <c r="E1741" s="325" t="s">
        <v>12</v>
      </c>
      <c r="F1741" s="325">
        <v>27</v>
      </c>
      <c r="G1741" s="325" t="s">
        <v>170</v>
      </c>
      <c r="H1741" s="325" t="s">
        <v>170</v>
      </c>
      <c r="I1741" s="325" t="s">
        <v>170</v>
      </c>
    </row>
    <row r="1742" spans="1:9" x14ac:dyDescent="0.25">
      <c r="A1742" s="392">
        <v>43678</v>
      </c>
      <c r="B1742" s="324" t="s">
        <v>145</v>
      </c>
      <c r="C1742" s="324" t="s">
        <v>169</v>
      </c>
      <c r="D1742" s="324" t="s">
        <v>82</v>
      </c>
      <c r="E1742" s="324" t="s">
        <v>13</v>
      </c>
      <c r="F1742" s="324">
        <v>387</v>
      </c>
      <c r="G1742" s="324" t="s">
        <v>170</v>
      </c>
      <c r="H1742" s="324" t="s">
        <v>170</v>
      </c>
      <c r="I1742" s="324" t="s">
        <v>170</v>
      </c>
    </row>
    <row r="1743" spans="1:9" x14ac:dyDescent="0.25">
      <c r="A1743" s="393">
        <v>43678</v>
      </c>
      <c r="B1743" s="325" t="s">
        <v>83</v>
      </c>
      <c r="C1743" s="325" t="s">
        <v>169</v>
      </c>
      <c r="D1743" s="325" t="s">
        <v>81</v>
      </c>
      <c r="E1743" s="325" t="s">
        <v>46</v>
      </c>
      <c r="F1743" s="325">
        <v>39</v>
      </c>
      <c r="G1743" s="325">
        <v>32</v>
      </c>
      <c r="H1743" s="325">
        <v>7</v>
      </c>
      <c r="I1743" s="325">
        <v>0.22</v>
      </c>
    </row>
    <row r="1744" spans="1:9" x14ac:dyDescent="0.25">
      <c r="A1744" s="392">
        <v>43678</v>
      </c>
      <c r="B1744" s="324" t="s">
        <v>83</v>
      </c>
      <c r="C1744" s="324" t="s">
        <v>169</v>
      </c>
      <c r="D1744" s="324" t="s">
        <v>81</v>
      </c>
      <c r="E1744" s="324" t="s">
        <v>47</v>
      </c>
      <c r="F1744" s="324">
        <v>66</v>
      </c>
      <c r="G1744" s="324">
        <v>66</v>
      </c>
      <c r="H1744" s="324">
        <v>0</v>
      </c>
      <c r="I1744" s="324">
        <v>0</v>
      </c>
    </row>
    <row r="1745" spans="1:9" x14ac:dyDescent="0.25">
      <c r="A1745" s="393">
        <v>43678</v>
      </c>
      <c r="B1745" s="325" t="s">
        <v>83</v>
      </c>
      <c r="C1745" s="325" t="s">
        <v>169</v>
      </c>
      <c r="D1745" s="325" t="s">
        <v>81</v>
      </c>
      <c r="E1745" s="325" t="s">
        <v>48</v>
      </c>
      <c r="F1745" s="325">
        <v>58</v>
      </c>
      <c r="G1745" s="325">
        <v>59</v>
      </c>
      <c r="H1745" s="325">
        <v>-1</v>
      </c>
      <c r="I1745" s="325">
        <v>-0.02</v>
      </c>
    </row>
    <row r="1746" spans="1:9" x14ac:dyDescent="0.25">
      <c r="A1746" s="392">
        <v>43678</v>
      </c>
      <c r="B1746" s="324" t="s">
        <v>83</v>
      </c>
      <c r="C1746" s="324" t="s">
        <v>169</v>
      </c>
      <c r="D1746" s="324" t="s">
        <v>81</v>
      </c>
      <c r="E1746" s="324" t="s">
        <v>50</v>
      </c>
      <c r="F1746" s="324">
        <v>71</v>
      </c>
      <c r="G1746" s="324">
        <v>72</v>
      </c>
      <c r="H1746" s="324">
        <v>-1</v>
      </c>
      <c r="I1746" s="324">
        <v>-0.01</v>
      </c>
    </row>
    <row r="1747" spans="1:9" x14ac:dyDescent="0.25">
      <c r="A1747" s="393">
        <v>43678</v>
      </c>
      <c r="B1747" s="325" t="s">
        <v>84</v>
      </c>
      <c r="C1747" s="325" t="s">
        <v>169</v>
      </c>
      <c r="D1747" s="325" t="s">
        <v>81</v>
      </c>
      <c r="E1747" s="325" t="s">
        <v>46</v>
      </c>
      <c r="F1747" s="325">
        <v>190</v>
      </c>
      <c r="G1747" s="325">
        <v>151</v>
      </c>
      <c r="H1747" s="325">
        <v>39</v>
      </c>
      <c r="I1747" s="325">
        <v>0.26</v>
      </c>
    </row>
    <row r="1748" spans="1:9" x14ac:dyDescent="0.25">
      <c r="A1748" s="392">
        <v>43678</v>
      </c>
      <c r="B1748" s="324" t="s">
        <v>84</v>
      </c>
      <c r="C1748" s="324" t="s">
        <v>169</v>
      </c>
      <c r="D1748" s="324" t="s">
        <v>81</v>
      </c>
      <c r="E1748" s="324" t="s">
        <v>47</v>
      </c>
      <c r="F1748" s="324">
        <v>74</v>
      </c>
      <c r="G1748" s="324">
        <v>75</v>
      </c>
      <c r="H1748" s="324">
        <v>-1</v>
      </c>
      <c r="I1748" s="324">
        <v>-0.01</v>
      </c>
    </row>
    <row r="1749" spans="1:9" x14ac:dyDescent="0.25">
      <c r="A1749" s="393">
        <v>43678</v>
      </c>
      <c r="B1749" s="325" t="s">
        <v>84</v>
      </c>
      <c r="C1749" s="325" t="s">
        <v>169</v>
      </c>
      <c r="D1749" s="325" t="s">
        <v>81</v>
      </c>
      <c r="E1749" s="325" t="s">
        <v>48</v>
      </c>
      <c r="F1749" s="325">
        <v>120</v>
      </c>
      <c r="G1749" s="325">
        <v>118</v>
      </c>
      <c r="H1749" s="325">
        <v>2</v>
      </c>
      <c r="I1749" s="325">
        <v>0.02</v>
      </c>
    </row>
    <row r="1750" spans="1:9" x14ac:dyDescent="0.25">
      <c r="A1750" s="392">
        <v>43678</v>
      </c>
      <c r="B1750" s="324" t="s">
        <v>84</v>
      </c>
      <c r="C1750" s="324" t="s">
        <v>169</v>
      </c>
      <c r="D1750" s="324" t="s">
        <v>81</v>
      </c>
      <c r="E1750" s="324" t="s">
        <v>50</v>
      </c>
      <c r="F1750" s="324">
        <v>13</v>
      </c>
      <c r="G1750" s="324">
        <v>13</v>
      </c>
      <c r="H1750" s="324">
        <v>0</v>
      </c>
      <c r="I1750" s="324">
        <v>0</v>
      </c>
    </row>
    <row r="1751" spans="1:9" x14ac:dyDescent="0.25">
      <c r="A1751" s="393">
        <v>43678</v>
      </c>
      <c r="B1751" s="325" t="s">
        <v>85</v>
      </c>
      <c r="C1751" s="325" t="s">
        <v>169</v>
      </c>
      <c r="D1751" s="325" t="s">
        <v>81</v>
      </c>
      <c r="E1751" s="325" t="s">
        <v>46</v>
      </c>
      <c r="F1751" s="325">
        <v>131</v>
      </c>
      <c r="G1751" s="325">
        <v>122</v>
      </c>
      <c r="H1751" s="325">
        <v>9</v>
      </c>
      <c r="I1751" s="325">
        <v>7.0000000000000007E-2</v>
      </c>
    </row>
    <row r="1752" spans="1:9" x14ac:dyDescent="0.25">
      <c r="A1752" s="392">
        <v>43678</v>
      </c>
      <c r="B1752" s="324" t="s">
        <v>85</v>
      </c>
      <c r="C1752" s="324" t="s">
        <v>169</v>
      </c>
      <c r="D1752" s="324" t="s">
        <v>81</v>
      </c>
      <c r="E1752" s="324" t="s">
        <v>47</v>
      </c>
      <c r="F1752" s="324">
        <v>195</v>
      </c>
      <c r="G1752" s="324">
        <v>192</v>
      </c>
      <c r="H1752" s="324">
        <v>3</v>
      </c>
      <c r="I1752" s="324">
        <v>0.02</v>
      </c>
    </row>
    <row r="1753" spans="1:9" x14ac:dyDescent="0.25">
      <c r="A1753" s="393">
        <v>43678</v>
      </c>
      <c r="B1753" s="325" t="s">
        <v>85</v>
      </c>
      <c r="C1753" s="325" t="s">
        <v>169</v>
      </c>
      <c r="D1753" s="325" t="s">
        <v>81</v>
      </c>
      <c r="E1753" s="325" t="s">
        <v>48</v>
      </c>
      <c r="F1753" s="325">
        <v>152</v>
      </c>
      <c r="G1753" s="325">
        <v>149</v>
      </c>
      <c r="H1753" s="325">
        <v>3</v>
      </c>
      <c r="I1753" s="325">
        <v>0.02</v>
      </c>
    </row>
    <row r="1754" spans="1:9" x14ac:dyDescent="0.25">
      <c r="A1754" s="392">
        <v>43678</v>
      </c>
      <c r="B1754" s="324" t="s">
        <v>85</v>
      </c>
      <c r="C1754" s="324" t="s">
        <v>169</v>
      </c>
      <c r="D1754" s="324" t="s">
        <v>81</v>
      </c>
      <c r="E1754" s="324" t="s">
        <v>49</v>
      </c>
      <c r="F1754" s="324">
        <v>1106</v>
      </c>
      <c r="G1754" s="324">
        <v>1107</v>
      </c>
      <c r="H1754" s="324">
        <v>-1</v>
      </c>
      <c r="I1754" s="324">
        <v>0</v>
      </c>
    </row>
    <row r="1755" spans="1:9" x14ac:dyDescent="0.25">
      <c r="A1755" s="393">
        <v>43678</v>
      </c>
      <c r="B1755" s="325" t="s">
        <v>85</v>
      </c>
      <c r="C1755" s="325" t="s">
        <v>169</v>
      </c>
      <c r="D1755" s="325" t="s">
        <v>81</v>
      </c>
      <c r="E1755" s="325" t="s">
        <v>50</v>
      </c>
      <c r="F1755" s="325">
        <v>1905</v>
      </c>
      <c r="G1755" s="325">
        <v>1904</v>
      </c>
      <c r="H1755" s="325">
        <v>1</v>
      </c>
      <c r="I1755" s="325">
        <v>0</v>
      </c>
    </row>
    <row r="1756" spans="1:9" x14ac:dyDescent="0.25">
      <c r="A1756" s="392">
        <v>43678</v>
      </c>
      <c r="B1756" s="324" t="s">
        <v>85</v>
      </c>
      <c r="C1756" s="324" t="s">
        <v>169</v>
      </c>
      <c r="D1756" s="324" t="s">
        <v>82</v>
      </c>
      <c r="E1756" s="324" t="s">
        <v>9</v>
      </c>
      <c r="F1756" s="324">
        <v>1169</v>
      </c>
      <c r="G1756" s="324">
        <v>1167</v>
      </c>
      <c r="H1756" s="324">
        <v>2</v>
      </c>
      <c r="I1756" s="324">
        <v>0</v>
      </c>
    </row>
    <row r="1757" spans="1:9" x14ac:dyDescent="0.25">
      <c r="A1757" s="393">
        <v>43678</v>
      </c>
      <c r="B1757" s="325" t="s">
        <v>85</v>
      </c>
      <c r="C1757" s="325" t="s">
        <v>169</v>
      </c>
      <c r="D1757" s="325" t="s">
        <v>82</v>
      </c>
      <c r="E1757" s="325" t="s">
        <v>10</v>
      </c>
      <c r="F1757" s="325">
        <v>1109</v>
      </c>
      <c r="G1757" s="325">
        <v>1106</v>
      </c>
      <c r="H1757" s="325">
        <v>3</v>
      </c>
      <c r="I1757" s="325">
        <v>0</v>
      </c>
    </row>
    <row r="1758" spans="1:9" x14ac:dyDescent="0.25">
      <c r="A1758" s="392">
        <v>43678</v>
      </c>
      <c r="B1758" s="324" t="s">
        <v>85</v>
      </c>
      <c r="C1758" s="324" t="s">
        <v>169</v>
      </c>
      <c r="D1758" s="324" t="s">
        <v>82</v>
      </c>
      <c r="E1758" s="324" t="s">
        <v>11</v>
      </c>
      <c r="F1758" s="324">
        <v>263</v>
      </c>
      <c r="G1758" s="324">
        <v>265</v>
      </c>
      <c r="H1758" s="324">
        <v>-2</v>
      </c>
      <c r="I1758" s="324">
        <v>-0.01</v>
      </c>
    </row>
    <row r="1759" spans="1:9" x14ac:dyDescent="0.25">
      <c r="A1759" s="393">
        <v>43678</v>
      </c>
      <c r="B1759" s="325" t="s">
        <v>85</v>
      </c>
      <c r="C1759" s="325" t="s">
        <v>169</v>
      </c>
      <c r="D1759" s="325" t="s">
        <v>82</v>
      </c>
      <c r="E1759" s="325" t="s">
        <v>12</v>
      </c>
      <c r="F1759" s="325">
        <v>79</v>
      </c>
      <c r="G1759" s="325">
        <v>76</v>
      </c>
      <c r="H1759" s="325">
        <v>3</v>
      </c>
      <c r="I1759" s="325">
        <v>0.04</v>
      </c>
    </row>
    <row r="1760" spans="1:9" x14ac:dyDescent="0.25">
      <c r="A1760" s="392">
        <v>43678</v>
      </c>
      <c r="B1760" s="324" t="s">
        <v>85</v>
      </c>
      <c r="C1760" s="324" t="s">
        <v>169</v>
      </c>
      <c r="D1760" s="324" t="s">
        <v>82</v>
      </c>
      <c r="E1760" s="324" t="s">
        <v>13</v>
      </c>
      <c r="F1760" s="324">
        <v>869</v>
      </c>
      <c r="G1760" s="324">
        <v>860</v>
      </c>
      <c r="H1760" s="324">
        <v>9</v>
      </c>
      <c r="I1760" s="324">
        <v>0.01</v>
      </c>
    </row>
    <row r="1761" spans="1:9" x14ac:dyDescent="0.25">
      <c r="A1761" s="393">
        <v>43678</v>
      </c>
      <c r="B1761" s="325" t="s">
        <v>146</v>
      </c>
      <c r="C1761" s="325" t="s">
        <v>169</v>
      </c>
      <c r="D1761" s="325" t="s">
        <v>81</v>
      </c>
      <c r="E1761" s="325" t="s">
        <v>46</v>
      </c>
      <c r="F1761" s="325">
        <v>18</v>
      </c>
      <c r="G1761" s="325" t="s">
        <v>170</v>
      </c>
      <c r="H1761" s="325" t="s">
        <v>170</v>
      </c>
      <c r="I1761" s="325" t="s">
        <v>170</v>
      </c>
    </row>
    <row r="1762" spans="1:9" x14ac:dyDescent="0.25">
      <c r="A1762" s="392">
        <v>43678</v>
      </c>
      <c r="B1762" s="324" t="s">
        <v>146</v>
      </c>
      <c r="C1762" s="324" t="s">
        <v>169</v>
      </c>
      <c r="D1762" s="324" t="s">
        <v>81</v>
      </c>
      <c r="E1762" s="324" t="s">
        <v>47</v>
      </c>
      <c r="F1762" s="324">
        <v>47</v>
      </c>
      <c r="G1762" s="324" t="s">
        <v>170</v>
      </c>
      <c r="H1762" s="324" t="s">
        <v>170</v>
      </c>
      <c r="I1762" s="324" t="s">
        <v>170</v>
      </c>
    </row>
    <row r="1763" spans="1:9" x14ac:dyDescent="0.25">
      <c r="A1763" s="393">
        <v>43678</v>
      </c>
      <c r="B1763" s="325" t="s">
        <v>146</v>
      </c>
      <c r="C1763" s="325" t="s">
        <v>169</v>
      </c>
      <c r="D1763" s="325" t="s">
        <v>81</v>
      </c>
      <c r="E1763" s="325" t="s">
        <v>48</v>
      </c>
      <c r="F1763" s="325">
        <v>17</v>
      </c>
      <c r="G1763" s="325" t="s">
        <v>170</v>
      </c>
      <c r="H1763" s="325" t="s">
        <v>170</v>
      </c>
      <c r="I1763" s="325" t="s">
        <v>170</v>
      </c>
    </row>
    <row r="1764" spans="1:9" x14ac:dyDescent="0.25">
      <c r="A1764" s="392">
        <v>43678</v>
      </c>
      <c r="B1764" s="324" t="s">
        <v>146</v>
      </c>
      <c r="C1764" s="324" t="s">
        <v>169</v>
      </c>
      <c r="D1764" s="324" t="s">
        <v>81</v>
      </c>
      <c r="E1764" s="324" t="s">
        <v>49</v>
      </c>
      <c r="F1764" s="324">
        <v>73</v>
      </c>
      <c r="G1764" s="324" t="s">
        <v>170</v>
      </c>
      <c r="H1764" s="324" t="s">
        <v>170</v>
      </c>
      <c r="I1764" s="324" t="s">
        <v>170</v>
      </c>
    </row>
    <row r="1765" spans="1:9" x14ac:dyDescent="0.25">
      <c r="A1765" s="393">
        <v>43678</v>
      </c>
      <c r="B1765" s="325" t="s">
        <v>146</v>
      </c>
      <c r="C1765" s="325" t="s">
        <v>169</v>
      </c>
      <c r="D1765" s="325" t="s">
        <v>81</v>
      </c>
      <c r="E1765" s="325" t="s">
        <v>50</v>
      </c>
      <c r="F1765" s="325">
        <v>42</v>
      </c>
      <c r="G1765" s="325" t="s">
        <v>170</v>
      </c>
      <c r="H1765" s="325" t="s">
        <v>170</v>
      </c>
      <c r="I1765" s="325" t="s">
        <v>170</v>
      </c>
    </row>
    <row r="1766" spans="1:9" x14ac:dyDescent="0.25">
      <c r="A1766" s="392">
        <v>43678</v>
      </c>
      <c r="B1766" s="324" t="s">
        <v>86</v>
      </c>
      <c r="C1766" s="324" t="s">
        <v>169</v>
      </c>
      <c r="D1766" s="324" t="s">
        <v>81</v>
      </c>
      <c r="E1766" s="324" t="s">
        <v>46</v>
      </c>
      <c r="F1766" s="324">
        <v>657</v>
      </c>
      <c r="G1766" s="324">
        <v>601</v>
      </c>
      <c r="H1766" s="324">
        <v>56</v>
      </c>
      <c r="I1766" s="324">
        <v>0.09</v>
      </c>
    </row>
    <row r="1767" spans="1:9" x14ac:dyDescent="0.25">
      <c r="A1767" s="393">
        <v>43678</v>
      </c>
      <c r="B1767" s="325" t="s">
        <v>86</v>
      </c>
      <c r="C1767" s="325" t="s">
        <v>169</v>
      </c>
      <c r="D1767" s="325" t="s">
        <v>81</v>
      </c>
      <c r="E1767" s="325" t="s">
        <v>47</v>
      </c>
      <c r="F1767" s="325">
        <v>531</v>
      </c>
      <c r="G1767" s="325">
        <v>521</v>
      </c>
      <c r="H1767" s="325">
        <v>10</v>
      </c>
      <c r="I1767" s="325">
        <v>0.02</v>
      </c>
    </row>
    <row r="1768" spans="1:9" x14ac:dyDescent="0.25">
      <c r="A1768" s="392">
        <v>43678</v>
      </c>
      <c r="B1768" s="324" t="s">
        <v>86</v>
      </c>
      <c r="C1768" s="324" t="s">
        <v>169</v>
      </c>
      <c r="D1768" s="324" t="s">
        <v>81</v>
      </c>
      <c r="E1768" s="324" t="s">
        <v>48</v>
      </c>
      <c r="F1768" s="324">
        <v>318</v>
      </c>
      <c r="G1768" s="324">
        <v>313</v>
      </c>
      <c r="H1768" s="324">
        <v>5</v>
      </c>
      <c r="I1768" s="324">
        <v>0.02</v>
      </c>
    </row>
    <row r="1769" spans="1:9" x14ac:dyDescent="0.25">
      <c r="A1769" s="393">
        <v>43678</v>
      </c>
      <c r="B1769" s="325" t="s">
        <v>86</v>
      </c>
      <c r="C1769" s="325" t="s">
        <v>169</v>
      </c>
      <c r="D1769" s="325" t="s">
        <v>81</v>
      </c>
      <c r="E1769" s="325" t="s">
        <v>49</v>
      </c>
      <c r="F1769" s="325">
        <v>361</v>
      </c>
      <c r="G1769" s="325">
        <v>361</v>
      </c>
      <c r="H1769" s="325">
        <v>0</v>
      </c>
      <c r="I1769" s="325">
        <v>0</v>
      </c>
    </row>
    <row r="1770" spans="1:9" x14ac:dyDescent="0.25">
      <c r="A1770" s="392">
        <v>43678</v>
      </c>
      <c r="B1770" s="324" t="s">
        <v>86</v>
      </c>
      <c r="C1770" s="324" t="s">
        <v>169</v>
      </c>
      <c r="D1770" s="324" t="s">
        <v>81</v>
      </c>
      <c r="E1770" s="324" t="s">
        <v>50</v>
      </c>
      <c r="F1770" s="324">
        <v>1155</v>
      </c>
      <c r="G1770" s="324">
        <v>1155</v>
      </c>
      <c r="H1770" s="324">
        <v>0</v>
      </c>
      <c r="I1770" s="324">
        <v>0</v>
      </c>
    </row>
    <row r="1771" spans="1:9" x14ac:dyDescent="0.25">
      <c r="A1771" s="393">
        <v>43678</v>
      </c>
      <c r="B1771" s="325" t="s">
        <v>86</v>
      </c>
      <c r="C1771" s="325" t="s">
        <v>169</v>
      </c>
      <c r="D1771" s="325" t="s">
        <v>82</v>
      </c>
      <c r="E1771" s="325" t="s">
        <v>9</v>
      </c>
      <c r="F1771" s="325">
        <v>470</v>
      </c>
      <c r="G1771" s="325">
        <v>468</v>
      </c>
      <c r="H1771" s="325">
        <v>2</v>
      </c>
      <c r="I1771" s="325">
        <v>0</v>
      </c>
    </row>
    <row r="1772" spans="1:9" x14ac:dyDescent="0.25">
      <c r="A1772" s="392">
        <v>43678</v>
      </c>
      <c r="B1772" s="324" t="s">
        <v>86</v>
      </c>
      <c r="C1772" s="324" t="s">
        <v>169</v>
      </c>
      <c r="D1772" s="324" t="s">
        <v>82</v>
      </c>
      <c r="E1772" s="324" t="s">
        <v>10</v>
      </c>
      <c r="F1772" s="324">
        <v>664</v>
      </c>
      <c r="G1772" s="324">
        <v>663</v>
      </c>
      <c r="H1772" s="324">
        <v>1</v>
      </c>
      <c r="I1772" s="324">
        <v>0</v>
      </c>
    </row>
    <row r="1773" spans="1:9" x14ac:dyDescent="0.25">
      <c r="A1773" s="393">
        <v>43678</v>
      </c>
      <c r="B1773" s="325" t="s">
        <v>86</v>
      </c>
      <c r="C1773" s="325" t="s">
        <v>169</v>
      </c>
      <c r="D1773" s="325" t="s">
        <v>82</v>
      </c>
      <c r="E1773" s="325" t="s">
        <v>11</v>
      </c>
      <c r="F1773" s="325">
        <v>783</v>
      </c>
      <c r="G1773" s="325">
        <v>779</v>
      </c>
      <c r="H1773" s="325">
        <v>4</v>
      </c>
      <c r="I1773" s="325">
        <v>0.01</v>
      </c>
    </row>
    <row r="1774" spans="1:9" x14ac:dyDescent="0.25">
      <c r="A1774" s="392">
        <v>43678</v>
      </c>
      <c r="B1774" s="324" t="s">
        <v>86</v>
      </c>
      <c r="C1774" s="324" t="s">
        <v>169</v>
      </c>
      <c r="D1774" s="324" t="s">
        <v>82</v>
      </c>
      <c r="E1774" s="324" t="s">
        <v>12</v>
      </c>
      <c r="F1774" s="324">
        <v>463</v>
      </c>
      <c r="G1774" s="324">
        <v>456</v>
      </c>
      <c r="H1774" s="324">
        <v>7</v>
      </c>
      <c r="I1774" s="324">
        <v>0.02</v>
      </c>
    </row>
    <row r="1775" spans="1:9" x14ac:dyDescent="0.25">
      <c r="A1775" s="393">
        <v>43678</v>
      </c>
      <c r="B1775" s="325" t="s">
        <v>86</v>
      </c>
      <c r="C1775" s="325" t="s">
        <v>169</v>
      </c>
      <c r="D1775" s="325" t="s">
        <v>82</v>
      </c>
      <c r="E1775" s="325" t="s">
        <v>13</v>
      </c>
      <c r="F1775" s="325">
        <v>520</v>
      </c>
      <c r="G1775" s="325">
        <v>467</v>
      </c>
      <c r="H1775" s="325">
        <v>53</v>
      </c>
      <c r="I1775" s="325">
        <v>0.11</v>
      </c>
    </row>
    <row r="1776" spans="1:9" x14ac:dyDescent="0.25">
      <c r="A1776" s="392">
        <v>43678</v>
      </c>
      <c r="B1776" s="324" t="s">
        <v>87</v>
      </c>
      <c r="C1776" s="324" t="s">
        <v>169</v>
      </c>
      <c r="D1776" s="324" t="s">
        <v>81</v>
      </c>
      <c r="E1776" s="324" t="s">
        <v>46</v>
      </c>
      <c r="F1776" s="324">
        <v>29</v>
      </c>
      <c r="G1776" s="324">
        <v>25</v>
      </c>
      <c r="H1776" s="324">
        <v>4</v>
      </c>
      <c r="I1776" s="324">
        <v>0.16</v>
      </c>
    </row>
    <row r="1777" spans="1:9" x14ac:dyDescent="0.25">
      <c r="A1777" s="393">
        <v>43678</v>
      </c>
      <c r="B1777" s="325" t="s">
        <v>87</v>
      </c>
      <c r="C1777" s="325" t="s">
        <v>169</v>
      </c>
      <c r="D1777" s="325" t="s">
        <v>81</v>
      </c>
      <c r="E1777" s="325" t="s">
        <v>47</v>
      </c>
      <c r="F1777" s="325">
        <v>102</v>
      </c>
      <c r="G1777" s="325">
        <v>102</v>
      </c>
      <c r="H1777" s="325">
        <v>0</v>
      </c>
      <c r="I1777" s="325">
        <v>0</v>
      </c>
    </row>
    <row r="1778" spans="1:9" x14ac:dyDescent="0.25">
      <c r="A1778" s="392">
        <v>43678</v>
      </c>
      <c r="B1778" s="324" t="s">
        <v>87</v>
      </c>
      <c r="C1778" s="324" t="s">
        <v>169</v>
      </c>
      <c r="D1778" s="324" t="s">
        <v>81</v>
      </c>
      <c r="E1778" s="324" t="s">
        <v>48</v>
      </c>
      <c r="F1778" s="324">
        <v>42</v>
      </c>
      <c r="G1778" s="324">
        <v>42</v>
      </c>
      <c r="H1778" s="324">
        <v>0</v>
      </c>
      <c r="I1778" s="324">
        <v>0</v>
      </c>
    </row>
    <row r="1779" spans="1:9" x14ac:dyDescent="0.25">
      <c r="A1779" s="393">
        <v>43678</v>
      </c>
      <c r="B1779" s="325" t="s">
        <v>87</v>
      </c>
      <c r="C1779" s="325" t="s">
        <v>169</v>
      </c>
      <c r="D1779" s="325" t="s">
        <v>81</v>
      </c>
      <c r="E1779" s="325" t="s">
        <v>50</v>
      </c>
      <c r="F1779" s="325">
        <v>74</v>
      </c>
      <c r="G1779" s="325">
        <v>74</v>
      </c>
      <c r="H1779" s="325">
        <v>0</v>
      </c>
      <c r="I1779" s="325">
        <v>0</v>
      </c>
    </row>
    <row r="1780" spans="1:9" x14ac:dyDescent="0.25">
      <c r="A1780" s="392">
        <v>43678</v>
      </c>
      <c r="B1780" s="324" t="s">
        <v>88</v>
      </c>
      <c r="C1780" s="324" t="s">
        <v>169</v>
      </c>
      <c r="D1780" s="324" t="s">
        <v>81</v>
      </c>
      <c r="E1780" s="324" t="s">
        <v>46</v>
      </c>
      <c r="F1780" s="324">
        <v>237</v>
      </c>
      <c r="G1780" s="324">
        <v>209</v>
      </c>
      <c r="H1780" s="324">
        <v>28</v>
      </c>
      <c r="I1780" s="324">
        <v>0.13</v>
      </c>
    </row>
    <row r="1781" spans="1:9" x14ac:dyDescent="0.25">
      <c r="A1781" s="393">
        <v>43678</v>
      </c>
      <c r="B1781" s="325" t="s">
        <v>88</v>
      </c>
      <c r="C1781" s="325" t="s">
        <v>169</v>
      </c>
      <c r="D1781" s="325" t="s">
        <v>81</v>
      </c>
      <c r="E1781" s="325" t="s">
        <v>47</v>
      </c>
      <c r="F1781" s="325">
        <v>316</v>
      </c>
      <c r="G1781" s="325">
        <v>313</v>
      </c>
      <c r="H1781" s="325">
        <v>3</v>
      </c>
      <c r="I1781" s="325">
        <v>0.01</v>
      </c>
    </row>
    <row r="1782" spans="1:9" x14ac:dyDescent="0.25">
      <c r="A1782" s="392">
        <v>43678</v>
      </c>
      <c r="B1782" s="324" t="s">
        <v>88</v>
      </c>
      <c r="C1782" s="324" t="s">
        <v>169</v>
      </c>
      <c r="D1782" s="324" t="s">
        <v>81</v>
      </c>
      <c r="E1782" s="324" t="s">
        <v>48</v>
      </c>
      <c r="F1782" s="324">
        <v>161</v>
      </c>
      <c r="G1782" s="324">
        <v>160</v>
      </c>
      <c r="H1782" s="324">
        <v>1</v>
      </c>
      <c r="I1782" s="324">
        <v>0.01</v>
      </c>
    </row>
    <row r="1783" spans="1:9" x14ac:dyDescent="0.25">
      <c r="A1783" s="393">
        <v>43678</v>
      </c>
      <c r="B1783" s="325" t="s">
        <v>88</v>
      </c>
      <c r="C1783" s="325" t="s">
        <v>169</v>
      </c>
      <c r="D1783" s="325" t="s">
        <v>81</v>
      </c>
      <c r="E1783" s="325" t="s">
        <v>49</v>
      </c>
      <c r="F1783" s="325">
        <v>73</v>
      </c>
      <c r="G1783" s="325">
        <v>73</v>
      </c>
      <c r="H1783" s="325">
        <v>0</v>
      </c>
      <c r="I1783" s="325">
        <v>0</v>
      </c>
    </row>
    <row r="1784" spans="1:9" x14ac:dyDescent="0.25">
      <c r="A1784" s="392">
        <v>43678</v>
      </c>
      <c r="B1784" s="324" t="s">
        <v>88</v>
      </c>
      <c r="C1784" s="324" t="s">
        <v>169</v>
      </c>
      <c r="D1784" s="324" t="s">
        <v>81</v>
      </c>
      <c r="E1784" s="324" t="s">
        <v>50</v>
      </c>
      <c r="F1784" s="324">
        <v>628</v>
      </c>
      <c r="G1784" s="324">
        <v>627</v>
      </c>
      <c r="H1784" s="324">
        <v>1</v>
      </c>
      <c r="I1784" s="324">
        <v>0</v>
      </c>
    </row>
    <row r="1785" spans="1:9" x14ac:dyDescent="0.25">
      <c r="A1785" s="393">
        <v>43678</v>
      </c>
      <c r="B1785" s="325" t="s">
        <v>88</v>
      </c>
      <c r="C1785" s="325" t="s">
        <v>169</v>
      </c>
      <c r="D1785" s="325" t="s">
        <v>82</v>
      </c>
      <c r="E1785" s="325" t="s">
        <v>9</v>
      </c>
      <c r="F1785" s="325">
        <v>459</v>
      </c>
      <c r="G1785" s="325">
        <v>458</v>
      </c>
      <c r="H1785" s="325">
        <v>1</v>
      </c>
      <c r="I1785" s="325">
        <v>0</v>
      </c>
    </row>
    <row r="1786" spans="1:9" x14ac:dyDescent="0.25">
      <c r="A1786" s="392">
        <v>43678</v>
      </c>
      <c r="B1786" s="324" t="s">
        <v>88</v>
      </c>
      <c r="C1786" s="324" t="s">
        <v>169</v>
      </c>
      <c r="D1786" s="324" t="s">
        <v>82</v>
      </c>
      <c r="E1786" s="324" t="s">
        <v>10</v>
      </c>
      <c r="F1786" s="324">
        <v>61</v>
      </c>
      <c r="G1786" s="324">
        <v>61</v>
      </c>
      <c r="H1786" s="324">
        <v>0</v>
      </c>
      <c r="I1786" s="324">
        <v>0</v>
      </c>
    </row>
    <row r="1787" spans="1:9" x14ac:dyDescent="0.25">
      <c r="A1787" s="393">
        <v>43678</v>
      </c>
      <c r="B1787" s="325" t="s">
        <v>88</v>
      </c>
      <c r="C1787" s="325" t="s">
        <v>169</v>
      </c>
      <c r="D1787" s="325" t="s">
        <v>82</v>
      </c>
      <c r="E1787" s="325" t="s">
        <v>11</v>
      </c>
      <c r="F1787" s="325">
        <v>170</v>
      </c>
      <c r="G1787" s="325">
        <v>170</v>
      </c>
      <c r="H1787" s="325">
        <v>0</v>
      </c>
      <c r="I1787" s="325">
        <v>0</v>
      </c>
    </row>
    <row r="1788" spans="1:9" x14ac:dyDescent="0.25">
      <c r="A1788" s="392">
        <v>43678</v>
      </c>
      <c r="B1788" s="324" t="s">
        <v>88</v>
      </c>
      <c r="C1788" s="324" t="s">
        <v>169</v>
      </c>
      <c r="D1788" s="324" t="s">
        <v>82</v>
      </c>
      <c r="E1788" s="324" t="s">
        <v>12</v>
      </c>
      <c r="F1788" s="324">
        <v>92</v>
      </c>
      <c r="G1788" s="324">
        <v>92</v>
      </c>
      <c r="H1788" s="324">
        <v>0</v>
      </c>
      <c r="I1788" s="324">
        <v>0</v>
      </c>
    </row>
    <row r="1789" spans="1:9" x14ac:dyDescent="0.25">
      <c r="A1789" s="393">
        <v>43678</v>
      </c>
      <c r="B1789" s="325" t="s">
        <v>88</v>
      </c>
      <c r="C1789" s="325" t="s">
        <v>169</v>
      </c>
      <c r="D1789" s="325" t="s">
        <v>82</v>
      </c>
      <c r="E1789" s="325" t="s">
        <v>13</v>
      </c>
      <c r="F1789" s="325">
        <v>283</v>
      </c>
      <c r="G1789" s="325">
        <v>254</v>
      </c>
      <c r="H1789" s="325">
        <v>29</v>
      </c>
      <c r="I1789" s="325">
        <v>0.11</v>
      </c>
    </row>
    <row r="1790" spans="1:9" x14ac:dyDescent="0.25">
      <c r="A1790" s="392">
        <v>43678</v>
      </c>
      <c r="B1790" s="324" t="s">
        <v>89</v>
      </c>
      <c r="C1790" s="324" t="s">
        <v>169</v>
      </c>
      <c r="D1790" s="324" t="s">
        <v>81</v>
      </c>
      <c r="E1790" s="324" t="s">
        <v>46</v>
      </c>
      <c r="F1790" s="324">
        <v>591</v>
      </c>
      <c r="G1790" s="324">
        <v>518</v>
      </c>
      <c r="H1790" s="324">
        <v>73</v>
      </c>
      <c r="I1790" s="324">
        <v>0.14000000000000001</v>
      </c>
    </row>
    <row r="1791" spans="1:9" x14ac:dyDescent="0.25">
      <c r="A1791" s="393">
        <v>43678</v>
      </c>
      <c r="B1791" s="325" t="s">
        <v>89</v>
      </c>
      <c r="C1791" s="325" t="s">
        <v>169</v>
      </c>
      <c r="D1791" s="325" t="s">
        <v>81</v>
      </c>
      <c r="E1791" s="325" t="s">
        <v>47</v>
      </c>
      <c r="F1791" s="325">
        <v>567</v>
      </c>
      <c r="G1791" s="325">
        <v>552</v>
      </c>
      <c r="H1791" s="325">
        <v>15</v>
      </c>
      <c r="I1791" s="325">
        <v>0.03</v>
      </c>
    </row>
    <row r="1792" spans="1:9" x14ac:dyDescent="0.25">
      <c r="A1792" s="392">
        <v>43678</v>
      </c>
      <c r="B1792" s="324" t="s">
        <v>89</v>
      </c>
      <c r="C1792" s="324" t="s">
        <v>169</v>
      </c>
      <c r="D1792" s="324" t="s">
        <v>81</v>
      </c>
      <c r="E1792" s="324" t="s">
        <v>48</v>
      </c>
      <c r="F1792" s="324">
        <v>287</v>
      </c>
      <c r="G1792" s="324">
        <v>274</v>
      </c>
      <c r="H1792" s="324">
        <v>13</v>
      </c>
      <c r="I1792" s="324">
        <v>0.05</v>
      </c>
    </row>
    <row r="1793" spans="1:9" x14ac:dyDescent="0.25">
      <c r="A1793" s="393">
        <v>43678</v>
      </c>
      <c r="B1793" s="325" t="s">
        <v>89</v>
      </c>
      <c r="C1793" s="325" t="s">
        <v>169</v>
      </c>
      <c r="D1793" s="325" t="s">
        <v>81</v>
      </c>
      <c r="E1793" s="325" t="s">
        <v>50</v>
      </c>
      <c r="F1793" s="325">
        <v>544</v>
      </c>
      <c r="G1793" s="325">
        <v>543</v>
      </c>
      <c r="H1793" s="325">
        <v>1</v>
      </c>
      <c r="I1793" s="325">
        <v>0</v>
      </c>
    </row>
    <row r="1794" spans="1:9" x14ac:dyDescent="0.25">
      <c r="A1794" s="392">
        <v>43678</v>
      </c>
      <c r="B1794" s="324" t="s">
        <v>89</v>
      </c>
      <c r="C1794" s="324" t="s">
        <v>169</v>
      </c>
      <c r="D1794" s="324" t="s">
        <v>82</v>
      </c>
      <c r="E1794" s="324" t="s">
        <v>9</v>
      </c>
      <c r="F1794" s="324">
        <v>81</v>
      </c>
      <c r="G1794" s="324">
        <v>81</v>
      </c>
      <c r="H1794" s="324">
        <v>0</v>
      </c>
      <c r="I1794" s="324">
        <v>0</v>
      </c>
    </row>
    <row r="1795" spans="1:9" x14ac:dyDescent="0.25">
      <c r="A1795" s="393">
        <v>43678</v>
      </c>
      <c r="B1795" s="325" t="s">
        <v>89</v>
      </c>
      <c r="C1795" s="325" t="s">
        <v>169</v>
      </c>
      <c r="D1795" s="325" t="s">
        <v>82</v>
      </c>
      <c r="E1795" s="325" t="s">
        <v>10</v>
      </c>
      <c r="F1795" s="325">
        <v>69</v>
      </c>
      <c r="G1795" s="325">
        <v>68</v>
      </c>
      <c r="H1795" s="325">
        <v>1</v>
      </c>
      <c r="I1795" s="325">
        <v>0.01</v>
      </c>
    </row>
    <row r="1796" spans="1:9" x14ac:dyDescent="0.25">
      <c r="A1796" s="392">
        <v>43678</v>
      </c>
      <c r="B1796" s="324" t="s">
        <v>89</v>
      </c>
      <c r="C1796" s="324" t="s">
        <v>169</v>
      </c>
      <c r="D1796" s="324" t="s">
        <v>82</v>
      </c>
      <c r="E1796" s="324" t="s">
        <v>11</v>
      </c>
      <c r="F1796" s="324">
        <v>92</v>
      </c>
      <c r="G1796" s="324">
        <v>90</v>
      </c>
      <c r="H1796" s="324">
        <v>2</v>
      </c>
      <c r="I1796" s="324">
        <v>0.02</v>
      </c>
    </row>
    <row r="1797" spans="1:9" x14ac:dyDescent="0.25">
      <c r="A1797" s="393">
        <v>43678</v>
      </c>
      <c r="B1797" s="325" t="s">
        <v>89</v>
      </c>
      <c r="C1797" s="325" t="s">
        <v>169</v>
      </c>
      <c r="D1797" s="325" t="s">
        <v>82</v>
      </c>
      <c r="E1797" s="325" t="s">
        <v>12</v>
      </c>
      <c r="F1797" s="325">
        <v>189</v>
      </c>
      <c r="G1797" s="325">
        <v>188</v>
      </c>
      <c r="H1797" s="325">
        <v>1</v>
      </c>
      <c r="I1797" s="325">
        <v>0.01</v>
      </c>
    </row>
    <row r="1798" spans="1:9" x14ac:dyDescent="0.25">
      <c r="A1798" s="392">
        <v>43678</v>
      </c>
      <c r="B1798" s="324" t="s">
        <v>89</v>
      </c>
      <c r="C1798" s="324" t="s">
        <v>169</v>
      </c>
      <c r="D1798" s="324" t="s">
        <v>82</v>
      </c>
      <c r="E1798" s="324" t="s">
        <v>13</v>
      </c>
      <c r="F1798" s="324">
        <v>571</v>
      </c>
      <c r="G1798" s="324">
        <v>545</v>
      </c>
      <c r="H1798" s="324">
        <v>26</v>
      </c>
      <c r="I1798" s="324">
        <v>0.05</v>
      </c>
    </row>
    <row r="1799" spans="1:9" x14ac:dyDescent="0.25">
      <c r="A1799" s="393">
        <v>43678</v>
      </c>
      <c r="B1799" s="325" t="s">
        <v>90</v>
      </c>
      <c r="C1799" s="325" t="s">
        <v>169</v>
      </c>
      <c r="D1799" s="325" t="s">
        <v>81</v>
      </c>
      <c r="E1799" s="325" t="s">
        <v>46</v>
      </c>
      <c r="F1799" s="325">
        <v>66</v>
      </c>
      <c r="G1799" s="325">
        <v>62</v>
      </c>
      <c r="H1799" s="325">
        <v>4</v>
      </c>
      <c r="I1799" s="325">
        <v>0.06</v>
      </c>
    </row>
    <row r="1800" spans="1:9" x14ac:dyDescent="0.25">
      <c r="A1800" s="392">
        <v>43678</v>
      </c>
      <c r="B1800" s="324" t="s">
        <v>90</v>
      </c>
      <c r="C1800" s="324" t="s">
        <v>169</v>
      </c>
      <c r="D1800" s="324" t="s">
        <v>81</v>
      </c>
      <c r="E1800" s="324" t="s">
        <v>47</v>
      </c>
      <c r="F1800" s="324">
        <v>164</v>
      </c>
      <c r="G1800" s="324">
        <v>162</v>
      </c>
      <c r="H1800" s="324">
        <v>2</v>
      </c>
      <c r="I1800" s="324">
        <v>0.01</v>
      </c>
    </row>
    <row r="1801" spans="1:9" x14ac:dyDescent="0.25">
      <c r="A1801" s="393">
        <v>43678</v>
      </c>
      <c r="B1801" s="325" t="s">
        <v>90</v>
      </c>
      <c r="C1801" s="325" t="s">
        <v>169</v>
      </c>
      <c r="D1801" s="325" t="s">
        <v>81</v>
      </c>
      <c r="E1801" s="325" t="s">
        <v>48</v>
      </c>
      <c r="F1801" s="325">
        <v>117</v>
      </c>
      <c r="G1801" s="325">
        <v>117</v>
      </c>
      <c r="H1801" s="325">
        <v>0</v>
      </c>
      <c r="I1801" s="325">
        <v>0</v>
      </c>
    </row>
    <row r="1802" spans="1:9" x14ac:dyDescent="0.25">
      <c r="A1802" s="392">
        <v>43678</v>
      </c>
      <c r="B1802" s="324" t="s">
        <v>90</v>
      </c>
      <c r="C1802" s="324" t="s">
        <v>169</v>
      </c>
      <c r="D1802" s="324" t="s">
        <v>81</v>
      </c>
      <c r="E1802" s="324" t="s">
        <v>50</v>
      </c>
      <c r="F1802" s="324">
        <v>438</v>
      </c>
      <c r="G1802" s="324">
        <v>437</v>
      </c>
      <c r="H1802" s="324">
        <v>1</v>
      </c>
      <c r="I1802" s="324">
        <v>0</v>
      </c>
    </row>
    <row r="1803" spans="1:9" x14ac:dyDescent="0.25">
      <c r="A1803" s="393">
        <v>43678</v>
      </c>
      <c r="B1803" s="325" t="s">
        <v>147</v>
      </c>
      <c r="C1803" s="325" t="s">
        <v>169</v>
      </c>
      <c r="D1803" s="325" t="s">
        <v>81</v>
      </c>
      <c r="E1803" s="325" t="s">
        <v>46</v>
      </c>
      <c r="F1803" s="325">
        <v>22</v>
      </c>
      <c r="G1803" s="325" t="s">
        <v>170</v>
      </c>
      <c r="H1803" s="325" t="s">
        <v>170</v>
      </c>
      <c r="I1803" s="325" t="s">
        <v>170</v>
      </c>
    </row>
    <row r="1804" spans="1:9" x14ac:dyDescent="0.25">
      <c r="A1804" s="392">
        <v>43678</v>
      </c>
      <c r="B1804" s="324" t="s">
        <v>147</v>
      </c>
      <c r="C1804" s="324" t="s">
        <v>169</v>
      </c>
      <c r="D1804" s="324" t="s">
        <v>81</v>
      </c>
      <c r="E1804" s="324" t="s">
        <v>47</v>
      </c>
      <c r="F1804" s="324">
        <v>30</v>
      </c>
      <c r="G1804" s="324" t="s">
        <v>170</v>
      </c>
      <c r="H1804" s="324" t="s">
        <v>170</v>
      </c>
      <c r="I1804" s="324" t="s">
        <v>170</v>
      </c>
    </row>
    <row r="1805" spans="1:9" x14ac:dyDescent="0.25">
      <c r="A1805" s="393">
        <v>43678</v>
      </c>
      <c r="B1805" s="325" t="s">
        <v>147</v>
      </c>
      <c r="C1805" s="325" t="s">
        <v>169</v>
      </c>
      <c r="D1805" s="325" t="s">
        <v>81</v>
      </c>
      <c r="E1805" s="325" t="s">
        <v>48</v>
      </c>
      <c r="F1805" s="325">
        <v>23</v>
      </c>
      <c r="G1805" s="325" t="s">
        <v>170</v>
      </c>
      <c r="H1805" s="325" t="s">
        <v>170</v>
      </c>
      <c r="I1805" s="325" t="s">
        <v>170</v>
      </c>
    </row>
    <row r="1806" spans="1:9" x14ac:dyDescent="0.25">
      <c r="A1806" s="392">
        <v>43678</v>
      </c>
      <c r="B1806" s="324" t="s">
        <v>147</v>
      </c>
      <c r="C1806" s="324" t="s">
        <v>169</v>
      </c>
      <c r="D1806" s="324" t="s">
        <v>81</v>
      </c>
      <c r="E1806" s="324" t="s">
        <v>50</v>
      </c>
      <c r="F1806" s="324">
        <v>51</v>
      </c>
      <c r="G1806" s="324" t="s">
        <v>170</v>
      </c>
      <c r="H1806" s="324" t="s">
        <v>170</v>
      </c>
      <c r="I1806" s="324" t="s">
        <v>170</v>
      </c>
    </row>
    <row r="1807" spans="1:9" x14ac:dyDescent="0.25">
      <c r="A1807" s="393">
        <v>43678</v>
      </c>
      <c r="B1807" s="325" t="s">
        <v>147</v>
      </c>
      <c r="C1807" s="325" t="s">
        <v>169</v>
      </c>
      <c r="D1807" s="325" t="s">
        <v>82</v>
      </c>
      <c r="E1807" s="325" t="s">
        <v>9</v>
      </c>
      <c r="F1807" s="325">
        <v>11</v>
      </c>
      <c r="G1807" s="325" t="s">
        <v>170</v>
      </c>
      <c r="H1807" s="325" t="s">
        <v>170</v>
      </c>
      <c r="I1807" s="325" t="s">
        <v>170</v>
      </c>
    </row>
    <row r="1808" spans="1:9" x14ac:dyDescent="0.25">
      <c r="A1808" s="392">
        <v>43678</v>
      </c>
      <c r="B1808" s="324" t="s">
        <v>147</v>
      </c>
      <c r="C1808" s="324" t="s">
        <v>169</v>
      </c>
      <c r="D1808" s="324" t="s">
        <v>82</v>
      </c>
      <c r="E1808" s="324" t="s">
        <v>10</v>
      </c>
      <c r="F1808" s="324">
        <v>23</v>
      </c>
      <c r="G1808" s="324" t="s">
        <v>170</v>
      </c>
      <c r="H1808" s="324" t="s">
        <v>170</v>
      </c>
      <c r="I1808" s="324" t="s">
        <v>170</v>
      </c>
    </row>
    <row r="1809" spans="1:9" x14ac:dyDescent="0.25">
      <c r="A1809" s="393">
        <v>43678</v>
      </c>
      <c r="B1809" s="325" t="s">
        <v>147</v>
      </c>
      <c r="C1809" s="325" t="s">
        <v>169</v>
      </c>
      <c r="D1809" s="325" t="s">
        <v>82</v>
      </c>
      <c r="E1809" s="325" t="s">
        <v>11</v>
      </c>
      <c r="F1809" s="325">
        <v>14</v>
      </c>
      <c r="G1809" s="325" t="s">
        <v>170</v>
      </c>
      <c r="H1809" s="325" t="s">
        <v>170</v>
      </c>
      <c r="I1809" s="325" t="s">
        <v>170</v>
      </c>
    </row>
    <row r="1810" spans="1:9" x14ac:dyDescent="0.25">
      <c r="A1810" s="392">
        <v>43678</v>
      </c>
      <c r="B1810" s="324" t="s">
        <v>147</v>
      </c>
      <c r="C1810" s="324" t="s">
        <v>169</v>
      </c>
      <c r="D1810" s="324" t="s">
        <v>82</v>
      </c>
      <c r="E1810" s="324" t="s">
        <v>12</v>
      </c>
      <c r="F1810" s="324">
        <v>11</v>
      </c>
      <c r="G1810" s="324" t="s">
        <v>170</v>
      </c>
      <c r="H1810" s="324" t="s">
        <v>170</v>
      </c>
      <c r="I1810" s="324" t="s">
        <v>170</v>
      </c>
    </row>
    <row r="1811" spans="1:9" x14ac:dyDescent="0.25">
      <c r="A1811" s="393">
        <v>43678</v>
      </c>
      <c r="B1811" s="325" t="s">
        <v>147</v>
      </c>
      <c r="C1811" s="325" t="s">
        <v>169</v>
      </c>
      <c r="D1811" s="325" t="s">
        <v>82</v>
      </c>
      <c r="E1811" s="325" t="s">
        <v>13</v>
      </c>
      <c r="F1811" s="325">
        <v>67</v>
      </c>
      <c r="G1811" s="325" t="s">
        <v>170</v>
      </c>
      <c r="H1811" s="325" t="s">
        <v>170</v>
      </c>
      <c r="I1811" s="325" t="s">
        <v>170</v>
      </c>
    </row>
    <row r="1812" spans="1:9" x14ac:dyDescent="0.25">
      <c r="A1812" s="392">
        <v>43678</v>
      </c>
      <c r="B1812" s="324" t="s">
        <v>148</v>
      </c>
      <c r="C1812" s="324" t="s">
        <v>169</v>
      </c>
      <c r="D1812" s="324" t="s">
        <v>81</v>
      </c>
      <c r="E1812" s="324" t="s">
        <v>46</v>
      </c>
      <c r="F1812" s="324">
        <v>170</v>
      </c>
      <c r="G1812" s="324" t="s">
        <v>170</v>
      </c>
      <c r="H1812" s="324" t="s">
        <v>170</v>
      </c>
      <c r="I1812" s="324" t="s">
        <v>170</v>
      </c>
    </row>
    <row r="1813" spans="1:9" x14ac:dyDescent="0.25">
      <c r="A1813" s="393">
        <v>43678</v>
      </c>
      <c r="B1813" s="325" t="s">
        <v>148</v>
      </c>
      <c r="C1813" s="325" t="s">
        <v>169</v>
      </c>
      <c r="D1813" s="325" t="s">
        <v>81</v>
      </c>
      <c r="E1813" s="325" t="s">
        <v>47</v>
      </c>
      <c r="F1813" s="325">
        <v>186</v>
      </c>
      <c r="G1813" s="325" t="s">
        <v>170</v>
      </c>
      <c r="H1813" s="325" t="s">
        <v>170</v>
      </c>
      <c r="I1813" s="325" t="s">
        <v>170</v>
      </c>
    </row>
    <row r="1814" spans="1:9" x14ac:dyDescent="0.25">
      <c r="A1814" s="392">
        <v>43678</v>
      </c>
      <c r="B1814" s="324" t="s">
        <v>148</v>
      </c>
      <c r="C1814" s="324" t="s">
        <v>169</v>
      </c>
      <c r="D1814" s="324" t="s">
        <v>81</v>
      </c>
      <c r="E1814" s="324" t="s">
        <v>48</v>
      </c>
      <c r="F1814" s="324">
        <v>137</v>
      </c>
      <c r="G1814" s="324" t="s">
        <v>170</v>
      </c>
      <c r="H1814" s="324" t="s">
        <v>170</v>
      </c>
      <c r="I1814" s="324" t="s">
        <v>170</v>
      </c>
    </row>
    <row r="1815" spans="1:9" x14ac:dyDescent="0.25">
      <c r="A1815" s="393">
        <v>43678</v>
      </c>
      <c r="B1815" s="325" t="s">
        <v>148</v>
      </c>
      <c r="C1815" s="325" t="s">
        <v>169</v>
      </c>
      <c r="D1815" s="325" t="s">
        <v>81</v>
      </c>
      <c r="E1815" s="325" t="s">
        <v>50</v>
      </c>
      <c r="F1815" s="325">
        <v>224</v>
      </c>
      <c r="G1815" s="325" t="s">
        <v>170</v>
      </c>
      <c r="H1815" s="325" t="s">
        <v>170</v>
      </c>
      <c r="I1815" s="325" t="s">
        <v>170</v>
      </c>
    </row>
    <row r="1816" spans="1:9" x14ac:dyDescent="0.25">
      <c r="A1816" s="392">
        <v>43678</v>
      </c>
      <c r="B1816" s="324" t="s">
        <v>148</v>
      </c>
      <c r="C1816" s="324" t="s">
        <v>169</v>
      </c>
      <c r="D1816" s="324" t="s">
        <v>82</v>
      </c>
      <c r="E1816" s="324" t="s">
        <v>9</v>
      </c>
      <c r="F1816" s="324">
        <v>193</v>
      </c>
      <c r="G1816" s="324" t="s">
        <v>170</v>
      </c>
      <c r="H1816" s="324" t="s">
        <v>170</v>
      </c>
      <c r="I1816" s="324" t="s">
        <v>170</v>
      </c>
    </row>
    <row r="1817" spans="1:9" x14ac:dyDescent="0.25">
      <c r="A1817" s="393">
        <v>43678</v>
      </c>
      <c r="B1817" s="325" t="s">
        <v>148</v>
      </c>
      <c r="C1817" s="325" t="s">
        <v>169</v>
      </c>
      <c r="D1817" s="325" t="s">
        <v>82</v>
      </c>
      <c r="E1817" s="325" t="s">
        <v>10</v>
      </c>
      <c r="F1817" s="325">
        <v>32</v>
      </c>
      <c r="G1817" s="325" t="s">
        <v>170</v>
      </c>
      <c r="H1817" s="325" t="s">
        <v>170</v>
      </c>
      <c r="I1817" s="325" t="s">
        <v>170</v>
      </c>
    </row>
    <row r="1818" spans="1:9" x14ac:dyDescent="0.25">
      <c r="A1818" s="392">
        <v>43678</v>
      </c>
      <c r="B1818" s="324" t="s">
        <v>148</v>
      </c>
      <c r="C1818" s="324" t="s">
        <v>169</v>
      </c>
      <c r="D1818" s="324" t="s">
        <v>82</v>
      </c>
      <c r="E1818" s="324" t="s">
        <v>11</v>
      </c>
      <c r="F1818" s="324">
        <v>103</v>
      </c>
      <c r="G1818" s="324" t="s">
        <v>170</v>
      </c>
      <c r="H1818" s="324" t="s">
        <v>170</v>
      </c>
      <c r="I1818" s="324" t="s">
        <v>170</v>
      </c>
    </row>
    <row r="1819" spans="1:9" x14ac:dyDescent="0.25">
      <c r="A1819" s="393">
        <v>43678</v>
      </c>
      <c r="B1819" s="325" t="s">
        <v>148</v>
      </c>
      <c r="C1819" s="325" t="s">
        <v>169</v>
      </c>
      <c r="D1819" s="325" t="s">
        <v>82</v>
      </c>
      <c r="E1819" s="325" t="s">
        <v>12</v>
      </c>
      <c r="F1819" s="325">
        <v>77</v>
      </c>
      <c r="G1819" s="325" t="s">
        <v>170</v>
      </c>
      <c r="H1819" s="325" t="s">
        <v>170</v>
      </c>
      <c r="I1819" s="325" t="s">
        <v>170</v>
      </c>
    </row>
    <row r="1820" spans="1:9" x14ac:dyDescent="0.25">
      <c r="A1820" s="392">
        <v>43678</v>
      </c>
      <c r="B1820" s="324" t="s">
        <v>148</v>
      </c>
      <c r="C1820" s="324" t="s">
        <v>169</v>
      </c>
      <c r="D1820" s="324" t="s">
        <v>82</v>
      </c>
      <c r="E1820" s="324" t="s">
        <v>13</v>
      </c>
      <c r="F1820" s="324">
        <v>312</v>
      </c>
      <c r="G1820" s="324" t="s">
        <v>170</v>
      </c>
      <c r="H1820" s="324" t="s">
        <v>170</v>
      </c>
      <c r="I1820" s="324" t="s">
        <v>170</v>
      </c>
    </row>
    <row r="1821" spans="1:9" x14ac:dyDescent="0.25">
      <c r="A1821" s="393">
        <v>43678</v>
      </c>
      <c r="B1821" s="325" t="s">
        <v>149</v>
      </c>
      <c r="C1821" s="325" t="s">
        <v>169</v>
      </c>
      <c r="D1821" s="325" t="s">
        <v>81</v>
      </c>
      <c r="E1821" s="325" t="s">
        <v>46</v>
      </c>
      <c r="F1821" s="325">
        <v>44</v>
      </c>
      <c r="G1821" s="325" t="s">
        <v>170</v>
      </c>
      <c r="H1821" s="325" t="s">
        <v>170</v>
      </c>
      <c r="I1821" s="325" t="s">
        <v>170</v>
      </c>
    </row>
    <row r="1822" spans="1:9" x14ac:dyDescent="0.25">
      <c r="A1822" s="392">
        <v>43678</v>
      </c>
      <c r="B1822" s="324" t="s">
        <v>149</v>
      </c>
      <c r="C1822" s="324" t="s">
        <v>169</v>
      </c>
      <c r="D1822" s="324" t="s">
        <v>81</v>
      </c>
      <c r="E1822" s="324" t="s">
        <v>47</v>
      </c>
      <c r="F1822" s="324">
        <v>118</v>
      </c>
      <c r="G1822" s="324" t="s">
        <v>170</v>
      </c>
      <c r="H1822" s="324" t="s">
        <v>170</v>
      </c>
      <c r="I1822" s="324" t="s">
        <v>170</v>
      </c>
    </row>
    <row r="1823" spans="1:9" x14ac:dyDescent="0.25">
      <c r="A1823" s="393">
        <v>43678</v>
      </c>
      <c r="B1823" s="325" t="s">
        <v>149</v>
      </c>
      <c r="C1823" s="325" t="s">
        <v>169</v>
      </c>
      <c r="D1823" s="325" t="s">
        <v>81</v>
      </c>
      <c r="E1823" s="325" t="s">
        <v>48</v>
      </c>
      <c r="F1823" s="325">
        <v>99</v>
      </c>
      <c r="G1823" s="325" t="s">
        <v>170</v>
      </c>
      <c r="H1823" s="325" t="s">
        <v>170</v>
      </c>
      <c r="I1823" s="325" t="s">
        <v>170</v>
      </c>
    </row>
    <row r="1824" spans="1:9" x14ac:dyDescent="0.25">
      <c r="A1824" s="392">
        <v>43678</v>
      </c>
      <c r="B1824" s="324" t="s">
        <v>149</v>
      </c>
      <c r="C1824" s="324" t="s">
        <v>169</v>
      </c>
      <c r="D1824" s="324" t="s">
        <v>81</v>
      </c>
      <c r="E1824" s="324" t="s">
        <v>50</v>
      </c>
      <c r="F1824" s="324">
        <v>331</v>
      </c>
      <c r="G1824" s="324" t="s">
        <v>170</v>
      </c>
      <c r="H1824" s="324" t="s">
        <v>170</v>
      </c>
      <c r="I1824" s="324" t="s">
        <v>170</v>
      </c>
    </row>
    <row r="1825" spans="1:9" x14ac:dyDescent="0.25">
      <c r="A1825" s="393">
        <v>43678</v>
      </c>
      <c r="B1825" s="325" t="s">
        <v>150</v>
      </c>
      <c r="C1825" s="325" t="s">
        <v>169</v>
      </c>
      <c r="D1825" s="325" t="s">
        <v>81</v>
      </c>
      <c r="E1825" s="325" t="s">
        <v>46</v>
      </c>
      <c r="F1825" s="325">
        <v>175</v>
      </c>
      <c r="G1825" s="325" t="s">
        <v>170</v>
      </c>
      <c r="H1825" s="325" t="s">
        <v>170</v>
      </c>
      <c r="I1825" s="325" t="s">
        <v>170</v>
      </c>
    </row>
    <row r="1826" spans="1:9" x14ac:dyDescent="0.25">
      <c r="A1826" s="392">
        <v>43678</v>
      </c>
      <c r="B1826" s="324" t="s">
        <v>150</v>
      </c>
      <c r="C1826" s="324" t="s">
        <v>169</v>
      </c>
      <c r="D1826" s="324" t="s">
        <v>81</v>
      </c>
      <c r="E1826" s="324" t="s">
        <v>47</v>
      </c>
      <c r="F1826" s="324">
        <v>110</v>
      </c>
      <c r="G1826" s="324" t="s">
        <v>170</v>
      </c>
      <c r="H1826" s="324" t="s">
        <v>170</v>
      </c>
      <c r="I1826" s="324" t="s">
        <v>170</v>
      </c>
    </row>
    <row r="1827" spans="1:9" x14ac:dyDescent="0.25">
      <c r="A1827" s="393">
        <v>43678</v>
      </c>
      <c r="B1827" s="325" t="s">
        <v>150</v>
      </c>
      <c r="C1827" s="325" t="s">
        <v>169</v>
      </c>
      <c r="D1827" s="325" t="s">
        <v>81</v>
      </c>
      <c r="E1827" s="325" t="s">
        <v>48</v>
      </c>
      <c r="F1827" s="325">
        <v>81</v>
      </c>
      <c r="G1827" s="325" t="s">
        <v>170</v>
      </c>
      <c r="H1827" s="325" t="s">
        <v>170</v>
      </c>
      <c r="I1827" s="325" t="s">
        <v>170</v>
      </c>
    </row>
    <row r="1828" spans="1:9" x14ac:dyDescent="0.25">
      <c r="A1828" s="392">
        <v>43678</v>
      </c>
      <c r="B1828" s="324" t="s">
        <v>150</v>
      </c>
      <c r="C1828" s="324" t="s">
        <v>169</v>
      </c>
      <c r="D1828" s="324" t="s">
        <v>81</v>
      </c>
      <c r="E1828" s="324" t="s">
        <v>50</v>
      </c>
      <c r="F1828" s="324">
        <v>60</v>
      </c>
      <c r="G1828" s="324" t="s">
        <v>170</v>
      </c>
      <c r="H1828" s="324" t="s">
        <v>170</v>
      </c>
      <c r="I1828" s="324" t="s">
        <v>170</v>
      </c>
    </row>
    <row r="1829" spans="1:9" x14ac:dyDescent="0.25">
      <c r="A1829" s="393">
        <v>43678</v>
      </c>
      <c r="B1829" s="325" t="s">
        <v>91</v>
      </c>
      <c r="C1829" s="325" t="s">
        <v>169</v>
      </c>
      <c r="D1829" s="325" t="s">
        <v>81</v>
      </c>
      <c r="E1829" s="325" t="s">
        <v>46</v>
      </c>
      <c r="F1829" s="325">
        <v>989</v>
      </c>
      <c r="G1829" s="325">
        <v>899</v>
      </c>
      <c r="H1829" s="325">
        <v>90</v>
      </c>
      <c r="I1829" s="325">
        <v>0.1</v>
      </c>
    </row>
    <row r="1830" spans="1:9" x14ac:dyDescent="0.25">
      <c r="A1830" s="392">
        <v>43678</v>
      </c>
      <c r="B1830" s="324" t="s">
        <v>91</v>
      </c>
      <c r="C1830" s="324" t="s">
        <v>169</v>
      </c>
      <c r="D1830" s="324" t="s">
        <v>81</v>
      </c>
      <c r="E1830" s="324" t="s">
        <v>47</v>
      </c>
      <c r="F1830" s="324">
        <v>609</v>
      </c>
      <c r="G1830" s="324">
        <v>601</v>
      </c>
      <c r="H1830" s="324">
        <v>8</v>
      </c>
      <c r="I1830" s="324">
        <v>0.01</v>
      </c>
    </row>
    <row r="1831" spans="1:9" x14ac:dyDescent="0.25">
      <c r="A1831" s="393">
        <v>43678</v>
      </c>
      <c r="B1831" s="325" t="s">
        <v>91</v>
      </c>
      <c r="C1831" s="325" t="s">
        <v>169</v>
      </c>
      <c r="D1831" s="325" t="s">
        <v>81</v>
      </c>
      <c r="E1831" s="325" t="s">
        <v>48</v>
      </c>
      <c r="F1831" s="325">
        <v>644</v>
      </c>
      <c r="G1831" s="325">
        <v>631</v>
      </c>
      <c r="H1831" s="325">
        <v>13</v>
      </c>
      <c r="I1831" s="325">
        <v>0.02</v>
      </c>
    </row>
    <row r="1832" spans="1:9" x14ac:dyDescent="0.25">
      <c r="A1832" s="392">
        <v>43678</v>
      </c>
      <c r="B1832" s="324" t="s">
        <v>91</v>
      </c>
      <c r="C1832" s="324" t="s">
        <v>169</v>
      </c>
      <c r="D1832" s="324" t="s">
        <v>81</v>
      </c>
      <c r="E1832" s="324" t="s">
        <v>50</v>
      </c>
      <c r="F1832" s="324">
        <v>836</v>
      </c>
      <c r="G1832" s="324">
        <v>835</v>
      </c>
      <c r="H1832" s="324">
        <v>1</v>
      </c>
      <c r="I1832" s="324">
        <v>0</v>
      </c>
    </row>
    <row r="1833" spans="1:9" x14ac:dyDescent="0.25">
      <c r="A1833" s="393">
        <v>43678</v>
      </c>
      <c r="B1833" s="325" t="s">
        <v>91</v>
      </c>
      <c r="C1833" s="325" t="s">
        <v>169</v>
      </c>
      <c r="D1833" s="325" t="s">
        <v>82</v>
      </c>
      <c r="E1833" s="325" t="s">
        <v>9</v>
      </c>
      <c r="F1833" s="325">
        <v>502</v>
      </c>
      <c r="G1833" s="325">
        <v>501</v>
      </c>
      <c r="H1833" s="325">
        <v>1</v>
      </c>
      <c r="I1833" s="325">
        <v>0</v>
      </c>
    </row>
    <row r="1834" spans="1:9" x14ac:dyDescent="0.25">
      <c r="A1834" s="392">
        <v>43678</v>
      </c>
      <c r="B1834" s="324" t="s">
        <v>91</v>
      </c>
      <c r="C1834" s="324" t="s">
        <v>169</v>
      </c>
      <c r="D1834" s="324" t="s">
        <v>82</v>
      </c>
      <c r="E1834" s="324" t="s">
        <v>10</v>
      </c>
      <c r="F1834" s="324">
        <v>243</v>
      </c>
      <c r="G1834" s="324">
        <v>244</v>
      </c>
      <c r="H1834" s="324">
        <v>-1</v>
      </c>
      <c r="I1834" s="324">
        <v>0</v>
      </c>
    </row>
    <row r="1835" spans="1:9" x14ac:dyDescent="0.25">
      <c r="A1835" s="393">
        <v>43678</v>
      </c>
      <c r="B1835" s="325" t="s">
        <v>91</v>
      </c>
      <c r="C1835" s="325" t="s">
        <v>169</v>
      </c>
      <c r="D1835" s="325" t="s">
        <v>82</v>
      </c>
      <c r="E1835" s="325" t="s">
        <v>11</v>
      </c>
      <c r="F1835" s="325">
        <v>554</v>
      </c>
      <c r="G1835" s="325">
        <v>554</v>
      </c>
      <c r="H1835" s="325">
        <v>0</v>
      </c>
      <c r="I1835" s="325">
        <v>0</v>
      </c>
    </row>
    <row r="1836" spans="1:9" x14ac:dyDescent="0.25">
      <c r="A1836" s="392">
        <v>43678</v>
      </c>
      <c r="B1836" s="324" t="s">
        <v>91</v>
      </c>
      <c r="C1836" s="324" t="s">
        <v>169</v>
      </c>
      <c r="D1836" s="324" t="s">
        <v>82</v>
      </c>
      <c r="E1836" s="324" t="s">
        <v>12</v>
      </c>
      <c r="F1836" s="324">
        <v>1191</v>
      </c>
      <c r="G1836" s="324">
        <v>1187</v>
      </c>
      <c r="H1836" s="324">
        <v>4</v>
      </c>
      <c r="I1836" s="324">
        <v>0</v>
      </c>
    </row>
    <row r="1837" spans="1:9" x14ac:dyDescent="0.25">
      <c r="A1837" s="393">
        <v>43678</v>
      </c>
      <c r="B1837" s="325" t="s">
        <v>91</v>
      </c>
      <c r="C1837" s="325" t="s">
        <v>169</v>
      </c>
      <c r="D1837" s="325" t="s">
        <v>82</v>
      </c>
      <c r="E1837" s="325" t="s">
        <v>13</v>
      </c>
      <c r="F1837" s="325">
        <v>371</v>
      </c>
      <c r="G1837" s="325">
        <v>272</v>
      </c>
      <c r="H1837" s="325">
        <v>99</v>
      </c>
      <c r="I1837" s="325">
        <v>0.36</v>
      </c>
    </row>
    <row r="1838" spans="1:9" x14ac:dyDescent="0.25">
      <c r="A1838" s="392">
        <v>43678</v>
      </c>
      <c r="B1838" s="324" t="s">
        <v>151</v>
      </c>
      <c r="C1838" s="324" t="s">
        <v>169</v>
      </c>
      <c r="D1838" s="324" t="s">
        <v>81</v>
      </c>
      <c r="E1838" s="324" t="s">
        <v>46</v>
      </c>
      <c r="F1838" s="324">
        <v>55</v>
      </c>
      <c r="G1838" s="324" t="s">
        <v>170</v>
      </c>
      <c r="H1838" s="324" t="s">
        <v>170</v>
      </c>
      <c r="I1838" s="324" t="s">
        <v>170</v>
      </c>
    </row>
    <row r="1839" spans="1:9" x14ac:dyDescent="0.25">
      <c r="A1839" s="393">
        <v>43678</v>
      </c>
      <c r="B1839" s="325" t="s">
        <v>151</v>
      </c>
      <c r="C1839" s="325" t="s">
        <v>169</v>
      </c>
      <c r="D1839" s="325" t="s">
        <v>81</v>
      </c>
      <c r="E1839" s="325" t="s">
        <v>47</v>
      </c>
      <c r="F1839" s="325">
        <v>107</v>
      </c>
      <c r="G1839" s="325" t="s">
        <v>170</v>
      </c>
      <c r="H1839" s="325" t="s">
        <v>170</v>
      </c>
      <c r="I1839" s="325" t="s">
        <v>170</v>
      </c>
    </row>
    <row r="1840" spans="1:9" x14ac:dyDescent="0.25">
      <c r="A1840" s="392">
        <v>43678</v>
      </c>
      <c r="B1840" s="324" t="s">
        <v>151</v>
      </c>
      <c r="C1840" s="324" t="s">
        <v>169</v>
      </c>
      <c r="D1840" s="324" t="s">
        <v>81</v>
      </c>
      <c r="E1840" s="324" t="s">
        <v>48</v>
      </c>
      <c r="F1840" s="324">
        <v>36</v>
      </c>
      <c r="G1840" s="324" t="s">
        <v>170</v>
      </c>
      <c r="H1840" s="324" t="s">
        <v>170</v>
      </c>
      <c r="I1840" s="324" t="s">
        <v>170</v>
      </c>
    </row>
    <row r="1841" spans="1:9" x14ac:dyDescent="0.25">
      <c r="A1841" s="393">
        <v>43678</v>
      </c>
      <c r="B1841" s="325" t="s">
        <v>151</v>
      </c>
      <c r="C1841" s="325" t="s">
        <v>169</v>
      </c>
      <c r="D1841" s="325" t="s">
        <v>81</v>
      </c>
      <c r="E1841" s="325" t="s">
        <v>50</v>
      </c>
      <c r="F1841" s="325">
        <v>56</v>
      </c>
      <c r="G1841" s="325" t="s">
        <v>170</v>
      </c>
      <c r="H1841" s="325" t="s">
        <v>170</v>
      </c>
      <c r="I1841" s="325" t="s">
        <v>170</v>
      </c>
    </row>
    <row r="1842" spans="1:9" x14ac:dyDescent="0.25">
      <c r="A1842" s="392">
        <v>43678</v>
      </c>
      <c r="B1842" s="324" t="s">
        <v>92</v>
      </c>
      <c r="C1842" s="324" t="s">
        <v>169</v>
      </c>
      <c r="D1842" s="324" t="s">
        <v>81</v>
      </c>
      <c r="E1842" s="324" t="s">
        <v>46</v>
      </c>
      <c r="F1842" s="324">
        <v>26</v>
      </c>
      <c r="G1842" s="324">
        <v>24</v>
      </c>
      <c r="H1842" s="324">
        <v>2</v>
      </c>
      <c r="I1842" s="324">
        <v>0.08</v>
      </c>
    </row>
    <row r="1843" spans="1:9" x14ac:dyDescent="0.25">
      <c r="A1843" s="393">
        <v>43678</v>
      </c>
      <c r="B1843" s="325" t="s">
        <v>92</v>
      </c>
      <c r="C1843" s="325" t="s">
        <v>169</v>
      </c>
      <c r="D1843" s="325" t="s">
        <v>81</v>
      </c>
      <c r="E1843" s="325" t="s">
        <v>47</v>
      </c>
      <c r="F1843" s="325">
        <v>427</v>
      </c>
      <c r="G1843" s="325">
        <v>425</v>
      </c>
      <c r="H1843" s="325">
        <v>2</v>
      </c>
      <c r="I1843" s="325">
        <v>0</v>
      </c>
    </row>
    <row r="1844" spans="1:9" x14ac:dyDescent="0.25">
      <c r="A1844" s="392">
        <v>43678</v>
      </c>
      <c r="B1844" s="324" t="s">
        <v>92</v>
      </c>
      <c r="C1844" s="324" t="s">
        <v>169</v>
      </c>
      <c r="D1844" s="324" t="s">
        <v>81</v>
      </c>
      <c r="E1844" s="324" t="s">
        <v>48</v>
      </c>
      <c r="F1844" s="324">
        <v>107</v>
      </c>
      <c r="G1844" s="324">
        <v>107</v>
      </c>
      <c r="H1844" s="324">
        <v>0</v>
      </c>
      <c r="I1844" s="324">
        <v>0</v>
      </c>
    </row>
    <row r="1845" spans="1:9" x14ac:dyDescent="0.25">
      <c r="A1845" s="393">
        <v>43678</v>
      </c>
      <c r="B1845" s="325" t="s">
        <v>92</v>
      </c>
      <c r="C1845" s="325" t="s">
        <v>169</v>
      </c>
      <c r="D1845" s="325" t="s">
        <v>81</v>
      </c>
      <c r="E1845" s="325" t="s">
        <v>50</v>
      </c>
      <c r="F1845" s="325">
        <v>799</v>
      </c>
      <c r="G1845" s="325">
        <v>799</v>
      </c>
      <c r="H1845" s="325">
        <v>0</v>
      </c>
      <c r="I1845" s="325">
        <v>0</v>
      </c>
    </row>
    <row r="1846" spans="1:9" x14ac:dyDescent="0.25">
      <c r="A1846" s="392">
        <v>43678</v>
      </c>
      <c r="B1846" s="324" t="s">
        <v>92</v>
      </c>
      <c r="C1846" s="324" t="s">
        <v>169</v>
      </c>
      <c r="D1846" s="324" t="s">
        <v>82</v>
      </c>
      <c r="E1846" s="324" t="s">
        <v>9</v>
      </c>
      <c r="F1846" s="324">
        <v>679</v>
      </c>
      <c r="G1846" s="324">
        <v>680</v>
      </c>
      <c r="H1846" s="324">
        <v>-1</v>
      </c>
      <c r="I1846" s="324">
        <v>0</v>
      </c>
    </row>
    <row r="1847" spans="1:9" x14ac:dyDescent="0.25">
      <c r="A1847" s="393">
        <v>43678</v>
      </c>
      <c r="B1847" s="325" t="s">
        <v>92</v>
      </c>
      <c r="C1847" s="325" t="s">
        <v>169</v>
      </c>
      <c r="D1847" s="325" t="s">
        <v>82</v>
      </c>
      <c r="E1847" s="325" t="s">
        <v>10</v>
      </c>
      <c r="F1847" s="325">
        <v>230</v>
      </c>
      <c r="G1847" s="325">
        <v>230</v>
      </c>
      <c r="H1847" s="325">
        <v>0</v>
      </c>
      <c r="I1847" s="325">
        <v>0</v>
      </c>
    </row>
    <row r="1848" spans="1:9" x14ac:dyDescent="0.25">
      <c r="A1848" s="392">
        <v>43678</v>
      </c>
      <c r="B1848" s="324" t="s">
        <v>92</v>
      </c>
      <c r="C1848" s="324" t="s">
        <v>169</v>
      </c>
      <c r="D1848" s="324" t="s">
        <v>82</v>
      </c>
      <c r="E1848" s="324" t="s">
        <v>11</v>
      </c>
      <c r="F1848" s="324">
        <v>45</v>
      </c>
      <c r="G1848" s="324">
        <v>44</v>
      </c>
      <c r="H1848" s="324">
        <v>1</v>
      </c>
      <c r="I1848" s="324">
        <v>0.02</v>
      </c>
    </row>
    <row r="1849" spans="1:9" x14ac:dyDescent="0.25">
      <c r="A1849" s="393">
        <v>43678</v>
      </c>
      <c r="B1849" s="325" t="s">
        <v>92</v>
      </c>
      <c r="C1849" s="325" t="s">
        <v>169</v>
      </c>
      <c r="D1849" s="325" t="s">
        <v>82</v>
      </c>
      <c r="E1849" s="325" t="s">
        <v>12</v>
      </c>
      <c r="F1849" s="325">
        <v>17</v>
      </c>
      <c r="G1849" s="325">
        <v>17</v>
      </c>
      <c r="H1849" s="325">
        <v>0</v>
      </c>
      <c r="I1849" s="325">
        <v>0</v>
      </c>
    </row>
    <row r="1850" spans="1:9" x14ac:dyDescent="0.25">
      <c r="A1850" s="392">
        <v>43678</v>
      </c>
      <c r="B1850" s="324" t="s">
        <v>92</v>
      </c>
      <c r="C1850" s="324" t="s">
        <v>169</v>
      </c>
      <c r="D1850" s="324" t="s">
        <v>82</v>
      </c>
      <c r="E1850" s="324" t="s">
        <v>13</v>
      </c>
      <c r="F1850" s="324">
        <v>388</v>
      </c>
      <c r="G1850" s="324">
        <v>384</v>
      </c>
      <c r="H1850" s="324">
        <v>4</v>
      </c>
      <c r="I1850" s="324">
        <v>0.01</v>
      </c>
    </row>
    <row r="1851" spans="1:9" x14ac:dyDescent="0.25">
      <c r="A1851" s="393">
        <v>43678</v>
      </c>
      <c r="B1851" s="325" t="s">
        <v>152</v>
      </c>
      <c r="C1851" s="325" t="s">
        <v>169</v>
      </c>
      <c r="D1851" s="325" t="s">
        <v>81</v>
      </c>
      <c r="E1851" s="325" t="s">
        <v>46</v>
      </c>
      <c r="F1851" s="325">
        <v>114</v>
      </c>
      <c r="G1851" s="325" t="s">
        <v>170</v>
      </c>
      <c r="H1851" s="325" t="s">
        <v>170</v>
      </c>
      <c r="I1851" s="325" t="s">
        <v>170</v>
      </c>
    </row>
    <row r="1852" spans="1:9" x14ac:dyDescent="0.25">
      <c r="A1852" s="392">
        <v>43678</v>
      </c>
      <c r="B1852" s="324" t="s">
        <v>152</v>
      </c>
      <c r="C1852" s="324" t="s">
        <v>169</v>
      </c>
      <c r="D1852" s="324" t="s">
        <v>81</v>
      </c>
      <c r="E1852" s="324" t="s">
        <v>47</v>
      </c>
      <c r="F1852" s="324">
        <v>102</v>
      </c>
      <c r="G1852" s="324" t="s">
        <v>170</v>
      </c>
      <c r="H1852" s="324" t="s">
        <v>170</v>
      </c>
      <c r="I1852" s="324" t="s">
        <v>170</v>
      </c>
    </row>
    <row r="1853" spans="1:9" x14ac:dyDescent="0.25">
      <c r="A1853" s="393">
        <v>43678</v>
      </c>
      <c r="B1853" s="325" t="s">
        <v>152</v>
      </c>
      <c r="C1853" s="325" t="s">
        <v>169</v>
      </c>
      <c r="D1853" s="325" t="s">
        <v>81</v>
      </c>
      <c r="E1853" s="325" t="s">
        <v>48</v>
      </c>
      <c r="F1853" s="325">
        <v>31</v>
      </c>
      <c r="G1853" s="325" t="s">
        <v>170</v>
      </c>
      <c r="H1853" s="325" t="s">
        <v>170</v>
      </c>
      <c r="I1853" s="325" t="s">
        <v>170</v>
      </c>
    </row>
    <row r="1854" spans="1:9" x14ac:dyDescent="0.25">
      <c r="A1854" s="392">
        <v>43678</v>
      </c>
      <c r="B1854" s="324" t="s">
        <v>152</v>
      </c>
      <c r="C1854" s="324" t="s">
        <v>169</v>
      </c>
      <c r="D1854" s="324" t="s">
        <v>81</v>
      </c>
      <c r="E1854" s="324" t="s">
        <v>50</v>
      </c>
      <c r="F1854" s="324">
        <v>128</v>
      </c>
      <c r="G1854" s="324" t="s">
        <v>170</v>
      </c>
      <c r="H1854" s="324" t="s">
        <v>170</v>
      </c>
      <c r="I1854" s="324" t="s">
        <v>170</v>
      </c>
    </row>
    <row r="1855" spans="1:9" x14ac:dyDescent="0.25">
      <c r="A1855" s="393">
        <v>43678</v>
      </c>
      <c r="B1855" s="325" t="s">
        <v>153</v>
      </c>
      <c r="C1855" s="325" t="s">
        <v>169</v>
      </c>
      <c r="D1855" s="325" t="s">
        <v>81</v>
      </c>
      <c r="E1855" s="325" t="s">
        <v>46</v>
      </c>
      <c r="F1855" s="325">
        <v>134</v>
      </c>
      <c r="G1855" s="325" t="s">
        <v>170</v>
      </c>
      <c r="H1855" s="325" t="s">
        <v>170</v>
      </c>
      <c r="I1855" s="325" t="s">
        <v>170</v>
      </c>
    </row>
    <row r="1856" spans="1:9" x14ac:dyDescent="0.25">
      <c r="A1856" s="392">
        <v>43678</v>
      </c>
      <c r="B1856" s="324" t="s">
        <v>153</v>
      </c>
      <c r="C1856" s="324" t="s">
        <v>169</v>
      </c>
      <c r="D1856" s="324" t="s">
        <v>81</v>
      </c>
      <c r="E1856" s="324" t="s">
        <v>47</v>
      </c>
      <c r="F1856" s="324">
        <v>54</v>
      </c>
      <c r="G1856" s="324" t="s">
        <v>170</v>
      </c>
      <c r="H1856" s="324" t="s">
        <v>170</v>
      </c>
      <c r="I1856" s="324" t="s">
        <v>170</v>
      </c>
    </row>
    <row r="1857" spans="1:9" x14ac:dyDescent="0.25">
      <c r="A1857" s="393">
        <v>43678</v>
      </c>
      <c r="B1857" s="325" t="s">
        <v>153</v>
      </c>
      <c r="C1857" s="325" t="s">
        <v>169</v>
      </c>
      <c r="D1857" s="325" t="s">
        <v>81</v>
      </c>
      <c r="E1857" s="325" t="s">
        <v>48</v>
      </c>
      <c r="F1857" s="325">
        <v>48</v>
      </c>
      <c r="G1857" s="325" t="s">
        <v>170</v>
      </c>
      <c r="H1857" s="325" t="s">
        <v>170</v>
      </c>
      <c r="I1857" s="325" t="s">
        <v>170</v>
      </c>
    </row>
    <row r="1858" spans="1:9" x14ac:dyDescent="0.25">
      <c r="A1858" s="392">
        <v>43678</v>
      </c>
      <c r="B1858" s="324" t="s">
        <v>153</v>
      </c>
      <c r="C1858" s="324" t="s">
        <v>169</v>
      </c>
      <c r="D1858" s="324" t="s">
        <v>81</v>
      </c>
      <c r="E1858" s="324" t="s">
        <v>50</v>
      </c>
      <c r="F1858" s="324">
        <v>23</v>
      </c>
      <c r="G1858" s="324" t="s">
        <v>170</v>
      </c>
      <c r="H1858" s="324" t="s">
        <v>170</v>
      </c>
      <c r="I1858" s="324" t="s">
        <v>170</v>
      </c>
    </row>
    <row r="1859" spans="1:9" x14ac:dyDescent="0.25">
      <c r="A1859" s="393">
        <v>43678</v>
      </c>
      <c r="B1859" s="325" t="s">
        <v>154</v>
      </c>
      <c r="C1859" s="325" t="s">
        <v>169</v>
      </c>
      <c r="D1859" s="325" t="s">
        <v>81</v>
      </c>
      <c r="E1859" s="325" t="s">
        <v>46</v>
      </c>
      <c r="F1859" s="325">
        <v>22</v>
      </c>
      <c r="G1859" s="325" t="s">
        <v>170</v>
      </c>
      <c r="H1859" s="325" t="s">
        <v>170</v>
      </c>
      <c r="I1859" s="325" t="s">
        <v>170</v>
      </c>
    </row>
    <row r="1860" spans="1:9" x14ac:dyDescent="0.25">
      <c r="A1860" s="392">
        <v>43678</v>
      </c>
      <c r="B1860" s="324" t="s">
        <v>154</v>
      </c>
      <c r="C1860" s="324" t="s">
        <v>169</v>
      </c>
      <c r="D1860" s="324" t="s">
        <v>81</v>
      </c>
      <c r="E1860" s="324" t="s">
        <v>47</v>
      </c>
      <c r="F1860" s="324">
        <v>46</v>
      </c>
      <c r="G1860" s="324" t="s">
        <v>170</v>
      </c>
      <c r="H1860" s="324" t="s">
        <v>170</v>
      </c>
      <c r="I1860" s="324" t="s">
        <v>170</v>
      </c>
    </row>
    <row r="1861" spans="1:9" x14ac:dyDescent="0.25">
      <c r="A1861" s="393">
        <v>43678</v>
      </c>
      <c r="B1861" s="325" t="s">
        <v>154</v>
      </c>
      <c r="C1861" s="325" t="s">
        <v>169</v>
      </c>
      <c r="D1861" s="325" t="s">
        <v>81</v>
      </c>
      <c r="E1861" s="325" t="s">
        <v>48</v>
      </c>
      <c r="F1861" s="325">
        <v>18</v>
      </c>
      <c r="G1861" s="325" t="s">
        <v>170</v>
      </c>
      <c r="H1861" s="325" t="s">
        <v>170</v>
      </c>
      <c r="I1861" s="325" t="s">
        <v>170</v>
      </c>
    </row>
    <row r="1862" spans="1:9" x14ac:dyDescent="0.25">
      <c r="A1862" s="392">
        <v>43678</v>
      </c>
      <c r="B1862" s="324" t="s">
        <v>154</v>
      </c>
      <c r="C1862" s="324" t="s">
        <v>169</v>
      </c>
      <c r="D1862" s="324" t="s">
        <v>81</v>
      </c>
      <c r="E1862" s="324" t="s">
        <v>50</v>
      </c>
      <c r="F1862" s="324">
        <v>107</v>
      </c>
      <c r="G1862" s="324" t="s">
        <v>170</v>
      </c>
      <c r="H1862" s="324" t="s">
        <v>170</v>
      </c>
      <c r="I1862" s="324" t="s">
        <v>170</v>
      </c>
    </row>
    <row r="1863" spans="1:9" x14ac:dyDescent="0.25">
      <c r="A1863" s="393">
        <v>43678</v>
      </c>
      <c r="B1863" s="325" t="s">
        <v>155</v>
      </c>
      <c r="C1863" s="325" t="s">
        <v>169</v>
      </c>
      <c r="D1863" s="325" t="s">
        <v>81</v>
      </c>
      <c r="E1863" s="325" t="s">
        <v>46</v>
      </c>
      <c r="F1863" s="325">
        <v>223</v>
      </c>
      <c r="G1863" s="325" t="s">
        <v>170</v>
      </c>
      <c r="H1863" s="325" t="s">
        <v>170</v>
      </c>
      <c r="I1863" s="325" t="s">
        <v>170</v>
      </c>
    </row>
    <row r="1864" spans="1:9" x14ac:dyDescent="0.25">
      <c r="A1864" s="392">
        <v>43678</v>
      </c>
      <c r="B1864" s="324" t="s">
        <v>155</v>
      </c>
      <c r="C1864" s="324" t="s">
        <v>169</v>
      </c>
      <c r="D1864" s="324" t="s">
        <v>81</v>
      </c>
      <c r="E1864" s="324" t="s">
        <v>47</v>
      </c>
      <c r="F1864" s="324">
        <v>202</v>
      </c>
      <c r="G1864" s="324" t="s">
        <v>170</v>
      </c>
      <c r="H1864" s="324" t="s">
        <v>170</v>
      </c>
      <c r="I1864" s="324" t="s">
        <v>170</v>
      </c>
    </row>
    <row r="1865" spans="1:9" x14ac:dyDescent="0.25">
      <c r="A1865" s="393">
        <v>43678</v>
      </c>
      <c r="B1865" s="325" t="s">
        <v>155</v>
      </c>
      <c r="C1865" s="325" t="s">
        <v>169</v>
      </c>
      <c r="D1865" s="325" t="s">
        <v>81</v>
      </c>
      <c r="E1865" s="325" t="s">
        <v>48</v>
      </c>
      <c r="F1865" s="325">
        <v>119</v>
      </c>
      <c r="G1865" s="325" t="s">
        <v>170</v>
      </c>
      <c r="H1865" s="325" t="s">
        <v>170</v>
      </c>
      <c r="I1865" s="325" t="s">
        <v>170</v>
      </c>
    </row>
    <row r="1866" spans="1:9" x14ac:dyDescent="0.25">
      <c r="A1866" s="392">
        <v>43678</v>
      </c>
      <c r="B1866" s="324" t="s">
        <v>155</v>
      </c>
      <c r="C1866" s="324" t="s">
        <v>169</v>
      </c>
      <c r="D1866" s="324" t="s">
        <v>81</v>
      </c>
      <c r="E1866" s="324" t="s">
        <v>50</v>
      </c>
      <c r="F1866" s="324">
        <v>259</v>
      </c>
      <c r="G1866" s="324" t="s">
        <v>170</v>
      </c>
      <c r="H1866" s="324" t="s">
        <v>170</v>
      </c>
      <c r="I1866" s="324" t="s">
        <v>170</v>
      </c>
    </row>
    <row r="1867" spans="1:9" x14ac:dyDescent="0.25">
      <c r="A1867" s="393">
        <v>43678</v>
      </c>
      <c r="B1867" s="325" t="s">
        <v>155</v>
      </c>
      <c r="C1867" s="325" t="s">
        <v>169</v>
      </c>
      <c r="D1867" s="325" t="s">
        <v>82</v>
      </c>
      <c r="E1867" s="325" t="s">
        <v>9</v>
      </c>
      <c r="F1867" s="325">
        <v>67</v>
      </c>
      <c r="G1867" s="325" t="s">
        <v>170</v>
      </c>
      <c r="H1867" s="325" t="s">
        <v>170</v>
      </c>
      <c r="I1867" s="325" t="s">
        <v>170</v>
      </c>
    </row>
    <row r="1868" spans="1:9" x14ac:dyDescent="0.25">
      <c r="A1868" s="392">
        <v>43678</v>
      </c>
      <c r="B1868" s="324" t="s">
        <v>155</v>
      </c>
      <c r="C1868" s="324" t="s">
        <v>169</v>
      </c>
      <c r="D1868" s="324" t="s">
        <v>82</v>
      </c>
      <c r="E1868" s="324" t="s">
        <v>10</v>
      </c>
      <c r="F1868" s="324">
        <v>45</v>
      </c>
      <c r="G1868" s="324" t="s">
        <v>170</v>
      </c>
      <c r="H1868" s="324" t="s">
        <v>170</v>
      </c>
      <c r="I1868" s="324" t="s">
        <v>170</v>
      </c>
    </row>
    <row r="1869" spans="1:9" x14ac:dyDescent="0.25">
      <c r="A1869" s="393">
        <v>43678</v>
      </c>
      <c r="B1869" s="325" t="s">
        <v>155</v>
      </c>
      <c r="C1869" s="325" t="s">
        <v>169</v>
      </c>
      <c r="D1869" s="325" t="s">
        <v>82</v>
      </c>
      <c r="E1869" s="325" t="s">
        <v>11</v>
      </c>
      <c r="F1869" s="325">
        <v>73</v>
      </c>
      <c r="G1869" s="325" t="s">
        <v>170</v>
      </c>
      <c r="H1869" s="325" t="s">
        <v>170</v>
      </c>
      <c r="I1869" s="325" t="s">
        <v>170</v>
      </c>
    </row>
    <row r="1870" spans="1:9" x14ac:dyDescent="0.25">
      <c r="A1870" s="392">
        <v>43678</v>
      </c>
      <c r="B1870" s="324" t="s">
        <v>155</v>
      </c>
      <c r="C1870" s="324" t="s">
        <v>169</v>
      </c>
      <c r="D1870" s="324" t="s">
        <v>82</v>
      </c>
      <c r="E1870" s="324" t="s">
        <v>12</v>
      </c>
      <c r="F1870" s="324">
        <v>163</v>
      </c>
      <c r="G1870" s="324" t="s">
        <v>170</v>
      </c>
      <c r="H1870" s="324" t="s">
        <v>170</v>
      </c>
      <c r="I1870" s="324" t="s">
        <v>170</v>
      </c>
    </row>
    <row r="1871" spans="1:9" x14ac:dyDescent="0.25">
      <c r="A1871" s="393">
        <v>43678</v>
      </c>
      <c r="B1871" s="325" t="s">
        <v>155</v>
      </c>
      <c r="C1871" s="325" t="s">
        <v>169</v>
      </c>
      <c r="D1871" s="325" t="s">
        <v>82</v>
      </c>
      <c r="E1871" s="325" t="s">
        <v>13</v>
      </c>
      <c r="F1871" s="325">
        <v>455</v>
      </c>
      <c r="G1871" s="325" t="s">
        <v>170</v>
      </c>
      <c r="H1871" s="325" t="s">
        <v>170</v>
      </c>
      <c r="I1871" s="325" t="s">
        <v>170</v>
      </c>
    </row>
    <row r="1872" spans="1:9" x14ac:dyDescent="0.25">
      <c r="A1872" s="392">
        <v>43678</v>
      </c>
      <c r="B1872" s="324" t="s">
        <v>156</v>
      </c>
      <c r="C1872" s="324" t="s">
        <v>169</v>
      </c>
      <c r="D1872" s="324" t="s">
        <v>81</v>
      </c>
      <c r="E1872" s="324" t="s">
        <v>46</v>
      </c>
      <c r="F1872" s="324">
        <v>160</v>
      </c>
      <c r="G1872" s="324" t="s">
        <v>170</v>
      </c>
      <c r="H1872" s="324" t="s">
        <v>170</v>
      </c>
      <c r="I1872" s="324" t="s">
        <v>170</v>
      </c>
    </row>
    <row r="1873" spans="1:9" x14ac:dyDescent="0.25">
      <c r="A1873" s="393">
        <v>43678</v>
      </c>
      <c r="B1873" s="325" t="s">
        <v>156</v>
      </c>
      <c r="C1873" s="325" t="s">
        <v>169</v>
      </c>
      <c r="D1873" s="325" t="s">
        <v>81</v>
      </c>
      <c r="E1873" s="325" t="s">
        <v>47</v>
      </c>
      <c r="F1873" s="325">
        <v>147</v>
      </c>
      <c r="G1873" s="325" t="s">
        <v>170</v>
      </c>
      <c r="H1873" s="325" t="s">
        <v>170</v>
      </c>
      <c r="I1873" s="325" t="s">
        <v>170</v>
      </c>
    </row>
    <row r="1874" spans="1:9" x14ac:dyDescent="0.25">
      <c r="A1874" s="392">
        <v>43678</v>
      </c>
      <c r="B1874" s="324" t="s">
        <v>156</v>
      </c>
      <c r="C1874" s="324" t="s">
        <v>169</v>
      </c>
      <c r="D1874" s="324" t="s">
        <v>81</v>
      </c>
      <c r="E1874" s="324" t="s">
        <v>48</v>
      </c>
      <c r="F1874" s="324">
        <v>99</v>
      </c>
      <c r="G1874" s="324" t="s">
        <v>170</v>
      </c>
      <c r="H1874" s="324" t="s">
        <v>170</v>
      </c>
      <c r="I1874" s="324" t="s">
        <v>170</v>
      </c>
    </row>
    <row r="1875" spans="1:9" x14ac:dyDescent="0.25">
      <c r="A1875" s="393">
        <v>43678</v>
      </c>
      <c r="B1875" s="325" t="s">
        <v>156</v>
      </c>
      <c r="C1875" s="325" t="s">
        <v>169</v>
      </c>
      <c r="D1875" s="325" t="s">
        <v>81</v>
      </c>
      <c r="E1875" s="325" t="s">
        <v>50</v>
      </c>
      <c r="F1875" s="325">
        <v>344</v>
      </c>
      <c r="G1875" s="325" t="s">
        <v>170</v>
      </c>
      <c r="H1875" s="325" t="s">
        <v>170</v>
      </c>
      <c r="I1875" s="325" t="s">
        <v>170</v>
      </c>
    </row>
    <row r="1876" spans="1:9" x14ac:dyDescent="0.25">
      <c r="A1876" s="392">
        <v>43678</v>
      </c>
      <c r="B1876" s="324" t="s">
        <v>156</v>
      </c>
      <c r="C1876" s="324" t="s">
        <v>169</v>
      </c>
      <c r="D1876" s="324" t="s">
        <v>82</v>
      </c>
      <c r="E1876" s="324" t="s">
        <v>9</v>
      </c>
      <c r="F1876" s="324">
        <v>28</v>
      </c>
      <c r="G1876" s="324" t="s">
        <v>170</v>
      </c>
      <c r="H1876" s="324" t="s">
        <v>170</v>
      </c>
      <c r="I1876" s="324" t="s">
        <v>170</v>
      </c>
    </row>
    <row r="1877" spans="1:9" x14ac:dyDescent="0.25">
      <c r="A1877" s="393">
        <v>43678</v>
      </c>
      <c r="B1877" s="325" t="s">
        <v>156</v>
      </c>
      <c r="C1877" s="325" t="s">
        <v>169</v>
      </c>
      <c r="D1877" s="325" t="s">
        <v>82</v>
      </c>
      <c r="E1877" s="325" t="s">
        <v>10</v>
      </c>
      <c r="F1877" s="325">
        <v>108</v>
      </c>
      <c r="G1877" s="325" t="s">
        <v>170</v>
      </c>
      <c r="H1877" s="325" t="s">
        <v>170</v>
      </c>
      <c r="I1877" s="325" t="s">
        <v>170</v>
      </c>
    </row>
    <row r="1878" spans="1:9" x14ac:dyDescent="0.25">
      <c r="A1878" s="392">
        <v>43678</v>
      </c>
      <c r="B1878" s="324" t="s">
        <v>156</v>
      </c>
      <c r="C1878" s="324" t="s">
        <v>169</v>
      </c>
      <c r="D1878" s="324" t="s">
        <v>82</v>
      </c>
      <c r="E1878" s="324" t="s">
        <v>11</v>
      </c>
      <c r="F1878" s="324">
        <v>205</v>
      </c>
      <c r="G1878" s="324" t="s">
        <v>170</v>
      </c>
      <c r="H1878" s="324" t="s">
        <v>170</v>
      </c>
      <c r="I1878" s="324" t="s">
        <v>170</v>
      </c>
    </row>
    <row r="1879" spans="1:9" x14ac:dyDescent="0.25">
      <c r="A1879" s="393">
        <v>43678</v>
      </c>
      <c r="B1879" s="325" t="s">
        <v>156</v>
      </c>
      <c r="C1879" s="325" t="s">
        <v>169</v>
      </c>
      <c r="D1879" s="325" t="s">
        <v>82</v>
      </c>
      <c r="E1879" s="325" t="s">
        <v>12</v>
      </c>
      <c r="F1879" s="325">
        <v>215</v>
      </c>
      <c r="G1879" s="325" t="s">
        <v>170</v>
      </c>
      <c r="H1879" s="325" t="s">
        <v>170</v>
      </c>
      <c r="I1879" s="325" t="s">
        <v>170</v>
      </c>
    </row>
    <row r="1880" spans="1:9" x14ac:dyDescent="0.25">
      <c r="A1880" s="392">
        <v>43678</v>
      </c>
      <c r="B1880" s="324" t="s">
        <v>156</v>
      </c>
      <c r="C1880" s="324" t="s">
        <v>169</v>
      </c>
      <c r="D1880" s="324" t="s">
        <v>82</v>
      </c>
      <c r="E1880" s="324" t="s">
        <v>13</v>
      </c>
      <c r="F1880" s="324">
        <v>194</v>
      </c>
      <c r="G1880" s="324" t="s">
        <v>170</v>
      </c>
      <c r="H1880" s="324" t="s">
        <v>170</v>
      </c>
      <c r="I1880" s="324" t="s">
        <v>170</v>
      </c>
    </row>
    <row r="1881" spans="1:9" x14ac:dyDescent="0.25">
      <c r="A1881" s="393">
        <v>43678</v>
      </c>
      <c r="B1881" s="325" t="s">
        <v>93</v>
      </c>
      <c r="C1881" s="325" t="s">
        <v>169</v>
      </c>
      <c r="D1881" s="325" t="s">
        <v>81</v>
      </c>
      <c r="E1881" s="325" t="s">
        <v>46</v>
      </c>
      <c r="F1881" s="325">
        <v>270</v>
      </c>
      <c r="G1881" s="325">
        <v>241</v>
      </c>
      <c r="H1881" s="325">
        <v>29</v>
      </c>
      <c r="I1881" s="325">
        <v>0.12</v>
      </c>
    </row>
    <row r="1882" spans="1:9" x14ac:dyDescent="0.25">
      <c r="A1882" s="392">
        <v>43678</v>
      </c>
      <c r="B1882" s="324" t="s">
        <v>93</v>
      </c>
      <c r="C1882" s="324" t="s">
        <v>169</v>
      </c>
      <c r="D1882" s="324" t="s">
        <v>81</v>
      </c>
      <c r="E1882" s="324" t="s">
        <v>47</v>
      </c>
      <c r="F1882" s="324">
        <v>207</v>
      </c>
      <c r="G1882" s="324">
        <v>202</v>
      </c>
      <c r="H1882" s="324">
        <v>5</v>
      </c>
      <c r="I1882" s="324">
        <v>0.02</v>
      </c>
    </row>
    <row r="1883" spans="1:9" x14ac:dyDescent="0.25">
      <c r="A1883" s="393">
        <v>43678</v>
      </c>
      <c r="B1883" s="325" t="s">
        <v>93</v>
      </c>
      <c r="C1883" s="325" t="s">
        <v>169</v>
      </c>
      <c r="D1883" s="325" t="s">
        <v>81</v>
      </c>
      <c r="E1883" s="325" t="s">
        <v>48</v>
      </c>
      <c r="F1883" s="325">
        <v>136</v>
      </c>
      <c r="G1883" s="325">
        <v>133</v>
      </c>
      <c r="H1883" s="325">
        <v>3</v>
      </c>
      <c r="I1883" s="325">
        <v>0.02</v>
      </c>
    </row>
    <row r="1884" spans="1:9" x14ac:dyDescent="0.25">
      <c r="A1884" s="392">
        <v>43678</v>
      </c>
      <c r="B1884" s="324" t="s">
        <v>93</v>
      </c>
      <c r="C1884" s="324" t="s">
        <v>169</v>
      </c>
      <c r="D1884" s="324" t="s">
        <v>81</v>
      </c>
      <c r="E1884" s="324" t="s">
        <v>50</v>
      </c>
      <c r="F1884" s="324">
        <v>436</v>
      </c>
      <c r="G1884" s="324">
        <v>436</v>
      </c>
      <c r="H1884" s="324">
        <v>0</v>
      </c>
      <c r="I1884" s="324">
        <v>0</v>
      </c>
    </row>
    <row r="1885" spans="1:9" x14ac:dyDescent="0.25">
      <c r="A1885" s="393">
        <v>43678</v>
      </c>
      <c r="B1885" s="325" t="s">
        <v>93</v>
      </c>
      <c r="C1885" s="325" t="s">
        <v>169</v>
      </c>
      <c r="D1885" s="325" t="s">
        <v>82</v>
      </c>
      <c r="E1885" s="325" t="s">
        <v>9</v>
      </c>
      <c r="F1885" s="325">
        <v>51</v>
      </c>
      <c r="G1885" s="325">
        <v>51</v>
      </c>
      <c r="H1885" s="325">
        <v>0</v>
      </c>
      <c r="I1885" s="325">
        <v>0</v>
      </c>
    </row>
    <row r="1886" spans="1:9" x14ac:dyDescent="0.25">
      <c r="A1886" s="392">
        <v>43678</v>
      </c>
      <c r="B1886" s="324" t="s">
        <v>93</v>
      </c>
      <c r="C1886" s="324" t="s">
        <v>169</v>
      </c>
      <c r="D1886" s="324" t="s">
        <v>82</v>
      </c>
      <c r="E1886" s="324" t="s">
        <v>10</v>
      </c>
      <c r="F1886" s="324">
        <v>154</v>
      </c>
      <c r="G1886" s="324">
        <v>154</v>
      </c>
      <c r="H1886" s="324">
        <v>0</v>
      </c>
      <c r="I1886" s="324">
        <v>0</v>
      </c>
    </row>
    <row r="1887" spans="1:9" x14ac:dyDescent="0.25">
      <c r="A1887" s="393">
        <v>43678</v>
      </c>
      <c r="B1887" s="325" t="s">
        <v>93</v>
      </c>
      <c r="C1887" s="325" t="s">
        <v>169</v>
      </c>
      <c r="D1887" s="325" t="s">
        <v>82</v>
      </c>
      <c r="E1887" s="325" t="s">
        <v>11</v>
      </c>
      <c r="F1887" s="325">
        <v>227</v>
      </c>
      <c r="G1887" s="325">
        <v>227</v>
      </c>
      <c r="H1887" s="325">
        <v>0</v>
      </c>
      <c r="I1887" s="325">
        <v>0</v>
      </c>
    </row>
    <row r="1888" spans="1:9" x14ac:dyDescent="0.25">
      <c r="A1888" s="392">
        <v>43678</v>
      </c>
      <c r="B1888" s="324" t="s">
        <v>93</v>
      </c>
      <c r="C1888" s="324" t="s">
        <v>169</v>
      </c>
      <c r="D1888" s="324" t="s">
        <v>82</v>
      </c>
      <c r="E1888" s="324" t="s">
        <v>12</v>
      </c>
      <c r="F1888" s="324">
        <v>291</v>
      </c>
      <c r="G1888" s="324">
        <v>290</v>
      </c>
      <c r="H1888" s="324">
        <v>1</v>
      </c>
      <c r="I1888" s="324">
        <v>0</v>
      </c>
    </row>
    <row r="1889" spans="1:9" x14ac:dyDescent="0.25">
      <c r="A1889" s="393">
        <v>43678</v>
      </c>
      <c r="B1889" s="325" t="s">
        <v>93</v>
      </c>
      <c r="C1889" s="325" t="s">
        <v>169</v>
      </c>
      <c r="D1889" s="325" t="s">
        <v>82</v>
      </c>
      <c r="E1889" s="325" t="s">
        <v>13</v>
      </c>
      <c r="F1889" s="325">
        <v>326</v>
      </c>
      <c r="G1889" s="325">
        <v>290</v>
      </c>
      <c r="H1889" s="325">
        <v>36</v>
      </c>
      <c r="I1889" s="325">
        <v>0.12</v>
      </c>
    </row>
    <row r="1890" spans="1:9" x14ac:dyDescent="0.25">
      <c r="A1890" s="392">
        <v>43678</v>
      </c>
      <c r="B1890" s="324" t="s">
        <v>171</v>
      </c>
      <c r="C1890" s="324" t="s">
        <v>169</v>
      </c>
      <c r="D1890" s="324" t="s">
        <v>81</v>
      </c>
      <c r="E1890" s="324" t="s">
        <v>46</v>
      </c>
      <c r="F1890" s="324" t="s">
        <v>170</v>
      </c>
      <c r="G1890" s="324" t="s">
        <v>170</v>
      </c>
      <c r="H1890" s="324" t="s">
        <v>170</v>
      </c>
      <c r="I1890" s="324" t="s">
        <v>170</v>
      </c>
    </row>
    <row r="1891" spans="1:9" x14ac:dyDescent="0.25">
      <c r="A1891" s="393">
        <v>43678</v>
      </c>
      <c r="B1891" s="325" t="s">
        <v>171</v>
      </c>
      <c r="C1891" s="325" t="s">
        <v>169</v>
      </c>
      <c r="D1891" s="325" t="s">
        <v>81</v>
      </c>
      <c r="E1891" s="325" t="s">
        <v>47</v>
      </c>
      <c r="F1891" s="325" t="s">
        <v>170</v>
      </c>
      <c r="G1891" s="325" t="s">
        <v>170</v>
      </c>
      <c r="H1891" s="325" t="s">
        <v>170</v>
      </c>
      <c r="I1891" s="325" t="s">
        <v>170</v>
      </c>
    </row>
    <row r="1892" spans="1:9" x14ac:dyDescent="0.25">
      <c r="A1892" s="392">
        <v>43678</v>
      </c>
      <c r="B1892" s="324" t="s">
        <v>171</v>
      </c>
      <c r="C1892" s="324" t="s">
        <v>169</v>
      </c>
      <c r="D1892" s="324" t="s">
        <v>81</v>
      </c>
      <c r="E1892" s="324" t="s">
        <v>48</v>
      </c>
      <c r="F1892" s="324" t="s">
        <v>170</v>
      </c>
      <c r="G1892" s="324" t="s">
        <v>170</v>
      </c>
      <c r="H1892" s="324" t="s">
        <v>170</v>
      </c>
      <c r="I1892" s="324" t="s">
        <v>170</v>
      </c>
    </row>
    <row r="1893" spans="1:9" x14ac:dyDescent="0.25">
      <c r="A1893" s="393">
        <v>43678</v>
      </c>
      <c r="B1893" s="325" t="s">
        <v>171</v>
      </c>
      <c r="C1893" s="325" t="s">
        <v>169</v>
      </c>
      <c r="D1893" s="325" t="s">
        <v>81</v>
      </c>
      <c r="E1893" s="325" t="s">
        <v>50</v>
      </c>
      <c r="F1893" s="325" t="s">
        <v>170</v>
      </c>
      <c r="G1893" s="325" t="s">
        <v>170</v>
      </c>
      <c r="H1893" s="325" t="s">
        <v>170</v>
      </c>
      <c r="I1893" s="325" t="s">
        <v>170</v>
      </c>
    </row>
    <row r="1894" spans="1:9" x14ac:dyDescent="0.25">
      <c r="A1894" s="392">
        <v>43678</v>
      </c>
      <c r="B1894" s="324" t="s">
        <v>171</v>
      </c>
      <c r="C1894" s="324" t="s">
        <v>169</v>
      </c>
      <c r="D1894" s="324" t="s">
        <v>82</v>
      </c>
      <c r="E1894" s="324" t="s">
        <v>9</v>
      </c>
      <c r="F1894" s="324" t="s">
        <v>170</v>
      </c>
      <c r="G1894" s="324" t="s">
        <v>170</v>
      </c>
      <c r="H1894" s="324" t="s">
        <v>170</v>
      </c>
      <c r="I1894" s="324" t="s">
        <v>170</v>
      </c>
    </row>
    <row r="1895" spans="1:9" x14ac:dyDescent="0.25">
      <c r="A1895" s="393">
        <v>43678</v>
      </c>
      <c r="B1895" s="325" t="s">
        <v>171</v>
      </c>
      <c r="C1895" s="325" t="s">
        <v>169</v>
      </c>
      <c r="D1895" s="325" t="s">
        <v>82</v>
      </c>
      <c r="E1895" s="325" t="s">
        <v>10</v>
      </c>
      <c r="F1895" s="325" t="s">
        <v>170</v>
      </c>
      <c r="G1895" s="325" t="s">
        <v>170</v>
      </c>
      <c r="H1895" s="325" t="s">
        <v>170</v>
      </c>
      <c r="I1895" s="325" t="s">
        <v>170</v>
      </c>
    </row>
    <row r="1896" spans="1:9" x14ac:dyDescent="0.25">
      <c r="A1896" s="392">
        <v>43678</v>
      </c>
      <c r="B1896" s="324" t="s">
        <v>171</v>
      </c>
      <c r="C1896" s="324" t="s">
        <v>169</v>
      </c>
      <c r="D1896" s="324" t="s">
        <v>82</v>
      </c>
      <c r="E1896" s="324" t="s">
        <v>11</v>
      </c>
      <c r="F1896" s="324" t="s">
        <v>170</v>
      </c>
      <c r="G1896" s="324" t="s">
        <v>170</v>
      </c>
      <c r="H1896" s="324" t="s">
        <v>170</v>
      </c>
      <c r="I1896" s="324" t="s">
        <v>170</v>
      </c>
    </row>
    <row r="1897" spans="1:9" x14ac:dyDescent="0.25">
      <c r="A1897" s="393">
        <v>43678</v>
      </c>
      <c r="B1897" s="325" t="s">
        <v>171</v>
      </c>
      <c r="C1897" s="325" t="s">
        <v>169</v>
      </c>
      <c r="D1897" s="325" t="s">
        <v>82</v>
      </c>
      <c r="E1897" s="325" t="s">
        <v>12</v>
      </c>
      <c r="F1897" s="325" t="s">
        <v>170</v>
      </c>
      <c r="G1897" s="325" t="s">
        <v>170</v>
      </c>
      <c r="H1897" s="325" t="s">
        <v>170</v>
      </c>
      <c r="I1897" s="325" t="s">
        <v>170</v>
      </c>
    </row>
    <row r="1898" spans="1:9" x14ac:dyDescent="0.25">
      <c r="A1898" s="392">
        <v>43678</v>
      </c>
      <c r="B1898" s="324" t="s">
        <v>171</v>
      </c>
      <c r="C1898" s="324" t="s">
        <v>169</v>
      </c>
      <c r="D1898" s="324" t="s">
        <v>82</v>
      </c>
      <c r="E1898" s="324" t="s">
        <v>13</v>
      </c>
      <c r="F1898" s="324" t="s">
        <v>170</v>
      </c>
      <c r="G1898" s="324" t="s">
        <v>170</v>
      </c>
      <c r="H1898" s="324" t="s">
        <v>170</v>
      </c>
      <c r="I1898" s="324" t="s">
        <v>170</v>
      </c>
    </row>
    <row r="1899" spans="1:9" x14ac:dyDescent="0.25">
      <c r="A1899" s="393">
        <v>43678</v>
      </c>
      <c r="B1899" s="325" t="s">
        <v>157</v>
      </c>
      <c r="C1899" s="325" t="s">
        <v>169</v>
      </c>
      <c r="D1899" s="325" t="s">
        <v>81</v>
      </c>
      <c r="E1899" s="325" t="s">
        <v>46</v>
      </c>
      <c r="F1899" s="325">
        <v>157</v>
      </c>
      <c r="G1899" s="325" t="s">
        <v>170</v>
      </c>
      <c r="H1899" s="325" t="s">
        <v>170</v>
      </c>
      <c r="I1899" s="325" t="s">
        <v>170</v>
      </c>
    </row>
    <row r="1900" spans="1:9" x14ac:dyDescent="0.25">
      <c r="A1900" s="392">
        <v>43678</v>
      </c>
      <c r="B1900" s="324" t="s">
        <v>157</v>
      </c>
      <c r="C1900" s="324" t="s">
        <v>169</v>
      </c>
      <c r="D1900" s="324" t="s">
        <v>81</v>
      </c>
      <c r="E1900" s="324" t="s">
        <v>47</v>
      </c>
      <c r="F1900" s="324">
        <v>104</v>
      </c>
      <c r="G1900" s="324" t="s">
        <v>170</v>
      </c>
      <c r="H1900" s="324" t="s">
        <v>170</v>
      </c>
      <c r="I1900" s="324" t="s">
        <v>170</v>
      </c>
    </row>
    <row r="1901" spans="1:9" x14ac:dyDescent="0.25">
      <c r="A1901" s="393">
        <v>43678</v>
      </c>
      <c r="B1901" s="325" t="s">
        <v>157</v>
      </c>
      <c r="C1901" s="325" t="s">
        <v>169</v>
      </c>
      <c r="D1901" s="325" t="s">
        <v>81</v>
      </c>
      <c r="E1901" s="325" t="s">
        <v>48</v>
      </c>
      <c r="F1901" s="325">
        <v>74</v>
      </c>
      <c r="G1901" s="325" t="s">
        <v>170</v>
      </c>
      <c r="H1901" s="325" t="s">
        <v>170</v>
      </c>
      <c r="I1901" s="325" t="s">
        <v>170</v>
      </c>
    </row>
    <row r="1902" spans="1:9" x14ac:dyDescent="0.25">
      <c r="A1902" s="392">
        <v>43678</v>
      </c>
      <c r="B1902" s="324" t="s">
        <v>157</v>
      </c>
      <c r="C1902" s="324" t="s">
        <v>169</v>
      </c>
      <c r="D1902" s="324" t="s">
        <v>81</v>
      </c>
      <c r="E1902" s="324" t="s">
        <v>50</v>
      </c>
      <c r="F1902" s="324">
        <v>166</v>
      </c>
      <c r="G1902" s="324" t="s">
        <v>170</v>
      </c>
      <c r="H1902" s="324" t="s">
        <v>170</v>
      </c>
      <c r="I1902" s="324" t="s">
        <v>170</v>
      </c>
    </row>
    <row r="1903" spans="1:9" x14ac:dyDescent="0.25">
      <c r="A1903" s="393">
        <v>43678</v>
      </c>
      <c r="B1903" s="325" t="s">
        <v>157</v>
      </c>
      <c r="C1903" s="325" t="s">
        <v>169</v>
      </c>
      <c r="D1903" s="325" t="s">
        <v>82</v>
      </c>
      <c r="E1903" s="325" t="s">
        <v>9</v>
      </c>
      <c r="F1903" s="325">
        <v>100</v>
      </c>
      <c r="G1903" s="325" t="s">
        <v>170</v>
      </c>
      <c r="H1903" s="325" t="s">
        <v>170</v>
      </c>
      <c r="I1903" s="325" t="s">
        <v>170</v>
      </c>
    </row>
    <row r="1904" spans="1:9" x14ac:dyDescent="0.25">
      <c r="A1904" s="392">
        <v>43678</v>
      </c>
      <c r="B1904" s="324" t="s">
        <v>157</v>
      </c>
      <c r="C1904" s="324" t="s">
        <v>169</v>
      </c>
      <c r="D1904" s="324" t="s">
        <v>82</v>
      </c>
      <c r="E1904" s="324" t="s">
        <v>10</v>
      </c>
      <c r="F1904" s="324">
        <v>12</v>
      </c>
      <c r="G1904" s="324" t="s">
        <v>170</v>
      </c>
      <c r="H1904" s="324" t="s">
        <v>170</v>
      </c>
      <c r="I1904" s="324" t="s">
        <v>170</v>
      </c>
    </row>
    <row r="1905" spans="1:9" x14ac:dyDescent="0.25">
      <c r="A1905" s="393">
        <v>43678</v>
      </c>
      <c r="B1905" s="325" t="s">
        <v>157</v>
      </c>
      <c r="C1905" s="325" t="s">
        <v>169</v>
      </c>
      <c r="D1905" s="325" t="s">
        <v>82</v>
      </c>
      <c r="E1905" s="325" t="s">
        <v>11</v>
      </c>
      <c r="F1905" s="325">
        <v>109</v>
      </c>
      <c r="G1905" s="325" t="s">
        <v>170</v>
      </c>
      <c r="H1905" s="325" t="s">
        <v>170</v>
      </c>
      <c r="I1905" s="325" t="s">
        <v>170</v>
      </c>
    </row>
    <row r="1906" spans="1:9" x14ac:dyDescent="0.25">
      <c r="A1906" s="392">
        <v>43678</v>
      </c>
      <c r="B1906" s="324" t="s">
        <v>157</v>
      </c>
      <c r="C1906" s="324" t="s">
        <v>169</v>
      </c>
      <c r="D1906" s="324" t="s">
        <v>82</v>
      </c>
      <c r="E1906" s="324" t="s">
        <v>12</v>
      </c>
      <c r="F1906" s="324">
        <v>60</v>
      </c>
      <c r="G1906" s="324" t="s">
        <v>170</v>
      </c>
      <c r="H1906" s="324" t="s">
        <v>170</v>
      </c>
      <c r="I1906" s="324" t="s">
        <v>170</v>
      </c>
    </row>
    <row r="1907" spans="1:9" x14ac:dyDescent="0.25">
      <c r="A1907" s="393">
        <v>43678</v>
      </c>
      <c r="B1907" s="325" t="s">
        <v>157</v>
      </c>
      <c r="C1907" s="325" t="s">
        <v>169</v>
      </c>
      <c r="D1907" s="325" t="s">
        <v>82</v>
      </c>
      <c r="E1907" s="325" t="s">
        <v>13</v>
      </c>
      <c r="F1907" s="325">
        <v>164</v>
      </c>
      <c r="G1907" s="325" t="s">
        <v>170</v>
      </c>
      <c r="H1907" s="325" t="s">
        <v>170</v>
      </c>
      <c r="I1907" s="325" t="s">
        <v>170</v>
      </c>
    </row>
    <row r="1908" spans="1:9" x14ac:dyDescent="0.25">
      <c r="A1908" s="392">
        <v>43678</v>
      </c>
      <c r="B1908" s="324" t="s">
        <v>158</v>
      </c>
      <c r="C1908" s="324" t="s">
        <v>169</v>
      </c>
      <c r="D1908" s="324" t="s">
        <v>81</v>
      </c>
      <c r="E1908" s="324" t="s">
        <v>46</v>
      </c>
      <c r="F1908" s="324">
        <v>332</v>
      </c>
      <c r="G1908" s="324" t="s">
        <v>170</v>
      </c>
      <c r="H1908" s="324" t="s">
        <v>170</v>
      </c>
      <c r="I1908" s="324" t="s">
        <v>170</v>
      </c>
    </row>
    <row r="1909" spans="1:9" x14ac:dyDescent="0.25">
      <c r="A1909" s="393">
        <v>43678</v>
      </c>
      <c r="B1909" s="325" t="s">
        <v>158</v>
      </c>
      <c r="C1909" s="325" t="s">
        <v>169</v>
      </c>
      <c r="D1909" s="325" t="s">
        <v>81</v>
      </c>
      <c r="E1909" s="325" t="s">
        <v>47</v>
      </c>
      <c r="F1909" s="325">
        <v>114</v>
      </c>
      <c r="G1909" s="325" t="s">
        <v>170</v>
      </c>
      <c r="H1909" s="325" t="s">
        <v>170</v>
      </c>
      <c r="I1909" s="325" t="s">
        <v>170</v>
      </c>
    </row>
    <row r="1910" spans="1:9" x14ac:dyDescent="0.25">
      <c r="A1910" s="392">
        <v>43678</v>
      </c>
      <c r="B1910" s="324" t="s">
        <v>158</v>
      </c>
      <c r="C1910" s="324" t="s">
        <v>169</v>
      </c>
      <c r="D1910" s="324" t="s">
        <v>81</v>
      </c>
      <c r="E1910" s="324" t="s">
        <v>48</v>
      </c>
      <c r="F1910" s="324">
        <v>82</v>
      </c>
      <c r="G1910" s="324" t="s">
        <v>170</v>
      </c>
      <c r="H1910" s="324" t="s">
        <v>170</v>
      </c>
      <c r="I1910" s="324" t="s">
        <v>170</v>
      </c>
    </row>
    <row r="1911" spans="1:9" x14ac:dyDescent="0.25">
      <c r="A1911" s="393">
        <v>43678</v>
      </c>
      <c r="B1911" s="325" t="s">
        <v>158</v>
      </c>
      <c r="C1911" s="325" t="s">
        <v>169</v>
      </c>
      <c r="D1911" s="325" t="s">
        <v>81</v>
      </c>
      <c r="E1911" s="325" t="s">
        <v>50</v>
      </c>
      <c r="F1911" s="325">
        <v>161</v>
      </c>
      <c r="G1911" s="325" t="s">
        <v>170</v>
      </c>
      <c r="H1911" s="325" t="s">
        <v>170</v>
      </c>
      <c r="I1911" s="325" t="s">
        <v>170</v>
      </c>
    </row>
    <row r="1912" spans="1:9" x14ac:dyDescent="0.25">
      <c r="A1912" s="392">
        <v>43678</v>
      </c>
      <c r="B1912" s="324" t="s">
        <v>158</v>
      </c>
      <c r="C1912" s="324" t="s">
        <v>169</v>
      </c>
      <c r="D1912" s="324" t="s">
        <v>82</v>
      </c>
      <c r="E1912" s="324" t="s">
        <v>9</v>
      </c>
      <c r="F1912" s="324">
        <v>27</v>
      </c>
      <c r="G1912" s="324" t="s">
        <v>170</v>
      </c>
      <c r="H1912" s="324" t="s">
        <v>170</v>
      </c>
      <c r="I1912" s="324" t="s">
        <v>170</v>
      </c>
    </row>
    <row r="1913" spans="1:9" x14ac:dyDescent="0.25">
      <c r="A1913" s="393">
        <v>43678</v>
      </c>
      <c r="B1913" s="325" t="s">
        <v>158</v>
      </c>
      <c r="C1913" s="325" t="s">
        <v>169</v>
      </c>
      <c r="D1913" s="325" t="s">
        <v>82</v>
      </c>
      <c r="E1913" s="325" t="s">
        <v>10</v>
      </c>
      <c r="F1913" s="325">
        <v>57</v>
      </c>
      <c r="G1913" s="325" t="s">
        <v>170</v>
      </c>
      <c r="H1913" s="325" t="s">
        <v>170</v>
      </c>
      <c r="I1913" s="325" t="s">
        <v>170</v>
      </c>
    </row>
    <row r="1914" spans="1:9" x14ac:dyDescent="0.25">
      <c r="A1914" s="392">
        <v>43678</v>
      </c>
      <c r="B1914" s="324" t="s">
        <v>158</v>
      </c>
      <c r="C1914" s="324" t="s">
        <v>169</v>
      </c>
      <c r="D1914" s="324" t="s">
        <v>82</v>
      </c>
      <c r="E1914" s="324" t="s">
        <v>11</v>
      </c>
      <c r="F1914" s="324">
        <v>79</v>
      </c>
      <c r="G1914" s="324" t="s">
        <v>170</v>
      </c>
      <c r="H1914" s="324" t="s">
        <v>170</v>
      </c>
      <c r="I1914" s="324" t="s">
        <v>170</v>
      </c>
    </row>
    <row r="1915" spans="1:9" x14ac:dyDescent="0.25">
      <c r="A1915" s="393">
        <v>43678</v>
      </c>
      <c r="B1915" s="325" t="s">
        <v>158</v>
      </c>
      <c r="C1915" s="325" t="s">
        <v>169</v>
      </c>
      <c r="D1915" s="325" t="s">
        <v>82</v>
      </c>
      <c r="E1915" s="325" t="s">
        <v>12</v>
      </c>
      <c r="F1915" s="325">
        <v>209</v>
      </c>
      <c r="G1915" s="325" t="s">
        <v>170</v>
      </c>
      <c r="H1915" s="325" t="s">
        <v>170</v>
      </c>
      <c r="I1915" s="325" t="s">
        <v>170</v>
      </c>
    </row>
    <row r="1916" spans="1:9" x14ac:dyDescent="0.25">
      <c r="A1916" s="392">
        <v>43678</v>
      </c>
      <c r="B1916" s="324" t="s">
        <v>158</v>
      </c>
      <c r="C1916" s="324" t="s">
        <v>169</v>
      </c>
      <c r="D1916" s="324" t="s">
        <v>82</v>
      </c>
      <c r="E1916" s="324" t="s">
        <v>13</v>
      </c>
      <c r="F1916" s="324">
        <v>317</v>
      </c>
      <c r="G1916" s="324" t="s">
        <v>170</v>
      </c>
      <c r="H1916" s="324" t="s">
        <v>170</v>
      </c>
      <c r="I1916" s="324" t="s">
        <v>170</v>
      </c>
    </row>
    <row r="1917" spans="1:9" x14ac:dyDescent="0.25">
      <c r="A1917" s="393">
        <v>43678</v>
      </c>
      <c r="B1917" s="325" t="s">
        <v>94</v>
      </c>
      <c r="C1917" s="325" t="s">
        <v>169</v>
      </c>
      <c r="D1917" s="325" t="s">
        <v>81</v>
      </c>
      <c r="E1917" s="325" t="s">
        <v>46</v>
      </c>
      <c r="F1917" s="325">
        <v>217</v>
      </c>
      <c r="G1917" s="325">
        <v>208</v>
      </c>
      <c r="H1917" s="325">
        <v>9</v>
      </c>
      <c r="I1917" s="325">
        <v>0.04</v>
      </c>
    </row>
    <row r="1918" spans="1:9" x14ac:dyDescent="0.25">
      <c r="A1918" s="392">
        <v>43678</v>
      </c>
      <c r="B1918" s="324" t="s">
        <v>94</v>
      </c>
      <c r="C1918" s="324" t="s">
        <v>169</v>
      </c>
      <c r="D1918" s="324" t="s">
        <v>81</v>
      </c>
      <c r="E1918" s="324" t="s">
        <v>47</v>
      </c>
      <c r="F1918" s="324">
        <v>830</v>
      </c>
      <c r="G1918" s="324">
        <v>827</v>
      </c>
      <c r="H1918" s="324">
        <v>3</v>
      </c>
      <c r="I1918" s="324">
        <v>0</v>
      </c>
    </row>
    <row r="1919" spans="1:9" x14ac:dyDescent="0.25">
      <c r="A1919" s="393">
        <v>43678</v>
      </c>
      <c r="B1919" s="325" t="s">
        <v>94</v>
      </c>
      <c r="C1919" s="325" t="s">
        <v>169</v>
      </c>
      <c r="D1919" s="325" t="s">
        <v>81</v>
      </c>
      <c r="E1919" s="325" t="s">
        <v>48</v>
      </c>
      <c r="F1919" s="325">
        <v>310</v>
      </c>
      <c r="G1919" s="325">
        <v>308</v>
      </c>
      <c r="H1919" s="325">
        <v>2</v>
      </c>
      <c r="I1919" s="325">
        <v>0.01</v>
      </c>
    </row>
    <row r="1920" spans="1:9" x14ac:dyDescent="0.25">
      <c r="A1920" s="392">
        <v>43678</v>
      </c>
      <c r="B1920" s="324" t="s">
        <v>94</v>
      </c>
      <c r="C1920" s="324" t="s">
        <v>169</v>
      </c>
      <c r="D1920" s="324" t="s">
        <v>81</v>
      </c>
      <c r="E1920" s="324" t="s">
        <v>50</v>
      </c>
      <c r="F1920" s="324">
        <v>1999</v>
      </c>
      <c r="G1920" s="324">
        <v>1998</v>
      </c>
      <c r="H1920" s="324">
        <v>1</v>
      </c>
      <c r="I1920" s="324">
        <v>0</v>
      </c>
    </row>
    <row r="1921" spans="1:9" x14ac:dyDescent="0.25">
      <c r="A1921" s="393">
        <v>43678</v>
      </c>
      <c r="B1921" s="325" t="s">
        <v>94</v>
      </c>
      <c r="C1921" s="325" t="s">
        <v>169</v>
      </c>
      <c r="D1921" s="325" t="s">
        <v>82</v>
      </c>
      <c r="E1921" s="325" t="s">
        <v>9</v>
      </c>
      <c r="F1921" s="325">
        <v>880</v>
      </c>
      <c r="G1921" s="325">
        <v>880</v>
      </c>
      <c r="H1921" s="325">
        <v>0</v>
      </c>
      <c r="I1921" s="325">
        <v>0</v>
      </c>
    </row>
    <row r="1922" spans="1:9" x14ac:dyDescent="0.25">
      <c r="A1922" s="392">
        <v>43678</v>
      </c>
      <c r="B1922" s="324" t="s">
        <v>94</v>
      </c>
      <c r="C1922" s="324" t="s">
        <v>169</v>
      </c>
      <c r="D1922" s="324" t="s">
        <v>82</v>
      </c>
      <c r="E1922" s="324" t="s">
        <v>10</v>
      </c>
      <c r="F1922" s="324">
        <v>389</v>
      </c>
      <c r="G1922" s="324">
        <v>390</v>
      </c>
      <c r="H1922" s="324">
        <v>-1</v>
      </c>
      <c r="I1922" s="324">
        <v>0</v>
      </c>
    </row>
    <row r="1923" spans="1:9" x14ac:dyDescent="0.25">
      <c r="A1923" s="393">
        <v>43678</v>
      </c>
      <c r="B1923" s="325" t="s">
        <v>94</v>
      </c>
      <c r="C1923" s="325" t="s">
        <v>169</v>
      </c>
      <c r="D1923" s="325" t="s">
        <v>82</v>
      </c>
      <c r="E1923" s="325" t="s">
        <v>11</v>
      </c>
      <c r="F1923" s="325">
        <v>680</v>
      </c>
      <c r="G1923" s="325">
        <v>677</v>
      </c>
      <c r="H1923" s="325">
        <v>3</v>
      </c>
      <c r="I1923" s="325">
        <v>0</v>
      </c>
    </row>
    <row r="1924" spans="1:9" x14ac:dyDescent="0.25">
      <c r="A1924" s="392">
        <v>43678</v>
      </c>
      <c r="B1924" s="324" t="s">
        <v>94</v>
      </c>
      <c r="C1924" s="324" t="s">
        <v>169</v>
      </c>
      <c r="D1924" s="324" t="s">
        <v>82</v>
      </c>
      <c r="E1924" s="324" t="s">
        <v>12</v>
      </c>
      <c r="F1924" s="324">
        <v>414</v>
      </c>
      <c r="G1924" s="324">
        <v>414</v>
      </c>
      <c r="H1924" s="324">
        <v>0</v>
      </c>
      <c r="I1924" s="324">
        <v>0</v>
      </c>
    </row>
    <row r="1925" spans="1:9" x14ac:dyDescent="0.25">
      <c r="A1925" s="393">
        <v>43678</v>
      </c>
      <c r="B1925" s="325" t="s">
        <v>94</v>
      </c>
      <c r="C1925" s="325" t="s">
        <v>169</v>
      </c>
      <c r="D1925" s="325" t="s">
        <v>82</v>
      </c>
      <c r="E1925" s="325" t="s">
        <v>13</v>
      </c>
      <c r="F1925" s="325">
        <v>993</v>
      </c>
      <c r="G1925" s="325">
        <v>980</v>
      </c>
      <c r="H1925" s="325">
        <v>13</v>
      </c>
      <c r="I1925" s="325">
        <v>0.01</v>
      </c>
    </row>
    <row r="1926" spans="1:9" x14ac:dyDescent="0.25">
      <c r="A1926" s="392">
        <v>43678</v>
      </c>
      <c r="B1926" s="324" t="s">
        <v>159</v>
      </c>
      <c r="C1926" s="324" t="s">
        <v>169</v>
      </c>
      <c r="D1926" s="324" t="s">
        <v>81</v>
      </c>
      <c r="E1926" s="324" t="s">
        <v>46</v>
      </c>
      <c r="F1926" s="324">
        <v>110</v>
      </c>
      <c r="G1926" s="324" t="s">
        <v>170</v>
      </c>
      <c r="H1926" s="324" t="s">
        <v>170</v>
      </c>
      <c r="I1926" s="324" t="s">
        <v>170</v>
      </c>
    </row>
    <row r="1927" spans="1:9" x14ac:dyDescent="0.25">
      <c r="A1927" s="393">
        <v>43678</v>
      </c>
      <c r="B1927" s="325" t="s">
        <v>159</v>
      </c>
      <c r="C1927" s="325" t="s">
        <v>169</v>
      </c>
      <c r="D1927" s="325" t="s">
        <v>81</v>
      </c>
      <c r="E1927" s="325" t="s">
        <v>47</v>
      </c>
      <c r="F1927" s="325">
        <v>60</v>
      </c>
      <c r="G1927" s="325" t="s">
        <v>170</v>
      </c>
      <c r="H1927" s="325" t="s">
        <v>170</v>
      </c>
      <c r="I1927" s="325" t="s">
        <v>170</v>
      </c>
    </row>
    <row r="1928" spans="1:9" x14ac:dyDescent="0.25">
      <c r="A1928" s="392">
        <v>43678</v>
      </c>
      <c r="B1928" s="324" t="s">
        <v>159</v>
      </c>
      <c r="C1928" s="324" t="s">
        <v>169</v>
      </c>
      <c r="D1928" s="324" t="s">
        <v>81</v>
      </c>
      <c r="E1928" s="324" t="s">
        <v>48</v>
      </c>
      <c r="F1928" s="324">
        <v>37</v>
      </c>
      <c r="G1928" s="324" t="s">
        <v>170</v>
      </c>
      <c r="H1928" s="324" t="s">
        <v>170</v>
      </c>
      <c r="I1928" s="324" t="s">
        <v>170</v>
      </c>
    </row>
    <row r="1929" spans="1:9" x14ac:dyDescent="0.25">
      <c r="A1929" s="393">
        <v>43678</v>
      </c>
      <c r="B1929" s="325" t="s">
        <v>159</v>
      </c>
      <c r="C1929" s="325" t="s">
        <v>169</v>
      </c>
      <c r="D1929" s="325" t="s">
        <v>81</v>
      </c>
      <c r="E1929" s="325" t="s">
        <v>50</v>
      </c>
      <c r="F1929" s="325">
        <v>92</v>
      </c>
      <c r="G1929" s="325" t="s">
        <v>170</v>
      </c>
      <c r="H1929" s="325" t="s">
        <v>170</v>
      </c>
      <c r="I1929" s="325" t="s">
        <v>170</v>
      </c>
    </row>
    <row r="1930" spans="1:9" x14ac:dyDescent="0.25">
      <c r="A1930" s="392">
        <v>43678</v>
      </c>
      <c r="B1930" s="324" t="s">
        <v>159</v>
      </c>
      <c r="C1930" s="324" t="s">
        <v>169</v>
      </c>
      <c r="D1930" s="324" t="s">
        <v>82</v>
      </c>
      <c r="E1930" s="324" t="s">
        <v>9</v>
      </c>
      <c r="F1930" s="324">
        <v>23</v>
      </c>
      <c r="G1930" s="324" t="s">
        <v>170</v>
      </c>
      <c r="H1930" s="324" t="s">
        <v>170</v>
      </c>
      <c r="I1930" s="324" t="s">
        <v>170</v>
      </c>
    </row>
    <row r="1931" spans="1:9" x14ac:dyDescent="0.25">
      <c r="A1931" s="393">
        <v>43678</v>
      </c>
      <c r="B1931" s="325" t="s">
        <v>159</v>
      </c>
      <c r="C1931" s="325" t="s">
        <v>169</v>
      </c>
      <c r="D1931" s="325" t="s">
        <v>82</v>
      </c>
      <c r="E1931" s="325" t="s">
        <v>10</v>
      </c>
      <c r="F1931" s="325">
        <v>46</v>
      </c>
      <c r="G1931" s="325" t="s">
        <v>170</v>
      </c>
      <c r="H1931" s="325" t="s">
        <v>170</v>
      </c>
      <c r="I1931" s="325" t="s">
        <v>170</v>
      </c>
    </row>
    <row r="1932" spans="1:9" x14ac:dyDescent="0.25">
      <c r="A1932" s="392">
        <v>43678</v>
      </c>
      <c r="B1932" s="324" t="s">
        <v>159</v>
      </c>
      <c r="C1932" s="324" t="s">
        <v>169</v>
      </c>
      <c r="D1932" s="324" t="s">
        <v>82</v>
      </c>
      <c r="E1932" s="324" t="s">
        <v>11</v>
      </c>
      <c r="F1932" s="324">
        <v>22</v>
      </c>
      <c r="G1932" s="324" t="s">
        <v>170</v>
      </c>
      <c r="H1932" s="324" t="s">
        <v>170</v>
      </c>
      <c r="I1932" s="324" t="s">
        <v>170</v>
      </c>
    </row>
    <row r="1933" spans="1:9" x14ac:dyDescent="0.25">
      <c r="A1933" s="393">
        <v>43678</v>
      </c>
      <c r="B1933" s="325" t="s">
        <v>159</v>
      </c>
      <c r="C1933" s="325" t="s">
        <v>169</v>
      </c>
      <c r="D1933" s="325" t="s">
        <v>82</v>
      </c>
      <c r="E1933" s="325" t="s">
        <v>12</v>
      </c>
      <c r="F1933" s="325">
        <v>76</v>
      </c>
      <c r="G1933" s="325" t="s">
        <v>170</v>
      </c>
      <c r="H1933" s="325" t="s">
        <v>170</v>
      </c>
      <c r="I1933" s="325" t="s">
        <v>170</v>
      </c>
    </row>
    <row r="1934" spans="1:9" x14ac:dyDescent="0.25">
      <c r="A1934" s="392">
        <v>43678</v>
      </c>
      <c r="B1934" s="324" t="s">
        <v>159</v>
      </c>
      <c r="C1934" s="324" t="s">
        <v>169</v>
      </c>
      <c r="D1934" s="324" t="s">
        <v>82</v>
      </c>
      <c r="E1934" s="324" t="s">
        <v>13</v>
      </c>
      <c r="F1934" s="324">
        <v>132</v>
      </c>
      <c r="G1934" s="324" t="s">
        <v>170</v>
      </c>
      <c r="H1934" s="324" t="s">
        <v>170</v>
      </c>
      <c r="I1934" s="324" t="s">
        <v>170</v>
      </c>
    </row>
    <row r="1935" spans="1:9" x14ac:dyDescent="0.25">
      <c r="A1935" s="393">
        <v>43678</v>
      </c>
      <c r="B1935" s="325" t="s">
        <v>160</v>
      </c>
      <c r="C1935" s="325" t="s">
        <v>169</v>
      </c>
      <c r="D1935" s="325" t="s">
        <v>81</v>
      </c>
      <c r="E1935" s="325" t="s">
        <v>46</v>
      </c>
      <c r="F1935" s="325">
        <v>22</v>
      </c>
      <c r="G1935" s="325" t="s">
        <v>170</v>
      </c>
      <c r="H1935" s="325" t="s">
        <v>170</v>
      </c>
      <c r="I1935" s="325" t="s">
        <v>170</v>
      </c>
    </row>
    <row r="1936" spans="1:9" x14ac:dyDescent="0.25">
      <c r="A1936" s="392">
        <v>43678</v>
      </c>
      <c r="B1936" s="324" t="s">
        <v>160</v>
      </c>
      <c r="C1936" s="324" t="s">
        <v>169</v>
      </c>
      <c r="D1936" s="324" t="s">
        <v>81</v>
      </c>
      <c r="E1936" s="324" t="s">
        <v>47</v>
      </c>
      <c r="F1936" s="324">
        <v>23</v>
      </c>
      <c r="G1936" s="324" t="s">
        <v>170</v>
      </c>
      <c r="H1936" s="324" t="s">
        <v>170</v>
      </c>
      <c r="I1936" s="324" t="s">
        <v>170</v>
      </c>
    </row>
    <row r="1937" spans="1:9" x14ac:dyDescent="0.25">
      <c r="A1937" s="393">
        <v>43678</v>
      </c>
      <c r="B1937" s="325" t="s">
        <v>160</v>
      </c>
      <c r="C1937" s="325" t="s">
        <v>169</v>
      </c>
      <c r="D1937" s="325" t="s">
        <v>81</v>
      </c>
      <c r="E1937" s="325" t="s">
        <v>48</v>
      </c>
      <c r="F1937" s="325">
        <v>14</v>
      </c>
      <c r="G1937" s="325" t="s">
        <v>170</v>
      </c>
      <c r="H1937" s="325" t="s">
        <v>170</v>
      </c>
      <c r="I1937" s="325" t="s">
        <v>170</v>
      </c>
    </row>
    <row r="1938" spans="1:9" x14ac:dyDescent="0.25">
      <c r="A1938" s="392">
        <v>43678</v>
      </c>
      <c r="B1938" s="324" t="s">
        <v>160</v>
      </c>
      <c r="C1938" s="324" t="s">
        <v>169</v>
      </c>
      <c r="D1938" s="324" t="s">
        <v>81</v>
      </c>
      <c r="E1938" s="324" t="s">
        <v>50</v>
      </c>
      <c r="F1938" s="324">
        <v>99</v>
      </c>
      <c r="G1938" s="324" t="s">
        <v>170</v>
      </c>
      <c r="H1938" s="324" t="s">
        <v>170</v>
      </c>
      <c r="I1938" s="324" t="s">
        <v>170</v>
      </c>
    </row>
    <row r="1939" spans="1:9" x14ac:dyDescent="0.25">
      <c r="A1939" s="393">
        <v>43678</v>
      </c>
      <c r="B1939" s="325" t="s">
        <v>13</v>
      </c>
      <c r="C1939" s="325" t="s">
        <v>169</v>
      </c>
      <c r="D1939" s="325" t="s">
        <v>81</v>
      </c>
      <c r="E1939" s="325" t="s">
        <v>46</v>
      </c>
      <c r="F1939" s="325">
        <v>172</v>
      </c>
      <c r="G1939" s="325">
        <v>204</v>
      </c>
      <c r="H1939" s="325">
        <v>-32</v>
      </c>
      <c r="I1939" s="325">
        <v>-0.16</v>
      </c>
    </row>
    <row r="1940" spans="1:9" x14ac:dyDescent="0.25">
      <c r="A1940" s="392">
        <v>43678</v>
      </c>
      <c r="B1940" s="324" t="s">
        <v>13</v>
      </c>
      <c r="C1940" s="324" t="s">
        <v>169</v>
      </c>
      <c r="D1940" s="324" t="s">
        <v>81</v>
      </c>
      <c r="E1940" s="324" t="s">
        <v>47</v>
      </c>
      <c r="F1940" s="324">
        <v>86</v>
      </c>
      <c r="G1940" s="324">
        <v>93</v>
      </c>
      <c r="H1940" s="324">
        <v>-7</v>
      </c>
      <c r="I1940" s="324">
        <v>-0.08</v>
      </c>
    </row>
    <row r="1941" spans="1:9" x14ac:dyDescent="0.25">
      <c r="A1941" s="393">
        <v>43678</v>
      </c>
      <c r="B1941" s="325" t="s">
        <v>13</v>
      </c>
      <c r="C1941" s="325" t="s">
        <v>169</v>
      </c>
      <c r="D1941" s="325" t="s">
        <v>81</v>
      </c>
      <c r="E1941" s="325" t="s">
        <v>48</v>
      </c>
      <c r="F1941" s="325">
        <v>62</v>
      </c>
      <c r="G1941" s="325">
        <v>65</v>
      </c>
      <c r="H1941" s="325">
        <v>-3</v>
      </c>
      <c r="I1941" s="325">
        <v>-0.05</v>
      </c>
    </row>
    <row r="1942" spans="1:9" x14ac:dyDescent="0.25">
      <c r="A1942" s="392">
        <v>43678</v>
      </c>
      <c r="B1942" s="324" t="s">
        <v>13</v>
      </c>
      <c r="C1942" s="324" t="s">
        <v>169</v>
      </c>
      <c r="D1942" s="324" t="s">
        <v>81</v>
      </c>
      <c r="E1942" s="324" t="s">
        <v>50</v>
      </c>
      <c r="F1942" s="324">
        <v>104</v>
      </c>
      <c r="G1942" s="324">
        <v>107</v>
      </c>
      <c r="H1942" s="324">
        <v>-3</v>
      </c>
      <c r="I1942" s="324">
        <v>-0.03</v>
      </c>
    </row>
    <row r="1943" spans="1:9" x14ac:dyDescent="0.25">
      <c r="A1943" s="393">
        <v>43678</v>
      </c>
      <c r="B1943" s="325" t="s">
        <v>95</v>
      </c>
      <c r="C1943" s="325" t="s">
        <v>169</v>
      </c>
      <c r="D1943" s="325" t="s">
        <v>81</v>
      </c>
      <c r="E1943" s="325" t="s">
        <v>46</v>
      </c>
      <c r="F1943" s="325">
        <v>630</v>
      </c>
      <c r="G1943" s="325">
        <v>518</v>
      </c>
      <c r="H1943" s="325">
        <v>112</v>
      </c>
      <c r="I1943" s="325">
        <v>0.22</v>
      </c>
    </row>
    <row r="1944" spans="1:9" x14ac:dyDescent="0.25">
      <c r="A1944" s="392">
        <v>43678</v>
      </c>
      <c r="B1944" s="324" t="s">
        <v>95</v>
      </c>
      <c r="C1944" s="324" t="s">
        <v>169</v>
      </c>
      <c r="D1944" s="324" t="s">
        <v>81</v>
      </c>
      <c r="E1944" s="324" t="s">
        <v>47</v>
      </c>
      <c r="F1944" s="324">
        <v>268</v>
      </c>
      <c r="G1944" s="324">
        <v>249</v>
      </c>
      <c r="H1944" s="324">
        <v>19</v>
      </c>
      <c r="I1944" s="324">
        <v>0.08</v>
      </c>
    </row>
    <row r="1945" spans="1:9" x14ac:dyDescent="0.25">
      <c r="A1945" s="393">
        <v>43678</v>
      </c>
      <c r="B1945" s="325" t="s">
        <v>95</v>
      </c>
      <c r="C1945" s="325" t="s">
        <v>169</v>
      </c>
      <c r="D1945" s="325" t="s">
        <v>81</v>
      </c>
      <c r="E1945" s="325" t="s">
        <v>48</v>
      </c>
      <c r="F1945" s="325">
        <v>197</v>
      </c>
      <c r="G1945" s="325">
        <v>184</v>
      </c>
      <c r="H1945" s="325">
        <v>13</v>
      </c>
      <c r="I1945" s="325">
        <v>7.0000000000000007E-2</v>
      </c>
    </row>
    <row r="1946" spans="1:9" x14ac:dyDescent="0.25">
      <c r="A1946" s="392">
        <v>43678</v>
      </c>
      <c r="B1946" s="324" t="s">
        <v>95</v>
      </c>
      <c r="C1946" s="324" t="s">
        <v>169</v>
      </c>
      <c r="D1946" s="324" t="s">
        <v>81</v>
      </c>
      <c r="E1946" s="324" t="s">
        <v>50</v>
      </c>
      <c r="F1946" s="324">
        <v>275</v>
      </c>
      <c r="G1946" s="324">
        <v>274</v>
      </c>
      <c r="H1946" s="324">
        <v>1</v>
      </c>
      <c r="I1946" s="324">
        <v>0</v>
      </c>
    </row>
    <row r="1947" spans="1:9" x14ac:dyDescent="0.25">
      <c r="A1947" s="393">
        <v>43678</v>
      </c>
      <c r="B1947" s="325" t="s">
        <v>95</v>
      </c>
      <c r="C1947" s="325" t="s">
        <v>169</v>
      </c>
      <c r="D1947" s="325" t="s">
        <v>82</v>
      </c>
      <c r="E1947" s="325" t="s">
        <v>9</v>
      </c>
      <c r="F1947" s="325">
        <v>27</v>
      </c>
      <c r="G1947" s="325">
        <v>26</v>
      </c>
      <c r="H1947" s="325">
        <v>1</v>
      </c>
      <c r="I1947" s="325">
        <v>0.04</v>
      </c>
    </row>
    <row r="1948" spans="1:9" x14ac:dyDescent="0.25">
      <c r="A1948" s="392">
        <v>43678</v>
      </c>
      <c r="B1948" s="324" t="s">
        <v>95</v>
      </c>
      <c r="C1948" s="324" t="s">
        <v>169</v>
      </c>
      <c r="D1948" s="324" t="s">
        <v>82</v>
      </c>
      <c r="E1948" s="324" t="s">
        <v>10</v>
      </c>
      <c r="F1948" s="324">
        <v>57</v>
      </c>
      <c r="G1948" s="324">
        <v>57</v>
      </c>
      <c r="H1948" s="324">
        <v>0</v>
      </c>
      <c r="I1948" s="324">
        <v>0</v>
      </c>
    </row>
    <row r="1949" spans="1:9" x14ac:dyDescent="0.25">
      <c r="A1949" s="393">
        <v>43678</v>
      </c>
      <c r="B1949" s="325" t="s">
        <v>95</v>
      </c>
      <c r="C1949" s="325" t="s">
        <v>169</v>
      </c>
      <c r="D1949" s="325" t="s">
        <v>82</v>
      </c>
      <c r="E1949" s="325" t="s">
        <v>11</v>
      </c>
      <c r="F1949" s="325">
        <v>79</v>
      </c>
      <c r="G1949" s="325">
        <v>79</v>
      </c>
      <c r="H1949" s="325">
        <v>0</v>
      </c>
      <c r="I1949" s="325">
        <v>0</v>
      </c>
    </row>
    <row r="1950" spans="1:9" x14ac:dyDescent="0.25">
      <c r="A1950" s="392">
        <v>43678</v>
      </c>
      <c r="B1950" s="324" t="s">
        <v>95</v>
      </c>
      <c r="C1950" s="324" t="s">
        <v>169</v>
      </c>
      <c r="D1950" s="324" t="s">
        <v>82</v>
      </c>
      <c r="E1950" s="324" t="s">
        <v>12</v>
      </c>
      <c r="F1950" s="324">
        <v>209</v>
      </c>
      <c r="G1950" s="324">
        <v>208</v>
      </c>
      <c r="H1950" s="324">
        <v>1</v>
      </c>
      <c r="I1950" s="324">
        <v>0</v>
      </c>
    </row>
    <row r="1951" spans="1:9" x14ac:dyDescent="0.25">
      <c r="A1951" s="393">
        <v>43678</v>
      </c>
      <c r="B1951" s="325" t="s">
        <v>95</v>
      </c>
      <c r="C1951" s="325" t="s">
        <v>169</v>
      </c>
      <c r="D1951" s="325" t="s">
        <v>82</v>
      </c>
      <c r="E1951" s="325" t="s">
        <v>13</v>
      </c>
      <c r="F1951" s="325">
        <v>317</v>
      </c>
      <c r="G1951" s="325">
        <v>251</v>
      </c>
      <c r="H1951" s="325">
        <v>66</v>
      </c>
      <c r="I1951" s="325">
        <v>0.26</v>
      </c>
    </row>
    <row r="1952" spans="1:9" x14ac:dyDescent="0.25">
      <c r="A1952" s="392">
        <v>43678</v>
      </c>
      <c r="B1952" s="324" t="s">
        <v>96</v>
      </c>
      <c r="C1952" s="324" t="s">
        <v>169</v>
      </c>
      <c r="D1952" s="324" t="s">
        <v>81</v>
      </c>
      <c r="E1952" s="324" t="s">
        <v>46</v>
      </c>
      <c r="F1952" s="324">
        <v>357</v>
      </c>
      <c r="G1952" s="324">
        <v>323</v>
      </c>
      <c r="H1952" s="324">
        <v>34</v>
      </c>
      <c r="I1952" s="324">
        <v>0.11</v>
      </c>
    </row>
    <row r="1953" spans="1:9" x14ac:dyDescent="0.25">
      <c r="A1953" s="393">
        <v>43678</v>
      </c>
      <c r="B1953" s="325" t="s">
        <v>96</v>
      </c>
      <c r="C1953" s="325" t="s">
        <v>169</v>
      </c>
      <c r="D1953" s="325" t="s">
        <v>81</v>
      </c>
      <c r="E1953" s="325" t="s">
        <v>47</v>
      </c>
      <c r="F1953" s="325">
        <v>526</v>
      </c>
      <c r="G1953" s="325">
        <v>523</v>
      </c>
      <c r="H1953" s="325">
        <v>3</v>
      </c>
      <c r="I1953" s="325">
        <v>0.01</v>
      </c>
    </row>
    <row r="1954" spans="1:9" x14ac:dyDescent="0.25">
      <c r="A1954" s="392">
        <v>43678</v>
      </c>
      <c r="B1954" s="324" t="s">
        <v>96</v>
      </c>
      <c r="C1954" s="324" t="s">
        <v>169</v>
      </c>
      <c r="D1954" s="324" t="s">
        <v>81</v>
      </c>
      <c r="E1954" s="324" t="s">
        <v>48</v>
      </c>
      <c r="F1954" s="324">
        <v>267</v>
      </c>
      <c r="G1954" s="324">
        <v>263</v>
      </c>
      <c r="H1954" s="324">
        <v>4</v>
      </c>
      <c r="I1954" s="324">
        <v>0.02</v>
      </c>
    </row>
    <row r="1955" spans="1:9" x14ac:dyDescent="0.25">
      <c r="A1955" s="393">
        <v>43678</v>
      </c>
      <c r="B1955" s="325" t="s">
        <v>96</v>
      </c>
      <c r="C1955" s="325" t="s">
        <v>169</v>
      </c>
      <c r="D1955" s="325" t="s">
        <v>81</v>
      </c>
      <c r="E1955" s="325" t="s">
        <v>50</v>
      </c>
      <c r="F1955" s="325">
        <v>663</v>
      </c>
      <c r="G1955" s="325">
        <v>663</v>
      </c>
      <c r="H1955" s="325">
        <v>0</v>
      </c>
      <c r="I1955" s="325">
        <v>0</v>
      </c>
    </row>
    <row r="1956" spans="1:9" x14ac:dyDescent="0.25">
      <c r="A1956" s="392">
        <v>43678</v>
      </c>
      <c r="B1956" s="324" t="s">
        <v>96</v>
      </c>
      <c r="C1956" s="324" t="s">
        <v>169</v>
      </c>
      <c r="D1956" s="324" t="s">
        <v>82</v>
      </c>
      <c r="E1956" s="324" t="s">
        <v>9</v>
      </c>
      <c r="F1956" s="324">
        <v>373</v>
      </c>
      <c r="G1956" s="324">
        <v>370</v>
      </c>
      <c r="H1956" s="324">
        <v>3</v>
      </c>
      <c r="I1956" s="324">
        <v>0.01</v>
      </c>
    </row>
    <row r="1957" spans="1:9" x14ac:dyDescent="0.25">
      <c r="A1957" s="393">
        <v>43678</v>
      </c>
      <c r="B1957" s="325" t="s">
        <v>96</v>
      </c>
      <c r="C1957" s="325" t="s">
        <v>169</v>
      </c>
      <c r="D1957" s="325" t="s">
        <v>82</v>
      </c>
      <c r="E1957" s="325" t="s">
        <v>10</v>
      </c>
      <c r="F1957" s="325">
        <v>175</v>
      </c>
      <c r="G1957" s="325">
        <v>175</v>
      </c>
      <c r="H1957" s="325">
        <v>0</v>
      </c>
      <c r="I1957" s="325">
        <v>0</v>
      </c>
    </row>
    <row r="1958" spans="1:9" x14ac:dyDescent="0.25">
      <c r="A1958" s="392">
        <v>43678</v>
      </c>
      <c r="B1958" s="324" t="s">
        <v>96</v>
      </c>
      <c r="C1958" s="324" t="s">
        <v>169</v>
      </c>
      <c r="D1958" s="324" t="s">
        <v>82</v>
      </c>
      <c r="E1958" s="324" t="s">
        <v>11</v>
      </c>
      <c r="F1958" s="324">
        <v>146</v>
      </c>
      <c r="G1958" s="324">
        <v>146</v>
      </c>
      <c r="H1958" s="324">
        <v>0</v>
      </c>
      <c r="I1958" s="324">
        <v>0</v>
      </c>
    </row>
    <row r="1959" spans="1:9" x14ac:dyDescent="0.25">
      <c r="A1959" s="393">
        <v>43678</v>
      </c>
      <c r="B1959" s="325" t="s">
        <v>96</v>
      </c>
      <c r="C1959" s="325" t="s">
        <v>169</v>
      </c>
      <c r="D1959" s="325" t="s">
        <v>82</v>
      </c>
      <c r="E1959" s="325" t="s">
        <v>12</v>
      </c>
      <c r="F1959" s="325">
        <v>104</v>
      </c>
      <c r="G1959" s="325">
        <v>104</v>
      </c>
      <c r="H1959" s="325">
        <v>0</v>
      </c>
      <c r="I1959" s="325">
        <v>0</v>
      </c>
    </row>
    <row r="1960" spans="1:9" x14ac:dyDescent="0.25">
      <c r="A1960" s="392">
        <v>43678</v>
      </c>
      <c r="B1960" s="324" t="s">
        <v>96</v>
      </c>
      <c r="C1960" s="324" t="s">
        <v>169</v>
      </c>
      <c r="D1960" s="324" t="s">
        <v>82</v>
      </c>
      <c r="E1960" s="324" t="s">
        <v>13</v>
      </c>
      <c r="F1960" s="324">
        <v>699</v>
      </c>
      <c r="G1960" s="324">
        <v>663</v>
      </c>
      <c r="H1960" s="324">
        <v>36</v>
      </c>
      <c r="I1960" s="324">
        <v>0.05</v>
      </c>
    </row>
    <row r="1961" spans="1:9" x14ac:dyDescent="0.25">
      <c r="A1961" s="393">
        <v>43678</v>
      </c>
      <c r="B1961" s="325" t="s">
        <v>161</v>
      </c>
      <c r="C1961" s="325" t="s">
        <v>169</v>
      </c>
      <c r="D1961" s="325" t="s">
        <v>81</v>
      </c>
      <c r="E1961" s="325" t="s">
        <v>46</v>
      </c>
      <c r="F1961" s="325">
        <v>49</v>
      </c>
      <c r="G1961" s="325" t="s">
        <v>170</v>
      </c>
      <c r="H1961" s="325" t="s">
        <v>170</v>
      </c>
      <c r="I1961" s="325" t="s">
        <v>170</v>
      </c>
    </row>
    <row r="1962" spans="1:9" x14ac:dyDescent="0.25">
      <c r="A1962" s="392">
        <v>43678</v>
      </c>
      <c r="B1962" s="324" t="s">
        <v>161</v>
      </c>
      <c r="C1962" s="324" t="s">
        <v>169</v>
      </c>
      <c r="D1962" s="324" t="s">
        <v>81</v>
      </c>
      <c r="E1962" s="324" t="s">
        <v>47</v>
      </c>
      <c r="F1962" s="324">
        <v>139</v>
      </c>
      <c r="G1962" s="324" t="s">
        <v>170</v>
      </c>
      <c r="H1962" s="324" t="s">
        <v>170</v>
      </c>
      <c r="I1962" s="324" t="s">
        <v>170</v>
      </c>
    </row>
    <row r="1963" spans="1:9" x14ac:dyDescent="0.25">
      <c r="A1963" s="393">
        <v>43678</v>
      </c>
      <c r="B1963" s="325" t="s">
        <v>161</v>
      </c>
      <c r="C1963" s="325" t="s">
        <v>169</v>
      </c>
      <c r="D1963" s="325" t="s">
        <v>81</v>
      </c>
      <c r="E1963" s="325" t="s">
        <v>48</v>
      </c>
      <c r="F1963" s="325">
        <v>55</v>
      </c>
      <c r="G1963" s="325" t="s">
        <v>170</v>
      </c>
      <c r="H1963" s="325" t="s">
        <v>170</v>
      </c>
      <c r="I1963" s="325" t="s">
        <v>170</v>
      </c>
    </row>
    <row r="1964" spans="1:9" x14ac:dyDescent="0.25">
      <c r="A1964" s="392">
        <v>43678</v>
      </c>
      <c r="B1964" s="324" t="s">
        <v>161</v>
      </c>
      <c r="C1964" s="324" t="s">
        <v>169</v>
      </c>
      <c r="D1964" s="324" t="s">
        <v>81</v>
      </c>
      <c r="E1964" s="324" t="s">
        <v>50</v>
      </c>
      <c r="F1964" s="324">
        <v>377</v>
      </c>
      <c r="G1964" s="324" t="s">
        <v>170</v>
      </c>
      <c r="H1964" s="324" t="s">
        <v>170</v>
      </c>
      <c r="I1964" s="324" t="s">
        <v>170</v>
      </c>
    </row>
    <row r="1965" spans="1:9" x14ac:dyDescent="0.25">
      <c r="A1965" s="393">
        <v>43678</v>
      </c>
      <c r="B1965" s="325" t="s">
        <v>161</v>
      </c>
      <c r="C1965" s="325" t="s">
        <v>169</v>
      </c>
      <c r="D1965" s="325" t="s">
        <v>82</v>
      </c>
      <c r="E1965" s="325" t="s">
        <v>9</v>
      </c>
      <c r="F1965" s="325">
        <v>359</v>
      </c>
      <c r="G1965" s="325" t="s">
        <v>170</v>
      </c>
      <c r="H1965" s="325" t="s">
        <v>170</v>
      </c>
      <c r="I1965" s="325" t="s">
        <v>170</v>
      </c>
    </row>
    <row r="1966" spans="1:9" x14ac:dyDescent="0.25">
      <c r="A1966" s="392">
        <v>43678</v>
      </c>
      <c r="B1966" s="324" t="s">
        <v>161</v>
      </c>
      <c r="C1966" s="324" t="s">
        <v>169</v>
      </c>
      <c r="D1966" s="324" t="s">
        <v>82</v>
      </c>
      <c r="E1966" s="324" t="s">
        <v>10</v>
      </c>
      <c r="F1966" s="324">
        <v>49</v>
      </c>
      <c r="G1966" s="324" t="s">
        <v>170</v>
      </c>
      <c r="H1966" s="324" t="s">
        <v>170</v>
      </c>
      <c r="I1966" s="324" t="s">
        <v>170</v>
      </c>
    </row>
    <row r="1967" spans="1:9" x14ac:dyDescent="0.25">
      <c r="A1967" s="393">
        <v>43678</v>
      </c>
      <c r="B1967" s="325" t="s">
        <v>161</v>
      </c>
      <c r="C1967" s="325" t="s">
        <v>169</v>
      </c>
      <c r="D1967" s="325" t="s">
        <v>82</v>
      </c>
      <c r="E1967" s="325" t="s">
        <v>11</v>
      </c>
      <c r="F1967" s="325">
        <v>61</v>
      </c>
      <c r="G1967" s="325" t="s">
        <v>170</v>
      </c>
      <c r="H1967" s="325" t="s">
        <v>170</v>
      </c>
      <c r="I1967" s="325" t="s">
        <v>170</v>
      </c>
    </row>
    <row r="1968" spans="1:9" x14ac:dyDescent="0.25">
      <c r="A1968" s="392">
        <v>43678</v>
      </c>
      <c r="B1968" s="324" t="s">
        <v>161</v>
      </c>
      <c r="C1968" s="324" t="s">
        <v>169</v>
      </c>
      <c r="D1968" s="324" t="s">
        <v>82</v>
      </c>
      <c r="E1968" s="324" t="s">
        <v>12</v>
      </c>
      <c r="F1968" s="324">
        <v>32</v>
      </c>
      <c r="G1968" s="324" t="s">
        <v>170</v>
      </c>
      <c r="H1968" s="324" t="s">
        <v>170</v>
      </c>
      <c r="I1968" s="324" t="s">
        <v>170</v>
      </c>
    </row>
    <row r="1969" spans="1:9" x14ac:dyDescent="0.25">
      <c r="A1969" s="393">
        <v>43678</v>
      </c>
      <c r="B1969" s="325" t="s">
        <v>161</v>
      </c>
      <c r="C1969" s="325" t="s">
        <v>169</v>
      </c>
      <c r="D1969" s="325" t="s">
        <v>82</v>
      </c>
      <c r="E1969" s="325" t="s">
        <v>13</v>
      </c>
      <c r="F1969" s="325">
        <v>119</v>
      </c>
      <c r="G1969" s="325" t="s">
        <v>170</v>
      </c>
      <c r="H1969" s="325" t="s">
        <v>170</v>
      </c>
      <c r="I1969" s="325" t="s">
        <v>170</v>
      </c>
    </row>
    <row r="1970" spans="1:9" x14ac:dyDescent="0.25">
      <c r="A1970" s="392">
        <v>43709</v>
      </c>
      <c r="B1970" s="324" t="s">
        <v>80</v>
      </c>
      <c r="C1970" s="324" t="s">
        <v>169</v>
      </c>
      <c r="D1970" s="324" t="s">
        <v>81</v>
      </c>
      <c r="E1970" s="324" t="s">
        <v>46</v>
      </c>
      <c r="F1970" s="324">
        <v>4498</v>
      </c>
      <c r="G1970" s="324">
        <v>4091</v>
      </c>
      <c r="H1970" s="324">
        <v>407</v>
      </c>
      <c r="I1970" s="324">
        <v>0.1</v>
      </c>
    </row>
    <row r="1971" spans="1:9" x14ac:dyDescent="0.25">
      <c r="A1971" s="393">
        <v>43709</v>
      </c>
      <c r="B1971" s="325" t="s">
        <v>80</v>
      </c>
      <c r="C1971" s="325" t="s">
        <v>169</v>
      </c>
      <c r="D1971" s="325" t="s">
        <v>81</v>
      </c>
      <c r="E1971" s="325" t="s">
        <v>47</v>
      </c>
      <c r="F1971" s="325">
        <v>4989</v>
      </c>
      <c r="G1971" s="325">
        <v>4905</v>
      </c>
      <c r="H1971" s="325">
        <v>84</v>
      </c>
      <c r="I1971" s="325">
        <v>0.02</v>
      </c>
    </row>
    <row r="1972" spans="1:9" x14ac:dyDescent="0.25">
      <c r="A1972" s="392">
        <v>43709</v>
      </c>
      <c r="B1972" s="324" t="s">
        <v>80</v>
      </c>
      <c r="C1972" s="324" t="s">
        <v>169</v>
      </c>
      <c r="D1972" s="324" t="s">
        <v>81</v>
      </c>
      <c r="E1972" s="324" t="s">
        <v>48</v>
      </c>
      <c r="F1972" s="324">
        <v>3004</v>
      </c>
      <c r="G1972" s="324">
        <v>2966</v>
      </c>
      <c r="H1972" s="324">
        <v>38</v>
      </c>
      <c r="I1972" s="324">
        <v>0.01</v>
      </c>
    </row>
    <row r="1973" spans="1:9" x14ac:dyDescent="0.25">
      <c r="A1973" s="393">
        <v>43709</v>
      </c>
      <c r="B1973" s="325" t="s">
        <v>80</v>
      </c>
      <c r="C1973" s="325" t="s">
        <v>169</v>
      </c>
      <c r="D1973" s="325" t="s">
        <v>81</v>
      </c>
      <c r="E1973" s="325" t="s">
        <v>49</v>
      </c>
      <c r="F1973" s="325">
        <v>1510</v>
      </c>
      <c r="G1973" s="325">
        <v>1510</v>
      </c>
      <c r="H1973" s="325">
        <v>0</v>
      </c>
      <c r="I1973" s="325">
        <v>0</v>
      </c>
    </row>
    <row r="1974" spans="1:9" x14ac:dyDescent="0.25">
      <c r="A1974" s="392">
        <v>43709</v>
      </c>
      <c r="B1974" s="324" t="s">
        <v>80</v>
      </c>
      <c r="C1974" s="324" t="s">
        <v>169</v>
      </c>
      <c r="D1974" s="324" t="s">
        <v>81</v>
      </c>
      <c r="E1974" s="324" t="s">
        <v>50</v>
      </c>
      <c r="F1974" s="324">
        <v>9758</v>
      </c>
      <c r="G1974" s="324">
        <v>9754</v>
      </c>
      <c r="H1974" s="324">
        <v>4</v>
      </c>
      <c r="I1974" s="324">
        <v>0</v>
      </c>
    </row>
    <row r="1975" spans="1:9" x14ac:dyDescent="0.25">
      <c r="A1975" s="393">
        <v>43709</v>
      </c>
      <c r="B1975" s="325" t="s">
        <v>80</v>
      </c>
      <c r="C1975" s="325" t="s">
        <v>169</v>
      </c>
      <c r="D1975" s="325" t="s">
        <v>82</v>
      </c>
      <c r="E1975" s="325" t="s">
        <v>9</v>
      </c>
      <c r="F1975" s="325">
        <v>4588</v>
      </c>
      <c r="G1975" s="325">
        <v>4577</v>
      </c>
      <c r="H1975" s="325">
        <v>11</v>
      </c>
      <c r="I1975" s="325">
        <v>0</v>
      </c>
    </row>
    <row r="1976" spans="1:9" x14ac:dyDescent="0.25">
      <c r="A1976" s="392">
        <v>43709</v>
      </c>
      <c r="B1976" s="324" t="s">
        <v>80</v>
      </c>
      <c r="C1976" s="324" t="s">
        <v>169</v>
      </c>
      <c r="D1976" s="324" t="s">
        <v>82</v>
      </c>
      <c r="E1976" s="324" t="s">
        <v>10</v>
      </c>
      <c r="F1976" s="324">
        <v>3086</v>
      </c>
      <c r="G1976" s="324">
        <v>3086</v>
      </c>
      <c r="H1976" s="324">
        <v>0</v>
      </c>
      <c r="I1976" s="324">
        <v>0</v>
      </c>
    </row>
    <row r="1977" spans="1:9" x14ac:dyDescent="0.25">
      <c r="A1977" s="393">
        <v>43709</v>
      </c>
      <c r="B1977" s="325" t="s">
        <v>80</v>
      </c>
      <c r="C1977" s="325" t="s">
        <v>169</v>
      </c>
      <c r="D1977" s="325" t="s">
        <v>82</v>
      </c>
      <c r="E1977" s="325" t="s">
        <v>11</v>
      </c>
      <c r="F1977" s="325">
        <v>3082</v>
      </c>
      <c r="G1977" s="325">
        <v>3071</v>
      </c>
      <c r="H1977" s="325">
        <v>11</v>
      </c>
      <c r="I1977" s="325">
        <v>0</v>
      </c>
    </row>
    <row r="1978" spans="1:9" x14ac:dyDescent="0.25">
      <c r="A1978" s="392">
        <v>43709</v>
      </c>
      <c r="B1978" s="324" t="s">
        <v>80</v>
      </c>
      <c r="C1978" s="324" t="s">
        <v>169</v>
      </c>
      <c r="D1978" s="324" t="s">
        <v>82</v>
      </c>
      <c r="E1978" s="324" t="s">
        <v>12</v>
      </c>
      <c r="F1978" s="324">
        <v>3012</v>
      </c>
      <c r="G1978" s="324">
        <v>3002</v>
      </c>
      <c r="H1978" s="324">
        <v>10</v>
      </c>
      <c r="I1978" s="324">
        <v>0</v>
      </c>
    </row>
    <row r="1979" spans="1:9" x14ac:dyDescent="0.25">
      <c r="A1979" s="393">
        <v>43709</v>
      </c>
      <c r="B1979" s="325" t="s">
        <v>80</v>
      </c>
      <c r="C1979" s="325" t="s">
        <v>169</v>
      </c>
      <c r="D1979" s="325" t="s">
        <v>82</v>
      </c>
      <c r="E1979" s="325" t="s">
        <v>13</v>
      </c>
      <c r="F1979" s="325">
        <v>5188</v>
      </c>
      <c r="G1979" s="325">
        <v>4855</v>
      </c>
      <c r="H1979" s="325">
        <v>333</v>
      </c>
      <c r="I1979" s="325">
        <v>7.0000000000000007E-2</v>
      </c>
    </row>
    <row r="1980" spans="1:9" x14ac:dyDescent="0.25">
      <c r="A1980" s="392">
        <v>43709</v>
      </c>
      <c r="B1980" s="324" t="s">
        <v>145</v>
      </c>
      <c r="C1980" s="324" t="s">
        <v>169</v>
      </c>
      <c r="D1980" s="324" t="s">
        <v>81</v>
      </c>
      <c r="E1980" s="324" t="s">
        <v>46</v>
      </c>
      <c r="F1980" s="324">
        <v>136</v>
      </c>
      <c r="G1980" s="324" t="s">
        <v>170</v>
      </c>
      <c r="H1980" s="324" t="s">
        <v>170</v>
      </c>
      <c r="I1980" s="324" t="s">
        <v>170</v>
      </c>
    </row>
    <row r="1981" spans="1:9" x14ac:dyDescent="0.25">
      <c r="A1981" s="393">
        <v>43709</v>
      </c>
      <c r="B1981" s="325" t="s">
        <v>145</v>
      </c>
      <c r="C1981" s="325" t="s">
        <v>169</v>
      </c>
      <c r="D1981" s="325" t="s">
        <v>81</v>
      </c>
      <c r="E1981" s="325" t="s">
        <v>47</v>
      </c>
      <c r="F1981" s="325">
        <v>225</v>
      </c>
      <c r="G1981" s="325" t="s">
        <v>170</v>
      </c>
      <c r="H1981" s="325" t="s">
        <v>170</v>
      </c>
      <c r="I1981" s="325" t="s">
        <v>170</v>
      </c>
    </row>
    <row r="1982" spans="1:9" x14ac:dyDescent="0.25">
      <c r="A1982" s="392">
        <v>43709</v>
      </c>
      <c r="B1982" s="324" t="s">
        <v>145</v>
      </c>
      <c r="C1982" s="324" t="s">
        <v>169</v>
      </c>
      <c r="D1982" s="324" t="s">
        <v>81</v>
      </c>
      <c r="E1982" s="324" t="s">
        <v>48</v>
      </c>
      <c r="F1982" s="324">
        <v>80</v>
      </c>
      <c r="G1982" s="324" t="s">
        <v>170</v>
      </c>
      <c r="H1982" s="324" t="s">
        <v>170</v>
      </c>
      <c r="I1982" s="324" t="s">
        <v>170</v>
      </c>
    </row>
    <row r="1983" spans="1:9" x14ac:dyDescent="0.25">
      <c r="A1983" s="393">
        <v>43709</v>
      </c>
      <c r="B1983" s="325" t="s">
        <v>145</v>
      </c>
      <c r="C1983" s="325" t="s">
        <v>169</v>
      </c>
      <c r="D1983" s="325" t="s">
        <v>81</v>
      </c>
      <c r="E1983" s="325" t="s">
        <v>50</v>
      </c>
      <c r="F1983" s="325">
        <v>278</v>
      </c>
      <c r="G1983" s="325" t="s">
        <v>170</v>
      </c>
      <c r="H1983" s="325" t="s">
        <v>170</v>
      </c>
      <c r="I1983" s="325" t="s">
        <v>170</v>
      </c>
    </row>
    <row r="1984" spans="1:9" x14ac:dyDescent="0.25">
      <c r="A1984" s="392">
        <v>43709</v>
      </c>
      <c r="B1984" s="324" t="s">
        <v>145</v>
      </c>
      <c r="C1984" s="324" t="s">
        <v>169</v>
      </c>
      <c r="D1984" s="324" t="s">
        <v>82</v>
      </c>
      <c r="E1984" s="324" t="s">
        <v>9</v>
      </c>
      <c r="F1984" s="324">
        <v>170</v>
      </c>
      <c r="G1984" s="324" t="s">
        <v>170</v>
      </c>
      <c r="H1984" s="324" t="s">
        <v>170</v>
      </c>
      <c r="I1984" s="324" t="s">
        <v>170</v>
      </c>
    </row>
    <row r="1985" spans="1:9" x14ac:dyDescent="0.25">
      <c r="A1985" s="393">
        <v>43709</v>
      </c>
      <c r="B1985" s="325" t="s">
        <v>145</v>
      </c>
      <c r="C1985" s="325" t="s">
        <v>169</v>
      </c>
      <c r="D1985" s="325" t="s">
        <v>82</v>
      </c>
      <c r="E1985" s="325" t="s">
        <v>10</v>
      </c>
      <c r="F1985" s="325">
        <v>151</v>
      </c>
      <c r="G1985" s="325" t="s">
        <v>170</v>
      </c>
      <c r="H1985" s="325" t="s">
        <v>170</v>
      </c>
      <c r="I1985" s="325" t="s">
        <v>170</v>
      </c>
    </row>
    <row r="1986" spans="1:9" x14ac:dyDescent="0.25">
      <c r="A1986" s="392">
        <v>43709</v>
      </c>
      <c r="B1986" s="324" t="s">
        <v>145</v>
      </c>
      <c r="C1986" s="324" t="s">
        <v>169</v>
      </c>
      <c r="D1986" s="324" t="s">
        <v>82</v>
      </c>
      <c r="E1986" s="324" t="s">
        <v>11</v>
      </c>
      <c r="F1986" s="324">
        <v>45</v>
      </c>
      <c r="G1986" s="324" t="s">
        <v>170</v>
      </c>
      <c r="H1986" s="324" t="s">
        <v>170</v>
      </c>
      <c r="I1986" s="324" t="s">
        <v>170</v>
      </c>
    </row>
    <row r="1987" spans="1:9" x14ac:dyDescent="0.25">
      <c r="A1987" s="393">
        <v>43709</v>
      </c>
      <c r="B1987" s="325" t="s">
        <v>145</v>
      </c>
      <c r="C1987" s="325" t="s">
        <v>169</v>
      </c>
      <c r="D1987" s="325" t="s">
        <v>82</v>
      </c>
      <c r="E1987" s="325" t="s">
        <v>12</v>
      </c>
      <c r="F1987" s="325">
        <v>24</v>
      </c>
      <c r="G1987" s="325" t="s">
        <v>170</v>
      </c>
      <c r="H1987" s="325" t="s">
        <v>170</v>
      </c>
      <c r="I1987" s="325" t="s">
        <v>170</v>
      </c>
    </row>
    <row r="1988" spans="1:9" x14ac:dyDescent="0.25">
      <c r="A1988" s="392">
        <v>43709</v>
      </c>
      <c r="B1988" s="324" t="s">
        <v>145</v>
      </c>
      <c r="C1988" s="324" t="s">
        <v>169</v>
      </c>
      <c r="D1988" s="324" t="s">
        <v>82</v>
      </c>
      <c r="E1988" s="324" t="s">
        <v>13</v>
      </c>
      <c r="F1988" s="324">
        <v>329</v>
      </c>
      <c r="G1988" s="324" t="s">
        <v>170</v>
      </c>
      <c r="H1988" s="324" t="s">
        <v>170</v>
      </c>
      <c r="I1988" s="324" t="s">
        <v>170</v>
      </c>
    </row>
    <row r="1989" spans="1:9" x14ac:dyDescent="0.25">
      <c r="A1989" s="393">
        <v>43709</v>
      </c>
      <c r="B1989" s="325" t="s">
        <v>83</v>
      </c>
      <c r="C1989" s="325" t="s">
        <v>169</v>
      </c>
      <c r="D1989" s="325" t="s">
        <v>81</v>
      </c>
      <c r="E1989" s="325" t="s">
        <v>46</v>
      </c>
      <c r="F1989" s="325">
        <v>30</v>
      </c>
      <c r="G1989" s="325">
        <v>27</v>
      </c>
      <c r="H1989" s="325">
        <v>3</v>
      </c>
      <c r="I1989" s="325">
        <v>0.11</v>
      </c>
    </row>
    <row r="1990" spans="1:9" x14ac:dyDescent="0.25">
      <c r="A1990" s="392">
        <v>43709</v>
      </c>
      <c r="B1990" s="324" t="s">
        <v>83</v>
      </c>
      <c r="C1990" s="324" t="s">
        <v>169</v>
      </c>
      <c r="D1990" s="324" t="s">
        <v>81</v>
      </c>
      <c r="E1990" s="324" t="s">
        <v>47</v>
      </c>
      <c r="F1990" s="324">
        <v>75</v>
      </c>
      <c r="G1990" s="324">
        <v>74</v>
      </c>
      <c r="H1990" s="324">
        <v>1</v>
      </c>
      <c r="I1990" s="324">
        <v>0.01</v>
      </c>
    </row>
    <row r="1991" spans="1:9" x14ac:dyDescent="0.25">
      <c r="A1991" s="393">
        <v>43709</v>
      </c>
      <c r="B1991" s="325" t="s">
        <v>83</v>
      </c>
      <c r="C1991" s="325" t="s">
        <v>169</v>
      </c>
      <c r="D1991" s="325" t="s">
        <v>81</v>
      </c>
      <c r="E1991" s="325" t="s">
        <v>48</v>
      </c>
      <c r="F1991" s="325">
        <v>47</v>
      </c>
      <c r="G1991" s="325">
        <v>47</v>
      </c>
      <c r="H1991" s="325">
        <v>0</v>
      </c>
      <c r="I1991" s="325">
        <v>0</v>
      </c>
    </row>
    <row r="1992" spans="1:9" x14ac:dyDescent="0.25">
      <c r="A1992" s="392">
        <v>43709</v>
      </c>
      <c r="B1992" s="324" t="s">
        <v>83</v>
      </c>
      <c r="C1992" s="324" t="s">
        <v>169</v>
      </c>
      <c r="D1992" s="324" t="s">
        <v>81</v>
      </c>
      <c r="E1992" s="324" t="s">
        <v>50</v>
      </c>
      <c r="F1992" s="324">
        <v>87</v>
      </c>
      <c r="G1992" s="324">
        <v>87</v>
      </c>
      <c r="H1992" s="324">
        <v>0</v>
      </c>
      <c r="I1992" s="324">
        <v>0</v>
      </c>
    </row>
    <row r="1993" spans="1:9" x14ac:dyDescent="0.25">
      <c r="A1993" s="393">
        <v>43709</v>
      </c>
      <c r="B1993" s="325" t="s">
        <v>84</v>
      </c>
      <c r="C1993" s="325" t="s">
        <v>169</v>
      </c>
      <c r="D1993" s="325" t="s">
        <v>81</v>
      </c>
      <c r="E1993" s="325" t="s">
        <v>46</v>
      </c>
      <c r="F1993" s="325">
        <v>204</v>
      </c>
      <c r="G1993" s="325">
        <v>170</v>
      </c>
      <c r="H1993" s="325">
        <v>34</v>
      </c>
      <c r="I1993" s="325">
        <v>0.2</v>
      </c>
    </row>
    <row r="1994" spans="1:9" x14ac:dyDescent="0.25">
      <c r="A1994" s="392">
        <v>43709</v>
      </c>
      <c r="B1994" s="324" t="s">
        <v>84</v>
      </c>
      <c r="C1994" s="324" t="s">
        <v>169</v>
      </c>
      <c r="D1994" s="324" t="s">
        <v>81</v>
      </c>
      <c r="E1994" s="324" t="s">
        <v>47</v>
      </c>
      <c r="F1994" s="324">
        <v>69</v>
      </c>
      <c r="G1994" s="324">
        <v>65</v>
      </c>
      <c r="H1994" s="324">
        <v>4</v>
      </c>
      <c r="I1994" s="324">
        <v>0.06</v>
      </c>
    </row>
    <row r="1995" spans="1:9" x14ac:dyDescent="0.25">
      <c r="A1995" s="393">
        <v>43709</v>
      </c>
      <c r="B1995" s="325" t="s">
        <v>84</v>
      </c>
      <c r="C1995" s="325" t="s">
        <v>169</v>
      </c>
      <c r="D1995" s="325" t="s">
        <v>81</v>
      </c>
      <c r="E1995" s="325" t="s">
        <v>48</v>
      </c>
      <c r="F1995" s="325">
        <v>149</v>
      </c>
      <c r="G1995" s="325">
        <v>149</v>
      </c>
      <c r="H1995" s="325">
        <v>0</v>
      </c>
      <c r="I1995" s="325">
        <v>0</v>
      </c>
    </row>
    <row r="1996" spans="1:9" x14ac:dyDescent="0.25">
      <c r="A1996" s="392">
        <v>43709</v>
      </c>
      <c r="B1996" s="324" t="s">
        <v>84</v>
      </c>
      <c r="C1996" s="324" t="s">
        <v>169</v>
      </c>
      <c r="D1996" s="324" t="s">
        <v>81</v>
      </c>
      <c r="E1996" s="324" t="s">
        <v>50</v>
      </c>
      <c r="F1996" s="324">
        <v>10</v>
      </c>
      <c r="G1996" s="324">
        <v>10</v>
      </c>
      <c r="H1996" s="324">
        <v>0</v>
      </c>
      <c r="I1996" s="324">
        <v>0</v>
      </c>
    </row>
    <row r="1997" spans="1:9" x14ac:dyDescent="0.25">
      <c r="A1997" s="393">
        <v>43709</v>
      </c>
      <c r="B1997" s="325" t="s">
        <v>85</v>
      </c>
      <c r="C1997" s="325" t="s">
        <v>169</v>
      </c>
      <c r="D1997" s="325" t="s">
        <v>81</v>
      </c>
      <c r="E1997" s="325" t="s">
        <v>46</v>
      </c>
      <c r="F1997" s="325">
        <v>117</v>
      </c>
      <c r="G1997" s="325">
        <v>112</v>
      </c>
      <c r="H1997" s="325">
        <v>5</v>
      </c>
      <c r="I1997" s="325">
        <v>0.04</v>
      </c>
    </row>
    <row r="1998" spans="1:9" x14ac:dyDescent="0.25">
      <c r="A1998" s="392">
        <v>43709</v>
      </c>
      <c r="B1998" s="324" t="s">
        <v>85</v>
      </c>
      <c r="C1998" s="324" t="s">
        <v>169</v>
      </c>
      <c r="D1998" s="324" t="s">
        <v>81</v>
      </c>
      <c r="E1998" s="324" t="s">
        <v>47</v>
      </c>
      <c r="F1998" s="324">
        <v>212</v>
      </c>
      <c r="G1998" s="324">
        <v>212</v>
      </c>
      <c r="H1998" s="324">
        <v>0</v>
      </c>
      <c r="I1998" s="324">
        <v>0</v>
      </c>
    </row>
    <row r="1999" spans="1:9" x14ac:dyDescent="0.25">
      <c r="A1999" s="393">
        <v>43709</v>
      </c>
      <c r="B1999" s="325" t="s">
        <v>85</v>
      </c>
      <c r="C1999" s="325" t="s">
        <v>169</v>
      </c>
      <c r="D1999" s="325" t="s">
        <v>81</v>
      </c>
      <c r="E1999" s="325" t="s">
        <v>48</v>
      </c>
      <c r="F1999" s="325">
        <v>137</v>
      </c>
      <c r="G1999" s="325">
        <v>135</v>
      </c>
      <c r="H1999" s="325">
        <v>2</v>
      </c>
      <c r="I1999" s="325">
        <v>0.01</v>
      </c>
    </row>
    <row r="2000" spans="1:9" x14ac:dyDescent="0.25">
      <c r="A2000" s="392">
        <v>43709</v>
      </c>
      <c r="B2000" s="324" t="s">
        <v>85</v>
      </c>
      <c r="C2000" s="324" t="s">
        <v>169</v>
      </c>
      <c r="D2000" s="324" t="s">
        <v>81</v>
      </c>
      <c r="E2000" s="324" t="s">
        <v>49</v>
      </c>
      <c r="F2000" s="324">
        <v>1056</v>
      </c>
      <c r="G2000" s="324">
        <v>1056</v>
      </c>
      <c r="H2000" s="324">
        <v>0</v>
      </c>
      <c r="I2000" s="324">
        <v>0</v>
      </c>
    </row>
    <row r="2001" spans="1:9" x14ac:dyDescent="0.25">
      <c r="A2001" s="393">
        <v>43709</v>
      </c>
      <c r="B2001" s="325" t="s">
        <v>85</v>
      </c>
      <c r="C2001" s="325" t="s">
        <v>169</v>
      </c>
      <c r="D2001" s="325" t="s">
        <v>81</v>
      </c>
      <c r="E2001" s="325" t="s">
        <v>50</v>
      </c>
      <c r="F2001" s="325">
        <v>1822</v>
      </c>
      <c r="G2001" s="325">
        <v>1822</v>
      </c>
      <c r="H2001" s="325">
        <v>0</v>
      </c>
      <c r="I2001" s="325">
        <v>0</v>
      </c>
    </row>
    <row r="2002" spans="1:9" x14ac:dyDescent="0.25">
      <c r="A2002" s="392">
        <v>43709</v>
      </c>
      <c r="B2002" s="324" t="s">
        <v>85</v>
      </c>
      <c r="C2002" s="324" t="s">
        <v>169</v>
      </c>
      <c r="D2002" s="324" t="s">
        <v>82</v>
      </c>
      <c r="E2002" s="324" t="s">
        <v>9</v>
      </c>
      <c r="F2002" s="324">
        <v>1061</v>
      </c>
      <c r="G2002" s="324">
        <v>1059</v>
      </c>
      <c r="H2002" s="324">
        <v>2</v>
      </c>
      <c r="I2002" s="324">
        <v>0</v>
      </c>
    </row>
    <row r="2003" spans="1:9" x14ac:dyDescent="0.25">
      <c r="A2003" s="393">
        <v>43709</v>
      </c>
      <c r="B2003" s="325" t="s">
        <v>85</v>
      </c>
      <c r="C2003" s="325" t="s">
        <v>169</v>
      </c>
      <c r="D2003" s="325" t="s">
        <v>82</v>
      </c>
      <c r="E2003" s="325" t="s">
        <v>10</v>
      </c>
      <c r="F2003" s="325">
        <v>1053</v>
      </c>
      <c r="G2003" s="325">
        <v>1053</v>
      </c>
      <c r="H2003" s="325">
        <v>0</v>
      </c>
      <c r="I2003" s="325">
        <v>0</v>
      </c>
    </row>
    <row r="2004" spans="1:9" x14ac:dyDescent="0.25">
      <c r="A2004" s="392">
        <v>43709</v>
      </c>
      <c r="B2004" s="324" t="s">
        <v>85</v>
      </c>
      <c r="C2004" s="324" t="s">
        <v>169</v>
      </c>
      <c r="D2004" s="324" t="s">
        <v>82</v>
      </c>
      <c r="E2004" s="324" t="s">
        <v>11</v>
      </c>
      <c r="F2004" s="324">
        <v>286</v>
      </c>
      <c r="G2004" s="324">
        <v>284</v>
      </c>
      <c r="H2004" s="324">
        <v>2</v>
      </c>
      <c r="I2004" s="324">
        <v>0.01</v>
      </c>
    </row>
    <row r="2005" spans="1:9" x14ac:dyDescent="0.25">
      <c r="A2005" s="393">
        <v>43709</v>
      </c>
      <c r="B2005" s="325" t="s">
        <v>85</v>
      </c>
      <c r="C2005" s="325" t="s">
        <v>169</v>
      </c>
      <c r="D2005" s="325" t="s">
        <v>82</v>
      </c>
      <c r="E2005" s="325" t="s">
        <v>12</v>
      </c>
      <c r="F2005" s="325">
        <v>95</v>
      </c>
      <c r="G2005" s="325">
        <v>92</v>
      </c>
      <c r="H2005" s="325">
        <v>3</v>
      </c>
      <c r="I2005" s="325">
        <v>0.03</v>
      </c>
    </row>
    <row r="2006" spans="1:9" x14ac:dyDescent="0.25">
      <c r="A2006" s="392">
        <v>43709</v>
      </c>
      <c r="B2006" s="324" t="s">
        <v>85</v>
      </c>
      <c r="C2006" s="324" t="s">
        <v>169</v>
      </c>
      <c r="D2006" s="324" t="s">
        <v>82</v>
      </c>
      <c r="E2006" s="324" t="s">
        <v>13</v>
      </c>
      <c r="F2006" s="324">
        <v>849</v>
      </c>
      <c r="G2006" s="324">
        <v>849</v>
      </c>
      <c r="H2006" s="324">
        <v>0</v>
      </c>
      <c r="I2006" s="324">
        <v>0</v>
      </c>
    </row>
    <row r="2007" spans="1:9" x14ac:dyDescent="0.25">
      <c r="A2007" s="393">
        <v>43709</v>
      </c>
      <c r="B2007" s="325" t="s">
        <v>146</v>
      </c>
      <c r="C2007" s="325" t="s">
        <v>169</v>
      </c>
      <c r="D2007" s="325" t="s">
        <v>81</v>
      </c>
      <c r="E2007" s="325" t="s">
        <v>46</v>
      </c>
      <c r="F2007" s="325">
        <v>24</v>
      </c>
      <c r="G2007" s="325" t="s">
        <v>170</v>
      </c>
      <c r="H2007" s="325" t="s">
        <v>170</v>
      </c>
      <c r="I2007" s="325" t="s">
        <v>170</v>
      </c>
    </row>
    <row r="2008" spans="1:9" x14ac:dyDescent="0.25">
      <c r="A2008" s="392">
        <v>43709</v>
      </c>
      <c r="B2008" s="324" t="s">
        <v>146</v>
      </c>
      <c r="C2008" s="324" t="s">
        <v>169</v>
      </c>
      <c r="D2008" s="324" t="s">
        <v>81</v>
      </c>
      <c r="E2008" s="324" t="s">
        <v>47</v>
      </c>
      <c r="F2008" s="324">
        <v>38</v>
      </c>
      <c r="G2008" s="324" t="s">
        <v>170</v>
      </c>
      <c r="H2008" s="324" t="s">
        <v>170</v>
      </c>
      <c r="I2008" s="324" t="s">
        <v>170</v>
      </c>
    </row>
    <row r="2009" spans="1:9" x14ac:dyDescent="0.25">
      <c r="A2009" s="393">
        <v>43709</v>
      </c>
      <c r="B2009" s="325" t="s">
        <v>146</v>
      </c>
      <c r="C2009" s="325" t="s">
        <v>169</v>
      </c>
      <c r="D2009" s="325" t="s">
        <v>81</v>
      </c>
      <c r="E2009" s="325" t="s">
        <v>48</v>
      </c>
      <c r="F2009" s="325">
        <v>16</v>
      </c>
      <c r="G2009" s="325" t="s">
        <v>170</v>
      </c>
      <c r="H2009" s="325" t="s">
        <v>170</v>
      </c>
      <c r="I2009" s="325" t="s">
        <v>170</v>
      </c>
    </row>
    <row r="2010" spans="1:9" x14ac:dyDescent="0.25">
      <c r="A2010" s="392">
        <v>43709</v>
      </c>
      <c r="B2010" s="324" t="s">
        <v>146</v>
      </c>
      <c r="C2010" s="324" t="s">
        <v>169</v>
      </c>
      <c r="D2010" s="324" t="s">
        <v>81</v>
      </c>
      <c r="E2010" s="324" t="s">
        <v>49</v>
      </c>
      <c r="F2010" s="324">
        <v>68</v>
      </c>
      <c r="G2010" s="324" t="s">
        <v>170</v>
      </c>
      <c r="H2010" s="324" t="s">
        <v>170</v>
      </c>
      <c r="I2010" s="324" t="s">
        <v>170</v>
      </c>
    </row>
    <row r="2011" spans="1:9" x14ac:dyDescent="0.25">
      <c r="A2011" s="393">
        <v>43709</v>
      </c>
      <c r="B2011" s="325" t="s">
        <v>146</v>
      </c>
      <c r="C2011" s="325" t="s">
        <v>169</v>
      </c>
      <c r="D2011" s="325" t="s">
        <v>81</v>
      </c>
      <c r="E2011" s="325" t="s">
        <v>50</v>
      </c>
      <c r="F2011" s="325">
        <v>61</v>
      </c>
      <c r="G2011" s="325" t="s">
        <v>170</v>
      </c>
      <c r="H2011" s="325" t="s">
        <v>170</v>
      </c>
      <c r="I2011" s="325" t="s">
        <v>170</v>
      </c>
    </row>
    <row r="2012" spans="1:9" x14ac:dyDescent="0.25">
      <c r="A2012" s="392">
        <v>43709</v>
      </c>
      <c r="B2012" s="324" t="s">
        <v>86</v>
      </c>
      <c r="C2012" s="324" t="s">
        <v>169</v>
      </c>
      <c r="D2012" s="324" t="s">
        <v>81</v>
      </c>
      <c r="E2012" s="324" t="s">
        <v>46</v>
      </c>
      <c r="F2012" s="324">
        <v>633</v>
      </c>
      <c r="G2012" s="324">
        <v>577</v>
      </c>
      <c r="H2012" s="324">
        <v>56</v>
      </c>
      <c r="I2012" s="324">
        <v>0.1</v>
      </c>
    </row>
    <row r="2013" spans="1:9" x14ac:dyDescent="0.25">
      <c r="A2013" s="393">
        <v>43709</v>
      </c>
      <c r="B2013" s="325" t="s">
        <v>86</v>
      </c>
      <c r="C2013" s="325" t="s">
        <v>169</v>
      </c>
      <c r="D2013" s="325" t="s">
        <v>81</v>
      </c>
      <c r="E2013" s="325" t="s">
        <v>47</v>
      </c>
      <c r="F2013" s="325">
        <v>577</v>
      </c>
      <c r="G2013" s="325">
        <v>572</v>
      </c>
      <c r="H2013" s="325">
        <v>5</v>
      </c>
      <c r="I2013" s="325">
        <v>0.01</v>
      </c>
    </row>
    <row r="2014" spans="1:9" x14ac:dyDescent="0.25">
      <c r="A2014" s="392">
        <v>43709</v>
      </c>
      <c r="B2014" s="324" t="s">
        <v>86</v>
      </c>
      <c r="C2014" s="324" t="s">
        <v>169</v>
      </c>
      <c r="D2014" s="324" t="s">
        <v>81</v>
      </c>
      <c r="E2014" s="324" t="s">
        <v>48</v>
      </c>
      <c r="F2014" s="324">
        <v>330</v>
      </c>
      <c r="G2014" s="324">
        <v>329</v>
      </c>
      <c r="H2014" s="324">
        <v>1</v>
      </c>
      <c r="I2014" s="324">
        <v>0</v>
      </c>
    </row>
    <row r="2015" spans="1:9" x14ac:dyDescent="0.25">
      <c r="A2015" s="393">
        <v>43709</v>
      </c>
      <c r="B2015" s="325" t="s">
        <v>86</v>
      </c>
      <c r="C2015" s="325" t="s">
        <v>169</v>
      </c>
      <c r="D2015" s="325" t="s">
        <v>81</v>
      </c>
      <c r="E2015" s="325" t="s">
        <v>49</v>
      </c>
      <c r="F2015" s="325">
        <v>386</v>
      </c>
      <c r="G2015" s="325">
        <v>386</v>
      </c>
      <c r="H2015" s="325">
        <v>0</v>
      </c>
      <c r="I2015" s="325">
        <v>0</v>
      </c>
    </row>
    <row r="2016" spans="1:9" x14ac:dyDescent="0.25">
      <c r="A2016" s="392">
        <v>43709</v>
      </c>
      <c r="B2016" s="324" t="s">
        <v>86</v>
      </c>
      <c r="C2016" s="324" t="s">
        <v>169</v>
      </c>
      <c r="D2016" s="324" t="s">
        <v>81</v>
      </c>
      <c r="E2016" s="324" t="s">
        <v>50</v>
      </c>
      <c r="F2016" s="324">
        <v>1191</v>
      </c>
      <c r="G2016" s="324">
        <v>1189</v>
      </c>
      <c r="H2016" s="324">
        <v>2</v>
      </c>
      <c r="I2016" s="324">
        <v>0</v>
      </c>
    </row>
    <row r="2017" spans="1:9" x14ac:dyDescent="0.25">
      <c r="A2017" s="393">
        <v>43709</v>
      </c>
      <c r="B2017" s="325" t="s">
        <v>86</v>
      </c>
      <c r="C2017" s="325" t="s">
        <v>169</v>
      </c>
      <c r="D2017" s="325" t="s">
        <v>82</v>
      </c>
      <c r="E2017" s="325" t="s">
        <v>9</v>
      </c>
      <c r="F2017" s="325">
        <v>547</v>
      </c>
      <c r="G2017" s="325">
        <v>544</v>
      </c>
      <c r="H2017" s="325">
        <v>3</v>
      </c>
      <c r="I2017" s="325">
        <v>0.01</v>
      </c>
    </row>
    <row r="2018" spans="1:9" x14ac:dyDescent="0.25">
      <c r="A2018" s="392">
        <v>43709</v>
      </c>
      <c r="B2018" s="324" t="s">
        <v>86</v>
      </c>
      <c r="C2018" s="324" t="s">
        <v>169</v>
      </c>
      <c r="D2018" s="324" t="s">
        <v>82</v>
      </c>
      <c r="E2018" s="324" t="s">
        <v>10</v>
      </c>
      <c r="F2018" s="324">
        <v>703</v>
      </c>
      <c r="G2018" s="324">
        <v>702</v>
      </c>
      <c r="H2018" s="324">
        <v>1</v>
      </c>
      <c r="I2018" s="324">
        <v>0</v>
      </c>
    </row>
    <row r="2019" spans="1:9" x14ac:dyDescent="0.25">
      <c r="A2019" s="393">
        <v>43709</v>
      </c>
      <c r="B2019" s="325" t="s">
        <v>86</v>
      </c>
      <c r="C2019" s="325" t="s">
        <v>169</v>
      </c>
      <c r="D2019" s="325" t="s">
        <v>82</v>
      </c>
      <c r="E2019" s="325" t="s">
        <v>11</v>
      </c>
      <c r="F2019" s="325">
        <v>795</v>
      </c>
      <c r="G2019" s="325">
        <v>790</v>
      </c>
      <c r="H2019" s="325">
        <v>5</v>
      </c>
      <c r="I2019" s="325">
        <v>0.01</v>
      </c>
    </row>
    <row r="2020" spans="1:9" x14ac:dyDescent="0.25">
      <c r="A2020" s="392">
        <v>43709</v>
      </c>
      <c r="B2020" s="324" t="s">
        <v>86</v>
      </c>
      <c r="C2020" s="324" t="s">
        <v>169</v>
      </c>
      <c r="D2020" s="324" t="s">
        <v>82</v>
      </c>
      <c r="E2020" s="324" t="s">
        <v>12</v>
      </c>
      <c r="F2020" s="324">
        <v>425</v>
      </c>
      <c r="G2020" s="324">
        <v>424</v>
      </c>
      <c r="H2020" s="324">
        <v>1</v>
      </c>
      <c r="I2020" s="324">
        <v>0</v>
      </c>
    </row>
    <row r="2021" spans="1:9" x14ac:dyDescent="0.25">
      <c r="A2021" s="393">
        <v>43709</v>
      </c>
      <c r="B2021" s="325" t="s">
        <v>86</v>
      </c>
      <c r="C2021" s="325" t="s">
        <v>169</v>
      </c>
      <c r="D2021" s="325" t="s">
        <v>82</v>
      </c>
      <c r="E2021" s="325" t="s">
        <v>13</v>
      </c>
      <c r="F2021" s="325">
        <v>530</v>
      </c>
      <c r="G2021" s="325">
        <v>478</v>
      </c>
      <c r="H2021" s="325">
        <v>52</v>
      </c>
      <c r="I2021" s="325">
        <v>0.11</v>
      </c>
    </row>
    <row r="2022" spans="1:9" x14ac:dyDescent="0.25">
      <c r="A2022" s="392">
        <v>43709</v>
      </c>
      <c r="B2022" s="324" t="s">
        <v>87</v>
      </c>
      <c r="C2022" s="324" t="s">
        <v>169</v>
      </c>
      <c r="D2022" s="324" t="s">
        <v>81</v>
      </c>
      <c r="E2022" s="324" t="s">
        <v>46</v>
      </c>
      <c r="F2022" s="324">
        <v>26</v>
      </c>
      <c r="G2022" s="324">
        <v>25</v>
      </c>
      <c r="H2022" s="324">
        <v>1</v>
      </c>
      <c r="I2022" s="324">
        <v>0.04</v>
      </c>
    </row>
    <row r="2023" spans="1:9" x14ac:dyDescent="0.25">
      <c r="A2023" s="393">
        <v>43709</v>
      </c>
      <c r="B2023" s="325" t="s">
        <v>87</v>
      </c>
      <c r="C2023" s="325" t="s">
        <v>169</v>
      </c>
      <c r="D2023" s="325" t="s">
        <v>81</v>
      </c>
      <c r="E2023" s="325" t="s">
        <v>47</v>
      </c>
      <c r="F2023" s="325">
        <v>114</v>
      </c>
      <c r="G2023" s="325">
        <v>114</v>
      </c>
      <c r="H2023" s="325">
        <v>0</v>
      </c>
      <c r="I2023" s="325">
        <v>0</v>
      </c>
    </row>
    <row r="2024" spans="1:9" x14ac:dyDescent="0.25">
      <c r="A2024" s="392">
        <v>43709</v>
      </c>
      <c r="B2024" s="324" t="s">
        <v>87</v>
      </c>
      <c r="C2024" s="324" t="s">
        <v>169</v>
      </c>
      <c r="D2024" s="324" t="s">
        <v>81</v>
      </c>
      <c r="E2024" s="324" t="s">
        <v>48</v>
      </c>
      <c r="F2024" s="324">
        <v>55</v>
      </c>
      <c r="G2024" s="324">
        <v>55</v>
      </c>
      <c r="H2024" s="324">
        <v>0</v>
      </c>
      <c r="I2024" s="324">
        <v>0</v>
      </c>
    </row>
    <row r="2025" spans="1:9" x14ac:dyDescent="0.25">
      <c r="A2025" s="393">
        <v>43709</v>
      </c>
      <c r="B2025" s="325" t="s">
        <v>87</v>
      </c>
      <c r="C2025" s="325" t="s">
        <v>169</v>
      </c>
      <c r="D2025" s="325" t="s">
        <v>81</v>
      </c>
      <c r="E2025" s="325" t="s">
        <v>50</v>
      </c>
      <c r="F2025" s="325">
        <v>78</v>
      </c>
      <c r="G2025" s="325">
        <v>78</v>
      </c>
      <c r="H2025" s="325">
        <v>0</v>
      </c>
      <c r="I2025" s="325">
        <v>0</v>
      </c>
    </row>
    <row r="2026" spans="1:9" x14ac:dyDescent="0.25">
      <c r="A2026" s="392">
        <v>43709</v>
      </c>
      <c r="B2026" s="324" t="s">
        <v>88</v>
      </c>
      <c r="C2026" s="324" t="s">
        <v>169</v>
      </c>
      <c r="D2026" s="324" t="s">
        <v>81</v>
      </c>
      <c r="E2026" s="324" t="s">
        <v>46</v>
      </c>
      <c r="F2026" s="324">
        <v>220</v>
      </c>
      <c r="G2026" s="324">
        <v>203</v>
      </c>
      <c r="H2026" s="324">
        <v>17</v>
      </c>
      <c r="I2026" s="324">
        <v>0.08</v>
      </c>
    </row>
    <row r="2027" spans="1:9" x14ac:dyDescent="0.25">
      <c r="A2027" s="393">
        <v>43709</v>
      </c>
      <c r="B2027" s="325" t="s">
        <v>88</v>
      </c>
      <c r="C2027" s="325" t="s">
        <v>169</v>
      </c>
      <c r="D2027" s="325" t="s">
        <v>81</v>
      </c>
      <c r="E2027" s="325" t="s">
        <v>47</v>
      </c>
      <c r="F2027" s="325">
        <v>303</v>
      </c>
      <c r="G2027" s="325">
        <v>299</v>
      </c>
      <c r="H2027" s="325">
        <v>4</v>
      </c>
      <c r="I2027" s="325">
        <v>0.01</v>
      </c>
    </row>
    <row r="2028" spans="1:9" x14ac:dyDescent="0.25">
      <c r="A2028" s="392">
        <v>43709</v>
      </c>
      <c r="B2028" s="324" t="s">
        <v>88</v>
      </c>
      <c r="C2028" s="324" t="s">
        <v>169</v>
      </c>
      <c r="D2028" s="324" t="s">
        <v>81</v>
      </c>
      <c r="E2028" s="324" t="s">
        <v>48</v>
      </c>
      <c r="F2028" s="324">
        <v>153</v>
      </c>
      <c r="G2028" s="324">
        <v>151</v>
      </c>
      <c r="H2028" s="324">
        <v>2</v>
      </c>
      <c r="I2028" s="324">
        <v>0.01</v>
      </c>
    </row>
    <row r="2029" spans="1:9" x14ac:dyDescent="0.25">
      <c r="A2029" s="393">
        <v>43709</v>
      </c>
      <c r="B2029" s="325" t="s">
        <v>88</v>
      </c>
      <c r="C2029" s="325" t="s">
        <v>169</v>
      </c>
      <c r="D2029" s="325" t="s">
        <v>81</v>
      </c>
      <c r="E2029" s="325" t="s">
        <v>49</v>
      </c>
      <c r="F2029" s="325">
        <v>68</v>
      </c>
      <c r="G2029" s="325">
        <v>68</v>
      </c>
      <c r="H2029" s="325">
        <v>0</v>
      </c>
      <c r="I2029" s="325">
        <v>0</v>
      </c>
    </row>
    <row r="2030" spans="1:9" x14ac:dyDescent="0.25">
      <c r="A2030" s="392">
        <v>43709</v>
      </c>
      <c r="B2030" s="324" t="s">
        <v>88</v>
      </c>
      <c r="C2030" s="324" t="s">
        <v>169</v>
      </c>
      <c r="D2030" s="324" t="s">
        <v>81</v>
      </c>
      <c r="E2030" s="324" t="s">
        <v>50</v>
      </c>
      <c r="F2030" s="324">
        <v>645</v>
      </c>
      <c r="G2030" s="324">
        <v>645</v>
      </c>
      <c r="H2030" s="324">
        <v>0</v>
      </c>
      <c r="I2030" s="324">
        <v>0</v>
      </c>
    </row>
    <row r="2031" spans="1:9" x14ac:dyDescent="0.25">
      <c r="A2031" s="393">
        <v>43709</v>
      </c>
      <c r="B2031" s="325" t="s">
        <v>88</v>
      </c>
      <c r="C2031" s="325" t="s">
        <v>169</v>
      </c>
      <c r="D2031" s="325" t="s">
        <v>82</v>
      </c>
      <c r="E2031" s="325" t="s">
        <v>9</v>
      </c>
      <c r="F2031" s="325">
        <v>447</v>
      </c>
      <c r="G2031" s="325">
        <v>447</v>
      </c>
      <c r="H2031" s="325">
        <v>0</v>
      </c>
      <c r="I2031" s="325">
        <v>0</v>
      </c>
    </row>
    <row r="2032" spans="1:9" x14ac:dyDescent="0.25">
      <c r="A2032" s="392">
        <v>43709</v>
      </c>
      <c r="B2032" s="324" t="s">
        <v>88</v>
      </c>
      <c r="C2032" s="324" t="s">
        <v>169</v>
      </c>
      <c r="D2032" s="324" t="s">
        <v>82</v>
      </c>
      <c r="E2032" s="324" t="s">
        <v>10</v>
      </c>
      <c r="F2032" s="324">
        <v>50</v>
      </c>
      <c r="G2032" s="324">
        <v>50</v>
      </c>
      <c r="H2032" s="324">
        <v>0</v>
      </c>
      <c r="I2032" s="324">
        <v>0</v>
      </c>
    </row>
    <row r="2033" spans="1:9" x14ac:dyDescent="0.25">
      <c r="A2033" s="393">
        <v>43709</v>
      </c>
      <c r="B2033" s="325" t="s">
        <v>88</v>
      </c>
      <c r="C2033" s="325" t="s">
        <v>169</v>
      </c>
      <c r="D2033" s="325" t="s">
        <v>82</v>
      </c>
      <c r="E2033" s="325" t="s">
        <v>11</v>
      </c>
      <c r="F2033" s="325">
        <v>150</v>
      </c>
      <c r="G2033" s="325">
        <v>150</v>
      </c>
      <c r="H2033" s="325">
        <v>0</v>
      </c>
      <c r="I2033" s="325">
        <v>0</v>
      </c>
    </row>
    <row r="2034" spans="1:9" x14ac:dyDescent="0.25">
      <c r="A2034" s="392">
        <v>43709</v>
      </c>
      <c r="B2034" s="324" t="s">
        <v>88</v>
      </c>
      <c r="C2034" s="324" t="s">
        <v>169</v>
      </c>
      <c r="D2034" s="324" t="s">
        <v>82</v>
      </c>
      <c r="E2034" s="324" t="s">
        <v>12</v>
      </c>
      <c r="F2034" s="324">
        <v>91</v>
      </c>
      <c r="G2034" s="324">
        <v>91</v>
      </c>
      <c r="H2034" s="324">
        <v>0</v>
      </c>
      <c r="I2034" s="324">
        <v>0</v>
      </c>
    </row>
    <row r="2035" spans="1:9" x14ac:dyDescent="0.25">
      <c r="A2035" s="393">
        <v>43709</v>
      </c>
      <c r="B2035" s="325" t="s">
        <v>88</v>
      </c>
      <c r="C2035" s="325" t="s">
        <v>169</v>
      </c>
      <c r="D2035" s="325" t="s">
        <v>82</v>
      </c>
      <c r="E2035" s="325" t="s">
        <v>13</v>
      </c>
      <c r="F2035" s="325">
        <v>283</v>
      </c>
      <c r="G2035" s="325">
        <v>262</v>
      </c>
      <c r="H2035" s="325">
        <v>21</v>
      </c>
      <c r="I2035" s="325">
        <v>0.08</v>
      </c>
    </row>
    <row r="2036" spans="1:9" x14ac:dyDescent="0.25">
      <c r="A2036" s="392">
        <v>43709</v>
      </c>
      <c r="B2036" s="324" t="s">
        <v>89</v>
      </c>
      <c r="C2036" s="324" t="s">
        <v>169</v>
      </c>
      <c r="D2036" s="324" t="s">
        <v>81</v>
      </c>
      <c r="E2036" s="324" t="s">
        <v>46</v>
      </c>
      <c r="F2036" s="324">
        <v>523</v>
      </c>
      <c r="G2036" s="324">
        <v>454</v>
      </c>
      <c r="H2036" s="324">
        <v>69</v>
      </c>
      <c r="I2036" s="324">
        <v>0.15</v>
      </c>
    </row>
    <row r="2037" spans="1:9" x14ac:dyDescent="0.25">
      <c r="A2037" s="393">
        <v>43709</v>
      </c>
      <c r="B2037" s="325" t="s">
        <v>89</v>
      </c>
      <c r="C2037" s="325" t="s">
        <v>169</v>
      </c>
      <c r="D2037" s="325" t="s">
        <v>81</v>
      </c>
      <c r="E2037" s="325" t="s">
        <v>47</v>
      </c>
      <c r="F2037" s="325">
        <v>528</v>
      </c>
      <c r="G2037" s="325">
        <v>505</v>
      </c>
      <c r="H2037" s="325">
        <v>23</v>
      </c>
      <c r="I2037" s="325">
        <v>0.05</v>
      </c>
    </row>
    <row r="2038" spans="1:9" x14ac:dyDescent="0.25">
      <c r="A2038" s="392">
        <v>43709</v>
      </c>
      <c r="B2038" s="324" t="s">
        <v>89</v>
      </c>
      <c r="C2038" s="324" t="s">
        <v>169</v>
      </c>
      <c r="D2038" s="324" t="s">
        <v>81</v>
      </c>
      <c r="E2038" s="324" t="s">
        <v>48</v>
      </c>
      <c r="F2038" s="324">
        <v>280</v>
      </c>
      <c r="G2038" s="324">
        <v>270</v>
      </c>
      <c r="H2038" s="324">
        <v>10</v>
      </c>
      <c r="I2038" s="324">
        <v>0.04</v>
      </c>
    </row>
    <row r="2039" spans="1:9" x14ac:dyDescent="0.25">
      <c r="A2039" s="393">
        <v>43709</v>
      </c>
      <c r="B2039" s="325" t="s">
        <v>89</v>
      </c>
      <c r="C2039" s="325" t="s">
        <v>169</v>
      </c>
      <c r="D2039" s="325" t="s">
        <v>81</v>
      </c>
      <c r="E2039" s="325" t="s">
        <v>50</v>
      </c>
      <c r="F2039" s="325">
        <v>502</v>
      </c>
      <c r="G2039" s="325">
        <v>501</v>
      </c>
      <c r="H2039" s="325">
        <v>1</v>
      </c>
      <c r="I2039" s="325">
        <v>0</v>
      </c>
    </row>
    <row r="2040" spans="1:9" x14ac:dyDescent="0.25">
      <c r="A2040" s="392">
        <v>43709</v>
      </c>
      <c r="B2040" s="324" t="s">
        <v>89</v>
      </c>
      <c r="C2040" s="324" t="s">
        <v>169</v>
      </c>
      <c r="D2040" s="324" t="s">
        <v>82</v>
      </c>
      <c r="E2040" s="324" t="s">
        <v>9</v>
      </c>
      <c r="F2040" s="324">
        <v>66</v>
      </c>
      <c r="G2040" s="324">
        <v>66</v>
      </c>
      <c r="H2040" s="324">
        <v>0</v>
      </c>
      <c r="I2040" s="324">
        <v>0</v>
      </c>
    </row>
    <row r="2041" spans="1:9" x14ac:dyDescent="0.25">
      <c r="A2041" s="393">
        <v>43709</v>
      </c>
      <c r="B2041" s="325" t="s">
        <v>89</v>
      </c>
      <c r="C2041" s="325" t="s">
        <v>169</v>
      </c>
      <c r="D2041" s="325" t="s">
        <v>82</v>
      </c>
      <c r="E2041" s="325" t="s">
        <v>10</v>
      </c>
      <c r="F2041" s="325">
        <v>67</v>
      </c>
      <c r="G2041" s="325">
        <v>67</v>
      </c>
      <c r="H2041" s="325">
        <v>0</v>
      </c>
      <c r="I2041" s="325">
        <v>0</v>
      </c>
    </row>
    <row r="2042" spans="1:9" x14ac:dyDescent="0.25">
      <c r="A2042" s="392">
        <v>43709</v>
      </c>
      <c r="B2042" s="324" t="s">
        <v>89</v>
      </c>
      <c r="C2042" s="324" t="s">
        <v>169</v>
      </c>
      <c r="D2042" s="324" t="s">
        <v>82</v>
      </c>
      <c r="E2042" s="324" t="s">
        <v>11</v>
      </c>
      <c r="F2042" s="324">
        <v>69</v>
      </c>
      <c r="G2042" s="324">
        <v>67</v>
      </c>
      <c r="H2042" s="324">
        <v>2</v>
      </c>
      <c r="I2042" s="324">
        <v>0.03</v>
      </c>
    </row>
    <row r="2043" spans="1:9" x14ac:dyDescent="0.25">
      <c r="A2043" s="393">
        <v>43709</v>
      </c>
      <c r="B2043" s="325" t="s">
        <v>89</v>
      </c>
      <c r="C2043" s="325" t="s">
        <v>169</v>
      </c>
      <c r="D2043" s="325" t="s">
        <v>82</v>
      </c>
      <c r="E2043" s="325" t="s">
        <v>12</v>
      </c>
      <c r="F2043" s="325">
        <v>181</v>
      </c>
      <c r="G2043" s="325">
        <v>179</v>
      </c>
      <c r="H2043" s="325">
        <v>2</v>
      </c>
      <c r="I2043" s="325">
        <v>0.01</v>
      </c>
    </row>
    <row r="2044" spans="1:9" x14ac:dyDescent="0.25">
      <c r="A2044" s="392">
        <v>43709</v>
      </c>
      <c r="B2044" s="324" t="s">
        <v>89</v>
      </c>
      <c r="C2044" s="324" t="s">
        <v>169</v>
      </c>
      <c r="D2044" s="324" t="s">
        <v>82</v>
      </c>
      <c r="E2044" s="324" t="s">
        <v>13</v>
      </c>
      <c r="F2044" s="324">
        <v>526</v>
      </c>
      <c r="G2044" s="324">
        <v>502</v>
      </c>
      <c r="H2044" s="324">
        <v>24</v>
      </c>
      <c r="I2044" s="324">
        <v>0.05</v>
      </c>
    </row>
    <row r="2045" spans="1:9" x14ac:dyDescent="0.25">
      <c r="A2045" s="393">
        <v>43709</v>
      </c>
      <c r="B2045" s="325" t="s">
        <v>90</v>
      </c>
      <c r="C2045" s="325" t="s">
        <v>169</v>
      </c>
      <c r="D2045" s="325" t="s">
        <v>81</v>
      </c>
      <c r="E2045" s="325" t="s">
        <v>46</v>
      </c>
      <c r="F2045" s="325">
        <v>73</v>
      </c>
      <c r="G2045" s="325">
        <v>68</v>
      </c>
      <c r="H2045" s="325">
        <v>5</v>
      </c>
      <c r="I2045" s="325">
        <v>7.0000000000000007E-2</v>
      </c>
    </row>
    <row r="2046" spans="1:9" x14ac:dyDescent="0.25">
      <c r="A2046" s="392">
        <v>43709</v>
      </c>
      <c r="B2046" s="324" t="s">
        <v>90</v>
      </c>
      <c r="C2046" s="324" t="s">
        <v>169</v>
      </c>
      <c r="D2046" s="324" t="s">
        <v>81</v>
      </c>
      <c r="E2046" s="324" t="s">
        <v>47</v>
      </c>
      <c r="F2046" s="324">
        <v>159</v>
      </c>
      <c r="G2046" s="324">
        <v>158</v>
      </c>
      <c r="H2046" s="324">
        <v>1</v>
      </c>
      <c r="I2046" s="324">
        <v>0.01</v>
      </c>
    </row>
    <row r="2047" spans="1:9" x14ac:dyDescent="0.25">
      <c r="A2047" s="393">
        <v>43709</v>
      </c>
      <c r="B2047" s="325" t="s">
        <v>90</v>
      </c>
      <c r="C2047" s="325" t="s">
        <v>169</v>
      </c>
      <c r="D2047" s="325" t="s">
        <v>81</v>
      </c>
      <c r="E2047" s="325" t="s">
        <v>48</v>
      </c>
      <c r="F2047" s="325">
        <v>131</v>
      </c>
      <c r="G2047" s="325">
        <v>129</v>
      </c>
      <c r="H2047" s="325">
        <v>2</v>
      </c>
      <c r="I2047" s="325">
        <v>0.02</v>
      </c>
    </row>
    <row r="2048" spans="1:9" x14ac:dyDescent="0.25">
      <c r="A2048" s="392">
        <v>43709</v>
      </c>
      <c r="B2048" s="324" t="s">
        <v>90</v>
      </c>
      <c r="C2048" s="324" t="s">
        <v>169</v>
      </c>
      <c r="D2048" s="324" t="s">
        <v>81</v>
      </c>
      <c r="E2048" s="324" t="s">
        <v>50</v>
      </c>
      <c r="F2048" s="324">
        <v>445</v>
      </c>
      <c r="G2048" s="324">
        <v>442</v>
      </c>
      <c r="H2048" s="324">
        <v>3</v>
      </c>
      <c r="I2048" s="324">
        <v>0.01</v>
      </c>
    </row>
    <row r="2049" spans="1:9" x14ac:dyDescent="0.25">
      <c r="A2049" s="393">
        <v>43709</v>
      </c>
      <c r="B2049" s="325" t="s">
        <v>147</v>
      </c>
      <c r="C2049" s="325" t="s">
        <v>169</v>
      </c>
      <c r="D2049" s="325" t="s">
        <v>81</v>
      </c>
      <c r="E2049" s="325" t="s">
        <v>46</v>
      </c>
      <c r="F2049" s="325">
        <v>21</v>
      </c>
      <c r="G2049" s="325" t="s">
        <v>170</v>
      </c>
      <c r="H2049" s="325" t="s">
        <v>170</v>
      </c>
      <c r="I2049" s="325" t="s">
        <v>170</v>
      </c>
    </row>
    <row r="2050" spans="1:9" x14ac:dyDescent="0.25">
      <c r="A2050" s="392">
        <v>43709</v>
      </c>
      <c r="B2050" s="324" t="s">
        <v>147</v>
      </c>
      <c r="C2050" s="324" t="s">
        <v>169</v>
      </c>
      <c r="D2050" s="324" t="s">
        <v>81</v>
      </c>
      <c r="E2050" s="324" t="s">
        <v>47</v>
      </c>
      <c r="F2050" s="324">
        <v>24</v>
      </c>
      <c r="G2050" s="324" t="s">
        <v>170</v>
      </c>
      <c r="H2050" s="324" t="s">
        <v>170</v>
      </c>
      <c r="I2050" s="324" t="s">
        <v>170</v>
      </c>
    </row>
    <row r="2051" spans="1:9" x14ac:dyDescent="0.25">
      <c r="A2051" s="393">
        <v>43709</v>
      </c>
      <c r="B2051" s="325" t="s">
        <v>147</v>
      </c>
      <c r="C2051" s="325" t="s">
        <v>169</v>
      </c>
      <c r="D2051" s="325" t="s">
        <v>81</v>
      </c>
      <c r="E2051" s="325" t="s">
        <v>48</v>
      </c>
      <c r="F2051" s="325">
        <v>17</v>
      </c>
      <c r="G2051" s="325" t="s">
        <v>170</v>
      </c>
      <c r="H2051" s="325" t="s">
        <v>170</v>
      </c>
      <c r="I2051" s="325" t="s">
        <v>170</v>
      </c>
    </row>
    <row r="2052" spans="1:9" x14ac:dyDescent="0.25">
      <c r="A2052" s="392">
        <v>43709</v>
      </c>
      <c r="B2052" s="324" t="s">
        <v>147</v>
      </c>
      <c r="C2052" s="324" t="s">
        <v>169</v>
      </c>
      <c r="D2052" s="324" t="s">
        <v>81</v>
      </c>
      <c r="E2052" s="324" t="s">
        <v>50</v>
      </c>
      <c r="F2052" s="324">
        <v>54</v>
      </c>
      <c r="G2052" s="324" t="s">
        <v>170</v>
      </c>
      <c r="H2052" s="324" t="s">
        <v>170</v>
      </c>
      <c r="I2052" s="324" t="s">
        <v>170</v>
      </c>
    </row>
    <row r="2053" spans="1:9" x14ac:dyDescent="0.25">
      <c r="A2053" s="393">
        <v>43709</v>
      </c>
      <c r="B2053" s="325" t="s">
        <v>147</v>
      </c>
      <c r="C2053" s="325" t="s">
        <v>169</v>
      </c>
      <c r="D2053" s="325" t="s">
        <v>82</v>
      </c>
      <c r="E2053" s="325" t="s">
        <v>9</v>
      </c>
      <c r="F2053" s="325">
        <v>5</v>
      </c>
      <c r="G2053" s="325" t="s">
        <v>170</v>
      </c>
      <c r="H2053" s="325" t="s">
        <v>170</v>
      </c>
      <c r="I2053" s="325" t="s">
        <v>170</v>
      </c>
    </row>
    <row r="2054" spans="1:9" x14ac:dyDescent="0.25">
      <c r="A2054" s="392">
        <v>43709</v>
      </c>
      <c r="B2054" s="324" t="s">
        <v>147</v>
      </c>
      <c r="C2054" s="324" t="s">
        <v>169</v>
      </c>
      <c r="D2054" s="324" t="s">
        <v>82</v>
      </c>
      <c r="E2054" s="324" t="s">
        <v>10</v>
      </c>
      <c r="F2054" s="324">
        <v>25</v>
      </c>
      <c r="G2054" s="324" t="s">
        <v>170</v>
      </c>
      <c r="H2054" s="324" t="s">
        <v>170</v>
      </c>
      <c r="I2054" s="324" t="s">
        <v>170</v>
      </c>
    </row>
    <row r="2055" spans="1:9" x14ac:dyDescent="0.25">
      <c r="A2055" s="393">
        <v>43709</v>
      </c>
      <c r="B2055" s="325" t="s">
        <v>147</v>
      </c>
      <c r="C2055" s="325" t="s">
        <v>169</v>
      </c>
      <c r="D2055" s="325" t="s">
        <v>82</v>
      </c>
      <c r="E2055" s="325" t="s">
        <v>11</v>
      </c>
      <c r="F2055" s="325">
        <v>8</v>
      </c>
      <c r="G2055" s="325" t="s">
        <v>170</v>
      </c>
      <c r="H2055" s="325" t="s">
        <v>170</v>
      </c>
      <c r="I2055" s="325" t="s">
        <v>170</v>
      </c>
    </row>
    <row r="2056" spans="1:9" x14ac:dyDescent="0.25">
      <c r="A2056" s="392">
        <v>43709</v>
      </c>
      <c r="B2056" s="324" t="s">
        <v>147</v>
      </c>
      <c r="C2056" s="324" t="s">
        <v>169</v>
      </c>
      <c r="D2056" s="324" t="s">
        <v>82</v>
      </c>
      <c r="E2056" s="324" t="s">
        <v>12</v>
      </c>
      <c r="F2056" s="324">
        <v>25</v>
      </c>
      <c r="G2056" s="324" t="s">
        <v>170</v>
      </c>
      <c r="H2056" s="324" t="s">
        <v>170</v>
      </c>
      <c r="I2056" s="324" t="s">
        <v>170</v>
      </c>
    </row>
    <row r="2057" spans="1:9" x14ac:dyDescent="0.25">
      <c r="A2057" s="393">
        <v>43709</v>
      </c>
      <c r="B2057" s="325" t="s">
        <v>147</v>
      </c>
      <c r="C2057" s="325" t="s">
        <v>169</v>
      </c>
      <c r="D2057" s="325" t="s">
        <v>82</v>
      </c>
      <c r="E2057" s="325" t="s">
        <v>13</v>
      </c>
      <c r="F2057" s="325">
        <v>53</v>
      </c>
      <c r="G2057" s="325" t="s">
        <v>170</v>
      </c>
      <c r="H2057" s="325" t="s">
        <v>170</v>
      </c>
      <c r="I2057" s="325" t="s">
        <v>170</v>
      </c>
    </row>
    <row r="2058" spans="1:9" x14ac:dyDescent="0.25">
      <c r="A2058" s="392">
        <v>43709</v>
      </c>
      <c r="B2058" s="324" t="s">
        <v>148</v>
      </c>
      <c r="C2058" s="324" t="s">
        <v>169</v>
      </c>
      <c r="D2058" s="324" t="s">
        <v>81</v>
      </c>
      <c r="E2058" s="324" t="s">
        <v>46</v>
      </c>
      <c r="F2058" s="324">
        <v>163</v>
      </c>
      <c r="G2058" s="324" t="s">
        <v>170</v>
      </c>
      <c r="H2058" s="324" t="s">
        <v>170</v>
      </c>
      <c r="I2058" s="324" t="s">
        <v>170</v>
      </c>
    </row>
    <row r="2059" spans="1:9" x14ac:dyDescent="0.25">
      <c r="A2059" s="393">
        <v>43709</v>
      </c>
      <c r="B2059" s="325" t="s">
        <v>148</v>
      </c>
      <c r="C2059" s="325" t="s">
        <v>169</v>
      </c>
      <c r="D2059" s="325" t="s">
        <v>81</v>
      </c>
      <c r="E2059" s="325" t="s">
        <v>47</v>
      </c>
      <c r="F2059" s="325">
        <v>217</v>
      </c>
      <c r="G2059" s="325" t="s">
        <v>170</v>
      </c>
      <c r="H2059" s="325" t="s">
        <v>170</v>
      </c>
      <c r="I2059" s="325" t="s">
        <v>170</v>
      </c>
    </row>
    <row r="2060" spans="1:9" x14ac:dyDescent="0.25">
      <c r="A2060" s="392">
        <v>43709</v>
      </c>
      <c r="B2060" s="324" t="s">
        <v>148</v>
      </c>
      <c r="C2060" s="324" t="s">
        <v>169</v>
      </c>
      <c r="D2060" s="324" t="s">
        <v>81</v>
      </c>
      <c r="E2060" s="324" t="s">
        <v>48</v>
      </c>
      <c r="F2060" s="324">
        <v>145</v>
      </c>
      <c r="G2060" s="324" t="s">
        <v>170</v>
      </c>
      <c r="H2060" s="324" t="s">
        <v>170</v>
      </c>
      <c r="I2060" s="324" t="s">
        <v>170</v>
      </c>
    </row>
    <row r="2061" spans="1:9" x14ac:dyDescent="0.25">
      <c r="A2061" s="393">
        <v>43709</v>
      </c>
      <c r="B2061" s="325" t="s">
        <v>148</v>
      </c>
      <c r="C2061" s="325" t="s">
        <v>169</v>
      </c>
      <c r="D2061" s="325" t="s">
        <v>81</v>
      </c>
      <c r="E2061" s="325" t="s">
        <v>50</v>
      </c>
      <c r="F2061" s="325">
        <v>225</v>
      </c>
      <c r="G2061" s="325" t="s">
        <v>170</v>
      </c>
      <c r="H2061" s="325" t="s">
        <v>170</v>
      </c>
      <c r="I2061" s="325" t="s">
        <v>170</v>
      </c>
    </row>
    <row r="2062" spans="1:9" x14ac:dyDescent="0.25">
      <c r="A2062" s="392">
        <v>43709</v>
      </c>
      <c r="B2062" s="324" t="s">
        <v>148</v>
      </c>
      <c r="C2062" s="324" t="s">
        <v>169</v>
      </c>
      <c r="D2062" s="324" t="s">
        <v>82</v>
      </c>
      <c r="E2062" s="324" t="s">
        <v>9</v>
      </c>
      <c r="F2062" s="324">
        <v>223</v>
      </c>
      <c r="G2062" s="324" t="s">
        <v>170</v>
      </c>
      <c r="H2062" s="324" t="s">
        <v>170</v>
      </c>
      <c r="I2062" s="324" t="s">
        <v>170</v>
      </c>
    </row>
    <row r="2063" spans="1:9" x14ac:dyDescent="0.25">
      <c r="A2063" s="393">
        <v>43709</v>
      </c>
      <c r="B2063" s="325" t="s">
        <v>148</v>
      </c>
      <c r="C2063" s="325" t="s">
        <v>169</v>
      </c>
      <c r="D2063" s="325" t="s">
        <v>82</v>
      </c>
      <c r="E2063" s="325" t="s">
        <v>10</v>
      </c>
      <c r="F2063" s="325">
        <v>34</v>
      </c>
      <c r="G2063" s="325" t="s">
        <v>170</v>
      </c>
      <c r="H2063" s="325" t="s">
        <v>170</v>
      </c>
      <c r="I2063" s="325" t="s">
        <v>170</v>
      </c>
    </row>
    <row r="2064" spans="1:9" x14ac:dyDescent="0.25">
      <c r="A2064" s="392">
        <v>43709</v>
      </c>
      <c r="B2064" s="324" t="s">
        <v>148</v>
      </c>
      <c r="C2064" s="324" t="s">
        <v>169</v>
      </c>
      <c r="D2064" s="324" t="s">
        <v>82</v>
      </c>
      <c r="E2064" s="324" t="s">
        <v>11</v>
      </c>
      <c r="F2064" s="324">
        <v>109</v>
      </c>
      <c r="G2064" s="324" t="s">
        <v>170</v>
      </c>
      <c r="H2064" s="324" t="s">
        <v>170</v>
      </c>
      <c r="I2064" s="324" t="s">
        <v>170</v>
      </c>
    </row>
    <row r="2065" spans="1:9" x14ac:dyDescent="0.25">
      <c r="A2065" s="393">
        <v>43709</v>
      </c>
      <c r="B2065" s="325" t="s">
        <v>148</v>
      </c>
      <c r="C2065" s="325" t="s">
        <v>169</v>
      </c>
      <c r="D2065" s="325" t="s">
        <v>82</v>
      </c>
      <c r="E2065" s="325" t="s">
        <v>12</v>
      </c>
      <c r="F2065" s="325">
        <v>63</v>
      </c>
      <c r="G2065" s="325" t="s">
        <v>170</v>
      </c>
      <c r="H2065" s="325" t="s">
        <v>170</v>
      </c>
      <c r="I2065" s="325" t="s">
        <v>170</v>
      </c>
    </row>
    <row r="2066" spans="1:9" x14ac:dyDescent="0.25">
      <c r="A2066" s="392">
        <v>43709</v>
      </c>
      <c r="B2066" s="324" t="s">
        <v>148</v>
      </c>
      <c r="C2066" s="324" t="s">
        <v>169</v>
      </c>
      <c r="D2066" s="324" t="s">
        <v>82</v>
      </c>
      <c r="E2066" s="324" t="s">
        <v>13</v>
      </c>
      <c r="F2066" s="324">
        <v>321</v>
      </c>
      <c r="G2066" s="324" t="s">
        <v>170</v>
      </c>
      <c r="H2066" s="324" t="s">
        <v>170</v>
      </c>
      <c r="I2066" s="324" t="s">
        <v>170</v>
      </c>
    </row>
    <row r="2067" spans="1:9" x14ac:dyDescent="0.25">
      <c r="A2067" s="393">
        <v>43709</v>
      </c>
      <c r="B2067" s="325" t="s">
        <v>149</v>
      </c>
      <c r="C2067" s="325" t="s">
        <v>169</v>
      </c>
      <c r="D2067" s="325" t="s">
        <v>81</v>
      </c>
      <c r="E2067" s="325" t="s">
        <v>46</v>
      </c>
      <c r="F2067" s="325">
        <v>43</v>
      </c>
      <c r="G2067" s="325" t="s">
        <v>170</v>
      </c>
      <c r="H2067" s="325" t="s">
        <v>170</v>
      </c>
      <c r="I2067" s="325" t="s">
        <v>170</v>
      </c>
    </row>
    <row r="2068" spans="1:9" x14ac:dyDescent="0.25">
      <c r="A2068" s="392">
        <v>43709</v>
      </c>
      <c r="B2068" s="324" t="s">
        <v>149</v>
      </c>
      <c r="C2068" s="324" t="s">
        <v>169</v>
      </c>
      <c r="D2068" s="324" t="s">
        <v>81</v>
      </c>
      <c r="E2068" s="324" t="s">
        <v>47</v>
      </c>
      <c r="F2068" s="324">
        <v>111</v>
      </c>
      <c r="G2068" s="324" t="s">
        <v>170</v>
      </c>
      <c r="H2068" s="324" t="s">
        <v>170</v>
      </c>
      <c r="I2068" s="324" t="s">
        <v>170</v>
      </c>
    </row>
    <row r="2069" spans="1:9" x14ac:dyDescent="0.25">
      <c r="A2069" s="393">
        <v>43709</v>
      </c>
      <c r="B2069" s="325" t="s">
        <v>149</v>
      </c>
      <c r="C2069" s="325" t="s">
        <v>169</v>
      </c>
      <c r="D2069" s="325" t="s">
        <v>81</v>
      </c>
      <c r="E2069" s="325" t="s">
        <v>48</v>
      </c>
      <c r="F2069" s="325">
        <v>110</v>
      </c>
      <c r="G2069" s="325" t="s">
        <v>170</v>
      </c>
      <c r="H2069" s="325" t="s">
        <v>170</v>
      </c>
      <c r="I2069" s="325" t="s">
        <v>170</v>
      </c>
    </row>
    <row r="2070" spans="1:9" x14ac:dyDescent="0.25">
      <c r="A2070" s="392">
        <v>43709</v>
      </c>
      <c r="B2070" s="324" t="s">
        <v>149</v>
      </c>
      <c r="C2070" s="324" t="s">
        <v>169</v>
      </c>
      <c r="D2070" s="324" t="s">
        <v>81</v>
      </c>
      <c r="E2070" s="324" t="s">
        <v>50</v>
      </c>
      <c r="F2070" s="324">
        <v>362</v>
      </c>
      <c r="G2070" s="324" t="s">
        <v>170</v>
      </c>
      <c r="H2070" s="324" t="s">
        <v>170</v>
      </c>
      <c r="I2070" s="324" t="s">
        <v>170</v>
      </c>
    </row>
    <row r="2071" spans="1:9" x14ac:dyDescent="0.25">
      <c r="A2071" s="393">
        <v>43709</v>
      </c>
      <c r="B2071" s="325" t="s">
        <v>150</v>
      </c>
      <c r="C2071" s="325" t="s">
        <v>169</v>
      </c>
      <c r="D2071" s="325" t="s">
        <v>81</v>
      </c>
      <c r="E2071" s="325" t="s">
        <v>46</v>
      </c>
      <c r="F2071" s="325">
        <v>179</v>
      </c>
      <c r="G2071" s="325" t="s">
        <v>170</v>
      </c>
      <c r="H2071" s="325" t="s">
        <v>170</v>
      </c>
      <c r="I2071" s="325" t="s">
        <v>170</v>
      </c>
    </row>
    <row r="2072" spans="1:9" x14ac:dyDescent="0.25">
      <c r="A2072" s="392">
        <v>43709</v>
      </c>
      <c r="B2072" s="324" t="s">
        <v>150</v>
      </c>
      <c r="C2072" s="324" t="s">
        <v>169</v>
      </c>
      <c r="D2072" s="324" t="s">
        <v>81</v>
      </c>
      <c r="E2072" s="324" t="s">
        <v>47</v>
      </c>
      <c r="F2072" s="324">
        <v>111</v>
      </c>
      <c r="G2072" s="324" t="s">
        <v>170</v>
      </c>
      <c r="H2072" s="324" t="s">
        <v>170</v>
      </c>
      <c r="I2072" s="324" t="s">
        <v>170</v>
      </c>
    </row>
    <row r="2073" spans="1:9" x14ac:dyDescent="0.25">
      <c r="A2073" s="393">
        <v>43709</v>
      </c>
      <c r="B2073" s="325" t="s">
        <v>150</v>
      </c>
      <c r="C2073" s="325" t="s">
        <v>169</v>
      </c>
      <c r="D2073" s="325" t="s">
        <v>81</v>
      </c>
      <c r="E2073" s="325" t="s">
        <v>48</v>
      </c>
      <c r="F2073" s="325">
        <v>100</v>
      </c>
      <c r="G2073" s="325" t="s">
        <v>170</v>
      </c>
      <c r="H2073" s="325" t="s">
        <v>170</v>
      </c>
      <c r="I2073" s="325" t="s">
        <v>170</v>
      </c>
    </row>
    <row r="2074" spans="1:9" x14ac:dyDescent="0.25">
      <c r="A2074" s="392">
        <v>43709</v>
      </c>
      <c r="B2074" s="324" t="s">
        <v>150</v>
      </c>
      <c r="C2074" s="324" t="s">
        <v>169</v>
      </c>
      <c r="D2074" s="324" t="s">
        <v>81</v>
      </c>
      <c r="E2074" s="324" t="s">
        <v>50</v>
      </c>
      <c r="F2074" s="324">
        <v>71</v>
      </c>
      <c r="G2074" s="324" t="s">
        <v>170</v>
      </c>
      <c r="H2074" s="324" t="s">
        <v>170</v>
      </c>
      <c r="I2074" s="324" t="s">
        <v>170</v>
      </c>
    </row>
    <row r="2075" spans="1:9" x14ac:dyDescent="0.25">
      <c r="A2075" s="393">
        <v>43709</v>
      </c>
      <c r="B2075" s="325" t="s">
        <v>91</v>
      </c>
      <c r="C2075" s="325" t="s">
        <v>169</v>
      </c>
      <c r="D2075" s="325" t="s">
        <v>81</v>
      </c>
      <c r="E2075" s="325" t="s">
        <v>46</v>
      </c>
      <c r="F2075" s="325">
        <v>991</v>
      </c>
      <c r="G2075" s="325">
        <v>918</v>
      </c>
      <c r="H2075" s="325">
        <v>73</v>
      </c>
      <c r="I2075" s="325">
        <v>0.08</v>
      </c>
    </row>
    <row r="2076" spans="1:9" x14ac:dyDescent="0.25">
      <c r="A2076" s="392">
        <v>43709</v>
      </c>
      <c r="B2076" s="324" t="s">
        <v>91</v>
      </c>
      <c r="C2076" s="324" t="s">
        <v>169</v>
      </c>
      <c r="D2076" s="324" t="s">
        <v>81</v>
      </c>
      <c r="E2076" s="324" t="s">
        <v>47</v>
      </c>
      <c r="F2076" s="324">
        <v>629</v>
      </c>
      <c r="G2076" s="324">
        <v>617</v>
      </c>
      <c r="H2076" s="324">
        <v>12</v>
      </c>
      <c r="I2076" s="324">
        <v>0.02</v>
      </c>
    </row>
    <row r="2077" spans="1:9" x14ac:dyDescent="0.25">
      <c r="A2077" s="393">
        <v>43709</v>
      </c>
      <c r="B2077" s="325" t="s">
        <v>91</v>
      </c>
      <c r="C2077" s="325" t="s">
        <v>169</v>
      </c>
      <c r="D2077" s="325" t="s">
        <v>81</v>
      </c>
      <c r="E2077" s="325" t="s">
        <v>48</v>
      </c>
      <c r="F2077" s="325">
        <v>640</v>
      </c>
      <c r="G2077" s="325">
        <v>631</v>
      </c>
      <c r="H2077" s="325">
        <v>9</v>
      </c>
      <c r="I2077" s="325">
        <v>0.01</v>
      </c>
    </row>
    <row r="2078" spans="1:9" x14ac:dyDescent="0.25">
      <c r="A2078" s="392">
        <v>43709</v>
      </c>
      <c r="B2078" s="324" t="s">
        <v>91</v>
      </c>
      <c r="C2078" s="324" t="s">
        <v>169</v>
      </c>
      <c r="D2078" s="324" t="s">
        <v>81</v>
      </c>
      <c r="E2078" s="324" t="s">
        <v>50</v>
      </c>
      <c r="F2078" s="324">
        <v>844</v>
      </c>
      <c r="G2078" s="324">
        <v>844</v>
      </c>
      <c r="H2078" s="324">
        <v>0</v>
      </c>
      <c r="I2078" s="324">
        <v>0</v>
      </c>
    </row>
    <row r="2079" spans="1:9" x14ac:dyDescent="0.25">
      <c r="A2079" s="393">
        <v>43709</v>
      </c>
      <c r="B2079" s="325" t="s">
        <v>91</v>
      </c>
      <c r="C2079" s="325" t="s">
        <v>169</v>
      </c>
      <c r="D2079" s="325" t="s">
        <v>82</v>
      </c>
      <c r="E2079" s="325" t="s">
        <v>9</v>
      </c>
      <c r="F2079" s="325">
        <v>532</v>
      </c>
      <c r="G2079" s="325">
        <v>532</v>
      </c>
      <c r="H2079" s="325">
        <v>0</v>
      </c>
      <c r="I2079" s="325">
        <v>0</v>
      </c>
    </row>
    <row r="2080" spans="1:9" x14ac:dyDescent="0.25">
      <c r="A2080" s="392">
        <v>43709</v>
      </c>
      <c r="B2080" s="324" t="s">
        <v>91</v>
      </c>
      <c r="C2080" s="324" t="s">
        <v>169</v>
      </c>
      <c r="D2080" s="324" t="s">
        <v>82</v>
      </c>
      <c r="E2080" s="324" t="s">
        <v>10</v>
      </c>
      <c r="F2080" s="324">
        <v>216</v>
      </c>
      <c r="G2080" s="324">
        <v>216</v>
      </c>
      <c r="H2080" s="324">
        <v>0</v>
      </c>
      <c r="I2080" s="324">
        <v>0</v>
      </c>
    </row>
    <row r="2081" spans="1:9" x14ac:dyDescent="0.25">
      <c r="A2081" s="393">
        <v>43709</v>
      </c>
      <c r="B2081" s="325" t="s">
        <v>91</v>
      </c>
      <c r="C2081" s="325" t="s">
        <v>169</v>
      </c>
      <c r="D2081" s="325" t="s">
        <v>82</v>
      </c>
      <c r="E2081" s="325" t="s">
        <v>11</v>
      </c>
      <c r="F2081" s="325">
        <v>611</v>
      </c>
      <c r="G2081" s="325">
        <v>611</v>
      </c>
      <c r="H2081" s="325">
        <v>0</v>
      </c>
      <c r="I2081" s="325">
        <v>0</v>
      </c>
    </row>
    <row r="2082" spans="1:9" x14ac:dyDescent="0.25">
      <c r="A2082" s="392">
        <v>43709</v>
      </c>
      <c r="B2082" s="324" t="s">
        <v>91</v>
      </c>
      <c r="C2082" s="324" t="s">
        <v>169</v>
      </c>
      <c r="D2082" s="324" t="s">
        <v>82</v>
      </c>
      <c r="E2082" s="324" t="s">
        <v>12</v>
      </c>
      <c r="F2082" s="324">
        <v>1176</v>
      </c>
      <c r="G2082" s="324">
        <v>1176</v>
      </c>
      <c r="H2082" s="324">
        <v>0</v>
      </c>
      <c r="I2082" s="324">
        <v>0</v>
      </c>
    </row>
    <row r="2083" spans="1:9" x14ac:dyDescent="0.25">
      <c r="A2083" s="393">
        <v>43709</v>
      </c>
      <c r="B2083" s="325" t="s">
        <v>91</v>
      </c>
      <c r="C2083" s="325" t="s">
        <v>169</v>
      </c>
      <c r="D2083" s="325" t="s">
        <v>82</v>
      </c>
      <c r="E2083" s="325" t="s">
        <v>13</v>
      </c>
      <c r="F2083" s="325">
        <v>354</v>
      </c>
      <c r="G2083" s="325">
        <v>267</v>
      </c>
      <c r="H2083" s="325">
        <v>87</v>
      </c>
      <c r="I2083" s="325">
        <v>0.33</v>
      </c>
    </row>
    <row r="2084" spans="1:9" x14ac:dyDescent="0.25">
      <c r="A2084" s="392">
        <v>43709</v>
      </c>
      <c r="B2084" s="324" t="s">
        <v>151</v>
      </c>
      <c r="C2084" s="324" t="s">
        <v>169</v>
      </c>
      <c r="D2084" s="324" t="s">
        <v>81</v>
      </c>
      <c r="E2084" s="324" t="s">
        <v>46</v>
      </c>
      <c r="F2084" s="324">
        <v>68</v>
      </c>
      <c r="G2084" s="324" t="s">
        <v>170</v>
      </c>
      <c r="H2084" s="324" t="s">
        <v>170</v>
      </c>
      <c r="I2084" s="324" t="s">
        <v>170</v>
      </c>
    </row>
    <row r="2085" spans="1:9" x14ac:dyDescent="0.25">
      <c r="A2085" s="393">
        <v>43709</v>
      </c>
      <c r="B2085" s="325" t="s">
        <v>151</v>
      </c>
      <c r="C2085" s="325" t="s">
        <v>169</v>
      </c>
      <c r="D2085" s="325" t="s">
        <v>81</v>
      </c>
      <c r="E2085" s="325" t="s">
        <v>47</v>
      </c>
      <c r="F2085" s="325">
        <v>101</v>
      </c>
      <c r="G2085" s="325" t="s">
        <v>170</v>
      </c>
      <c r="H2085" s="325" t="s">
        <v>170</v>
      </c>
      <c r="I2085" s="325" t="s">
        <v>170</v>
      </c>
    </row>
    <row r="2086" spans="1:9" x14ac:dyDescent="0.25">
      <c r="A2086" s="392">
        <v>43709</v>
      </c>
      <c r="B2086" s="324" t="s">
        <v>151</v>
      </c>
      <c r="C2086" s="324" t="s">
        <v>169</v>
      </c>
      <c r="D2086" s="324" t="s">
        <v>81</v>
      </c>
      <c r="E2086" s="324" t="s">
        <v>48</v>
      </c>
      <c r="F2086" s="324">
        <v>37</v>
      </c>
      <c r="G2086" s="324" t="s">
        <v>170</v>
      </c>
      <c r="H2086" s="324" t="s">
        <v>170</v>
      </c>
      <c r="I2086" s="324" t="s">
        <v>170</v>
      </c>
    </row>
    <row r="2087" spans="1:9" x14ac:dyDescent="0.25">
      <c r="A2087" s="393">
        <v>43709</v>
      </c>
      <c r="B2087" s="325" t="s">
        <v>151</v>
      </c>
      <c r="C2087" s="325" t="s">
        <v>169</v>
      </c>
      <c r="D2087" s="325" t="s">
        <v>81</v>
      </c>
      <c r="E2087" s="325" t="s">
        <v>50</v>
      </c>
      <c r="F2087" s="325">
        <v>63</v>
      </c>
      <c r="G2087" s="325" t="s">
        <v>170</v>
      </c>
      <c r="H2087" s="325" t="s">
        <v>170</v>
      </c>
      <c r="I2087" s="325" t="s">
        <v>170</v>
      </c>
    </row>
    <row r="2088" spans="1:9" x14ac:dyDescent="0.25">
      <c r="A2088" s="392">
        <v>43709</v>
      </c>
      <c r="B2088" s="324" t="s">
        <v>92</v>
      </c>
      <c r="C2088" s="324" t="s">
        <v>169</v>
      </c>
      <c r="D2088" s="324" t="s">
        <v>81</v>
      </c>
      <c r="E2088" s="324" t="s">
        <v>46</v>
      </c>
      <c r="F2088" s="324">
        <v>35</v>
      </c>
      <c r="G2088" s="324">
        <v>33</v>
      </c>
      <c r="H2088" s="324">
        <v>2</v>
      </c>
      <c r="I2088" s="324">
        <v>0.06</v>
      </c>
    </row>
    <row r="2089" spans="1:9" x14ac:dyDescent="0.25">
      <c r="A2089" s="393">
        <v>43709</v>
      </c>
      <c r="B2089" s="325" t="s">
        <v>92</v>
      </c>
      <c r="C2089" s="325" t="s">
        <v>169</v>
      </c>
      <c r="D2089" s="325" t="s">
        <v>81</v>
      </c>
      <c r="E2089" s="325" t="s">
        <v>47</v>
      </c>
      <c r="F2089" s="325">
        <v>456</v>
      </c>
      <c r="G2089" s="325">
        <v>455</v>
      </c>
      <c r="H2089" s="325">
        <v>1</v>
      </c>
      <c r="I2089" s="325">
        <v>0</v>
      </c>
    </row>
    <row r="2090" spans="1:9" x14ac:dyDescent="0.25">
      <c r="A2090" s="392">
        <v>43709</v>
      </c>
      <c r="B2090" s="324" t="s">
        <v>92</v>
      </c>
      <c r="C2090" s="324" t="s">
        <v>169</v>
      </c>
      <c r="D2090" s="324" t="s">
        <v>81</v>
      </c>
      <c r="E2090" s="324" t="s">
        <v>48</v>
      </c>
      <c r="F2090" s="324">
        <v>109</v>
      </c>
      <c r="G2090" s="324">
        <v>108</v>
      </c>
      <c r="H2090" s="324">
        <v>1</v>
      </c>
      <c r="I2090" s="324">
        <v>0.01</v>
      </c>
    </row>
    <row r="2091" spans="1:9" x14ac:dyDescent="0.25">
      <c r="A2091" s="393">
        <v>43709</v>
      </c>
      <c r="B2091" s="325" t="s">
        <v>92</v>
      </c>
      <c r="C2091" s="325" t="s">
        <v>169</v>
      </c>
      <c r="D2091" s="325" t="s">
        <v>81</v>
      </c>
      <c r="E2091" s="325" t="s">
        <v>50</v>
      </c>
      <c r="F2091" s="325">
        <v>688</v>
      </c>
      <c r="G2091" s="325">
        <v>688</v>
      </c>
      <c r="H2091" s="325">
        <v>0</v>
      </c>
      <c r="I2091" s="325">
        <v>0</v>
      </c>
    </row>
    <row r="2092" spans="1:9" x14ac:dyDescent="0.25">
      <c r="A2092" s="392">
        <v>43709</v>
      </c>
      <c r="B2092" s="324" t="s">
        <v>92</v>
      </c>
      <c r="C2092" s="324" t="s">
        <v>169</v>
      </c>
      <c r="D2092" s="324" t="s">
        <v>82</v>
      </c>
      <c r="E2092" s="324" t="s">
        <v>9</v>
      </c>
      <c r="F2092" s="324">
        <v>618</v>
      </c>
      <c r="G2092" s="324">
        <v>618</v>
      </c>
      <c r="H2092" s="324">
        <v>0</v>
      </c>
      <c r="I2092" s="324">
        <v>0</v>
      </c>
    </row>
    <row r="2093" spans="1:9" x14ac:dyDescent="0.25">
      <c r="A2093" s="393">
        <v>43709</v>
      </c>
      <c r="B2093" s="325" t="s">
        <v>92</v>
      </c>
      <c r="C2093" s="325" t="s">
        <v>169</v>
      </c>
      <c r="D2093" s="325" t="s">
        <v>82</v>
      </c>
      <c r="E2093" s="325" t="s">
        <v>10</v>
      </c>
      <c r="F2093" s="325">
        <v>215</v>
      </c>
      <c r="G2093" s="325">
        <v>215</v>
      </c>
      <c r="H2093" s="325">
        <v>0</v>
      </c>
      <c r="I2093" s="325">
        <v>0</v>
      </c>
    </row>
    <row r="2094" spans="1:9" x14ac:dyDescent="0.25">
      <c r="A2094" s="392">
        <v>43709</v>
      </c>
      <c r="B2094" s="324" t="s">
        <v>92</v>
      </c>
      <c r="C2094" s="324" t="s">
        <v>169</v>
      </c>
      <c r="D2094" s="324" t="s">
        <v>82</v>
      </c>
      <c r="E2094" s="324" t="s">
        <v>11</v>
      </c>
      <c r="F2094" s="324">
        <v>40</v>
      </c>
      <c r="G2094" s="324">
        <v>40</v>
      </c>
      <c r="H2094" s="324">
        <v>0</v>
      </c>
      <c r="I2094" s="324">
        <v>0</v>
      </c>
    </row>
    <row r="2095" spans="1:9" x14ac:dyDescent="0.25">
      <c r="A2095" s="393">
        <v>43709</v>
      </c>
      <c r="B2095" s="325" t="s">
        <v>92</v>
      </c>
      <c r="C2095" s="325" t="s">
        <v>169</v>
      </c>
      <c r="D2095" s="325" t="s">
        <v>82</v>
      </c>
      <c r="E2095" s="325" t="s">
        <v>12</v>
      </c>
      <c r="F2095" s="325">
        <v>22</v>
      </c>
      <c r="G2095" s="325">
        <v>22</v>
      </c>
      <c r="H2095" s="325">
        <v>0</v>
      </c>
      <c r="I2095" s="325">
        <v>0</v>
      </c>
    </row>
    <row r="2096" spans="1:9" x14ac:dyDescent="0.25">
      <c r="A2096" s="392">
        <v>43709</v>
      </c>
      <c r="B2096" s="324" t="s">
        <v>92</v>
      </c>
      <c r="C2096" s="324" t="s">
        <v>169</v>
      </c>
      <c r="D2096" s="324" t="s">
        <v>82</v>
      </c>
      <c r="E2096" s="324" t="s">
        <v>13</v>
      </c>
      <c r="F2096" s="324">
        <v>393</v>
      </c>
      <c r="G2096" s="324">
        <v>389</v>
      </c>
      <c r="H2096" s="324">
        <v>4</v>
      </c>
      <c r="I2096" s="324">
        <v>0.01</v>
      </c>
    </row>
    <row r="2097" spans="1:9" x14ac:dyDescent="0.25">
      <c r="A2097" s="393">
        <v>43709</v>
      </c>
      <c r="B2097" s="325" t="s">
        <v>152</v>
      </c>
      <c r="C2097" s="325" t="s">
        <v>169</v>
      </c>
      <c r="D2097" s="325" t="s">
        <v>81</v>
      </c>
      <c r="E2097" s="325" t="s">
        <v>46</v>
      </c>
      <c r="F2097" s="325">
        <v>84</v>
      </c>
      <c r="G2097" s="325" t="s">
        <v>170</v>
      </c>
      <c r="H2097" s="325" t="s">
        <v>170</v>
      </c>
      <c r="I2097" s="325" t="s">
        <v>170</v>
      </c>
    </row>
    <row r="2098" spans="1:9" x14ac:dyDescent="0.25">
      <c r="A2098" s="392">
        <v>43709</v>
      </c>
      <c r="B2098" s="324" t="s">
        <v>152</v>
      </c>
      <c r="C2098" s="324" t="s">
        <v>169</v>
      </c>
      <c r="D2098" s="324" t="s">
        <v>81</v>
      </c>
      <c r="E2098" s="324" t="s">
        <v>47</v>
      </c>
      <c r="F2098" s="324">
        <v>106</v>
      </c>
      <c r="G2098" s="324" t="s">
        <v>170</v>
      </c>
      <c r="H2098" s="324" t="s">
        <v>170</v>
      </c>
      <c r="I2098" s="324" t="s">
        <v>170</v>
      </c>
    </row>
    <row r="2099" spans="1:9" x14ac:dyDescent="0.25">
      <c r="A2099" s="393">
        <v>43709</v>
      </c>
      <c r="B2099" s="325" t="s">
        <v>152</v>
      </c>
      <c r="C2099" s="325" t="s">
        <v>169</v>
      </c>
      <c r="D2099" s="325" t="s">
        <v>81</v>
      </c>
      <c r="E2099" s="325" t="s">
        <v>48</v>
      </c>
      <c r="F2099" s="325">
        <v>48</v>
      </c>
      <c r="G2099" s="325" t="s">
        <v>170</v>
      </c>
      <c r="H2099" s="325" t="s">
        <v>170</v>
      </c>
      <c r="I2099" s="325" t="s">
        <v>170</v>
      </c>
    </row>
    <row r="2100" spans="1:9" x14ac:dyDescent="0.25">
      <c r="A2100" s="392">
        <v>43709</v>
      </c>
      <c r="B2100" s="324" t="s">
        <v>152</v>
      </c>
      <c r="C2100" s="324" t="s">
        <v>169</v>
      </c>
      <c r="D2100" s="324" t="s">
        <v>81</v>
      </c>
      <c r="E2100" s="324" t="s">
        <v>50</v>
      </c>
      <c r="F2100" s="324">
        <v>90</v>
      </c>
      <c r="G2100" s="324" t="s">
        <v>170</v>
      </c>
      <c r="H2100" s="324" t="s">
        <v>170</v>
      </c>
      <c r="I2100" s="324" t="s">
        <v>170</v>
      </c>
    </row>
    <row r="2101" spans="1:9" x14ac:dyDescent="0.25">
      <c r="A2101" s="393">
        <v>43709</v>
      </c>
      <c r="B2101" s="325" t="s">
        <v>153</v>
      </c>
      <c r="C2101" s="325" t="s">
        <v>169</v>
      </c>
      <c r="D2101" s="325" t="s">
        <v>81</v>
      </c>
      <c r="E2101" s="325" t="s">
        <v>46</v>
      </c>
      <c r="F2101" s="325">
        <v>124</v>
      </c>
      <c r="G2101" s="325" t="s">
        <v>170</v>
      </c>
      <c r="H2101" s="325" t="s">
        <v>170</v>
      </c>
      <c r="I2101" s="325" t="s">
        <v>170</v>
      </c>
    </row>
    <row r="2102" spans="1:9" x14ac:dyDescent="0.25">
      <c r="A2102" s="392">
        <v>43709</v>
      </c>
      <c r="B2102" s="324" t="s">
        <v>153</v>
      </c>
      <c r="C2102" s="324" t="s">
        <v>169</v>
      </c>
      <c r="D2102" s="324" t="s">
        <v>81</v>
      </c>
      <c r="E2102" s="324" t="s">
        <v>47</v>
      </c>
      <c r="F2102" s="324">
        <v>51</v>
      </c>
      <c r="G2102" s="324" t="s">
        <v>170</v>
      </c>
      <c r="H2102" s="324" t="s">
        <v>170</v>
      </c>
      <c r="I2102" s="324" t="s">
        <v>170</v>
      </c>
    </row>
    <row r="2103" spans="1:9" x14ac:dyDescent="0.25">
      <c r="A2103" s="393">
        <v>43709</v>
      </c>
      <c r="B2103" s="325" t="s">
        <v>153</v>
      </c>
      <c r="C2103" s="325" t="s">
        <v>169</v>
      </c>
      <c r="D2103" s="325" t="s">
        <v>81</v>
      </c>
      <c r="E2103" s="325" t="s">
        <v>48</v>
      </c>
      <c r="F2103" s="325">
        <v>38</v>
      </c>
      <c r="G2103" s="325" t="s">
        <v>170</v>
      </c>
      <c r="H2103" s="325" t="s">
        <v>170</v>
      </c>
      <c r="I2103" s="325" t="s">
        <v>170</v>
      </c>
    </row>
    <row r="2104" spans="1:9" x14ac:dyDescent="0.25">
      <c r="A2104" s="392">
        <v>43709</v>
      </c>
      <c r="B2104" s="324" t="s">
        <v>153</v>
      </c>
      <c r="C2104" s="324" t="s">
        <v>169</v>
      </c>
      <c r="D2104" s="324" t="s">
        <v>81</v>
      </c>
      <c r="E2104" s="324" t="s">
        <v>50</v>
      </c>
      <c r="F2104" s="324">
        <v>17</v>
      </c>
      <c r="G2104" s="324" t="s">
        <v>170</v>
      </c>
      <c r="H2104" s="324" t="s">
        <v>170</v>
      </c>
      <c r="I2104" s="324" t="s">
        <v>170</v>
      </c>
    </row>
    <row r="2105" spans="1:9" x14ac:dyDescent="0.25">
      <c r="A2105" s="393">
        <v>43709</v>
      </c>
      <c r="B2105" s="325" t="s">
        <v>154</v>
      </c>
      <c r="C2105" s="325" t="s">
        <v>169</v>
      </c>
      <c r="D2105" s="325" t="s">
        <v>81</v>
      </c>
      <c r="E2105" s="325" t="s">
        <v>46</v>
      </c>
      <c r="F2105" s="325">
        <v>30</v>
      </c>
      <c r="G2105" s="325" t="s">
        <v>170</v>
      </c>
      <c r="H2105" s="325" t="s">
        <v>170</v>
      </c>
      <c r="I2105" s="325" t="s">
        <v>170</v>
      </c>
    </row>
    <row r="2106" spans="1:9" x14ac:dyDescent="0.25">
      <c r="A2106" s="392">
        <v>43709</v>
      </c>
      <c r="B2106" s="324" t="s">
        <v>154</v>
      </c>
      <c r="C2106" s="324" t="s">
        <v>169</v>
      </c>
      <c r="D2106" s="324" t="s">
        <v>81</v>
      </c>
      <c r="E2106" s="324" t="s">
        <v>47</v>
      </c>
      <c r="F2106" s="324">
        <v>48</v>
      </c>
      <c r="G2106" s="324" t="s">
        <v>170</v>
      </c>
      <c r="H2106" s="324" t="s">
        <v>170</v>
      </c>
      <c r="I2106" s="324" t="s">
        <v>170</v>
      </c>
    </row>
    <row r="2107" spans="1:9" x14ac:dyDescent="0.25">
      <c r="A2107" s="393">
        <v>43709</v>
      </c>
      <c r="B2107" s="325" t="s">
        <v>154</v>
      </c>
      <c r="C2107" s="325" t="s">
        <v>169</v>
      </c>
      <c r="D2107" s="325" t="s">
        <v>81</v>
      </c>
      <c r="E2107" s="325" t="s">
        <v>48</v>
      </c>
      <c r="F2107" s="325">
        <v>21</v>
      </c>
      <c r="G2107" s="325" t="s">
        <v>170</v>
      </c>
      <c r="H2107" s="325" t="s">
        <v>170</v>
      </c>
      <c r="I2107" s="325" t="s">
        <v>170</v>
      </c>
    </row>
    <row r="2108" spans="1:9" x14ac:dyDescent="0.25">
      <c r="A2108" s="392">
        <v>43709</v>
      </c>
      <c r="B2108" s="324" t="s">
        <v>154</v>
      </c>
      <c r="C2108" s="324" t="s">
        <v>169</v>
      </c>
      <c r="D2108" s="324" t="s">
        <v>81</v>
      </c>
      <c r="E2108" s="324" t="s">
        <v>50</v>
      </c>
      <c r="F2108" s="324">
        <v>83</v>
      </c>
      <c r="G2108" s="324" t="s">
        <v>170</v>
      </c>
      <c r="H2108" s="324" t="s">
        <v>170</v>
      </c>
      <c r="I2108" s="324" t="s">
        <v>170</v>
      </c>
    </row>
    <row r="2109" spans="1:9" x14ac:dyDescent="0.25">
      <c r="A2109" s="393">
        <v>43709</v>
      </c>
      <c r="B2109" s="325" t="s">
        <v>155</v>
      </c>
      <c r="C2109" s="325" t="s">
        <v>169</v>
      </c>
      <c r="D2109" s="325" t="s">
        <v>81</v>
      </c>
      <c r="E2109" s="325" t="s">
        <v>46</v>
      </c>
      <c r="F2109" s="325">
        <v>183</v>
      </c>
      <c r="G2109" s="325" t="s">
        <v>170</v>
      </c>
      <c r="H2109" s="325" t="s">
        <v>170</v>
      </c>
      <c r="I2109" s="325" t="s">
        <v>170</v>
      </c>
    </row>
    <row r="2110" spans="1:9" x14ac:dyDescent="0.25">
      <c r="A2110" s="392">
        <v>43709</v>
      </c>
      <c r="B2110" s="324" t="s">
        <v>155</v>
      </c>
      <c r="C2110" s="324" t="s">
        <v>169</v>
      </c>
      <c r="D2110" s="324" t="s">
        <v>81</v>
      </c>
      <c r="E2110" s="324" t="s">
        <v>47</v>
      </c>
      <c r="F2110" s="324">
        <v>184</v>
      </c>
      <c r="G2110" s="324" t="s">
        <v>170</v>
      </c>
      <c r="H2110" s="324" t="s">
        <v>170</v>
      </c>
      <c r="I2110" s="324" t="s">
        <v>170</v>
      </c>
    </row>
    <row r="2111" spans="1:9" x14ac:dyDescent="0.25">
      <c r="A2111" s="393">
        <v>43709</v>
      </c>
      <c r="B2111" s="325" t="s">
        <v>155</v>
      </c>
      <c r="C2111" s="325" t="s">
        <v>169</v>
      </c>
      <c r="D2111" s="325" t="s">
        <v>81</v>
      </c>
      <c r="E2111" s="325" t="s">
        <v>48</v>
      </c>
      <c r="F2111" s="325">
        <v>111</v>
      </c>
      <c r="G2111" s="325" t="s">
        <v>170</v>
      </c>
      <c r="H2111" s="325" t="s">
        <v>170</v>
      </c>
      <c r="I2111" s="325" t="s">
        <v>170</v>
      </c>
    </row>
    <row r="2112" spans="1:9" x14ac:dyDescent="0.25">
      <c r="A2112" s="392">
        <v>43709</v>
      </c>
      <c r="B2112" s="324" t="s">
        <v>155</v>
      </c>
      <c r="C2112" s="324" t="s">
        <v>169</v>
      </c>
      <c r="D2112" s="324" t="s">
        <v>81</v>
      </c>
      <c r="E2112" s="324" t="s">
        <v>50</v>
      </c>
      <c r="F2112" s="324">
        <v>243</v>
      </c>
      <c r="G2112" s="324" t="s">
        <v>170</v>
      </c>
      <c r="H2112" s="324" t="s">
        <v>170</v>
      </c>
      <c r="I2112" s="324" t="s">
        <v>170</v>
      </c>
    </row>
    <row r="2113" spans="1:9" x14ac:dyDescent="0.25">
      <c r="A2113" s="393">
        <v>43709</v>
      </c>
      <c r="B2113" s="325" t="s">
        <v>155</v>
      </c>
      <c r="C2113" s="325" t="s">
        <v>169</v>
      </c>
      <c r="D2113" s="325" t="s">
        <v>82</v>
      </c>
      <c r="E2113" s="325" t="s">
        <v>9</v>
      </c>
      <c r="F2113" s="325">
        <v>59</v>
      </c>
      <c r="G2113" s="325" t="s">
        <v>170</v>
      </c>
      <c r="H2113" s="325" t="s">
        <v>170</v>
      </c>
      <c r="I2113" s="325" t="s">
        <v>170</v>
      </c>
    </row>
    <row r="2114" spans="1:9" x14ac:dyDescent="0.25">
      <c r="A2114" s="392">
        <v>43709</v>
      </c>
      <c r="B2114" s="324" t="s">
        <v>155</v>
      </c>
      <c r="C2114" s="324" t="s">
        <v>169</v>
      </c>
      <c r="D2114" s="324" t="s">
        <v>82</v>
      </c>
      <c r="E2114" s="324" t="s">
        <v>10</v>
      </c>
      <c r="F2114" s="324">
        <v>39</v>
      </c>
      <c r="G2114" s="324" t="s">
        <v>170</v>
      </c>
      <c r="H2114" s="324" t="s">
        <v>170</v>
      </c>
      <c r="I2114" s="324" t="s">
        <v>170</v>
      </c>
    </row>
    <row r="2115" spans="1:9" x14ac:dyDescent="0.25">
      <c r="A2115" s="393">
        <v>43709</v>
      </c>
      <c r="B2115" s="325" t="s">
        <v>155</v>
      </c>
      <c r="C2115" s="325" t="s">
        <v>169</v>
      </c>
      <c r="D2115" s="325" t="s">
        <v>82</v>
      </c>
      <c r="E2115" s="325" t="s">
        <v>11</v>
      </c>
      <c r="F2115" s="325">
        <v>58</v>
      </c>
      <c r="G2115" s="325" t="s">
        <v>170</v>
      </c>
      <c r="H2115" s="325" t="s">
        <v>170</v>
      </c>
      <c r="I2115" s="325" t="s">
        <v>170</v>
      </c>
    </row>
    <row r="2116" spans="1:9" x14ac:dyDescent="0.25">
      <c r="A2116" s="392">
        <v>43709</v>
      </c>
      <c r="B2116" s="324" t="s">
        <v>155</v>
      </c>
      <c r="C2116" s="324" t="s">
        <v>169</v>
      </c>
      <c r="D2116" s="324" t="s">
        <v>82</v>
      </c>
      <c r="E2116" s="324" t="s">
        <v>12</v>
      </c>
      <c r="F2116" s="324">
        <v>139</v>
      </c>
      <c r="G2116" s="324" t="s">
        <v>170</v>
      </c>
      <c r="H2116" s="324" t="s">
        <v>170</v>
      </c>
      <c r="I2116" s="324" t="s">
        <v>170</v>
      </c>
    </row>
    <row r="2117" spans="1:9" x14ac:dyDescent="0.25">
      <c r="A2117" s="393">
        <v>43709</v>
      </c>
      <c r="B2117" s="325" t="s">
        <v>155</v>
      </c>
      <c r="C2117" s="325" t="s">
        <v>169</v>
      </c>
      <c r="D2117" s="325" t="s">
        <v>82</v>
      </c>
      <c r="E2117" s="325" t="s">
        <v>13</v>
      </c>
      <c r="F2117" s="325">
        <v>426</v>
      </c>
      <c r="G2117" s="325" t="s">
        <v>170</v>
      </c>
      <c r="H2117" s="325" t="s">
        <v>170</v>
      </c>
      <c r="I2117" s="325" t="s">
        <v>170</v>
      </c>
    </row>
    <row r="2118" spans="1:9" x14ac:dyDescent="0.25">
      <c r="A2118" s="392">
        <v>43709</v>
      </c>
      <c r="B2118" s="324" t="s">
        <v>156</v>
      </c>
      <c r="C2118" s="324" t="s">
        <v>169</v>
      </c>
      <c r="D2118" s="324" t="s">
        <v>81</v>
      </c>
      <c r="E2118" s="324" t="s">
        <v>46</v>
      </c>
      <c r="F2118" s="324">
        <v>124</v>
      </c>
      <c r="G2118" s="324" t="s">
        <v>170</v>
      </c>
      <c r="H2118" s="324" t="s">
        <v>170</v>
      </c>
      <c r="I2118" s="324" t="s">
        <v>170</v>
      </c>
    </row>
    <row r="2119" spans="1:9" x14ac:dyDescent="0.25">
      <c r="A2119" s="393">
        <v>43709</v>
      </c>
      <c r="B2119" s="325" t="s">
        <v>156</v>
      </c>
      <c r="C2119" s="325" t="s">
        <v>169</v>
      </c>
      <c r="D2119" s="325" t="s">
        <v>81</v>
      </c>
      <c r="E2119" s="325" t="s">
        <v>47</v>
      </c>
      <c r="F2119" s="325">
        <v>115</v>
      </c>
      <c r="G2119" s="325" t="s">
        <v>170</v>
      </c>
      <c r="H2119" s="325" t="s">
        <v>170</v>
      </c>
      <c r="I2119" s="325" t="s">
        <v>170</v>
      </c>
    </row>
    <row r="2120" spans="1:9" x14ac:dyDescent="0.25">
      <c r="A2120" s="392">
        <v>43709</v>
      </c>
      <c r="B2120" s="324" t="s">
        <v>156</v>
      </c>
      <c r="C2120" s="324" t="s">
        <v>169</v>
      </c>
      <c r="D2120" s="324" t="s">
        <v>81</v>
      </c>
      <c r="E2120" s="324" t="s">
        <v>48</v>
      </c>
      <c r="F2120" s="324">
        <v>104</v>
      </c>
      <c r="G2120" s="324" t="s">
        <v>170</v>
      </c>
      <c r="H2120" s="324" t="s">
        <v>170</v>
      </c>
      <c r="I2120" s="324" t="s">
        <v>170</v>
      </c>
    </row>
    <row r="2121" spans="1:9" x14ac:dyDescent="0.25">
      <c r="A2121" s="393">
        <v>43709</v>
      </c>
      <c r="B2121" s="325" t="s">
        <v>156</v>
      </c>
      <c r="C2121" s="325" t="s">
        <v>169</v>
      </c>
      <c r="D2121" s="325" t="s">
        <v>81</v>
      </c>
      <c r="E2121" s="325" t="s">
        <v>50</v>
      </c>
      <c r="F2121" s="325">
        <v>328</v>
      </c>
      <c r="G2121" s="325" t="s">
        <v>170</v>
      </c>
      <c r="H2121" s="325" t="s">
        <v>170</v>
      </c>
      <c r="I2121" s="325" t="s">
        <v>170</v>
      </c>
    </row>
    <row r="2122" spans="1:9" x14ac:dyDescent="0.25">
      <c r="A2122" s="392">
        <v>43709</v>
      </c>
      <c r="B2122" s="324" t="s">
        <v>156</v>
      </c>
      <c r="C2122" s="324" t="s">
        <v>169</v>
      </c>
      <c r="D2122" s="324" t="s">
        <v>82</v>
      </c>
      <c r="E2122" s="324" t="s">
        <v>9</v>
      </c>
      <c r="F2122" s="324">
        <v>26</v>
      </c>
      <c r="G2122" s="324" t="s">
        <v>170</v>
      </c>
      <c r="H2122" s="324" t="s">
        <v>170</v>
      </c>
      <c r="I2122" s="324" t="s">
        <v>170</v>
      </c>
    </row>
    <row r="2123" spans="1:9" x14ac:dyDescent="0.25">
      <c r="A2123" s="393">
        <v>43709</v>
      </c>
      <c r="B2123" s="325" t="s">
        <v>156</v>
      </c>
      <c r="C2123" s="325" t="s">
        <v>169</v>
      </c>
      <c r="D2123" s="325" t="s">
        <v>82</v>
      </c>
      <c r="E2123" s="325" t="s">
        <v>10</v>
      </c>
      <c r="F2123" s="325">
        <v>104</v>
      </c>
      <c r="G2123" s="325" t="s">
        <v>170</v>
      </c>
      <c r="H2123" s="325" t="s">
        <v>170</v>
      </c>
      <c r="I2123" s="325" t="s">
        <v>170</v>
      </c>
    </row>
    <row r="2124" spans="1:9" x14ac:dyDescent="0.25">
      <c r="A2124" s="392">
        <v>43709</v>
      </c>
      <c r="B2124" s="324" t="s">
        <v>156</v>
      </c>
      <c r="C2124" s="324" t="s">
        <v>169</v>
      </c>
      <c r="D2124" s="324" t="s">
        <v>82</v>
      </c>
      <c r="E2124" s="324" t="s">
        <v>11</v>
      </c>
      <c r="F2124" s="324">
        <v>158</v>
      </c>
      <c r="G2124" s="324" t="s">
        <v>170</v>
      </c>
      <c r="H2124" s="324" t="s">
        <v>170</v>
      </c>
      <c r="I2124" s="324" t="s">
        <v>170</v>
      </c>
    </row>
    <row r="2125" spans="1:9" x14ac:dyDescent="0.25">
      <c r="A2125" s="393">
        <v>43709</v>
      </c>
      <c r="B2125" s="325" t="s">
        <v>156</v>
      </c>
      <c r="C2125" s="325" t="s">
        <v>169</v>
      </c>
      <c r="D2125" s="325" t="s">
        <v>82</v>
      </c>
      <c r="E2125" s="325" t="s">
        <v>12</v>
      </c>
      <c r="F2125" s="325">
        <v>218</v>
      </c>
      <c r="G2125" s="325" t="s">
        <v>170</v>
      </c>
      <c r="H2125" s="325" t="s">
        <v>170</v>
      </c>
      <c r="I2125" s="325" t="s">
        <v>170</v>
      </c>
    </row>
    <row r="2126" spans="1:9" x14ac:dyDescent="0.25">
      <c r="A2126" s="392">
        <v>43709</v>
      </c>
      <c r="B2126" s="324" t="s">
        <v>156</v>
      </c>
      <c r="C2126" s="324" t="s">
        <v>169</v>
      </c>
      <c r="D2126" s="324" t="s">
        <v>82</v>
      </c>
      <c r="E2126" s="324" t="s">
        <v>13</v>
      </c>
      <c r="F2126" s="324">
        <v>165</v>
      </c>
      <c r="G2126" s="324" t="s">
        <v>170</v>
      </c>
      <c r="H2126" s="324" t="s">
        <v>170</v>
      </c>
      <c r="I2126" s="324" t="s">
        <v>170</v>
      </c>
    </row>
    <row r="2127" spans="1:9" x14ac:dyDescent="0.25">
      <c r="A2127" s="393">
        <v>43709</v>
      </c>
      <c r="B2127" s="325" t="s">
        <v>93</v>
      </c>
      <c r="C2127" s="325" t="s">
        <v>169</v>
      </c>
      <c r="D2127" s="325" t="s">
        <v>81</v>
      </c>
      <c r="E2127" s="325" t="s">
        <v>46</v>
      </c>
      <c r="F2127" s="325">
        <v>243</v>
      </c>
      <c r="G2127" s="325">
        <v>221</v>
      </c>
      <c r="H2127" s="325">
        <v>22</v>
      </c>
      <c r="I2127" s="325">
        <v>0.1</v>
      </c>
    </row>
    <row r="2128" spans="1:9" x14ac:dyDescent="0.25">
      <c r="A2128" s="392">
        <v>43709</v>
      </c>
      <c r="B2128" s="324" t="s">
        <v>93</v>
      </c>
      <c r="C2128" s="324" t="s">
        <v>169</v>
      </c>
      <c r="D2128" s="324" t="s">
        <v>81</v>
      </c>
      <c r="E2128" s="324" t="s">
        <v>47</v>
      </c>
      <c r="F2128" s="324">
        <v>188</v>
      </c>
      <c r="G2128" s="324">
        <v>180</v>
      </c>
      <c r="H2128" s="324">
        <v>8</v>
      </c>
      <c r="I2128" s="324">
        <v>0.04</v>
      </c>
    </row>
    <row r="2129" spans="1:9" x14ac:dyDescent="0.25">
      <c r="A2129" s="393">
        <v>43709</v>
      </c>
      <c r="B2129" s="325" t="s">
        <v>93</v>
      </c>
      <c r="C2129" s="325" t="s">
        <v>169</v>
      </c>
      <c r="D2129" s="325" t="s">
        <v>81</v>
      </c>
      <c r="E2129" s="325" t="s">
        <v>48</v>
      </c>
      <c r="F2129" s="325">
        <v>169</v>
      </c>
      <c r="G2129" s="325">
        <v>165</v>
      </c>
      <c r="H2129" s="325">
        <v>4</v>
      </c>
      <c r="I2129" s="325">
        <v>0.02</v>
      </c>
    </row>
    <row r="2130" spans="1:9" x14ac:dyDescent="0.25">
      <c r="A2130" s="392">
        <v>43709</v>
      </c>
      <c r="B2130" s="324" t="s">
        <v>93</v>
      </c>
      <c r="C2130" s="324" t="s">
        <v>169</v>
      </c>
      <c r="D2130" s="324" t="s">
        <v>81</v>
      </c>
      <c r="E2130" s="324" t="s">
        <v>50</v>
      </c>
      <c r="F2130" s="324">
        <v>427</v>
      </c>
      <c r="G2130" s="324">
        <v>427</v>
      </c>
      <c r="H2130" s="324">
        <v>0</v>
      </c>
      <c r="I2130" s="324">
        <v>0</v>
      </c>
    </row>
    <row r="2131" spans="1:9" x14ac:dyDescent="0.25">
      <c r="A2131" s="393">
        <v>43709</v>
      </c>
      <c r="B2131" s="325" t="s">
        <v>93</v>
      </c>
      <c r="C2131" s="325" t="s">
        <v>169</v>
      </c>
      <c r="D2131" s="325" t="s">
        <v>82</v>
      </c>
      <c r="E2131" s="325" t="s">
        <v>9</v>
      </c>
      <c r="F2131" s="325">
        <v>58</v>
      </c>
      <c r="G2131" s="325">
        <v>56</v>
      </c>
      <c r="H2131" s="325">
        <v>2</v>
      </c>
      <c r="I2131" s="325">
        <v>0.04</v>
      </c>
    </row>
    <row r="2132" spans="1:9" x14ac:dyDescent="0.25">
      <c r="A2132" s="392">
        <v>43709</v>
      </c>
      <c r="B2132" s="324" t="s">
        <v>93</v>
      </c>
      <c r="C2132" s="324" t="s">
        <v>169</v>
      </c>
      <c r="D2132" s="324" t="s">
        <v>82</v>
      </c>
      <c r="E2132" s="324" t="s">
        <v>10</v>
      </c>
      <c r="F2132" s="324">
        <v>157</v>
      </c>
      <c r="G2132" s="324">
        <v>158</v>
      </c>
      <c r="H2132" s="324">
        <v>-1</v>
      </c>
      <c r="I2132" s="324">
        <v>-0.01</v>
      </c>
    </row>
    <row r="2133" spans="1:9" x14ac:dyDescent="0.25">
      <c r="A2133" s="393">
        <v>43709</v>
      </c>
      <c r="B2133" s="325" t="s">
        <v>93</v>
      </c>
      <c r="C2133" s="325" t="s">
        <v>169</v>
      </c>
      <c r="D2133" s="325" t="s">
        <v>82</v>
      </c>
      <c r="E2133" s="325" t="s">
        <v>11</v>
      </c>
      <c r="F2133" s="325">
        <v>200</v>
      </c>
      <c r="G2133" s="325">
        <v>199</v>
      </c>
      <c r="H2133" s="325">
        <v>1</v>
      </c>
      <c r="I2133" s="325">
        <v>0.01</v>
      </c>
    </row>
    <row r="2134" spans="1:9" x14ac:dyDescent="0.25">
      <c r="A2134" s="392">
        <v>43709</v>
      </c>
      <c r="B2134" s="324" t="s">
        <v>93</v>
      </c>
      <c r="C2134" s="324" t="s">
        <v>169</v>
      </c>
      <c r="D2134" s="324" t="s">
        <v>82</v>
      </c>
      <c r="E2134" s="324" t="s">
        <v>12</v>
      </c>
      <c r="F2134" s="324">
        <v>292</v>
      </c>
      <c r="G2134" s="324">
        <v>292</v>
      </c>
      <c r="H2134" s="324">
        <v>0</v>
      </c>
      <c r="I2134" s="324">
        <v>0</v>
      </c>
    </row>
    <row r="2135" spans="1:9" x14ac:dyDescent="0.25">
      <c r="A2135" s="393">
        <v>43709</v>
      </c>
      <c r="B2135" s="325" t="s">
        <v>93</v>
      </c>
      <c r="C2135" s="325" t="s">
        <v>169</v>
      </c>
      <c r="D2135" s="325" t="s">
        <v>82</v>
      </c>
      <c r="E2135" s="325" t="s">
        <v>13</v>
      </c>
      <c r="F2135" s="325">
        <v>320</v>
      </c>
      <c r="G2135" s="325">
        <v>288</v>
      </c>
      <c r="H2135" s="325">
        <v>32</v>
      </c>
      <c r="I2135" s="325">
        <v>0.11</v>
      </c>
    </row>
    <row r="2136" spans="1:9" x14ac:dyDescent="0.25">
      <c r="A2136" s="392">
        <v>43709</v>
      </c>
      <c r="B2136" s="324" t="s">
        <v>171</v>
      </c>
      <c r="C2136" s="324" t="s">
        <v>169</v>
      </c>
      <c r="D2136" s="324" t="s">
        <v>81</v>
      </c>
      <c r="E2136" s="324" t="s">
        <v>46</v>
      </c>
      <c r="F2136" s="324" t="s">
        <v>170</v>
      </c>
      <c r="G2136" s="324" t="s">
        <v>170</v>
      </c>
      <c r="H2136" s="324" t="s">
        <v>170</v>
      </c>
      <c r="I2136" s="324" t="s">
        <v>170</v>
      </c>
    </row>
    <row r="2137" spans="1:9" x14ac:dyDescent="0.25">
      <c r="A2137" s="393">
        <v>43709</v>
      </c>
      <c r="B2137" s="325" t="s">
        <v>171</v>
      </c>
      <c r="C2137" s="325" t="s">
        <v>169</v>
      </c>
      <c r="D2137" s="325" t="s">
        <v>81</v>
      </c>
      <c r="E2137" s="325" t="s">
        <v>47</v>
      </c>
      <c r="F2137" s="325" t="s">
        <v>170</v>
      </c>
      <c r="G2137" s="325" t="s">
        <v>170</v>
      </c>
      <c r="H2137" s="325" t="s">
        <v>170</v>
      </c>
      <c r="I2137" s="325" t="s">
        <v>170</v>
      </c>
    </row>
    <row r="2138" spans="1:9" x14ac:dyDescent="0.25">
      <c r="A2138" s="392">
        <v>43709</v>
      </c>
      <c r="B2138" s="324" t="s">
        <v>171</v>
      </c>
      <c r="C2138" s="324" t="s">
        <v>169</v>
      </c>
      <c r="D2138" s="324" t="s">
        <v>81</v>
      </c>
      <c r="E2138" s="324" t="s">
        <v>48</v>
      </c>
      <c r="F2138" s="324" t="s">
        <v>170</v>
      </c>
      <c r="G2138" s="324" t="s">
        <v>170</v>
      </c>
      <c r="H2138" s="324" t="s">
        <v>170</v>
      </c>
      <c r="I2138" s="324" t="s">
        <v>170</v>
      </c>
    </row>
    <row r="2139" spans="1:9" x14ac:dyDescent="0.25">
      <c r="A2139" s="393">
        <v>43709</v>
      </c>
      <c r="B2139" s="325" t="s">
        <v>171</v>
      </c>
      <c r="C2139" s="325" t="s">
        <v>169</v>
      </c>
      <c r="D2139" s="325" t="s">
        <v>81</v>
      </c>
      <c r="E2139" s="325" t="s">
        <v>50</v>
      </c>
      <c r="F2139" s="325" t="s">
        <v>170</v>
      </c>
      <c r="G2139" s="325" t="s">
        <v>170</v>
      </c>
      <c r="H2139" s="325" t="s">
        <v>170</v>
      </c>
      <c r="I2139" s="325" t="s">
        <v>170</v>
      </c>
    </row>
    <row r="2140" spans="1:9" x14ac:dyDescent="0.25">
      <c r="A2140" s="392">
        <v>43709</v>
      </c>
      <c r="B2140" s="324" t="s">
        <v>171</v>
      </c>
      <c r="C2140" s="324" t="s">
        <v>169</v>
      </c>
      <c r="D2140" s="324" t="s">
        <v>82</v>
      </c>
      <c r="E2140" s="324" t="s">
        <v>9</v>
      </c>
      <c r="F2140" s="324" t="s">
        <v>170</v>
      </c>
      <c r="G2140" s="324" t="s">
        <v>170</v>
      </c>
      <c r="H2140" s="324" t="s">
        <v>170</v>
      </c>
      <c r="I2140" s="324" t="s">
        <v>170</v>
      </c>
    </row>
    <row r="2141" spans="1:9" x14ac:dyDescent="0.25">
      <c r="A2141" s="393">
        <v>43709</v>
      </c>
      <c r="B2141" s="325" t="s">
        <v>171</v>
      </c>
      <c r="C2141" s="325" t="s">
        <v>169</v>
      </c>
      <c r="D2141" s="325" t="s">
        <v>82</v>
      </c>
      <c r="E2141" s="325" t="s">
        <v>10</v>
      </c>
      <c r="F2141" s="325" t="s">
        <v>170</v>
      </c>
      <c r="G2141" s="325" t="s">
        <v>170</v>
      </c>
      <c r="H2141" s="325" t="s">
        <v>170</v>
      </c>
      <c r="I2141" s="325" t="s">
        <v>170</v>
      </c>
    </row>
    <row r="2142" spans="1:9" x14ac:dyDescent="0.25">
      <c r="A2142" s="392">
        <v>43709</v>
      </c>
      <c r="B2142" s="324" t="s">
        <v>171</v>
      </c>
      <c r="C2142" s="324" t="s">
        <v>169</v>
      </c>
      <c r="D2142" s="324" t="s">
        <v>82</v>
      </c>
      <c r="E2142" s="324" t="s">
        <v>11</v>
      </c>
      <c r="F2142" s="324" t="s">
        <v>170</v>
      </c>
      <c r="G2142" s="324" t="s">
        <v>170</v>
      </c>
      <c r="H2142" s="324" t="s">
        <v>170</v>
      </c>
      <c r="I2142" s="324" t="s">
        <v>170</v>
      </c>
    </row>
    <row r="2143" spans="1:9" x14ac:dyDescent="0.25">
      <c r="A2143" s="393">
        <v>43709</v>
      </c>
      <c r="B2143" s="325" t="s">
        <v>171</v>
      </c>
      <c r="C2143" s="325" t="s">
        <v>169</v>
      </c>
      <c r="D2143" s="325" t="s">
        <v>82</v>
      </c>
      <c r="E2143" s="325" t="s">
        <v>12</v>
      </c>
      <c r="F2143" s="325" t="s">
        <v>170</v>
      </c>
      <c r="G2143" s="325" t="s">
        <v>170</v>
      </c>
      <c r="H2143" s="325" t="s">
        <v>170</v>
      </c>
      <c r="I2143" s="325" t="s">
        <v>170</v>
      </c>
    </row>
    <row r="2144" spans="1:9" x14ac:dyDescent="0.25">
      <c r="A2144" s="392">
        <v>43709</v>
      </c>
      <c r="B2144" s="324" t="s">
        <v>171</v>
      </c>
      <c r="C2144" s="324" t="s">
        <v>169</v>
      </c>
      <c r="D2144" s="324" t="s">
        <v>82</v>
      </c>
      <c r="E2144" s="324" t="s">
        <v>13</v>
      </c>
      <c r="F2144" s="324" t="s">
        <v>170</v>
      </c>
      <c r="G2144" s="324" t="s">
        <v>170</v>
      </c>
      <c r="H2144" s="324" t="s">
        <v>170</v>
      </c>
      <c r="I2144" s="324" t="s">
        <v>170</v>
      </c>
    </row>
    <row r="2145" spans="1:9" x14ac:dyDescent="0.25">
      <c r="A2145" s="393">
        <v>43709</v>
      </c>
      <c r="B2145" s="325" t="s">
        <v>157</v>
      </c>
      <c r="C2145" s="325" t="s">
        <v>169</v>
      </c>
      <c r="D2145" s="325" t="s">
        <v>81</v>
      </c>
      <c r="E2145" s="325" t="s">
        <v>46</v>
      </c>
      <c r="F2145" s="325">
        <v>131</v>
      </c>
      <c r="G2145" s="325" t="s">
        <v>170</v>
      </c>
      <c r="H2145" s="325" t="s">
        <v>170</v>
      </c>
      <c r="I2145" s="325" t="s">
        <v>170</v>
      </c>
    </row>
    <row r="2146" spans="1:9" x14ac:dyDescent="0.25">
      <c r="A2146" s="392">
        <v>43709</v>
      </c>
      <c r="B2146" s="324" t="s">
        <v>157</v>
      </c>
      <c r="C2146" s="324" t="s">
        <v>169</v>
      </c>
      <c r="D2146" s="324" t="s">
        <v>81</v>
      </c>
      <c r="E2146" s="324" t="s">
        <v>47</v>
      </c>
      <c r="F2146" s="324">
        <v>91</v>
      </c>
      <c r="G2146" s="324" t="s">
        <v>170</v>
      </c>
      <c r="H2146" s="324" t="s">
        <v>170</v>
      </c>
      <c r="I2146" s="324" t="s">
        <v>170</v>
      </c>
    </row>
    <row r="2147" spans="1:9" x14ac:dyDescent="0.25">
      <c r="A2147" s="393">
        <v>43709</v>
      </c>
      <c r="B2147" s="325" t="s">
        <v>157</v>
      </c>
      <c r="C2147" s="325" t="s">
        <v>169</v>
      </c>
      <c r="D2147" s="325" t="s">
        <v>81</v>
      </c>
      <c r="E2147" s="325" t="s">
        <v>48</v>
      </c>
      <c r="F2147" s="325">
        <v>72</v>
      </c>
      <c r="G2147" s="325" t="s">
        <v>170</v>
      </c>
      <c r="H2147" s="325" t="s">
        <v>170</v>
      </c>
      <c r="I2147" s="325" t="s">
        <v>170</v>
      </c>
    </row>
    <row r="2148" spans="1:9" x14ac:dyDescent="0.25">
      <c r="A2148" s="392">
        <v>43709</v>
      </c>
      <c r="B2148" s="324" t="s">
        <v>157</v>
      </c>
      <c r="C2148" s="324" t="s">
        <v>169</v>
      </c>
      <c r="D2148" s="324" t="s">
        <v>81</v>
      </c>
      <c r="E2148" s="324" t="s">
        <v>50</v>
      </c>
      <c r="F2148" s="324">
        <v>193</v>
      </c>
      <c r="G2148" s="324" t="s">
        <v>170</v>
      </c>
      <c r="H2148" s="324" t="s">
        <v>170</v>
      </c>
      <c r="I2148" s="324" t="s">
        <v>170</v>
      </c>
    </row>
    <row r="2149" spans="1:9" x14ac:dyDescent="0.25">
      <c r="A2149" s="393">
        <v>43709</v>
      </c>
      <c r="B2149" s="325" t="s">
        <v>157</v>
      </c>
      <c r="C2149" s="325" t="s">
        <v>169</v>
      </c>
      <c r="D2149" s="325" t="s">
        <v>82</v>
      </c>
      <c r="E2149" s="325" t="s">
        <v>9</v>
      </c>
      <c r="F2149" s="325">
        <v>97</v>
      </c>
      <c r="G2149" s="325" t="s">
        <v>170</v>
      </c>
      <c r="H2149" s="325" t="s">
        <v>170</v>
      </c>
      <c r="I2149" s="325" t="s">
        <v>170</v>
      </c>
    </row>
    <row r="2150" spans="1:9" x14ac:dyDescent="0.25">
      <c r="A2150" s="392">
        <v>43709</v>
      </c>
      <c r="B2150" s="324" t="s">
        <v>157</v>
      </c>
      <c r="C2150" s="324" t="s">
        <v>169</v>
      </c>
      <c r="D2150" s="324" t="s">
        <v>82</v>
      </c>
      <c r="E2150" s="324" t="s">
        <v>10</v>
      </c>
      <c r="F2150" s="324">
        <v>19</v>
      </c>
      <c r="G2150" s="324" t="s">
        <v>170</v>
      </c>
      <c r="H2150" s="324" t="s">
        <v>170</v>
      </c>
      <c r="I2150" s="324" t="s">
        <v>170</v>
      </c>
    </row>
    <row r="2151" spans="1:9" x14ac:dyDescent="0.25">
      <c r="A2151" s="393">
        <v>43709</v>
      </c>
      <c r="B2151" s="325" t="s">
        <v>157</v>
      </c>
      <c r="C2151" s="325" t="s">
        <v>169</v>
      </c>
      <c r="D2151" s="325" t="s">
        <v>82</v>
      </c>
      <c r="E2151" s="325" t="s">
        <v>11</v>
      </c>
      <c r="F2151" s="325">
        <v>94</v>
      </c>
      <c r="G2151" s="325" t="s">
        <v>170</v>
      </c>
      <c r="H2151" s="325" t="s">
        <v>170</v>
      </c>
      <c r="I2151" s="325" t="s">
        <v>170</v>
      </c>
    </row>
    <row r="2152" spans="1:9" x14ac:dyDescent="0.25">
      <c r="A2152" s="392">
        <v>43709</v>
      </c>
      <c r="B2152" s="324" t="s">
        <v>157</v>
      </c>
      <c r="C2152" s="324" t="s">
        <v>169</v>
      </c>
      <c r="D2152" s="324" t="s">
        <v>82</v>
      </c>
      <c r="E2152" s="324" t="s">
        <v>12</v>
      </c>
      <c r="F2152" s="324">
        <v>57</v>
      </c>
      <c r="G2152" s="324" t="s">
        <v>170</v>
      </c>
      <c r="H2152" s="324" t="s">
        <v>170</v>
      </c>
      <c r="I2152" s="324" t="s">
        <v>170</v>
      </c>
    </row>
    <row r="2153" spans="1:9" x14ac:dyDescent="0.25">
      <c r="A2153" s="393">
        <v>43709</v>
      </c>
      <c r="B2153" s="325" t="s">
        <v>157</v>
      </c>
      <c r="C2153" s="325" t="s">
        <v>169</v>
      </c>
      <c r="D2153" s="325" t="s">
        <v>82</v>
      </c>
      <c r="E2153" s="325" t="s">
        <v>13</v>
      </c>
      <c r="F2153" s="325">
        <v>157</v>
      </c>
      <c r="G2153" s="325" t="s">
        <v>170</v>
      </c>
      <c r="H2153" s="325" t="s">
        <v>170</v>
      </c>
      <c r="I2153" s="325" t="s">
        <v>170</v>
      </c>
    </row>
    <row r="2154" spans="1:9" x14ac:dyDescent="0.25">
      <c r="A2154" s="392">
        <v>43709</v>
      </c>
      <c r="B2154" s="324" t="s">
        <v>158</v>
      </c>
      <c r="C2154" s="324" t="s">
        <v>169</v>
      </c>
      <c r="D2154" s="324" t="s">
        <v>81</v>
      </c>
      <c r="E2154" s="324" t="s">
        <v>46</v>
      </c>
      <c r="F2154" s="324">
        <v>318</v>
      </c>
      <c r="G2154" s="324" t="s">
        <v>170</v>
      </c>
      <c r="H2154" s="324" t="s">
        <v>170</v>
      </c>
      <c r="I2154" s="324" t="s">
        <v>170</v>
      </c>
    </row>
    <row r="2155" spans="1:9" x14ac:dyDescent="0.25">
      <c r="A2155" s="393">
        <v>43709</v>
      </c>
      <c r="B2155" s="325" t="s">
        <v>158</v>
      </c>
      <c r="C2155" s="325" t="s">
        <v>169</v>
      </c>
      <c r="D2155" s="325" t="s">
        <v>81</v>
      </c>
      <c r="E2155" s="325" t="s">
        <v>47</v>
      </c>
      <c r="F2155" s="325">
        <v>148</v>
      </c>
      <c r="G2155" s="325" t="s">
        <v>170</v>
      </c>
      <c r="H2155" s="325" t="s">
        <v>170</v>
      </c>
      <c r="I2155" s="325" t="s">
        <v>170</v>
      </c>
    </row>
    <row r="2156" spans="1:9" x14ac:dyDescent="0.25">
      <c r="A2156" s="392">
        <v>43709</v>
      </c>
      <c r="B2156" s="324" t="s">
        <v>158</v>
      </c>
      <c r="C2156" s="324" t="s">
        <v>169</v>
      </c>
      <c r="D2156" s="324" t="s">
        <v>81</v>
      </c>
      <c r="E2156" s="324" t="s">
        <v>48</v>
      </c>
      <c r="F2156" s="324">
        <v>86</v>
      </c>
      <c r="G2156" s="324" t="s">
        <v>170</v>
      </c>
      <c r="H2156" s="324" t="s">
        <v>170</v>
      </c>
      <c r="I2156" s="324" t="s">
        <v>170</v>
      </c>
    </row>
    <row r="2157" spans="1:9" x14ac:dyDescent="0.25">
      <c r="A2157" s="393">
        <v>43709</v>
      </c>
      <c r="B2157" s="325" t="s">
        <v>158</v>
      </c>
      <c r="C2157" s="325" t="s">
        <v>169</v>
      </c>
      <c r="D2157" s="325" t="s">
        <v>81</v>
      </c>
      <c r="E2157" s="325" t="s">
        <v>50</v>
      </c>
      <c r="F2157" s="325">
        <v>177</v>
      </c>
      <c r="G2157" s="325" t="s">
        <v>170</v>
      </c>
      <c r="H2157" s="325" t="s">
        <v>170</v>
      </c>
      <c r="I2157" s="325" t="s">
        <v>170</v>
      </c>
    </row>
    <row r="2158" spans="1:9" x14ac:dyDescent="0.25">
      <c r="A2158" s="392">
        <v>43709</v>
      </c>
      <c r="B2158" s="324" t="s">
        <v>158</v>
      </c>
      <c r="C2158" s="324" t="s">
        <v>169</v>
      </c>
      <c r="D2158" s="324" t="s">
        <v>82</v>
      </c>
      <c r="E2158" s="324" t="s">
        <v>9</v>
      </c>
      <c r="F2158" s="324">
        <v>45</v>
      </c>
      <c r="G2158" s="324" t="s">
        <v>170</v>
      </c>
      <c r="H2158" s="324" t="s">
        <v>170</v>
      </c>
      <c r="I2158" s="324" t="s">
        <v>170</v>
      </c>
    </row>
    <row r="2159" spans="1:9" x14ac:dyDescent="0.25">
      <c r="A2159" s="393">
        <v>43709</v>
      </c>
      <c r="B2159" s="325" t="s">
        <v>158</v>
      </c>
      <c r="C2159" s="325" t="s">
        <v>169</v>
      </c>
      <c r="D2159" s="325" t="s">
        <v>82</v>
      </c>
      <c r="E2159" s="325" t="s">
        <v>10</v>
      </c>
      <c r="F2159" s="325">
        <v>67</v>
      </c>
      <c r="G2159" s="325" t="s">
        <v>170</v>
      </c>
      <c r="H2159" s="325" t="s">
        <v>170</v>
      </c>
      <c r="I2159" s="325" t="s">
        <v>170</v>
      </c>
    </row>
    <row r="2160" spans="1:9" x14ac:dyDescent="0.25">
      <c r="A2160" s="392">
        <v>43709</v>
      </c>
      <c r="B2160" s="324" t="s">
        <v>158</v>
      </c>
      <c r="C2160" s="324" t="s">
        <v>169</v>
      </c>
      <c r="D2160" s="324" t="s">
        <v>82</v>
      </c>
      <c r="E2160" s="324" t="s">
        <v>11</v>
      </c>
      <c r="F2160" s="324">
        <v>84</v>
      </c>
      <c r="G2160" s="324" t="s">
        <v>170</v>
      </c>
      <c r="H2160" s="324" t="s">
        <v>170</v>
      </c>
      <c r="I2160" s="324" t="s">
        <v>170</v>
      </c>
    </row>
    <row r="2161" spans="1:9" x14ac:dyDescent="0.25">
      <c r="A2161" s="393">
        <v>43709</v>
      </c>
      <c r="B2161" s="325" t="s">
        <v>158</v>
      </c>
      <c r="C2161" s="325" t="s">
        <v>169</v>
      </c>
      <c r="D2161" s="325" t="s">
        <v>82</v>
      </c>
      <c r="E2161" s="325" t="s">
        <v>12</v>
      </c>
      <c r="F2161" s="325">
        <v>205</v>
      </c>
      <c r="G2161" s="325" t="s">
        <v>170</v>
      </c>
      <c r="H2161" s="325" t="s">
        <v>170</v>
      </c>
      <c r="I2161" s="325" t="s">
        <v>170</v>
      </c>
    </row>
    <row r="2162" spans="1:9" x14ac:dyDescent="0.25">
      <c r="A2162" s="392">
        <v>43709</v>
      </c>
      <c r="B2162" s="324" t="s">
        <v>158</v>
      </c>
      <c r="C2162" s="324" t="s">
        <v>169</v>
      </c>
      <c r="D2162" s="324" t="s">
        <v>82</v>
      </c>
      <c r="E2162" s="324" t="s">
        <v>13</v>
      </c>
      <c r="F2162" s="324">
        <v>328</v>
      </c>
      <c r="G2162" s="324" t="s">
        <v>170</v>
      </c>
      <c r="H2162" s="324" t="s">
        <v>170</v>
      </c>
      <c r="I2162" s="324" t="s">
        <v>170</v>
      </c>
    </row>
    <row r="2163" spans="1:9" x14ac:dyDescent="0.25">
      <c r="A2163" s="393">
        <v>43709</v>
      </c>
      <c r="B2163" s="325" t="s">
        <v>94</v>
      </c>
      <c r="C2163" s="325" t="s">
        <v>169</v>
      </c>
      <c r="D2163" s="325" t="s">
        <v>81</v>
      </c>
      <c r="E2163" s="325" t="s">
        <v>46</v>
      </c>
      <c r="F2163" s="325">
        <v>249</v>
      </c>
      <c r="G2163" s="325">
        <v>231</v>
      </c>
      <c r="H2163" s="325">
        <v>18</v>
      </c>
      <c r="I2163" s="325">
        <v>0.08</v>
      </c>
    </row>
    <row r="2164" spans="1:9" x14ac:dyDescent="0.25">
      <c r="A2164" s="392">
        <v>43709</v>
      </c>
      <c r="B2164" s="324" t="s">
        <v>94</v>
      </c>
      <c r="C2164" s="324" t="s">
        <v>169</v>
      </c>
      <c r="D2164" s="324" t="s">
        <v>81</v>
      </c>
      <c r="E2164" s="324" t="s">
        <v>47</v>
      </c>
      <c r="F2164" s="324">
        <v>757</v>
      </c>
      <c r="G2164" s="324">
        <v>754</v>
      </c>
      <c r="H2164" s="324">
        <v>3</v>
      </c>
      <c r="I2164" s="324">
        <v>0</v>
      </c>
    </row>
    <row r="2165" spans="1:9" x14ac:dyDescent="0.25">
      <c r="A2165" s="393">
        <v>43709</v>
      </c>
      <c r="B2165" s="325" t="s">
        <v>94</v>
      </c>
      <c r="C2165" s="325" t="s">
        <v>169</v>
      </c>
      <c r="D2165" s="325" t="s">
        <v>81</v>
      </c>
      <c r="E2165" s="325" t="s">
        <v>48</v>
      </c>
      <c r="F2165" s="325">
        <v>254</v>
      </c>
      <c r="G2165" s="325">
        <v>254</v>
      </c>
      <c r="H2165" s="325">
        <v>0</v>
      </c>
      <c r="I2165" s="325">
        <v>0</v>
      </c>
    </row>
    <row r="2166" spans="1:9" x14ac:dyDescent="0.25">
      <c r="A2166" s="392">
        <v>43709</v>
      </c>
      <c r="B2166" s="324" t="s">
        <v>94</v>
      </c>
      <c r="C2166" s="324" t="s">
        <v>169</v>
      </c>
      <c r="D2166" s="324" t="s">
        <v>81</v>
      </c>
      <c r="E2166" s="324" t="s">
        <v>50</v>
      </c>
      <c r="F2166" s="324">
        <v>2020</v>
      </c>
      <c r="G2166" s="324">
        <v>2020</v>
      </c>
      <c r="H2166" s="324">
        <v>0</v>
      </c>
      <c r="I2166" s="324">
        <v>0</v>
      </c>
    </row>
    <row r="2167" spans="1:9" x14ac:dyDescent="0.25">
      <c r="A2167" s="393">
        <v>43709</v>
      </c>
      <c r="B2167" s="325" t="s">
        <v>94</v>
      </c>
      <c r="C2167" s="325" t="s">
        <v>169</v>
      </c>
      <c r="D2167" s="325" t="s">
        <v>82</v>
      </c>
      <c r="E2167" s="325" t="s">
        <v>9</v>
      </c>
      <c r="F2167" s="325">
        <v>821</v>
      </c>
      <c r="G2167" s="325">
        <v>819</v>
      </c>
      <c r="H2167" s="325">
        <v>2</v>
      </c>
      <c r="I2167" s="325">
        <v>0</v>
      </c>
    </row>
    <row r="2168" spans="1:9" x14ac:dyDescent="0.25">
      <c r="A2168" s="392">
        <v>43709</v>
      </c>
      <c r="B2168" s="324" t="s">
        <v>94</v>
      </c>
      <c r="C2168" s="324" t="s">
        <v>169</v>
      </c>
      <c r="D2168" s="324" t="s">
        <v>82</v>
      </c>
      <c r="E2168" s="324" t="s">
        <v>10</v>
      </c>
      <c r="F2168" s="324">
        <v>373</v>
      </c>
      <c r="G2168" s="324">
        <v>373</v>
      </c>
      <c r="H2168" s="324">
        <v>0</v>
      </c>
      <c r="I2168" s="324">
        <v>0</v>
      </c>
    </row>
    <row r="2169" spans="1:9" x14ac:dyDescent="0.25">
      <c r="A2169" s="393">
        <v>43709</v>
      </c>
      <c r="B2169" s="325" t="s">
        <v>94</v>
      </c>
      <c r="C2169" s="325" t="s">
        <v>169</v>
      </c>
      <c r="D2169" s="325" t="s">
        <v>82</v>
      </c>
      <c r="E2169" s="325" t="s">
        <v>11</v>
      </c>
      <c r="F2169" s="325">
        <v>693</v>
      </c>
      <c r="G2169" s="325">
        <v>693</v>
      </c>
      <c r="H2169" s="325">
        <v>0</v>
      </c>
      <c r="I2169" s="325">
        <v>0</v>
      </c>
    </row>
    <row r="2170" spans="1:9" x14ac:dyDescent="0.25">
      <c r="A2170" s="392">
        <v>43709</v>
      </c>
      <c r="B2170" s="324" t="s">
        <v>94</v>
      </c>
      <c r="C2170" s="324" t="s">
        <v>169</v>
      </c>
      <c r="D2170" s="324" t="s">
        <v>82</v>
      </c>
      <c r="E2170" s="324" t="s">
        <v>12</v>
      </c>
      <c r="F2170" s="324">
        <v>438</v>
      </c>
      <c r="G2170" s="324">
        <v>437</v>
      </c>
      <c r="H2170" s="324">
        <v>1</v>
      </c>
      <c r="I2170" s="324">
        <v>0</v>
      </c>
    </row>
    <row r="2171" spans="1:9" x14ac:dyDescent="0.25">
      <c r="A2171" s="393">
        <v>43709</v>
      </c>
      <c r="B2171" s="325" t="s">
        <v>94</v>
      </c>
      <c r="C2171" s="325" t="s">
        <v>169</v>
      </c>
      <c r="D2171" s="325" t="s">
        <v>82</v>
      </c>
      <c r="E2171" s="325" t="s">
        <v>13</v>
      </c>
      <c r="F2171" s="325">
        <v>955</v>
      </c>
      <c r="G2171" s="325">
        <v>937</v>
      </c>
      <c r="H2171" s="325">
        <v>18</v>
      </c>
      <c r="I2171" s="325">
        <v>0.02</v>
      </c>
    </row>
    <row r="2172" spans="1:9" x14ac:dyDescent="0.25">
      <c r="A2172" s="392">
        <v>43709</v>
      </c>
      <c r="B2172" s="324" t="s">
        <v>159</v>
      </c>
      <c r="C2172" s="324" t="s">
        <v>169</v>
      </c>
      <c r="D2172" s="324" t="s">
        <v>81</v>
      </c>
      <c r="E2172" s="324" t="s">
        <v>46</v>
      </c>
      <c r="F2172" s="324">
        <v>119</v>
      </c>
      <c r="G2172" s="324" t="s">
        <v>170</v>
      </c>
      <c r="H2172" s="324" t="s">
        <v>170</v>
      </c>
      <c r="I2172" s="324" t="s">
        <v>170</v>
      </c>
    </row>
    <row r="2173" spans="1:9" x14ac:dyDescent="0.25">
      <c r="A2173" s="393">
        <v>43709</v>
      </c>
      <c r="B2173" s="325" t="s">
        <v>159</v>
      </c>
      <c r="C2173" s="325" t="s">
        <v>169</v>
      </c>
      <c r="D2173" s="325" t="s">
        <v>81</v>
      </c>
      <c r="E2173" s="325" t="s">
        <v>47</v>
      </c>
      <c r="F2173" s="325">
        <v>73</v>
      </c>
      <c r="G2173" s="325" t="s">
        <v>170</v>
      </c>
      <c r="H2173" s="325" t="s">
        <v>170</v>
      </c>
      <c r="I2173" s="325" t="s">
        <v>170</v>
      </c>
    </row>
    <row r="2174" spans="1:9" x14ac:dyDescent="0.25">
      <c r="A2174" s="392">
        <v>43709</v>
      </c>
      <c r="B2174" s="324" t="s">
        <v>159</v>
      </c>
      <c r="C2174" s="324" t="s">
        <v>169</v>
      </c>
      <c r="D2174" s="324" t="s">
        <v>81</v>
      </c>
      <c r="E2174" s="324" t="s">
        <v>48</v>
      </c>
      <c r="F2174" s="324">
        <v>65</v>
      </c>
      <c r="G2174" s="324" t="s">
        <v>170</v>
      </c>
      <c r="H2174" s="324" t="s">
        <v>170</v>
      </c>
      <c r="I2174" s="324" t="s">
        <v>170</v>
      </c>
    </row>
    <row r="2175" spans="1:9" x14ac:dyDescent="0.25">
      <c r="A2175" s="393">
        <v>43709</v>
      </c>
      <c r="B2175" s="325" t="s">
        <v>159</v>
      </c>
      <c r="C2175" s="325" t="s">
        <v>169</v>
      </c>
      <c r="D2175" s="325" t="s">
        <v>81</v>
      </c>
      <c r="E2175" s="325" t="s">
        <v>50</v>
      </c>
      <c r="F2175" s="325">
        <v>99</v>
      </c>
      <c r="G2175" s="325" t="s">
        <v>170</v>
      </c>
      <c r="H2175" s="325" t="s">
        <v>170</v>
      </c>
      <c r="I2175" s="325" t="s">
        <v>170</v>
      </c>
    </row>
    <row r="2176" spans="1:9" x14ac:dyDescent="0.25">
      <c r="A2176" s="392">
        <v>43709</v>
      </c>
      <c r="B2176" s="324" t="s">
        <v>159</v>
      </c>
      <c r="C2176" s="324" t="s">
        <v>169</v>
      </c>
      <c r="D2176" s="324" t="s">
        <v>82</v>
      </c>
      <c r="E2176" s="324" t="s">
        <v>9</v>
      </c>
      <c r="F2176" s="324">
        <v>32</v>
      </c>
      <c r="G2176" s="324" t="s">
        <v>170</v>
      </c>
      <c r="H2176" s="324" t="s">
        <v>170</v>
      </c>
      <c r="I2176" s="324" t="s">
        <v>170</v>
      </c>
    </row>
    <row r="2177" spans="1:9" x14ac:dyDescent="0.25">
      <c r="A2177" s="393">
        <v>43709</v>
      </c>
      <c r="B2177" s="325" t="s">
        <v>159</v>
      </c>
      <c r="C2177" s="325" t="s">
        <v>169</v>
      </c>
      <c r="D2177" s="325" t="s">
        <v>82</v>
      </c>
      <c r="E2177" s="325" t="s">
        <v>10</v>
      </c>
      <c r="F2177" s="325">
        <v>53</v>
      </c>
      <c r="G2177" s="325" t="s">
        <v>170</v>
      </c>
      <c r="H2177" s="325" t="s">
        <v>170</v>
      </c>
      <c r="I2177" s="325" t="s">
        <v>170</v>
      </c>
    </row>
    <row r="2178" spans="1:9" x14ac:dyDescent="0.25">
      <c r="A2178" s="392">
        <v>43709</v>
      </c>
      <c r="B2178" s="324" t="s">
        <v>159</v>
      </c>
      <c r="C2178" s="324" t="s">
        <v>169</v>
      </c>
      <c r="D2178" s="324" t="s">
        <v>82</v>
      </c>
      <c r="E2178" s="324" t="s">
        <v>11</v>
      </c>
      <c r="F2178" s="324">
        <v>42</v>
      </c>
      <c r="G2178" s="324" t="s">
        <v>170</v>
      </c>
      <c r="H2178" s="324" t="s">
        <v>170</v>
      </c>
      <c r="I2178" s="324" t="s">
        <v>170</v>
      </c>
    </row>
    <row r="2179" spans="1:9" x14ac:dyDescent="0.25">
      <c r="A2179" s="393">
        <v>43709</v>
      </c>
      <c r="B2179" s="325" t="s">
        <v>159</v>
      </c>
      <c r="C2179" s="325" t="s">
        <v>169</v>
      </c>
      <c r="D2179" s="325" t="s">
        <v>82</v>
      </c>
      <c r="E2179" s="325" t="s">
        <v>12</v>
      </c>
      <c r="F2179" s="325">
        <v>74</v>
      </c>
      <c r="G2179" s="325" t="s">
        <v>170</v>
      </c>
      <c r="H2179" s="325" t="s">
        <v>170</v>
      </c>
      <c r="I2179" s="325" t="s">
        <v>170</v>
      </c>
    </row>
    <row r="2180" spans="1:9" x14ac:dyDescent="0.25">
      <c r="A2180" s="392">
        <v>43709</v>
      </c>
      <c r="B2180" s="324" t="s">
        <v>159</v>
      </c>
      <c r="C2180" s="324" t="s">
        <v>169</v>
      </c>
      <c r="D2180" s="324" t="s">
        <v>82</v>
      </c>
      <c r="E2180" s="324" t="s">
        <v>13</v>
      </c>
      <c r="F2180" s="324">
        <v>155</v>
      </c>
      <c r="G2180" s="324" t="s">
        <v>170</v>
      </c>
      <c r="H2180" s="324" t="s">
        <v>170</v>
      </c>
      <c r="I2180" s="324" t="s">
        <v>170</v>
      </c>
    </row>
    <row r="2181" spans="1:9" x14ac:dyDescent="0.25">
      <c r="A2181" s="393">
        <v>43709</v>
      </c>
      <c r="B2181" s="325" t="s">
        <v>160</v>
      </c>
      <c r="C2181" s="325" t="s">
        <v>169</v>
      </c>
      <c r="D2181" s="325" t="s">
        <v>81</v>
      </c>
      <c r="E2181" s="325" t="s">
        <v>46</v>
      </c>
      <c r="F2181" s="325">
        <v>20</v>
      </c>
      <c r="G2181" s="325" t="s">
        <v>170</v>
      </c>
      <c r="H2181" s="325" t="s">
        <v>170</v>
      </c>
      <c r="I2181" s="325" t="s">
        <v>170</v>
      </c>
    </row>
    <row r="2182" spans="1:9" x14ac:dyDescent="0.25">
      <c r="A2182" s="392">
        <v>43709</v>
      </c>
      <c r="B2182" s="324" t="s">
        <v>160</v>
      </c>
      <c r="C2182" s="324" t="s">
        <v>169</v>
      </c>
      <c r="D2182" s="324" t="s">
        <v>81</v>
      </c>
      <c r="E2182" s="324" t="s">
        <v>47</v>
      </c>
      <c r="F2182" s="324">
        <v>27</v>
      </c>
      <c r="G2182" s="324" t="s">
        <v>170</v>
      </c>
      <c r="H2182" s="324" t="s">
        <v>170</v>
      </c>
      <c r="I2182" s="324" t="s">
        <v>170</v>
      </c>
    </row>
    <row r="2183" spans="1:9" x14ac:dyDescent="0.25">
      <c r="A2183" s="393">
        <v>43709</v>
      </c>
      <c r="B2183" s="325" t="s">
        <v>160</v>
      </c>
      <c r="C2183" s="325" t="s">
        <v>169</v>
      </c>
      <c r="D2183" s="325" t="s">
        <v>81</v>
      </c>
      <c r="E2183" s="325" t="s">
        <v>48</v>
      </c>
      <c r="F2183" s="325">
        <v>19</v>
      </c>
      <c r="G2183" s="325" t="s">
        <v>170</v>
      </c>
      <c r="H2183" s="325" t="s">
        <v>170</v>
      </c>
      <c r="I2183" s="325" t="s">
        <v>170</v>
      </c>
    </row>
    <row r="2184" spans="1:9" x14ac:dyDescent="0.25">
      <c r="A2184" s="392">
        <v>43709</v>
      </c>
      <c r="B2184" s="324" t="s">
        <v>160</v>
      </c>
      <c r="C2184" s="324" t="s">
        <v>169</v>
      </c>
      <c r="D2184" s="324" t="s">
        <v>81</v>
      </c>
      <c r="E2184" s="324" t="s">
        <v>50</v>
      </c>
      <c r="F2184" s="324">
        <v>83</v>
      </c>
      <c r="G2184" s="324" t="s">
        <v>170</v>
      </c>
      <c r="H2184" s="324" t="s">
        <v>170</v>
      </c>
      <c r="I2184" s="324" t="s">
        <v>170</v>
      </c>
    </row>
    <row r="2185" spans="1:9" x14ac:dyDescent="0.25">
      <c r="A2185" s="393">
        <v>43709</v>
      </c>
      <c r="B2185" s="325" t="s">
        <v>13</v>
      </c>
      <c r="C2185" s="325" t="s">
        <v>169</v>
      </c>
      <c r="D2185" s="325" t="s">
        <v>81</v>
      </c>
      <c r="E2185" s="325" t="s">
        <v>46</v>
      </c>
      <c r="F2185" s="325">
        <v>174</v>
      </c>
      <c r="G2185" s="325">
        <v>203</v>
      </c>
      <c r="H2185" s="325">
        <v>-29</v>
      </c>
      <c r="I2185" s="325">
        <v>-0.14000000000000001</v>
      </c>
    </row>
    <row r="2186" spans="1:9" x14ac:dyDescent="0.25">
      <c r="A2186" s="392">
        <v>43709</v>
      </c>
      <c r="B2186" s="324" t="s">
        <v>13</v>
      </c>
      <c r="C2186" s="324" t="s">
        <v>169</v>
      </c>
      <c r="D2186" s="324" t="s">
        <v>81</v>
      </c>
      <c r="E2186" s="324" t="s">
        <v>47</v>
      </c>
      <c r="F2186" s="324">
        <v>97</v>
      </c>
      <c r="G2186" s="324">
        <v>101</v>
      </c>
      <c r="H2186" s="324">
        <v>-4</v>
      </c>
      <c r="I2186" s="324">
        <v>-0.04</v>
      </c>
    </row>
    <row r="2187" spans="1:9" x14ac:dyDescent="0.25">
      <c r="A2187" s="393">
        <v>43709</v>
      </c>
      <c r="B2187" s="325" t="s">
        <v>13</v>
      </c>
      <c r="C2187" s="325" t="s">
        <v>169</v>
      </c>
      <c r="D2187" s="325" t="s">
        <v>81</v>
      </c>
      <c r="E2187" s="325" t="s">
        <v>48</v>
      </c>
      <c r="F2187" s="325">
        <v>61</v>
      </c>
      <c r="G2187" s="325">
        <v>66</v>
      </c>
      <c r="H2187" s="325">
        <v>-5</v>
      </c>
      <c r="I2187" s="325">
        <v>-0.08</v>
      </c>
    </row>
    <row r="2188" spans="1:9" x14ac:dyDescent="0.25">
      <c r="A2188" s="392">
        <v>43709</v>
      </c>
      <c r="B2188" s="324" t="s">
        <v>13</v>
      </c>
      <c r="C2188" s="324" t="s">
        <v>169</v>
      </c>
      <c r="D2188" s="324" t="s">
        <v>81</v>
      </c>
      <c r="E2188" s="324" t="s">
        <v>50</v>
      </c>
      <c r="F2188" s="324">
        <v>85</v>
      </c>
      <c r="G2188" s="324">
        <v>88</v>
      </c>
      <c r="H2188" s="324">
        <v>-3</v>
      </c>
      <c r="I2188" s="324">
        <v>-0.03</v>
      </c>
    </row>
    <row r="2189" spans="1:9" x14ac:dyDescent="0.25">
      <c r="A2189" s="393">
        <v>43709</v>
      </c>
      <c r="B2189" s="325" t="s">
        <v>95</v>
      </c>
      <c r="C2189" s="325" t="s">
        <v>169</v>
      </c>
      <c r="D2189" s="325" t="s">
        <v>81</v>
      </c>
      <c r="E2189" s="325" t="s">
        <v>46</v>
      </c>
      <c r="F2189" s="325">
        <v>638</v>
      </c>
      <c r="G2189" s="325">
        <v>541</v>
      </c>
      <c r="H2189" s="325">
        <v>97</v>
      </c>
      <c r="I2189" s="325">
        <v>0.18</v>
      </c>
    </row>
    <row r="2190" spans="1:9" x14ac:dyDescent="0.25">
      <c r="A2190" s="392">
        <v>43709</v>
      </c>
      <c r="B2190" s="324" t="s">
        <v>95</v>
      </c>
      <c r="C2190" s="324" t="s">
        <v>169</v>
      </c>
      <c r="D2190" s="324" t="s">
        <v>81</v>
      </c>
      <c r="E2190" s="324" t="s">
        <v>47</v>
      </c>
      <c r="F2190" s="324">
        <v>313</v>
      </c>
      <c r="G2190" s="324">
        <v>291</v>
      </c>
      <c r="H2190" s="324">
        <v>22</v>
      </c>
      <c r="I2190" s="324">
        <v>0.08</v>
      </c>
    </row>
    <row r="2191" spans="1:9" x14ac:dyDescent="0.25">
      <c r="A2191" s="393">
        <v>43709</v>
      </c>
      <c r="B2191" s="325" t="s">
        <v>95</v>
      </c>
      <c r="C2191" s="325" t="s">
        <v>169</v>
      </c>
      <c r="D2191" s="325" t="s">
        <v>81</v>
      </c>
      <c r="E2191" s="325" t="s">
        <v>48</v>
      </c>
      <c r="F2191" s="325">
        <v>225</v>
      </c>
      <c r="G2191" s="325">
        <v>214</v>
      </c>
      <c r="H2191" s="325">
        <v>11</v>
      </c>
      <c r="I2191" s="325">
        <v>0.05</v>
      </c>
    </row>
    <row r="2192" spans="1:9" x14ac:dyDescent="0.25">
      <c r="A2192" s="392">
        <v>43709</v>
      </c>
      <c r="B2192" s="324" t="s">
        <v>95</v>
      </c>
      <c r="C2192" s="324" t="s">
        <v>169</v>
      </c>
      <c r="D2192" s="324" t="s">
        <v>81</v>
      </c>
      <c r="E2192" s="324" t="s">
        <v>50</v>
      </c>
      <c r="F2192" s="324">
        <v>295</v>
      </c>
      <c r="G2192" s="324">
        <v>294</v>
      </c>
      <c r="H2192" s="324">
        <v>1</v>
      </c>
      <c r="I2192" s="324">
        <v>0</v>
      </c>
    </row>
    <row r="2193" spans="1:9" x14ac:dyDescent="0.25">
      <c r="A2193" s="393">
        <v>43709</v>
      </c>
      <c r="B2193" s="325" t="s">
        <v>95</v>
      </c>
      <c r="C2193" s="325" t="s">
        <v>169</v>
      </c>
      <c r="D2193" s="325" t="s">
        <v>82</v>
      </c>
      <c r="E2193" s="325" t="s">
        <v>9</v>
      </c>
      <c r="F2193" s="325">
        <v>45</v>
      </c>
      <c r="G2193" s="325">
        <v>43</v>
      </c>
      <c r="H2193" s="325">
        <v>2</v>
      </c>
      <c r="I2193" s="325">
        <v>0.05</v>
      </c>
    </row>
    <row r="2194" spans="1:9" x14ac:dyDescent="0.25">
      <c r="A2194" s="392">
        <v>43709</v>
      </c>
      <c r="B2194" s="324" t="s">
        <v>95</v>
      </c>
      <c r="C2194" s="324" t="s">
        <v>169</v>
      </c>
      <c r="D2194" s="324" t="s">
        <v>82</v>
      </c>
      <c r="E2194" s="324" t="s">
        <v>10</v>
      </c>
      <c r="F2194" s="324">
        <v>67</v>
      </c>
      <c r="G2194" s="324">
        <v>67</v>
      </c>
      <c r="H2194" s="324">
        <v>0</v>
      </c>
      <c r="I2194" s="324">
        <v>0</v>
      </c>
    </row>
    <row r="2195" spans="1:9" x14ac:dyDescent="0.25">
      <c r="A2195" s="393">
        <v>43709</v>
      </c>
      <c r="B2195" s="325" t="s">
        <v>95</v>
      </c>
      <c r="C2195" s="325" t="s">
        <v>169</v>
      </c>
      <c r="D2195" s="325" t="s">
        <v>82</v>
      </c>
      <c r="E2195" s="325" t="s">
        <v>11</v>
      </c>
      <c r="F2195" s="325">
        <v>84</v>
      </c>
      <c r="G2195" s="325">
        <v>84</v>
      </c>
      <c r="H2195" s="325">
        <v>0</v>
      </c>
      <c r="I2195" s="325">
        <v>0</v>
      </c>
    </row>
    <row r="2196" spans="1:9" x14ac:dyDescent="0.25">
      <c r="A2196" s="392">
        <v>43709</v>
      </c>
      <c r="B2196" s="324" t="s">
        <v>95</v>
      </c>
      <c r="C2196" s="324" t="s">
        <v>169</v>
      </c>
      <c r="D2196" s="324" t="s">
        <v>82</v>
      </c>
      <c r="E2196" s="324" t="s">
        <v>12</v>
      </c>
      <c r="F2196" s="324">
        <v>205</v>
      </c>
      <c r="G2196" s="324">
        <v>204</v>
      </c>
      <c r="H2196" s="324">
        <v>1</v>
      </c>
      <c r="I2196" s="324">
        <v>0</v>
      </c>
    </row>
    <row r="2197" spans="1:9" x14ac:dyDescent="0.25">
      <c r="A2197" s="393">
        <v>43709</v>
      </c>
      <c r="B2197" s="325" t="s">
        <v>95</v>
      </c>
      <c r="C2197" s="325" t="s">
        <v>169</v>
      </c>
      <c r="D2197" s="325" t="s">
        <v>82</v>
      </c>
      <c r="E2197" s="325" t="s">
        <v>13</v>
      </c>
      <c r="F2197" s="325">
        <v>328</v>
      </c>
      <c r="G2197" s="325">
        <v>264</v>
      </c>
      <c r="H2197" s="325">
        <v>64</v>
      </c>
      <c r="I2197" s="325">
        <v>0.24</v>
      </c>
    </row>
    <row r="2198" spans="1:9" x14ac:dyDescent="0.25">
      <c r="A2198" s="392">
        <v>43709</v>
      </c>
      <c r="B2198" s="324" t="s">
        <v>96</v>
      </c>
      <c r="C2198" s="324" t="s">
        <v>169</v>
      </c>
      <c r="D2198" s="324" t="s">
        <v>81</v>
      </c>
      <c r="E2198" s="324" t="s">
        <v>46</v>
      </c>
      <c r="F2198" s="324">
        <v>342</v>
      </c>
      <c r="G2198" s="324">
        <v>308</v>
      </c>
      <c r="H2198" s="324">
        <v>34</v>
      </c>
      <c r="I2198" s="324">
        <v>0.11</v>
      </c>
    </row>
    <row r="2199" spans="1:9" x14ac:dyDescent="0.25">
      <c r="A2199" s="393">
        <v>43709</v>
      </c>
      <c r="B2199" s="325" t="s">
        <v>96</v>
      </c>
      <c r="C2199" s="325" t="s">
        <v>169</v>
      </c>
      <c r="D2199" s="325" t="s">
        <v>81</v>
      </c>
      <c r="E2199" s="325" t="s">
        <v>47</v>
      </c>
      <c r="F2199" s="325">
        <v>512</v>
      </c>
      <c r="G2199" s="325">
        <v>508</v>
      </c>
      <c r="H2199" s="325">
        <v>4</v>
      </c>
      <c r="I2199" s="325">
        <v>0.01</v>
      </c>
    </row>
    <row r="2200" spans="1:9" x14ac:dyDescent="0.25">
      <c r="A2200" s="392">
        <v>43709</v>
      </c>
      <c r="B2200" s="324" t="s">
        <v>96</v>
      </c>
      <c r="C2200" s="324" t="s">
        <v>169</v>
      </c>
      <c r="D2200" s="324" t="s">
        <v>81</v>
      </c>
      <c r="E2200" s="324" t="s">
        <v>48</v>
      </c>
      <c r="F2200" s="324">
        <v>264</v>
      </c>
      <c r="G2200" s="324">
        <v>263</v>
      </c>
      <c r="H2200" s="324">
        <v>1</v>
      </c>
      <c r="I2200" s="324">
        <v>0</v>
      </c>
    </row>
    <row r="2201" spans="1:9" x14ac:dyDescent="0.25">
      <c r="A2201" s="393">
        <v>43709</v>
      </c>
      <c r="B2201" s="325" t="s">
        <v>96</v>
      </c>
      <c r="C2201" s="325" t="s">
        <v>169</v>
      </c>
      <c r="D2201" s="325" t="s">
        <v>81</v>
      </c>
      <c r="E2201" s="325" t="s">
        <v>50</v>
      </c>
      <c r="F2201" s="325">
        <v>619</v>
      </c>
      <c r="G2201" s="325">
        <v>619</v>
      </c>
      <c r="H2201" s="325">
        <v>0</v>
      </c>
      <c r="I2201" s="325">
        <v>0</v>
      </c>
    </row>
    <row r="2202" spans="1:9" x14ac:dyDescent="0.25">
      <c r="A2202" s="392">
        <v>43709</v>
      </c>
      <c r="B2202" s="324" t="s">
        <v>96</v>
      </c>
      <c r="C2202" s="324" t="s">
        <v>169</v>
      </c>
      <c r="D2202" s="324" t="s">
        <v>82</v>
      </c>
      <c r="E2202" s="324" t="s">
        <v>9</v>
      </c>
      <c r="F2202" s="324">
        <v>393</v>
      </c>
      <c r="G2202" s="324">
        <v>393</v>
      </c>
      <c r="H2202" s="324">
        <v>0</v>
      </c>
      <c r="I2202" s="324">
        <v>0</v>
      </c>
    </row>
    <row r="2203" spans="1:9" x14ac:dyDescent="0.25">
      <c r="A2203" s="393">
        <v>43709</v>
      </c>
      <c r="B2203" s="325" t="s">
        <v>96</v>
      </c>
      <c r="C2203" s="325" t="s">
        <v>169</v>
      </c>
      <c r="D2203" s="325" t="s">
        <v>82</v>
      </c>
      <c r="E2203" s="325" t="s">
        <v>10</v>
      </c>
      <c r="F2203" s="325">
        <v>185</v>
      </c>
      <c r="G2203" s="325">
        <v>185</v>
      </c>
      <c r="H2203" s="325">
        <v>0</v>
      </c>
      <c r="I2203" s="325">
        <v>0</v>
      </c>
    </row>
    <row r="2204" spans="1:9" x14ac:dyDescent="0.25">
      <c r="A2204" s="392">
        <v>43709</v>
      </c>
      <c r="B2204" s="324" t="s">
        <v>96</v>
      </c>
      <c r="C2204" s="324" t="s">
        <v>169</v>
      </c>
      <c r="D2204" s="324" t="s">
        <v>82</v>
      </c>
      <c r="E2204" s="324" t="s">
        <v>11</v>
      </c>
      <c r="F2204" s="324">
        <v>154</v>
      </c>
      <c r="G2204" s="324">
        <v>153</v>
      </c>
      <c r="H2204" s="324">
        <v>1</v>
      </c>
      <c r="I2204" s="324">
        <v>0.01</v>
      </c>
    </row>
    <row r="2205" spans="1:9" x14ac:dyDescent="0.25">
      <c r="A2205" s="393">
        <v>43709</v>
      </c>
      <c r="B2205" s="325" t="s">
        <v>96</v>
      </c>
      <c r="C2205" s="325" t="s">
        <v>169</v>
      </c>
      <c r="D2205" s="325" t="s">
        <v>82</v>
      </c>
      <c r="E2205" s="325" t="s">
        <v>12</v>
      </c>
      <c r="F2205" s="325">
        <v>87</v>
      </c>
      <c r="G2205" s="325">
        <v>85</v>
      </c>
      <c r="H2205" s="325">
        <v>2</v>
      </c>
      <c r="I2205" s="325">
        <v>0.02</v>
      </c>
    </row>
    <row r="2206" spans="1:9" x14ac:dyDescent="0.25">
      <c r="A2206" s="392">
        <v>43709</v>
      </c>
      <c r="B2206" s="324" t="s">
        <v>96</v>
      </c>
      <c r="C2206" s="324" t="s">
        <v>169</v>
      </c>
      <c r="D2206" s="324" t="s">
        <v>82</v>
      </c>
      <c r="E2206" s="324" t="s">
        <v>13</v>
      </c>
      <c r="F2206" s="324">
        <v>650</v>
      </c>
      <c r="G2206" s="324">
        <v>619</v>
      </c>
      <c r="H2206" s="324">
        <v>31</v>
      </c>
      <c r="I2206" s="324">
        <v>0.05</v>
      </c>
    </row>
    <row r="2207" spans="1:9" x14ac:dyDescent="0.25">
      <c r="A2207" s="393">
        <v>43709</v>
      </c>
      <c r="B2207" s="325" t="s">
        <v>161</v>
      </c>
      <c r="C2207" s="325" t="s">
        <v>169</v>
      </c>
      <c r="D2207" s="325" t="s">
        <v>81</v>
      </c>
      <c r="E2207" s="325" t="s">
        <v>46</v>
      </c>
      <c r="F2207" s="325">
        <v>57</v>
      </c>
      <c r="G2207" s="325" t="s">
        <v>170</v>
      </c>
      <c r="H2207" s="325" t="s">
        <v>170</v>
      </c>
      <c r="I2207" s="325" t="s">
        <v>170</v>
      </c>
    </row>
    <row r="2208" spans="1:9" x14ac:dyDescent="0.25">
      <c r="A2208" s="392">
        <v>43709</v>
      </c>
      <c r="B2208" s="324" t="s">
        <v>161</v>
      </c>
      <c r="C2208" s="324" t="s">
        <v>169</v>
      </c>
      <c r="D2208" s="324" t="s">
        <v>81</v>
      </c>
      <c r="E2208" s="324" t="s">
        <v>47</v>
      </c>
      <c r="F2208" s="324">
        <v>140</v>
      </c>
      <c r="G2208" s="324" t="s">
        <v>170</v>
      </c>
      <c r="H2208" s="324" t="s">
        <v>170</v>
      </c>
      <c r="I2208" s="324" t="s">
        <v>170</v>
      </c>
    </row>
    <row r="2209" spans="1:9" x14ac:dyDescent="0.25">
      <c r="A2209" s="393">
        <v>43709</v>
      </c>
      <c r="B2209" s="325" t="s">
        <v>161</v>
      </c>
      <c r="C2209" s="325" t="s">
        <v>169</v>
      </c>
      <c r="D2209" s="325" t="s">
        <v>81</v>
      </c>
      <c r="E2209" s="325" t="s">
        <v>48</v>
      </c>
      <c r="F2209" s="325">
        <v>49</v>
      </c>
      <c r="G2209" s="325" t="s">
        <v>170</v>
      </c>
      <c r="H2209" s="325" t="s">
        <v>170</v>
      </c>
      <c r="I2209" s="325" t="s">
        <v>170</v>
      </c>
    </row>
    <row r="2210" spans="1:9" x14ac:dyDescent="0.25">
      <c r="A2210" s="392">
        <v>43709</v>
      </c>
      <c r="B2210" s="324" t="s">
        <v>161</v>
      </c>
      <c r="C2210" s="324" t="s">
        <v>169</v>
      </c>
      <c r="D2210" s="324" t="s">
        <v>81</v>
      </c>
      <c r="E2210" s="324" t="s">
        <v>50</v>
      </c>
      <c r="F2210" s="324">
        <v>351</v>
      </c>
      <c r="G2210" s="324" t="s">
        <v>170</v>
      </c>
      <c r="H2210" s="324" t="s">
        <v>170</v>
      </c>
      <c r="I2210" s="324" t="s">
        <v>170</v>
      </c>
    </row>
    <row r="2211" spans="1:9" x14ac:dyDescent="0.25">
      <c r="A2211" s="393">
        <v>43709</v>
      </c>
      <c r="B2211" s="325" t="s">
        <v>161</v>
      </c>
      <c r="C2211" s="325" t="s">
        <v>169</v>
      </c>
      <c r="D2211" s="325" t="s">
        <v>82</v>
      </c>
      <c r="E2211" s="325" t="s">
        <v>9</v>
      </c>
      <c r="F2211" s="325">
        <v>350</v>
      </c>
      <c r="G2211" s="325" t="s">
        <v>170</v>
      </c>
      <c r="H2211" s="325" t="s">
        <v>170</v>
      </c>
      <c r="I2211" s="325" t="s">
        <v>170</v>
      </c>
    </row>
    <row r="2212" spans="1:9" x14ac:dyDescent="0.25">
      <c r="A2212" s="392">
        <v>43709</v>
      </c>
      <c r="B2212" s="324" t="s">
        <v>161</v>
      </c>
      <c r="C2212" s="324" t="s">
        <v>169</v>
      </c>
      <c r="D2212" s="324" t="s">
        <v>82</v>
      </c>
      <c r="E2212" s="324" t="s">
        <v>10</v>
      </c>
      <c r="F2212" s="324">
        <v>31</v>
      </c>
      <c r="G2212" s="324" t="s">
        <v>170</v>
      </c>
      <c r="H2212" s="324" t="s">
        <v>170</v>
      </c>
      <c r="I2212" s="324" t="s">
        <v>170</v>
      </c>
    </row>
    <row r="2213" spans="1:9" x14ac:dyDescent="0.25">
      <c r="A2213" s="393">
        <v>43709</v>
      </c>
      <c r="B2213" s="325" t="s">
        <v>161</v>
      </c>
      <c r="C2213" s="325" t="s">
        <v>169</v>
      </c>
      <c r="D2213" s="325" t="s">
        <v>82</v>
      </c>
      <c r="E2213" s="325" t="s">
        <v>11</v>
      </c>
      <c r="F2213" s="325">
        <v>56</v>
      </c>
      <c r="G2213" s="325" t="s">
        <v>170</v>
      </c>
      <c r="H2213" s="325" t="s">
        <v>170</v>
      </c>
      <c r="I2213" s="325" t="s">
        <v>170</v>
      </c>
    </row>
    <row r="2214" spans="1:9" x14ac:dyDescent="0.25">
      <c r="A2214" s="392">
        <v>43709</v>
      </c>
      <c r="B2214" s="324" t="s">
        <v>161</v>
      </c>
      <c r="C2214" s="324" t="s">
        <v>169</v>
      </c>
      <c r="D2214" s="324" t="s">
        <v>82</v>
      </c>
      <c r="E2214" s="324" t="s">
        <v>12</v>
      </c>
      <c r="F2214" s="324">
        <v>34</v>
      </c>
      <c r="G2214" s="324" t="s">
        <v>170</v>
      </c>
      <c r="H2214" s="324" t="s">
        <v>170</v>
      </c>
      <c r="I2214" s="324" t="s">
        <v>170</v>
      </c>
    </row>
    <row r="2215" spans="1:9" x14ac:dyDescent="0.25">
      <c r="A2215" s="393">
        <v>43709</v>
      </c>
      <c r="B2215" s="325" t="s">
        <v>161</v>
      </c>
      <c r="C2215" s="325" t="s">
        <v>169</v>
      </c>
      <c r="D2215" s="325" t="s">
        <v>82</v>
      </c>
      <c r="E2215" s="325" t="s">
        <v>13</v>
      </c>
      <c r="F2215" s="325">
        <v>126</v>
      </c>
      <c r="G2215" s="325" t="s">
        <v>170</v>
      </c>
      <c r="H2215" s="325" t="s">
        <v>170</v>
      </c>
      <c r="I2215" s="325" t="s">
        <v>170</v>
      </c>
    </row>
    <row r="2216" spans="1:9" x14ac:dyDescent="0.25">
      <c r="A2216" s="392">
        <v>43739</v>
      </c>
      <c r="B2216" s="324" t="s">
        <v>80</v>
      </c>
      <c r="C2216" s="324" t="s">
        <v>169</v>
      </c>
      <c r="D2216" s="324" t="s">
        <v>81</v>
      </c>
      <c r="E2216" s="324" t="s">
        <v>46</v>
      </c>
      <c r="F2216" s="324">
        <v>4964</v>
      </c>
      <c r="G2216" s="324">
        <v>4539</v>
      </c>
      <c r="H2216" s="324">
        <v>425</v>
      </c>
      <c r="I2216" s="324">
        <v>0.09</v>
      </c>
    </row>
    <row r="2217" spans="1:9" x14ac:dyDescent="0.25">
      <c r="A2217" s="393">
        <v>43739</v>
      </c>
      <c r="B2217" s="325" t="s">
        <v>80</v>
      </c>
      <c r="C2217" s="325" t="s">
        <v>169</v>
      </c>
      <c r="D2217" s="325" t="s">
        <v>81</v>
      </c>
      <c r="E2217" s="325" t="s">
        <v>47</v>
      </c>
      <c r="F2217" s="325">
        <v>5694</v>
      </c>
      <c r="G2217" s="325">
        <v>5614</v>
      </c>
      <c r="H2217" s="325">
        <v>80</v>
      </c>
      <c r="I2217" s="325">
        <v>0.01</v>
      </c>
    </row>
    <row r="2218" spans="1:9" x14ac:dyDescent="0.25">
      <c r="A2218" s="392">
        <v>43739</v>
      </c>
      <c r="B2218" s="324" t="s">
        <v>80</v>
      </c>
      <c r="C2218" s="324" t="s">
        <v>169</v>
      </c>
      <c r="D2218" s="324" t="s">
        <v>81</v>
      </c>
      <c r="E2218" s="324" t="s">
        <v>48</v>
      </c>
      <c r="F2218" s="324">
        <v>3360</v>
      </c>
      <c r="G2218" s="324">
        <v>3281</v>
      </c>
      <c r="H2218" s="324">
        <v>79</v>
      </c>
      <c r="I2218" s="324">
        <v>0.02</v>
      </c>
    </row>
    <row r="2219" spans="1:9" x14ac:dyDescent="0.25">
      <c r="A2219" s="393">
        <v>43739</v>
      </c>
      <c r="B2219" s="325" t="s">
        <v>80</v>
      </c>
      <c r="C2219" s="325" t="s">
        <v>169</v>
      </c>
      <c r="D2219" s="325" t="s">
        <v>81</v>
      </c>
      <c r="E2219" s="325" t="s">
        <v>49</v>
      </c>
      <c r="F2219" s="325">
        <v>1701</v>
      </c>
      <c r="G2219" s="325">
        <v>1702</v>
      </c>
      <c r="H2219" s="325">
        <v>-1</v>
      </c>
      <c r="I2219" s="325">
        <v>0</v>
      </c>
    </row>
    <row r="2220" spans="1:9" x14ac:dyDescent="0.25">
      <c r="A2220" s="392">
        <v>43739</v>
      </c>
      <c r="B2220" s="324" t="s">
        <v>80</v>
      </c>
      <c r="C2220" s="324" t="s">
        <v>169</v>
      </c>
      <c r="D2220" s="324" t="s">
        <v>81</v>
      </c>
      <c r="E2220" s="324" t="s">
        <v>50</v>
      </c>
      <c r="F2220" s="324">
        <v>10851</v>
      </c>
      <c r="G2220" s="324">
        <v>10853</v>
      </c>
      <c r="H2220" s="324">
        <v>-2</v>
      </c>
      <c r="I2220" s="324">
        <v>0</v>
      </c>
    </row>
    <row r="2221" spans="1:9" x14ac:dyDescent="0.25">
      <c r="A2221" s="393">
        <v>43739</v>
      </c>
      <c r="B2221" s="325" t="s">
        <v>80</v>
      </c>
      <c r="C2221" s="325" t="s">
        <v>169</v>
      </c>
      <c r="D2221" s="325" t="s">
        <v>82</v>
      </c>
      <c r="E2221" s="325" t="s">
        <v>9</v>
      </c>
      <c r="F2221" s="325">
        <v>5239</v>
      </c>
      <c r="G2221" s="325">
        <v>5232</v>
      </c>
      <c r="H2221" s="325">
        <v>7</v>
      </c>
      <c r="I2221" s="325">
        <v>0</v>
      </c>
    </row>
    <row r="2222" spans="1:9" x14ac:dyDescent="0.25">
      <c r="A2222" s="392">
        <v>43739</v>
      </c>
      <c r="B2222" s="324" t="s">
        <v>80</v>
      </c>
      <c r="C2222" s="324" t="s">
        <v>169</v>
      </c>
      <c r="D2222" s="324" t="s">
        <v>82</v>
      </c>
      <c r="E2222" s="324" t="s">
        <v>10</v>
      </c>
      <c r="F2222" s="324">
        <v>3582</v>
      </c>
      <c r="G2222" s="324">
        <v>3576</v>
      </c>
      <c r="H2222" s="324">
        <v>6</v>
      </c>
      <c r="I2222" s="324">
        <v>0</v>
      </c>
    </row>
    <row r="2223" spans="1:9" x14ac:dyDescent="0.25">
      <c r="A2223" s="393">
        <v>43739</v>
      </c>
      <c r="B2223" s="325" t="s">
        <v>80</v>
      </c>
      <c r="C2223" s="325" t="s">
        <v>169</v>
      </c>
      <c r="D2223" s="325" t="s">
        <v>82</v>
      </c>
      <c r="E2223" s="325" t="s">
        <v>11</v>
      </c>
      <c r="F2223" s="325">
        <v>3474</v>
      </c>
      <c r="G2223" s="325">
        <v>3468</v>
      </c>
      <c r="H2223" s="325">
        <v>6</v>
      </c>
      <c r="I2223" s="325">
        <v>0</v>
      </c>
    </row>
    <row r="2224" spans="1:9" x14ac:dyDescent="0.25">
      <c r="A2224" s="392">
        <v>43739</v>
      </c>
      <c r="B2224" s="324" t="s">
        <v>80</v>
      </c>
      <c r="C2224" s="324" t="s">
        <v>169</v>
      </c>
      <c r="D2224" s="324" t="s">
        <v>82</v>
      </c>
      <c r="E2224" s="324" t="s">
        <v>12</v>
      </c>
      <c r="F2224" s="324">
        <v>3342</v>
      </c>
      <c r="G2224" s="324">
        <v>3335</v>
      </c>
      <c r="H2224" s="324">
        <v>7</v>
      </c>
      <c r="I2224" s="324">
        <v>0</v>
      </c>
    </row>
    <row r="2225" spans="1:9" x14ac:dyDescent="0.25">
      <c r="A2225" s="393">
        <v>43739</v>
      </c>
      <c r="B2225" s="325" t="s">
        <v>80</v>
      </c>
      <c r="C2225" s="325" t="s">
        <v>169</v>
      </c>
      <c r="D2225" s="325" t="s">
        <v>82</v>
      </c>
      <c r="E2225" s="325" t="s">
        <v>13</v>
      </c>
      <c r="F2225" s="325">
        <v>5676</v>
      </c>
      <c r="G2225" s="325">
        <v>5294</v>
      </c>
      <c r="H2225" s="325">
        <v>382</v>
      </c>
      <c r="I2225" s="325">
        <v>7.0000000000000007E-2</v>
      </c>
    </row>
    <row r="2226" spans="1:9" x14ac:dyDescent="0.25">
      <c r="A2226" s="392">
        <v>43739</v>
      </c>
      <c r="B2226" s="324" t="s">
        <v>145</v>
      </c>
      <c r="C2226" s="324" t="s">
        <v>169</v>
      </c>
      <c r="D2226" s="324" t="s">
        <v>81</v>
      </c>
      <c r="E2226" s="324" t="s">
        <v>46</v>
      </c>
      <c r="F2226" s="324">
        <v>149</v>
      </c>
      <c r="G2226" s="324" t="s">
        <v>170</v>
      </c>
      <c r="H2226" s="324" t="s">
        <v>170</v>
      </c>
      <c r="I2226" s="324" t="s">
        <v>170</v>
      </c>
    </row>
    <row r="2227" spans="1:9" x14ac:dyDescent="0.25">
      <c r="A2227" s="393">
        <v>43739</v>
      </c>
      <c r="B2227" s="325" t="s">
        <v>145</v>
      </c>
      <c r="C2227" s="325" t="s">
        <v>169</v>
      </c>
      <c r="D2227" s="325" t="s">
        <v>81</v>
      </c>
      <c r="E2227" s="325" t="s">
        <v>47</v>
      </c>
      <c r="F2227" s="325">
        <v>270</v>
      </c>
      <c r="G2227" s="325" t="s">
        <v>170</v>
      </c>
      <c r="H2227" s="325" t="s">
        <v>170</v>
      </c>
      <c r="I2227" s="325" t="s">
        <v>170</v>
      </c>
    </row>
    <row r="2228" spans="1:9" x14ac:dyDescent="0.25">
      <c r="A2228" s="392">
        <v>43739</v>
      </c>
      <c r="B2228" s="324" t="s">
        <v>145</v>
      </c>
      <c r="C2228" s="324" t="s">
        <v>169</v>
      </c>
      <c r="D2228" s="324" t="s">
        <v>81</v>
      </c>
      <c r="E2228" s="324" t="s">
        <v>48</v>
      </c>
      <c r="F2228" s="324">
        <v>104</v>
      </c>
      <c r="G2228" s="324" t="s">
        <v>170</v>
      </c>
      <c r="H2228" s="324" t="s">
        <v>170</v>
      </c>
      <c r="I2228" s="324" t="s">
        <v>170</v>
      </c>
    </row>
    <row r="2229" spans="1:9" x14ac:dyDescent="0.25">
      <c r="A2229" s="393">
        <v>43739</v>
      </c>
      <c r="B2229" s="325" t="s">
        <v>145</v>
      </c>
      <c r="C2229" s="325" t="s">
        <v>169</v>
      </c>
      <c r="D2229" s="325" t="s">
        <v>81</v>
      </c>
      <c r="E2229" s="325" t="s">
        <v>50</v>
      </c>
      <c r="F2229" s="325">
        <v>328</v>
      </c>
      <c r="G2229" s="325" t="s">
        <v>170</v>
      </c>
      <c r="H2229" s="325" t="s">
        <v>170</v>
      </c>
      <c r="I2229" s="325" t="s">
        <v>170</v>
      </c>
    </row>
    <row r="2230" spans="1:9" x14ac:dyDescent="0.25">
      <c r="A2230" s="392">
        <v>43739</v>
      </c>
      <c r="B2230" s="324" t="s">
        <v>145</v>
      </c>
      <c r="C2230" s="324" t="s">
        <v>169</v>
      </c>
      <c r="D2230" s="324" t="s">
        <v>82</v>
      </c>
      <c r="E2230" s="324" t="s">
        <v>9</v>
      </c>
      <c r="F2230" s="324">
        <v>190</v>
      </c>
      <c r="G2230" s="324" t="s">
        <v>170</v>
      </c>
      <c r="H2230" s="324" t="s">
        <v>170</v>
      </c>
      <c r="I2230" s="324" t="s">
        <v>170</v>
      </c>
    </row>
    <row r="2231" spans="1:9" x14ac:dyDescent="0.25">
      <c r="A2231" s="393">
        <v>43739</v>
      </c>
      <c r="B2231" s="325" t="s">
        <v>145</v>
      </c>
      <c r="C2231" s="325" t="s">
        <v>169</v>
      </c>
      <c r="D2231" s="325" t="s">
        <v>82</v>
      </c>
      <c r="E2231" s="325" t="s">
        <v>10</v>
      </c>
      <c r="F2231" s="325">
        <v>183</v>
      </c>
      <c r="G2231" s="325" t="s">
        <v>170</v>
      </c>
      <c r="H2231" s="325" t="s">
        <v>170</v>
      </c>
      <c r="I2231" s="325" t="s">
        <v>170</v>
      </c>
    </row>
    <row r="2232" spans="1:9" x14ac:dyDescent="0.25">
      <c r="A2232" s="392">
        <v>43739</v>
      </c>
      <c r="B2232" s="324" t="s">
        <v>145</v>
      </c>
      <c r="C2232" s="324" t="s">
        <v>169</v>
      </c>
      <c r="D2232" s="324" t="s">
        <v>82</v>
      </c>
      <c r="E2232" s="324" t="s">
        <v>11</v>
      </c>
      <c r="F2232" s="324">
        <v>53</v>
      </c>
      <c r="G2232" s="324" t="s">
        <v>170</v>
      </c>
      <c r="H2232" s="324" t="s">
        <v>170</v>
      </c>
      <c r="I2232" s="324" t="s">
        <v>170</v>
      </c>
    </row>
    <row r="2233" spans="1:9" x14ac:dyDescent="0.25">
      <c r="A2233" s="393">
        <v>43739</v>
      </c>
      <c r="B2233" s="325" t="s">
        <v>145</v>
      </c>
      <c r="C2233" s="325" t="s">
        <v>169</v>
      </c>
      <c r="D2233" s="325" t="s">
        <v>82</v>
      </c>
      <c r="E2233" s="325" t="s">
        <v>12</v>
      </c>
      <c r="F2233" s="325">
        <v>19</v>
      </c>
      <c r="G2233" s="325" t="s">
        <v>170</v>
      </c>
      <c r="H2233" s="325" t="s">
        <v>170</v>
      </c>
      <c r="I2233" s="325" t="s">
        <v>170</v>
      </c>
    </row>
    <row r="2234" spans="1:9" x14ac:dyDescent="0.25">
      <c r="A2234" s="392">
        <v>43739</v>
      </c>
      <c r="B2234" s="324" t="s">
        <v>145</v>
      </c>
      <c r="C2234" s="324" t="s">
        <v>169</v>
      </c>
      <c r="D2234" s="324" t="s">
        <v>82</v>
      </c>
      <c r="E2234" s="324" t="s">
        <v>13</v>
      </c>
      <c r="F2234" s="324">
        <v>406</v>
      </c>
      <c r="G2234" s="324" t="s">
        <v>170</v>
      </c>
      <c r="H2234" s="324" t="s">
        <v>170</v>
      </c>
      <c r="I2234" s="324" t="s">
        <v>170</v>
      </c>
    </row>
    <row r="2235" spans="1:9" x14ac:dyDescent="0.25">
      <c r="A2235" s="393">
        <v>43739</v>
      </c>
      <c r="B2235" s="325" t="s">
        <v>83</v>
      </c>
      <c r="C2235" s="325" t="s">
        <v>169</v>
      </c>
      <c r="D2235" s="325" t="s">
        <v>81</v>
      </c>
      <c r="E2235" s="325" t="s">
        <v>46</v>
      </c>
      <c r="F2235" s="325">
        <v>25</v>
      </c>
      <c r="G2235" s="325">
        <v>23</v>
      </c>
      <c r="H2235" s="325">
        <v>2</v>
      </c>
      <c r="I2235" s="325">
        <v>0.09</v>
      </c>
    </row>
    <row r="2236" spans="1:9" x14ac:dyDescent="0.25">
      <c r="A2236" s="392">
        <v>43739</v>
      </c>
      <c r="B2236" s="324" t="s">
        <v>83</v>
      </c>
      <c r="C2236" s="324" t="s">
        <v>169</v>
      </c>
      <c r="D2236" s="324" t="s">
        <v>81</v>
      </c>
      <c r="E2236" s="324" t="s">
        <v>47</v>
      </c>
      <c r="F2236" s="324">
        <v>89</v>
      </c>
      <c r="G2236" s="324">
        <v>87</v>
      </c>
      <c r="H2236" s="324">
        <v>2</v>
      </c>
      <c r="I2236" s="324">
        <v>0.02</v>
      </c>
    </row>
    <row r="2237" spans="1:9" x14ac:dyDescent="0.25">
      <c r="A2237" s="393">
        <v>43739</v>
      </c>
      <c r="B2237" s="325" t="s">
        <v>83</v>
      </c>
      <c r="C2237" s="325" t="s">
        <v>169</v>
      </c>
      <c r="D2237" s="325" t="s">
        <v>81</v>
      </c>
      <c r="E2237" s="325" t="s">
        <v>48</v>
      </c>
      <c r="F2237" s="325">
        <v>54</v>
      </c>
      <c r="G2237" s="325">
        <v>55</v>
      </c>
      <c r="H2237" s="325">
        <v>-1</v>
      </c>
      <c r="I2237" s="325">
        <v>-0.02</v>
      </c>
    </row>
    <row r="2238" spans="1:9" x14ac:dyDescent="0.25">
      <c r="A2238" s="392">
        <v>43739</v>
      </c>
      <c r="B2238" s="324" t="s">
        <v>83</v>
      </c>
      <c r="C2238" s="324" t="s">
        <v>169</v>
      </c>
      <c r="D2238" s="324" t="s">
        <v>81</v>
      </c>
      <c r="E2238" s="324" t="s">
        <v>50</v>
      </c>
      <c r="F2238" s="324">
        <v>68</v>
      </c>
      <c r="G2238" s="324">
        <v>69</v>
      </c>
      <c r="H2238" s="324">
        <v>-1</v>
      </c>
      <c r="I2238" s="324">
        <v>-0.01</v>
      </c>
    </row>
    <row r="2239" spans="1:9" x14ac:dyDescent="0.25">
      <c r="A2239" s="393">
        <v>43739</v>
      </c>
      <c r="B2239" s="325" t="s">
        <v>84</v>
      </c>
      <c r="C2239" s="325" t="s">
        <v>169</v>
      </c>
      <c r="D2239" s="325" t="s">
        <v>81</v>
      </c>
      <c r="E2239" s="325" t="s">
        <v>46</v>
      </c>
      <c r="F2239" s="325">
        <v>212</v>
      </c>
      <c r="G2239" s="325">
        <v>179</v>
      </c>
      <c r="H2239" s="325">
        <v>33</v>
      </c>
      <c r="I2239" s="325">
        <v>0.18</v>
      </c>
    </row>
    <row r="2240" spans="1:9" x14ac:dyDescent="0.25">
      <c r="A2240" s="392">
        <v>43739</v>
      </c>
      <c r="B2240" s="324" t="s">
        <v>84</v>
      </c>
      <c r="C2240" s="324" t="s">
        <v>169</v>
      </c>
      <c r="D2240" s="324" t="s">
        <v>81</v>
      </c>
      <c r="E2240" s="324" t="s">
        <v>47</v>
      </c>
      <c r="F2240" s="324">
        <v>88</v>
      </c>
      <c r="G2240" s="324">
        <v>86</v>
      </c>
      <c r="H2240" s="324">
        <v>2</v>
      </c>
      <c r="I2240" s="324">
        <v>0.02</v>
      </c>
    </row>
    <row r="2241" spans="1:9" x14ac:dyDescent="0.25">
      <c r="A2241" s="393">
        <v>43739</v>
      </c>
      <c r="B2241" s="325" t="s">
        <v>84</v>
      </c>
      <c r="C2241" s="325" t="s">
        <v>169</v>
      </c>
      <c r="D2241" s="325" t="s">
        <v>81</v>
      </c>
      <c r="E2241" s="325" t="s">
        <v>48</v>
      </c>
      <c r="F2241" s="325">
        <v>147</v>
      </c>
      <c r="G2241" s="325">
        <v>141</v>
      </c>
      <c r="H2241" s="325">
        <v>6</v>
      </c>
      <c r="I2241" s="325">
        <v>0.04</v>
      </c>
    </row>
    <row r="2242" spans="1:9" x14ac:dyDescent="0.25">
      <c r="A2242" s="392">
        <v>43739</v>
      </c>
      <c r="B2242" s="324" t="s">
        <v>84</v>
      </c>
      <c r="C2242" s="324" t="s">
        <v>169</v>
      </c>
      <c r="D2242" s="324" t="s">
        <v>81</v>
      </c>
      <c r="E2242" s="324" t="s">
        <v>50</v>
      </c>
      <c r="F2242" s="324">
        <v>10</v>
      </c>
      <c r="G2242" s="324">
        <v>10</v>
      </c>
      <c r="H2242" s="324">
        <v>0</v>
      </c>
      <c r="I2242" s="324">
        <v>0</v>
      </c>
    </row>
    <row r="2243" spans="1:9" x14ac:dyDescent="0.25">
      <c r="A2243" s="393">
        <v>43739</v>
      </c>
      <c r="B2243" s="325" t="s">
        <v>85</v>
      </c>
      <c r="C2243" s="325" t="s">
        <v>169</v>
      </c>
      <c r="D2243" s="325" t="s">
        <v>81</v>
      </c>
      <c r="E2243" s="325" t="s">
        <v>46</v>
      </c>
      <c r="F2243" s="325">
        <v>129</v>
      </c>
      <c r="G2243" s="325">
        <v>120</v>
      </c>
      <c r="H2243" s="325">
        <v>9</v>
      </c>
      <c r="I2243" s="325">
        <v>7.0000000000000007E-2</v>
      </c>
    </row>
    <row r="2244" spans="1:9" x14ac:dyDescent="0.25">
      <c r="A2244" s="392">
        <v>43739</v>
      </c>
      <c r="B2244" s="324" t="s">
        <v>85</v>
      </c>
      <c r="C2244" s="324" t="s">
        <v>169</v>
      </c>
      <c r="D2244" s="324" t="s">
        <v>81</v>
      </c>
      <c r="E2244" s="324" t="s">
        <v>47</v>
      </c>
      <c r="F2244" s="324">
        <v>245</v>
      </c>
      <c r="G2244" s="324">
        <v>244</v>
      </c>
      <c r="H2244" s="324">
        <v>1</v>
      </c>
      <c r="I2244" s="324">
        <v>0</v>
      </c>
    </row>
    <row r="2245" spans="1:9" x14ac:dyDescent="0.25">
      <c r="A2245" s="393">
        <v>43739</v>
      </c>
      <c r="B2245" s="325" t="s">
        <v>85</v>
      </c>
      <c r="C2245" s="325" t="s">
        <v>169</v>
      </c>
      <c r="D2245" s="325" t="s">
        <v>81</v>
      </c>
      <c r="E2245" s="325" t="s">
        <v>48</v>
      </c>
      <c r="F2245" s="325">
        <v>159</v>
      </c>
      <c r="G2245" s="325">
        <v>156</v>
      </c>
      <c r="H2245" s="325">
        <v>3</v>
      </c>
      <c r="I2245" s="325">
        <v>0.02</v>
      </c>
    </row>
    <row r="2246" spans="1:9" x14ac:dyDescent="0.25">
      <c r="A2246" s="392">
        <v>43739</v>
      </c>
      <c r="B2246" s="324" t="s">
        <v>85</v>
      </c>
      <c r="C2246" s="324" t="s">
        <v>169</v>
      </c>
      <c r="D2246" s="324" t="s">
        <v>81</v>
      </c>
      <c r="E2246" s="324" t="s">
        <v>49</v>
      </c>
      <c r="F2246" s="324">
        <v>1229</v>
      </c>
      <c r="G2246" s="324">
        <v>1230</v>
      </c>
      <c r="H2246" s="324">
        <v>-1</v>
      </c>
      <c r="I2246" s="324">
        <v>0</v>
      </c>
    </row>
    <row r="2247" spans="1:9" x14ac:dyDescent="0.25">
      <c r="A2247" s="393">
        <v>43739</v>
      </c>
      <c r="B2247" s="325" t="s">
        <v>85</v>
      </c>
      <c r="C2247" s="325" t="s">
        <v>169</v>
      </c>
      <c r="D2247" s="325" t="s">
        <v>81</v>
      </c>
      <c r="E2247" s="325" t="s">
        <v>50</v>
      </c>
      <c r="F2247" s="325">
        <v>2038</v>
      </c>
      <c r="G2247" s="325">
        <v>2037</v>
      </c>
      <c r="H2247" s="325">
        <v>1</v>
      </c>
      <c r="I2247" s="325">
        <v>0</v>
      </c>
    </row>
    <row r="2248" spans="1:9" x14ac:dyDescent="0.25">
      <c r="A2248" s="392">
        <v>43739</v>
      </c>
      <c r="B2248" s="324" t="s">
        <v>85</v>
      </c>
      <c r="C2248" s="324" t="s">
        <v>169</v>
      </c>
      <c r="D2248" s="324" t="s">
        <v>82</v>
      </c>
      <c r="E2248" s="324" t="s">
        <v>9</v>
      </c>
      <c r="F2248" s="324">
        <v>1272</v>
      </c>
      <c r="G2248" s="324">
        <v>1271</v>
      </c>
      <c r="H2248" s="324">
        <v>1</v>
      </c>
      <c r="I2248" s="324">
        <v>0</v>
      </c>
    </row>
    <row r="2249" spans="1:9" x14ac:dyDescent="0.25">
      <c r="A2249" s="393">
        <v>43739</v>
      </c>
      <c r="B2249" s="325" t="s">
        <v>85</v>
      </c>
      <c r="C2249" s="325" t="s">
        <v>169</v>
      </c>
      <c r="D2249" s="325" t="s">
        <v>82</v>
      </c>
      <c r="E2249" s="325" t="s">
        <v>10</v>
      </c>
      <c r="F2249" s="325">
        <v>1275</v>
      </c>
      <c r="G2249" s="325">
        <v>1275</v>
      </c>
      <c r="H2249" s="325">
        <v>0</v>
      </c>
      <c r="I2249" s="325">
        <v>0</v>
      </c>
    </row>
    <row r="2250" spans="1:9" x14ac:dyDescent="0.25">
      <c r="A2250" s="392">
        <v>43739</v>
      </c>
      <c r="B2250" s="324" t="s">
        <v>85</v>
      </c>
      <c r="C2250" s="324" t="s">
        <v>169</v>
      </c>
      <c r="D2250" s="324" t="s">
        <v>82</v>
      </c>
      <c r="E2250" s="324" t="s">
        <v>11</v>
      </c>
      <c r="F2250" s="324">
        <v>286</v>
      </c>
      <c r="G2250" s="324">
        <v>286</v>
      </c>
      <c r="H2250" s="324">
        <v>0</v>
      </c>
      <c r="I2250" s="324">
        <v>0</v>
      </c>
    </row>
    <row r="2251" spans="1:9" x14ac:dyDescent="0.25">
      <c r="A2251" s="393">
        <v>43739</v>
      </c>
      <c r="B2251" s="325" t="s">
        <v>85</v>
      </c>
      <c r="C2251" s="325" t="s">
        <v>169</v>
      </c>
      <c r="D2251" s="325" t="s">
        <v>82</v>
      </c>
      <c r="E2251" s="325" t="s">
        <v>12</v>
      </c>
      <c r="F2251" s="325">
        <v>80</v>
      </c>
      <c r="G2251" s="325">
        <v>79</v>
      </c>
      <c r="H2251" s="325">
        <v>1</v>
      </c>
      <c r="I2251" s="325">
        <v>0.01</v>
      </c>
    </row>
    <row r="2252" spans="1:9" x14ac:dyDescent="0.25">
      <c r="A2252" s="392">
        <v>43739</v>
      </c>
      <c r="B2252" s="324" t="s">
        <v>85</v>
      </c>
      <c r="C2252" s="324" t="s">
        <v>169</v>
      </c>
      <c r="D2252" s="324" t="s">
        <v>82</v>
      </c>
      <c r="E2252" s="324" t="s">
        <v>13</v>
      </c>
      <c r="F2252" s="324">
        <v>887</v>
      </c>
      <c r="G2252" s="324">
        <v>876</v>
      </c>
      <c r="H2252" s="324">
        <v>11</v>
      </c>
      <c r="I2252" s="324">
        <v>0.01</v>
      </c>
    </row>
    <row r="2253" spans="1:9" x14ac:dyDescent="0.25">
      <c r="A2253" s="393">
        <v>43739</v>
      </c>
      <c r="B2253" s="325" t="s">
        <v>146</v>
      </c>
      <c r="C2253" s="325" t="s">
        <v>169</v>
      </c>
      <c r="D2253" s="325" t="s">
        <v>81</v>
      </c>
      <c r="E2253" s="325" t="s">
        <v>46</v>
      </c>
      <c r="F2253" s="325">
        <v>26</v>
      </c>
      <c r="G2253" s="325" t="s">
        <v>170</v>
      </c>
      <c r="H2253" s="325" t="s">
        <v>170</v>
      </c>
      <c r="I2253" s="325" t="s">
        <v>170</v>
      </c>
    </row>
    <row r="2254" spans="1:9" x14ac:dyDescent="0.25">
      <c r="A2254" s="392">
        <v>43739</v>
      </c>
      <c r="B2254" s="324" t="s">
        <v>146</v>
      </c>
      <c r="C2254" s="324" t="s">
        <v>169</v>
      </c>
      <c r="D2254" s="324" t="s">
        <v>81</v>
      </c>
      <c r="E2254" s="324" t="s">
        <v>47</v>
      </c>
      <c r="F2254" s="324">
        <v>43</v>
      </c>
      <c r="G2254" s="324" t="s">
        <v>170</v>
      </c>
      <c r="H2254" s="324" t="s">
        <v>170</v>
      </c>
      <c r="I2254" s="324" t="s">
        <v>170</v>
      </c>
    </row>
    <row r="2255" spans="1:9" x14ac:dyDescent="0.25">
      <c r="A2255" s="393">
        <v>43739</v>
      </c>
      <c r="B2255" s="325" t="s">
        <v>146</v>
      </c>
      <c r="C2255" s="325" t="s">
        <v>169</v>
      </c>
      <c r="D2255" s="325" t="s">
        <v>81</v>
      </c>
      <c r="E2255" s="325" t="s">
        <v>48</v>
      </c>
      <c r="F2255" s="325">
        <v>22</v>
      </c>
      <c r="G2255" s="325" t="s">
        <v>170</v>
      </c>
      <c r="H2255" s="325" t="s">
        <v>170</v>
      </c>
      <c r="I2255" s="325" t="s">
        <v>170</v>
      </c>
    </row>
    <row r="2256" spans="1:9" x14ac:dyDescent="0.25">
      <c r="A2256" s="392">
        <v>43739</v>
      </c>
      <c r="B2256" s="324" t="s">
        <v>146</v>
      </c>
      <c r="C2256" s="324" t="s">
        <v>169</v>
      </c>
      <c r="D2256" s="324" t="s">
        <v>81</v>
      </c>
      <c r="E2256" s="324" t="s">
        <v>49</v>
      </c>
      <c r="F2256" s="324">
        <v>58</v>
      </c>
      <c r="G2256" s="324" t="s">
        <v>170</v>
      </c>
      <c r="H2256" s="324" t="s">
        <v>170</v>
      </c>
      <c r="I2256" s="324" t="s">
        <v>170</v>
      </c>
    </row>
    <row r="2257" spans="1:9" x14ac:dyDescent="0.25">
      <c r="A2257" s="393">
        <v>43739</v>
      </c>
      <c r="B2257" s="325" t="s">
        <v>146</v>
      </c>
      <c r="C2257" s="325" t="s">
        <v>169</v>
      </c>
      <c r="D2257" s="325" t="s">
        <v>81</v>
      </c>
      <c r="E2257" s="325" t="s">
        <v>50</v>
      </c>
      <c r="F2257" s="325">
        <v>57</v>
      </c>
      <c r="G2257" s="325" t="s">
        <v>170</v>
      </c>
      <c r="H2257" s="325" t="s">
        <v>170</v>
      </c>
      <c r="I2257" s="325" t="s">
        <v>170</v>
      </c>
    </row>
    <row r="2258" spans="1:9" x14ac:dyDescent="0.25">
      <c r="A2258" s="392">
        <v>43739</v>
      </c>
      <c r="B2258" s="324" t="s">
        <v>86</v>
      </c>
      <c r="C2258" s="324" t="s">
        <v>169</v>
      </c>
      <c r="D2258" s="324" t="s">
        <v>81</v>
      </c>
      <c r="E2258" s="324" t="s">
        <v>46</v>
      </c>
      <c r="F2258" s="324">
        <v>663</v>
      </c>
      <c r="G2258" s="324">
        <v>614</v>
      </c>
      <c r="H2258" s="324">
        <v>49</v>
      </c>
      <c r="I2258" s="324">
        <v>0.08</v>
      </c>
    </row>
    <row r="2259" spans="1:9" x14ac:dyDescent="0.25">
      <c r="A2259" s="393">
        <v>43739</v>
      </c>
      <c r="B2259" s="325" t="s">
        <v>86</v>
      </c>
      <c r="C2259" s="325" t="s">
        <v>169</v>
      </c>
      <c r="D2259" s="325" t="s">
        <v>81</v>
      </c>
      <c r="E2259" s="325" t="s">
        <v>47</v>
      </c>
      <c r="F2259" s="325">
        <v>622</v>
      </c>
      <c r="G2259" s="325">
        <v>616</v>
      </c>
      <c r="H2259" s="325">
        <v>6</v>
      </c>
      <c r="I2259" s="325">
        <v>0.01</v>
      </c>
    </row>
    <row r="2260" spans="1:9" x14ac:dyDescent="0.25">
      <c r="A2260" s="392">
        <v>43739</v>
      </c>
      <c r="B2260" s="324" t="s">
        <v>86</v>
      </c>
      <c r="C2260" s="324" t="s">
        <v>169</v>
      </c>
      <c r="D2260" s="324" t="s">
        <v>81</v>
      </c>
      <c r="E2260" s="324" t="s">
        <v>48</v>
      </c>
      <c r="F2260" s="324">
        <v>367</v>
      </c>
      <c r="G2260" s="324">
        <v>362</v>
      </c>
      <c r="H2260" s="324">
        <v>5</v>
      </c>
      <c r="I2260" s="324">
        <v>0.01</v>
      </c>
    </row>
    <row r="2261" spans="1:9" x14ac:dyDescent="0.25">
      <c r="A2261" s="393">
        <v>43739</v>
      </c>
      <c r="B2261" s="325" t="s">
        <v>86</v>
      </c>
      <c r="C2261" s="325" t="s">
        <v>169</v>
      </c>
      <c r="D2261" s="325" t="s">
        <v>81</v>
      </c>
      <c r="E2261" s="325" t="s">
        <v>49</v>
      </c>
      <c r="F2261" s="325">
        <v>414</v>
      </c>
      <c r="G2261" s="325">
        <v>414</v>
      </c>
      <c r="H2261" s="325">
        <v>0</v>
      </c>
      <c r="I2261" s="325">
        <v>0</v>
      </c>
    </row>
    <row r="2262" spans="1:9" x14ac:dyDescent="0.25">
      <c r="A2262" s="392">
        <v>43739</v>
      </c>
      <c r="B2262" s="324" t="s">
        <v>86</v>
      </c>
      <c r="C2262" s="324" t="s">
        <v>169</v>
      </c>
      <c r="D2262" s="324" t="s">
        <v>81</v>
      </c>
      <c r="E2262" s="324" t="s">
        <v>50</v>
      </c>
      <c r="F2262" s="324">
        <v>1305</v>
      </c>
      <c r="G2262" s="324">
        <v>1305</v>
      </c>
      <c r="H2262" s="324">
        <v>0</v>
      </c>
      <c r="I2262" s="324">
        <v>0</v>
      </c>
    </row>
    <row r="2263" spans="1:9" x14ac:dyDescent="0.25">
      <c r="A2263" s="393">
        <v>43739</v>
      </c>
      <c r="B2263" s="325" t="s">
        <v>86</v>
      </c>
      <c r="C2263" s="325" t="s">
        <v>169</v>
      </c>
      <c r="D2263" s="325" t="s">
        <v>82</v>
      </c>
      <c r="E2263" s="325" t="s">
        <v>9</v>
      </c>
      <c r="F2263" s="325">
        <v>559</v>
      </c>
      <c r="G2263" s="325">
        <v>552</v>
      </c>
      <c r="H2263" s="325">
        <v>7</v>
      </c>
      <c r="I2263" s="325">
        <v>0.01</v>
      </c>
    </row>
    <row r="2264" spans="1:9" x14ac:dyDescent="0.25">
      <c r="A2264" s="392">
        <v>43739</v>
      </c>
      <c r="B2264" s="324" t="s">
        <v>86</v>
      </c>
      <c r="C2264" s="324" t="s">
        <v>169</v>
      </c>
      <c r="D2264" s="324" t="s">
        <v>82</v>
      </c>
      <c r="E2264" s="324" t="s">
        <v>10</v>
      </c>
      <c r="F2264" s="324">
        <v>785</v>
      </c>
      <c r="G2264" s="324">
        <v>778</v>
      </c>
      <c r="H2264" s="324">
        <v>7</v>
      </c>
      <c r="I2264" s="324">
        <v>0.01</v>
      </c>
    </row>
    <row r="2265" spans="1:9" x14ac:dyDescent="0.25">
      <c r="A2265" s="393">
        <v>43739</v>
      </c>
      <c r="B2265" s="325" t="s">
        <v>86</v>
      </c>
      <c r="C2265" s="325" t="s">
        <v>169</v>
      </c>
      <c r="D2265" s="325" t="s">
        <v>82</v>
      </c>
      <c r="E2265" s="325" t="s">
        <v>11</v>
      </c>
      <c r="F2265" s="325">
        <v>891</v>
      </c>
      <c r="G2265" s="325">
        <v>888</v>
      </c>
      <c r="H2265" s="325">
        <v>3</v>
      </c>
      <c r="I2265" s="325">
        <v>0</v>
      </c>
    </row>
    <row r="2266" spans="1:9" x14ac:dyDescent="0.25">
      <c r="A2266" s="392">
        <v>43739</v>
      </c>
      <c r="B2266" s="324" t="s">
        <v>86</v>
      </c>
      <c r="C2266" s="324" t="s">
        <v>169</v>
      </c>
      <c r="D2266" s="324" t="s">
        <v>82</v>
      </c>
      <c r="E2266" s="324" t="s">
        <v>12</v>
      </c>
      <c r="F2266" s="324">
        <v>502</v>
      </c>
      <c r="G2266" s="324">
        <v>501</v>
      </c>
      <c r="H2266" s="324">
        <v>1</v>
      </c>
      <c r="I2266" s="324">
        <v>0</v>
      </c>
    </row>
    <row r="2267" spans="1:9" x14ac:dyDescent="0.25">
      <c r="A2267" s="393">
        <v>43739</v>
      </c>
      <c r="B2267" s="325" t="s">
        <v>86</v>
      </c>
      <c r="C2267" s="325" t="s">
        <v>169</v>
      </c>
      <c r="D2267" s="325" t="s">
        <v>82</v>
      </c>
      <c r="E2267" s="325" t="s">
        <v>13</v>
      </c>
      <c r="F2267" s="325">
        <v>522</v>
      </c>
      <c r="G2267" s="325">
        <v>482</v>
      </c>
      <c r="H2267" s="325">
        <v>40</v>
      </c>
      <c r="I2267" s="325">
        <v>0.08</v>
      </c>
    </row>
    <row r="2268" spans="1:9" x14ac:dyDescent="0.25">
      <c r="A2268" s="392">
        <v>43739</v>
      </c>
      <c r="B2268" s="324" t="s">
        <v>87</v>
      </c>
      <c r="C2268" s="324" t="s">
        <v>169</v>
      </c>
      <c r="D2268" s="324" t="s">
        <v>81</v>
      </c>
      <c r="E2268" s="324" t="s">
        <v>46</v>
      </c>
      <c r="F2268" s="324">
        <v>16</v>
      </c>
      <c r="G2268" s="324">
        <v>14</v>
      </c>
      <c r="H2268" s="324">
        <v>2</v>
      </c>
      <c r="I2268" s="324">
        <v>0.14000000000000001</v>
      </c>
    </row>
    <row r="2269" spans="1:9" x14ac:dyDescent="0.25">
      <c r="A2269" s="393">
        <v>43739</v>
      </c>
      <c r="B2269" s="325" t="s">
        <v>87</v>
      </c>
      <c r="C2269" s="325" t="s">
        <v>169</v>
      </c>
      <c r="D2269" s="325" t="s">
        <v>81</v>
      </c>
      <c r="E2269" s="325" t="s">
        <v>47</v>
      </c>
      <c r="F2269" s="325">
        <v>103</v>
      </c>
      <c r="G2269" s="325">
        <v>101</v>
      </c>
      <c r="H2269" s="325">
        <v>2</v>
      </c>
      <c r="I2269" s="325">
        <v>0.02</v>
      </c>
    </row>
    <row r="2270" spans="1:9" x14ac:dyDescent="0.25">
      <c r="A2270" s="392">
        <v>43739</v>
      </c>
      <c r="B2270" s="324" t="s">
        <v>87</v>
      </c>
      <c r="C2270" s="324" t="s">
        <v>169</v>
      </c>
      <c r="D2270" s="324" t="s">
        <v>81</v>
      </c>
      <c r="E2270" s="324" t="s">
        <v>48</v>
      </c>
      <c r="F2270" s="324">
        <v>54</v>
      </c>
      <c r="G2270" s="324">
        <v>54</v>
      </c>
      <c r="H2270" s="324">
        <v>0</v>
      </c>
      <c r="I2270" s="324">
        <v>0</v>
      </c>
    </row>
    <row r="2271" spans="1:9" x14ac:dyDescent="0.25">
      <c r="A2271" s="393">
        <v>43739</v>
      </c>
      <c r="B2271" s="325" t="s">
        <v>87</v>
      </c>
      <c r="C2271" s="325" t="s">
        <v>169</v>
      </c>
      <c r="D2271" s="325" t="s">
        <v>81</v>
      </c>
      <c r="E2271" s="325" t="s">
        <v>50</v>
      </c>
      <c r="F2271" s="325">
        <v>82</v>
      </c>
      <c r="G2271" s="325">
        <v>82</v>
      </c>
      <c r="H2271" s="325">
        <v>0</v>
      </c>
      <c r="I2271" s="325">
        <v>0</v>
      </c>
    </row>
    <row r="2272" spans="1:9" x14ac:dyDescent="0.25">
      <c r="A2272" s="392">
        <v>43739</v>
      </c>
      <c r="B2272" s="324" t="s">
        <v>88</v>
      </c>
      <c r="C2272" s="324" t="s">
        <v>169</v>
      </c>
      <c r="D2272" s="324" t="s">
        <v>81</v>
      </c>
      <c r="E2272" s="324" t="s">
        <v>46</v>
      </c>
      <c r="F2272" s="324">
        <v>219</v>
      </c>
      <c r="G2272" s="324">
        <v>198</v>
      </c>
      <c r="H2272" s="324">
        <v>21</v>
      </c>
      <c r="I2272" s="324">
        <v>0.11</v>
      </c>
    </row>
    <row r="2273" spans="1:9" x14ac:dyDescent="0.25">
      <c r="A2273" s="393">
        <v>43739</v>
      </c>
      <c r="B2273" s="325" t="s">
        <v>88</v>
      </c>
      <c r="C2273" s="325" t="s">
        <v>169</v>
      </c>
      <c r="D2273" s="325" t="s">
        <v>81</v>
      </c>
      <c r="E2273" s="325" t="s">
        <v>47</v>
      </c>
      <c r="F2273" s="325">
        <v>335</v>
      </c>
      <c r="G2273" s="325">
        <v>332</v>
      </c>
      <c r="H2273" s="325">
        <v>3</v>
      </c>
      <c r="I2273" s="325">
        <v>0.01</v>
      </c>
    </row>
    <row r="2274" spans="1:9" x14ac:dyDescent="0.25">
      <c r="A2274" s="392">
        <v>43739</v>
      </c>
      <c r="B2274" s="324" t="s">
        <v>88</v>
      </c>
      <c r="C2274" s="324" t="s">
        <v>169</v>
      </c>
      <c r="D2274" s="324" t="s">
        <v>81</v>
      </c>
      <c r="E2274" s="324" t="s">
        <v>48</v>
      </c>
      <c r="F2274" s="324">
        <v>177</v>
      </c>
      <c r="G2274" s="324">
        <v>174</v>
      </c>
      <c r="H2274" s="324">
        <v>3</v>
      </c>
      <c r="I2274" s="324">
        <v>0.02</v>
      </c>
    </row>
    <row r="2275" spans="1:9" x14ac:dyDescent="0.25">
      <c r="A2275" s="393">
        <v>43739</v>
      </c>
      <c r="B2275" s="325" t="s">
        <v>88</v>
      </c>
      <c r="C2275" s="325" t="s">
        <v>169</v>
      </c>
      <c r="D2275" s="325" t="s">
        <v>81</v>
      </c>
      <c r="E2275" s="325" t="s">
        <v>49</v>
      </c>
      <c r="F2275" s="325">
        <v>58</v>
      </c>
      <c r="G2275" s="325">
        <v>58</v>
      </c>
      <c r="H2275" s="325">
        <v>0</v>
      </c>
      <c r="I2275" s="325">
        <v>0</v>
      </c>
    </row>
    <row r="2276" spans="1:9" x14ac:dyDescent="0.25">
      <c r="A2276" s="392">
        <v>43739</v>
      </c>
      <c r="B2276" s="324" t="s">
        <v>88</v>
      </c>
      <c r="C2276" s="324" t="s">
        <v>169</v>
      </c>
      <c r="D2276" s="324" t="s">
        <v>81</v>
      </c>
      <c r="E2276" s="324" t="s">
        <v>50</v>
      </c>
      <c r="F2276" s="324">
        <v>697</v>
      </c>
      <c r="G2276" s="324">
        <v>694</v>
      </c>
      <c r="H2276" s="324">
        <v>3</v>
      </c>
      <c r="I2276" s="324">
        <v>0</v>
      </c>
    </row>
    <row r="2277" spans="1:9" x14ac:dyDescent="0.25">
      <c r="A2277" s="393">
        <v>43739</v>
      </c>
      <c r="B2277" s="325" t="s">
        <v>88</v>
      </c>
      <c r="C2277" s="325" t="s">
        <v>169</v>
      </c>
      <c r="D2277" s="325" t="s">
        <v>82</v>
      </c>
      <c r="E2277" s="325" t="s">
        <v>9</v>
      </c>
      <c r="F2277" s="325">
        <v>485</v>
      </c>
      <c r="G2277" s="325">
        <v>485</v>
      </c>
      <c r="H2277" s="325">
        <v>0</v>
      </c>
      <c r="I2277" s="325">
        <v>0</v>
      </c>
    </row>
    <row r="2278" spans="1:9" x14ac:dyDescent="0.25">
      <c r="A2278" s="392">
        <v>43739</v>
      </c>
      <c r="B2278" s="324" t="s">
        <v>88</v>
      </c>
      <c r="C2278" s="324" t="s">
        <v>169</v>
      </c>
      <c r="D2278" s="324" t="s">
        <v>82</v>
      </c>
      <c r="E2278" s="324" t="s">
        <v>10</v>
      </c>
      <c r="F2278" s="324">
        <v>55</v>
      </c>
      <c r="G2278" s="324">
        <v>55</v>
      </c>
      <c r="H2278" s="324">
        <v>0</v>
      </c>
      <c r="I2278" s="324">
        <v>0</v>
      </c>
    </row>
    <row r="2279" spans="1:9" x14ac:dyDescent="0.25">
      <c r="A2279" s="393">
        <v>43739</v>
      </c>
      <c r="B2279" s="325" t="s">
        <v>88</v>
      </c>
      <c r="C2279" s="325" t="s">
        <v>169</v>
      </c>
      <c r="D2279" s="325" t="s">
        <v>82</v>
      </c>
      <c r="E2279" s="325" t="s">
        <v>11</v>
      </c>
      <c r="F2279" s="325">
        <v>160</v>
      </c>
      <c r="G2279" s="325">
        <v>159</v>
      </c>
      <c r="H2279" s="325">
        <v>1</v>
      </c>
      <c r="I2279" s="325">
        <v>0.01</v>
      </c>
    </row>
    <row r="2280" spans="1:9" x14ac:dyDescent="0.25">
      <c r="A2280" s="392">
        <v>43739</v>
      </c>
      <c r="B2280" s="324" t="s">
        <v>88</v>
      </c>
      <c r="C2280" s="324" t="s">
        <v>169</v>
      </c>
      <c r="D2280" s="324" t="s">
        <v>82</v>
      </c>
      <c r="E2280" s="324" t="s">
        <v>12</v>
      </c>
      <c r="F2280" s="324">
        <v>83</v>
      </c>
      <c r="G2280" s="324">
        <v>83</v>
      </c>
      <c r="H2280" s="324">
        <v>0</v>
      </c>
      <c r="I2280" s="324">
        <v>0</v>
      </c>
    </row>
    <row r="2281" spans="1:9" x14ac:dyDescent="0.25">
      <c r="A2281" s="393">
        <v>43739</v>
      </c>
      <c r="B2281" s="325" t="s">
        <v>88</v>
      </c>
      <c r="C2281" s="325" t="s">
        <v>169</v>
      </c>
      <c r="D2281" s="325" t="s">
        <v>82</v>
      </c>
      <c r="E2281" s="325" t="s">
        <v>13</v>
      </c>
      <c r="F2281" s="325">
        <v>334</v>
      </c>
      <c r="G2281" s="325">
        <v>309</v>
      </c>
      <c r="H2281" s="325">
        <v>25</v>
      </c>
      <c r="I2281" s="325">
        <v>0.08</v>
      </c>
    </row>
    <row r="2282" spans="1:9" x14ac:dyDescent="0.25">
      <c r="A2282" s="392">
        <v>43739</v>
      </c>
      <c r="B2282" s="324" t="s">
        <v>89</v>
      </c>
      <c r="C2282" s="324" t="s">
        <v>169</v>
      </c>
      <c r="D2282" s="324" t="s">
        <v>81</v>
      </c>
      <c r="E2282" s="324" t="s">
        <v>46</v>
      </c>
      <c r="F2282" s="324">
        <v>626</v>
      </c>
      <c r="G2282" s="324">
        <v>565</v>
      </c>
      <c r="H2282" s="324">
        <v>61</v>
      </c>
      <c r="I2282" s="324">
        <v>0.11</v>
      </c>
    </row>
    <row r="2283" spans="1:9" x14ac:dyDescent="0.25">
      <c r="A2283" s="393">
        <v>43739</v>
      </c>
      <c r="B2283" s="325" t="s">
        <v>89</v>
      </c>
      <c r="C2283" s="325" t="s">
        <v>169</v>
      </c>
      <c r="D2283" s="325" t="s">
        <v>81</v>
      </c>
      <c r="E2283" s="325" t="s">
        <v>47</v>
      </c>
      <c r="F2283" s="325">
        <v>640</v>
      </c>
      <c r="G2283" s="325">
        <v>615</v>
      </c>
      <c r="H2283" s="325">
        <v>25</v>
      </c>
      <c r="I2283" s="325">
        <v>0.04</v>
      </c>
    </row>
    <row r="2284" spans="1:9" x14ac:dyDescent="0.25">
      <c r="A2284" s="392">
        <v>43739</v>
      </c>
      <c r="B2284" s="324" t="s">
        <v>89</v>
      </c>
      <c r="C2284" s="324" t="s">
        <v>169</v>
      </c>
      <c r="D2284" s="324" t="s">
        <v>81</v>
      </c>
      <c r="E2284" s="324" t="s">
        <v>48</v>
      </c>
      <c r="F2284" s="324">
        <v>326</v>
      </c>
      <c r="G2284" s="324">
        <v>313</v>
      </c>
      <c r="H2284" s="324">
        <v>13</v>
      </c>
      <c r="I2284" s="324">
        <v>0.04</v>
      </c>
    </row>
    <row r="2285" spans="1:9" x14ac:dyDescent="0.25">
      <c r="A2285" s="393">
        <v>43739</v>
      </c>
      <c r="B2285" s="325" t="s">
        <v>89</v>
      </c>
      <c r="C2285" s="325" t="s">
        <v>169</v>
      </c>
      <c r="D2285" s="325" t="s">
        <v>81</v>
      </c>
      <c r="E2285" s="325" t="s">
        <v>50</v>
      </c>
      <c r="F2285" s="325">
        <v>635</v>
      </c>
      <c r="G2285" s="325">
        <v>635</v>
      </c>
      <c r="H2285" s="325">
        <v>0</v>
      </c>
      <c r="I2285" s="325">
        <v>0</v>
      </c>
    </row>
    <row r="2286" spans="1:9" x14ac:dyDescent="0.25">
      <c r="A2286" s="392">
        <v>43739</v>
      </c>
      <c r="B2286" s="324" t="s">
        <v>89</v>
      </c>
      <c r="C2286" s="324" t="s">
        <v>169</v>
      </c>
      <c r="D2286" s="324" t="s">
        <v>82</v>
      </c>
      <c r="E2286" s="324" t="s">
        <v>9</v>
      </c>
      <c r="F2286" s="324">
        <v>88</v>
      </c>
      <c r="G2286" s="324">
        <v>88</v>
      </c>
      <c r="H2286" s="324">
        <v>0</v>
      </c>
      <c r="I2286" s="324">
        <v>0</v>
      </c>
    </row>
    <row r="2287" spans="1:9" x14ac:dyDescent="0.25">
      <c r="A2287" s="393">
        <v>43739</v>
      </c>
      <c r="B2287" s="325" t="s">
        <v>89</v>
      </c>
      <c r="C2287" s="325" t="s">
        <v>169</v>
      </c>
      <c r="D2287" s="325" t="s">
        <v>82</v>
      </c>
      <c r="E2287" s="325" t="s">
        <v>10</v>
      </c>
      <c r="F2287" s="325">
        <v>67</v>
      </c>
      <c r="G2287" s="325">
        <v>67</v>
      </c>
      <c r="H2287" s="325">
        <v>0</v>
      </c>
      <c r="I2287" s="325">
        <v>0</v>
      </c>
    </row>
    <row r="2288" spans="1:9" x14ac:dyDescent="0.25">
      <c r="A2288" s="392">
        <v>43739</v>
      </c>
      <c r="B2288" s="324" t="s">
        <v>89</v>
      </c>
      <c r="C2288" s="324" t="s">
        <v>169</v>
      </c>
      <c r="D2288" s="324" t="s">
        <v>82</v>
      </c>
      <c r="E2288" s="324" t="s">
        <v>11</v>
      </c>
      <c r="F2288" s="324">
        <v>112</v>
      </c>
      <c r="G2288" s="324">
        <v>112</v>
      </c>
      <c r="H2288" s="324">
        <v>0</v>
      </c>
      <c r="I2288" s="324">
        <v>0</v>
      </c>
    </row>
    <row r="2289" spans="1:9" x14ac:dyDescent="0.25">
      <c r="A2289" s="393">
        <v>43739</v>
      </c>
      <c r="B2289" s="325" t="s">
        <v>89</v>
      </c>
      <c r="C2289" s="325" t="s">
        <v>169</v>
      </c>
      <c r="D2289" s="325" t="s">
        <v>82</v>
      </c>
      <c r="E2289" s="325" t="s">
        <v>12</v>
      </c>
      <c r="F2289" s="325">
        <v>214</v>
      </c>
      <c r="G2289" s="325">
        <v>214</v>
      </c>
      <c r="H2289" s="325">
        <v>0</v>
      </c>
      <c r="I2289" s="325">
        <v>0</v>
      </c>
    </row>
    <row r="2290" spans="1:9" x14ac:dyDescent="0.25">
      <c r="A2290" s="392">
        <v>43739</v>
      </c>
      <c r="B2290" s="324" t="s">
        <v>89</v>
      </c>
      <c r="C2290" s="324" t="s">
        <v>169</v>
      </c>
      <c r="D2290" s="324" t="s">
        <v>82</v>
      </c>
      <c r="E2290" s="324" t="s">
        <v>13</v>
      </c>
      <c r="F2290" s="324">
        <v>637</v>
      </c>
      <c r="G2290" s="324">
        <v>608</v>
      </c>
      <c r="H2290" s="324">
        <v>29</v>
      </c>
      <c r="I2290" s="324">
        <v>0.05</v>
      </c>
    </row>
    <row r="2291" spans="1:9" x14ac:dyDescent="0.25">
      <c r="A2291" s="393">
        <v>43739</v>
      </c>
      <c r="B2291" s="325" t="s">
        <v>90</v>
      </c>
      <c r="C2291" s="325" t="s">
        <v>169</v>
      </c>
      <c r="D2291" s="325" t="s">
        <v>81</v>
      </c>
      <c r="E2291" s="325" t="s">
        <v>46</v>
      </c>
      <c r="F2291" s="325">
        <v>80</v>
      </c>
      <c r="G2291" s="325">
        <v>73</v>
      </c>
      <c r="H2291" s="325">
        <v>7</v>
      </c>
      <c r="I2291" s="325">
        <v>0.1</v>
      </c>
    </row>
    <row r="2292" spans="1:9" x14ac:dyDescent="0.25">
      <c r="A2292" s="392">
        <v>43739</v>
      </c>
      <c r="B2292" s="324" t="s">
        <v>90</v>
      </c>
      <c r="C2292" s="324" t="s">
        <v>169</v>
      </c>
      <c r="D2292" s="324" t="s">
        <v>81</v>
      </c>
      <c r="E2292" s="324" t="s">
        <v>47</v>
      </c>
      <c r="F2292" s="324">
        <v>182</v>
      </c>
      <c r="G2292" s="324">
        <v>181</v>
      </c>
      <c r="H2292" s="324">
        <v>1</v>
      </c>
      <c r="I2292" s="324">
        <v>0.01</v>
      </c>
    </row>
    <row r="2293" spans="1:9" x14ac:dyDescent="0.25">
      <c r="A2293" s="393">
        <v>43739</v>
      </c>
      <c r="B2293" s="325" t="s">
        <v>90</v>
      </c>
      <c r="C2293" s="325" t="s">
        <v>169</v>
      </c>
      <c r="D2293" s="325" t="s">
        <v>81</v>
      </c>
      <c r="E2293" s="325" t="s">
        <v>48</v>
      </c>
      <c r="F2293" s="325">
        <v>145</v>
      </c>
      <c r="G2293" s="325">
        <v>143</v>
      </c>
      <c r="H2293" s="325">
        <v>2</v>
      </c>
      <c r="I2293" s="325">
        <v>0.01</v>
      </c>
    </row>
    <row r="2294" spans="1:9" x14ac:dyDescent="0.25">
      <c r="A2294" s="392">
        <v>43739</v>
      </c>
      <c r="B2294" s="324" t="s">
        <v>90</v>
      </c>
      <c r="C2294" s="324" t="s">
        <v>169</v>
      </c>
      <c r="D2294" s="324" t="s">
        <v>81</v>
      </c>
      <c r="E2294" s="324" t="s">
        <v>50</v>
      </c>
      <c r="F2294" s="324">
        <v>477</v>
      </c>
      <c r="G2294" s="324">
        <v>477</v>
      </c>
      <c r="H2294" s="324">
        <v>0</v>
      </c>
      <c r="I2294" s="324">
        <v>0</v>
      </c>
    </row>
    <row r="2295" spans="1:9" x14ac:dyDescent="0.25">
      <c r="A2295" s="393">
        <v>43739</v>
      </c>
      <c r="B2295" s="325" t="s">
        <v>147</v>
      </c>
      <c r="C2295" s="325" t="s">
        <v>169</v>
      </c>
      <c r="D2295" s="325" t="s">
        <v>81</v>
      </c>
      <c r="E2295" s="325" t="s">
        <v>46</v>
      </c>
      <c r="F2295" s="325">
        <v>24</v>
      </c>
      <c r="G2295" s="325" t="s">
        <v>170</v>
      </c>
      <c r="H2295" s="325" t="s">
        <v>170</v>
      </c>
      <c r="I2295" s="325" t="s">
        <v>170</v>
      </c>
    </row>
    <row r="2296" spans="1:9" x14ac:dyDescent="0.25">
      <c r="A2296" s="392">
        <v>43739</v>
      </c>
      <c r="B2296" s="324" t="s">
        <v>147</v>
      </c>
      <c r="C2296" s="324" t="s">
        <v>169</v>
      </c>
      <c r="D2296" s="324" t="s">
        <v>81</v>
      </c>
      <c r="E2296" s="324" t="s">
        <v>47</v>
      </c>
      <c r="F2296" s="324">
        <v>38</v>
      </c>
      <c r="G2296" s="324" t="s">
        <v>170</v>
      </c>
      <c r="H2296" s="324" t="s">
        <v>170</v>
      </c>
      <c r="I2296" s="324" t="s">
        <v>170</v>
      </c>
    </row>
    <row r="2297" spans="1:9" x14ac:dyDescent="0.25">
      <c r="A2297" s="393">
        <v>43739</v>
      </c>
      <c r="B2297" s="325" t="s">
        <v>147</v>
      </c>
      <c r="C2297" s="325" t="s">
        <v>169</v>
      </c>
      <c r="D2297" s="325" t="s">
        <v>81</v>
      </c>
      <c r="E2297" s="325" t="s">
        <v>48</v>
      </c>
      <c r="F2297" s="325">
        <v>24</v>
      </c>
      <c r="G2297" s="325" t="s">
        <v>170</v>
      </c>
      <c r="H2297" s="325" t="s">
        <v>170</v>
      </c>
      <c r="I2297" s="325" t="s">
        <v>170</v>
      </c>
    </row>
    <row r="2298" spans="1:9" x14ac:dyDescent="0.25">
      <c r="A2298" s="392">
        <v>43739</v>
      </c>
      <c r="B2298" s="324" t="s">
        <v>147</v>
      </c>
      <c r="C2298" s="324" t="s">
        <v>169</v>
      </c>
      <c r="D2298" s="324" t="s">
        <v>81</v>
      </c>
      <c r="E2298" s="324" t="s">
        <v>50</v>
      </c>
      <c r="F2298" s="324">
        <v>68</v>
      </c>
      <c r="G2298" s="324" t="s">
        <v>170</v>
      </c>
      <c r="H2298" s="324" t="s">
        <v>170</v>
      </c>
      <c r="I2298" s="324" t="s">
        <v>170</v>
      </c>
    </row>
    <row r="2299" spans="1:9" x14ac:dyDescent="0.25">
      <c r="A2299" s="393">
        <v>43739</v>
      </c>
      <c r="B2299" s="325" t="s">
        <v>147</v>
      </c>
      <c r="C2299" s="325" t="s">
        <v>169</v>
      </c>
      <c r="D2299" s="325" t="s">
        <v>82</v>
      </c>
      <c r="E2299" s="325" t="s">
        <v>9</v>
      </c>
      <c r="F2299" s="325">
        <v>18</v>
      </c>
      <c r="G2299" s="325" t="s">
        <v>170</v>
      </c>
      <c r="H2299" s="325" t="s">
        <v>170</v>
      </c>
      <c r="I2299" s="325" t="s">
        <v>170</v>
      </c>
    </row>
    <row r="2300" spans="1:9" x14ac:dyDescent="0.25">
      <c r="A2300" s="392">
        <v>43739</v>
      </c>
      <c r="B2300" s="324" t="s">
        <v>147</v>
      </c>
      <c r="C2300" s="324" t="s">
        <v>169</v>
      </c>
      <c r="D2300" s="324" t="s">
        <v>82</v>
      </c>
      <c r="E2300" s="324" t="s">
        <v>10</v>
      </c>
      <c r="F2300" s="324">
        <v>21</v>
      </c>
      <c r="G2300" s="324" t="s">
        <v>170</v>
      </c>
      <c r="H2300" s="324" t="s">
        <v>170</v>
      </c>
      <c r="I2300" s="324" t="s">
        <v>170</v>
      </c>
    </row>
    <row r="2301" spans="1:9" x14ac:dyDescent="0.25">
      <c r="A2301" s="393">
        <v>43739</v>
      </c>
      <c r="B2301" s="325" t="s">
        <v>147</v>
      </c>
      <c r="C2301" s="325" t="s">
        <v>169</v>
      </c>
      <c r="D2301" s="325" t="s">
        <v>82</v>
      </c>
      <c r="E2301" s="325" t="s">
        <v>11</v>
      </c>
      <c r="F2301" s="325">
        <v>19</v>
      </c>
      <c r="G2301" s="325" t="s">
        <v>170</v>
      </c>
      <c r="H2301" s="325" t="s">
        <v>170</v>
      </c>
      <c r="I2301" s="325" t="s">
        <v>170</v>
      </c>
    </row>
    <row r="2302" spans="1:9" x14ac:dyDescent="0.25">
      <c r="A2302" s="392">
        <v>43739</v>
      </c>
      <c r="B2302" s="324" t="s">
        <v>147</v>
      </c>
      <c r="C2302" s="324" t="s">
        <v>169</v>
      </c>
      <c r="D2302" s="324" t="s">
        <v>82</v>
      </c>
      <c r="E2302" s="324" t="s">
        <v>12</v>
      </c>
      <c r="F2302" s="324">
        <v>23</v>
      </c>
      <c r="G2302" s="324" t="s">
        <v>170</v>
      </c>
      <c r="H2302" s="324" t="s">
        <v>170</v>
      </c>
      <c r="I2302" s="324" t="s">
        <v>170</v>
      </c>
    </row>
    <row r="2303" spans="1:9" x14ac:dyDescent="0.25">
      <c r="A2303" s="393">
        <v>43739</v>
      </c>
      <c r="B2303" s="325" t="s">
        <v>147</v>
      </c>
      <c r="C2303" s="325" t="s">
        <v>169</v>
      </c>
      <c r="D2303" s="325" t="s">
        <v>82</v>
      </c>
      <c r="E2303" s="325" t="s">
        <v>13</v>
      </c>
      <c r="F2303" s="325">
        <v>73</v>
      </c>
      <c r="G2303" s="325" t="s">
        <v>170</v>
      </c>
      <c r="H2303" s="325" t="s">
        <v>170</v>
      </c>
      <c r="I2303" s="325" t="s">
        <v>170</v>
      </c>
    </row>
    <row r="2304" spans="1:9" x14ac:dyDescent="0.25">
      <c r="A2304" s="392">
        <v>43739</v>
      </c>
      <c r="B2304" s="324" t="s">
        <v>148</v>
      </c>
      <c r="C2304" s="324" t="s">
        <v>169</v>
      </c>
      <c r="D2304" s="324" t="s">
        <v>81</v>
      </c>
      <c r="E2304" s="324" t="s">
        <v>46</v>
      </c>
      <c r="F2304" s="324">
        <v>184</v>
      </c>
      <c r="G2304" s="324" t="s">
        <v>170</v>
      </c>
      <c r="H2304" s="324" t="s">
        <v>170</v>
      </c>
      <c r="I2304" s="324" t="s">
        <v>170</v>
      </c>
    </row>
    <row r="2305" spans="1:9" x14ac:dyDescent="0.25">
      <c r="A2305" s="393">
        <v>43739</v>
      </c>
      <c r="B2305" s="325" t="s">
        <v>148</v>
      </c>
      <c r="C2305" s="325" t="s">
        <v>169</v>
      </c>
      <c r="D2305" s="325" t="s">
        <v>81</v>
      </c>
      <c r="E2305" s="325" t="s">
        <v>47</v>
      </c>
      <c r="F2305" s="325">
        <v>245</v>
      </c>
      <c r="G2305" s="325" t="s">
        <v>170</v>
      </c>
      <c r="H2305" s="325" t="s">
        <v>170</v>
      </c>
      <c r="I2305" s="325" t="s">
        <v>170</v>
      </c>
    </row>
    <row r="2306" spans="1:9" x14ac:dyDescent="0.25">
      <c r="A2306" s="392">
        <v>43739</v>
      </c>
      <c r="B2306" s="324" t="s">
        <v>148</v>
      </c>
      <c r="C2306" s="324" t="s">
        <v>169</v>
      </c>
      <c r="D2306" s="324" t="s">
        <v>81</v>
      </c>
      <c r="E2306" s="324" t="s">
        <v>48</v>
      </c>
      <c r="F2306" s="324">
        <v>157</v>
      </c>
      <c r="G2306" s="324" t="s">
        <v>170</v>
      </c>
      <c r="H2306" s="324" t="s">
        <v>170</v>
      </c>
      <c r="I2306" s="324" t="s">
        <v>170</v>
      </c>
    </row>
    <row r="2307" spans="1:9" x14ac:dyDescent="0.25">
      <c r="A2307" s="393">
        <v>43739</v>
      </c>
      <c r="B2307" s="325" t="s">
        <v>148</v>
      </c>
      <c r="C2307" s="325" t="s">
        <v>169</v>
      </c>
      <c r="D2307" s="325" t="s">
        <v>81</v>
      </c>
      <c r="E2307" s="325" t="s">
        <v>50</v>
      </c>
      <c r="F2307" s="325">
        <v>240</v>
      </c>
      <c r="G2307" s="325" t="s">
        <v>170</v>
      </c>
      <c r="H2307" s="325" t="s">
        <v>170</v>
      </c>
      <c r="I2307" s="325" t="s">
        <v>170</v>
      </c>
    </row>
    <row r="2308" spans="1:9" x14ac:dyDescent="0.25">
      <c r="A2308" s="392">
        <v>43739</v>
      </c>
      <c r="B2308" s="324" t="s">
        <v>148</v>
      </c>
      <c r="C2308" s="324" t="s">
        <v>169</v>
      </c>
      <c r="D2308" s="324" t="s">
        <v>82</v>
      </c>
      <c r="E2308" s="324" t="s">
        <v>9</v>
      </c>
      <c r="F2308" s="324">
        <v>263</v>
      </c>
      <c r="G2308" s="324" t="s">
        <v>170</v>
      </c>
      <c r="H2308" s="324" t="s">
        <v>170</v>
      </c>
      <c r="I2308" s="324" t="s">
        <v>170</v>
      </c>
    </row>
    <row r="2309" spans="1:9" x14ac:dyDescent="0.25">
      <c r="A2309" s="393">
        <v>43739</v>
      </c>
      <c r="B2309" s="325" t="s">
        <v>148</v>
      </c>
      <c r="C2309" s="325" t="s">
        <v>169</v>
      </c>
      <c r="D2309" s="325" t="s">
        <v>82</v>
      </c>
      <c r="E2309" s="325" t="s">
        <v>10</v>
      </c>
      <c r="F2309" s="325">
        <v>40</v>
      </c>
      <c r="G2309" s="325" t="s">
        <v>170</v>
      </c>
      <c r="H2309" s="325" t="s">
        <v>170</v>
      </c>
      <c r="I2309" s="325" t="s">
        <v>170</v>
      </c>
    </row>
    <row r="2310" spans="1:9" x14ac:dyDescent="0.25">
      <c r="A2310" s="392">
        <v>43739</v>
      </c>
      <c r="B2310" s="324" t="s">
        <v>148</v>
      </c>
      <c r="C2310" s="324" t="s">
        <v>169</v>
      </c>
      <c r="D2310" s="324" t="s">
        <v>82</v>
      </c>
      <c r="E2310" s="324" t="s">
        <v>11</v>
      </c>
      <c r="F2310" s="324">
        <v>114</v>
      </c>
      <c r="G2310" s="324" t="s">
        <v>170</v>
      </c>
      <c r="H2310" s="324" t="s">
        <v>170</v>
      </c>
      <c r="I2310" s="324" t="s">
        <v>170</v>
      </c>
    </row>
    <row r="2311" spans="1:9" x14ac:dyDescent="0.25">
      <c r="A2311" s="393">
        <v>43739</v>
      </c>
      <c r="B2311" s="325" t="s">
        <v>148</v>
      </c>
      <c r="C2311" s="325" t="s">
        <v>169</v>
      </c>
      <c r="D2311" s="325" t="s">
        <v>82</v>
      </c>
      <c r="E2311" s="325" t="s">
        <v>12</v>
      </c>
      <c r="F2311" s="325">
        <v>76</v>
      </c>
      <c r="G2311" s="325" t="s">
        <v>170</v>
      </c>
      <c r="H2311" s="325" t="s">
        <v>170</v>
      </c>
      <c r="I2311" s="325" t="s">
        <v>170</v>
      </c>
    </row>
    <row r="2312" spans="1:9" x14ac:dyDescent="0.25">
      <c r="A2312" s="392">
        <v>43739</v>
      </c>
      <c r="B2312" s="324" t="s">
        <v>148</v>
      </c>
      <c r="C2312" s="324" t="s">
        <v>169</v>
      </c>
      <c r="D2312" s="324" t="s">
        <v>82</v>
      </c>
      <c r="E2312" s="324" t="s">
        <v>13</v>
      </c>
      <c r="F2312" s="324">
        <v>333</v>
      </c>
      <c r="G2312" s="324" t="s">
        <v>170</v>
      </c>
      <c r="H2312" s="324" t="s">
        <v>170</v>
      </c>
      <c r="I2312" s="324" t="s">
        <v>170</v>
      </c>
    </row>
    <row r="2313" spans="1:9" x14ac:dyDescent="0.25">
      <c r="A2313" s="393">
        <v>43739</v>
      </c>
      <c r="B2313" s="325" t="s">
        <v>149</v>
      </c>
      <c r="C2313" s="325" t="s">
        <v>169</v>
      </c>
      <c r="D2313" s="325" t="s">
        <v>81</v>
      </c>
      <c r="E2313" s="325" t="s">
        <v>46</v>
      </c>
      <c r="F2313" s="325">
        <v>58</v>
      </c>
      <c r="G2313" s="325" t="s">
        <v>170</v>
      </c>
      <c r="H2313" s="325" t="s">
        <v>170</v>
      </c>
      <c r="I2313" s="325" t="s">
        <v>170</v>
      </c>
    </row>
    <row r="2314" spans="1:9" x14ac:dyDescent="0.25">
      <c r="A2314" s="392">
        <v>43739</v>
      </c>
      <c r="B2314" s="324" t="s">
        <v>149</v>
      </c>
      <c r="C2314" s="324" t="s">
        <v>169</v>
      </c>
      <c r="D2314" s="324" t="s">
        <v>81</v>
      </c>
      <c r="E2314" s="324" t="s">
        <v>47</v>
      </c>
      <c r="F2314" s="324">
        <v>112</v>
      </c>
      <c r="G2314" s="324" t="s">
        <v>170</v>
      </c>
      <c r="H2314" s="324" t="s">
        <v>170</v>
      </c>
      <c r="I2314" s="324" t="s">
        <v>170</v>
      </c>
    </row>
    <row r="2315" spans="1:9" x14ac:dyDescent="0.25">
      <c r="A2315" s="393">
        <v>43739</v>
      </c>
      <c r="B2315" s="325" t="s">
        <v>149</v>
      </c>
      <c r="C2315" s="325" t="s">
        <v>169</v>
      </c>
      <c r="D2315" s="325" t="s">
        <v>81</v>
      </c>
      <c r="E2315" s="325" t="s">
        <v>48</v>
      </c>
      <c r="F2315" s="325">
        <v>121</v>
      </c>
      <c r="G2315" s="325" t="s">
        <v>170</v>
      </c>
      <c r="H2315" s="325" t="s">
        <v>170</v>
      </c>
      <c r="I2315" s="325" t="s">
        <v>170</v>
      </c>
    </row>
    <row r="2316" spans="1:9" x14ac:dyDescent="0.25">
      <c r="A2316" s="392">
        <v>43739</v>
      </c>
      <c r="B2316" s="324" t="s">
        <v>149</v>
      </c>
      <c r="C2316" s="324" t="s">
        <v>169</v>
      </c>
      <c r="D2316" s="324" t="s">
        <v>81</v>
      </c>
      <c r="E2316" s="324" t="s">
        <v>50</v>
      </c>
      <c r="F2316" s="324">
        <v>387</v>
      </c>
      <c r="G2316" s="324" t="s">
        <v>170</v>
      </c>
      <c r="H2316" s="324" t="s">
        <v>170</v>
      </c>
      <c r="I2316" s="324" t="s">
        <v>170</v>
      </c>
    </row>
    <row r="2317" spans="1:9" x14ac:dyDescent="0.25">
      <c r="A2317" s="393">
        <v>43739</v>
      </c>
      <c r="B2317" s="325" t="s">
        <v>150</v>
      </c>
      <c r="C2317" s="325" t="s">
        <v>169</v>
      </c>
      <c r="D2317" s="325" t="s">
        <v>81</v>
      </c>
      <c r="E2317" s="325" t="s">
        <v>46</v>
      </c>
      <c r="F2317" s="325">
        <v>192</v>
      </c>
      <c r="G2317" s="325" t="s">
        <v>170</v>
      </c>
      <c r="H2317" s="325" t="s">
        <v>170</v>
      </c>
      <c r="I2317" s="325" t="s">
        <v>170</v>
      </c>
    </row>
    <row r="2318" spans="1:9" x14ac:dyDescent="0.25">
      <c r="A2318" s="392">
        <v>43739</v>
      </c>
      <c r="B2318" s="324" t="s">
        <v>150</v>
      </c>
      <c r="C2318" s="324" t="s">
        <v>169</v>
      </c>
      <c r="D2318" s="324" t="s">
        <v>81</v>
      </c>
      <c r="E2318" s="324" t="s">
        <v>47</v>
      </c>
      <c r="F2318" s="324">
        <v>110</v>
      </c>
      <c r="G2318" s="324" t="s">
        <v>170</v>
      </c>
      <c r="H2318" s="324" t="s">
        <v>170</v>
      </c>
      <c r="I2318" s="324" t="s">
        <v>170</v>
      </c>
    </row>
    <row r="2319" spans="1:9" x14ac:dyDescent="0.25">
      <c r="A2319" s="393">
        <v>43739</v>
      </c>
      <c r="B2319" s="325" t="s">
        <v>150</v>
      </c>
      <c r="C2319" s="325" t="s">
        <v>169</v>
      </c>
      <c r="D2319" s="325" t="s">
        <v>81</v>
      </c>
      <c r="E2319" s="325" t="s">
        <v>48</v>
      </c>
      <c r="F2319" s="325">
        <v>96</v>
      </c>
      <c r="G2319" s="325" t="s">
        <v>170</v>
      </c>
      <c r="H2319" s="325" t="s">
        <v>170</v>
      </c>
      <c r="I2319" s="325" t="s">
        <v>170</v>
      </c>
    </row>
    <row r="2320" spans="1:9" x14ac:dyDescent="0.25">
      <c r="A2320" s="392">
        <v>43739</v>
      </c>
      <c r="B2320" s="324" t="s">
        <v>150</v>
      </c>
      <c r="C2320" s="324" t="s">
        <v>169</v>
      </c>
      <c r="D2320" s="324" t="s">
        <v>81</v>
      </c>
      <c r="E2320" s="324" t="s">
        <v>50</v>
      </c>
      <c r="F2320" s="324">
        <v>82</v>
      </c>
      <c r="G2320" s="324" t="s">
        <v>170</v>
      </c>
      <c r="H2320" s="324" t="s">
        <v>170</v>
      </c>
      <c r="I2320" s="324" t="s">
        <v>170</v>
      </c>
    </row>
    <row r="2321" spans="1:9" x14ac:dyDescent="0.25">
      <c r="A2321" s="393">
        <v>43739</v>
      </c>
      <c r="B2321" s="325" t="s">
        <v>91</v>
      </c>
      <c r="C2321" s="325" t="s">
        <v>169</v>
      </c>
      <c r="D2321" s="325" t="s">
        <v>81</v>
      </c>
      <c r="E2321" s="325" t="s">
        <v>46</v>
      </c>
      <c r="F2321" s="325">
        <v>1192</v>
      </c>
      <c r="G2321" s="325">
        <v>1104</v>
      </c>
      <c r="H2321" s="325">
        <v>88</v>
      </c>
      <c r="I2321" s="325">
        <v>0.08</v>
      </c>
    </row>
    <row r="2322" spans="1:9" x14ac:dyDescent="0.25">
      <c r="A2322" s="392">
        <v>43739</v>
      </c>
      <c r="B2322" s="324" t="s">
        <v>91</v>
      </c>
      <c r="C2322" s="324" t="s">
        <v>169</v>
      </c>
      <c r="D2322" s="324" t="s">
        <v>81</v>
      </c>
      <c r="E2322" s="324" t="s">
        <v>47</v>
      </c>
      <c r="F2322" s="324">
        <v>791</v>
      </c>
      <c r="G2322" s="324">
        <v>780</v>
      </c>
      <c r="H2322" s="324">
        <v>11</v>
      </c>
      <c r="I2322" s="324">
        <v>0.01</v>
      </c>
    </row>
    <row r="2323" spans="1:9" x14ac:dyDescent="0.25">
      <c r="A2323" s="393">
        <v>43739</v>
      </c>
      <c r="B2323" s="325" t="s">
        <v>91</v>
      </c>
      <c r="C2323" s="325" t="s">
        <v>169</v>
      </c>
      <c r="D2323" s="325" t="s">
        <v>81</v>
      </c>
      <c r="E2323" s="325" t="s">
        <v>48</v>
      </c>
      <c r="F2323" s="325">
        <v>673</v>
      </c>
      <c r="G2323" s="325">
        <v>658</v>
      </c>
      <c r="H2323" s="325">
        <v>15</v>
      </c>
      <c r="I2323" s="325">
        <v>0.02</v>
      </c>
    </row>
    <row r="2324" spans="1:9" x14ac:dyDescent="0.25">
      <c r="A2324" s="392">
        <v>43739</v>
      </c>
      <c r="B2324" s="324" t="s">
        <v>91</v>
      </c>
      <c r="C2324" s="324" t="s">
        <v>169</v>
      </c>
      <c r="D2324" s="324" t="s">
        <v>81</v>
      </c>
      <c r="E2324" s="324" t="s">
        <v>50</v>
      </c>
      <c r="F2324" s="324">
        <v>918</v>
      </c>
      <c r="G2324" s="324">
        <v>918</v>
      </c>
      <c r="H2324" s="324">
        <v>0</v>
      </c>
      <c r="I2324" s="324">
        <v>0</v>
      </c>
    </row>
    <row r="2325" spans="1:9" x14ac:dyDescent="0.25">
      <c r="A2325" s="393">
        <v>43739</v>
      </c>
      <c r="B2325" s="325" t="s">
        <v>91</v>
      </c>
      <c r="C2325" s="325" t="s">
        <v>169</v>
      </c>
      <c r="D2325" s="325" t="s">
        <v>82</v>
      </c>
      <c r="E2325" s="325" t="s">
        <v>9</v>
      </c>
      <c r="F2325" s="325">
        <v>636</v>
      </c>
      <c r="G2325" s="325">
        <v>637</v>
      </c>
      <c r="H2325" s="325">
        <v>-1</v>
      </c>
      <c r="I2325" s="325">
        <v>0</v>
      </c>
    </row>
    <row r="2326" spans="1:9" x14ac:dyDescent="0.25">
      <c r="A2326" s="392">
        <v>43739</v>
      </c>
      <c r="B2326" s="324" t="s">
        <v>91</v>
      </c>
      <c r="C2326" s="324" t="s">
        <v>169</v>
      </c>
      <c r="D2326" s="324" t="s">
        <v>82</v>
      </c>
      <c r="E2326" s="324" t="s">
        <v>10</v>
      </c>
      <c r="F2326" s="324">
        <v>247</v>
      </c>
      <c r="G2326" s="324">
        <v>248</v>
      </c>
      <c r="H2326" s="324">
        <v>-1</v>
      </c>
      <c r="I2326" s="324">
        <v>0</v>
      </c>
    </row>
    <row r="2327" spans="1:9" x14ac:dyDescent="0.25">
      <c r="A2327" s="393">
        <v>43739</v>
      </c>
      <c r="B2327" s="325" t="s">
        <v>91</v>
      </c>
      <c r="C2327" s="325" t="s">
        <v>169</v>
      </c>
      <c r="D2327" s="325" t="s">
        <v>82</v>
      </c>
      <c r="E2327" s="325" t="s">
        <v>11</v>
      </c>
      <c r="F2327" s="325">
        <v>652</v>
      </c>
      <c r="G2327" s="325">
        <v>650</v>
      </c>
      <c r="H2327" s="325">
        <v>2</v>
      </c>
      <c r="I2327" s="325">
        <v>0</v>
      </c>
    </row>
    <row r="2328" spans="1:9" x14ac:dyDescent="0.25">
      <c r="A2328" s="392">
        <v>43739</v>
      </c>
      <c r="B2328" s="324" t="s">
        <v>91</v>
      </c>
      <c r="C2328" s="324" t="s">
        <v>169</v>
      </c>
      <c r="D2328" s="324" t="s">
        <v>82</v>
      </c>
      <c r="E2328" s="324" t="s">
        <v>12</v>
      </c>
      <c r="F2328" s="324">
        <v>1376</v>
      </c>
      <c r="G2328" s="324">
        <v>1373</v>
      </c>
      <c r="H2328" s="324">
        <v>3</v>
      </c>
      <c r="I2328" s="324">
        <v>0</v>
      </c>
    </row>
    <row r="2329" spans="1:9" x14ac:dyDescent="0.25">
      <c r="A2329" s="393">
        <v>43739</v>
      </c>
      <c r="B2329" s="325" t="s">
        <v>91</v>
      </c>
      <c r="C2329" s="325" t="s">
        <v>169</v>
      </c>
      <c r="D2329" s="325" t="s">
        <v>82</v>
      </c>
      <c r="E2329" s="325" t="s">
        <v>13</v>
      </c>
      <c r="F2329" s="325">
        <v>413</v>
      </c>
      <c r="G2329" s="325">
        <v>308</v>
      </c>
      <c r="H2329" s="325">
        <v>105</v>
      </c>
      <c r="I2329" s="325">
        <v>0.34</v>
      </c>
    </row>
    <row r="2330" spans="1:9" x14ac:dyDescent="0.25">
      <c r="A2330" s="392">
        <v>43739</v>
      </c>
      <c r="B2330" s="324" t="s">
        <v>151</v>
      </c>
      <c r="C2330" s="324" t="s">
        <v>169</v>
      </c>
      <c r="D2330" s="324" t="s">
        <v>81</v>
      </c>
      <c r="E2330" s="324" t="s">
        <v>46</v>
      </c>
      <c r="F2330" s="324">
        <v>77</v>
      </c>
      <c r="G2330" s="324" t="s">
        <v>170</v>
      </c>
      <c r="H2330" s="324" t="s">
        <v>170</v>
      </c>
      <c r="I2330" s="324" t="s">
        <v>170</v>
      </c>
    </row>
    <row r="2331" spans="1:9" x14ac:dyDescent="0.25">
      <c r="A2331" s="393">
        <v>43739</v>
      </c>
      <c r="B2331" s="325" t="s">
        <v>151</v>
      </c>
      <c r="C2331" s="325" t="s">
        <v>169</v>
      </c>
      <c r="D2331" s="325" t="s">
        <v>81</v>
      </c>
      <c r="E2331" s="325" t="s">
        <v>47</v>
      </c>
      <c r="F2331" s="325">
        <v>134</v>
      </c>
      <c r="G2331" s="325" t="s">
        <v>170</v>
      </c>
      <c r="H2331" s="325" t="s">
        <v>170</v>
      </c>
      <c r="I2331" s="325" t="s">
        <v>170</v>
      </c>
    </row>
    <row r="2332" spans="1:9" x14ac:dyDescent="0.25">
      <c r="A2332" s="392">
        <v>43739</v>
      </c>
      <c r="B2332" s="324" t="s">
        <v>151</v>
      </c>
      <c r="C2332" s="324" t="s">
        <v>169</v>
      </c>
      <c r="D2332" s="324" t="s">
        <v>81</v>
      </c>
      <c r="E2332" s="324" t="s">
        <v>48</v>
      </c>
      <c r="F2332" s="324">
        <v>50</v>
      </c>
      <c r="G2332" s="324" t="s">
        <v>170</v>
      </c>
      <c r="H2332" s="324" t="s">
        <v>170</v>
      </c>
      <c r="I2332" s="324" t="s">
        <v>170</v>
      </c>
    </row>
    <row r="2333" spans="1:9" x14ac:dyDescent="0.25">
      <c r="A2333" s="393">
        <v>43739</v>
      </c>
      <c r="B2333" s="325" t="s">
        <v>151</v>
      </c>
      <c r="C2333" s="325" t="s">
        <v>169</v>
      </c>
      <c r="D2333" s="325" t="s">
        <v>81</v>
      </c>
      <c r="E2333" s="325" t="s">
        <v>50</v>
      </c>
      <c r="F2333" s="325">
        <v>82</v>
      </c>
      <c r="G2333" s="325" t="s">
        <v>170</v>
      </c>
      <c r="H2333" s="325" t="s">
        <v>170</v>
      </c>
      <c r="I2333" s="325" t="s">
        <v>170</v>
      </c>
    </row>
    <row r="2334" spans="1:9" x14ac:dyDescent="0.25">
      <c r="A2334" s="392">
        <v>43739</v>
      </c>
      <c r="B2334" s="324" t="s">
        <v>92</v>
      </c>
      <c r="C2334" s="324" t="s">
        <v>169</v>
      </c>
      <c r="D2334" s="324" t="s">
        <v>81</v>
      </c>
      <c r="E2334" s="324" t="s">
        <v>46</v>
      </c>
      <c r="F2334" s="324">
        <v>35</v>
      </c>
      <c r="G2334" s="324">
        <v>34</v>
      </c>
      <c r="H2334" s="324">
        <v>1</v>
      </c>
      <c r="I2334" s="324">
        <v>0.03</v>
      </c>
    </row>
    <row r="2335" spans="1:9" x14ac:dyDescent="0.25">
      <c r="A2335" s="393">
        <v>43739</v>
      </c>
      <c r="B2335" s="325" t="s">
        <v>92</v>
      </c>
      <c r="C2335" s="325" t="s">
        <v>169</v>
      </c>
      <c r="D2335" s="325" t="s">
        <v>81</v>
      </c>
      <c r="E2335" s="325" t="s">
        <v>47</v>
      </c>
      <c r="F2335" s="325">
        <v>494</v>
      </c>
      <c r="G2335" s="325">
        <v>494</v>
      </c>
      <c r="H2335" s="325">
        <v>0</v>
      </c>
      <c r="I2335" s="325">
        <v>0</v>
      </c>
    </row>
    <row r="2336" spans="1:9" x14ac:dyDescent="0.25">
      <c r="A2336" s="392">
        <v>43739</v>
      </c>
      <c r="B2336" s="324" t="s">
        <v>92</v>
      </c>
      <c r="C2336" s="324" t="s">
        <v>169</v>
      </c>
      <c r="D2336" s="324" t="s">
        <v>81</v>
      </c>
      <c r="E2336" s="324" t="s">
        <v>48</v>
      </c>
      <c r="F2336" s="324">
        <v>118</v>
      </c>
      <c r="G2336" s="324">
        <v>118</v>
      </c>
      <c r="H2336" s="324">
        <v>0</v>
      </c>
      <c r="I2336" s="324">
        <v>0</v>
      </c>
    </row>
    <row r="2337" spans="1:9" x14ac:dyDescent="0.25">
      <c r="A2337" s="393">
        <v>43739</v>
      </c>
      <c r="B2337" s="325" t="s">
        <v>92</v>
      </c>
      <c r="C2337" s="325" t="s">
        <v>169</v>
      </c>
      <c r="D2337" s="325" t="s">
        <v>81</v>
      </c>
      <c r="E2337" s="325" t="s">
        <v>50</v>
      </c>
      <c r="F2337" s="325">
        <v>710</v>
      </c>
      <c r="G2337" s="325">
        <v>711</v>
      </c>
      <c r="H2337" s="325">
        <v>-1</v>
      </c>
      <c r="I2337" s="325">
        <v>0</v>
      </c>
    </row>
    <row r="2338" spans="1:9" x14ac:dyDescent="0.25">
      <c r="A2338" s="392">
        <v>43739</v>
      </c>
      <c r="B2338" s="324" t="s">
        <v>92</v>
      </c>
      <c r="C2338" s="324" t="s">
        <v>169</v>
      </c>
      <c r="D2338" s="324" t="s">
        <v>82</v>
      </c>
      <c r="E2338" s="324" t="s">
        <v>9</v>
      </c>
      <c r="F2338" s="324">
        <v>645</v>
      </c>
      <c r="G2338" s="324">
        <v>644</v>
      </c>
      <c r="H2338" s="324">
        <v>1</v>
      </c>
      <c r="I2338" s="324">
        <v>0</v>
      </c>
    </row>
    <row r="2339" spans="1:9" x14ac:dyDescent="0.25">
      <c r="A2339" s="393">
        <v>43739</v>
      </c>
      <c r="B2339" s="325" t="s">
        <v>92</v>
      </c>
      <c r="C2339" s="325" t="s">
        <v>169</v>
      </c>
      <c r="D2339" s="325" t="s">
        <v>82</v>
      </c>
      <c r="E2339" s="325" t="s">
        <v>10</v>
      </c>
      <c r="F2339" s="325">
        <v>254</v>
      </c>
      <c r="G2339" s="325">
        <v>255</v>
      </c>
      <c r="H2339" s="325">
        <v>-1</v>
      </c>
      <c r="I2339" s="325">
        <v>0</v>
      </c>
    </row>
    <row r="2340" spans="1:9" x14ac:dyDescent="0.25">
      <c r="A2340" s="392">
        <v>43739</v>
      </c>
      <c r="B2340" s="324" t="s">
        <v>92</v>
      </c>
      <c r="C2340" s="324" t="s">
        <v>169</v>
      </c>
      <c r="D2340" s="324" t="s">
        <v>82</v>
      </c>
      <c r="E2340" s="324" t="s">
        <v>11</v>
      </c>
      <c r="F2340" s="324">
        <v>37</v>
      </c>
      <c r="G2340" s="324">
        <v>36</v>
      </c>
      <c r="H2340" s="324">
        <v>1</v>
      </c>
      <c r="I2340" s="324">
        <v>0.03</v>
      </c>
    </row>
    <row r="2341" spans="1:9" x14ac:dyDescent="0.25">
      <c r="A2341" s="393">
        <v>43739</v>
      </c>
      <c r="B2341" s="325" t="s">
        <v>92</v>
      </c>
      <c r="C2341" s="325" t="s">
        <v>169</v>
      </c>
      <c r="D2341" s="325" t="s">
        <v>82</v>
      </c>
      <c r="E2341" s="325" t="s">
        <v>12</v>
      </c>
      <c r="F2341" s="325">
        <v>17</v>
      </c>
      <c r="G2341" s="325">
        <v>17</v>
      </c>
      <c r="H2341" s="325">
        <v>0</v>
      </c>
      <c r="I2341" s="325">
        <v>0</v>
      </c>
    </row>
    <row r="2342" spans="1:9" x14ac:dyDescent="0.25">
      <c r="A2342" s="392">
        <v>43739</v>
      </c>
      <c r="B2342" s="324" t="s">
        <v>92</v>
      </c>
      <c r="C2342" s="324" t="s">
        <v>169</v>
      </c>
      <c r="D2342" s="324" t="s">
        <v>82</v>
      </c>
      <c r="E2342" s="324" t="s">
        <v>13</v>
      </c>
      <c r="F2342" s="324">
        <v>404</v>
      </c>
      <c r="G2342" s="324">
        <v>405</v>
      </c>
      <c r="H2342" s="324">
        <v>-1</v>
      </c>
      <c r="I2342" s="324">
        <v>0</v>
      </c>
    </row>
    <row r="2343" spans="1:9" x14ac:dyDescent="0.25">
      <c r="A2343" s="393">
        <v>43739</v>
      </c>
      <c r="B2343" s="325" t="s">
        <v>152</v>
      </c>
      <c r="C2343" s="325" t="s">
        <v>169</v>
      </c>
      <c r="D2343" s="325" t="s">
        <v>81</v>
      </c>
      <c r="E2343" s="325" t="s">
        <v>46</v>
      </c>
      <c r="F2343" s="325">
        <v>119</v>
      </c>
      <c r="G2343" s="325" t="s">
        <v>170</v>
      </c>
      <c r="H2343" s="325" t="s">
        <v>170</v>
      </c>
      <c r="I2343" s="325" t="s">
        <v>170</v>
      </c>
    </row>
    <row r="2344" spans="1:9" x14ac:dyDescent="0.25">
      <c r="A2344" s="392">
        <v>43739</v>
      </c>
      <c r="B2344" s="324" t="s">
        <v>152</v>
      </c>
      <c r="C2344" s="324" t="s">
        <v>169</v>
      </c>
      <c r="D2344" s="324" t="s">
        <v>81</v>
      </c>
      <c r="E2344" s="324" t="s">
        <v>47</v>
      </c>
      <c r="F2344" s="324">
        <v>108</v>
      </c>
      <c r="G2344" s="324" t="s">
        <v>170</v>
      </c>
      <c r="H2344" s="324" t="s">
        <v>170</v>
      </c>
      <c r="I2344" s="324" t="s">
        <v>170</v>
      </c>
    </row>
    <row r="2345" spans="1:9" x14ac:dyDescent="0.25">
      <c r="A2345" s="393">
        <v>43739</v>
      </c>
      <c r="B2345" s="325" t="s">
        <v>152</v>
      </c>
      <c r="C2345" s="325" t="s">
        <v>169</v>
      </c>
      <c r="D2345" s="325" t="s">
        <v>81</v>
      </c>
      <c r="E2345" s="325" t="s">
        <v>48</v>
      </c>
      <c r="F2345" s="325">
        <v>49</v>
      </c>
      <c r="G2345" s="325" t="s">
        <v>170</v>
      </c>
      <c r="H2345" s="325" t="s">
        <v>170</v>
      </c>
      <c r="I2345" s="325" t="s">
        <v>170</v>
      </c>
    </row>
    <row r="2346" spans="1:9" x14ac:dyDescent="0.25">
      <c r="A2346" s="392">
        <v>43739</v>
      </c>
      <c r="B2346" s="324" t="s">
        <v>152</v>
      </c>
      <c r="C2346" s="324" t="s">
        <v>169</v>
      </c>
      <c r="D2346" s="324" t="s">
        <v>81</v>
      </c>
      <c r="E2346" s="324" t="s">
        <v>50</v>
      </c>
      <c r="F2346" s="324">
        <v>117</v>
      </c>
      <c r="G2346" s="324" t="s">
        <v>170</v>
      </c>
      <c r="H2346" s="324" t="s">
        <v>170</v>
      </c>
      <c r="I2346" s="324" t="s">
        <v>170</v>
      </c>
    </row>
    <row r="2347" spans="1:9" x14ac:dyDescent="0.25">
      <c r="A2347" s="393">
        <v>43739</v>
      </c>
      <c r="B2347" s="325" t="s">
        <v>153</v>
      </c>
      <c r="C2347" s="325" t="s">
        <v>169</v>
      </c>
      <c r="D2347" s="325" t="s">
        <v>81</v>
      </c>
      <c r="E2347" s="325" t="s">
        <v>46</v>
      </c>
      <c r="F2347" s="325">
        <v>146</v>
      </c>
      <c r="G2347" s="325" t="s">
        <v>170</v>
      </c>
      <c r="H2347" s="325" t="s">
        <v>170</v>
      </c>
      <c r="I2347" s="325" t="s">
        <v>170</v>
      </c>
    </row>
    <row r="2348" spans="1:9" x14ac:dyDescent="0.25">
      <c r="A2348" s="392">
        <v>43739</v>
      </c>
      <c r="B2348" s="324" t="s">
        <v>153</v>
      </c>
      <c r="C2348" s="324" t="s">
        <v>169</v>
      </c>
      <c r="D2348" s="324" t="s">
        <v>81</v>
      </c>
      <c r="E2348" s="324" t="s">
        <v>47</v>
      </c>
      <c r="F2348" s="324">
        <v>63</v>
      </c>
      <c r="G2348" s="324" t="s">
        <v>170</v>
      </c>
      <c r="H2348" s="324" t="s">
        <v>170</v>
      </c>
      <c r="I2348" s="324" t="s">
        <v>170</v>
      </c>
    </row>
    <row r="2349" spans="1:9" x14ac:dyDescent="0.25">
      <c r="A2349" s="393">
        <v>43739</v>
      </c>
      <c r="B2349" s="325" t="s">
        <v>153</v>
      </c>
      <c r="C2349" s="325" t="s">
        <v>169</v>
      </c>
      <c r="D2349" s="325" t="s">
        <v>81</v>
      </c>
      <c r="E2349" s="325" t="s">
        <v>48</v>
      </c>
      <c r="F2349" s="325">
        <v>43</v>
      </c>
      <c r="G2349" s="325" t="s">
        <v>170</v>
      </c>
      <c r="H2349" s="325" t="s">
        <v>170</v>
      </c>
      <c r="I2349" s="325" t="s">
        <v>170</v>
      </c>
    </row>
    <row r="2350" spans="1:9" x14ac:dyDescent="0.25">
      <c r="A2350" s="392">
        <v>43739</v>
      </c>
      <c r="B2350" s="324" t="s">
        <v>153</v>
      </c>
      <c r="C2350" s="324" t="s">
        <v>169</v>
      </c>
      <c r="D2350" s="324" t="s">
        <v>81</v>
      </c>
      <c r="E2350" s="324" t="s">
        <v>50</v>
      </c>
      <c r="F2350" s="324">
        <v>30</v>
      </c>
      <c r="G2350" s="324" t="s">
        <v>170</v>
      </c>
      <c r="H2350" s="324" t="s">
        <v>170</v>
      </c>
      <c r="I2350" s="324" t="s">
        <v>170</v>
      </c>
    </row>
    <row r="2351" spans="1:9" x14ac:dyDescent="0.25">
      <c r="A2351" s="393">
        <v>43739</v>
      </c>
      <c r="B2351" s="325" t="s">
        <v>154</v>
      </c>
      <c r="C2351" s="325" t="s">
        <v>169</v>
      </c>
      <c r="D2351" s="325" t="s">
        <v>81</v>
      </c>
      <c r="E2351" s="325" t="s">
        <v>46</v>
      </c>
      <c r="F2351" s="325">
        <v>22</v>
      </c>
      <c r="G2351" s="325" t="s">
        <v>170</v>
      </c>
      <c r="H2351" s="325" t="s">
        <v>170</v>
      </c>
      <c r="I2351" s="325" t="s">
        <v>170</v>
      </c>
    </row>
    <row r="2352" spans="1:9" x14ac:dyDescent="0.25">
      <c r="A2352" s="392">
        <v>43739</v>
      </c>
      <c r="B2352" s="324" t="s">
        <v>154</v>
      </c>
      <c r="C2352" s="324" t="s">
        <v>169</v>
      </c>
      <c r="D2352" s="324" t="s">
        <v>81</v>
      </c>
      <c r="E2352" s="324" t="s">
        <v>47</v>
      </c>
      <c r="F2352" s="324">
        <v>70</v>
      </c>
      <c r="G2352" s="324" t="s">
        <v>170</v>
      </c>
      <c r="H2352" s="324" t="s">
        <v>170</v>
      </c>
      <c r="I2352" s="324" t="s">
        <v>170</v>
      </c>
    </row>
    <row r="2353" spans="1:9" x14ac:dyDescent="0.25">
      <c r="A2353" s="393">
        <v>43739</v>
      </c>
      <c r="B2353" s="325" t="s">
        <v>154</v>
      </c>
      <c r="C2353" s="325" t="s">
        <v>169</v>
      </c>
      <c r="D2353" s="325" t="s">
        <v>81</v>
      </c>
      <c r="E2353" s="325" t="s">
        <v>48</v>
      </c>
      <c r="F2353" s="325">
        <v>24</v>
      </c>
      <c r="G2353" s="325" t="s">
        <v>170</v>
      </c>
      <c r="H2353" s="325" t="s">
        <v>170</v>
      </c>
      <c r="I2353" s="325" t="s">
        <v>170</v>
      </c>
    </row>
    <row r="2354" spans="1:9" x14ac:dyDescent="0.25">
      <c r="A2354" s="392">
        <v>43739</v>
      </c>
      <c r="B2354" s="324" t="s">
        <v>154</v>
      </c>
      <c r="C2354" s="324" t="s">
        <v>169</v>
      </c>
      <c r="D2354" s="324" t="s">
        <v>81</v>
      </c>
      <c r="E2354" s="324" t="s">
        <v>50</v>
      </c>
      <c r="F2354" s="324">
        <v>90</v>
      </c>
      <c r="G2354" s="324" t="s">
        <v>170</v>
      </c>
      <c r="H2354" s="324" t="s">
        <v>170</v>
      </c>
      <c r="I2354" s="324" t="s">
        <v>170</v>
      </c>
    </row>
    <row r="2355" spans="1:9" x14ac:dyDescent="0.25">
      <c r="A2355" s="393">
        <v>43739</v>
      </c>
      <c r="B2355" s="325" t="s">
        <v>155</v>
      </c>
      <c r="C2355" s="325" t="s">
        <v>169</v>
      </c>
      <c r="D2355" s="325" t="s">
        <v>81</v>
      </c>
      <c r="E2355" s="325" t="s">
        <v>46</v>
      </c>
      <c r="F2355" s="325">
        <v>221</v>
      </c>
      <c r="G2355" s="325" t="s">
        <v>170</v>
      </c>
      <c r="H2355" s="325" t="s">
        <v>170</v>
      </c>
      <c r="I2355" s="325" t="s">
        <v>170</v>
      </c>
    </row>
    <row r="2356" spans="1:9" x14ac:dyDescent="0.25">
      <c r="A2356" s="392">
        <v>43739</v>
      </c>
      <c r="B2356" s="324" t="s">
        <v>155</v>
      </c>
      <c r="C2356" s="324" t="s">
        <v>169</v>
      </c>
      <c r="D2356" s="324" t="s">
        <v>81</v>
      </c>
      <c r="E2356" s="324" t="s">
        <v>47</v>
      </c>
      <c r="F2356" s="324">
        <v>210</v>
      </c>
      <c r="G2356" s="324" t="s">
        <v>170</v>
      </c>
      <c r="H2356" s="324" t="s">
        <v>170</v>
      </c>
      <c r="I2356" s="324" t="s">
        <v>170</v>
      </c>
    </row>
    <row r="2357" spans="1:9" x14ac:dyDescent="0.25">
      <c r="A2357" s="393">
        <v>43739</v>
      </c>
      <c r="B2357" s="325" t="s">
        <v>155</v>
      </c>
      <c r="C2357" s="325" t="s">
        <v>169</v>
      </c>
      <c r="D2357" s="325" t="s">
        <v>81</v>
      </c>
      <c r="E2357" s="325" t="s">
        <v>48</v>
      </c>
      <c r="F2357" s="325">
        <v>130</v>
      </c>
      <c r="G2357" s="325" t="s">
        <v>170</v>
      </c>
      <c r="H2357" s="325" t="s">
        <v>170</v>
      </c>
      <c r="I2357" s="325" t="s">
        <v>170</v>
      </c>
    </row>
    <row r="2358" spans="1:9" x14ac:dyDescent="0.25">
      <c r="A2358" s="392">
        <v>43739</v>
      </c>
      <c r="B2358" s="324" t="s">
        <v>155</v>
      </c>
      <c r="C2358" s="324" t="s">
        <v>169</v>
      </c>
      <c r="D2358" s="324" t="s">
        <v>81</v>
      </c>
      <c r="E2358" s="324" t="s">
        <v>50</v>
      </c>
      <c r="F2358" s="324">
        <v>303</v>
      </c>
      <c r="G2358" s="324" t="s">
        <v>170</v>
      </c>
      <c r="H2358" s="324" t="s">
        <v>170</v>
      </c>
      <c r="I2358" s="324" t="s">
        <v>170</v>
      </c>
    </row>
    <row r="2359" spans="1:9" x14ac:dyDescent="0.25">
      <c r="A2359" s="393">
        <v>43739</v>
      </c>
      <c r="B2359" s="325" t="s">
        <v>155</v>
      </c>
      <c r="C2359" s="325" t="s">
        <v>169</v>
      </c>
      <c r="D2359" s="325" t="s">
        <v>82</v>
      </c>
      <c r="E2359" s="325" t="s">
        <v>9</v>
      </c>
      <c r="F2359" s="325">
        <v>62</v>
      </c>
      <c r="G2359" s="325" t="s">
        <v>170</v>
      </c>
      <c r="H2359" s="325" t="s">
        <v>170</v>
      </c>
      <c r="I2359" s="325" t="s">
        <v>170</v>
      </c>
    </row>
    <row r="2360" spans="1:9" x14ac:dyDescent="0.25">
      <c r="A2360" s="392">
        <v>43739</v>
      </c>
      <c r="B2360" s="324" t="s">
        <v>155</v>
      </c>
      <c r="C2360" s="324" t="s">
        <v>169</v>
      </c>
      <c r="D2360" s="324" t="s">
        <v>82</v>
      </c>
      <c r="E2360" s="324" t="s">
        <v>10</v>
      </c>
      <c r="F2360" s="324">
        <v>44</v>
      </c>
      <c r="G2360" s="324" t="s">
        <v>170</v>
      </c>
      <c r="H2360" s="324" t="s">
        <v>170</v>
      </c>
      <c r="I2360" s="324" t="s">
        <v>170</v>
      </c>
    </row>
    <row r="2361" spans="1:9" x14ac:dyDescent="0.25">
      <c r="A2361" s="393">
        <v>43739</v>
      </c>
      <c r="B2361" s="325" t="s">
        <v>155</v>
      </c>
      <c r="C2361" s="325" t="s">
        <v>169</v>
      </c>
      <c r="D2361" s="325" t="s">
        <v>82</v>
      </c>
      <c r="E2361" s="325" t="s">
        <v>11</v>
      </c>
      <c r="F2361" s="325">
        <v>90</v>
      </c>
      <c r="G2361" s="325" t="s">
        <v>170</v>
      </c>
      <c r="H2361" s="325" t="s">
        <v>170</v>
      </c>
      <c r="I2361" s="325" t="s">
        <v>170</v>
      </c>
    </row>
    <row r="2362" spans="1:9" x14ac:dyDescent="0.25">
      <c r="A2362" s="392">
        <v>43739</v>
      </c>
      <c r="B2362" s="324" t="s">
        <v>155</v>
      </c>
      <c r="C2362" s="324" t="s">
        <v>169</v>
      </c>
      <c r="D2362" s="324" t="s">
        <v>82</v>
      </c>
      <c r="E2362" s="324" t="s">
        <v>12</v>
      </c>
      <c r="F2362" s="324">
        <v>171</v>
      </c>
      <c r="G2362" s="324" t="s">
        <v>170</v>
      </c>
      <c r="H2362" s="324" t="s">
        <v>170</v>
      </c>
      <c r="I2362" s="324" t="s">
        <v>170</v>
      </c>
    </row>
    <row r="2363" spans="1:9" x14ac:dyDescent="0.25">
      <c r="A2363" s="393">
        <v>43739</v>
      </c>
      <c r="B2363" s="325" t="s">
        <v>155</v>
      </c>
      <c r="C2363" s="325" t="s">
        <v>169</v>
      </c>
      <c r="D2363" s="325" t="s">
        <v>82</v>
      </c>
      <c r="E2363" s="325" t="s">
        <v>13</v>
      </c>
      <c r="F2363" s="325">
        <v>497</v>
      </c>
      <c r="G2363" s="325" t="s">
        <v>170</v>
      </c>
      <c r="H2363" s="325" t="s">
        <v>170</v>
      </c>
      <c r="I2363" s="325" t="s">
        <v>170</v>
      </c>
    </row>
    <row r="2364" spans="1:9" x14ac:dyDescent="0.25">
      <c r="A2364" s="392">
        <v>43739</v>
      </c>
      <c r="B2364" s="324" t="s">
        <v>156</v>
      </c>
      <c r="C2364" s="324" t="s">
        <v>169</v>
      </c>
      <c r="D2364" s="324" t="s">
        <v>81</v>
      </c>
      <c r="E2364" s="324" t="s">
        <v>46</v>
      </c>
      <c r="F2364" s="324">
        <v>144</v>
      </c>
      <c r="G2364" s="324" t="s">
        <v>170</v>
      </c>
      <c r="H2364" s="324" t="s">
        <v>170</v>
      </c>
      <c r="I2364" s="324" t="s">
        <v>170</v>
      </c>
    </row>
    <row r="2365" spans="1:9" x14ac:dyDescent="0.25">
      <c r="A2365" s="393">
        <v>43739</v>
      </c>
      <c r="B2365" s="325" t="s">
        <v>156</v>
      </c>
      <c r="C2365" s="325" t="s">
        <v>169</v>
      </c>
      <c r="D2365" s="325" t="s">
        <v>81</v>
      </c>
      <c r="E2365" s="325" t="s">
        <v>47</v>
      </c>
      <c r="F2365" s="325">
        <v>125</v>
      </c>
      <c r="G2365" s="325" t="s">
        <v>170</v>
      </c>
      <c r="H2365" s="325" t="s">
        <v>170</v>
      </c>
      <c r="I2365" s="325" t="s">
        <v>170</v>
      </c>
    </row>
    <row r="2366" spans="1:9" x14ac:dyDescent="0.25">
      <c r="A2366" s="392">
        <v>43739</v>
      </c>
      <c r="B2366" s="324" t="s">
        <v>156</v>
      </c>
      <c r="C2366" s="324" t="s">
        <v>169</v>
      </c>
      <c r="D2366" s="324" t="s">
        <v>81</v>
      </c>
      <c r="E2366" s="324" t="s">
        <v>48</v>
      </c>
      <c r="F2366" s="324">
        <v>118</v>
      </c>
      <c r="G2366" s="324" t="s">
        <v>170</v>
      </c>
      <c r="H2366" s="324" t="s">
        <v>170</v>
      </c>
      <c r="I2366" s="324" t="s">
        <v>170</v>
      </c>
    </row>
    <row r="2367" spans="1:9" x14ac:dyDescent="0.25">
      <c r="A2367" s="393">
        <v>43739</v>
      </c>
      <c r="B2367" s="325" t="s">
        <v>156</v>
      </c>
      <c r="C2367" s="325" t="s">
        <v>169</v>
      </c>
      <c r="D2367" s="325" t="s">
        <v>81</v>
      </c>
      <c r="E2367" s="325" t="s">
        <v>50</v>
      </c>
      <c r="F2367" s="325">
        <v>324</v>
      </c>
      <c r="G2367" s="325" t="s">
        <v>170</v>
      </c>
      <c r="H2367" s="325" t="s">
        <v>170</v>
      </c>
      <c r="I2367" s="325" t="s">
        <v>170</v>
      </c>
    </row>
    <row r="2368" spans="1:9" x14ac:dyDescent="0.25">
      <c r="A2368" s="392">
        <v>43739</v>
      </c>
      <c r="B2368" s="324" t="s">
        <v>156</v>
      </c>
      <c r="C2368" s="324" t="s">
        <v>169</v>
      </c>
      <c r="D2368" s="324" t="s">
        <v>82</v>
      </c>
      <c r="E2368" s="324" t="s">
        <v>9</v>
      </c>
      <c r="F2368" s="324">
        <v>36</v>
      </c>
      <c r="G2368" s="324" t="s">
        <v>170</v>
      </c>
      <c r="H2368" s="324" t="s">
        <v>170</v>
      </c>
      <c r="I2368" s="324" t="s">
        <v>170</v>
      </c>
    </row>
    <row r="2369" spans="1:9" x14ac:dyDescent="0.25">
      <c r="A2369" s="393">
        <v>43739</v>
      </c>
      <c r="B2369" s="325" t="s">
        <v>156</v>
      </c>
      <c r="C2369" s="325" t="s">
        <v>169</v>
      </c>
      <c r="D2369" s="325" t="s">
        <v>82</v>
      </c>
      <c r="E2369" s="325" t="s">
        <v>10</v>
      </c>
      <c r="F2369" s="325">
        <v>115</v>
      </c>
      <c r="G2369" s="325" t="s">
        <v>170</v>
      </c>
      <c r="H2369" s="325" t="s">
        <v>170</v>
      </c>
      <c r="I2369" s="325" t="s">
        <v>170</v>
      </c>
    </row>
    <row r="2370" spans="1:9" x14ac:dyDescent="0.25">
      <c r="A2370" s="392">
        <v>43739</v>
      </c>
      <c r="B2370" s="324" t="s">
        <v>156</v>
      </c>
      <c r="C2370" s="324" t="s">
        <v>169</v>
      </c>
      <c r="D2370" s="324" t="s">
        <v>82</v>
      </c>
      <c r="E2370" s="324" t="s">
        <v>11</v>
      </c>
      <c r="F2370" s="324">
        <v>175</v>
      </c>
      <c r="G2370" s="324" t="s">
        <v>170</v>
      </c>
      <c r="H2370" s="324" t="s">
        <v>170</v>
      </c>
      <c r="I2370" s="324" t="s">
        <v>170</v>
      </c>
    </row>
    <row r="2371" spans="1:9" x14ac:dyDescent="0.25">
      <c r="A2371" s="393">
        <v>43739</v>
      </c>
      <c r="B2371" s="325" t="s">
        <v>156</v>
      </c>
      <c r="C2371" s="325" t="s">
        <v>169</v>
      </c>
      <c r="D2371" s="325" t="s">
        <v>82</v>
      </c>
      <c r="E2371" s="325" t="s">
        <v>12</v>
      </c>
      <c r="F2371" s="325">
        <v>196</v>
      </c>
      <c r="G2371" s="325" t="s">
        <v>170</v>
      </c>
      <c r="H2371" s="325" t="s">
        <v>170</v>
      </c>
      <c r="I2371" s="325" t="s">
        <v>170</v>
      </c>
    </row>
    <row r="2372" spans="1:9" x14ac:dyDescent="0.25">
      <c r="A2372" s="392">
        <v>43739</v>
      </c>
      <c r="B2372" s="324" t="s">
        <v>156</v>
      </c>
      <c r="C2372" s="324" t="s">
        <v>169</v>
      </c>
      <c r="D2372" s="324" t="s">
        <v>82</v>
      </c>
      <c r="E2372" s="324" t="s">
        <v>13</v>
      </c>
      <c r="F2372" s="324">
        <v>189</v>
      </c>
      <c r="G2372" s="324" t="s">
        <v>170</v>
      </c>
      <c r="H2372" s="324" t="s">
        <v>170</v>
      </c>
      <c r="I2372" s="324" t="s">
        <v>170</v>
      </c>
    </row>
    <row r="2373" spans="1:9" x14ac:dyDescent="0.25">
      <c r="A2373" s="393">
        <v>43739</v>
      </c>
      <c r="B2373" s="325" t="s">
        <v>93</v>
      </c>
      <c r="C2373" s="325" t="s">
        <v>169</v>
      </c>
      <c r="D2373" s="325" t="s">
        <v>81</v>
      </c>
      <c r="E2373" s="325" t="s">
        <v>46</v>
      </c>
      <c r="F2373" s="325">
        <v>261</v>
      </c>
      <c r="G2373" s="325">
        <v>233</v>
      </c>
      <c r="H2373" s="325">
        <v>28</v>
      </c>
      <c r="I2373" s="325">
        <v>0.12</v>
      </c>
    </row>
    <row r="2374" spans="1:9" x14ac:dyDescent="0.25">
      <c r="A2374" s="392">
        <v>43739</v>
      </c>
      <c r="B2374" s="324" t="s">
        <v>93</v>
      </c>
      <c r="C2374" s="324" t="s">
        <v>169</v>
      </c>
      <c r="D2374" s="324" t="s">
        <v>81</v>
      </c>
      <c r="E2374" s="324" t="s">
        <v>47</v>
      </c>
      <c r="F2374" s="324">
        <v>214</v>
      </c>
      <c r="G2374" s="324">
        <v>205</v>
      </c>
      <c r="H2374" s="324">
        <v>9</v>
      </c>
      <c r="I2374" s="324">
        <v>0.04</v>
      </c>
    </row>
    <row r="2375" spans="1:9" x14ac:dyDescent="0.25">
      <c r="A2375" s="393">
        <v>43739</v>
      </c>
      <c r="B2375" s="325" t="s">
        <v>93</v>
      </c>
      <c r="C2375" s="325" t="s">
        <v>169</v>
      </c>
      <c r="D2375" s="325" t="s">
        <v>81</v>
      </c>
      <c r="E2375" s="325" t="s">
        <v>48</v>
      </c>
      <c r="F2375" s="325">
        <v>175</v>
      </c>
      <c r="G2375" s="325">
        <v>167</v>
      </c>
      <c r="H2375" s="325">
        <v>8</v>
      </c>
      <c r="I2375" s="325">
        <v>0.05</v>
      </c>
    </row>
    <row r="2376" spans="1:9" x14ac:dyDescent="0.25">
      <c r="A2376" s="392">
        <v>43739</v>
      </c>
      <c r="B2376" s="324" t="s">
        <v>93</v>
      </c>
      <c r="C2376" s="324" t="s">
        <v>169</v>
      </c>
      <c r="D2376" s="324" t="s">
        <v>81</v>
      </c>
      <c r="E2376" s="324" t="s">
        <v>50</v>
      </c>
      <c r="F2376" s="324">
        <v>432</v>
      </c>
      <c r="G2376" s="324">
        <v>432</v>
      </c>
      <c r="H2376" s="324">
        <v>0</v>
      </c>
      <c r="I2376" s="324">
        <v>0</v>
      </c>
    </row>
    <row r="2377" spans="1:9" x14ac:dyDescent="0.25">
      <c r="A2377" s="393">
        <v>43739</v>
      </c>
      <c r="B2377" s="325" t="s">
        <v>93</v>
      </c>
      <c r="C2377" s="325" t="s">
        <v>169</v>
      </c>
      <c r="D2377" s="325" t="s">
        <v>82</v>
      </c>
      <c r="E2377" s="325" t="s">
        <v>9</v>
      </c>
      <c r="F2377" s="325">
        <v>69</v>
      </c>
      <c r="G2377" s="325">
        <v>69</v>
      </c>
      <c r="H2377" s="325">
        <v>0</v>
      </c>
      <c r="I2377" s="325">
        <v>0</v>
      </c>
    </row>
    <row r="2378" spans="1:9" x14ac:dyDescent="0.25">
      <c r="A2378" s="392">
        <v>43739</v>
      </c>
      <c r="B2378" s="324" t="s">
        <v>93</v>
      </c>
      <c r="C2378" s="324" t="s">
        <v>169</v>
      </c>
      <c r="D2378" s="324" t="s">
        <v>82</v>
      </c>
      <c r="E2378" s="324" t="s">
        <v>10</v>
      </c>
      <c r="F2378" s="324">
        <v>180</v>
      </c>
      <c r="G2378" s="324">
        <v>179</v>
      </c>
      <c r="H2378" s="324">
        <v>1</v>
      </c>
      <c r="I2378" s="324">
        <v>0.01</v>
      </c>
    </row>
    <row r="2379" spans="1:9" x14ac:dyDescent="0.25">
      <c r="A2379" s="393">
        <v>43739</v>
      </c>
      <c r="B2379" s="325" t="s">
        <v>93</v>
      </c>
      <c r="C2379" s="325" t="s">
        <v>169</v>
      </c>
      <c r="D2379" s="325" t="s">
        <v>82</v>
      </c>
      <c r="E2379" s="325" t="s">
        <v>11</v>
      </c>
      <c r="F2379" s="325">
        <v>206</v>
      </c>
      <c r="G2379" s="325">
        <v>207</v>
      </c>
      <c r="H2379" s="325">
        <v>-1</v>
      </c>
      <c r="I2379" s="325">
        <v>0</v>
      </c>
    </row>
    <row r="2380" spans="1:9" x14ac:dyDescent="0.25">
      <c r="A2380" s="392">
        <v>43739</v>
      </c>
      <c r="B2380" s="324" t="s">
        <v>93</v>
      </c>
      <c r="C2380" s="324" t="s">
        <v>169</v>
      </c>
      <c r="D2380" s="324" t="s">
        <v>82</v>
      </c>
      <c r="E2380" s="324" t="s">
        <v>12</v>
      </c>
      <c r="F2380" s="324">
        <v>297</v>
      </c>
      <c r="G2380" s="324">
        <v>296</v>
      </c>
      <c r="H2380" s="324">
        <v>1</v>
      </c>
      <c r="I2380" s="324">
        <v>0</v>
      </c>
    </row>
    <row r="2381" spans="1:9" x14ac:dyDescent="0.25">
      <c r="A2381" s="393">
        <v>43739</v>
      </c>
      <c r="B2381" s="325" t="s">
        <v>93</v>
      </c>
      <c r="C2381" s="325" t="s">
        <v>169</v>
      </c>
      <c r="D2381" s="325" t="s">
        <v>82</v>
      </c>
      <c r="E2381" s="325" t="s">
        <v>13</v>
      </c>
      <c r="F2381" s="325">
        <v>330</v>
      </c>
      <c r="G2381" s="325">
        <v>286</v>
      </c>
      <c r="H2381" s="325">
        <v>44</v>
      </c>
      <c r="I2381" s="325">
        <v>0.15</v>
      </c>
    </row>
    <row r="2382" spans="1:9" x14ac:dyDescent="0.25">
      <c r="A2382" s="392">
        <v>43739</v>
      </c>
      <c r="B2382" s="324" t="s">
        <v>171</v>
      </c>
      <c r="C2382" s="324" t="s">
        <v>169</v>
      </c>
      <c r="D2382" s="324" t="s">
        <v>81</v>
      </c>
      <c r="E2382" s="324" t="s">
        <v>46</v>
      </c>
      <c r="F2382" s="324" t="s">
        <v>170</v>
      </c>
      <c r="G2382" s="324" t="s">
        <v>170</v>
      </c>
      <c r="H2382" s="324" t="s">
        <v>170</v>
      </c>
      <c r="I2382" s="324" t="s">
        <v>170</v>
      </c>
    </row>
    <row r="2383" spans="1:9" x14ac:dyDescent="0.25">
      <c r="A2383" s="393">
        <v>43739</v>
      </c>
      <c r="B2383" s="325" t="s">
        <v>171</v>
      </c>
      <c r="C2383" s="325" t="s">
        <v>169</v>
      </c>
      <c r="D2383" s="325" t="s">
        <v>81</v>
      </c>
      <c r="E2383" s="325" t="s">
        <v>47</v>
      </c>
      <c r="F2383" s="325" t="s">
        <v>170</v>
      </c>
      <c r="G2383" s="325" t="s">
        <v>170</v>
      </c>
      <c r="H2383" s="325" t="s">
        <v>170</v>
      </c>
      <c r="I2383" s="325" t="s">
        <v>170</v>
      </c>
    </row>
    <row r="2384" spans="1:9" x14ac:dyDescent="0.25">
      <c r="A2384" s="392">
        <v>43739</v>
      </c>
      <c r="B2384" s="324" t="s">
        <v>171</v>
      </c>
      <c r="C2384" s="324" t="s">
        <v>169</v>
      </c>
      <c r="D2384" s="324" t="s">
        <v>81</v>
      </c>
      <c r="E2384" s="324" t="s">
        <v>48</v>
      </c>
      <c r="F2384" s="324" t="s">
        <v>170</v>
      </c>
      <c r="G2384" s="324" t="s">
        <v>170</v>
      </c>
      <c r="H2384" s="324" t="s">
        <v>170</v>
      </c>
      <c r="I2384" s="324" t="s">
        <v>170</v>
      </c>
    </row>
    <row r="2385" spans="1:9" x14ac:dyDescent="0.25">
      <c r="A2385" s="393">
        <v>43739</v>
      </c>
      <c r="B2385" s="325" t="s">
        <v>171</v>
      </c>
      <c r="C2385" s="325" t="s">
        <v>169</v>
      </c>
      <c r="D2385" s="325" t="s">
        <v>81</v>
      </c>
      <c r="E2385" s="325" t="s">
        <v>50</v>
      </c>
      <c r="F2385" s="325" t="s">
        <v>170</v>
      </c>
      <c r="G2385" s="325" t="s">
        <v>170</v>
      </c>
      <c r="H2385" s="325" t="s">
        <v>170</v>
      </c>
      <c r="I2385" s="325" t="s">
        <v>170</v>
      </c>
    </row>
    <row r="2386" spans="1:9" x14ac:dyDescent="0.25">
      <c r="A2386" s="392">
        <v>43739</v>
      </c>
      <c r="B2386" s="324" t="s">
        <v>171</v>
      </c>
      <c r="C2386" s="324" t="s">
        <v>169</v>
      </c>
      <c r="D2386" s="324" t="s">
        <v>82</v>
      </c>
      <c r="E2386" s="324" t="s">
        <v>9</v>
      </c>
      <c r="F2386" s="324" t="s">
        <v>170</v>
      </c>
      <c r="G2386" s="324" t="s">
        <v>170</v>
      </c>
      <c r="H2386" s="324" t="s">
        <v>170</v>
      </c>
      <c r="I2386" s="324" t="s">
        <v>170</v>
      </c>
    </row>
    <row r="2387" spans="1:9" x14ac:dyDescent="0.25">
      <c r="A2387" s="393">
        <v>43739</v>
      </c>
      <c r="B2387" s="325" t="s">
        <v>171</v>
      </c>
      <c r="C2387" s="325" t="s">
        <v>169</v>
      </c>
      <c r="D2387" s="325" t="s">
        <v>82</v>
      </c>
      <c r="E2387" s="325" t="s">
        <v>10</v>
      </c>
      <c r="F2387" s="325" t="s">
        <v>170</v>
      </c>
      <c r="G2387" s="325" t="s">
        <v>170</v>
      </c>
      <c r="H2387" s="325" t="s">
        <v>170</v>
      </c>
      <c r="I2387" s="325" t="s">
        <v>170</v>
      </c>
    </row>
    <row r="2388" spans="1:9" x14ac:dyDescent="0.25">
      <c r="A2388" s="392">
        <v>43739</v>
      </c>
      <c r="B2388" s="324" t="s">
        <v>171</v>
      </c>
      <c r="C2388" s="324" t="s">
        <v>169</v>
      </c>
      <c r="D2388" s="324" t="s">
        <v>82</v>
      </c>
      <c r="E2388" s="324" t="s">
        <v>11</v>
      </c>
      <c r="F2388" s="324" t="s">
        <v>170</v>
      </c>
      <c r="G2388" s="324" t="s">
        <v>170</v>
      </c>
      <c r="H2388" s="324" t="s">
        <v>170</v>
      </c>
      <c r="I2388" s="324" t="s">
        <v>170</v>
      </c>
    </row>
    <row r="2389" spans="1:9" x14ac:dyDescent="0.25">
      <c r="A2389" s="393">
        <v>43739</v>
      </c>
      <c r="B2389" s="325" t="s">
        <v>171</v>
      </c>
      <c r="C2389" s="325" t="s">
        <v>169</v>
      </c>
      <c r="D2389" s="325" t="s">
        <v>82</v>
      </c>
      <c r="E2389" s="325" t="s">
        <v>12</v>
      </c>
      <c r="F2389" s="325" t="s">
        <v>170</v>
      </c>
      <c r="G2389" s="325" t="s">
        <v>170</v>
      </c>
      <c r="H2389" s="325" t="s">
        <v>170</v>
      </c>
      <c r="I2389" s="325" t="s">
        <v>170</v>
      </c>
    </row>
    <row r="2390" spans="1:9" x14ac:dyDescent="0.25">
      <c r="A2390" s="392">
        <v>43739</v>
      </c>
      <c r="B2390" s="324" t="s">
        <v>171</v>
      </c>
      <c r="C2390" s="324" t="s">
        <v>169</v>
      </c>
      <c r="D2390" s="324" t="s">
        <v>82</v>
      </c>
      <c r="E2390" s="324" t="s">
        <v>13</v>
      </c>
      <c r="F2390" s="324" t="s">
        <v>170</v>
      </c>
      <c r="G2390" s="324" t="s">
        <v>170</v>
      </c>
      <c r="H2390" s="324" t="s">
        <v>170</v>
      </c>
      <c r="I2390" s="324" t="s">
        <v>170</v>
      </c>
    </row>
    <row r="2391" spans="1:9" x14ac:dyDescent="0.25">
      <c r="A2391" s="393">
        <v>43739</v>
      </c>
      <c r="B2391" s="325" t="s">
        <v>157</v>
      </c>
      <c r="C2391" s="325" t="s">
        <v>169</v>
      </c>
      <c r="D2391" s="325" t="s">
        <v>81</v>
      </c>
      <c r="E2391" s="325" t="s">
        <v>46</v>
      </c>
      <c r="F2391" s="325">
        <v>133</v>
      </c>
      <c r="G2391" s="325" t="s">
        <v>170</v>
      </c>
      <c r="H2391" s="325" t="s">
        <v>170</v>
      </c>
      <c r="I2391" s="325" t="s">
        <v>170</v>
      </c>
    </row>
    <row r="2392" spans="1:9" x14ac:dyDescent="0.25">
      <c r="A2392" s="392">
        <v>43739</v>
      </c>
      <c r="B2392" s="324" t="s">
        <v>157</v>
      </c>
      <c r="C2392" s="324" t="s">
        <v>169</v>
      </c>
      <c r="D2392" s="324" t="s">
        <v>81</v>
      </c>
      <c r="E2392" s="324" t="s">
        <v>47</v>
      </c>
      <c r="F2392" s="324">
        <v>100</v>
      </c>
      <c r="G2392" s="324" t="s">
        <v>170</v>
      </c>
      <c r="H2392" s="324" t="s">
        <v>170</v>
      </c>
      <c r="I2392" s="324" t="s">
        <v>170</v>
      </c>
    </row>
    <row r="2393" spans="1:9" x14ac:dyDescent="0.25">
      <c r="A2393" s="393">
        <v>43739</v>
      </c>
      <c r="B2393" s="325" t="s">
        <v>157</v>
      </c>
      <c r="C2393" s="325" t="s">
        <v>169</v>
      </c>
      <c r="D2393" s="325" t="s">
        <v>81</v>
      </c>
      <c r="E2393" s="325" t="s">
        <v>48</v>
      </c>
      <c r="F2393" s="325">
        <v>86</v>
      </c>
      <c r="G2393" s="325" t="s">
        <v>170</v>
      </c>
      <c r="H2393" s="325" t="s">
        <v>170</v>
      </c>
      <c r="I2393" s="325" t="s">
        <v>170</v>
      </c>
    </row>
    <row r="2394" spans="1:9" x14ac:dyDescent="0.25">
      <c r="A2394" s="392">
        <v>43739</v>
      </c>
      <c r="B2394" s="324" t="s">
        <v>157</v>
      </c>
      <c r="C2394" s="324" t="s">
        <v>169</v>
      </c>
      <c r="D2394" s="324" t="s">
        <v>81</v>
      </c>
      <c r="E2394" s="324" t="s">
        <v>50</v>
      </c>
      <c r="F2394" s="324">
        <v>171</v>
      </c>
      <c r="G2394" s="324" t="s">
        <v>170</v>
      </c>
      <c r="H2394" s="324" t="s">
        <v>170</v>
      </c>
      <c r="I2394" s="324" t="s">
        <v>170</v>
      </c>
    </row>
    <row r="2395" spans="1:9" x14ac:dyDescent="0.25">
      <c r="A2395" s="393">
        <v>43739</v>
      </c>
      <c r="B2395" s="325" t="s">
        <v>157</v>
      </c>
      <c r="C2395" s="325" t="s">
        <v>169</v>
      </c>
      <c r="D2395" s="325" t="s">
        <v>82</v>
      </c>
      <c r="E2395" s="325" t="s">
        <v>9</v>
      </c>
      <c r="F2395" s="325">
        <v>97</v>
      </c>
      <c r="G2395" s="325" t="s">
        <v>170</v>
      </c>
      <c r="H2395" s="325" t="s">
        <v>170</v>
      </c>
      <c r="I2395" s="325" t="s">
        <v>170</v>
      </c>
    </row>
    <row r="2396" spans="1:9" x14ac:dyDescent="0.25">
      <c r="A2396" s="392">
        <v>43739</v>
      </c>
      <c r="B2396" s="324" t="s">
        <v>157</v>
      </c>
      <c r="C2396" s="324" t="s">
        <v>169</v>
      </c>
      <c r="D2396" s="324" t="s">
        <v>82</v>
      </c>
      <c r="E2396" s="324" t="s">
        <v>10</v>
      </c>
      <c r="F2396" s="324">
        <v>24</v>
      </c>
      <c r="G2396" s="324" t="s">
        <v>170</v>
      </c>
      <c r="H2396" s="324" t="s">
        <v>170</v>
      </c>
      <c r="I2396" s="324" t="s">
        <v>170</v>
      </c>
    </row>
    <row r="2397" spans="1:9" x14ac:dyDescent="0.25">
      <c r="A2397" s="393">
        <v>43739</v>
      </c>
      <c r="B2397" s="325" t="s">
        <v>157</v>
      </c>
      <c r="C2397" s="325" t="s">
        <v>169</v>
      </c>
      <c r="D2397" s="325" t="s">
        <v>82</v>
      </c>
      <c r="E2397" s="325" t="s">
        <v>11</v>
      </c>
      <c r="F2397" s="325">
        <v>100</v>
      </c>
      <c r="G2397" s="325" t="s">
        <v>170</v>
      </c>
      <c r="H2397" s="325" t="s">
        <v>170</v>
      </c>
      <c r="I2397" s="325" t="s">
        <v>170</v>
      </c>
    </row>
    <row r="2398" spans="1:9" x14ac:dyDescent="0.25">
      <c r="A2398" s="392">
        <v>43739</v>
      </c>
      <c r="B2398" s="324" t="s">
        <v>157</v>
      </c>
      <c r="C2398" s="324" t="s">
        <v>169</v>
      </c>
      <c r="D2398" s="324" t="s">
        <v>82</v>
      </c>
      <c r="E2398" s="324" t="s">
        <v>12</v>
      </c>
      <c r="F2398" s="324">
        <v>53</v>
      </c>
      <c r="G2398" s="324" t="s">
        <v>170</v>
      </c>
      <c r="H2398" s="324" t="s">
        <v>170</v>
      </c>
      <c r="I2398" s="324" t="s">
        <v>170</v>
      </c>
    </row>
    <row r="2399" spans="1:9" x14ac:dyDescent="0.25">
      <c r="A2399" s="393">
        <v>43739</v>
      </c>
      <c r="B2399" s="325" t="s">
        <v>157</v>
      </c>
      <c r="C2399" s="325" t="s">
        <v>169</v>
      </c>
      <c r="D2399" s="325" t="s">
        <v>82</v>
      </c>
      <c r="E2399" s="325" t="s">
        <v>13</v>
      </c>
      <c r="F2399" s="325">
        <v>165</v>
      </c>
      <c r="G2399" s="325" t="s">
        <v>170</v>
      </c>
      <c r="H2399" s="325" t="s">
        <v>170</v>
      </c>
      <c r="I2399" s="325" t="s">
        <v>170</v>
      </c>
    </row>
    <row r="2400" spans="1:9" x14ac:dyDescent="0.25">
      <c r="A2400" s="392">
        <v>43739</v>
      </c>
      <c r="B2400" s="324" t="s">
        <v>158</v>
      </c>
      <c r="C2400" s="324" t="s">
        <v>169</v>
      </c>
      <c r="D2400" s="324" t="s">
        <v>81</v>
      </c>
      <c r="E2400" s="324" t="s">
        <v>46</v>
      </c>
      <c r="F2400" s="324">
        <v>346</v>
      </c>
      <c r="G2400" s="324" t="s">
        <v>170</v>
      </c>
      <c r="H2400" s="324" t="s">
        <v>170</v>
      </c>
      <c r="I2400" s="324" t="s">
        <v>170</v>
      </c>
    </row>
    <row r="2401" spans="1:9" x14ac:dyDescent="0.25">
      <c r="A2401" s="393">
        <v>43739</v>
      </c>
      <c r="B2401" s="325" t="s">
        <v>158</v>
      </c>
      <c r="C2401" s="325" t="s">
        <v>169</v>
      </c>
      <c r="D2401" s="325" t="s">
        <v>81</v>
      </c>
      <c r="E2401" s="325" t="s">
        <v>47</v>
      </c>
      <c r="F2401" s="325">
        <v>131</v>
      </c>
      <c r="G2401" s="325" t="s">
        <v>170</v>
      </c>
      <c r="H2401" s="325" t="s">
        <v>170</v>
      </c>
      <c r="I2401" s="325" t="s">
        <v>170</v>
      </c>
    </row>
    <row r="2402" spans="1:9" x14ac:dyDescent="0.25">
      <c r="A2402" s="392">
        <v>43739</v>
      </c>
      <c r="B2402" s="324" t="s">
        <v>158</v>
      </c>
      <c r="C2402" s="324" t="s">
        <v>169</v>
      </c>
      <c r="D2402" s="324" t="s">
        <v>81</v>
      </c>
      <c r="E2402" s="324" t="s">
        <v>48</v>
      </c>
      <c r="F2402" s="324">
        <v>90</v>
      </c>
      <c r="G2402" s="324" t="s">
        <v>170</v>
      </c>
      <c r="H2402" s="324" t="s">
        <v>170</v>
      </c>
      <c r="I2402" s="324" t="s">
        <v>170</v>
      </c>
    </row>
    <row r="2403" spans="1:9" x14ac:dyDescent="0.25">
      <c r="A2403" s="393">
        <v>43739</v>
      </c>
      <c r="B2403" s="325" t="s">
        <v>158</v>
      </c>
      <c r="C2403" s="325" t="s">
        <v>169</v>
      </c>
      <c r="D2403" s="325" t="s">
        <v>81</v>
      </c>
      <c r="E2403" s="325" t="s">
        <v>50</v>
      </c>
      <c r="F2403" s="325">
        <v>167</v>
      </c>
      <c r="G2403" s="325" t="s">
        <v>170</v>
      </c>
      <c r="H2403" s="325" t="s">
        <v>170</v>
      </c>
      <c r="I2403" s="325" t="s">
        <v>170</v>
      </c>
    </row>
    <row r="2404" spans="1:9" x14ac:dyDescent="0.25">
      <c r="A2404" s="392">
        <v>43739</v>
      </c>
      <c r="B2404" s="324" t="s">
        <v>158</v>
      </c>
      <c r="C2404" s="324" t="s">
        <v>169</v>
      </c>
      <c r="D2404" s="324" t="s">
        <v>82</v>
      </c>
      <c r="E2404" s="324" t="s">
        <v>9</v>
      </c>
      <c r="F2404" s="324">
        <v>44</v>
      </c>
      <c r="G2404" s="324" t="s">
        <v>170</v>
      </c>
      <c r="H2404" s="324" t="s">
        <v>170</v>
      </c>
      <c r="I2404" s="324" t="s">
        <v>170</v>
      </c>
    </row>
    <row r="2405" spans="1:9" x14ac:dyDescent="0.25">
      <c r="A2405" s="393">
        <v>43739</v>
      </c>
      <c r="B2405" s="325" t="s">
        <v>158</v>
      </c>
      <c r="C2405" s="325" t="s">
        <v>169</v>
      </c>
      <c r="D2405" s="325" t="s">
        <v>82</v>
      </c>
      <c r="E2405" s="325" t="s">
        <v>10</v>
      </c>
      <c r="F2405" s="325">
        <v>60</v>
      </c>
      <c r="G2405" s="325" t="s">
        <v>170</v>
      </c>
      <c r="H2405" s="325" t="s">
        <v>170</v>
      </c>
      <c r="I2405" s="325" t="s">
        <v>170</v>
      </c>
    </row>
    <row r="2406" spans="1:9" x14ac:dyDescent="0.25">
      <c r="A2406" s="392">
        <v>43739</v>
      </c>
      <c r="B2406" s="324" t="s">
        <v>158</v>
      </c>
      <c r="C2406" s="324" t="s">
        <v>169</v>
      </c>
      <c r="D2406" s="324" t="s">
        <v>82</v>
      </c>
      <c r="E2406" s="324" t="s">
        <v>11</v>
      </c>
      <c r="F2406" s="324">
        <v>66</v>
      </c>
      <c r="G2406" s="324" t="s">
        <v>170</v>
      </c>
      <c r="H2406" s="324" t="s">
        <v>170</v>
      </c>
      <c r="I2406" s="324" t="s">
        <v>170</v>
      </c>
    </row>
    <row r="2407" spans="1:9" x14ac:dyDescent="0.25">
      <c r="A2407" s="393">
        <v>43739</v>
      </c>
      <c r="B2407" s="325" t="s">
        <v>158</v>
      </c>
      <c r="C2407" s="325" t="s">
        <v>169</v>
      </c>
      <c r="D2407" s="325" t="s">
        <v>82</v>
      </c>
      <c r="E2407" s="325" t="s">
        <v>12</v>
      </c>
      <c r="F2407" s="325">
        <v>214</v>
      </c>
      <c r="G2407" s="325" t="s">
        <v>170</v>
      </c>
      <c r="H2407" s="325" t="s">
        <v>170</v>
      </c>
      <c r="I2407" s="325" t="s">
        <v>170</v>
      </c>
    </row>
    <row r="2408" spans="1:9" x14ac:dyDescent="0.25">
      <c r="A2408" s="392">
        <v>43739</v>
      </c>
      <c r="B2408" s="324" t="s">
        <v>158</v>
      </c>
      <c r="C2408" s="324" t="s">
        <v>169</v>
      </c>
      <c r="D2408" s="324" t="s">
        <v>82</v>
      </c>
      <c r="E2408" s="324" t="s">
        <v>13</v>
      </c>
      <c r="F2408" s="324">
        <v>350</v>
      </c>
      <c r="G2408" s="324" t="s">
        <v>170</v>
      </c>
      <c r="H2408" s="324" t="s">
        <v>170</v>
      </c>
      <c r="I2408" s="324" t="s">
        <v>170</v>
      </c>
    </row>
    <row r="2409" spans="1:9" x14ac:dyDescent="0.25">
      <c r="A2409" s="393">
        <v>43739</v>
      </c>
      <c r="B2409" s="325" t="s">
        <v>94</v>
      </c>
      <c r="C2409" s="325" t="s">
        <v>169</v>
      </c>
      <c r="D2409" s="325" t="s">
        <v>81</v>
      </c>
      <c r="E2409" s="325" t="s">
        <v>46</v>
      </c>
      <c r="F2409" s="325">
        <v>266</v>
      </c>
      <c r="G2409" s="325">
        <v>247</v>
      </c>
      <c r="H2409" s="325">
        <v>19</v>
      </c>
      <c r="I2409" s="325">
        <v>0.08</v>
      </c>
    </row>
    <row r="2410" spans="1:9" x14ac:dyDescent="0.25">
      <c r="A2410" s="392">
        <v>43739</v>
      </c>
      <c r="B2410" s="324" t="s">
        <v>94</v>
      </c>
      <c r="C2410" s="324" t="s">
        <v>169</v>
      </c>
      <c r="D2410" s="324" t="s">
        <v>81</v>
      </c>
      <c r="E2410" s="324" t="s">
        <v>47</v>
      </c>
      <c r="F2410" s="324">
        <v>892</v>
      </c>
      <c r="G2410" s="324">
        <v>889</v>
      </c>
      <c r="H2410" s="324">
        <v>3</v>
      </c>
      <c r="I2410" s="324">
        <v>0</v>
      </c>
    </row>
    <row r="2411" spans="1:9" x14ac:dyDescent="0.25">
      <c r="A2411" s="393">
        <v>43739</v>
      </c>
      <c r="B2411" s="325" t="s">
        <v>94</v>
      </c>
      <c r="C2411" s="325" t="s">
        <v>169</v>
      </c>
      <c r="D2411" s="325" t="s">
        <v>81</v>
      </c>
      <c r="E2411" s="325" t="s">
        <v>48</v>
      </c>
      <c r="F2411" s="325">
        <v>338</v>
      </c>
      <c r="G2411" s="325">
        <v>336</v>
      </c>
      <c r="H2411" s="325">
        <v>2</v>
      </c>
      <c r="I2411" s="325">
        <v>0.01</v>
      </c>
    </row>
    <row r="2412" spans="1:9" x14ac:dyDescent="0.25">
      <c r="A2412" s="392">
        <v>43739</v>
      </c>
      <c r="B2412" s="324" t="s">
        <v>94</v>
      </c>
      <c r="C2412" s="324" t="s">
        <v>169</v>
      </c>
      <c r="D2412" s="324" t="s">
        <v>81</v>
      </c>
      <c r="E2412" s="324" t="s">
        <v>50</v>
      </c>
      <c r="F2412" s="324">
        <v>2349</v>
      </c>
      <c r="G2412" s="324">
        <v>2349</v>
      </c>
      <c r="H2412" s="324">
        <v>0</v>
      </c>
      <c r="I2412" s="324">
        <v>0</v>
      </c>
    </row>
    <row r="2413" spans="1:9" x14ac:dyDescent="0.25">
      <c r="A2413" s="393">
        <v>43739</v>
      </c>
      <c r="B2413" s="325" t="s">
        <v>94</v>
      </c>
      <c r="C2413" s="325" t="s">
        <v>169</v>
      </c>
      <c r="D2413" s="325" t="s">
        <v>82</v>
      </c>
      <c r="E2413" s="325" t="s">
        <v>9</v>
      </c>
      <c r="F2413" s="325">
        <v>988</v>
      </c>
      <c r="G2413" s="325">
        <v>988</v>
      </c>
      <c r="H2413" s="325">
        <v>0</v>
      </c>
      <c r="I2413" s="325">
        <v>0</v>
      </c>
    </row>
    <row r="2414" spans="1:9" x14ac:dyDescent="0.25">
      <c r="A2414" s="392">
        <v>43739</v>
      </c>
      <c r="B2414" s="324" t="s">
        <v>94</v>
      </c>
      <c r="C2414" s="324" t="s">
        <v>169</v>
      </c>
      <c r="D2414" s="324" t="s">
        <v>82</v>
      </c>
      <c r="E2414" s="324" t="s">
        <v>10</v>
      </c>
      <c r="F2414" s="324">
        <v>436</v>
      </c>
      <c r="G2414" s="324">
        <v>436</v>
      </c>
      <c r="H2414" s="324">
        <v>0</v>
      </c>
      <c r="I2414" s="324">
        <v>0</v>
      </c>
    </row>
    <row r="2415" spans="1:9" x14ac:dyDescent="0.25">
      <c r="A2415" s="393">
        <v>43739</v>
      </c>
      <c r="B2415" s="325" t="s">
        <v>94</v>
      </c>
      <c r="C2415" s="325" t="s">
        <v>169</v>
      </c>
      <c r="D2415" s="325" t="s">
        <v>82</v>
      </c>
      <c r="E2415" s="325" t="s">
        <v>11</v>
      </c>
      <c r="F2415" s="325">
        <v>897</v>
      </c>
      <c r="G2415" s="325">
        <v>897</v>
      </c>
      <c r="H2415" s="325">
        <v>0</v>
      </c>
      <c r="I2415" s="325">
        <v>0</v>
      </c>
    </row>
    <row r="2416" spans="1:9" x14ac:dyDescent="0.25">
      <c r="A2416" s="392">
        <v>43739</v>
      </c>
      <c r="B2416" s="324" t="s">
        <v>94</v>
      </c>
      <c r="C2416" s="324" t="s">
        <v>169</v>
      </c>
      <c r="D2416" s="324" t="s">
        <v>82</v>
      </c>
      <c r="E2416" s="324" t="s">
        <v>12</v>
      </c>
      <c r="F2416" s="324">
        <v>464</v>
      </c>
      <c r="G2416" s="324">
        <v>464</v>
      </c>
      <c r="H2416" s="324">
        <v>0</v>
      </c>
      <c r="I2416" s="324">
        <v>0</v>
      </c>
    </row>
    <row r="2417" spans="1:9" x14ac:dyDescent="0.25">
      <c r="A2417" s="393">
        <v>43739</v>
      </c>
      <c r="B2417" s="325" t="s">
        <v>94</v>
      </c>
      <c r="C2417" s="325" t="s">
        <v>169</v>
      </c>
      <c r="D2417" s="325" t="s">
        <v>82</v>
      </c>
      <c r="E2417" s="325" t="s">
        <v>13</v>
      </c>
      <c r="F2417" s="325">
        <v>1060</v>
      </c>
      <c r="G2417" s="325">
        <v>1036</v>
      </c>
      <c r="H2417" s="325">
        <v>24</v>
      </c>
      <c r="I2417" s="325">
        <v>0.02</v>
      </c>
    </row>
    <row r="2418" spans="1:9" x14ac:dyDescent="0.25">
      <c r="A2418" s="392">
        <v>43739</v>
      </c>
      <c r="B2418" s="324" t="s">
        <v>159</v>
      </c>
      <c r="C2418" s="324" t="s">
        <v>169</v>
      </c>
      <c r="D2418" s="324" t="s">
        <v>81</v>
      </c>
      <c r="E2418" s="324" t="s">
        <v>46</v>
      </c>
      <c r="F2418" s="324">
        <v>117</v>
      </c>
      <c r="G2418" s="324" t="s">
        <v>170</v>
      </c>
      <c r="H2418" s="324" t="s">
        <v>170</v>
      </c>
      <c r="I2418" s="324" t="s">
        <v>170</v>
      </c>
    </row>
    <row r="2419" spans="1:9" x14ac:dyDescent="0.25">
      <c r="A2419" s="393">
        <v>43739</v>
      </c>
      <c r="B2419" s="325" t="s">
        <v>159</v>
      </c>
      <c r="C2419" s="325" t="s">
        <v>169</v>
      </c>
      <c r="D2419" s="325" t="s">
        <v>81</v>
      </c>
      <c r="E2419" s="325" t="s">
        <v>47</v>
      </c>
      <c r="F2419" s="325">
        <v>89</v>
      </c>
      <c r="G2419" s="325" t="s">
        <v>170</v>
      </c>
      <c r="H2419" s="325" t="s">
        <v>170</v>
      </c>
      <c r="I2419" s="325" t="s">
        <v>170</v>
      </c>
    </row>
    <row r="2420" spans="1:9" x14ac:dyDescent="0.25">
      <c r="A2420" s="392">
        <v>43739</v>
      </c>
      <c r="B2420" s="324" t="s">
        <v>159</v>
      </c>
      <c r="C2420" s="324" t="s">
        <v>169</v>
      </c>
      <c r="D2420" s="324" t="s">
        <v>81</v>
      </c>
      <c r="E2420" s="324" t="s">
        <v>48</v>
      </c>
      <c r="F2420" s="324">
        <v>57</v>
      </c>
      <c r="G2420" s="324" t="s">
        <v>170</v>
      </c>
      <c r="H2420" s="324" t="s">
        <v>170</v>
      </c>
      <c r="I2420" s="324" t="s">
        <v>170</v>
      </c>
    </row>
    <row r="2421" spans="1:9" x14ac:dyDescent="0.25">
      <c r="A2421" s="393">
        <v>43739</v>
      </c>
      <c r="B2421" s="325" t="s">
        <v>159</v>
      </c>
      <c r="C2421" s="325" t="s">
        <v>169</v>
      </c>
      <c r="D2421" s="325" t="s">
        <v>81</v>
      </c>
      <c r="E2421" s="325" t="s">
        <v>50</v>
      </c>
      <c r="F2421" s="325">
        <v>108</v>
      </c>
      <c r="G2421" s="325" t="s">
        <v>170</v>
      </c>
      <c r="H2421" s="325" t="s">
        <v>170</v>
      </c>
      <c r="I2421" s="325" t="s">
        <v>170</v>
      </c>
    </row>
    <row r="2422" spans="1:9" x14ac:dyDescent="0.25">
      <c r="A2422" s="392">
        <v>43739</v>
      </c>
      <c r="B2422" s="324" t="s">
        <v>159</v>
      </c>
      <c r="C2422" s="324" t="s">
        <v>169</v>
      </c>
      <c r="D2422" s="324" t="s">
        <v>82</v>
      </c>
      <c r="E2422" s="324" t="s">
        <v>9</v>
      </c>
      <c r="F2422" s="324">
        <v>33</v>
      </c>
      <c r="G2422" s="324" t="s">
        <v>170</v>
      </c>
      <c r="H2422" s="324" t="s">
        <v>170</v>
      </c>
      <c r="I2422" s="324" t="s">
        <v>170</v>
      </c>
    </row>
    <row r="2423" spans="1:9" x14ac:dyDescent="0.25">
      <c r="A2423" s="393">
        <v>43739</v>
      </c>
      <c r="B2423" s="325" t="s">
        <v>159</v>
      </c>
      <c r="C2423" s="325" t="s">
        <v>169</v>
      </c>
      <c r="D2423" s="325" t="s">
        <v>82</v>
      </c>
      <c r="E2423" s="325" t="s">
        <v>10</v>
      </c>
      <c r="F2423" s="325">
        <v>65</v>
      </c>
      <c r="G2423" s="325" t="s">
        <v>170</v>
      </c>
      <c r="H2423" s="325" t="s">
        <v>170</v>
      </c>
      <c r="I2423" s="325" t="s">
        <v>170</v>
      </c>
    </row>
    <row r="2424" spans="1:9" x14ac:dyDescent="0.25">
      <c r="A2424" s="392">
        <v>43739</v>
      </c>
      <c r="B2424" s="324" t="s">
        <v>159</v>
      </c>
      <c r="C2424" s="324" t="s">
        <v>169</v>
      </c>
      <c r="D2424" s="324" t="s">
        <v>82</v>
      </c>
      <c r="E2424" s="324" t="s">
        <v>11</v>
      </c>
      <c r="F2424" s="324">
        <v>31</v>
      </c>
      <c r="G2424" s="324" t="s">
        <v>170</v>
      </c>
      <c r="H2424" s="324" t="s">
        <v>170</v>
      </c>
      <c r="I2424" s="324" t="s">
        <v>170</v>
      </c>
    </row>
    <row r="2425" spans="1:9" x14ac:dyDescent="0.25">
      <c r="A2425" s="393">
        <v>43739</v>
      </c>
      <c r="B2425" s="325" t="s">
        <v>159</v>
      </c>
      <c r="C2425" s="325" t="s">
        <v>169</v>
      </c>
      <c r="D2425" s="325" t="s">
        <v>82</v>
      </c>
      <c r="E2425" s="325" t="s">
        <v>12</v>
      </c>
      <c r="F2425" s="325">
        <v>101</v>
      </c>
      <c r="G2425" s="325" t="s">
        <v>170</v>
      </c>
      <c r="H2425" s="325" t="s">
        <v>170</v>
      </c>
      <c r="I2425" s="325" t="s">
        <v>170</v>
      </c>
    </row>
    <row r="2426" spans="1:9" x14ac:dyDescent="0.25">
      <c r="A2426" s="392">
        <v>43739</v>
      </c>
      <c r="B2426" s="324" t="s">
        <v>159</v>
      </c>
      <c r="C2426" s="324" t="s">
        <v>169</v>
      </c>
      <c r="D2426" s="324" t="s">
        <v>82</v>
      </c>
      <c r="E2426" s="324" t="s">
        <v>13</v>
      </c>
      <c r="F2426" s="324">
        <v>141</v>
      </c>
      <c r="G2426" s="324" t="s">
        <v>170</v>
      </c>
      <c r="H2426" s="324" t="s">
        <v>170</v>
      </c>
      <c r="I2426" s="324" t="s">
        <v>170</v>
      </c>
    </row>
    <row r="2427" spans="1:9" x14ac:dyDescent="0.25">
      <c r="A2427" s="393">
        <v>43739</v>
      </c>
      <c r="B2427" s="325" t="s">
        <v>160</v>
      </c>
      <c r="C2427" s="325" t="s">
        <v>169</v>
      </c>
      <c r="D2427" s="325" t="s">
        <v>81</v>
      </c>
      <c r="E2427" s="325" t="s">
        <v>46</v>
      </c>
      <c r="F2427" s="325">
        <v>23</v>
      </c>
      <c r="G2427" s="325" t="s">
        <v>170</v>
      </c>
      <c r="H2427" s="325" t="s">
        <v>170</v>
      </c>
      <c r="I2427" s="325" t="s">
        <v>170</v>
      </c>
    </row>
    <row r="2428" spans="1:9" x14ac:dyDescent="0.25">
      <c r="A2428" s="392">
        <v>43739</v>
      </c>
      <c r="B2428" s="324" t="s">
        <v>160</v>
      </c>
      <c r="C2428" s="324" t="s">
        <v>169</v>
      </c>
      <c r="D2428" s="324" t="s">
        <v>81</v>
      </c>
      <c r="E2428" s="324" t="s">
        <v>47</v>
      </c>
      <c r="F2428" s="324">
        <v>31</v>
      </c>
      <c r="G2428" s="324" t="s">
        <v>170</v>
      </c>
      <c r="H2428" s="324" t="s">
        <v>170</v>
      </c>
      <c r="I2428" s="324" t="s">
        <v>170</v>
      </c>
    </row>
    <row r="2429" spans="1:9" x14ac:dyDescent="0.25">
      <c r="A2429" s="393">
        <v>43739</v>
      </c>
      <c r="B2429" s="325" t="s">
        <v>160</v>
      </c>
      <c r="C2429" s="325" t="s">
        <v>169</v>
      </c>
      <c r="D2429" s="325" t="s">
        <v>81</v>
      </c>
      <c r="E2429" s="325" t="s">
        <v>48</v>
      </c>
      <c r="F2429" s="325">
        <v>16</v>
      </c>
      <c r="G2429" s="325" t="s">
        <v>170</v>
      </c>
      <c r="H2429" s="325" t="s">
        <v>170</v>
      </c>
      <c r="I2429" s="325" t="s">
        <v>170</v>
      </c>
    </row>
    <row r="2430" spans="1:9" x14ac:dyDescent="0.25">
      <c r="A2430" s="392">
        <v>43739</v>
      </c>
      <c r="B2430" s="324" t="s">
        <v>160</v>
      </c>
      <c r="C2430" s="324" t="s">
        <v>169</v>
      </c>
      <c r="D2430" s="324" t="s">
        <v>81</v>
      </c>
      <c r="E2430" s="324" t="s">
        <v>50</v>
      </c>
      <c r="F2430" s="324">
        <v>93</v>
      </c>
      <c r="G2430" s="324" t="s">
        <v>170</v>
      </c>
      <c r="H2430" s="324" t="s">
        <v>170</v>
      </c>
      <c r="I2430" s="324" t="s">
        <v>170</v>
      </c>
    </row>
    <row r="2431" spans="1:9" x14ac:dyDescent="0.25">
      <c r="A2431" s="393">
        <v>43739</v>
      </c>
      <c r="B2431" s="325" t="s">
        <v>13</v>
      </c>
      <c r="C2431" s="325" t="s">
        <v>169</v>
      </c>
      <c r="D2431" s="325" t="s">
        <v>81</v>
      </c>
      <c r="E2431" s="325" t="s">
        <v>46</v>
      </c>
      <c r="F2431" s="325">
        <v>189</v>
      </c>
      <c r="G2431" s="325">
        <v>216</v>
      </c>
      <c r="H2431" s="325">
        <v>-27</v>
      </c>
      <c r="I2431" s="325">
        <v>-0.12</v>
      </c>
    </row>
    <row r="2432" spans="1:9" x14ac:dyDescent="0.25">
      <c r="A2432" s="392">
        <v>43739</v>
      </c>
      <c r="B2432" s="324" t="s">
        <v>13</v>
      </c>
      <c r="C2432" s="324" t="s">
        <v>169</v>
      </c>
      <c r="D2432" s="324" t="s">
        <v>81</v>
      </c>
      <c r="E2432" s="324" t="s">
        <v>47</v>
      </c>
      <c r="F2432" s="324">
        <v>101</v>
      </c>
      <c r="G2432" s="324">
        <v>106</v>
      </c>
      <c r="H2432" s="324">
        <v>-5</v>
      </c>
      <c r="I2432" s="324">
        <v>-0.05</v>
      </c>
    </row>
    <row r="2433" spans="1:9" x14ac:dyDescent="0.25">
      <c r="A2433" s="393">
        <v>43739</v>
      </c>
      <c r="B2433" s="325" t="s">
        <v>13</v>
      </c>
      <c r="C2433" s="325" t="s">
        <v>169</v>
      </c>
      <c r="D2433" s="325" t="s">
        <v>81</v>
      </c>
      <c r="E2433" s="325" t="s">
        <v>48</v>
      </c>
      <c r="F2433" s="325">
        <v>84</v>
      </c>
      <c r="G2433" s="325">
        <v>88</v>
      </c>
      <c r="H2433" s="325">
        <v>-4</v>
      </c>
      <c r="I2433" s="325">
        <v>-0.05</v>
      </c>
    </row>
    <row r="2434" spans="1:9" x14ac:dyDescent="0.25">
      <c r="A2434" s="392">
        <v>43739</v>
      </c>
      <c r="B2434" s="324" t="s">
        <v>13</v>
      </c>
      <c r="C2434" s="324" t="s">
        <v>169</v>
      </c>
      <c r="D2434" s="324" t="s">
        <v>81</v>
      </c>
      <c r="E2434" s="324" t="s">
        <v>50</v>
      </c>
      <c r="F2434" s="324">
        <v>103</v>
      </c>
      <c r="G2434" s="324">
        <v>108</v>
      </c>
      <c r="H2434" s="324">
        <v>-5</v>
      </c>
      <c r="I2434" s="324">
        <v>-0.05</v>
      </c>
    </row>
    <row r="2435" spans="1:9" x14ac:dyDescent="0.25">
      <c r="A2435" s="393">
        <v>43739</v>
      </c>
      <c r="B2435" s="325" t="s">
        <v>95</v>
      </c>
      <c r="C2435" s="325" t="s">
        <v>169</v>
      </c>
      <c r="D2435" s="325" t="s">
        <v>81</v>
      </c>
      <c r="E2435" s="325" t="s">
        <v>46</v>
      </c>
      <c r="F2435" s="325">
        <v>669</v>
      </c>
      <c r="G2435" s="325">
        <v>569</v>
      </c>
      <c r="H2435" s="325">
        <v>100</v>
      </c>
      <c r="I2435" s="325">
        <v>0.18</v>
      </c>
    </row>
    <row r="2436" spans="1:9" x14ac:dyDescent="0.25">
      <c r="A2436" s="392">
        <v>43739</v>
      </c>
      <c r="B2436" s="324" t="s">
        <v>95</v>
      </c>
      <c r="C2436" s="324" t="s">
        <v>169</v>
      </c>
      <c r="D2436" s="324" t="s">
        <v>81</v>
      </c>
      <c r="E2436" s="324" t="s">
        <v>47</v>
      </c>
      <c r="F2436" s="324">
        <v>298</v>
      </c>
      <c r="G2436" s="324">
        <v>284</v>
      </c>
      <c r="H2436" s="324">
        <v>14</v>
      </c>
      <c r="I2436" s="324">
        <v>0.05</v>
      </c>
    </row>
    <row r="2437" spans="1:9" x14ac:dyDescent="0.25">
      <c r="A2437" s="393">
        <v>43739</v>
      </c>
      <c r="B2437" s="325" t="s">
        <v>95</v>
      </c>
      <c r="C2437" s="325" t="s">
        <v>169</v>
      </c>
      <c r="D2437" s="325" t="s">
        <v>81</v>
      </c>
      <c r="E2437" s="325" t="s">
        <v>48</v>
      </c>
      <c r="F2437" s="325">
        <v>241</v>
      </c>
      <c r="G2437" s="325">
        <v>220</v>
      </c>
      <c r="H2437" s="325">
        <v>21</v>
      </c>
      <c r="I2437" s="325">
        <v>0.1</v>
      </c>
    </row>
    <row r="2438" spans="1:9" x14ac:dyDescent="0.25">
      <c r="A2438" s="392">
        <v>43739</v>
      </c>
      <c r="B2438" s="324" t="s">
        <v>95</v>
      </c>
      <c r="C2438" s="324" t="s">
        <v>169</v>
      </c>
      <c r="D2438" s="324" t="s">
        <v>81</v>
      </c>
      <c r="E2438" s="324" t="s">
        <v>50</v>
      </c>
      <c r="F2438" s="324">
        <v>312</v>
      </c>
      <c r="G2438" s="324">
        <v>311</v>
      </c>
      <c r="H2438" s="324">
        <v>1</v>
      </c>
      <c r="I2438" s="324">
        <v>0</v>
      </c>
    </row>
    <row r="2439" spans="1:9" x14ac:dyDescent="0.25">
      <c r="A2439" s="393">
        <v>43739</v>
      </c>
      <c r="B2439" s="325" t="s">
        <v>95</v>
      </c>
      <c r="C2439" s="325" t="s">
        <v>169</v>
      </c>
      <c r="D2439" s="325" t="s">
        <v>82</v>
      </c>
      <c r="E2439" s="325" t="s">
        <v>9</v>
      </c>
      <c r="F2439" s="325">
        <v>44</v>
      </c>
      <c r="G2439" s="325">
        <v>45</v>
      </c>
      <c r="H2439" s="325">
        <v>-1</v>
      </c>
      <c r="I2439" s="325">
        <v>-0.02</v>
      </c>
    </row>
    <row r="2440" spans="1:9" x14ac:dyDescent="0.25">
      <c r="A2440" s="392">
        <v>43739</v>
      </c>
      <c r="B2440" s="324" t="s">
        <v>95</v>
      </c>
      <c r="C2440" s="324" t="s">
        <v>169</v>
      </c>
      <c r="D2440" s="324" t="s">
        <v>82</v>
      </c>
      <c r="E2440" s="324" t="s">
        <v>10</v>
      </c>
      <c r="F2440" s="324">
        <v>60</v>
      </c>
      <c r="G2440" s="324">
        <v>60</v>
      </c>
      <c r="H2440" s="324">
        <v>0</v>
      </c>
      <c r="I2440" s="324">
        <v>0</v>
      </c>
    </row>
    <row r="2441" spans="1:9" x14ac:dyDescent="0.25">
      <c r="A2441" s="393">
        <v>43739</v>
      </c>
      <c r="B2441" s="325" t="s">
        <v>95</v>
      </c>
      <c r="C2441" s="325" t="s">
        <v>169</v>
      </c>
      <c r="D2441" s="325" t="s">
        <v>82</v>
      </c>
      <c r="E2441" s="325" t="s">
        <v>11</v>
      </c>
      <c r="F2441" s="325">
        <v>66</v>
      </c>
      <c r="G2441" s="325">
        <v>66</v>
      </c>
      <c r="H2441" s="325">
        <v>0</v>
      </c>
      <c r="I2441" s="325">
        <v>0</v>
      </c>
    </row>
    <row r="2442" spans="1:9" x14ac:dyDescent="0.25">
      <c r="A2442" s="392">
        <v>43739</v>
      </c>
      <c r="B2442" s="324" t="s">
        <v>95</v>
      </c>
      <c r="C2442" s="324" t="s">
        <v>169</v>
      </c>
      <c r="D2442" s="324" t="s">
        <v>82</v>
      </c>
      <c r="E2442" s="324" t="s">
        <v>12</v>
      </c>
      <c r="F2442" s="324">
        <v>214</v>
      </c>
      <c r="G2442" s="324">
        <v>214</v>
      </c>
      <c r="H2442" s="324">
        <v>0</v>
      </c>
      <c r="I2442" s="324">
        <v>0</v>
      </c>
    </row>
    <row r="2443" spans="1:9" x14ac:dyDescent="0.25">
      <c r="A2443" s="393">
        <v>43739</v>
      </c>
      <c r="B2443" s="325" t="s">
        <v>95</v>
      </c>
      <c r="C2443" s="325" t="s">
        <v>169</v>
      </c>
      <c r="D2443" s="325" t="s">
        <v>82</v>
      </c>
      <c r="E2443" s="325" t="s">
        <v>13</v>
      </c>
      <c r="F2443" s="325">
        <v>350</v>
      </c>
      <c r="G2443" s="325">
        <v>280</v>
      </c>
      <c r="H2443" s="325">
        <v>70</v>
      </c>
      <c r="I2443" s="325">
        <v>0.25</v>
      </c>
    </row>
    <row r="2444" spans="1:9" x14ac:dyDescent="0.25">
      <c r="A2444" s="392">
        <v>43739</v>
      </c>
      <c r="B2444" s="324" t="s">
        <v>96</v>
      </c>
      <c r="C2444" s="324" t="s">
        <v>169</v>
      </c>
      <c r="D2444" s="324" t="s">
        <v>81</v>
      </c>
      <c r="E2444" s="324" t="s">
        <v>46</v>
      </c>
      <c r="F2444" s="324">
        <v>382</v>
      </c>
      <c r="G2444" s="324">
        <v>350</v>
      </c>
      <c r="H2444" s="324">
        <v>32</v>
      </c>
      <c r="I2444" s="324">
        <v>0.09</v>
      </c>
    </row>
    <row r="2445" spans="1:9" x14ac:dyDescent="0.25">
      <c r="A2445" s="393">
        <v>43739</v>
      </c>
      <c r="B2445" s="325" t="s">
        <v>96</v>
      </c>
      <c r="C2445" s="325" t="s">
        <v>169</v>
      </c>
      <c r="D2445" s="325" t="s">
        <v>81</v>
      </c>
      <c r="E2445" s="325" t="s">
        <v>47</v>
      </c>
      <c r="F2445" s="325">
        <v>600</v>
      </c>
      <c r="G2445" s="325">
        <v>594</v>
      </c>
      <c r="H2445" s="325">
        <v>6</v>
      </c>
      <c r="I2445" s="325">
        <v>0.01</v>
      </c>
    </row>
    <row r="2446" spans="1:9" x14ac:dyDescent="0.25">
      <c r="A2446" s="392">
        <v>43739</v>
      </c>
      <c r="B2446" s="324" t="s">
        <v>96</v>
      </c>
      <c r="C2446" s="324" t="s">
        <v>169</v>
      </c>
      <c r="D2446" s="324" t="s">
        <v>81</v>
      </c>
      <c r="E2446" s="324" t="s">
        <v>48</v>
      </c>
      <c r="F2446" s="324">
        <v>302</v>
      </c>
      <c r="G2446" s="324">
        <v>296</v>
      </c>
      <c r="H2446" s="324">
        <v>6</v>
      </c>
      <c r="I2446" s="324">
        <v>0.02</v>
      </c>
    </row>
    <row r="2447" spans="1:9" x14ac:dyDescent="0.25">
      <c r="A2447" s="393">
        <v>43739</v>
      </c>
      <c r="B2447" s="325" t="s">
        <v>96</v>
      </c>
      <c r="C2447" s="325" t="s">
        <v>169</v>
      </c>
      <c r="D2447" s="325" t="s">
        <v>81</v>
      </c>
      <c r="E2447" s="325" t="s">
        <v>50</v>
      </c>
      <c r="F2447" s="325">
        <v>715</v>
      </c>
      <c r="G2447" s="325">
        <v>715</v>
      </c>
      <c r="H2447" s="325">
        <v>0</v>
      </c>
      <c r="I2447" s="325">
        <v>0</v>
      </c>
    </row>
    <row r="2448" spans="1:9" x14ac:dyDescent="0.25">
      <c r="A2448" s="392">
        <v>43739</v>
      </c>
      <c r="B2448" s="324" t="s">
        <v>96</v>
      </c>
      <c r="C2448" s="324" t="s">
        <v>169</v>
      </c>
      <c r="D2448" s="324" t="s">
        <v>82</v>
      </c>
      <c r="E2448" s="324" t="s">
        <v>9</v>
      </c>
      <c r="F2448" s="324">
        <v>453</v>
      </c>
      <c r="G2448" s="324">
        <v>453</v>
      </c>
      <c r="H2448" s="324">
        <v>0</v>
      </c>
      <c r="I2448" s="324">
        <v>0</v>
      </c>
    </row>
    <row r="2449" spans="1:9" x14ac:dyDescent="0.25">
      <c r="A2449" s="393">
        <v>43739</v>
      </c>
      <c r="B2449" s="325" t="s">
        <v>96</v>
      </c>
      <c r="C2449" s="325" t="s">
        <v>169</v>
      </c>
      <c r="D2449" s="325" t="s">
        <v>82</v>
      </c>
      <c r="E2449" s="325" t="s">
        <v>10</v>
      </c>
      <c r="F2449" s="325">
        <v>223</v>
      </c>
      <c r="G2449" s="325">
        <v>223</v>
      </c>
      <c r="H2449" s="325">
        <v>0</v>
      </c>
      <c r="I2449" s="325">
        <v>0</v>
      </c>
    </row>
    <row r="2450" spans="1:9" x14ac:dyDescent="0.25">
      <c r="A2450" s="392">
        <v>43739</v>
      </c>
      <c r="B2450" s="324" t="s">
        <v>96</v>
      </c>
      <c r="C2450" s="324" t="s">
        <v>169</v>
      </c>
      <c r="D2450" s="324" t="s">
        <v>82</v>
      </c>
      <c r="E2450" s="324" t="s">
        <v>11</v>
      </c>
      <c r="F2450" s="324">
        <v>167</v>
      </c>
      <c r="G2450" s="324">
        <v>167</v>
      </c>
      <c r="H2450" s="324">
        <v>0</v>
      </c>
      <c r="I2450" s="324">
        <v>0</v>
      </c>
    </row>
    <row r="2451" spans="1:9" x14ac:dyDescent="0.25">
      <c r="A2451" s="393">
        <v>43739</v>
      </c>
      <c r="B2451" s="325" t="s">
        <v>96</v>
      </c>
      <c r="C2451" s="325" t="s">
        <v>169</v>
      </c>
      <c r="D2451" s="325" t="s">
        <v>82</v>
      </c>
      <c r="E2451" s="325" t="s">
        <v>12</v>
      </c>
      <c r="F2451" s="325">
        <v>95</v>
      </c>
      <c r="G2451" s="325">
        <v>94</v>
      </c>
      <c r="H2451" s="325">
        <v>1</v>
      </c>
      <c r="I2451" s="325">
        <v>0.01</v>
      </c>
    </row>
    <row r="2452" spans="1:9" x14ac:dyDescent="0.25">
      <c r="A2452" s="392">
        <v>43739</v>
      </c>
      <c r="B2452" s="324" t="s">
        <v>96</v>
      </c>
      <c r="C2452" s="324" t="s">
        <v>169</v>
      </c>
      <c r="D2452" s="324" t="s">
        <v>82</v>
      </c>
      <c r="E2452" s="324" t="s">
        <v>13</v>
      </c>
      <c r="F2452" s="324">
        <v>739</v>
      </c>
      <c r="G2452" s="324">
        <v>704</v>
      </c>
      <c r="H2452" s="324">
        <v>35</v>
      </c>
      <c r="I2452" s="324">
        <v>0.05</v>
      </c>
    </row>
    <row r="2453" spans="1:9" x14ac:dyDescent="0.25">
      <c r="A2453" s="393">
        <v>43739</v>
      </c>
      <c r="B2453" s="325" t="s">
        <v>161</v>
      </c>
      <c r="C2453" s="325" t="s">
        <v>169</v>
      </c>
      <c r="D2453" s="325" t="s">
        <v>81</v>
      </c>
      <c r="E2453" s="325" t="s">
        <v>46</v>
      </c>
      <c r="F2453" s="325">
        <v>49</v>
      </c>
      <c r="G2453" s="325" t="s">
        <v>170</v>
      </c>
      <c r="H2453" s="325" t="s">
        <v>170</v>
      </c>
      <c r="I2453" s="325" t="s">
        <v>170</v>
      </c>
    </row>
    <row r="2454" spans="1:9" x14ac:dyDescent="0.25">
      <c r="A2454" s="392">
        <v>43739</v>
      </c>
      <c r="B2454" s="324" t="s">
        <v>161</v>
      </c>
      <c r="C2454" s="324" t="s">
        <v>169</v>
      </c>
      <c r="D2454" s="324" t="s">
        <v>81</v>
      </c>
      <c r="E2454" s="324" t="s">
        <v>47</v>
      </c>
      <c r="F2454" s="324">
        <v>154</v>
      </c>
      <c r="G2454" s="324" t="s">
        <v>170</v>
      </c>
      <c r="H2454" s="324" t="s">
        <v>170</v>
      </c>
      <c r="I2454" s="324" t="s">
        <v>170</v>
      </c>
    </row>
    <row r="2455" spans="1:9" x14ac:dyDescent="0.25">
      <c r="A2455" s="393">
        <v>43739</v>
      </c>
      <c r="B2455" s="325" t="s">
        <v>161</v>
      </c>
      <c r="C2455" s="325" t="s">
        <v>169</v>
      </c>
      <c r="D2455" s="325" t="s">
        <v>81</v>
      </c>
      <c r="E2455" s="325" t="s">
        <v>48</v>
      </c>
      <c r="F2455" s="325">
        <v>55</v>
      </c>
      <c r="G2455" s="325" t="s">
        <v>170</v>
      </c>
      <c r="H2455" s="325" t="s">
        <v>170</v>
      </c>
      <c r="I2455" s="325" t="s">
        <v>170</v>
      </c>
    </row>
    <row r="2456" spans="1:9" x14ac:dyDescent="0.25">
      <c r="A2456" s="392">
        <v>43739</v>
      </c>
      <c r="B2456" s="324" t="s">
        <v>161</v>
      </c>
      <c r="C2456" s="324" t="s">
        <v>169</v>
      </c>
      <c r="D2456" s="324" t="s">
        <v>81</v>
      </c>
      <c r="E2456" s="324" t="s">
        <v>50</v>
      </c>
      <c r="F2456" s="324">
        <v>420</v>
      </c>
      <c r="G2456" s="324" t="s">
        <v>170</v>
      </c>
      <c r="H2456" s="324" t="s">
        <v>170</v>
      </c>
      <c r="I2456" s="324" t="s">
        <v>170</v>
      </c>
    </row>
    <row r="2457" spans="1:9" x14ac:dyDescent="0.25">
      <c r="A2457" s="393">
        <v>43739</v>
      </c>
      <c r="B2457" s="325" t="s">
        <v>161</v>
      </c>
      <c r="C2457" s="325" t="s">
        <v>169</v>
      </c>
      <c r="D2457" s="325" t="s">
        <v>82</v>
      </c>
      <c r="E2457" s="325" t="s">
        <v>9</v>
      </c>
      <c r="F2457" s="325">
        <v>388</v>
      </c>
      <c r="G2457" s="325" t="s">
        <v>170</v>
      </c>
      <c r="H2457" s="325" t="s">
        <v>170</v>
      </c>
      <c r="I2457" s="325" t="s">
        <v>170</v>
      </c>
    </row>
    <row r="2458" spans="1:9" x14ac:dyDescent="0.25">
      <c r="A2458" s="392">
        <v>43739</v>
      </c>
      <c r="B2458" s="324" t="s">
        <v>161</v>
      </c>
      <c r="C2458" s="324" t="s">
        <v>169</v>
      </c>
      <c r="D2458" s="324" t="s">
        <v>82</v>
      </c>
      <c r="E2458" s="324" t="s">
        <v>10</v>
      </c>
      <c r="F2458" s="324">
        <v>31</v>
      </c>
      <c r="G2458" s="324" t="s">
        <v>170</v>
      </c>
      <c r="H2458" s="324" t="s">
        <v>170</v>
      </c>
      <c r="I2458" s="324" t="s">
        <v>170</v>
      </c>
    </row>
    <row r="2459" spans="1:9" x14ac:dyDescent="0.25">
      <c r="A2459" s="393">
        <v>43739</v>
      </c>
      <c r="B2459" s="325" t="s">
        <v>161</v>
      </c>
      <c r="C2459" s="325" t="s">
        <v>169</v>
      </c>
      <c r="D2459" s="325" t="s">
        <v>82</v>
      </c>
      <c r="E2459" s="325" t="s">
        <v>11</v>
      </c>
      <c r="F2459" s="325">
        <v>60</v>
      </c>
      <c r="G2459" s="325" t="s">
        <v>170</v>
      </c>
      <c r="H2459" s="325" t="s">
        <v>170</v>
      </c>
      <c r="I2459" s="325" t="s">
        <v>170</v>
      </c>
    </row>
    <row r="2460" spans="1:9" x14ac:dyDescent="0.25">
      <c r="A2460" s="392">
        <v>43739</v>
      </c>
      <c r="B2460" s="324" t="s">
        <v>161</v>
      </c>
      <c r="C2460" s="324" t="s">
        <v>169</v>
      </c>
      <c r="D2460" s="324" t="s">
        <v>82</v>
      </c>
      <c r="E2460" s="324" t="s">
        <v>12</v>
      </c>
      <c r="F2460" s="324">
        <v>30</v>
      </c>
      <c r="G2460" s="324" t="s">
        <v>170</v>
      </c>
      <c r="H2460" s="324" t="s">
        <v>170</v>
      </c>
      <c r="I2460" s="324" t="s">
        <v>170</v>
      </c>
    </row>
    <row r="2461" spans="1:9" x14ac:dyDescent="0.25">
      <c r="A2461" s="393">
        <v>43739</v>
      </c>
      <c r="B2461" s="325" t="s">
        <v>161</v>
      </c>
      <c r="C2461" s="325" t="s">
        <v>169</v>
      </c>
      <c r="D2461" s="325" t="s">
        <v>82</v>
      </c>
      <c r="E2461" s="325" t="s">
        <v>13</v>
      </c>
      <c r="F2461" s="325">
        <v>169</v>
      </c>
      <c r="G2461" s="325" t="s">
        <v>170</v>
      </c>
      <c r="H2461" s="325" t="s">
        <v>170</v>
      </c>
      <c r="I2461" s="325" t="s">
        <v>170</v>
      </c>
    </row>
    <row r="2462" spans="1:9" x14ac:dyDescent="0.25">
      <c r="A2462" s="392">
        <v>43770</v>
      </c>
      <c r="B2462" s="324" t="s">
        <v>80</v>
      </c>
      <c r="C2462" s="324" t="s">
        <v>169</v>
      </c>
      <c r="D2462" s="324" t="s">
        <v>81</v>
      </c>
      <c r="E2462" s="324" t="s">
        <v>46</v>
      </c>
      <c r="F2462" s="324">
        <v>4514</v>
      </c>
      <c r="G2462" s="324">
        <v>4108</v>
      </c>
      <c r="H2462" s="324">
        <v>406</v>
      </c>
      <c r="I2462" s="324">
        <v>0.1</v>
      </c>
    </row>
    <row r="2463" spans="1:9" x14ac:dyDescent="0.25">
      <c r="A2463" s="393">
        <v>43770</v>
      </c>
      <c r="B2463" s="325" t="s">
        <v>80</v>
      </c>
      <c r="C2463" s="325" t="s">
        <v>169</v>
      </c>
      <c r="D2463" s="325" t="s">
        <v>81</v>
      </c>
      <c r="E2463" s="325" t="s">
        <v>47</v>
      </c>
      <c r="F2463" s="325">
        <v>5207</v>
      </c>
      <c r="G2463" s="325">
        <v>5147</v>
      </c>
      <c r="H2463" s="325">
        <v>60</v>
      </c>
      <c r="I2463" s="325">
        <v>0.01</v>
      </c>
    </row>
    <row r="2464" spans="1:9" x14ac:dyDescent="0.25">
      <c r="A2464" s="392">
        <v>43770</v>
      </c>
      <c r="B2464" s="324" t="s">
        <v>80</v>
      </c>
      <c r="C2464" s="324" t="s">
        <v>169</v>
      </c>
      <c r="D2464" s="324" t="s">
        <v>81</v>
      </c>
      <c r="E2464" s="324" t="s">
        <v>48</v>
      </c>
      <c r="F2464" s="324">
        <v>2952</v>
      </c>
      <c r="G2464" s="324">
        <v>2907</v>
      </c>
      <c r="H2464" s="324">
        <v>45</v>
      </c>
      <c r="I2464" s="324">
        <v>0.02</v>
      </c>
    </row>
    <row r="2465" spans="1:9" x14ac:dyDescent="0.25">
      <c r="A2465" s="393">
        <v>43770</v>
      </c>
      <c r="B2465" s="325" t="s">
        <v>80</v>
      </c>
      <c r="C2465" s="325" t="s">
        <v>169</v>
      </c>
      <c r="D2465" s="325" t="s">
        <v>81</v>
      </c>
      <c r="E2465" s="325" t="s">
        <v>49</v>
      </c>
      <c r="F2465" s="325">
        <v>1654</v>
      </c>
      <c r="G2465" s="325">
        <v>1652</v>
      </c>
      <c r="H2465" s="325">
        <v>2</v>
      </c>
      <c r="I2465" s="325">
        <v>0</v>
      </c>
    </row>
    <row r="2466" spans="1:9" x14ac:dyDescent="0.25">
      <c r="A2466" s="392">
        <v>43770</v>
      </c>
      <c r="B2466" s="324" t="s">
        <v>80</v>
      </c>
      <c r="C2466" s="324" t="s">
        <v>169</v>
      </c>
      <c r="D2466" s="324" t="s">
        <v>81</v>
      </c>
      <c r="E2466" s="324" t="s">
        <v>50</v>
      </c>
      <c r="F2466" s="324">
        <v>9622</v>
      </c>
      <c r="G2466" s="324">
        <v>9623</v>
      </c>
      <c r="H2466" s="324">
        <v>-1</v>
      </c>
      <c r="I2466" s="324">
        <v>0</v>
      </c>
    </row>
    <row r="2467" spans="1:9" x14ac:dyDescent="0.25">
      <c r="A2467" s="393">
        <v>43770</v>
      </c>
      <c r="B2467" s="325" t="s">
        <v>80</v>
      </c>
      <c r="C2467" s="325" t="s">
        <v>169</v>
      </c>
      <c r="D2467" s="325" t="s">
        <v>82</v>
      </c>
      <c r="E2467" s="325" t="s">
        <v>9</v>
      </c>
      <c r="F2467" s="325">
        <v>4938</v>
      </c>
      <c r="G2467" s="325">
        <v>4930</v>
      </c>
      <c r="H2467" s="325">
        <v>8</v>
      </c>
      <c r="I2467" s="325">
        <v>0</v>
      </c>
    </row>
    <row r="2468" spans="1:9" x14ac:dyDescent="0.25">
      <c r="A2468" s="392">
        <v>43770</v>
      </c>
      <c r="B2468" s="324" t="s">
        <v>80</v>
      </c>
      <c r="C2468" s="324" t="s">
        <v>169</v>
      </c>
      <c r="D2468" s="324" t="s">
        <v>82</v>
      </c>
      <c r="E2468" s="324" t="s">
        <v>10</v>
      </c>
      <c r="F2468" s="324">
        <v>3000</v>
      </c>
      <c r="G2468" s="324">
        <v>2992</v>
      </c>
      <c r="H2468" s="324">
        <v>8</v>
      </c>
      <c r="I2468" s="324">
        <v>0</v>
      </c>
    </row>
    <row r="2469" spans="1:9" x14ac:dyDescent="0.25">
      <c r="A2469" s="393">
        <v>43770</v>
      </c>
      <c r="B2469" s="325" t="s">
        <v>80</v>
      </c>
      <c r="C2469" s="325" t="s">
        <v>169</v>
      </c>
      <c r="D2469" s="325" t="s">
        <v>82</v>
      </c>
      <c r="E2469" s="325" t="s">
        <v>11</v>
      </c>
      <c r="F2469" s="325">
        <v>2979</v>
      </c>
      <c r="G2469" s="325">
        <v>2978</v>
      </c>
      <c r="H2469" s="325">
        <v>1</v>
      </c>
      <c r="I2469" s="325">
        <v>0</v>
      </c>
    </row>
    <row r="2470" spans="1:9" x14ac:dyDescent="0.25">
      <c r="A2470" s="392">
        <v>43770</v>
      </c>
      <c r="B2470" s="324" t="s">
        <v>80</v>
      </c>
      <c r="C2470" s="324" t="s">
        <v>169</v>
      </c>
      <c r="D2470" s="324" t="s">
        <v>82</v>
      </c>
      <c r="E2470" s="324" t="s">
        <v>12</v>
      </c>
      <c r="F2470" s="324">
        <v>3082</v>
      </c>
      <c r="G2470" s="324">
        <v>3065</v>
      </c>
      <c r="H2470" s="324">
        <v>17</v>
      </c>
      <c r="I2470" s="324">
        <v>0.01</v>
      </c>
    </row>
    <row r="2471" spans="1:9" x14ac:dyDescent="0.25">
      <c r="A2471" s="393">
        <v>43770</v>
      </c>
      <c r="B2471" s="325" t="s">
        <v>80</v>
      </c>
      <c r="C2471" s="325" t="s">
        <v>169</v>
      </c>
      <c r="D2471" s="325" t="s">
        <v>82</v>
      </c>
      <c r="E2471" s="325" t="s">
        <v>13</v>
      </c>
      <c r="F2471" s="325">
        <v>5093</v>
      </c>
      <c r="G2471" s="325">
        <v>4792</v>
      </c>
      <c r="H2471" s="325">
        <v>301</v>
      </c>
      <c r="I2471" s="325">
        <v>0.06</v>
      </c>
    </row>
    <row r="2472" spans="1:9" x14ac:dyDescent="0.25">
      <c r="A2472" s="392">
        <v>43770</v>
      </c>
      <c r="B2472" s="324" t="s">
        <v>145</v>
      </c>
      <c r="C2472" s="324" t="s">
        <v>169</v>
      </c>
      <c r="D2472" s="324" t="s">
        <v>81</v>
      </c>
      <c r="E2472" s="324" t="s">
        <v>46</v>
      </c>
      <c r="F2472" s="324">
        <v>135</v>
      </c>
      <c r="G2472" s="324" t="s">
        <v>170</v>
      </c>
      <c r="H2472" s="324" t="s">
        <v>170</v>
      </c>
      <c r="I2472" s="324" t="s">
        <v>170</v>
      </c>
    </row>
    <row r="2473" spans="1:9" x14ac:dyDescent="0.25">
      <c r="A2473" s="393">
        <v>43770</v>
      </c>
      <c r="B2473" s="325" t="s">
        <v>145</v>
      </c>
      <c r="C2473" s="325" t="s">
        <v>169</v>
      </c>
      <c r="D2473" s="325" t="s">
        <v>81</v>
      </c>
      <c r="E2473" s="325" t="s">
        <v>47</v>
      </c>
      <c r="F2473" s="325">
        <v>194</v>
      </c>
      <c r="G2473" s="325" t="s">
        <v>170</v>
      </c>
      <c r="H2473" s="325" t="s">
        <v>170</v>
      </c>
      <c r="I2473" s="325" t="s">
        <v>170</v>
      </c>
    </row>
    <row r="2474" spans="1:9" x14ac:dyDescent="0.25">
      <c r="A2474" s="392">
        <v>43770</v>
      </c>
      <c r="B2474" s="324" t="s">
        <v>145</v>
      </c>
      <c r="C2474" s="324" t="s">
        <v>169</v>
      </c>
      <c r="D2474" s="324" t="s">
        <v>81</v>
      </c>
      <c r="E2474" s="324" t="s">
        <v>48</v>
      </c>
      <c r="F2474" s="324">
        <v>94</v>
      </c>
      <c r="G2474" s="324" t="s">
        <v>170</v>
      </c>
      <c r="H2474" s="324" t="s">
        <v>170</v>
      </c>
      <c r="I2474" s="324" t="s">
        <v>170</v>
      </c>
    </row>
    <row r="2475" spans="1:9" x14ac:dyDescent="0.25">
      <c r="A2475" s="393">
        <v>43770</v>
      </c>
      <c r="B2475" s="325" t="s">
        <v>145</v>
      </c>
      <c r="C2475" s="325" t="s">
        <v>169</v>
      </c>
      <c r="D2475" s="325" t="s">
        <v>81</v>
      </c>
      <c r="E2475" s="325" t="s">
        <v>50</v>
      </c>
      <c r="F2475" s="325">
        <v>274</v>
      </c>
      <c r="G2475" s="325" t="s">
        <v>170</v>
      </c>
      <c r="H2475" s="325" t="s">
        <v>170</v>
      </c>
      <c r="I2475" s="325" t="s">
        <v>170</v>
      </c>
    </row>
    <row r="2476" spans="1:9" x14ac:dyDescent="0.25">
      <c r="A2476" s="392">
        <v>43770</v>
      </c>
      <c r="B2476" s="324" t="s">
        <v>145</v>
      </c>
      <c r="C2476" s="324" t="s">
        <v>169</v>
      </c>
      <c r="D2476" s="324" t="s">
        <v>82</v>
      </c>
      <c r="E2476" s="324" t="s">
        <v>9</v>
      </c>
      <c r="F2476" s="324">
        <v>164</v>
      </c>
      <c r="G2476" s="324" t="s">
        <v>170</v>
      </c>
      <c r="H2476" s="324" t="s">
        <v>170</v>
      </c>
      <c r="I2476" s="324" t="s">
        <v>170</v>
      </c>
    </row>
    <row r="2477" spans="1:9" x14ac:dyDescent="0.25">
      <c r="A2477" s="393">
        <v>43770</v>
      </c>
      <c r="B2477" s="325" t="s">
        <v>145</v>
      </c>
      <c r="C2477" s="325" t="s">
        <v>169</v>
      </c>
      <c r="D2477" s="325" t="s">
        <v>82</v>
      </c>
      <c r="E2477" s="325" t="s">
        <v>10</v>
      </c>
      <c r="F2477" s="325">
        <v>133</v>
      </c>
      <c r="G2477" s="325" t="s">
        <v>170</v>
      </c>
      <c r="H2477" s="325" t="s">
        <v>170</v>
      </c>
      <c r="I2477" s="325" t="s">
        <v>170</v>
      </c>
    </row>
    <row r="2478" spans="1:9" x14ac:dyDescent="0.25">
      <c r="A2478" s="392">
        <v>43770</v>
      </c>
      <c r="B2478" s="324" t="s">
        <v>145</v>
      </c>
      <c r="C2478" s="324" t="s">
        <v>169</v>
      </c>
      <c r="D2478" s="324" t="s">
        <v>82</v>
      </c>
      <c r="E2478" s="324" t="s">
        <v>11</v>
      </c>
      <c r="F2478" s="324">
        <v>34</v>
      </c>
      <c r="G2478" s="324" t="s">
        <v>170</v>
      </c>
      <c r="H2478" s="324" t="s">
        <v>170</v>
      </c>
      <c r="I2478" s="324" t="s">
        <v>170</v>
      </c>
    </row>
    <row r="2479" spans="1:9" x14ac:dyDescent="0.25">
      <c r="A2479" s="393">
        <v>43770</v>
      </c>
      <c r="B2479" s="325" t="s">
        <v>145</v>
      </c>
      <c r="C2479" s="325" t="s">
        <v>169</v>
      </c>
      <c r="D2479" s="325" t="s">
        <v>82</v>
      </c>
      <c r="E2479" s="325" t="s">
        <v>12</v>
      </c>
      <c r="F2479" s="325">
        <v>18</v>
      </c>
      <c r="G2479" s="325" t="s">
        <v>170</v>
      </c>
      <c r="H2479" s="325" t="s">
        <v>170</v>
      </c>
      <c r="I2479" s="325" t="s">
        <v>170</v>
      </c>
    </row>
    <row r="2480" spans="1:9" x14ac:dyDescent="0.25">
      <c r="A2480" s="392">
        <v>43770</v>
      </c>
      <c r="B2480" s="324" t="s">
        <v>145</v>
      </c>
      <c r="C2480" s="324" t="s">
        <v>169</v>
      </c>
      <c r="D2480" s="324" t="s">
        <v>82</v>
      </c>
      <c r="E2480" s="324" t="s">
        <v>13</v>
      </c>
      <c r="F2480" s="324">
        <v>348</v>
      </c>
      <c r="G2480" s="324" t="s">
        <v>170</v>
      </c>
      <c r="H2480" s="324" t="s">
        <v>170</v>
      </c>
      <c r="I2480" s="324" t="s">
        <v>170</v>
      </c>
    </row>
    <row r="2481" spans="1:9" x14ac:dyDescent="0.25">
      <c r="A2481" s="393">
        <v>43770</v>
      </c>
      <c r="B2481" s="325" t="s">
        <v>83</v>
      </c>
      <c r="C2481" s="325" t="s">
        <v>169</v>
      </c>
      <c r="D2481" s="325" t="s">
        <v>81</v>
      </c>
      <c r="E2481" s="325" t="s">
        <v>46</v>
      </c>
      <c r="F2481" s="325">
        <v>28</v>
      </c>
      <c r="G2481" s="325">
        <v>27</v>
      </c>
      <c r="H2481" s="325">
        <v>1</v>
      </c>
      <c r="I2481" s="325">
        <v>0.04</v>
      </c>
    </row>
    <row r="2482" spans="1:9" x14ac:dyDescent="0.25">
      <c r="A2482" s="392">
        <v>43770</v>
      </c>
      <c r="B2482" s="324" t="s">
        <v>83</v>
      </c>
      <c r="C2482" s="324" t="s">
        <v>169</v>
      </c>
      <c r="D2482" s="324" t="s">
        <v>81</v>
      </c>
      <c r="E2482" s="324" t="s">
        <v>47</v>
      </c>
      <c r="F2482" s="324">
        <v>69</v>
      </c>
      <c r="G2482" s="324">
        <v>69</v>
      </c>
      <c r="H2482" s="324">
        <v>0</v>
      </c>
      <c r="I2482" s="324">
        <v>0</v>
      </c>
    </row>
    <row r="2483" spans="1:9" x14ac:dyDescent="0.25">
      <c r="A2483" s="393">
        <v>43770</v>
      </c>
      <c r="B2483" s="325" t="s">
        <v>83</v>
      </c>
      <c r="C2483" s="325" t="s">
        <v>169</v>
      </c>
      <c r="D2483" s="325" t="s">
        <v>81</v>
      </c>
      <c r="E2483" s="325" t="s">
        <v>48</v>
      </c>
      <c r="F2483" s="325">
        <v>48</v>
      </c>
      <c r="G2483" s="325">
        <v>48</v>
      </c>
      <c r="H2483" s="325">
        <v>0</v>
      </c>
      <c r="I2483" s="325">
        <v>0</v>
      </c>
    </row>
    <row r="2484" spans="1:9" x14ac:dyDescent="0.25">
      <c r="A2484" s="392">
        <v>43770</v>
      </c>
      <c r="B2484" s="324" t="s">
        <v>83</v>
      </c>
      <c r="C2484" s="324" t="s">
        <v>169</v>
      </c>
      <c r="D2484" s="324" t="s">
        <v>81</v>
      </c>
      <c r="E2484" s="324" t="s">
        <v>50</v>
      </c>
      <c r="F2484" s="324">
        <v>59</v>
      </c>
      <c r="G2484" s="324">
        <v>59</v>
      </c>
      <c r="H2484" s="324">
        <v>0</v>
      </c>
      <c r="I2484" s="324">
        <v>0</v>
      </c>
    </row>
    <row r="2485" spans="1:9" x14ac:dyDescent="0.25">
      <c r="A2485" s="393">
        <v>43770</v>
      </c>
      <c r="B2485" s="325" t="s">
        <v>84</v>
      </c>
      <c r="C2485" s="325" t="s">
        <v>169</v>
      </c>
      <c r="D2485" s="325" t="s">
        <v>81</v>
      </c>
      <c r="E2485" s="325" t="s">
        <v>46</v>
      </c>
      <c r="F2485" s="325">
        <v>200</v>
      </c>
      <c r="G2485" s="325">
        <v>153</v>
      </c>
      <c r="H2485" s="325">
        <v>47</v>
      </c>
      <c r="I2485" s="325">
        <v>0.31</v>
      </c>
    </row>
    <row r="2486" spans="1:9" x14ac:dyDescent="0.25">
      <c r="A2486" s="392">
        <v>43770</v>
      </c>
      <c r="B2486" s="324" t="s">
        <v>84</v>
      </c>
      <c r="C2486" s="324" t="s">
        <v>169</v>
      </c>
      <c r="D2486" s="324" t="s">
        <v>81</v>
      </c>
      <c r="E2486" s="324" t="s">
        <v>47</v>
      </c>
      <c r="F2486" s="324">
        <v>74</v>
      </c>
      <c r="G2486" s="324">
        <v>73</v>
      </c>
      <c r="H2486" s="324">
        <v>1</v>
      </c>
      <c r="I2486" s="324">
        <v>0.01</v>
      </c>
    </row>
    <row r="2487" spans="1:9" x14ac:dyDescent="0.25">
      <c r="A2487" s="393">
        <v>43770</v>
      </c>
      <c r="B2487" s="325" t="s">
        <v>84</v>
      </c>
      <c r="C2487" s="325" t="s">
        <v>169</v>
      </c>
      <c r="D2487" s="325" t="s">
        <v>81</v>
      </c>
      <c r="E2487" s="325" t="s">
        <v>48</v>
      </c>
      <c r="F2487" s="325">
        <v>123</v>
      </c>
      <c r="G2487" s="325">
        <v>119</v>
      </c>
      <c r="H2487" s="325">
        <v>4</v>
      </c>
      <c r="I2487" s="325">
        <v>0.03</v>
      </c>
    </row>
    <row r="2488" spans="1:9" x14ac:dyDescent="0.25">
      <c r="A2488" s="392">
        <v>43770</v>
      </c>
      <c r="B2488" s="324" t="s">
        <v>84</v>
      </c>
      <c r="C2488" s="324" t="s">
        <v>169</v>
      </c>
      <c r="D2488" s="324" t="s">
        <v>81</v>
      </c>
      <c r="E2488" s="324" t="s">
        <v>50</v>
      </c>
      <c r="F2488" s="324">
        <v>10</v>
      </c>
      <c r="G2488" s="324">
        <v>10</v>
      </c>
      <c r="H2488" s="324">
        <v>0</v>
      </c>
      <c r="I2488" s="324">
        <v>0</v>
      </c>
    </row>
    <row r="2489" spans="1:9" x14ac:dyDescent="0.25">
      <c r="A2489" s="393">
        <v>43770</v>
      </c>
      <c r="B2489" s="325" t="s">
        <v>85</v>
      </c>
      <c r="C2489" s="325" t="s">
        <v>169</v>
      </c>
      <c r="D2489" s="325" t="s">
        <v>81</v>
      </c>
      <c r="E2489" s="325" t="s">
        <v>46</v>
      </c>
      <c r="F2489" s="325">
        <v>132</v>
      </c>
      <c r="G2489" s="325">
        <v>127</v>
      </c>
      <c r="H2489" s="325">
        <v>5</v>
      </c>
      <c r="I2489" s="325">
        <v>0.04</v>
      </c>
    </row>
    <row r="2490" spans="1:9" x14ac:dyDescent="0.25">
      <c r="A2490" s="392">
        <v>43770</v>
      </c>
      <c r="B2490" s="324" t="s">
        <v>85</v>
      </c>
      <c r="C2490" s="324" t="s">
        <v>169</v>
      </c>
      <c r="D2490" s="324" t="s">
        <v>81</v>
      </c>
      <c r="E2490" s="324" t="s">
        <v>47</v>
      </c>
      <c r="F2490" s="324">
        <v>240</v>
      </c>
      <c r="G2490" s="324">
        <v>239</v>
      </c>
      <c r="H2490" s="324">
        <v>1</v>
      </c>
      <c r="I2490" s="324">
        <v>0</v>
      </c>
    </row>
    <row r="2491" spans="1:9" x14ac:dyDescent="0.25">
      <c r="A2491" s="393">
        <v>43770</v>
      </c>
      <c r="B2491" s="325" t="s">
        <v>85</v>
      </c>
      <c r="C2491" s="325" t="s">
        <v>169</v>
      </c>
      <c r="D2491" s="325" t="s">
        <v>81</v>
      </c>
      <c r="E2491" s="325" t="s">
        <v>48</v>
      </c>
      <c r="F2491" s="325">
        <v>138</v>
      </c>
      <c r="G2491" s="325">
        <v>137</v>
      </c>
      <c r="H2491" s="325">
        <v>1</v>
      </c>
      <c r="I2491" s="325">
        <v>0.01</v>
      </c>
    </row>
    <row r="2492" spans="1:9" x14ac:dyDescent="0.25">
      <c r="A2492" s="392">
        <v>43770</v>
      </c>
      <c r="B2492" s="324" t="s">
        <v>85</v>
      </c>
      <c r="C2492" s="324" t="s">
        <v>169</v>
      </c>
      <c r="D2492" s="324" t="s">
        <v>81</v>
      </c>
      <c r="E2492" s="324" t="s">
        <v>49</v>
      </c>
      <c r="F2492" s="324">
        <v>1175</v>
      </c>
      <c r="G2492" s="324">
        <v>1174</v>
      </c>
      <c r="H2492" s="324">
        <v>1</v>
      </c>
      <c r="I2492" s="324">
        <v>0</v>
      </c>
    </row>
    <row r="2493" spans="1:9" x14ac:dyDescent="0.25">
      <c r="A2493" s="393">
        <v>43770</v>
      </c>
      <c r="B2493" s="325" t="s">
        <v>85</v>
      </c>
      <c r="C2493" s="325" t="s">
        <v>169</v>
      </c>
      <c r="D2493" s="325" t="s">
        <v>81</v>
      </c>
      <c r="E2493" s="325" t="s">
        <v>50</v>
      </c>
      <c r="F2493" s="325">
        <v>1711</v>
      </c>
      <c r="G2493" s="325">
        <v>1712</v>
      </c>
      <c r="H2493" s="325">
        <v>-1</v>
      </c>
      <c r="I2493" s="325">
        <v>0</v>
      </c>
    </row>
    <row r="2494" spans="1:9" x14ac:dyDescent="0.25">
      <c r="A2494" s="392">
        <v>43770</v>
      </c>
      <c r="B2494" s="324" t="s">
        <v>85</v>
      </c>
      <c r="C2494" s="324" t="s">
        <v>169</v>
      </c>
      <c r="D2494" s="324" t="s">
        <v>82</v>
      </c>
      <c r="E2494" s="324" t="s">
        <v>9</v>
      </c>
      <c r="F2494" s="324">
        <v>1174</v>
      </c>
      <c r="G2494" s="324">
        <v>1172</v>
      </c>
      <c r="H2494" s="324">
        <v>2</v>
      </c>
      <c r="I2494" s="324">
        <v>0</v>
      </c>
    </row>
    <row r="2495" spans="1:9" x14ac:dyDescent="0.25">
      <c r="A2495" s="393">
        <v>43770</v>
      </c>
      <c r="B2495" s="325" t="s">
        <v>85</v>
      </c>
      <c r="C2495" s="325" t="s">
        <v>169</v>
      </c>
      <c r="D2495" s="325" t="s">
        <v>82</v>
      </c>
      <c r="E2495" s="325" t="s">
        <v>10</v>
      </c>
      <c r="F2495" s="325">
        <v>1062</v>
      </c>
      <c r="G2495" s="325">
        <v>1060</v>
      </c>
      <c r="H2495" s="325">
        <v>2</v>
      </c>
      <c r="I2495" s="325">
        <v>0</v>
      </c>
    </row>
    <row r="2496" spans="1:9" x14ac:dyDescent="0.25">
      <c r="A2496" s="392">
        <v>43770</v>
      </c>
      <c r="B2496" s="324" t="s">
        <v>85</v>
      </c>
      <c r="C2496" s="324" t="s">
        <v>169</v>
      </c>
      <c r="D2496" s="324" t="s">
        <v>82</v>
      </c>
      <c r="E2496" s="324" t="s">
        <v>11</v>
      </c>
      <c r="F2496" s="324">
        <v>262</v>
      </c>
      <c r="G2496" s="324">
        <v>262</v>
      </c>
      <c r="H2496" s="324">
        <v>0</v>
      </c>
      <c r="I2496" s="324">
        <v>0</v>
      </c>
    </row>
    <row r="2497" spans="1:9" x14ac:dyDescent="0.25">
      <c r="A2497" s="393">
        <v>43770</v>
      </c>
      <c r="B2497" s="325" t="s">
        <v>85</v>
      </c>
      <c r="C2497" s="325" t="s">
        <v>169</v>
      </c>
      <c r="D2497" s="325" t="s">
        <v>82</v>
      </c>
      <c r="E2497" s="325" t="s">
        <v>12</v>
      </c>
      <c r="F2497" s="325">
        <v>88</v>
      </c>
      <c r="G2497" s="325">
        <v>86</v>
      </c>
      <c r="H2497" s="325">
        <v>2</v>
      </c>
      <c r="I2497" s="325">
        <v>0.02</v>
      </c>
    </row>
    <row r="2498" spans="1:9" x14ac:dyDescent="0.25">
      <c r="A2498" s="392">
        <v>43770</v>
      </c>
      <c r="B2498" s="324" t="s">
        <v>85</v>
      </c>
      <c r="C2498" s="324" t="s">
        <v>169</v>
      </c>
      <c r="D2498" s="324" t="s">
        <v>82</v>
      </c>
      <c r="E2498" s="324" t="s">
        <v>13</v>
      </c>
      <c r="F2498" s="324">
        <v>810</v>
      </c>
      <c r="G2498" s="324">
        <v>809</v>
      </c>
      <c r="H2498" s="324">
        <v>1</v>
      </c>
      <c r="I2498" s="324">
        <v>0</v>
      </c>
    </row>
    <row r="2499" spans="1:9" x14ac:dyDescent="0.25">
      <c r="A2499" s="393">
        <v>43770</v>
      </c>
      <c r="B2499" s="325" t="s">
        <v>146</v>
      </c>
      <c r="C2499" s="325" t="s">
        <v>169</v>
      </c>
      <c r="D2499" s="325" t="s">
        <v>81</v>
      </c>
      <c r="E2499" s="325" t="s">
        <v>46</v>
      </c>
      <c r="F2499" s="325">
        <v>19</v>
      </c>
      <c r="G2499" s="325" t="s">
        <v>170</v>
      </c>
      <c r="H2499" s="325" t="s">
        <v>170</v>
      </c>
      <c r="I2499" s="325" t="s">
        <v>170</v>
      </c>
    </row>
    <row r="2500" spans="1:9" x14ac:dyDescent="0.25">
      <c r="A2500" s="392">
        <v>43770</v>
      </c>
      <c r="B2500" s="324" t="s">
        <v>146</v>
      </c>
      <c r="C2500" s="324" t="s">
        <v>169</v>
      </c>
      <c r="D2500" s="324" t="s">
        <v>81</v>
      </c>
      <c r="E2500" s="324" t="s">
        <v>47</v>
      </c>
      <c r="F2500" s="324">
        <v>49</v>
      </c>
      <c r="G2500" s="324" t="s">
        <v>170</v>
      </c>
      <c r="H2500" s="324" t="s">
        <v>170</v>
      </c>
      <c r="I2500" s="324" t="s">
        <v>170</v>
      </c>
    </row>
    <row r="2501" spans="1:9" x14ac:dyDescent="0.25">
      <c r="A2501" s="393">
        <v>43770</v>
      </c>
      <c r="B2501" s="325" t="s">
        <v>146</v>
      </c>
      <c r="C2501" s="325" t="s">
        <v>169</v>
      </c>
      <c r="D2501" s="325" t="s">
        <v>81</v>
      </c>
      <c r="E2501" s="325" t="s">
        <v>48</v>
      </c>
      <c r="F2501" s="325">
        <v>16</v>
      </c>
      <c r="G2501" s="325" t="s">
        <v>170</v>
      </c>
      <c r="H2501" s="325" t="s">
        <v>170</v>
      </c>
      <c r="I2501" s="325" t="s">
        <v>170</v>
      </c>
    </row>
    <row r="2502" spans="1:9" x14ac:dyDescent="0.25">
      <c r="A2502" s="392">
        <v>43770</v>
      </c>
      <c r="B2502" s="324" t="s">
        <v>146</v>
      </c>
      <c r="C2502" s="324" t="s">
        <v>169</v>
      </c>
      <c r="D2502" s="324" t="s">
        <v>81</v>
      </c>
      <c r="E2502" s="324" t="s">
        <v>49</v>
      </c>
      <c r="F2502" s="324">
        <v>68</v>
      </c>
      <c r="G2502" s="324" t="s">
        <v>170</v>
      </c>
      <c r="H2502" s="324" t="s">
        <v>170</v>
      </c>
      <c r="I2502" s="324" t="s">
        <v>170</v>
      </c>
    </row>
    <row r="2503" spans="1:9" x14ac:dyDescent="0.25">
      <c r="A2503" s="393">
        <v>43770</v>
      </c>
      <c r="B2503" s="325" t="s">
        <v>146</v>
      </c>
      <c r="C2503" s="325" t="s">
        <v>169</v>
      </c>
      <c r="D2503" s="325" t="s">
        <v>81</v>
      </c>
      <c r="E2503" s="325" t="s">
        <v>50</v>
      </c>
      <c r="F2503" s="325">
        <v>40</v>
      </c>
      <c r="G2503" s="325" t="s">
        <v>170</v>
      </c>
      <c r="H2503" s="325" t="s">
        <v>170</v>
      </c>
      <c r="I2503" s="325" t="s">
        <v>170</v>
      </c>
    </row>
    <row r="2504" spans="1:9" x14ac:dyDescent="0.25">
      <c r="A2504" s="392">
        <v>43770</v>
      </c>
      <c r="B2504" s="324" t="s">
        <v>86</v>
      </c>
      <c r="C2504" s="324" t="s">
        <v>169</v>
      </c>
      <c r="D2504" s="324" t="s">
        <v>81</v>
      </c>
      <c r="E2504" s="324" t="s">
        <v>46</v>
      </c>
      <c r="F2504" s="324">
        <v>617</v>
      </c>
      <c r="G2504" s="324">
        <v>577</v>
      </c>
      <c r="H2504" s="324">
        <v>40</v>
      </c>
      <c r="I2504" s="324">
        <v>7.0000000000000007E-2</v>
      </c>
    </row>
    <row r="2505" spans="1:9" x14ac:dyDescent="0.25">
      <c r="A2505" s="393">
        <v>43770</v>
      </c>
      <c r="B2505" s="325" t="s">
        <v>86</v>
      </c>
      <c r="C2505" s="325" t="s">
        <v>169</v>
      </c>
      <c r="D2505" s="325" t="s">
        <v>81</v>
      </c>
      <c r="E2505" s="325" t="s">
        <v>47</v>
      </c>
      <c r="F2505" s="325">
        <v>578</v>
      </c>
      <c r="G2505" s="325">
        <v>570</v>
      </c>
      <c r="H2505" s="325">
        <v>8</v>
      </c>
      <c r="I2505" s="325">
        <v>0.01</v>
      </c>
    </row>
    <row r="2506" spans="1:9" x14ac:dyDescent="0.25">
      <c r="A2506" s="392">
        <v>43770</v>
      </c>
      <c r="B2506" s="324" t="s">
        <v>86</v>
      </c>
      <c r="C2506" s="324" t="s">
        <v>169</v>
      </c>
      <c r="D2506" s="324" t="s">
        <v>81</v>
      </c>
      <c r="E2506" s="324" t="s">
        <v>48</v>
      </c>
      <c r="F2506" s="324">
        <v>364</v>
      </c>
      <c r="G2506" s="324">
        <v>359</v>
      </c>
      <c r="H2506" s="324">
        <v>5</v>
      </c>
      <c r="I2506" s="324">
        <v>0.01</v>
      </c>
    </row>
    <row r="2507" spans="1:9" x14ac:dyDescent="0.25">
      <c r="A2507" s="393">
        <v>43770</v>
      </c>
      <c r="B2507" s="325" t="s">
        <v>86</v>
      </c>
      <c r="C2507" s="325" t="s">
        <v>169</v>
      </c>
      <c r="D2507" s="325" t="s">
        <v>81</v>
      </c>
      <c r="E2507" s="325" t="s">
        <v>49</v>
      </c>
      <c r="F2507" s="325">
        <v>411</v>
      </c>
      <c r="G2507" s="325">
        <v>410</v>
      </c>
      <c r="H2507" s="325">
        <v>1</v>
      </c>
      <c r="I2507" s="325">
        <v>0</v>
      </c>
    </row>
    <row r="2508" spans="1:9" x14ac:dyDescent="0.25">
      <c r="A2508" s="392">
        <v>43770</v>
      </c>
      <c r="B2508" s="324" t="s">
        <v>86</v>
      </c>
      <c r="C2508" s="324" t="s">
        <v>169</v>
      </c>
      <c r="D2508" s="324" t="s">
        <v>81</v>
      </c>
      <c r="E2508" s="324" t="s">
        <v>50</v>
      </c>
      <c r="F2508" s="324">
        <v>1177</v>
      </c>
      <c r="G2508" s="324">
        <v>1177</v>
      </c>
      <c r="H2508" s="324">
        <v>0</v>
      </c>
      <c r="I2508" s="324">
        <v>0</v>
      </c>
    </row>
    <row r="2509" spans="1:9" x14ac:dyDescent="0.25">
      <c r="A2509" s="393">
        <v>43770</v>
      </c>
      <c r="B2509" s="325" t="s">
        <v>86</v>
      </c>
      <c r="C2509" s="325" t="s">
        <v>169</v>
      </c>
      <c r="D2509" s="325" t="s">
        <v>82</v>
      </c>
      <c r="E2509" s="325" t="s">
        <v>9</v>
      </c>
      <c r="F2509" s="325">
        <v>610</v>
      </c>
      <c r="G2509" s="325">
        <v>604</v>
      </c>
      <c r="H2509" s="325">
        <v>6</v>
      </c>
      <c r="I2509" s="325">
        <v>0.01</v>
      </c>
    </row>
    <row r="2510" spans="1:9" x14ac:dyDescent="0.25">
      <c r="A2510" s="392">
        <v>43770</v>
      </c>
      <c r="B2510" s="324" t="s">
        <v>86</v>
      </c>
      <c r="C2510" s="324" t="s">
        <v>169</v>
      </c>
      <c r="D2510" s="324" t="s">
        <v>82</v>
      </c>
      <c r="E2510" s="324" t="s">
        <v>10</v>
      </c>
      <c r="F2510" s="324">
        <v>677</v>
      </c>
      <c r="G2510" s="324">
        <v>674</v>
      </c>
      <c r="H2510" s="324">
        <v>3</v>
      </c>
      <c r="I2510" s="324">
        <v>0</v>
      </c>
    </row>
    <row r="2511" spans="1:9" x14ac:dyDescent="0.25">
      <c r="A2511" s="393">
        <v>43770</v>
      </c>
      <c r="B2511" s="325" t="s">
        <v>86</v>
      </c>
      <c r="C2511" s="325" t="s">
        <v>169</v>
      </c>
      <c r="D2511" s="325" t="s">
        <v>82</v>
      </c>
      <c r="E2511" s="325" t="s">
        <v>11</v>
      </c>
      <c r="F2511" s="325">
        <v>759</v>
      </c>
      <c r="G2511" s="325">
        <v>758</v>
      </c>
      <c r="H2511" s="325">
        <v>1</v>
      </c>
      <c r="I2511" s="325">
        <v>0</v>
      </c>
    </row>
    <row r="2512" spans="1:9" x14ac:dyDescent="0.25">
      <c r="A2512" s="392">
        <v>43770</v>
      </c>
      <c r="B2512" s="324" t="s">
        <v>86</v>
      </c>
      <c r="C2512" s="324" t="s">
        <v>169</v>
      </c>
      <c r="D2512" s="324" t="s">
        <v>82</v>
      </c>
      <c r="E2512" s="324" t="s">
        <v>12</v>
      </c>
      <c r="F2512" s="324">
        <v>457</v>
      </c>
      <c r="G2512" s="324">
        <v>449</v>
      </c>
      <c r="H2512" s="324">
        <v>8</v>
      </c>
      <c r="I2512" s="324">
        <v>0.02</v>
      </c>
    </row>
    <row r="2513" spans="1:9" x14ac:dyDescent="0.25">
      <c r="A2513" s="393">
        <v>43770</v>
      </c>
      <c r="B2513" s="325" t="s">
        <v>86</v>
      </c>
      <c r="C2513" s="325" t="s">
        <v>169</v>
      </c>
      <c r="D2513" s="325" t="s">
        <v>82</v>
      </c>
      <c r="E2513" s="325" t="s">
        <v>13</v>
      </c>
      <c r="F2513" s="325">
        <v>528</v>
      </c>
      <c r="G2513" s="325">
        <v>492</v>
      </c>
      <c r="H2513" s="325">
        <v>36</v>
      </c>
      <c r="I2513" s="325">
        <v>7.0000000000000007E-2</v>
      </c>
    </row>
    <row r="2514" spans="1:9" x14ac:dyDescent="0.25">
      <c r="A2514" s="392">
        <v>43770</v>
      </c>
      <c r="B2514" s="324" t="s">
        <v>87</v>
      </c>
      <c r="C2514" s="324" t="s">
        <v>169</v>
      </c>
      <c r="D2514" s="324" t="s">
        <v>81</v>
      </c>
      <c r="E2514" s="324" t="s">
        <v>46</v>
      </c>
      <c r="F2514" s="324">
        <v>28</v>
      </c>
      <c r="G2514" s="324">
        <v>26</v>
      </c>
      <c r="H2514" s="324">
        <v>2</v>
      </c>
      <c r="I2514" s="324">
        <v>0.08</v>
      </c>
    </row>
    <row r="2515" spans="1:9" x14ac:dyDescent="0.25">
      <c r="A2515" s="393">
        <v>43770</v>
      </c>
      <c r="B2515" s="325" t="s">
        <v>87</v>
      </c>
      <c r="C2515" s="325" t="s">
        <v>169</v>
      </c>
      <c r="D2515" s="325" t="s">
        <v>81</v>
      </c>
      <c r="E2515" s="325" t="s">
        <v>47</v>
      </c>
      <c r="F2515" s="325">
        <v>113</v>
      </c>
      <c r="G2515" s="325">
        <v>112</v>
      </c>
      <c r="H2515" s="325">
        <v>1</v>
      </c>
      <c r="I2515" s="325">
        <v>0.01</v>
      </c>
    </row>
    <row r="2516" spans="1:9" x14ac:dyDescent="0.25">
      <c r="A2516" s="392">
        <v>43770</v>
      </c>
      <c r="B2516" s="324" t="s">
        <v>87</v>
      </c>
      <c r="C2516" s="324" t="s">
        <v>169</v>
      </c>
      <c r="D2516" s="324" t="s">
        <v>81</v>
      </c>
      <c r="E2516" s="324" t="s">
        <v>48</v>
      </c>
      <c r="F2516" s="324">
        <v>40</v>
      </c>
      <c r="G2516" s="324">
        <v>40</v>
      </c>
      <c r="H2516" s="324">
        <v>0</v>
      </c>
      <c r="I2516" s="324">
        <v>0</v>
      </c>
    </row>
    <row r="2517" spans="1:9" x14ac:dyDescent="0.25">
      <c r="A2517" s="393">
        <v>43770</v>
      </c>
      <c r="B2517" s="325" t="s">
        <v>87</v>
      </c>
      <c r="C2517" s="325" t="s">
        <v>169</v>
      </c>
      <c r="D2517" s="325" t="s">
        <v>81</v>
      </c>
      <c r="E2517" s="325" t="s">
        <v>50</v>
      </c>
      <c r="F2517" s="325">
        <v>79</v>
      </c>
      <c r="G2517" s="325">
        <v>79</v>
      </c>
      <c r="H2517" s="325">
        <v>0</v>
      </c>
      <c r="I2517" s="325">
        <v>0</v>
      </c>
    </row>
    <row r="2518" spans="1:9" x14ac:dyDescent="0.25">
      <c r="A2518" s="392">
        <v>43770</v>
      </c>
      <c r="B2518" s="324" t="s">
        <v>88</v>
      </c>
      <c r="C2518" s="324" t="s">
        <v>169</v>
      </c>
      <c r="D2518" s="324" t="s">
        <v>81</v>
      </c>
      <c r="E2518" s="324" t="s">
        <v>46</v>
      </c>
      <c r="F2518" s="324">
        <v>195</v>
      </c>
      <c r="G2518" s="324">
        <v>181</v>
      </c>
      <c r="H2518" s="324">
        <v>14</v>
      </c>
      <c r="I2518" s="324">
        <v>0.08</v>
      </c>
    </row>
    <row r="2519" spans="1:9" x14ac:dyDescent="0.25">
      <c r="A2519" s="393">
        <v>43770</v>
      </c>
      <c r="B2519" s="325" t="s">
        <v>88</v>
      </c>
      <c r="C2519" s="325" t="s">
        <v>169</v>
      </c>
      <c r="D2519" s="325" t="s">
        <v>81</v>
      </c>
      <c r="E2519" s="325" t="s">
        <v>47</v>
      </c>
      <c r="F2519" s="325">
        <v>297</v>
      </c>
      <c r="G2519" s="325">
        <v>295</v>
      </c>
      <c r="H2519" s="325">
        <v>2</v>
      </c>
      <c r="I2519" s="325">
        <v>0.01</v>
      </c>
    </row>
    <row r="2520" spans="1:9" x14ac:dyDescent="0.25">
      <c r="A2520" s="392">
        <v>43770</v>
      </c>
      <c r="B2520" s="324" t="s">
        <v>88</v>
      </c>
      <c r="C2520" s="324" t="s">
        <v>169</v>
      </c>
      <c r="D2520" s="324" t="s">
        <v>81</v>
      </c>
      <c r="E2520" s="324" t="s">
        <v>48</v>
      </c>
      <c r="F2520" s="324">
        <v>141</v>
      </c>
      <c r="G2520" s="324">
        <v>138</v>
      </c>
      <c r="H2520" s="324">
        <v>3</v>
      </c>
      <c r="I2520" s="324">
        <v>0.02</v>
      </c>
    </row>
    <row r="2521" spans="1:9" x14ac:dyDescent="0.25">
      <c r="A2521" s="393">
        <v>43770</v>
      </c>
      <c r="B2521" s="325" t="s">
        <v>88</v>
      </c>
      <c r="C2521" s="325" t="s">
        <v>169</v>
      </c>
      <c r="D2521" s="325" t="s">
        <v>81</v>
      </c>
      <c r="E2521" s="325" t="s">
        <v>49</v>
      </c>
      <c r="F2521" s="325">
        <v>68</v>
      </c>
      <c r="G2521" s="325">
        <v>68</v>
      </c>
      <c r="H2521" s="325">
        <v>0</v>
      </c>
      <c r="I2521" s="325">
        <v>0</v>
      </c>
    </row>
    <row r="2522" spans="1:9" x14ac:dyDescent="0.25">
      <c r="A2522" s="392">
        <v>43770</v>
      </c>
      <c r="B2522" s="324" t="s">
        <v>88</v>
      </c>
      <c r="C2522" s="324" t="s">
        <v>169</v>
      </c>
      <c r="D2522" s="324" t="s">
        <v>81</v>
      </c>
      <c r="E2522" s="324" t="s">
        <v>50</v>
      </c>
      <c r="F2522" s="324">
        <v>645</v>
      </c>
      <c r="G2522" s="324">
        <v>643</v>
      </c>
      <c r="H2522" s="324">
        <v>2</v>
      </c>
      <c r="I2522" s="324">
        <v>0</v>
      </c>
    </row>
    <row r="2523" spans="1:9" x14ac:dyDescent="0.25">
      <c r="A2523" s="393">
        <v>43770</v>
      </c>
      <c r="B2523" s="325" t="s">
        <v>88</v>
      </c>
      <c r="C2523" s="325" t="s">
        <v>169</v>
      </c>
      <c r="D2523" s="325" t="s">
        <v>82</v>
      </c>
      <c r="E2523" s="325" t="s">
        <v>9</v>
      </c>
      <c r="F2523" s="325">
        <v>472</v>
      </c>
      <c r="G2523" s="325">
        <v>472</v>
      </c>
      <c r="H2523" s="325">
        <v>0</v>
      </c>
      <c r="I2523" s="325">
        <v>0</v>
      </c>
    </row>
    <row r="2524" spans="1:9" x14ac:dyDescent="0.25">
      <c r="A2524" s="392">
        <v>43770</v>
      </c>
      <c r="B2524" s="324" t="s">
        <v>88</v>
      </c>
      <c r="C2524" s="324" t="s">
        <v>169</v>
      </c>
      <c r="D2524" s="324" t="s">
        <v>82</v>
      </c>
      <c r="E2524" s="324" t="s">
        <v>10</v>
      </c>
      <c r="F2524" s="324">
        <v>47</v>
      </c>
      <c r="G2524" s="324">
        <v>47</v>
      </c>
      <c r="H2524" s="324">
        <v>0</v>
      </c>
      <c r="I2524" s="324">
        <v>0</v>
      </c>
    </row>
    <row r="2525" spans="1:9" x14ac:dyDescent="0.25">
      <c r="A2525" s="393">
        <v>43770</v>
      </c>
      <c r="B2525" s="325" t="s">
        <v>88</v>
      </c>
      <c r="C2525" s="325" t="s">
        <v>169</v>
      </c>
      <c r="D2525" s="325" t="s">
        <v>82</v>
      </c>
      <c r="E2525" s="325" t="s">
        <v>11</v>
      </c>
      <c r="F2525" s="325">
        <v>145</v>
      </c>
      <c r="G2525" s="325">
        <v>145</v>
      </c>
      <c r="H2525" s="325">
        <v>0</v>
      </c>
      <c r="I2525" s="325">
        <v>0</v>
      </c>
    </row>
    <row r="2526" spans="1:9" x14ac:dyDescent="0.25">
      <c r="A2526" s="392">
        <v>43770</v>
      </c>
      <c r="B2526" s="324" t="s">
        <v>88</v>
      </c>
      <c r="C2526" s="324" t="s">
        <v>169</v>
      </c>
      <c r="D2526" s="324" t="s">
        <v>82</v>
      </c>
      <c r="E2526" s="324" t="s">
        <v>12</v>
      </c>
      <c r="F2526" s="324">
        <v>91</v>
      </c>
      <c r="G2526" s="324">
        <v>91</v>
      </c>
      <c r="H2526" s="324">
        <v>0</v>
      </c>
      <c r="I2526" s="324">
        <v>0</v>
      </c>
    </row>
    <row r="2527" spans="1:9" x14ac:dyDescent="0.25">
      <c r="A2527" s="393">
        <v>43770</v>
      </c>
      <c r="B2527" s="325" t="s">
        <v>88</v>
      </c>
      <c r="C2527" s="325" t="s">
        <v>169</v>
      </c>
      <c r="D2527" s="325" t="s">
        <v>82</v>
      </c>
      <c r="E2527" s="325" t="s">
        <v>13</v>
      </c>
      <c r="F2527" s="325">
        <v>255</v>
      </c>
      <c r="G2527" s="325">
        <v>240</v>
      </c>
      <c r="H2527" s="325">
        <v>15</v>
      </c>
      <c r="I2527" s="325">
        <v>0.06</v>
      </c>
    </row>
    <row r="2528" spans="1:9" x14ac:dyDescent="0.25">
      <c r="A2528" s="392">
        <v>43770</v>
      </c>
      <c r="B2528" s="324" t="s">
        <v>89</v>
      </c>
      <c r="C2528" s="324" t="s">
        <v>169</v>
      </c>
      <c r="D2528" s="324" t="s">
        <v>81</v>
      </c>
      <c r="E2528" s="324" t="s">
        <v>46</v>
      </c>
      <c r="F2528" s="324">
        <v>556</v>
      </c>
      <c r="G2528" s="324">
        <v>485</v>
      </c>
      <c r="H2528" s="324">
        <v>71</v>
      </c>
      <c r="I2528" s="324">
        <v>0.15</v>
      </c>
    </row>
    <row r="2529" spans="1:9" x14ac:dyDescent="0.25">
      <c r="A2529" s="393">
        <v>43770</v>
      </c>
      <c r="B2529" s="325" t="s">
        <v>89</v>
      </c>
      <c r="C2529" s="325" t="s">
        <v>169</v>
      </c>
      <c r="D2529" s="325" t="s">
        <v>81</v>
      </c>
      <c r="E2529" s="325" t="s">
        <v>47</v>
      </c>
      <c r="F2529" s="325">
        <v>613</v>
      </c>
      <c r="G2529" s="325">
        <v>593</v>
      </c>
      <c r="H2529" s="325">
        <v>20</v>
      </c>
      <c r="I2529" s="325">
        <v>0.03</v>
      </c>
    </row>
    <row r="2530" spans="1:9" x14ac:dyDescent="0.25">
      <c r="A2530" s="392">
        <v>43770</v>
      </c>
      <c r="B2530" s="324" t="s">
        <v>89</v>
      </c>
      <c r="C2530" s="324" t="s">
        <v>169</v>
      </c>
      <c r="D2530" s="324" t="s">
        <v>81</v>
      </c>
      <c r="E2530" s="324" t="s">
        <v>48</v>
      </c>
      <c r="F2530" s="324">
        <v>287</v>
      </c>
      <c r="G2530" s="324">
        <v>275</v>
      </c>
      <c r="H2530" s="324">
        <v>12</v>
      </c>
      <c r="I2530" s="324">
        <v>0.04</v>
      </c>
    </row>
    <row r="2531" spans="1:9" x14ac:dyDescent="0.25">
      <c r="A2531" s="393">
        <v>43770</v>
      </c>
      <c r="B2531" s="325" t="s">
        <v>89</v>
      </c>
      <c r="C2531" s="325" t="s">
        <v>169</v>
      </c>
      <c r="D2531" s="325" t="s">
        <v>81</v>
      </c>
      <c r="E2531" s="325" t="s">
        <v>50</v>
      </c>
      <c r="F2531" s="325">
        <v>587</v>
      </c>
      <c r="G2531" s="325">
        <v>587</v>
      </c>
      <c r="H2531" s="325">
        <v>0</v>
      </c>
      <c r="I2531" s="325">
        <v>0</v>
      </c>
    </row>
    <row r="2532" spans="1:9" x14ac:dyDescent="0.25">
      <c r="A2532" s="392">
        <v>43770</v>
      </c>
      <c r="B2532" s="324" t="s">
        <v>89</v>
      </c>
      <c r="C2532" s="324" t="s">
        <v>169</v>
      </c>
      <c r="D2532" s="324" t="s">
        <v>82</v>
      </c>
      <c r="E2532" s="324" t="s">
        <v>9</v>
      </c>
      <c r="F2532" s="324">
        <v>77</v>
      </c>
      <c r="G2532" s="324">
        <v>77</v>
      </c>
      <c r="H2532" s="324">
        <v>0</v>
      </c>
      <c r="I2532" s="324">
        <v>0</v>
      </c>
    </row>
    <row r="2533" spans="1:9" x14ac:dyDescent="0.25">
      <c r="A2533" s="393">
        <v>43770</v>
      </c>
      <c r="B2533" s="325" t="s">
        <v>89</v>
      </c>
      <c r="C2533" s="325" t="s">
        <v>169</v>
      </c>
      <c r="D2533" s="325" t="s">
        <v>82</v>
      </c>
      <c r="E2533" s="325" t="s">
        <v>10</v>
      </c>
      <c r="F2533" s="325">
        <v>64</v>
      </c>
      <c r="G2533" s="325">
        <v>64</v>
      </c>
      <c r="H2533" s="325">
        <v>0</v>
      </c>
      <c r="I2533" s="325">
        <v>0</v>
      </c>
    </row>
    <row r="2534" spans="1:9" x14ac:dyDescent="0.25">
      <c r="A2534" s="392">
        <v>43770</v>
      </c>
      <c r="B2534" s="324" t="s">
        <v>89</v>
      </c>
      <c r="C2534" s="324" t="s">
        <v>169</v>
      </c>
      <c r="D2534" s="324" t="s">
        <v>82</v>
      </c>
      <c r="E2534" s="324" t="s">
        <v>11</v>
      </c>
      <c r="F2534" s="324">
        <v>84</v>
      </c>
      <c r="G2534" s="324">
        <v>84</v>
      </c>
      <c r="H2534" s="324">
        <v>0</v>
      </c>
      <c r="I2534" s="324">
        <v>0</v>
      </c>
    </row>
    <row r="2535" spans="1:9" x14ac:dyDescent="0.25">
      <c r="A2535" s="393">
        <v>43770</v>
      </c>
      <c r="B2535" s="325" t="s">
        <v>89</v>
      </c>
      <c r="C2535" s="325" t="s">
        <v>169</v>
      </c>
      <c r="D2535" s="325" t="s">
        <v>82</v>
      </c>
      <c r="E2535" s="325" t="s">
        <v>12</v>
      </c>
      <c r="F2535" s="325">
        <v>216</v>
      </c>
      <c r="G2535" s="325">
        <v>216</v>
      </c>
      <c r="H2535" s="325">
        <v>0</v>
      </c>
      <c r="I2535" s="325">
        <v>0</v>
      </c>
    </row>
    <row r="2536" spans="1:9" x14ac:dyDescent="0.25">
      <c r="A2536" s="392">
        <v>43770</v>
      </c>
      <c r="B2536" s="324" t="s">
        <v>89</v>
      </c>
      <c r="C2536" s="324" t="s">
        <v>169</v>
      </c>
      <c r="D2536" s="324" t="s">
        <v>82</v>
      </c>
      <c r="E2536" s="324" t="s">
        <v>13</v>
      </c>
      <c r="F2536" s="324">
        <v>550</v>
      </c>
      <c r="G2536" s="324">
        <v>526</v>
      </c>
      <c r="H2536" s="324">
        <v>24</v>
      </c>
      <c r="I2536" s="324">
        <v>0.05</v>
      </c>
    </row>
    <row r="2537" spans="1:9" x14ac:dyDescent="0.25">
      <c r="A2537" s="393">
        <v>43770</v>
      </c>
      <c r="B2537" s="325" t="s">
        <v>90</v>
      </c>
      <c r="C2537" s="325" t="s">
        <v>169</v>
      </c>
      <c r="D2537" s="325" t="s">
        <v>81</v>
      </c>
      <c r="E2537" s="325" t="s">
        <v>46</v>
      </c>
      <c r="F2537" s="325">
        <v>68</v>
      </c>
      <c r="G2537" s="325">
        <v>61</v>
      </c>
      <c r="H2537" s="325">
        <v>7</v>
      </c>
      <c r="I2537" s="325">
        <v>0.11</v>
      </c>
    </row>
    <row r="2538" spans="1:9" x14ac:dyDescent="0.25">
      <c r="A2538" s="392">
        <v>43770</v>
      </c>
      <c r="B2538" s="324" t="s">
        <v>90</v>
      </c>
      <c r="C2538" s="324" t="s">
        <v>169</v>
      </c>
      <c r="D2538" s="324" t="s">
        <v>81</v>
      </c>
      <c r="E2538" s="324" t="s">
        <v>47</v>
      </c>
      <c r="F2538" s="324">
        <v>158</v>
      </c>
      <c r="G2538" s="324">
        <v>158</v>
      </c>
      <c r="H2538" s="324">
        <v>0</v>
      </c>
      <c r="I2538" s="324">
        <v>0</v>
      </c>
    </row>
    <row r="2539" spans="1:9" x14ac:dyDescent="0.25">
      <c r="A2539" s="393">
        <v>43770</v>
      </c>
      <c r="B2539" s="325" t="s">
        <v>90</v>
      </c>
      <c r="C2539" s="325" t="s">
        <v>169</v>
      </c>
      <c r="D2539" s="325" t="s">
        <v>81</v>
      </c>
      <c r="E2539" s="325" t="s">
        <v>48</v>
      </c>
      <c r="F2539" s="325">
        <v>130</v>
      </c>
      <c r="G2539" s="325">
        <v>130</v>
      </c>
      <c r="H2539" s="325">
        <v>0</v>
      </c>
      <c r="I2539" s="325">
        <v>0</v>
      </c>
    </row>
    <row r="2540" spans="1:9" x14ac:dyDescent="0.25">
      <c r="A2540" s="392">
        <v>43770</v>
      </c>
      <c r="B2540" s="324" t="s">
        <v>90</v>
      </c>
      <c r="C2540" s="324" t="s">
        <v>169</v>
      </c>
      <c r="D2540" s="324" t="s">
        <v>81</v>
      </c>
      <c r="E2540" s="324" t="s">
        <v>50</v>
      </c>
      <c r="F2540" s="324">
        <v>420</v>
      </c>
      <c r="G2540" s="324">
        <v>419</v>
      </c>
      <c r="H2540" s="324">
        <v>1</v>
      </c>
      <c r="I2540" s="324">
        <v>0</v>
      </c>
    </row>
    <row r="2541" spans="1:9" x14ac:dyDescent="0.25">
      <c r="A2541" s="393">
        <v>43770</v>
      </c>
      <c r="B2541" s="325" t="s">
        <v>147</v>
      </c>
      <c r="C2541" s="325" t="s">
        <v>169</v>
      </c>
      <c r="D2541" s="325" t="s">
        <v>81</v>
      </c>
      <c r="E2541" s="325" t="s">
        <v>46</v>
      </c>
      <c r="F2541" s="325">
        <v>33</v>
      </c>
      <c r="G2541" s="325" t="s">
        <v>170</v>
      </c>
      <c r="H2541" s="325" t="s">
        <v>170</v>
      </c>
      <c r="I2541" s="325" t="s">
        <v>170</v>
      </c>
    </row>
    <row r="2542" spans="1:9" x14ac:dyDescent="0.25">
      <c r="A2542" s="392">
        <v>43770</v>
      </c>
      <c r="B2542" s="324" t="s">
        <v>147</v>
      </c>
      <c r="C2542" s="324" t="s">
        <v>169</v>
      </c>
      <c r="D2542" s="324" t="s">
        <v>81</v>
      </c>
      <c r="E2542" s="324" t="s">
        <v>47</v>
      </c>
      <c r="F2542" s="324">
        <v>31</v>
      </c>
      <c r="G2542" s="324" t="s">
        <v>170</v>
      </c>
      <c r="H2542" s="324" t="s">
        <v>170</v>
      </c>
      <c r="I2542" s="324" t="s">
        <v>170</v>
      </c>
    </row>
    <row r="2543" spans="1:9" x14ac:dyDescent="0.25">
      <c r="A2543" s="393">
        <v>43770</v>
      </c>
      <c r="B2543" s="325" t="s">
        <v>147</v>
      </c>
      <c r="C2543" s="325" t="s">
        <v>169</v>
      </c>
      <c r="D2543" s="325" t="s">
        <v>81</v>
      </c>
      <c r="E2543" s="325" t="s">
        <v>48</v>
      </c>
      <c r="F2543" s="325">
        <v>13</v>
      </c>
      <c r="G2543" s="325" t="s">
        <v>170</v>
      </c>
      <c r="H2543" s="325" t="s">
        <v>170</v>
      </c>
      <c r="I2543" s="325" t="s">
        <v>170</v>
      </c>
    </row>
    <row r="2544" spans="1:9" x14ac:dyDescent="0.25">
      <c r="A2544" s="392">
        <v>43770</v>
      </c>
      <c r="B2544" s="324" t="s">
        <v>147</v>
      </c>
      <c r="C2544" s="324" t="s">
        <v>169</v>
      </c>
      <c r="D2544" s="324" t="s">
        <v>81</v>
      </c>
      <c r="E2544" s="324" t="s">
        <v>50</v>
      </c>
      <c r="F2544" s="324">
        <v>54</v>
      </c>
      <c r="G2544" s="324" t="s">
        <v>170</v>
      </c>
      <c r="H2544" s="324" t="s">
        <v>170</v>
      </c>
      <c r="I2544" s="324" t="s">
        <v>170</v>
      </c>
    </row>
    <row r="2545" spans="1:9" x14ac:dyDescent="0.25">
      <c r="A2545" s="393">
        <v>43770</v>
      </c>
      <c r="B2545" s="325" t="s">
        <v>147</v>
      </c>
      <c r="C2545" s="325" t="s">
        <v>169</v>
      </c>
      <c r="D2545" s="325" t="s">
        <v>82</v>
      </c>
      <c r="E2545" s="325" t="s">
        <v>9</v>
      </c>
      <c r="F2545" s="325">
        <v>7</v>
      </c>
      <c r="G2545" s="325" t="s">
        <v>170</v>
      </c>
      <c r="H2545" s="325" t="s">
        <v>170</v>
      </c>
      <c r="I2545" s="325" t="s">
        <v>170</v>
      </c>
    </row>
    <row r="2546" spans="1:9" x14ac:dyDescent="0.25">
      <c r="A2546" s="392">
        <v>43770</v>
      </c>
      <c r="B2546" s="324" t="s">
        <v>147</v>
      </c>
      <c r="C2546" s="324" t="s">
        <v>169</v>
      </c>
      <c r="D2546" s="324" t="s">
        <v>82</v>
      </c>
      <c r="E2546" s="324" t="s">
        <v>10</v>
      </c>
      <c r="F2546" s="324">
        <v>24</v>
      </c>
      <c r="G2546" s="324" t="s">
        <v>170</v>
      </c>
      <c r="H2546" s="324" t="s">
        <v>170</v>
      </c>
      <c r="I2546" s="324" t="s">
        <v>170</v>
      </c>
    </row>
    <row r="2547" spans="1:9" x14ac:dyDescent="0.25">
      <c r="A2547" s="393">
        <v>43770</v>
      </c>
      <c r="B2547" s="325" t="s">
        <v>147</v>
      </c>
      <c r="C2547" s="325" t="s">
        <v>169</v>
      </c>
      <c r="D2547" s="325" t="s">
        <v>82</v>
      </c>
      <c r="E2547" s="325" t="s">
        <v>11</v>
      </c>
      <c r="F2547" s="325">
        <v>19</v>
      </c>
      <c r="G2547" s="325" t="s">
        <v>170</v>
      </c>
      <c r="H2547" s="325" t="s">
        <v>170</v>
      </c>
      <c r="I2547" s="325" t="s">
        <v>170</v>
      </c>
    </row>
    <row r="2548" spans="1:9" x14ac:dyDescent="0.25">
      <c r="A2548" s="392">
        <v>43770</v>
      </c>
      <c r="B2548" s="324" t="s">
        <v>147</v>
      </c>
      <c r="C2548" s="324" t="s">
        <v>169</v>
      </c>
      <c r="D2548" s="324" t="s">
        <v>82</v>
      </c>
      <c r="E2548" s="324" t="s">
        <v>12</v>
      </c>
      <c r="F2548" s="324">
        <v>18</v>
      </c>
      <c r="G2548" s="324" t="s">
        <v>170</v>
      </c>
      <c r="H2548" s="324" t="s">
        <v>170</v>
      </c>
      <c r="I2548" s="324" t="s">
        <v>170</v>
      </c>
    </row>
    <row r="2549" spans="1:9" x14ac:dyDescent="0.25">
      <c r="A2549" s="393">
        <v>43770</v>
      </c>
      <c r="B2549" s="325" t="s">
        <v>147</v>
      </c>
      <c r="C2549" s="325" t="s">
        <v>169</v>
      </c>
      <c r="D2549" s="325" t="s">
        <v>82</v>
      </c>
      <c r="E2549" s="325" t="s">
        <v>13</v>
      </c>
      <c r="F2549" s="325">
        <v>63</v>
      </c>
      <c r="G2549" s="325" t="s">
        <v>170</v>
      </c>
      <c r="H2549" s="325" t="s">
        <v>170</v>
      </c>
      <c r="I2549" s="325" t="s">
        <v>170</v>
      </c>
    </row>
    <row r="2550" spans="1:9" x14ac:dyDescent="0.25">
      <c r="A2550" s="392">
        <v>43770</v>
      </c>
      <c r="B2550" s="324" t="s">
        <v>148</v>
      </c>
      <c r="C2550" s="324" t="s">
        <v>169</v>
      </c>
      <c r="D2550" s="324" t="s">
        <v>81</v>
      </c>
      <c r="E2550" s="324" t="s">
        <v>46</v>
      </c>
      <c r="F2550" s="324">
        <v>165</v>
      </c>
      <c r="G2550" s="324" t="s">
        <v>170</v>
      </c>
      <c r="H2550" s="324" t="s">
        <v>170</v>
      </c>
      <c r="I2550" s="324" t="s">
        <v>170</v>
      </c>
    </row>
    <row r="2551" spans="1:9" x14ac:dyDescent="0.25">
      <c r="A2551" s="393">
        <v>43770</v>
      </c>
      <c r="B2551" s="325" t="s">
        <v>148</v>
      </c>
      <c r="C2551" s="325" t="s">
        <v>169</v>
      </c>
      <c r="D2551" s="325" t="s">
        <v>81</v>
      </c>
      <c r="E2551" s="325" t="s">
        <v>47</v>
      </c>
      <c r="F2551" s="325">
        <v>222</v>
      </c>
      <c r="G2551" s="325" t="s">
        <v>170</v>
      </c>
      <c r="H2551" s="325" t="s">
        <v>170</v>
      </c>
      <c r="I2551" s="325" t="s">
        <v>170</v>
      </c>
    </row>
    <row r="2552" spans="1:9" x14ac:dyDescent="0.25">
      <c r="A2552" s="392">
        <v>43770</v>
      </c>
      <c r="B2552" s="324" t="s">
        <v>148</v>
      </c>
      <c r="C2552" s="324" t="s">
        <v>169</v>
      </c>
      <c r="D2552" s="324" t="s">
        <v>81</v>
      </c>
      <c r="E2552" s="324" t="s">
        <v>48</v>
      </c>
      <c r="F2552" s="324">
        <v>132</v>
      </c>
      <c r="G2552" s="324" t="s">
        <v>170</v>
      </c>
      <c r="H2552" s="324" t="s">
        <v>170</v>
      </c>
      <c r="I2552" s="324" t="s">
        <v>170</v>
      </c>
    </row>
    <row r="2553" spans="1:9" x14ac:dyDescent="0.25">
      <c r="A2553" s="393">
        <v>43770</v>
      </c>
      <c r="B2553" s="325" t="s">
        <v>148</v>
      </c>
      <c r="C2553" s="325" t="s">
        <v>169</v>
      </c>
      <c r="D2553" s="325" t="s">
        <v>81</v>
      </c>
      <c r="E2553" s="325" t="s">
        <v>50</v>
      </c>
      <c r="F2553" s="325">
        <v>207</v>
      </c>
      <c r="G2553" s="325" t="s">
        <v>170</v>
      </c>
      <c r="H2553" s="325" t="s">
        <v>170</v>
      </c>
      <c r="I2553" s="325" t="s">
        <v>170</v>
      </c>
    </row>
    <row r="2554" spans="1:9" x14ac:dyDescent="0.25">
      <c r="A2554" s="392">
        <v>43770</v>
      </c>
      <c r="B2554" s="324" t="s">
        <v>148</v>
      </c>
      <c r="C2554" s="324" t="s">
        <v>169</v>
      </c>
      <c r="D2554" s="324" t="s">
        <v>82</v>
      </c>
      <c r="E2554" s="324" t="s">
        <v>9</v>
      </c>
      <c r="F2554" s="324">
        <v>215</v>
      </c>
      <c r="G2554" s="324" t="s">
        <v>170</v>
      </c>
      <c r="H2554" s="324" t="s">
        <v>170</v>
      </c>
      <c r="I2554" s="324" t="s">
        <v>170</v>
      </c>
    </row>
    <row r="2555" spans="1:9" x14ac:dyDescent="0.25">
      <c r="A2555" s="393">
        <v>43770</v>
      </c>
      <c r="B2555" s="325" t="s">
        <v>148</v>
      </c>
      <c r="C2555" s="325" t="s">
        <v>169</v>
      </c>
      <c r="D2555" s="325" t="s">
        <v>82</v>
      </c>
      <c r="E2555" s="325" t="s">
        <v>10</v>
      </c>
      <c r="F2555" s="325">
        <v>23</v>
      </c>
      <c r="G2555" s="325" t="s">
        <v>170</v>
      </c>
      <c r="H2555" s="325" t="s">
        <v>170</v>
      </c>
      <c r="I2555" s="325" t="s">
        <v>170</v>
      </c>
    </row>
    <row r="2556" spans="1:9" x14ac:dyDescent="0.25">
      <c r="A2556" s="392">
        <v>43770</v>
      </c>
      <c r="B2556" s="324" t="s">
        <v>148</v>
      </c>
      <c r="C2556" s="324" t="s">
        <v>169</v>
      </c>
      <c r="D2556" s="324" t="s">
        <v>82</v>
      </c>
      <c r="E2556" s="324" t="s">
        <v>11</v>
      </c>
      <c r="F2556" s="324">
        <v>109</v>
      </c>
      <c r="G2556" s="324" t="s">
        <v>170</v>
      </c>
      <c r="H2556" s="324" t="s">
        <v>170</v>
      </c>
      <c r="I2556" s="324" t="s">
        <v>170</v>
      </c>
    </row>
    <row r="2557" spans="1:9" x14ac:dyDescent="0.25">
      <c r="A2557" s="393">
        <v>43770</v>
      </c>
      <c r="B2557" s="325" t="s">
        <v>148</v>
      </c>
      <c r="C2557" s="325" t="s">
        <v>169</v>
      </c>
      <c r="D2557" s="325" t="s">
        <v>82</v>
      </c>
      <c r="E2557" s="325" t="s">
        <v>12</v>
      </c>
      <c r="F2557" s="325">
        <v>69</v>
      </c>
      <c r="G2557" s="325" t="s">
        <v>170</v>
      </c>
      <c r="H2557" s="325" t="s">
        <v>170</v>
      </c>
      <c r="I2557" s="325" t="s">
        <v>170</v>
      </c>
    </row>
    <row r="2558" spans="1:9" x14ac:dyDescent="0.25">
      <c r="A2558" s="392">
        <v>43770</v>
      </c>
      <c r="B2558" s="324" t="s">
        <v>148</v>
      </c>
      <c r="C2558" s="324" t="s">
        <v>169</v>
      </c>
      <c r="D2558" s="324" t="s">
        <v>82</v>
      </c>
      <c r="E2558" s="324" t="s">
        <v>13</v>
      </c>
      <c r="F2558" s="324">
        <v>310</v>
      </c>
      <c r="G2558" s="324" t="s">
        <v>170</v>
      </c>
      <c r="H2558" s="324" t="s">
        <v>170</v>
      </c>
      <c r="I2558" s="324" t="s">
        <v>170</v>
      </c>
    </row>
    <row r="2559" spans="1:9" x14ac:dyDescent="0.25">
      <c r="A2559" s="393">
        <v>43770</v>
      </c>
      <c r="B2559" s="325" t="s">
        <v>149</v>
      </c>
      <c r="C2559" s="325" t="s">
        <v>169</v>
      </c>
      <c r="D2559" s="325" t="s">
        <v>81</v>
      </c>
      <c r="E2559" s="325" t="s">
        <v>46</v>
      </c>
      <c r="F2559" s="325">
        <v>46</v>
      </c>
      <c r="G2559" s="325" t="s">
        <v>170</v>
      </c>
      <c r="H2559" s="325" t="s">
        <v>170</v>
      </c>
      <c r="I2559" s="325" t="s">
        <v>170</v>
      </c>
    </row>
    <row r="2560" spans="1:9" x14ac:dyDescent="0.25">
      <c r="A2560" s="392">
        <v>43770</v>
      </c>
      <c r="B2560" s="324" t="s">
        <v>149</v>
      </c>
      <c r="C2560" s="324" t="s">
        <v>169</v>
      </c>
      <c r="D2560" s="324" t="s">
        <v>81</v>
      </c>
      <c r="E2560" s="324" t="s">
        <v>47</v>
      </c>
      <c r="F2560" s="324">
        <v>117</v>
      </c>
      <c r="G2560" s="324" t="s">
        <v>170</v>
      </c>
      <c r="H2560" s="324" t="s">
        <v>170</v>
      </c>
      <c r="I2560" s="324" t="s">
        <v>170</v>
      </c>
    </row>
    <row r="2561" spans="1:9" x14ac:dyDescent="0.25">
      <c r="A2561" s="393">
        <v>43770</v>
      </c>
      <c r="B2561" s="325" t="s">
        <v>149</v>
      </c>
      <c r="C2561" s="325" t="s">
        <v>169</v>
      </c>
      <c r="D2561" s="325" t="s">
        <v>81</v>
      </c>
      <c r="E2561" s="325" t="s">
        <v>48</v>
      </c>
      <c r="F2561" s="325">
        <v>104</v>
      </c>
      <c r="G2561" s="325" t="s">
        <v>170</v>
      </c>
      <c r="H2561" s="325" t="s">
        <v>170</v>
      </c>
      <c r="I2561" s="325" t="s">
        <v>170</v>
      </c>
    </row>
    <row r="2562" spans="1:9" x14ac:dyDescent="0.25">
      <c r="A2562" s="392">
        <v>43770</v>
      </c>
      <c r="B2562" s="324" t="s">
        <v>149</v>
      </c>
      <c r="C2562" s="324" t="s">
        <v>169</v>
      </c>
      <c r="D2562" s="324" t="s">
        <v>81</v>
      </c>
      <c r="E2562" s="324" t="s">
        <v>50</v>
      </c>
      <c r="F2562" s="324">
        <v>348</v>
      </c>
      <c r="G2562" s="324" t="s">
        <v>170</v>
      </c>
      <c r="H2562" s="324" t="s">
        <v>170</v>
      </c>
      <c r="I2562" s="324" t="s">
        <v>170</v>
      </c>
    </row>
    <row r="2563" spans="1:9" x14ac:dyDescent="0.25">
      <c r="A2563" s="393">
        <v>43770</v>
      </c>
      <c r="B2563" s="325" t="s">
        <v>150</v>
      </c>
      <c r="C2563" s="325" t="s">
        <v>169</v>
      </c>
      <c r="D2563" s="325" t="s">
        <v>81</v>
      </c>
      <c r="E2563" s="325" t="s">
        <v>46</v>
      </c>
      <c r="F2563" s="325">
        <v>180</v>
      </c>
      <c r="G2563" s="325" t="s">
        <v>170</v>
      </c>
      <c r="H2563" s="325" t="s">
        <v>170</v>
      </c>
      <c r="I2563" s="325" t="s">
        <v>170</v>
      </c>
    </row>
    <row r="2564" spans="1:9" x14ac:dyDescent="0.25">
      <c r="A2564" s="392">
        <v>43770</v>
      </c>
      <c r="B2564" s="324" t="s">
        <v>150</v>
      </c>
      <c r="C2564" s="324" t="s">
        <v>169</v>
      </c>
      <c r="D2564" s="324" t="s">
        <v>81</v>
      </c>
      <c r="E2564" s="324" t="s">
        <v>47</v>
      </c>
      <c r="F2564" s="324">
        <v>123</v>
      </c>
      <c r="G2564" s="324" t="s">
        <v>170</v>
      </c>
      <c r="H2564" s="324" t="s">
        <v>170</v>
      </c>
      <c r="I2564" s="324" t="s">
        <v>170</v>
      </c>
    </row>
    <row r="2565" spans="1:9" x14ac:dyDescent="0.25">
      <c r="A2565" s="393">
        <v>43770</v>
      </c>
      <c r="B2565" s="325" t="s">
        <v>150</v>
      </c>
      <c r="C2565" s="325" t="s">
        <v>169</v>
      </c>
      <c r="D2565" s="325" t="s">
        <v>81</v>
      </c>
      <c r="E2565" s="325" t="s">
        <v>48</v>
      </c>
      <c r="F2565" s="325">
        <v>77</v>
      </c>
      <c r="G2565" s="325" t="s">
        <v>170</v>
      </c>
      <c r="H2565" s="325" t="s">
        <v>170</v>
      </c>
      <c r="I2565" s="325" t="s">
        <v>170</v>
      </c>
    </row>
    <row r="2566" spans="1:9" x14ac:dyDescent="0.25">
      <c r="A2566" s="392">
        <v>43770</v>
      </c>
      <c r="B2566" s="324" t="s">
        <v>150</v>
      </c>
      <c r="C2566" s="324" t="s">
        <v>169</v>
      </c>
      <c r="D2566" s="324" t="s">
        <v>81</v>
      </c>
      <c r="E2566" s="324" t="s">
        <v>50</v>
      </c>
      <c r="F2566" s="324">
        <v>88</v>
      </c>
      <c r="G2566" s="324" t="s">
        <v>170</v>
      </c>
      <c r="H2566" s="324" t="s">
        <v>170</v>
      </c>
      <c r="I2566" s="324" t="s">
        <v>170</v>
      </c>
    </row>
    <row r="2567" spans="1:9" x14ac:dyDescent="0.25">
      <c r="A2567" s="393">
        <v>43770</v>
      </c>
      <c r="B2567" s="325" t="s">
        <v>91</v>
      </c>
      <c r="C2567" s="325" t="s">
        <v>169</v>
      </c>
      <c r="D2567" s="325" t="s">
        <v>81</v>
      </c>
      <c r="E2567" s="325" t="s">
        <v>46</v>
      </c>
      <c r="F2567" s="325">
        <v>1022</v>
      </c>
      <c r="G2567" s="325">
        <v>953</v>
      </c>
      <c r="H2567" s="325">
        <v>69</v>
      </c>
      <c r="I2567" s="325">
        <v>7.0000000000000007E-2</v>
      </c>
    </row>
    <row r="2568" spans="1:9" x14ac:dyDescent="0.25">
      <c r="A2568" s="392">
        <v>43770</v>
      </c>
      <c r="B2568" s="324" t="s">
        <v>91</v>
      </c>
      <c r="C2568" s="324" t="s">
        <v>169</v>
      </c>
      <c r="D2568" s="324" t="s">
        <v>81</v>
      </c>
      <c r="E2568" s="324" t="s">
        <v>47</v>
      </c>
      <c r="F2568" s="324">
        <v>667</v>
      </c>
      <c r="G2568" s="324">
        <v>657</v>
      </c>
      <c r="H2568" s="324">
        <v>10</v>
      </c>
      <c r="I2568" s="324">
        <v>0.02</v>
      </c>
    </row>
    <row r="2569" spans="1:9" x14ac:dyDescent="0.25">
      <c r="A2569" s="393">
        <v>43770</v>
      </c>
      <c r="B2569" s="325" t="s">
        <v>91</v>
      </c>
      <c r="C2569" s="325" t="s">
        <v>169</v>
      </c>
      <c r="D2569" s="325" t="s">
        <v>81</v>
      </c>
      <c r="E2569" s="325" t="s">
        <v>48</v>
      </c>
      <c r="F2569" s="325">
        <v>581</v>
      </c>
      <c r="G2569" s="325">
        <v>575</v>
      </c>
      <c r="H2569" s="325">
        <v>6</v>
      </c>
      <c r="I2569" s="325">
        <v>0.01</v>
      </c>
    </row>
    <row r="2570" spans="1:9" x14ac:dyDescent="0.25">
      <c r="A2570" s="392">
        <v>43770</v>
      </c>
      <c r="B2570" s="324" t="s">
        <v>91</v>
      </c>
      <c r="C2570" s="324" t="s">
        <v>169</v>
      </c>
      <c r="D2570" s="324" t="s">
        <v>81</v>
      </c>
      <c r="E2570" s="324" t="s">
        <v>50</v>
      </c>
      <c r="F2570" s="324">
        <v>821</v>
      </c>
      <c r="G2570" s="324">
        <v>821</v>
      </c>
      <c r="H2570" s="324">
        <v>0</v>
      </c>
      <c r="I2570" s="324">
        <v>0</v>
      </c>
    </row>
    <row r="2571" spans="1:9" x14ac:dyDescent="0.25">
      <c r="A2571" s="393">
        <v>43770</v>
      </c>
      <c r="B2571" s="325" t="s">
        <v>91</v>
      </c>
      <c r="C2571" s="325" t="s">
        <v>169</v>
      </c>
      <c r="D2571" s="325" t="s">
        <v>82</v>
      </c>
      <c r="E2571" s="325" t="s">
        <v>9</v>
      </c>
      <c r="F2571" s="325">
        <v>586</v>
      </c>
      <c r="G2571" s="325">
        <v>587</v>
      </c>
      <c r="H2571" s="325">
        <v>-1</v>
      </c>
      <c r="I2571" s="325">
        <v>0</v>
      </c>
    </row>
    <row r="2572" spans="1:9" x14ac:dyDescent="0.25">
      <c r="A2572" s="392">
        <v>43770</v>
      </c>
      <c r="B2572" s="324" t="s">
        <v>91</v>
      </c>
      <c r="C2572" s="324" t="s">
        <v>169</v>
      </c>
      <c r="D2572" s="324" t="s">
        <v>82</v>
      </c>
      <c r="E2572" s="324" t="s">
        <v>10</v>
      </c>
      <c r="F2572" s="324">
        <v>212</v>
      </c>
      <c r="G2572" s="324">
        <v>211</v>
      </c>
      <c r="H2572" s="324">
        <v>1</v>
      </c>
      <c r="I2572" s="324">
        <v>0</v>
      </c>
    </row>
    <row r="2573" spans="1:9" x14ac:dyDescent="0.25">
      <c r="A2573" s="393">
        <v>43770</v>
      </c>
      <c r="B2573" s="325" t="s">
        <v>91</v>
      </c>
      <c r="C2573" s="325" t="s">
        <v>169</v>
      </c>
      <c r="D2573" s="325" t="s">
        <v>82</v>
      </c>
      <c r="E2573" s="325" t="s">
        <v>11</v>
      </c>
      <c r="F2573" s="325">
        <v>560</v>
      </c>
      <c r="G2573" s="325">
        <v>560</v>
      </c>
      <c r="H2573" s="325">
        <v>0</v>
      </c>
      <c r="I2573" s="325">
        <v>0</v>
      </c>
    </row>
    <row r="2574" spans="1:9" x14ac:dyDescent="0.25">
      <c r="A2574" s="392">
        <v>43770</v>
      </c>
      <c r="B2574" s="324" t="s">
        <v>91</v>
      </c>
      <c r="C2574" s="324" t="s">
        <v>169</v>
      </c>
      <c r="D2574" s="324" t="s">
        <v>82</v>
      </c>
      <c r="E2574" s="324" t="s">
        <v>12</v>
      </c>
      <c r="F2574" s="324">
        <v>1176</v>
      </c>
      <c r="G2574" s="324">
        <v>1175</v>
      </c>
      <c r="H2574" s="324">
        <v>1</v>
      </c>
      <c r="I2574" s="324">
        <v>0</v>
      </c>
    </row>
    <row r="2575" spans="1:9" x14ac:dyDescent="0.25">
      <c r="A2575" s="393">
        <v>43770</v>
      </c>
      <c r="B2575" s="325" t="s">
        <v>91</v>
      </c>
      <c r="C2575" s="325" t="s">
        <v>169</v>
      </c>
      <c r="D2575" s="325" t="s">
        <v>82</v>
      </c>
      <c r="E2575" s="325" t="s">
        <v>13</v>
      </c>
      <c r="F2575" s="325">
        <v>351</v>
      </c>
      <c r="G2575" s="325">
        <v>276</v>
      </c>
      <c r="H2575" s="325">
        <v>75</v>
      </c>
      <c r="I2575" s="325">
        <v>0.27</v>
      </c>
    </row>
    <row r="2576" spans="1:9" x14ac:dyDescent="0.25">
      <c r="A2576" s="392">
        <v>43770</v>
      </c>
      <c r="B2576" s="324" t="s">
        <v>151</v>
      </c>
      <c r="C2576" s="324" t="s">
        <v>169</v>
      </c>
      <c r="D2576" s="324" t="s">
        <v>81</v>
      </c>
      <c r="E2576" s="324" t="s">
        <v>46</v>
      </c>
      <c r="F2576" s="324">
        <v>55</v>
      </c>
      <c r="G2576" s="324" t="s">
        <v>170</v>
      </c>
      <c r="H2576" s="324" t="s">
        <v>170</v>
      </c>
      <c r="I2576" s="324" t="s">
        <v>170</v>
      </c>
    </row>
    <row r="2577" spans="1:9" x14ac:dyDescent="0.25">
      <c r="A2577" s="393">
        <v>43770</v>
      </c>
      <c r="B2577" s="325" t="s">
        <v>151</v>
      </c>
      <c r="C2577" s="325" t="s">
        <v>169</v>
      </c>
      <c r="D2577" s="325" t="s">
        <v>81</v>
      </c>
      <c r="E2577" s="325" t="s">
        <v>47</v>
      </c>
      <c r="F2577" s="325">
        <v>140</v>
      </c>
      <c r="G2577" s="325" t="s">
        <v>170</v>
      </c>
      <c r="H2577" s="325" t="s">
        <v>170</v>
      </c>
      <c r="I2577" s="325" t="s">
        <v>170</v>
      </c>
    </row>
    <row r="2578" spans="1:9" x14ac:dyDescent="0.25">
      <c r="A2578" s="392">
        <v>43770</v>
      </c>
      <c r="B2578" s="324" t="s">
        <v>151</v>
      </c>
      <c r="C2578" s="324" t="s">
        <v>169</v>
      </c>
      <c r="D2578" s="324" t="s">
        <v>81</v>
      </c>
      <c r="E2578" s="324" t="s">
        <v>48</v>
      </c>
      <c r="F2578" s="324">
        <v>45</v>
      </c>
      <c r="G2578" s="324" t="s">
        <v>170</v>
      </c>
      <c r="H2578" s="324" t="s">
        <v>170</v>
      </c>
      <c r="I2578" s="324" t="s">
        <v>170</v>
      </c>
    </row>
    <row r="2579" spans="1:9" x14ac:dyDescent="0.25">
      <c r="A2579" s="393">
        <v>43770</v>
      </c>
      <c r="B2579" s="325" t="s">
        <v>151</v>
      </c>
      <c r="C2579" s="325" t="s">
        <v>169</v>
      </c>
      <c r="D2579" s="325" t="s">
        <v>81</v>
      </c>
      <c r="E2579" s="325" t="s">
        <v>50</v>
      </c>
      <c r="F2579" s="325">
        <v>84</v>
      </c>
      <c r="G2579" s="325" t="s">
        <v>170</v>
      </c>
      <c r="H2579" s="325" t="s">
        <v>170</v>
      </c>
      <c r="I2579" s="325" t="s">
        <v>170</v>
      </c>
    </row>
    <row r="2580" spans="1:9" x14ac:dyDescent="0.25">
      <c r="A2580" s="392">
        <v>43770</v>
      </c>
      <c r="B2580" s="324" t="s">
        <v>92</v>
      </c>
      <c r="C2580" s="324" t="s">
        <v>169</v>
      </c>
      <c r="D2580" s="324" t="s">
        <v>81</v>
      </c>
      <c r="E2580" s="324" t="s">
        <v>46</v>
      </c>
      <c r="F2580" s="324">
        <v>32</v>
      </c>
      <c r="G2580" s="324">
        <v>30</v>
      </c>
      <c r="H2580" s="324">
        <v>2</v>
      </c>
      <c r="I2580" s="324">
        <v>7.0000000000000007E-2</v>
      </c>
    </row>
    <row r="2581" spans="1:9" x14ac:dyDescent="0.25">
      <c r="A2581" s="393">
        <v>43770</v>
      </c>
      <c r="B2581" s="325" t="s">
        <v>92</v>
      </c>
      <c r="C2581" s="325" t="s">
        <v>169</v>
      </c>
      <c r="D2581" s="325" t="s">
        <v>81</v>
      </c>
      <c r="E2581" s="325" t="s">
        <v>47</v>
      </c>
      <c r="F2581" s="325">
        <v>466</v>
      </c>
      <c r="G2581" s="325">
        <v>461</v>
      </c>
      <c r="H2581" s="325">
        <v>5</v>
      </c>
      <c r="I2581" s="325">
        <v>0.01</v>
      </c>
    </row>
    <row r="2582" spans="1:9" x14ac:dyDescent="0.25">
      <c r="A2582" s="392">
        <v>43770</v>
      </c>
      <c r="B2582" s="324" t="s">
        <v>92</v>
      </c>
      <c r="C2582" s="324" t="s">
        <v>169</v>
      </c>
      <c r="D2582" s="324" t="s">
        <v>81</v>
      </c>
      <c r="E2582" s="324" t="s">
        <v>48</v>
      </c>
      <c r="F2582" s="324">
        <v>85</v>
      </c>
      <c r="G2582" s="324">
        <v>88</v>
      </c>
      <c r="H2582" s="324">
        <v>-3</v>
      </c>
      <c r="I2582" s="324">
        <v>-0.03</v>
      </c>
    </row>
    <row r="2583" spans="1:9" x14ac:dyDescent="0.25">
      <c r="A2583" s="393">
        <v>43770</v>
      </c>
      <c r="B2583" s="325" t="s">
        <v>92</v>
      </c>
      <c r="C2583" s="325" t="s">
        <v>169</v>
      </c>
      <c r="D2583" s="325" t="s">
        <v>81</v>
      </c>
      <c r="E2583" s="325" t="s">
        <v>50</v>
      </c>
      <c r="F2583" s="325">
        <v>553</v>
      </c>
      <c r="G2583" s="325">
        <v>553</v>
      </c>
      <c r="H2583" s="325">
        <v>0</v>
      </c>
      <c r="I2583" s="325">
        <v>0</v>
      </c>
    </row>
    <row r="2584" spans="1:9" x14ac:dyDescent="0.25">
      <c r="A2584" s="392">
        <v>43770</v>
      </c>
      <c r="B2584" s="324" t="s">
        <v>92</v>
      </c>
      <c r="C2584" s="324" t="s">
        <v>169</v>
      </c>
      <c r="D2584" s="324" t="s">
        <v>82</v>
      </c>
      <c r="E2584" s="324" t="s">
        <v>9</v>
      </c>
      <c r="F2584" s="324">
        <v>560</v>
      </c>
      <c r="G2584" s="324">
        <v>560</v>
      </c>
      <c r="H2584" s="324">
        <v>0</v>
      </c>
      <c r="I2584" s="324">
        <v>0</v>
      </c>
    </row>
    <row r="2585" spans="1:9" x14ac:dyDescent="0.25">
      <c r="A2585" s="393">
        <v>43770</v>
      </c>
      <c r="B2585" s="325" t="s">
        <v>92</v>
      </c>
      <c r="C2585" s="325" t="s">
        <v>169</v>
      </c>
      <c r="D2585" s="325" t="s">
        <v>82</v>
      </c>
      <c r="E2585" s="325" t="s">
        <v>10</v>
      </c>
      <c r="F2585" s="325">
        <v>181</v>
      </c>
      <c r="G2585" s="325">
        <v>181</v>
      </c>
      <c r="H2585" s="325">
        <v>0</v>
      </c>
      <c r="I2585" s="325">
        <v>0</v>
      </c>
    </row>
    <row r="2586" spans="1:9" x14ac:dyDescent="0.25">
      <c r="A2586" s="392">
        <v>43770</v>
      </c>
      <c r="B2586" s="324" t="s">
        <v>92</v>
      </c>
      <c r="C2586" s="324" t="s">
        <v>169</v>
      </c>
      <c r="D2586" s="324" t="s">
        <v>82</v>
      </c>
      <c r="E2586" s="324" t="s">
        <v>11</v>
      </c>
      <c r="F2586" s="324">
        <v>31</v>
      </c>
      <c r="G2586" s="324">
        <v>31</v>
      </c>
      <c r="H2586" s="324">
        <v>0</v>
      </c>
      <c r="I2586" s="324">
        <v>0</v>
      </c>
    </row>
    <row r="2587" spans="1:9" x14ac:dyDescent="0.25">
      <c r="A2587" s="393">
        <v>43770</v>
      </c>
      <c r="B2587" s="325" t="s">
        <v>92</v>
      </c>
      <c r="C2587" s="325" t="s">
        <v>169</v>
      </c>
      <c r="D2587" s="325" t="s">
        <v>82</v>
      </c>
      <c r="E2587" s="325" t="s">
        <v>12</v>
      </c>
      <c r="F2587" s="325">
        <v>12</v>
      </c>
      <c r="G2587" s="325">
        <v>12</v>
      </c>
      <c r="H2587" s="325">
        <v>0</v>
      </c>
      <c r="I2587" s="325">
        <v>0</v>
      </c>
    </row>
    <row r="2588" spans="1:9" x14ac:dyDescent="0.25">
      <c r="A2588" s="392">
        <v>43770</v>
      </c>
      <c r="B2588" s="324" t="s">
        <v>92</v>
      </c>
      <c r="C2588" s="324" t="s">
        <v>169</v>
      </c>
      <c r="D2588" s="324" t="s">
        <v>82</v>
      </c>
      <c r="E2588" s="324" t="s">
        <v>13</v>
      </c>
      <c r="F2588" s="324">
        <v>352</v>
      </c>
      <c r="G2588" s="324">
        <v>348</v>
      </c>
      <c r="H2588" s="324">
        <v>4</v>
      </c>
      <c r="I2588" s="324">
        <v>0.01</v>
      </c>
    </row>
    <row r="2589" spans="1:9" x14ac:dyDescent="0.25">
      <c r="A2589" s="393">
        <v>43770</v>
      </c>
      <c r="B2589" s="325" t="s">
        <v>152</v>
      </c>
      <c r="C2589" s="325" t="s">
        <v>169</v>
      </c>
      <c r="D2589" s="325" t="s">
        <v>81</v>
      </c>
      <c r="E2589" s="325" t="s">
        <v>46</v>
      </c>
      <c r="F2589" s="325">
        <v>118</v>
      </c>
      <c r="G2589" s="325" t="s">
        <v>170</v>
      </c>
      <c r="H2589" s="325" t="s">
        <v>170</v>
      </c>
      <c r="I2589" s="325" t="s">
        <v>170</v>
      </c>
    </row>
    <row r="2590" spans="1:9" x14ac:dyDescent="0.25">
      <c r="A2590" s="392">
        <v>43770</v>
      </c>
      <c r="B2590" s="324" t="s">
        <v>152</v>
      </c>
      <c r="C2590" s="324" t="s">
        <v>169</v>
      </c>
      <c r="D2590" s="324" t="s">
        <v>81</v>
      </c>
      <c r="E2590" s="324" t="s">
        <v>47</v>
      </c>
      <c r="F2590" s="324">
        <v>98</v>
      </c>
      <c r="G2590" s="324" t="s">
        <v>170</v>
      </c>
      <c r="H2590" s="324" t="s">
        <v>170</v>
      </c>
      <c r="I2590" s="324" t="s">
        <v>170</v>
      </c>
    </row>
    <row r="2591" spans="1:9" x14ac:dyDescent="0.25">
      <c r="A2591" s="393">
        <v>43770</v>
      </c>
      <c r="B2591" s="325" t="s">
        <v>152</v>
      </c>
      <c r="C2591" s="325" t="s">
        <v>169</v>
      </c>
      <c r="D2591" s="325" t="s">
        <v>81</v>
      </c>
      <c r="E2591" s="325" t="s">
        <v>48</v>
      </c>
      <c r="F2591" s="325">
        <v>52</v>
      </c>
      <c r="G2591" s="325" t="s">
        <v>170</v>
      </c>
      <c r="H2591" s="325" t="s">
        <v>170</v>
      </c>
      <c r="I2591" s="325" t="s">
        <v>170</v>
      </c>
    </row>
    <row r="2592" spans="1:9" x14ac:dyDescent="0.25">
      <c r="A2592" s="392">
        <v>43770</v>
      </c>
      <c r="B2592" s="324" t="s">
        <v>152</v>
      </c>
      <c r="C2592" s="324" t="s">
        <v>169</v>
      </c>
      <c r="D2592" s="324" t="s">
        <v>81</v>
      </c>
      <c r="E2592" s="324" t="s">
        <v>50</v>
      </c>
      <c r="F2592" s="324">
        <v>123</v>
      </c>
      <c r="G2592" s="324" t="s">
        <v>170</v>
      </c>
      <c r="H2592" s="324" t="s">
        <v>170</v>
      </c>
      <c r="I2592" s="324" t="s">
        <v>170</v>
      </c>
    </row>
    <row r="2593" spans="1:9" x14ac:dyDescent="0.25">
      <c r="A2593" s="393">
        <v>43770</v>
      </c>
      <c r="B2593" s="325" t="s">
        <v>153</v>
      </c>
      <c r="C2593" s="325" t="s">
        <v>169</v>
      </c>
      <c r="D2593" s="325" t="s">
        <v>81</v>
      </c>
      <c r="E2593" s="325" t="s">
        <v>46</v>
      </c>
      <c r="F2593" s="325">
        <v>113</v>
      </c>
      <c r="G2593" s="325" t="s">
        <v>170</v>
      </c>
      <c r="H2593" s="325" t="s">
        <v>170</v>
      </c>
      <c r="I2593" s="325" t="s">
        <v>170</v>
      </c>
    </row>
    <row r="2594" spans="1:9" x14ac:dyDescent="0.25">
      <c r="A2594" s="392">
        <v>43770</v>
      </c>
      <c r="B2594" s="324" t="s">
        <v>153</v>
      </c>
      <c r="C2594" s="324" t="s">
        <v>169</v>
      </c>
      <c r="D2594" s="324" t="s">
        <v>81</v>
      </c>
      <c r="E2594" s="324" t="s">
        <v>47</v>
      </c>
      <c r="F2594" s="324">
        <v>53</v>
      </c>
      <c r="G2594" s="324" t="s">
        <v>170</v>
      </c>
      <c r="H2594" s="324" t="s">
        <v>170</v>
      </c>
      <c r="I2594" s="324" t="s">
        <v>170</v>
      </c>
    </row>
    <row r="2595" spans="1:9" x14ac:dyDescent="0.25">
      <c r="A2595" s="393">
        <v>43770</v>
      </c>
      <c r="B2595" s="325" t="s">
        <v>153</v>
      </c>
      <c r="C2595" s="325" t="s">
        <v>169</v>
      </c>
      <c r="D2595" s="325" t="s">
        <v>81</v>
      </c>
      <c r="E2595" s="325" t="s">
        <v>48</v>
      </c>
      <c r="F2595" s="325">
        <v>38</v>
      </c>
      <c r="G2595" s="325" t="s">
        <v>170</v>
      </c>
      <c r="H2595" s="325" t="s">
        <v>170</v>
      </c>
      <c r="I2595" s="325" t="s">
        <v>170</v>
      </c>
    </row>
    <row r="2596" spans="1:9" x14ac:dyDescent="0.25">
      <c r="A2596" s="392">
        <v>43770</v>
      </c>
      <c r="B2596" s="324" t="s">
        <v>153</v>
      </c>
      <c r="C2596" s="324" t="s">
        <v>169</v>
      </c>
      <c r="D2596" s="324" t="s">
        <v>81</v>
      </c>
      <c r="E2596" s="324" t="s">
        <v>50</v>
      </c>
      <c r="F2596" s="324">
        <v>23</v>
      </c>
      <c r="G2596" s="324" t="s">
        <v>170</v>
      </c>
      <c r="H2596" s="324" t="s">
        <v>170</v>
      </c>
      <c r="I2596" s="324" t="s">
        <v>170</v>
      </c>
    </row>
    <row r="2597" spans="1:9" x14ac:dyDescent="0.25">
      <c r="A2597" s="393">
        <v>43770</v>
      </c>
      <c r="B2597" s="325" t="s">
        <v>154</v>
      </c>
      <c r="C2597" s="325" t="s">
        <v>169</v>
      </c>
      <c r="D2597" s="325" t="s">
        <v>81</v>
      </c>
      <c r="E2597" s="325" t="s">
        <v>46</v>
      </c>
      <c r="F2597" s="325">
        <v>22</v>
      </c>
      <c r="G2597" s="325" t="s">
        <v>170</v>
      </c>
      <c r="H2597" s="325" t="s">
        <v>170</v>
      </c>
      <c r="I2597" s="325" t="s">
        <v>170</v>
      </c>
    </row>
    <row r="2598" spans="1:9" x14ac:dyDescent="0.25">
      <c r="A2598" s="392">
        <v>43770</v>
      </c>
      <c r="B2598" s="324" t="s">
        <v>154</v>
      </c>
      <c r="C2598" s="324" t="s">
        <v>169</v>
      </c>
      <c r="D2598" s="324" t="s">
        <v>81</v>
      </c>
      <c r="E2598" s="324" t="s">
        <v>47</v>
      </c>
      <c r="F2598" s="324">
        <v>41</v>
      </c>
      <c r="G2598" s="324" t="s">
        <v>170</v>
      </c>
      <c r="H2598" s="324" t="s">
        <v>170</v>
      </c>
      <c r="I2598" s="324" t="s">
        <v>170</v>
      </c>
    </row>
    <row r="2599" spans="1:9" x14ac:dyDescent="0.25">
      <c r="A2599" s="393">
        <v>43770</v>
      </c>
      <c r="B2599" s="325" t="s">
        <v>154</v>
      </c>
      <c r="C2599" s="325" t="s">
        <v>169</v>
      </c>
      <c r="D2599" s="325" t="s">
        <v>81</v>
      </c>
      <c r="E2599" s="325" t="s">
        <v>48</v>
      </c>
      <c r="F2599" s="325">
        <v>26</v>
      </c>
      <c r="G2599" s="325" t="s">
        <v>170</v>
      </c>
      <c r="H2599" s="325" t="s">
        <v>170</v>
      </c>
      <c r="I2599" s="325" t="s">
        <v>170</v>
      </c>
    </row>
    <row r="2600" spans="1:9" x14ac:dyDescent="0.25">
      <c r="A2600" s="392">
        <v>43770</v>
      </c>
      <c r="B2600" s="324" t="s">
        <v>154</v>
      </c>
      <c r="C2600" s="324" t="s">
        <v>169</v>
      </c>
      <c r="D2600" s="324" t="s">
        <v>81</v>
      </c>
      <c r="E2600" s="324" t="s">
        <v>50</v>
      </c>
      <c r="F2600" s="324">
        <v>72</v>
      </c>
      <c r="G2600" s="324" t="s">
        <v>170</v>
      </c>
      <c r="H2600" s="324" t="s">
        <v>170</v>
      </c>
      <c r="I2600" s="324" t="s">
        <v>170</v>
      </c>
    </row>
    <row r="2601" spans="1:9" x14ac:dyDescent="0.25">
      <c r="A2601" s="393">
        <v>43770</v>
      </c>
      <c r="B2601" s="325" t="s">
        <v>155</v>
      </c>
      <c r="C2601" s="325" t="s">
        <v>169</v>
      </c>
      <c r="D2601" s="325" t="s">
        <v>81</v>
      </c>
      <c r="E2601" s="325" t="s">
        <v>46</v>
      </c>
      <c r="F2601" s="325">
        <v>191</v>
      </c>
      <c r="G2601" s="325" t="s">
        <v>170</v>
      </c>
      <c r="H2601" s="325" t="s">
        <v>170</v>
      </c>
      <c r="I2601" s="325" t="s">
        <v>170</v>
      </c>
    </row>
    <row r="2602" spans="1:9" x14ac:dyDescent="0.25">
      <c r="A2602" s="392">
        <v>43770</v>
      </c>
      <c r="B2602" s="324" t="s">
        <v>155</v>
      </c>
      <c r="C2602" s="324" t="s">
        <v>169</v>
      </c>
      <c r="D2602" s="324" t="s">
        <v>81</v>
      </c>
      <c r="E2602" s="324" t="s">
        <v>47</v>
      </c>
      <c r="F2602" s="324">
        <v>222</v>
      </c>
      <c r="G2602" s="324" t="s">
        <v>170</v>
      </c>
      <c r="H2602" s="324" t="s">
        <v>170</v>
      </c>
      <c r="I2602" s="324" t="s">
        <v>170</v>
      </c>
    </row>
    <row r="2603" spans="1:9" x14ac:dyDescent="0.25">
      <c r="A2603" s="393">
        <v>43770</v>
      </c>
      <c r="B2603" s="325" t="s">
        <v>155</v>
      </c>
      <c r="C2603" s="325" t="s">
        <v>169</v>
      </c>
      <c r="D2603" s="325" t="s">
        <v>81</v>
      </c>
      <c r="E2603" s="325" t="s">
        <v>48</v>
      </c>
      <c r="F2603" s="325">
        <v>102</v>
      </c>
      <c r="G2603" s="325" t="s">
        <v>170</v>
      </c>
      <c r="H2603" s="325" t="s">
        <v>170</v>
      </c>
      <c r="I2603" s="325" t="s">
        <v>170</v>
      </c>
    </row>
    <row r="2604" spans="1:9" x14ac:dyDescent="0.25">
      <c r="A2604" s="392">
        <v>43770</v>
      </c>
      <c r="B2604" s="324" t="s">
        <v>155</v>
      </c>
      <c r="C2604" s="324" t="s">
        <v>169</v>
      </c>
      <c r="D2604" s="324" t="s">
        <v>81</v>
      </c>
      <c r="E2604" s="324" t="s">
        <v>50</v>
      </c>
      <c r="F2604" s="324">
        <v>266</v>
      </c>
      <c r="G2604" s="324" t="s">
        <v>170</v>
      </c>
      <c r="H2604" s="324" t="s">
        <v>170</v>
      </c>
      <c r="I2604" s="324" t="s">
        <v>170</v>
      </c>
    </row>
    <row r="2605" spans="1:9" x14ac:dyDescent="0.25">
      <c r="A2605" s="393">
        <v>43770</v>
      </c>
      <c r="B2605" s="325" t="s">
        <v>155</v>
      </c>
      <c r="C2605" s="325" t="s">
        <v>169</v>
      </c>
      <c r="D2605" s="325" t="s">
        <v>82</v>
      </c>
      <c r="E2605" s="325" t="s">
        <v>9</v>
      </c>
      <c r="F2605" s="325">
        <v>64</v>
      </c>
      <c r="G2605" s="325" t="s">
        <v>170</v>
      </c>
      <c r="H2605" s="325" t="s">
        <v>170</v>
      </c>
      <c r="I2605" s="325" t="s">
        <v>170</v>
      </c>
    </row>
    <row r="2606" spans="1:9" x14ac:dyDescent="0.25">
      <c r="A2606" s="392">
        <v>43770</v>
      </c>
      <c r="B2606" s="324" t="s">
        <v>155</v>
      </c>
      <c r="C2606" s="324" t="s">
        <v>169</v>
      </c>
      <c r="D2606" s="324" t="s">
        <v>82</v>
      </c>
      <c r="E2606" s="324" t="s">
        <v>10</v>
      </c>
      <c r="F2606" s="324">
        <v>39</v>
      </c>
      <c r="G2606" s="324" t="s">
        <v>170</v>
      </c>
      <c r="H2606" s="324" t="s">
        <v>170</v>
      </c>
      <c r="I2606" s="324" t="s">
        <v>170</v>
      </c>
    </row>
    <row r="2607" spans="1:9" x14ac:dyDescent="0.25">
      <c r="A2607" s="393">
        <v>43770</v>
      </c>
      <c r="B2607" s="325" t="s">
        <v>155</v>
      </c>
      <c r="C2607" s="325" t="s">
        <v>169</v>
      </c>
      <c r="D2607" s="325" t="s">
        <v>82</v>
      </c>
      <c r="E2607" s="325" t="s">
        <v>11</v>
      </c>
      <c r="F2607" s="325">
        <v>61</v>
      </c>
      <c r="G2607" s="325" t="s">
        <v>170</v>
      </c>
      <c r="H2607" s="325" t="s">
        <v>170</v>
      </c>
      <c r="I2607" s="325" t="s">
        <v>170</v>
      </c>
    </row>
    <row r="2608" spans="1:9" x14ac:dyDescent="0.25">
      <c r="A2608" s="392">
        <v>43770</v>
      </c>
      <c r="B2608" s="324" t="s">
        <v>155</v>
      </c>
      <c r="C2608" s="324" t="s">
        <v>169</v>
      </c>
      <c r="D2608" s="324" t="s">
        <v>82</v>
      </c>
      <c r="E2608" s="324" t="s">
        <v>12</v>
      </c>
      <c r="F2608" s="324">
        <v>189</v>
      </c>
      <c r="G2608" s="324" t="s">
        <v>170</v>
      </c>
      <c r="H2608" s="324" t="s">
        <v>170</v>
      </c>
      <c r="I2608" s="324" t="s">
        <v>170</v>
      </c>
    </row>
    <row r="2609" spans="1:9" x14ac:dyDescent="0.25">
      <c r="A2609" s="393">
        <v>43770</v>
      </c>
      <c r="B2609" s="325" t="s">
        <v>155</v>
      </c>
      <c r="C2609" s="325" t="s">
        <v>169</v>
      </c>
      <c r="D2609" s="325" t="s">
        <v>82</v>
      </c>
      <c r="E2609" s="325" t="s">
        <v>13</v>
      </c>
      <c r="F2609" s="325">
        <v>428</v>
      </c>
      <c r="G2609" s="325" t="s">
        <v>170</v>
      </c>
      <c r="H2609" s="325" t="s">
        <v>170</v>
      </c>
      <c r="I2609" s="325" t="s">
        <v>170</v>
      </c>
    </row>
    <row r="2610" spans="1:9" x14ac:dyDescent="0.25">
      <c r="A2610" s="392">
        <v>43770</v>
      </c>
      <c r="B2610" s="324" t="s">
        <v>156</v>
      </c>
      <c r="C2610" s="324" t="s">
        <v>169</v>
      </c>
      <c r="D2610" s="324" t="s">
        <v>81</v>
      </c>
      <c r="E2610" s="324" t="s">
        <v>46</v>
      </c>
      <c r="F2610" s="324">
        <v>132</v>
      </c>
      <c r="G2610" s="324" t="s">
        <v>170</v>
      </c>
      <c r="H2610" s="324" t="s">
        <v>170</v>
      </c>
      <c r="I2610" s="324" t="s">
        <v>170</v>
      </c>
    </row>
    <row r="2611" spans="1:9" x14ac:dyDescent="0.25">
      <c r="A2611" s="393">
        <v>43770</v>
      </c>
      <c r="B2611" s="325" t="s">
        <v>156</v>
      </c>
      <c r="C2611" s="325" t="s">
        <v>169</v>
      </c>
      <c r="D2611" s="325" t="s">
        <v>81</v>
      </c>
      <c r="E2611" s="325" t="s">
        <v>47</v>
      </c>
      <c r="F2611" s="325">
        <v>122</v>
      </c>
      <c r="G2611" s="325" t="s">
        <v>170</v>
      </c>
      <c r="H2611" s="325" t="s">
        <v>170</v>
      </c>
      <c r="I2611" s="325" t="s">
        <v>170</v>
      </c>
    </row>
    <row r="2612" spans="1:9" x14ac:dyDescent="0.25">
      <c r="A2612" s="392">
        <v>43770</v>
      </c>
      <c r="B2612" s="324" t="s">
        <v>156</v>
      </c>
      <c r="C2612" s="324" t="s">
        <v>169</v>
      </c>
      <c r="D2612" s="324" t="s">
        <v>81</v>
      </c>
      <c r="E2612" s="324" t="s">
        <v>48</v>
      </c>
      <c r="F2612" s="324">
        <v>104</v>
      </c>
      <c r="G2612" s="324" t="s">
        <v>170</v>
      </c>
      <c r="H2612" s="324" t="s">
        <v>170</v>
      </c>
      <c r="I2612" s="324" t="s">
        <v>170</v>
      </c>
    </row>
    <row r="2613" spans="1:9" x14ac:dyDescent="0.25">
      <c r="A2613" s="393">
        <v>43770</v>
      </c>
      <c r="B2613" s="325" t="s">
        <v>156</v>
      </c>
      <c r="C2613" s="325" t="s">
        <v>169</v>
      </c>
      <c r="D2613" s="325" t="s">
        <v>81</v>
      </c>
      <c r="E2613" s="325" t="s">
        <v>50</v>
      </c>
      <c r="F2613" s="325">
        <v>287</v>
      </c>
      <c r="G2613" s="325" t="s">
        <v>170</v>
      </c>
      <c r="H2613" s="325" t="s">
        <v>170</v>
      </c>
      <c r="I2613" s="325" t="s">
        <v>170</v>
      </c>
    </row>
    <row r="2614" spans="1:9" x14ac:dyDescent="0.25">
      <c r="A2614" s="392">
        <v>43770</v>
      </c>
      <c r="B2614" s="324" t="s">
        <v>156</v>
      </c>
      <c r="C2614" s="324" t="s">
        <v>169</v>
      </c>
      <c r="D2614" s="324" t="s">
        <v>82</v>
      </c>
      <c r="E2614" s="324" t="s">
        <v>9</v>
      </c>
      <c r="F2614" s="324">
        <v>20</v>
      </c>
      <c r="G2614" s="324" t="s">
        <v>170</v>
      </c>
      <c r="H2614" s="324" t="s">
        <v>170</v>
      </c>
      <c r="I2614" s="324" t="s">
        <v>170</v>
      </c>
    </row>
    <row r="2615" spans="1:9" x14ac:dyDescent="0.25">
      <c r="A2615" s="393">
        <v>43770</v>
      </c>
      <c r="B2615" s="325" t="s">
        <v>156</v>
      </c>
      <c r="C2615" s="325" t="s">
        <v>169</v>
      </c>
      <c r="D2615" s="325" t="s">
        <v>82</v>
      </c>
      <c r="E2615" s="325" t="s">
        <v>10</v>
      </c>
      <c r="F2615" s="325">
        <v>110</v>
      </c>
      <c r="G2615" s="325" t="s">
        <v>170</v>
      </c>
      <c r="H2615" s="325" t="s">
        <v>170</v>
      </c>
      <c r="I2615" s="325" t="s">
        <v>170</v>
      </c>
    </row>
    <row r="2616" spans="1:9" x14ac:dyDescent="0.25">
      <c r="A2616" s="392">
        <v>43770</v>
      </c>
      <c r="B2616" s="324" t="s">
        <v>156</v>
      </c>
      <c r="C2616" s="324" t="s">
        <v>169</v>
      </c>
      <c r="D2616" s="324" t="s">
        <v>82</v>
      </c>
      <c r="E2616" s="324" t="s">
        <v>11</v>
      </c>
      <c r="F2616" s="324">
        <v>156</v>
      </c>
      <c r="G2616" s="324" t="s">
        <v>170</v>
      </c>
      <c r="H2616" s="324" t="s">
        <v>170</v>
      </c>
      <c r="I2616" s="324" t="s">
        <v>170</v>
      </c>
    </row>
    <row r="2617" spans="1:9" x14ac:dyDescent="0.25">
      <c r="A2617" s="393">
        <v>43770</v>
      </c>
      <c r="B2617" s="325" t="s">
        <v>156</v>
      </c>
      <c r="C2617" s="325" t="s">
        <v>169</v>
      </c>
      <c r="D2617" s="325" t="s">
        <v>82</v>
      </c>
      <c r="E2617" s="325" t="s">
        <v>12</v>
      </c>
      <c r="F2617" s="325">
        <v>192</v>
      </c>
      <c r="G2617" s="325" t="s">
        <v>170</v>
      </c>
      <c r="H2617" s="325" t="s">
        <v>170</v>
      </c>
      <c r="I2617" s="325" t="s">
        <v>170</v>
      </c>
    </row>
    <row r="2618" spans="1:9" x14ac:dyDescent="0.25">
      <c r="A2618" s="392">
        <v>43770</v>
      </c>
      <c r="B2618" s="324" t="s">
        <v>156</v>
      </c>
      <c r="C2618" s="324" t="s">
        <v>169</v>
      </c>
      <c r="D2618" s="324" t="s">
        <v>82</v>
      </c>
      <c r="E2618" s="324" t="s">
        <v>13</v>
      </c>
      <c r="F2618" s="324">
        <v>167</v>
      </c>
      <c r="G2618" s="324" t="s">
        <v>170</v>
      </c>
      <c r="H2618" s="324" t="s">
        <v>170</v>
      </c>
      <c r="I2618" s="324" t="s">
        <v>170</v>
      </c>
    </row>
    <row r="2619" spans="1:9" x14ac:dyDescent="0.25">
      <c r="A2619" s="393">
        <v>43770</v>
      </c>
      <c r="B2619" s="325" t="s">
        <v>93</v>
      </c>
      <c r="C2619" s="325" t="s">
        <v>169</v>
      </c>
      <c r="D2619" s="325" t="s">
        <v>81</v>
      </c>
      <c r="E2619" s="325" t="s">
        <v>46</v>
      </c>
      <c r="F2619" s="325">
        <v>232</v>
      </c>
      <c r="G2619" s="325">
        <v>204</v>
      </c>
      <c r="H2619" s="325">
        <v>28</v>
      </c>
      <c r="I2619" s="325">
        <v>0.14000000000000001</v>
      </c>
    </row>
    <row r="2620" spans="1:9" x14ac:dyDescent="0.25">
      <c r="A2620" s="392">
        <v>43770</v>
      </c>
      <c r="B2620" s="324" t="s">
        <v>93</v>
      </c>
      <c r="C2620" s="324" t="s">
        <v>169</v>
      </c>
      <c r="D2620" s="324" t="s">
        <v>81</v>
      </c>
      <c r="E2620" s="324" t="s">
        <v>47</v>
      </c>
      <c r="F2620" s="324">
        <v>189</v>
      </c>
      <c r="G2620" s="324">
        <v>186</v>
      </c>
      <c r="H2620" s="324">
        <v>3</v>
      </c>
      <c r="I2620" s="324">
        <v>0.02</v>
      </c>
    </row>
    <row r="2621" spans="1:9" x14ac:dyDescent="0.25">
      <c r="A2621" s="393">
        <v>43770</v>
      </c>
      <c r="B2621" s="325" t="s">
        <v>93</v>
      </c>
      <c r="C2621" s="325" t="s">
        <v>169</v>
      </c>
      <c r="D2621" s="325" t="s">
        <v>81</v>
      </c>
      <c r="E2621" s="325" t="s">
        <v>48</v>
      </c>
      <c r="F2621" s="325">
        <v>149</v>
      </c>
      <c r="G2621" s="325">
        <v>147</v>
      </c>
      <c r="H2621" s="325">
        <v>2</v>
      </c>
      <c r="I2621" s="325">
        <v>0.01</v>
      </c>
    </row>
    <row r="2622" spans="1:9" x14ac:dyDescent="0.25">
      <c r="A2622" s="392">
        <v>43770</v>
      </c>
      <c r="B2622" s="324" t="s">
        <v>93</v>
      </c>
      <c r="C2622" s="324" t="s">
        <v>169</v>
      </c>
      <c r="D2622" s="324" t="s">
        <v>81</v>
      </c>
      <c r="E2622" s="324" t="s">
        <v>50</v>
      </c>
      <c r="F2622" s="324">
        <v>380</v>
      </c>
      <c r="G2622" s="324">
        <v>380</v>
      </c>
      <c r="H2622" s="324">
        <v>0</v>
      </c>
      <c r="I2622" s="324">
        <v>0</v>
      </c>
    </row>
    <row r="2623" spans="1:9" x14ac:dyDescent="0.25">
      <c r="A2623" s="393">
        <v>43770</v>
      </c>
      <c r="B2623" s="325" t="s">
        <v>93</v>
      </c>
      <c r="C2623" s="325" t="s">
        <v>169</v>
      </c>
      <c r="D2623" s="325" t="s">
        <v>82</v>
      </c>
      <c r="E2623" s="325" t="s">
        <v>9</v>
      </c>
      <c r="F2623" s="325">
        <v>47</v>
      </c>
      <c r="G2623" s="325">
        <v>46</v>
      </c>
      <c r="H2623" s="325">
        <v>1</v>
      </c>
      <c r="I2623" s="325">
        <v>0.02</v>
      </c>
    </row>
    <row r="2624" spans="1:9" x14ac:dyDescent="0.25">
      <c r="A2624" s="392">
        <v>43770</v>
      </c>
      <c r="B2624" s="324" t="s">
        <v>93</v>
      </c>
      <c r="C2624" s="324" t="s">
        <v>169</v>
      </c>
      <c r="D2624" s="324" t="s">
        <v>82</v>
      </c>
      <c r="E2624" s="324" t="s">
        <v>10</v>
      </c>
      <c r="F2624" s="324">
        <v>172</v>
      </c>
      <c r="G2624" s="324">
        <v>171</v>
      </c>
      <c r="H2624" s="324">
        <v>1</v>
      </c>
      <c r="I2624" s="324">
        <v>0.01</v>
      </c>
    </row>
    <row r="2625" spans="1:9" x14ac:dyDescent="0.25">
      <c r="A2625" s="393">
        <v>43770</v>
      </c>
      <c r="B2625" s="325" t="s">
        <v>93</v>
      </c>
      <c r="C2625" s="325" t="s">
        <v>169</v>
      </c>
      <c r="D2625" s="325" t="s">
        <v>82</v>
      </c>
      <c r="E2625" s="325" t="s">
        <v>11</v>
      </c>
      <c r="F2625" s="325">
        <v>179</v>
      </c>
      <c r="G2625" s="325">
        <v>180</v>
      </c>
      <c r="H2625" s="325">
        <v>-1</v>
      </c>
      <c r="I2625" s="325">
        <v>-0.01</v>
      </c>
    </row>
    <row r="2626" spans="1:9" x14ac:dyDescent="0.25">
      <c r="A2626" s="392">
        <v>43770</v>
      </c>
      <c r="B2626" s="324" t="s">
        <v>93</v>
      </c>
      <c r="C2626" s="324" t="s">
        <v>169</v>
      </c>
      <c r="D2626" s="324" t="s">
        <v>82</v>
      </c>
      <c r="E2626" s="324" t="s">
        <v>12</v>
      </c>
      <c r="F2626" s="324">
        <v>276</v>
      </c>
      <c r="G2626" s="324">
        <v>272</v>
      </c>
      <c r="H2626" s="324">
        <v>4</v>
      </c>
      <c r="I2626" s="324">
        <v>0.01</v>
      </c>
    </row>
    <row r="2627" spans="1:9" x14ac:dyDescent="0.25">
      <c r="A2627" s="393">
        <v>43770</v>
      </c>
      <c r="B2627" s="325" t="s">
        <v>93</v>
      </c>
      <c r="C2627" s="325" t="s">
        <v>169</v>
      </c>
      <c r="D2627" s="325" t="s">
        <v>82</v>
      </c>
      <c r="E2627" s="325" t="s">
        <v>13</v>
      </c>
      <c r="F2627" s="325">
        <v>276</v>
      </c>
      <c r="G2627" s="325">
        <v>248</v>
      </c>
      <c r="H2627" s="325">
        <v>28</v>
      </c>
      <c r="I2627" s="325">
        <v>0.11</v>
      </c>
    </row>
    <row r="2628" spans="1:9" x14ac:dyDescent="0.25">
      <c r="A2628" s="392">
        <v>43770</v>
      </c>
      <c r="B2628" s="324" t="s">
        <v>171</v>
      </c>
      <c r="C2628" s="324" t="s">
        <v>169</v>
      </c>
      <c r="D2628" s="324" t="s">
        <v>81</v>
      </c>
      <c r="E2628" s="324" t="s">
        <v>46</v>
      </c>
      <c r="F2628" s="324" t="s">
        <v>170</v>
      </c>
      <c r="G2628" s="324" t="s">
        <v>170</v>
      </c>
      <c r="H2628" s="324" t="s">
        <v>170</v>
      </c>
      <c r="I2628" s="324" t="s">
        <v>170</v>
      </c>
    </row>
    <row r="2629" spans="1:9" x14ac:dyDescent="0.25">
      <c r="A2629" s="393">
        <v>43770</v>
      </c>
      <c r="B2629" s="325" t="s">
        <v>171</v>
      </c>
      <c r="C2629" s="325" t="s">
        <v>169</v>
      </c>
      <c r="D2629" s="325" t="s">
        <v>81</v>
      </c>
      <c r="E2629" s="325" t="s">
        <v>47</v>
      </c>
      <c r="F2629" s="325" t="s">
        <v>170</v>
      </c>
      <c r="G2629" s="325" t="s">
        <v>170</v>
      </c>
      <c r="H2629" s="325" t="s">
        <v>170</v>
      </c>
      <c r="I2629" s="325" t="s">
        <v>170</v>
      </c>
    </row>
    <row r="2630" spans="1:9" x14ac:dyDescent="0.25">
      <c r="A2630" s="392">
        <v>43770</v>
      </c>
      <c r="B2630" s="324" t="s">
        <v>171</v>
      </c>
      <c r="C2630" s="324" t="s">
        <v>169</v>
      </c>
      <c r="D2630" s="324" t="s">
        <v>81</v>
      </c>
      <c r="E2630" s="324" t="s">
        <v>48</v>
      </c>
      <c r="F2630" s="324" t="s">
        <v>170</v>
      </c>
      <c r="G2630" s="324" t="s">
        <v>170</v>
      </c>
      <c r="H2630" s="324" t="s">
        <v>170</v>
      </c>
      <c r="I2630" s="324" t="s">
        <v>170</v>
      </c>
    </row>
    <row r="2631" spans="1:9" x14ac:dyDescent="0.25">
      <c r="A2631" s="393">
        <v>43770</v>
      </c>
      <c r="B2631" s="325" t="s">
        <v>171</v>
      </c>
      <c r="C2631" s="325" t="s">
        <v>169</v>
      </c>
      <c r="D2631" s="325" t="s">
        <v>81</v>
      </c>
      <c r="E2631" s="325" t="s">
        <v>50</v>
      </c>
      <c r="F2631" s="325" t="s">
        <v>170</v>
      </c>
      <c r="G2631" s="325" t="s">
        <v>170</v>
      </c>
      <c r="H2631" s="325" t="s">
        <v>170</v>
      </c>
      <c r="I2631" s="325" t="s">
        <v>170</v>
      </c>
    </row>
    <row r="2632" spans="1:9" x14ac:dyDescent="0.25">
      <c r="A2632" s="392">
        <v>43770</v>
      </c>
      <c r="B2632" s="324" t="s">
        <v>171</v>
      </c>
      <c r="C2632" s="324" t="s">
        <v>169</v>
      </c>
      <c r="D2632" s="324" t="s">
        <v>82</v>
      </c>
      <c r="E2632" s="324" t="s">
        <v>9</v>
      </c>
      <c r="F2632" s="324" t="s">
        <v>170</v>
      </c>
      <c r="G2632" s="324" t="s">
        <v>170</v>
      </c>
      <c r="H2632" s="324" t="s">
        <v>170</v>
      </c>
      <c r="I2632" s="324" t="s">
        <v>170</v>
      </c>
    </row>
    <row r="2633" spans="1:9" x14ac:dyDescent="0.25">
      <c r="A2633" s="393">
        <v>43770</v>
      </c>
      <c r="B2633" s="325" t="s">
        <v>171</v>
      </c>
      <c r="C2633" s="325" t="s">
        <v>169</v>
      </c>
      <c r="D2633" s="325" t="s">
        <v>82</v>
      </c>
      <c r="E2633" s="325" t="s">
        <v>10</v>
      </c>
      <c r="F2633" s="325" t="s">
        <v>170</v>
      </c>
      <c r="G2633" s="325" t="s">
        <v>170</v>
      </c>
      <c r="H2633" s="325" t="s">
        <v>170</v>
      </c>
      <c r="I2633" s="325" t="s">
        <v>170</v>
      </c>
    </row>
    <row r="2634" spans="1:9" x14ac:dyDescent="0.25">
      <c r="A2634" s="392">
        <v>43770</v>
      </c>
      <c r="B2634" s="324" t="s">
        <v>171</v>
      </c>
      <c r="C2634" s="324" t="s">
        <v>169</v>
      </c>
      <c r="D2634" s="324" t="s">
        <v>82</v>
      </c>
      <c r="E2634" s="324" t="s">
        <v>11</v>
      </c>
      <c r="F2634" s="324" t="s">
        <v>170</v>
      </c>
      <c r="G2634" s="324" t="s">
        <v>170</v>
      </c>
      <c r="H2634" s="324" t="s">
        <v>170</v>
      </c>
      <c r="I2634" s="324" t="s">
        <v>170</v>
      </c>
    </row>
    <row r="2635" spans="1:9" x14ac:dyDescent="0.25">
      <c r="A2635" s="393">
        <v>43770</v>
      </c>
      <c r="B2635" s="325" t="s">
        <v>171</v>
      </c>
      <c r="C2635" s="325" t="s">
        <v>169</v>
      </c>
      <c r="D2635" s="325" t="s">
        <v>82</v>
      </c>
      <c r="E2635" s="325" t="s">
        <v>12</v>
      </c>
      <c r="F2635" s="325" t="s">
        <v>170</v>
      </c>
      <c r="G2635" s="325" t="s">
        <v>170</v>
      </c>
      <c r="H2635" s="325" t="s">
        <v>170</v>
      </c>
      <c r="I2635" s="325" t="s">
        <v>170</v>
      </c>
    </row>
    <row r="2636" spans="1:9" x14ac:dyDescent="0.25">
      <c r="A2636" s="392">
        <v>43770</v>
      </c>
      <c r="B2636" s="324" t="s">
        <v>171</v>
      </c>
      <c r="C2636" s="324" t="s">
        <v>169</v>
      </c>
      <c r="D2636" s="324" t="s">
        <v>82</v>
      </c>
      <c r="E2636" s="324" t="s">
        <v>13</v>
      </c>
      <c r="F2636" s="324" t="s">
        <v>170</v>
      </c>
      <c r="G2636" s="324" t="s">
        <v>170</v>
      </c>
      <c r="H2636" s="324" t="s">
        <v>170</v>
      </c>
      <c r="I2636" s="324" t="s">
        <v>170</v>
      </c>
    </row>
    <row r="2637" spans="1:9" x14ac:dyDescent="0.25">
      <c r="A2637" s="393">
        <v>43770</v>
      </c>
      <c r="B2637" s="325" t="s">
        <v>157</v>
      </c>
      <c r="C2637" s="325" t="s">
        <v>169</v>
      </c>
      <c r="D2637" s="325" t="s">
        <v>81</v>
      </c>
      <c r="E2637" s="325" t="s">
        <v>46</v>
      </c>
      <c r="F2637" s="325">
        <v>122</v>
      </c>
      <c r="G2637" s="325" t="s">
        <v>170</v>
      </c>
      <c r="H2637" s="325" t="s">
        <v>170</v>
      </c>
      <c r="I2637" s="325" t="s">
        <v>170</v>
      </c>
    </row>
    <row r="2638" spans="1:9" x14ac:dyDescent="0.25">
      <c r="A2638" s="392">
        <v>43770</v>
      </c>
      <c r="B2638" s="324" t="s">
        <v>157</v>
      </c>
      <c r="C2638" s="324" t="s">
        <v>169</v>
      </c>
      <c r="D2638" s="324" t="s">
        <v>81</v>
      </c>
      <c r="E2638" s="324" t="s">
        <v>47</v>
      </c>
      <c r="F2638" s="324">
        <v>97</v>
      </c>
      <c r="G2638" s="324" t="s">
        <v>170</v>
      </c>
      <c r="H2638" s="324" t="s">
        <v>170</v>
      </c>
      <c r="I2638" s="324" t="s">
        <v>170</v>
      </c>
    </row>
    <row r="2639" spans="1:9" x14ac:dyDescent="0.25">
      <c r="A2639" s="393">
        <v>43770</v>
      </c>
      <c r="B2639" s="325" t="s">
        <v>157</v>
      </c>
      <c r="C2639" s="325" t="s">
        <v>169</v>
      </c>
      <c r="D2639" s="325" t="s">
        <v>81</v>
      </c>
      <c r="E2639" s="325" t="s">
        <v>48</v>
      </c>
      <c r="F2639" s="325">
        <v>62</v>
      </c>
      <c r="G2639" s="325" t="s">
        <v>170</v>
      </c>
      <c r="H2639" s="325" t="s">
        <v>170</v>
      </c>
      <c r="I2639" s="325" t="s">
        <v>170</v>
      </c>
    </row>
    <row r="2640" spans="1:9" x14ac:dyDescent="0.25">
      <c r="A2640" s="392">
        <v>43770</v>
      </c>
      <c r="B2640" s="324" t="s">
        <v>157</v>
      </c>
      <c r="C2640" s="324" t="s">
        <v>169</v>
      </c>
      <c r="D2640" s="324" t="s">
        <v>81</v>
      </c>
      <c r="E2640" s="324" t="s">
        <v>50</v>
      </c>
      <c r="F2640" s="324">
        <v>156</v>
      </c>
      <c r="G2640" s="324" t="s">
        <v>170</v>
      </c>
      <c r="H2640" s="324" t="s">
        <v>170</v>
      </c>
      <c r="I2640" s="324" t="s">
        <v>170</v>
      </c>
    </row>
    <row r="2641" spans="1:9" x14ac:dyDescent="0.25">
      <c r="A2641" s="393">
        <v>43770</v>
      </c>
      <c r="B2641" s="325" t="s">
        <v>157</v>
      </c>
      <c r="C2641" s="325" t="s">
        <v>169</v>
      </c>
      <c r="D2641" s="325" t="s">
        <v>82</v>
      </c>
      <c r="E2641" s="325" t="s">
        <v>9</v>
      </c>
      <c r="F2641" s="325">
        <v>84</v>
      </c>
      <c r="G2641" s="325" t="s">
        <v>170</v>
      </c>
      <c r="H2641" s="325" t="s">
        <v>170</v>
      </c>
      <c r="I2641" s="325" t="s">
        <v>170</v>
      </c>
    </row>
    <row r="2642" spans="1:9" x14ac:dyDescent="0.25">
      <c r="A2642" s="392">
        <v>43770</v>
      </c>
      <c r="B2642" s="324" t="s">
        <v>157</v>
      </c>
      <c r="C2642" s="324" t="s">
        <v>169</v>
      </c>
      <c r="D2642" s="324" t="s">
        <v>82</v>
      </c>
      <c r="E2642" s="324" t="s">
        <v>10</v>
      </c>
      <c r="F2642" s="324">
        <v>17</v>
      </c>
      <c r="G2642" s="324" t="s">
        <v>170</v>
      </c>
      <c r="H2642" s="324" t="s">
        <v>170</v>
      </c>
      <c r="I2642" s="324" t="s">
        <v>170</v>
      </c>
    </row>
    <row r="2643" spans="1:9" x14ac:dyDescent="0.25">
      <c r="A2643" s="393">
        <v>43770</v>
      </c>
      <c r="B2643" s="325" t="s">
        <v>157</v>
      </c>
      <c r="C2643" s="325" t="s">
        <v>169</v>
      </c>
      <c r="D2643" s="325" t="s">
        <v>82</v>
      </c>
      <c r="E2643" s="325" t="s">
        <v>11</v>
      </c>
      <c r="F2643" s="325">
        <v>94</v>
      </c>
      <c r="G2643" s="325" t="s">
        <v>170</v>
      </c>
      <c r="H2643" s="325" t="s">
        <v>170</v>
      </c>
      <c r="I2643" s="325" t="s">
        <v>170</v>
      </c>
    </row>
    <row r="2644" spans="1:9" x14ac:dyDescent="0.25">
      <c r="A2644" s="392">
        <v>43770</v>
      </c>
      <c r="B2644" s="324" t="s">
        <v>157</v>
      </c>
      <c r="C2644" s="324" t="s">
        <v>169</v>
      </c>
      <c r="D2644" s="324" t="s">
        <v>82</v>
      </c>
      <c r="E2644" s="324" t="s">
        <v>12</v>
      </c>
      <c r="F2644" s="324">
        <v>57</v>
      </c>
      <c r="G2644" s="324" t="s">
        <v>170</v>
      </c>
      <c r="H2644" s="324" t="s">
        <v>170</v>
      </c>
      <c r="I2644" s="324" t="s">
        <v>170</v>
      </c>
    </row>
    <row r="2645" spans="1:9" x14ac:dyDescent="0.25">
      <c r="A2645" s="393">
        <v>43770</v>
      </c>
      <c r="B2645" s="325" t="s">
        <v>157</v>
      </c>
      <c r="C2645" s="325" t="s">
        <v>169</v>
      </c>
      <c r="D2645" s="325" t="s">
        <v>82</v>
      </c>
      <c r="E2645" s="325" t="s">
        <v>13</v>
      </c>
      <c r="F2645" s="325">
        <v>141</v>
      </c>
      <c r="G2645" s="325" t="s">
        <v>170</v>
      </c>
      <c r="H2645" s="325" t="s">
        <v>170</v>
      </c>
      <c r="I2645" s="325" t="s">
        <v>170</v>
      </c>
    </row>
    <row r="2646" spans="1:9" x14ac:dyDescent="0.25">
      <c r="A2646" s="392">
        <v>43770</v>
      </c>
      <c r="B2646" s="324" t="s">
        <v>158</v>
      </c>
      <c r="C2646" s="324" t="s">
        <v>169</v>
      </c>
      <c r="D2646" s="324" t="s">
        <v>81</v>
      </c>
      <c r="E2646" s="324" t="s">
        <v>46</v>
      </c>
      <c r="F2646" s="324">
        <v>331</v>
      </c>
      <c r="G2646" s="324" t="s">
        <v>170</v>
      </c>
      <c r="H2646" s="324" t="s">
        <v>170</v>
      </c>
      <c r="I2646" s="324" t="s">
        <v>170</v>
      </c>
    </row>
    <row r="2647" spans="1:9" x14ac:dyDescent="0.25">
      <c r="A2647" s="393">
        <v>43770</v>
      </c>
      <c r="B2647" s="325" t="s">
        <v>158</v>
      </c>
      <c r="C2647" s="325" t="s">
        <v>169</v>
      </c>
      <c r="D2647" s="325" t="s">
        <v>81</v>
      </c>
      <c r="E2647" s="325" t="s">
        <v>47</v>
      </c>
      <c r="F2647" s="325">
        <v>125</v>
      </c>
      <c r="G2647" s="325" t="s">
        <v>170</v>
      </c>
      <c r="H2647" s="325" t="s">
        <v>170</v>
      </c>
      <c r="I2647" s="325" t="s">
        <v>170</v>
      </c>
    </row>
    <row r="2648" spans="1:9" x14ac:dyDescent="0.25">
      <c r="A2648" s="392">
        <v>43770</v>
      </c>
      <c r="B2648" s="324" t="s">
        <v>158</v>
      </c>
      <c r="C2648" s="324" t="s">
        <v>169</v>
      </c>
      <c r="D2648" s="324" t="s">
        <v>81</v>
      </c>
      <c r="E2648" s="324" t="s">
        <v>48</v>
      </c>
      <c r="F2648" s="324">
        <v>91</v>
      </c>
      <c r="G2648" s="324" t="s">
        <v>170</v>
      </c>
      <c r="H2648" s="324" t="s">
        <v>170</v>
      </c>
      <c r="I2648" s="324" t="s">
        <v>170</v>
      </c>
    </row>
    <row r="2649" spans="1:9" x14ac:dyDescent="0.25">
      <c r="A2649" s="393">
        <v>43770</v>
      </c>
      <c r="B2649" s="325" t="s">
        <v>158</v>
      </c>
      <c r="C2649" s="325" t="s">
        <v>169</v>
      </c>
      <c r="D2649" s="325" t="s">
        <v>81</v>
      </c>
      <c r="E2649" s="325" t="s">
        <v>50</v>
      </c>
      <c r="F2649" s="325">
        <v>153</v>
      </c>
      <c r="G2649" s="325" t="s">
        <v>170</v>
      </c>
      <c r="H2649" s="325" t="s">
        <v>170</v>
      </c>
      <c r="I2649" s="325" t="s">
        <v>170</v>
      </c>
    </row>
    <row r="2650" spans="1:9" x14ac:dyDescent="0.25">
      <c r="A2650" s="392">
        <v>43770</v>
      </c>
      <c r="B2650" s="324" t="s">
        <v>158</v>
      </c>
      <c r="C2650" s="324" t="s">
        <v>169</v>
      </c>
      <c r="D2650" s="324" t="s">
        <v>82</v>
      </c>
      <c r="E2650" s="324" t="s">
        <v>9</v>
      </c>
      <c r="F2650" s="324">
        <v>35</v>
      </c>
      <c r="G2650" s="324" t="s">
        <v>170</v>
      </c>
      <c r="H2650" s="324" t="s">
        <v>170</v>
      </c>
      <c r="I2650" s="324" t="s">
        <v>170</v>
      </c>
    </row>
    <row r="2651" spans="1:9" x14ac:dyDescent="0.25">
      <c r="A2651" s="393">
        <v>43770</v>
      </c>
      <c r="B2651" s="325" t="s">
        <v>158</v>
      </c>
      <c r="C2651" s="325" t="s">
        <v>169</v>
      </c>
      <c r="D2651" s="325" t="s">
        <v>82</v>
      </c>
      <c r="E2651" s="325" t="s">
        <v>10</v>
      </c>
      <c r="F2651" s="325">
        <v>57</v>
      </c>
      <c r="G2651" s="325" t="s">
        <v>170</v>
      </c>
      <c r="H2651" s="325" t="s">
        <v>170</v>
      </c>
      <c r="I2651" s="325" t="s">
        <v>170</v>
      </c>
    </row>
    <row r="2652" spans="1:9" x14ac:dyDescent="0.25">
      <c r="A2652" s="392">
        <v>43770</v>
      </c>
      <c r="B2652" s="324" t="s">
        <v>158</v>
      </c>
      <c r="C2652" s="324" t="s">
        <v>169</v>
      </c>
      <c r="D2652" s="324" t="s">
        <v>82</v>
      </c>
      <c r="E2652" s="324" t="s">
        <v>11</v>
      </c>
      <c r="F2652" s="324">
        <v>63</v>
      </c>
      <c r="G2652" s="324" t="s">
        <v>170</v>
      </c>
      <c r="H2652" s="324" t="s">
        <v>170</v>
      </c>
      <c r="I2652" s="324" t="s">
        <v>170</v>
      </c>
    </row>
    <row r="2653" spans="1:9" x14ac:dyDescent="0.25">
      <c r="A2653" s="393">
        <v>43770</v>
      </c>
      <c r="B2653" s="325" t="s">
        <v>158</v>
      </c>
      <c r="C2653" s="325" t="s">
        <v>169</v>
      </c>
      <c r="D2653" s="325" t="s">
        <v>82</v>
      </c>
      <c r="E2653" s="325" t="s">
        <v>12</v>
      </c>
      <c r="F2653" s="325">
        <v>206</v>
      </c>
      <c r="G2653" s="325" t="s">
        <v>170</v>
      </c>
      <c r="H2653" s="325" t="s">
        <v>170</v>
      </c>
      <c r="I2653" s="325" t="s">
        <v>170</v>
      </c>
    </row>
    <row r="2654" spans="1:9" x14ac:dyDescent="0.25">
      <c r="A2654" s="392">
        <v>43770</v>
      </c>
      <c r="B2654" s="324" t="s">
        <v>158</v>
      </c>
      <c r="C2654" s="324" t="s">
        <v>169</v>
      </c>
      <c r="D2654" s="324" t="s">
        <v>82</v>
      </c>
      <c r="E2654" s="324" t="s">
        <v>13</v>
      </c>
      <c r="F2654" s="324">
        <v>339</v>
      </c>
      <c r="G2654" s="324" t="s">
        <v>170</v>
      </c>
      <c r="H2654" s="324" t="s">
        <v>170</v>
      </c>
      <c r="I2654" s="324" t="s">
        <v>170</v>
      </c>
    </row>
    <row r="2655" spans="1:9" x14ac:dyDescent="0.25">
      <c r="A2655" s="393">
        <v>43770</v>
      </c>
      <c r="B2655" s="325" t="s">
        <v>94</v>
      </c>
      <c r="C2655" s="325" t="s">
        <v>169</v>
      </c>
      <c r="D2655" s="325" t="s">
        <v>81</v>
      </c>
      <c r="E2655" s="325" t="s">
        <v>46</v>
      </c>
      <c r="F2655" s="325">
        <v>247</v>
      </c>
      <c r="G2655" s="325">
        <v>238</v>
      </c>
      <c r="H2655" s="325">
        <v>9</v>
      </c>
      <c r="I2655" s="325">
        <v>0.04</v>
      </c>
    </row>
    <row r="2656" spans="1:9" x14ac:dyDescent="0.25">
      <c r="A2656" s="392">
        <v>43770</v>
      </c>
      <c r="B2656" s="324" t="s">
        <v>94</v>
      </c>
      <c r="C2656" s="324" t="s">
        <v>169</v>
      </c>
      <c r="D2656" s="324" t="s">
        <v>81</v>
      </c>
      <c r="E2656" s="324" t="s">
        <v>47</v>
      </c>
      <c r="F2656" s="324">
        <v>836</v>
      </c>
      <c r="G2656" s="324">
        <v>833</v>
      </c>
      <c r="H2656" s="324">
        <v>3</v>
      </c>
      <c r="I2656" s="324">
        <v>0</v>
      </c>
    </row>
    <row r="2657" spans="1:9" x14ac:dyDescent="0.25">
      <c r="A2657" s="393">
        <v>43770</v>
      </c>
      <c r="B2657" s="325" t="s">
        <v>94</v>
      </c>
      <c r="C2657" s="325" t="s">
        <v>169</v>
      </c>
      <c r="D2657" s="325" t="s">
        <v>81</v>
      </c>
      <c r="E2657" s="325" t="s">
        <v>48</v>
      </c>
      <c r="F2657" s="325">
        <v>312</v>
      </c>
      <c r="G2657" s="325">
        <v>310</v>
      </c>
      <c r="H2657" s="325">
        <v>2</v>
      </c>
      <c r="I2657" s="325">
        <v>0.01</v>
      </c>
    </row>
    <row r="2658" spans="1:9" x14ac:dyDescent="0.25">
      <c r="A2658" s="392">
        <v>43770</v>
      </c>
      <c r="B2658" s="324" t="s">
        <v>94</v>
      </c>
      <c r="C2658" s="324" t="s">
        <v>169</v>
      </c>
      <c r="D2658" s="324" t="s">
        <v>81</v>
      </c>
      <c r="E2658" s="324" t="s">
        <v>50</v>
      </c>
      <c r="F2658" s="324">
        <v>2175</v>
      </c>
      <c r="G2658" s="324">
        <v>2174</v>
      </c>
      <c r="H2658" s="324">
        <v>1</v>
      </c>
      <c r="I2658" s="324">
        <v>0</v>
      </c>
    </row>
    <row r="2659" spans="1:9" x14ac:dyDescent="0.25">
      <c r="A2659" s="393">
        <v>43770</v>
      </c>
      <c r="B2659" s="325" t="s">
        <v>94</v>
      </c>
      <c r="C2659" s="325" t="s">
        <v>169</v>
      </c>
      <c r="D2659" s="325" t="s">
        <v>82</v>
      </c>
      <c r="E2659" s="325" t="s">
        <v>9</v>
      </c>
      <c r="F2659" s="325">
        <v>998</v>
      </c>
      <c r="G2659" s="325">
        <v>998</v>
      </c>
      <c r="H2659" s="325">
        <v>0</v>
      </c>
      <c r="I2659" s="325">
        <v>0</v>
      </c>
    </row>
    <row r="2660" spans="1:9" x14ac:dyDescent="0.25">
      <c r="A2660" s="392">
        <v>43770</v>
      </c>
      <c r="B2660" s="324" t="s">
        <v>94</v>
      </c>
      <c r="C2660" s="324" t="s">
        <v>169</v>
      </c>
      <c r="D2660" s="324" t="s">
        <v>82</v>
      </c>
      <c r="E2660" s="324" t="s">
        <v>10</v>
      </c>
      <c r="F2660" s="324">
        <v>372</v>
      </c>
      <c r="G2660" s="324">
        <v>372</v>
      </c>
      <c r="H2660" s="324">
        <v>0</v>
      </c>
      <c r="I2660" s="324">
        <v>0</v>
      </c>
    </row>
    <row r="2661" spans="1:9" x14ac:dyDescent="0.25">
      <c r="A2661" s="393">
        <v>43770</v>
      </c>
      <c r="B2661" s="325" t="s">
        <v>94</v>
      </c>
      <c r="C2661" s="325" t="s">
        <v>169</v>
      </c>
      <c r="D2661" s="325" t="s">
        <v>82</v>
      </c>
      <c r="E2661" s="325" t="s">
        <v>11</v>
      </c>
      <c r="F2661" s="325">
        <v>753</v>
      </c>
      <c r="G2661" s="325">
        <v>753</v>
      </c>
      <c r="H2661" s="325">
        <v>0</v>
      </c>
      <c r="I2661" s="325">
        <v>0</v>
      </c>
    </row>
    <row r="2662" spans="1:9" x14ac:dyDescent="0.25">
      <c r="A2662" s="392">
        <v>43770</v>
      </c>
      <c r="B2662" s="324" t="s">
        <v>94</v>
      </c>
      <c r="C2662" s="324" t="s">
        <v>169</v>
      </c>
      <c r="D2662" s="324" t="s">
        <v>82</v>
      </c>
      <c r="E2662" s="324" t="s">
        <v>12</v>
      </c>
      <c r="F2662" s="324">
        <v>473</v>
      </c>
      <c r="G2662" s="324">
        <v>472</v>
      </c>
      <c r="H2662" s="324">
        <v>1</v>
      </c>
      <c r="I2662" s="324">
        <v>0</v>
      </c>
    </row>
    <row r="2663" spans="1:9" x14ac:dyDescent="0.25">
      <c r="A2663" s="393">
        <v>43770</v>
      </c>
      <c r="B2663" s="325" t="s">
        <v>94</v>
      </c>
      <c r="C2663" s="325" t="s">
        <v>169</v>
      </c>
      <c r="D2663" s="325" t="s">
        <v>82</v>
      </c>
      <c r="E2663" s="325" t="s">
        <v>13</v>
      </c>
      <c r="F2663" s="325">
        <v>974</v>
      </c>
      <c r="G2663" s="325">
        <v>960</v>
      </c>
      <c r="H2663" s="325">
        <v>14</v>
      </c>
      <c r="I2663" s="325">
        <v>0.01</v>
      </c>
    </row>
    <row r="2664" spans="1:9" x14ac:dyDescent="0.25">
      <c r="A2664" s="392">
        <v>43770</v>
      </c>
      <c r="B2664" s="324" t="s">
        <v>159</v>
      </c>
      <c r="C2664" s="324" t="s">
        <v>169</v>
      </c>
      <c r="D2664" s="324" t="s">
        <v>81</v>
      </c>
      <c r="E2664" s="324" t="s">
        <v>46</v>
      </c>
      <c r="F2664" s="324">
        <v>100</v>
      </c>
      <c r="G2664" s="324" t="s">
        <v>170</v>
      </c>
      <c r="H2664" s="324" t="s">
        <v>170</v>
      </c>
      <c r="I2664" s="324" t="s">
        <v>170</v>
      </c>
    </row>
    <row r="2665" spans="1:9" x14ac:dyDescent="0.25">
      <c r="A2665" s="393">
        <v>43770</v>
      </c>
      <c r="B2665" s="325" t="s">
        <v>159</v>
      </c>
      <c r="C2665" s="325" t="s">
        <v>169</v>
      </c>
      <c r="D2665" s="325" t="s">
        <v>81</v>
      </c>
      <c r="E2665" s="325" t="s">
        <v>47</v>
      </c>
      <c r="F2665" s="325">
        <v>67</v>
      </c>
      <c r="G2665" s="325" t="s">
        <v>170</v>
      </c>
      <c r="H2665" s="325" t="s">
        <v>170</v>
      </c>
      <c r="I2665" s="325" t="s">
        <v>170</v>
      </c>
    </row>
    <row r="2666" spans="1:9" x14ac:dyDescent="0.25">
      <c r="A2666" s="392">
        <v>43770</v>
      </c>
      <c r="B2666" s="324" t="s">
        <v>159</v>
      </c>
      <c r="C2666" s="324" t="s">
        <v>169</v>
      </c>
      <c r="D2666" s="324" t="s">
        <v>81</v>
      </c>
      <c r="E2666" s="324" t="s">
        <v>48</v>
      </c>
      <c r="F2666" s="324">
        <v>45</v>
      </c>
      <c r="G2666" s="324" t="s">
        <v>170</v>
      </c>
      <c r="H2666" s="324" t="s">
        <v>170</v>
      </c>
      <c r="I2666" s="324" t="s">
        <v>170</v>
      </c>
    </row>
    <row r="2667" spans="1:9" x14ac:dyDescent="0.25">
      <c r="A2667" s="393">
        <v>43770</v>
      </c>
      <c r="B2667" s="325" t="s">
        <v>159</v>
      </c>
      <c r="C2667" s="325" t="s">
        <v>169</v>
      </c>
      <c r="D2667" s="325" t="s">
        <v>81</v>
      </c>
      <c r="E2667" s="325" t="s">
        <v>50</v>
      </c>
      <c r="F2667" s="325">
        <v>93</v>
      </c>
      <c r="G2667" s="325" t="s">
        <v>170</v>
      </c>
      <c r="H2667" s="325" t="s">
        <v>170</v>
      </c>
      <c r="I2667" s="325" t="s">
        <v>170</v>
      </c>
    </row>
    <row r="2668" spans="1:9" x14ac:dyDescent="0.25">
      <c r="A2668" s="392">
        <v>43770</v>
      </c>
      <c r="B2668" s="324" t="s">
        <v>159</v>
      </c>
      <c r="C2668" s="324" t="s">
        <v>169</v>
      </c>
      <c r="D2668" s="324" t="s">
        <v>82</v>
      </c>
      <c r="E2668" s="324" t="s">
        <v>9</v>
      </c>
      <c r="F2668" s="324">
        <v>27</v>
      </c>
      <c r="G2668" s="324" t="s">
        <v>170</v>
      </c>
      <c r="H2668" s="324" t="s">
        <v>170</v>
      </c>
      <c r="I2668" s="324" t="s">
        <v>170</v>
      </c>
    </row>
    <row r="2669" spans="1:9" x14ac:dyDescent="0.25">
      <c r="A2669" s="393">
        <v>43770</v>
      </c>
      <c r="B2669" s="325" t="s">
        <v>159</v>
      </c>
      <c r="C2669" s="325" t="s">
        <v>169</v>
      </c>
      <c r="D2669" s="325" t="s">
        <v>82</v>
      </c>
      <c r="E2669" s="325" t="s">
        <v>10</v>
      </c>
      <c r="F2669" s="325">
        <v>62</v>
      </c>
      <c r="G2669" s="325" t="s">
        <v>170</v>
      </c>
      <c r="H2669" s="325" t="s">
        <v>170</v>
      </c>
      <c r="I2669" s="325" t="s">
        <v>170</v>
      </c>
    </row>
    <row r="2670" spans="1:9" x14ac:dyDescent="0.25">
      <c r="A2670" s="392">
        <v>43770</v>
      </c>
      <c r="B2670" s="324" t="s">
        <v>159</v>
      </c>
      <c r="C2670" s="324" t="s">
        <v>169</v>
      </c>
      <c r="D2670" s="324" t="s">
        <v>82</v>
      </c>
      <c r="E2670" s="324" t="s">
        <v>11</v>
      </c>
      <c r="F2670" s="324">
        <v>23</v>
      </c>
      <c r="G2670" s="324" t="s">
        <v>170</v>
      </c>
      <c r="H2670" s="324" t="s">
        <v>170</v>
      </c>
      <c r="I2670" s="324" t="s">
        <v>170</v>
      </c>
    </row>
    <row r="2671" spans="1:9" x14ac:dyDescent="0.25">
      <c r="A2671" s="393">
        <v>43770</v>
      </c>
      <c r="B2671" s="325" t="s">
        <v>159</v>
      </c>
      <c r="C2671" s="325" t="s">
        <v>169</v>
      </c>
      <c r="D2671" s="325" t="s">
        <v>82</v>
      </c>
      <c r="E2671" s="325" t="s">
        <v>12</v>
      </c>
      <c r="F2671" s="325">
        <v>84</v>
      </c>
      <c r="G2671" s="325" t="s">
        <v>170</v>
      </c>
      <c r="H2671" s="325" t="s">
        <v>170</v>
      </c>
      <c r="I2671" s="325" t="s">
        <v>170</v>
      </c>
    </row>
    <row r="2672" spans="1:9" x14ac:dyDescent="0.25">
      <c r="A2672" s="392">
        <v>43770</v>
      </c>
      <c r="B2672" s="324" t="s">
        <v>159</v>
      </c>
      <c r="C2672" s="324" t="s">
        <v>169</v>
      </c>
      <c r="D2672" s="324" t="s">
        <v>82</v>
      </c>
      <c r="E2672" s="324" t="s">
        <v>13</v>
      </c>
      <c r="F2672" s="324">
        <v>109</v>
      </c>
      <c r="G2672" s="324" t="s">
        <v>170</v>
      </c>
      <c r="H2672" s="324" t="s">
        <v>170</v>
      </c>
      <c r="I2672" s="324" t="s">
        <v>170</v>
      </c>
    </row>
    <row r="2673" spans="1:9" x14ac:dyDescent="0.25">
      <c r="A2673" s="393">
        <v>43770</v>
      </c>
      <c r="B2673" s="325" t="s">
        <v>160</v>
      </c>
      <c r="C2673" s="325" t="s">
        <v>169</v>
      </c>
      <c r="D2673" s="325" t="s">
        <v>81</v>
      </c>
      <c r="E2673" s="325" t="s">
        <v>46</v>
      </c>
      <c r="F2673" s="325">
        <v>27</v>
      </c>
      <c r="G2673" s="325" t="s">
        <v>170</v>
      </c>
      <c r="H2673" s="325" t="s">
        <v>170</v>
      </c>
      <c r="I2673" s="325" t="s">
        <v>170</v>
      </c>
    </row>
    <row r="2674" spans="1:9" x14ac:dyDescent="0.25">
      <c r="A2674" s="392">
        <v>43770</v>
      </c>
      <c r="B2674" s="324" t="s">
        <v>160</v>
      </c>
      <c r="C2674" s="324" t="s">
        <v>169</v>
      </c>
      <c r="D2674" s="324" t="s">
        <v>81</v>
      </c>
      <c r="E2674" s="324" t="s">
        <v>47</v>
      </c>
      <c r="F2674" s="324">
        <v>25</v>
      </c>
      <c r="G2674" s="324" t="s">
        <v>170</v>
      </c>
      <c r="H2674" s="324" t="s">
        <v>170</v>
      </c>
      <c r="I2674" s="324" t="s">
        <v>170</v>
      </c>
    </row>
    <row r="2675" spans="1:9" x14ac:dyDescent="0.25">
      <c r="A2675" s="393">
        <v>43770</v>
      </c>
      <c r="B2675" s="325" t="s">
        <v>160</v>
      </c>
      <c r="C2675" s="325" t="s">
        <v>169</v>
      </c>
      <c r="D2675" s="325" t="s">
        <v>81</v>
      </c>
      <c r="E2675" s="325" t="s">
        <v>48</v>
      </c>
      <c r="F2675" s="325">
        <v>23</v>
      </c>
      <c r="G2675" s="325" t="s">
        <v>170</v>
      </c>
      <c r="H2675" s="325" t="s">
        <v>170</v>
      </c>
      <c r="I2675" s="325" t="s">
        <v>170</v>
      </c>
    </row>
    <row r="2676" spans="1:9" x14ac:dyDescent="0.25">
      <c r="A2676" s="392">
        <v>43770</v>
      </c>
      <c r="B2676" s="324" t="s">
        <v>160</v>
      </c>
      <c r="C2676" s="324" t="s">
        <v>169</v>
      </c>
      <c r="D2676" s="324" t="s">
        <v>81</v>
      </c>
      <c r="E2676" s="324" t="s">
        <v>50</v>
      </c>
      <c r="F2676" s="324">
        <v>88</v>
      </c>
      <c r="G2676" s="324" t="s">
        <v>170</v>
      </c>
      <c r="H2676" s="324" t="s">
        <v>170</v>
      </c>
      <c r="I2676" s="324" t="s">
        <v>170</v>
      </c>
    </row>
    <row r="2677" spans="1:9" x14ac:dyDescent="0.25">
      <c r="A2677" s="393">
        <v>43770</v>
      </c>
      <c r="B2677" s="325" t="s">
        <v>13</v>
      </c>
      <c r="C2677" s="325" t="s">
        <v>169</v>
      </c>
      <c r="D2677" s="325" t="s">
        <v>81</v>
      </c>
      <c r="E2677" s="325" t="s">
        <v>46</v>
      </c>
      <c r="F2677" s="325">
        <v>163</v>
      </c>
      <c r="G2677" s="325">
        <v>185</v>
      </c>
      <c r="H2677" s="325">
        <v>-22</v>
      </c>
      <c r="I2677" s="325">
        <v>-0.12</v>
      </c>
    </row>
    <row r="2678" spans="1:9" x14ac:dyDescent="0.25">
      <c r="A2678" s="392">
        <v>43770</v>
      </c>
      <c r="B2678" s="324" t="s">
        <v>13</v>
      </c>
      <c r="C2678" s="324" t="s">
        <v>169</v>
      </c>
      <c r="D2678" s="324" t="s">
        <v>81</v>
      </c>
      <c r="E2678" s="324" t="s">
        <v>47</v>
      </c>
      <c r="F2678" s="324">
        <v>104</v>
      </c>
      <c r="G2678" s="324">
        <v>110</v>
      </c>
      <c r="H2678" s="324">
        <v>-6</v>
      </c>
      <c r="I2678" s="324">
        <v>-0.05</v>
      </c>
    </row>
    <row r="2679" spans="1:9" x14ac:dyDescent="0.25">
      <c r="A2679" s="393">
        <v>43770</v>
      </c>
      <c r="B2679" s="325" t="s">
        <v>13</v>
      </c>
      <c r="C2679" s="325" t="s">
        <v>169</v>
      </c>
      <c r="D2679" s="325" t="s">
        <v>81</v>
      </c>
      <c r="E2679" s="325" t="s">
        <v>48</v>
      </c>
      <c r="F2679" s="325">
        <v>62</v>
      </c>
      <c r="G2679" s="325">
        <v>66</v>
      </c>
      <c r="H2679" s="325">
        <v>-4</v>
      </c>
      <c r="I2679" s="325">
        <v>-0.06</v>
      </c>
    </row>
    <row r="2680" spans="1:9" x14ac:dyDescent="0.25">
      <c r="A2680" s="392">
        <v>43770</v>
      </c>
      <c r="B2680" s="324" t="s">
        <v>13</v>
      </c>
      <c r="C2680" s="324" t="s">
        <v>169</v>
      </c>
      <c r="D2680" s="324" t="s">
        <v>81</v>
      </c>
      <c r="E2680" s="324" t="s">
        <v>50</v>
      </c>
      <c r="F2680" s="324">
        <v>104</v>
      </c>
      <c r="G2680" s="324">
        <v>110</v>
      </c>
      <c r="H2680" s="324">
        <v>-6</v>
      </c>
      <c r="I2680" s="324">
        <v>-0.05</v>
      </c>
    </row>
    <row r="2681" spans="1:9" x14ac:dyDescent="0.25">
      <c r="A2681" s="393">
        <v>43770</v>
      </c>
      <c r="B2681" s="325" t="s">
        <v>95</v>
      </c>
      <c r="C2681" s="325" t="s">
        <v>169</v>
      </c>
      <c r="D2681" s="325" t="s">
        <v>81</v>
      </c>
      <c r="E2681" s="325" t="s">
        <v>46</v>
      </c>
      <c r="F2681" s="325">
        <v>644</v>
      </c>
      <c r="G2681" s="325">
        <v>549</v>
      </c>
      <c r="H2681" s="325">
        <v>95</v>
      </c>
      <c r="I2681" s="325">
        <v>0.17</v>
      </c>
    </row>
    <row r="2682" spans="1:9" x14ac:dyDescent="0.25">
      <c r="A2682" s="392">
        <v>43770</v>
      </c>
      <c r="B2682" s="324" t="s">
        <v>95</v>
      </c>
      <c r="C2682" s="324" t="s">
        <v>169</v>
      </c>
      <c r="D2682" s="324" t="s">
        <v>81</v>
      </c>
      <c r="E2682" s="324" t="s">
        <v>47</v>
      </c>
      <c r="F2682" s="324">
        <v>304</v>
      </c>
      <c r="G2682" s="324">
        <v>296</v>
      </c>
      <c r="H2682" s="324">
        <v>8</v>
      </c>
      <c r="I2682" s="324">
        <v>0.03</v>
      </c>
    </row>
    <row r="2683" spans="1:9" x14ac:dyDescent="0.25">
      <c r="A2683" s="393">
        <v>43770</v>
      </c>
      <c r="B2683" s="325" t="s">
        <v>95</v>
      </c>
      <c r="C2683" s="325" t="s">
        <v>169</v>
      </c>
      <c r="D2683" s="325" t="s">
        <v>81</v>
      </c>
      <c r="E2683" s="325" t="s">
        <v>48</v>
      </c>
      <c r="F2683" s="325">
        <v>211</v>
      </c>
      <c r="G2683" s="325">
        <v>198</v>
      </c>
      <c r="H2683" s="325">
        <v>13</v>
      </c>
      <c r="I2683" s="325">
        <v>7.0000000000000007E-2</v>
      </c>
    </row>
    <row r="2684" spans="1:9" x14ac:dyDescent="0.25">
      <c r="A2684" s="392">
        <v>43770</v>
      </c>
      <c r="B2684" s="324" t="s">
        <v>95</v>
      </c>
      <c r="C2684" s="324" t="s">
        <v>169</v>
      </c>
      <c r="D2684" s="324" t="s">
        <v>81</v>
      </c>
      <c r="E2684" s="324" t="s">
        <v>50</v>
      </c>
      <c r="F2684" s="324">
        <v>294</v>
      </c>
      <c r="G2684" s="324">
        <v>293</v>
      </c>
      <c r="H2684" s="324">
        <v>1</v>
      </c>
      <c r="I2684" s="324">
        <v>0</v>
      </c>
    </row>
    <row r="2685" spans="1:9" x14ac:dyDescent="0.25">
      <c r="A2685" s="393">
        <v>43770</v>
      </c>
      <c r="B2685" s="325" t="s">
        <v>95</v>
      </c>
      <c r="C2685" s="325" t="s">
        <v>169</v>
      </c>
      <c r="D2685" s="325" t="s">
        <v>82</v>
      </c>
      <c r="E2685" s="325" t="s">
        <v>9</v>
      </c>
      <c r="F2685" s="325">
        <v>35</v>
      </c>
      <c r="G2685" s="325">
        <v>35</v>
      </c>
      <c r="H2685" s="325">
        <v>0</v>
      </c>
      <c r="I2685" s="325">
        <v>0</v>
      </c>
    </row>
    <row r="2686" spans="1:9" x14ac:dyDescent="0.25">
      <c r="A2686" s="392">
        <v>43770</v>
      </c>
      <c r="B2686" s="324" t="s">
        <v>95</v>
      </c>
      <c r="C2686" s="324" t="s">
        <v>169</v>
      </c>
      <c r="D2686" s="324" t="s">
        <v>82</v>
      </c>
      <c r="E2686" s="324" t="s">
        <v>10</v>
      </c>
      <c r="F2686" s="324">
        <v>57</v>
      </c>
      <c r="G2686" s="324">
        <v>56</v>
      </c>
      <c r="H2686" s="324">
        <v>1</v>
      </c>
      <c r="I2686" s="324">
        <v>0.02</v>
      </c>
    </row>
    <row r="2687" spans="1:9" x14ac:dyDescent="0.25">
      <c r="A2687" s="393">
        <v>43770</v>
      </c>
      <c r="B2687" s="325" t="s">
        <v>95</v>
      </c>
      <c r="C2687" s="325" t="s">
        <v>169</v>
      </c>
      <c r="D2687" s="325" t="s">
        <v>82</v>
      </c>
      <c r="E2687" s="325" t="s">
        <v>11</v>
      </c>
      <c r="F2687" s="325">
        <v>63</v>
      </c>
      <c r="G2687" s="325">
        <v>63</v>
      </c>
      <c r="H2687" s="325">
        <v>0</v>
      </c>
      <c r="I2687" s="325">
        <v>0</v>
      </c>
    </row>
    <row r="2688" spans="1:9" x14ac:dyDescent="0.25">
      <c r="A2688" s="392">
        <v>43770</v>
      </c>
      <c r="B2688" s="324" t="s">
        <v>95</v>
      </c>
      <c r="C2688" s="324" t="s">
        <v>169</v>
      </c>
      <c r="D2688" s="324" t="s">
        <v>82</v>
      </c>
      <c r="E2688" s="324" t="s">
        <v>12</v>
      </c>
      <c r="F2688" s="324">
        <v>206</v>
      </c>
      <c r="G2688" s="324">
        <v>205</v>
      </c>
      <c r="H2688" s="324">
        <v>1</v>
      </c>
      <c r="I2688" s="324">
        <v>0</v>
      </c>
    </row>
    <row r="2689" spans="1:9" x14ac:dyDescent="0.25">
      <c r="A2689" s="393">
        <v>43770</v>
      </c>
      <c r="B2689" s="325" t="s">
        <v>95</v>
      </c>
      <c r="C2689" s="325" t="s">
        <v>169</v>
      </c>
      <c r="D2689" s="325" t="s">
        <v>82</v>
      </c>
      <c r="E2689" s="325" t="s">
        <v>13</v>
      </c>
      <c r="F2689" s="325">
        <v>339</v>
      </c>
      <c r="G2689" s="325">
        <v>278</v>
      </c>
      <c r="H2689" s="325">
        <v>61</v>
      </c>
      <c r="I2689" s="325">
        <v>0.22</v>
      </c>
    </row>
    <row r="2690" spans="1:9" x14ac:dyDescent="0.25">
      <c r="A2690" s="392">
        <v>43770</v>
      </c>
      <c r="B2690" s="324" t="s">
        <v>96</v>
      </c>
      <c r="C2690" s="324" t="s">
        <v>169</v>
      </c>
      <c r="D2690" s="324" t="s">
        <v>81</v>
      </c>
      <c r="E2690" s="324" t="s">
        <v>46</v>
      </c>
      <c r="F2690" s="324">
        <v>350</v>
      </c>
      <c r="G2690" s="324">
        <v>312</v>
      </c>
      <c r="H2690" s="324">
        <v>38</v>
      </c>
      <c r="I2690" s="324">
        <v>0.12</v>
      </c>
    </row>
    <row r="2691" spans="1:9" x14ac:dyDescent="0.25">
      <c r="A2691" s="393">
        <v>43770</v>
      </c>
      <c r="B2691" s="325" t="s">
        <v>96</v>
      </c>
      <c r="C2691" s="325" t="s">
        <v>169</v>
      </c>
      <c r="D2691" s="325" t="s">
        <v>81</v>
      </c>
      <c r="E2691" s="325" t="s">
        <v>47</v>
      </c>
      <c r="F2691" s="325">
        <v>499</v>
      </c>
      <c r="G2691" s="325">
        <v>495</v>
      </c>
      <c r="H2691" s="325">
        <v>4</v>
      </c>
      <c r="I2691" s="325">
        <v>0.01</v>
      </c>
    </row>
    <row r="2692" spans="1:9" x14ac:dyDescent="0.25">
      <c r="A2692" s="392">
        <v>43770</v>
      </c>
      <c r="B2692" s="324" t="s">
        <v>96</v>
      </c>
      <c r="C2692" s="324" t="s">
        <v>169</v>
      </c>
      <c r="D2692" s="324" t="s">
        <v>81</v>
      </c>
      <c r="E2692" s="324" t="s">
        <v>48</v>
      </c>
      <c r="F2692" s="324">
        <v>281</v>
      </c>
      <c r="G2692" s="324">
        <v>277</v>
      </c>
      <c r="H2692" s="324">
        <v>4</v>
      </c>
      <c r="I2692" s="324">
        <v>0.01</v>
      </c>
    </row>
    <row r="2693" spans="1:9" x14ac:dyDescent="0.25">
      <c r="A2693" s="393">
        <v>43770</v>
      </c>
      <c r="B2693" s="325" t="s">
        <v>96</v>
      </c>
      <c r="C2693" s="325" t="s">
        <v>169</v>
      </c>
      <c r="D2693" s="325" t="s">
        <v>81</v>
      </c>
      <c r="E2693" s="325" t="s">
        <v>50</v>
      </c>
      <c r="F2693" s="325">
        <v>607</v>
      </c>
      <c r="G2693" s="325">
        <v>606</v>
      </c>
      <c r="H2693" s="325">
        <v>1</v>
      </c>
      <c r="I2693" s="325">
        <v>0</v>
      </c>
    </row>
    <row r="2694" spans="1:9" x14ac:dyDescent="0.25">
      <c r="A2694" s="392">
        <v>43770</v>
      </c>
      <c r="B2694" s="324" t="s">
        <v>96</v>
      </c>
      <c r="C2694" s="324" t="s">
        <v>169</v>
      </c>
      <c r="D2694" s="324" t="s">
        <v>82</v>
      </c>
      <c r="E2694" s="324" t="s">
        <v>9</v>
      </c>
      <c r="F2694" s="324">
        <v>379</v>
      </c>
      <c r="G2694" s="324">
        <v>379</v>
      </c>
      <c r="H2694" s="324">
        <v>0</v>
      </c>
      <c r="I2694" s="324">
        <v>0</v>
      </c>
    </row>
    <row r="2695" spans="1:9" x14ac:dyDescent="0.25">
      <c r="A2695" s="393">
        <v>43770</v>
      </c>
      <c r="B2695" s="325" t="s">
        <v>96</v>
      </c>
      <c r="C2695" s="325" t="s">
        <v>169</v>
      </c>
      <c r="D2695" s="325" t="s">
        <v>82</v>
      </c>
      <c r="E2695" s="325" t="s">
        <v>10</v>
      </c>
      <c r="F2695" s="325">
        <v>156</v>
      </c>
      <c r="G2695" s="325">
        <v>156</v>
      </c>
      <c r="H2695" s="325">
        <v>0</v>
      </c>
      <c r="I2695" s="325">
        <v>0</v>
      </c>
    </row>
    <row r="2696" spans="1:9" x14ac:dyDescent="0.25">
      <c r="A2696" s="392">
        <v>43770</v>
      </c>
      <c r="B2696" s="324" t="s">
        <v>96</v>
      </c>
      <c r="C2696" s="324" t="s">
        <v>169</v>
      </c>
      <c r="D2696" s="324" t="s">
        <v>82</v>
      </c>
      <c r="E2696" s="324" t="s">
        <v>11</v>
      </c>
      <c r="F2696" s="324">
        <v>143</v>
      </c>
      <c r="G2696" s="324">
        <v>142</v>
      </c>
      <c r="H2696" s="324">
        <v>1</v>
      </c>
      <c r="I2696" s="324">
        <v>0.01</v>
      </c>
    </row>
    <row r="2697" spans="1:9" x14ac:dyDescent="0.25">
      <c r="A2697" s="393">
        <v>43770</v>
      </c>
      <c r="B2697" s="325" t="s">
        <v>96</v>
      </c>
      <c r="C2697" s="325" t="s">
        <v>169</v>
      </c>
      <c r="D2697" s="325" t="s">
        <v>82</v>
      </c>
      <c r="E2697" s="325" t="s">
        <v>12</v>
      </c>
      <c r="F2697" s="325">
        <v>87</v>
      </c>
      <c r="G2697" s="325">
        <v>87</v>
      </c>
      <c r="H2697" s="325">
        <v>0</v>
      </c>
      <c r="I2697" s="325">
        <v>0</v>
      </c>
    </row>
    <row r="2698" spans="1:9" x14ac:dyDescent="0.25">
      <c r="A2698" s="392">
        <v>43770</v>
      </c>
      <c r="B2698" s="324" t="s">
        <v>96</v>
      </c>
      <c r="C2698" s="324" t="s">
        <v>169</v>
      </c>
      <c r="D2698" s="324" t="s">
        <v>82</v>
      </c>
      <c r="E2698" s="324" t="s">
        <v>13</v>
      </c>
      <c r="F2698" s="324">
        <v>658</v>
      </c>
      <c r="G2698" s="324">
        <v>615</v>
      </c>
      <c r="H2698" s="324">
        <v>43</v>
      </c>
      <c r="I2698" s="324">
        <v>7.0000000000000007E-2</v>
      </c>
    </row>
    <row r="2699" spans="1:9" x14ac:dyDescent="0.25">
      <c r="A2699" s="393">
        <v>43770</v>
      </c>
      <c r="B2699" s="325" t="s">
        <v>161</v>
      </c>
      <c r="C2699" s="325" t="s">
        <v>169</v>
      </c>
      <c r="D2699" s="325" t="s">
        <v>81</v>
      </c>
      <c r="E2699" s="325" t="s">
        <v>46</v>
      </c>
      <c r="F2699" s="325">
        <v>41</v>
      </c>
      <c r="G2699" s="325" t="s">
        <v>170</v>
      </c>
      <c r="H2699" s="325" t="s">
        <v>170</v>
      </c>
      <c r="I2699" s="325" t="s">
        <v>170</v>
      </c>
    </row>
    <row r="2700" spans="1:9" x14ac:dyDescent="0.25">
      <c r="A2700" s="392">
        <v>43770</v>
      </c>
      <c r="B2700" s="324" t="s">
        <v>161</v>
      </c>
      <c r="C2700" s="324" t="s">
        <v>169</v>
      </c>
      <c r="D2700" s="324" t="s">
        <v>81</v>
      </c>
      <c r="E2700" s="324" t="s">
        <v>47</v>
      </c>
      <c r="F2700" s="324">
        <v>125</v>
      </c>
      <c r="G2700" s="324" t="s">
        <v>170</v>
      </c>
      <c r="H2700" s="324" t="s">
        <v>170</v>
      </c>
      <c r="I2700" s="324" t="s">
        <v>170</v>
      </c>
    </row>
    <row r="2701" spans="1:9" x14ac:dyDescent="0.25">
      <c r="A2701" s="393">
        <v>43770</v>
      </c>
      <c r="B2701" s="325" t="s">
        <v>161</v>
      </c>
      <c r="C2701" s="325" t="s">
        <v>169</v>
      </c>
      <c r="D2701" s="325" t="s">
        <v>81</v>
      </c>
      <c r="E2701" s="325" t="s">
        <v>48</v>
      </c>
      <c r="F2701" s="325">
        <v>48</v>
      </c>
      <c r="G2701" s="325" t="s">
        <v>170</v>
      </c>
      <c r="H2701" s="325" t="s">
        <v>170</v>
      </c>
      <c r="I2701" s="325" t="s">
        <v>170</v>
      </c>
    </row>
    <row r="2702" spans="1:9" x14ac:dyDescent="0.25">
      <c r="A2702" s="392">
        <v>43770</v>
      </c>
      <c r="B2702" s="324" t="s">
        <v>161</v>
      </c>
      <c r="C2702" s="324" t="s">
        <v>169</v>
      </c>
      <c r="D2702" s="324" t="s">
        <v>81</v>
      </c>
      <c r="E2702" s="324" t="s">
        <v>50</v>
      </c>
      <c r="F2702" s="324">
        <v>403</v>
      </c>
      <c r="G2702" s="324" t="s">
        <v>170</v>
      </c>
      <c r="H2702" s="324" t="s">
        <v>170</v>
      </c>
      <c r="I2702" s="324" t="s">
        <v>170</v>
      </c>
    </row>
    <row r="2703" spans="1:9" x14ac:dyDescent="0.25">
      <c r="A2703" s="393">
        <v>43770</v>
      </c>
      <c r="B2703" s="325" t="s">
        <v>161</v>
      </c>
      <c r="C2703" s="325" t="s">
        <v>169</v>
      </c>
      <c r="D2703" s="325" t="s">
        <v>82</v>
      </c>
      <c r="E2703" s="325" t="s">
        <v>9</v>
      </c>
      <c r="F2703" s="325">
        <v>388</v>
      </c>
      <c r="G2703" s="325" t="s">
        <v>170</v>
      </c>
      <c r="H2703" s="325" t="s">
        <v>170</v>
      </c>
      <c r="I2703" s="325" t="s">
        <v>170</v>
      </c>
    </row>
    <row r="2704" spans="1:9" x14ac:dyDescent="0.25">
      <c r="A2704" s="392">
        <v>43770</v>
      </c>
      <c r="B2704" s="324" t="s">
        <v>161</v>
      </c>
      <c r="C2704" s="324" t="s">
        <v>169</v>
      </c>
      <c r="D2704" s="324" t="s">
        <v>82</v>
      </c>
      <c r="E2704" s="324" t="s">
        <v>10</v>
      </c>
      <c r="F2704" s="324">
        <v>30</v>
      </c>
      <c r="G2704" s="324" t="s">
        <v>170</v>
      </c>
      <c r="H2704" s="324" t="s">
        <v>170</v>
      </c>
      <c r="I2704" s="324" t="s">
        <v>170</v>
      </c>
    </row>
    <row r="2705" spans="1:9" x14ac:dyDescent="0.25">
      <c r="A2705" s="393">
        <v>43770</v>
      </c>
      <c r="B2705" s="325" t="s">
        <v>161</v>
      </c>
      <c r="C2705" s="325" t="s">
        <v>169</v>
      </c>
      <c r="D2705" s="325" t="s">
        <v>82</v>
      </c>
      <c r="E2705" s="325" t="s">
        <v>11</v>
      </c>
      <c r="F2705" s="325">
        <v>51</v>
      </c>
      <c r="G2705" s="325" t="s">
        <v>170</v>
      </c>
      <c r="H2705" s="325" t="s">
        <v>170</v>
      </c>
      <c r="I2705" s="325" t="s">
        <v>170</v>
      </c>
    </row>
    <row r="2706" spans="1:9" x14ac:dyDescent="0.25">
      <c r="A2706" s="392">
        <v>43770</v>
      </c>
      <c r="B2706" s="324" t="s">
        <v>161</v>
      </c>
      <c r="C2706" s="324" t="s">
        <v>169</v>
      </c>
      <c r="D2706" s="324" t="s">
        <v>82</v>
      </c>
      <c r="E2706" s="324" t="s">
        <v>12</v>
      </c>
      <c r="F2706" s="324">
        <v>34</v>
      </c>
      <c r="G2706" s="324" t="s">
        <v>170</v>
      </c>
      <c r="H2706" s="324" t="s">
        <v>170</v>
      </c>
      <c r="I2706" s="324" t="s">
        <v>170</v>
      </c>
    </row>
    <row r="2707" spans="1:9" x14ac:dyDescent="0.25">
      <c r="A2707" s="393">
        <v>43770</v>
      </c>
      <c r="B2707" s="325" t="s">
        <v>161</v>
      </c>
      <c r="C2707" s="325" t="s">
        <v>169</v>
      </c>
      <c r="D2707" s="325" t="s">
        <v>82</v>
      </c>
      <c r="E2707" s="325" t="s">
        <v>13</v>
      </c>
      <c r="F2707" s="325">
        <v>114</v>
      </c>
      <c r="G2707" s="325" t="s">
        <v>170</v>
      </c>
      <c r="H2707" s="325" t="s">
        <v>170</v>
      </c>
      <c r="I2707" s="325" t="s">
        <v>170</v>
      </c>
    </row>
    <row r="2708" spans="1:9" x14ac:dyDescent="0.25">
      <c r="A2708" s="392">
        <v>43800</v>
      </c>
      <c r="B2708" s="324" t="s">
        <v>80</v>
      </c>
      <c r="C2708" s="324" t="s">
        <v>169</v>
      </c>
      <c r="D2708" s="324" t="s">
        <v>81</v>
      </c>
      <c r="E2708" s="324" t="s">
        <v>46</v>
      </c>
      <c r="F2708" s="324">
        <v>4161</v>
      </c>
      <c r="G2708" s="324">
        <v>3723</v>
      </c>
      <c r="H2708" s="324">
        <v>438</v>
      </c>
      <c r="I2708" s="324">
        <v>0.12</v>
      </c>
    </row>
    <row r="2709" spans="1:9" x14ac:dyDescent="0.25">
      <c r="A2709" s="393">
        <v>43800</v>
      </c>
      <c r="B2709" s="325" t="s">
        <v>80</v>
      </c>
      <c r="C2709" s="325" t="s">
        <v>169</v>
      </c>
      <c r="D2709" s="325" t="s">
        <v>81</v>
      </c>
      <c r="E2709" s="325" t="s">
        <v>47</v>
      </c>
      <c r="F2709" s="325">
        <v>4937</v>
      </c>
      <c r="G2709" s="325">
        <v>4860</v>
      </c>
      <c r="H2709" s="325">
        <v>77</v>
      </c>
      <c r="I2709" s="325">
        <v>0.02</v>
      </c>
    </row>
    <row r="2710" spans="1:9" x14ac:dyDescent="0.25">
      <c r="A2710" s="392">
        <v>43800</v>
      </c>
      <c r="B2710" s="324" t="s">
        <v>80</v>
      </c>
      <c r="C2710" s="324" t="s">
        <v>169</v>
      </c>
      <c r="D2710" s="324" t="s">
        <v>81</v>
      </c>
      <c r="E2710" s="324" t="s">
        <v>48</v>
      </c>
      <c r="F2710" s="324">
        <v>2881</v>
      </c>
      <c r="G2710" s="324">
        <v>2835</v>
      </c>
      <c r="H2710" s="324">
        <v>46</v>
      </c>
      <c r="I2710" s="324">
        <v>0.02</v>
      </c>
    </row>
    <row r="2711" spans="1:9" x14ac:dyDescent="0.25">
      <c r="A2711" s="393">
        <v>43800</v>
      </c>
      <c r="B2711" s="325" t="s">
        <v>80</v>
      </c>
      <c r="C2711" s="325" t="s">
        <v>169</v>
      </c>
      <c r="D2711" s="325" t="s">
        <v>81</v>
      </c>
      <c r="E2711" s="325" t="s">
        <v>49</v>
      </c>
      <c r="F2711" s="325">
        <v>1540</v>
      </c>
      <c r="G2711" s="325">
        <v>1539</v>
      </c>
      <c r="H2711" s="325">
        <v>1</v>
      </c>
      <c r="I2711" s="325">
        <v>0</v>
      </c>
    </row>
    <row r="2712" spans="1:9" x14ac:dyDescent="0.25">
      <c r="A2712" s="392">
        <v>43800</v>
      </c>
      <c r="B2712" s="324" t="s">
        <v>80</v>
      </c>
      <c r="C2712" s="324" t="s">
        <v>169</v>
      </c>
      <c r="D2712" s="324" t="s">
        <v>81</v>
      </c>
      <c r="E2712" s="324" t="s">
        <v>50</v>
      </c>
      <c r="F2712" s="324">
        <v>9630</v>
      </c>
      <c r="G2712" s="324">
        <v>9630</v>
      </c>
      <c r="H2712" s="324">
        <v>0</v>
      </c>
      <c r="I2712" s="324">
        <v>0</v>
      </c>
    </row>
    <row r="2713" spans="1:9" x14ac:dyDescent="0.25">
      <c r="A2713" s="393">
        <v>43800</v>
      </c>
      <c r="B2713" s="325" t="s">
        <v>80</v>
      </c>
      <c r="C2713" s="325" t="s">
        <v>169</v>
      </c>
      <c r="D2713" s="325" t="s">
        <v>82</v>
      </c>
      <c r="E2713" s="325" t="s">
        <v>9</v>
      </c>
      <c r="F2713" s="325">
        <v>4566</v>
      </c>
      <c r="G2713" s="325">
        <v>4557</v>
      </c>
      <c r="H2713" s="325">
        <v>9</v>
      </c>
      <c r="I2713" s="325">
        <v>0</v>
      </c>
    </row>
    <row r="2714" spans="1:9" x14ac:dyDescent="0.25">
      <c r="A2714" s="392">
        <v>43800</v>
      </c>
      <c r="B2714" s="324" t="s">
        <v>80</v>
      </c>
      <c r="C2714" s="324" t="s">
        <v>169</v>
      </c>
      <c r="D2714" s="324" t="s">
        <v>82</v>
      </c>
      <c r="E2714" s="324" t="s">
        <v>10</v>
      </c>
      <c r="F2714" s="324">
        <v>2952</v>
      </c>
      <c r="G2714" s="324">
        <v>2945</v>
      </c>
      <c r="H2714" s="324">
        <v>7</v>
      </c>
      <c r="I2714" s="324">
        <v>0</v>
      </c>
    </row>
    <row r="2715" spans="1:9" x14ac:dyDescent="0.25">
      <c r="A2715" s="393">
        <v>43800</v>
      </c>
      <c r="B2715" s="325" t="s">
        <v>80</v>
      </c>
      <c r="C2715" s="325" t="s">
        <v>169</v>
      </c>
      <c r="D2715" s="325" t="s">
        <v>82</v>
      </c>
      <c r="E2715" s="325" t="s">
        <v>11</v>
      </c>
      <c r="F2715" s="325">
        <v>3074</v>
      </c>
      <c r="G2715" s="325">
        <v>3072</v>
      </c>
      <c r="H2715" s="325">
        <v>2</v>
      </c>
      <c r="I2715" s="325">
        <v>0</v>
      </c>
    </row>
    <row r="2716" spans="1:9" x14ac:dyDescent="0.25">
      <c r="A2716" s="392">
        <v>43800</v>
      </c>
      <c r="B2716" s="324" t="s">
        <v>80</v>
      </c>
      <c r="C2716" s="324" t="s">
        <v>169</v>
      </c>
      <c r="D2716" s="324" t="s">
        <v>82</v>
      </c>
      <c r="E2716" s="324" t="s">
        <v>12</v>
      </c>
      <c r="F2716" s="324">
        <v>2879</v>
      </c>
      <c r="G2716" s="324">
        <v>2873</v>
      </c>
      <c r="H2716" s="324">
        <v>6</v>
      </c>
      <c r="I2716" s="324">
        <v>0</v>
      </c>
    </row>
    <row r="2717" spans="1:9" x14ac:dyDescent="0.25">
      <c r="A2717" s="393">
        <v>43800</v>
      </c>
      <c r="B2717" s="325" t="s">
        <v>80</v>
      </c>
      <c r="C2717" s="325" t="s">
        <v>169</v>
      </c>
      <c r="D2717" s="325" t="s">
        <v>82</v>
      </c>
      <c r="E2717" s="325" t="s">
        <v>13</v>
      </c>
      <c r="F2717" s="325">
        <v>5037</v>
      </c>
      <c r="G2717" s="325">
        <v>4684</v>
      </c>
      <c r="H2717" s="325">
        <v>353</v>
      </c>
      <c r="I2717" s="325">
        <v>0.08</v>
      </c>
    </row>
    <row r="2718" spans="1:9" x14ac:dyDescent="0.25">
      <c r="A2718" s="392">
        <v>43800</v>
      </c>
      <c r="B2718" s="324" t="s">
        <v>145</v>
      </c>
      <c r="C2718" s="324" t="s">
        <v>169</v>
      </c>
      <c r="D2718" s="324" t="s">
        <v>81</v>
      </c>
      <c r="E2718" s="324" t="s">
        <v>46</v>
      </c>
      <c r="F2718" s="324">
        <v>142</v>
      </c>
      <c r="G2718" s="324" t="s">
        <v>170</v>
      </c>
      <c r="H2718" s="324" t="s">
        <v>170</v>
      </c>
      <c r="I2718" s="324" t="s">
        <v>170</v>
      </c>
    </row>
    <row r="2719" spans="1:9" x14ac:dyDescent="0.25">
      <c r="A2719" s="393">
        <v>43800</v>
      </c>
      <c r="B2719" s="325" t="s">
        <v>145</v>
      </c>
      <c r="C2719" s="325" t="s">
        <v>169</v>
      </c>
      <c r="D2719" s="325" t="s">
        <v>81</v>
      </c>
      <c r="E2719" s="325" t="s">
        <v>47</v>
      </c>
      <c r="F2719" s="325">
        <v>216</v>
      </c>
      <c r="G2719" s="325" t="s">
        <v>170</v>
      </c>
      <c r="H2719" s="325" t="s">
        <v>170</v>
      </c>
      <c r="I2719" s="325" t="s">
        <v>170</v>
      </c>
    </row>
    <row r="2720" spans="1:9" x14ac:dyDescent="0.25">
      <c r="A2720" s="392">
        <v>43800</v>
      </c>
      <c r="B2720" s="324" t="s">
        <v>145</v>
      </c>
      <c r="C2720" s="324" t="s">
        <v>169</v>
      </c>
      <c r="D2720" s="324" t="s">
        <v>81</v>
      </c>
      <c r="E2720" s="324" t="s">
        <v>48</v>
      </c>
      <c r="F2720" s="324">
        <v>125</v>
      </c>
      <c r="G2720" s="324" t="s">
        <v>170</v>
      </c>
      <c r="H2720" s="324" t="s">
        <v>170</v>
      </c>
      <c r="I2720" s="324" t="s">
        <v>170</v>
      </c>
    </row>
    <row r="2721" spans="1:9" x14ac:dyDescent="0.25">
      <c r="A2721" s="393">
        <v>43800</v>
      </c>
      <c r="B2721" s="325" t="s">
        <v>145</v>
      </c>
      <c r="C2721" s="325" t="s">
        <v>169</v>
      </c>
      <c r="D2721" s="325" t="s">
        <v>81</v>
      </c>
      <c r="E2721" s="325" t="s">
        <v>50</v>
      </c>
      <c r="F2721" s="325">
        <v>297</v>
      </c>
      <c r="G2721" s="325" t="s">
        <v>170</v>
      </c>
      <c r="H2721" s="325" t="s">
        <v>170</v>
      </c>
      <c r="I2721" s="325" t="s">
        <v>170</v>
      </c>
    </row>
    <row r="2722" spans="1:9" x14ac:dyDescent="0.25">
      <c r="A2722" s="392">
        <v>43800</v>
      </c>
      <c r="B2722" s="324" t="s">
        <v>145</v>
      </c>
      <c r="C2722" s="324" t="s">
        <v>169</v>
      </c>
      <c r="D2722" s="324" t="s">
        <v>82</v>
      </c>
      <c r="E2722" s="324" t="s">
        <v>9</v>
      </c>
      <c r="F2722" s="324">
        <v>183</v>
      </c>
      <c r="G2722" s="324" t="s">
        <v>170</v>
      </c>
      <c r="H2722" s="324" t="s">
        <v>170</v>
      </c>
      <c r="I2722" s="324" t="s">
        <v>170</v>
      </c>
    </row>
    <row r="2723" spans="1:9" x14ac:dyDescent="0.25">
      <c r="A2723" s="393">
        <v>43800</v>
      </c>
      <c r="B2723" s="325" t="s">
        <v>145</v>
      </c>
      <c r="C2723" s="325" t="s">
        <v>169</v>
      </c>
      <c r="D2723" s="325" t="s">
        <v>82</v>
      </c>
      <c r="E2723" s="325" t="s">
        <v>10</v>
      </c>
      <c r="F2723" s="325">
        <v>145</v>
      </c>
      <c r="G2723" s="325" t="s">
        <v>170</v>
      </c>
      <c r="H2723" s="325" t="s">
        <v>170</v>
      </c>
      <c r="I2723" s="325" t="s">
        <v>170</v>
      </c>
    </row>
    <row r="2724" spans="1:9" x14ac:dyDescent="0.25">
      <c r="A2724" s="392">
        <v>43800</v>
      </c>
      <c r="B2724" s="324" t="s">
        <v>145</v>
      </c>
      <c r="C2724" s="324" t="s">
        <v>169</v>
      </c>
      <c r="D2724" s="324" t="s">
        <v>82</v>
      </c>
      <c r="E2724" s="324" t="s">
        <v>11</v>
      </c>
      <c r="F2724" s="324">
        <v>48</v>
      </c>
      <c r="G2724" s="324" t="s">
        <v>170</v>
      </c>
      <c r="H2724" s="324" t="s">
        <v>170</v>
      </c>
      <c r="I2724" s="324" t="s">
        <v>170</v>
      </c>
    </row>
    <row r="2725" spans="1:9" x14ac:dyDescent="0.25">
      <c r="A2725" s="393">
        <v>43800</v>
      </c>
      <c r="B2725" s="325" t="s">
        <v>145</v>
      </c>
      <c r="C2725" s="325" t="s">
        <v>169</v>
      </c>
      <c r="D2725" s="325" t="s">
        <v>82</v>
      </c>
      <c r="E2725" s="325" t="s">
        <v>12</v>
      </c>
      <c r="F2725" s="325">
        <v>23</v>
      </c>
      <c r="G2725" s="325" t="s">
        <v>170</v>
      </c>
      <c r="H2725" s="325" t="s">
        <v>170</v>
      </c>
      <c r="I2725" s="325" t="s">
        <v>170</v>
      </c>
    </row>
    <row r="2726" spans="1:9" x14ac:dyDescent="0.25">
      <c r="A2726" s="392">
        <v>43800</v>
      </c>
      <c r="B2726" s="324" t="s">
        <v>145</v>
      </c>
      <c r="C2726" s="324" t="s">
        <v>169</v>
      </c>
      <c r="D2726" s="324" t="s">
        <v>82</v>
      </c>
      <c r="E2726" s="324" t="s">
        <v>13</v>
      </c>
      <c r="F2726" s="324">
        <v>381</v>
      </c>
      <c r="G2726" s="324" t="s">
        <v>170</v>
      </c>
      <c r="H2726" s="324" t="s">
        <v>170</v>
      </c>
      <c r="I2726" s="324" t="s">
        <v>170</v>
      </c>
    </row>
    <row r="2727" spans="1:9" x14ac:dyDescent="0.25">
      <c r="A2727" s="393">
        <v>43800</v>
      </c>
      <c r="B2727" s="325" t="s">
        <v>83</v>
      </c>
      <c r="C2727" s="325" t="s">
        <v>169</v>
      </c>
      <c r="D2727" s="325" t="s">
        <v>81</v>
      </c>
      <c r="E2727" s="325" t="s">
        <v>46</v>
      </c>
      <c r="F2727" s="325">
        <v>37</v>
      </c>
      <c r="G2727" s="325">
        <v>36</v>
      </c>
      <c r="H2727" s="325">
        <v>1</v>
      </c>
      <c r="I2727" s="325">
        <v>0.03</v>
      </c>
    </row>
    <row r="2728" spans="1:9" x14ac:dyDescent="0.25">
      <c r="A2728" s="392">
        <v>43800</v>
      </c>
      <c r="B2728" s="324" t="s">
        <v>83</v>
      </c>
      <c r="C2728" s="324" t="s">
        <v>169</v>
      </c>
      <c r="D2728" s="324" t="s">
        <v>81</v>
      </c>
      <c r="E2728" s="324" t="s">
        <v>47</v>
      </c>
      <c r="F2728" s="324">
        <v>53</v>
      </c>
      <c r="G2728" s="324">
        <v>52</v>
      </c>
      <c r="H2728" s="324">
        <v>1</v>
      </c>
      <c r="I2728" s="324">
        <v>0.02</v>
      </c>
    </row>
    <row r="2729" spans="1:9" x14ac:dyDescent="0.25">
      <c r="A2729" s="393">
        <v>43800</v>
      </c>
      <c r="B2729" s="325" t="s">
        <v>83</v>
      </c>
      <c r="C2729" s="325" t="s">
        <v>169</v>
      </c>
      <c r="D2729" s="325" t="s">
        <v>81</v>
      </c>
      <c r="E2729" s="325" t="s">
        <v>48</v>
      </c>
      <c r="F2729" s="325">
        <v>62</v>
      </c>
      <c r="G2729" s="325">
        <v>62</v>
      </c>
      <c r="H2729" s="325">
        <v>0</v>
      </c>
      <c r="I2729" s="325">
        <v>0</v>
      </c>
    </row>
    <row r="2730" spans="1:9" x14ac:dyDescent="0.25">
      <c r="A2730" s="392">
        <v>43800</v>
      </c>
      <c r="B2730" s="324" t="s">
        <v>83</v>
      </c>
      <c r="C2730" s="324" t="s">
        <v>169</v>
      </c>
      <c r="D2730" s="324" t="s">
        <v>81</v>
      </c>
      <c r="E2730" s="324" t="s">
        <v>50</v>
      </c>
      <c r="F2730" s="324">
        <v>61</v>
      </c>
      <c r="G2730" s="324">
        <v>61</v>
      </c>
      <c r="H2730" s="324">
        <v>0</v>
      </c>
      <c r="I2730" s="324">
        <v>0</v>
      </c>
    </row>
    <row r="2731" spans="1:9" x14ac:dyDescent="0.25">
      <c r="A2731" s="393">
        <v>43800</v>
      </c>
      <c r="B2731" s="325" t="s">
        <v>84</v>
      </c>
      <c r="C2731" s="325" t="s">
        <v>169</v>
      </c>
      <c r="D2731" s="325" t="s">
        <v>81</v>
      </c>
      <c r="E2731" s="325" t="s">
        <v>46</v>
      </c>
      <c r="F2731" s="325">
        <v>186</v>
      </c>
      <c r="G2731" s="325">
        <v>146</v>
      </c>
      <c r="H2731" s="325">
        <v>40</v>
      </c>
      <c r="I2731" s="325">
        <v>0.27</v>
      </c>
    </row>
    <row r="2732" spans="1:9" x14ac:dyDescent="0.25">
      <c r="A2732" s="392">
        <v>43800</v>
      </c>
      <c r="B2732" s="324" t="s">
        <v>84</v>
      </c>
      <c r="C2732" s="324" t="s">
        <v>169</v>
      </c>
      <c r="D2732" s="324" t="s">
        <v>81</v>
      </c>
      <c r="E2732" s="324" t="s">
        <v>47</v>
      </c>
      <c r="F2732" s="324">
        <v>80</v>
      </c>
      <c r="G2732" s="324">
        <v>77</v>
      </c>
      <c r="H2732" s="324">
        <v>3</v>
      </c>
      <c r="I2732" s="324">
        <v>0.04</v>
      </c>
    </row>
    <row r="2733" spans="1:9" x14ac:dyDescent="0.25">
      <c r="A2733" s="393">
        <v>43800</v>
      </c>
      <c r="B2733" s="325" t="s">
        <v>84</v>
      </c>
      <c r="C2733" s="325" t="s">
        <v>169</v>
      </c>
      <c r="D2733" s="325" t="s">
        <v>81</v>
      </c>
      <c r="E2733" s="325" t="s">
        <v>48</v>
      </c>
      <c r="F2733" s="325">
        <v>126</v>
      </c>
      <c r="G2733" s="325">
        <v>123</v>
      </c>
      <c r="H2733" s="325">
        <v>3</v>
      </c>
      <c r="I2733" s="325">
        <v>0.02</v>
      </c>
    </row>
    <row r="2734" spans="1:9" x14ac:dyDescent="0.25">
      <c r="A2734" s="392">
        <v>43800</v>
      </c>
      <c r="B2734" s="324" t="s">
        <v>84</v>
      </c>
      <c r="C2734" s="324" t="s">
        <v>169</v>
      </c>
      <c r="D2734" s="324" t="s">
        <v>81</v>
      </c>
      <c r="E2734" s="324" t="s">
        <v>50</v>
      </c>
      <c r="F2734" s="324">
        <v>8</v>
      </c>
      <c r="G2734" s="324">
        <v>8</v>
      </c>
      <c r="H2734" s="324">
        <v>0</v>
      </c>
      <c r="I2734" s="324">
        <v>0</v>
      </c>
    </row>
    <row r="2735" spans="1:9" x14ac:dyDescent="0.25">
      <c r="A2735" s="393">
        <v>43800</v>
      </c>
      <c r="B2735" s="325" t="s">
        <v>85</v>
      </c>
      <c r="C2735" s="325" t="s">
        <v>169</v>
      </c>
      <c r="D2735" s="325" t="s">
        <v>81</v>
      </c>
      <c r="E2735" s="325" t="s">
        <v>46</v>
      </c>
      <c r="F2735" s="325">
        <v>125</v>
      </c>
      <c r="G2735" s="325">
        <v>115</v>
      </c>
      <c r="H2735" s="325">
        <v>10</v>
      </c>
      <c r="I2735" s="325">
        <v>0.09</v>
      </c>
    </row>
    <row r="2736" spans="1:9" x14ac:dyDescent="0.25">
      <c r="A2736" s="392">
        <v>43800</v>
      </c>
      <c r="B2736" s="324" t="s">
        <v>85</v>
      </c>
      <c r="C2736" s="324" t="s">
        <v>169</v>
      </c>
      <c r="D2736" s="324" t="s">
        <v>81</v>
      </c>
      <c r="E2736" s="324" t="s">
        <v>47</v>
      </c>
      <c r="F2736" s="324">
        <v>181</v>
      </c>
      <c r="G2736" s="324">
        <v>181</v>
      </c>
      <c r="H2736" s="324">
        <v>0</v>
      </c>
      <c r="I2736" s="324">
        <v>0</v>
      </c>
    </row>
    <row r="2737" spans="1:9" x14ac:dyDescent="0.25">
      <c r="A2737" s="393">
        <v>43800</v>
      </c>
      <c r="B2737" s="325" t="s">
        <v>85</v>
      </c>
      <c r="C2737" s="325" t="s">
        <v>169</v>
      </c>
      <c r="D2737" s="325" t="s">
        <v>81</v>
      </c>
      <c r="E2737" s="325" t="s">
        <v>48</v>
      </c>
      <c r="F2737" s="325">
        <v>138</v>
      </c>
      <c r="G2737" s="325">
        <v>136</v>
      </c>
      <c r="H2737" s="325">
        <v>2</v>
      </c>
      <c r="I2737" s="325">
        <v>0.01</v>
      </c>
    </row>
    <row r="2738" spans="1:9" x14ac:dyDescent="0.25">
      <c r="A2738" s="392">
        <v>43800</v>
      </c>
      <c r="B2738" s="324" t="s">
        <v>85</v>
      </c>
      <c r="C2738" s="324" t="s">
        <v>169</v>
      </c>
      <c r="D2738" s="324" t="s">
        <v>81</v>
      </c>
      <c r="E2738" s="324" t="s">
        <v>49</v>
      </c>
      <c r="F2738" s="324">
        <v>1103</v>
      </c>
      <c r="G2738" s="324">
        <v>1102</v>
      </c>
      <c r="H2738" s="324">
        <v>1</v>
      </c>
      <c r="I2738" s="324">
        <v>0</v>
      </c>
    </row>
    <row r="2739" spans="1:9" x14ac:dyDescent="0.25">
      <c r="A2739" s="393">
        <v>43800</v>
      </c>
      <c r="B2739" s="325" t="s">
        <v>85</v>
      </c>
      <c r="C2739" s="325" t="s">
        <v>169</v>
      </c>
      <c r="D2739" s="325" t="s">
        <v>81</v>
      </c>
      <c r="E2739" s="325" t="s">
        <v>50</v>
      </c>
      <c r="F2739" s="325">
        <v>1779</v>
      </c>
      <c r="G2739" s="325">
        <v>1780</v>
      </c>
      <c r="H2739" s="325">
        <v>-1</v>
      </c>
      <c r="I2739" s="325">
        <v>0</v>
      </c>
    </row>
    <row r="2740" spans="1:9" x14ac:dyDescent="0.25">
      <c r="A2740" s="392">
        <v>43800</v>
      </c>
      <c r="B2740" s="324" t="s">
        <v>85</v>
      </c>
      <c r="C2740" s="324" t="s">
        <v>169</v>
      </c>
      <c r="D2740" s="324" t="s">
        <v>82</v>
      </c>
      <c r="E2740" s="324" t="s">
        <v>9</v>
      </c>
      <c r="F2740" s="324">
        <v>1127</v>
      </c>
      <c r="G2740" s="324">
        <v>1121</v>
      </c>
      <c r="H2740" s="324">
        <v>6</v>
      </c>
      <c r="I2740" s="324">
        <v>0.01</v>
      </c>
    </row>
    <row r="2741" spans="1:9" x14ac:dyDescent="0.25">
      <c r="A2741" s="393">
        <v>43800</v>
      </c>
      <c r="B2741" s="325" t="s">
        <v>85</v>
      </c>
      <c r="C2741" s="325" t="s">
        <v>169</v>
      </c>
      <c r="D2741" s="325" t="s">
        <v>82</v>
      </c>
      <c r="E2741" s="325" t="s">
        <v>10</v>
      </c>
      <c r="F2741" s="325">
        <v>1065</v>
      </c>
      <c r="G2741" s="325">
        <v>1064</v>
      </c>
      <c r="H2741" s="325">
        <v>1</v>
      </c>
      <c r="I2741" s="325">
        <v>0</v>
      </c>
    </row>
    <row r="2742" spans="1:9" x14ac:dyDescent="0.25">
      <c r="A2742" s="392">
        <v>43800</v>
      </c>
      <c r="B2742" s="324" t="s">
        <v>85</v>
      </c>
      <c r="C2742" s="324" t="s">
        <v>169</v>
      </c>
      <c r="D2742" s="324" t="s">
        <v>82</v>
      </c>
      <c r="E2742" s="324" t="s">
        <v>11</v>
      </c>
      <c r="F2742" s="324">
        <v>280</v>
      </c>
      <c r="G2742" s="324">
        <v>280</v>
      </c>
      <c r="H2742" s="324">
        <v>0</v>
      </c>
      <c r="I2742" s="324">
        <v>0</v>
      </c>
    </row>
    <row r="2743" spans="1:9" x14ac:dyDescent="0.25">
      <c r="A2743" s="393">
        <v>43800</v>
      </c>
      <c r="B2743" s="325" t="s">
        <v>85</v>
      </c>
      <c r="C2743" s="325" t="s">
        <v>169</v>
      </c>
      <c r="D2743" s="325" t="s">
        <v>82</v>
      </c>
      <c r="E2743" s="325" t="s">
        <v>12</v>
      </c>
      <c r="F2743" s="325">
        <v>104</v>
      </c>
      <c r="G2743" s="325">
        <v>103</v>
      </c>
      <c r="H2743" s="325">
        <v>1</v>
      </c>
      <c r="I2743" s="325">
        <v>0.01</v>
      </c>
    </row>
    <row r="2744" spans="1:9" x14ac:dyDescent="0.25">
      <c r="A2744" s="392">
        <v>43800</v>
      </c>
      <c r="B2744" s="324" t="s">
        <v>85</v>
      </c>
      <c r="C2744" s="324" t="s">
        <v>169</v>
      </c>
      <c r="D2744" s="324" t="s">
        <v>82</v>
      </c>
      <c r="E2744" s="324" t="s">
        <v>13</v>
      </c>
      <c r="F2744" s="324">
        <v>750</v>
      </c>
      <c r="G2744" s="324">
        <v>746</v>
      </c>
      <c r="H2744" s="324">
        <v>4</v>
      </c>
      <c r="I2744" s="324">
        <v>0.01</v>
      </c>
    </row>
    <row r="2745" spans="1:9" x14ac:dyDescent="0.25">
      <c r="A2745" s="393">
        <v>43800</v>
      </c>
      <c r="B2745" s="325" t="s">
        <v>146</v>
      </c>
      <c r="C2745" s="325" t="s">
        <v>169</v>
      </c>
      <c r="D2745" s="325" t="s">
        <v>81</v>
      </c>
      <c r="E2745" s="325" t="s">
        <v>46</v>
      </c>
      <c r="F2745" s="325">
        <v>28</v>
      </c>
      <c r="G2745" s="325" t="s">
        <v>170</v>
      </c>
      <c r="H2745" s="325" t="s">
        <v>170</v>
      </c>
      <c r="I2745" s="325" t="s">
        <v>170</v>
      </c>
    </row>
    <row r="2746" spans="1:9" x14ac:dyDescent="0.25">
      <c r="A2746" s="392">
        <v>43800</v>
      </c>
      <c r="B2746" s="324" t="s">
        <v>146</v>
      </c>
      <c r="C2746" s="324" t="s">
        <v>169</v>
      </c>
      <c r="D2746" s="324" t="s">
        <v>81</v>
      </c>
      <c r="E2746" s="324" t="s">
        <v>47</v>
      </c>
      <c r="F2746" s="324">
        <v>41</v>
      </c>
      <c r="G2746" s="324" t="s">
        <v>170</v>
      </c>
      <c r="H2746" s="324" t="s">
        <v>170</v>
      </c>
      <c r="I2746" s="324" t="s">
        <v>170</v>
      </c>
    </row>
    <row r="2747" spans="1:9" x14ac:dyDescent="0.25">
      <c r="A2747" s="393">
        <v>43800</v>
      </c>
      <c r="B2747" s="325" t="s">
        <v>146</v>
      </c>
      <c r="C2747" s="325" t="s">
        <v>169</v>
      </c>
      <c r="D2747" s="325" t="s">
        <v>81</v>
      </c>
      <c r="E2747" s="325" t="s">
        <v>48</v>
      </c>
      <c r="F2747" s="325">
        <v>7</v>
      </c>
      <c r="G2747" s="325" t="s">
        <v>170</v>
      </c>
      <c r="H2747" s="325" t="s">
        <v>170</v>
      </c>
      <c r="I2747" s="325" t="s">
        <v>170</v>
      </c>
    </row>
    <row r="2748" spans="1:9" x14ac:dyDescent="0.25">
      <c r="A2748" s="392">
        <v>43800</v>
      </c>
      <c r="B2748" s="324" t="s">
        <v>146</v>
      </c>
      <c r="C2748" s="324" t="s">
        <v>169</v>
      </c>
      <c r="D2748" s="324" t="s">
        <v>81</v>
      </c>
      <c r="E2748" s="324" t="s">
        <v>49</v>
      </c>
      <c r="F2748" s="324">
        <v>62</v>
      </c>
      <c r="G2748" s="324" t="s">
        <v>170</v>
      </c>
      <c r="H2748" s="324" t="s">
        <v>170</v>
      </c>
      <c r="I2748" s="324" t="s">
        <v>170</v>
      </c>
    </row>
    <row r="2749" spans="1:9" x14ac:dyDescent="0.25">
      <c r="A2749" s="393">
        <v>43800</v>
      </c>
      <c r="B2749" s="325" t="s">
        <v>146</v>
      </c>
      <c r="C2749" s="325" t="s">
        <v>169</v>
      </c>
      <c r="D2749" s="325" t="s">
        <v>81</v>
      </c>
      <c r="E2749" s="325" t="s">
        <v>50</v>
      </c>
      <c r="F2749" s="325">
        <v>40</v>
      </c>
      <c r="G2749" s="325" t="s">
        <v>170</v>
      </c>
      <c r="H2749" s="325" t="s">
        <v>170</v>
      </c>
      <c r="I2749" s="325" t="s">
        <v>170</v>
      </c>
    </row>
    <row r="2750" spans="1:9" x14ac:dyDescent="0.25">
      <c r="A2750" s="392">
        <v>43800</v>
      </c>
      <c r="B2750" s="324" t="s">
        <v>86</v>
      </c>
      <c r="C2750" s="324" t="s">
        <v>169</v>
      </c>
      <c r="D2750" s="324" t="s">
        <v>81</v>
      </c>
      <c r="E2750" s="324" t="s">
        <v>46</v>
      </c>
      <c r="F2750" s="324">
        <v>542</v>
      </c>
      <c r="G2750" s="324">
        <v>495</v>
      </c>
      <c r="H2750" s="324">
        <v>47</v>
      </c>
      <c r="I2750" s="324">
        <v>0.09</v>
      </c>
    </row>
    <row r="2751" spans="1:9" x14ac:dyDescent="0.25">
      <c r="A2751" s="393">
        <v>43800</v>
      </c>
      <c r="B2751" s="325" t="s">
        <v>86</v>
      </c>
      <c r="C2751" s="325" t="s">
        <v>169</v>
      </c>
      <c r="D2751" s="325" t="s">
        <v>81</v>
      </c>
      <c r="E2751" s="325" t="s">
        <v>47</v>
      </c>
      <c r="F2751" s="325">
        <v>542</v>
      </c>
      <c r="G2751" s="325">
        <v>538</v>
      </c>
      <c r="H2751" s="325">
        <v>4</v>
      </c>
      <c r="I2751" s="325">
        <v>0.01</v>
      </c>
    </row>
    <row r="2752" spans="1:9" x14ac:dyDescent="0.25">
      <c r="A2752" s="392">
        <v>43800</v>
      </c>
      <c r="B2752" s="324" t="s">
        <v>86</v>
      </c>
      <c r="C2752" s="324" t="s">
        <v>169</v>
      </c>
      <c r="D2752" s="324" t="s">
        <v>81</v>
      </c>
      <c r="E2752" s="324" t="s">
        <v>48</v>
      </c>
      <c r="F2752" s="324">
        <v>313</v>
      </c>
      <c r="G2752" s="324">
        <v>308</v>
      </c>
      <c r="H2752" s="324">
        <v>5</v>
      </c>
      <c r="I2752" s="324">
        <v>0.02</v>
      </c>
    </row>
    <row r="2753" spans="1:9" x14ac:dyDescent="0.25">
      <c r="A2753" s="393">
        <v>43800</v>
      </c>
      <c r="B2753" s="325" t="s">
        <v>86</v>
      </c>
      <c r="C2753" s="325" t="s">
        <v>169</v>
      </c>
      <c r="D2753" s="325" t="s">
        <v>81</v>
      </c>
      <c r="E2753" s="325" t="s">
        <v>49</v>
      </c>
      <c r="F2753" s="325">
        <v>375</v>
      </c>
      <c r="G2753" s="325">
        <v>375</v>
      </c>
      <c r="H2753" s="325">
        <v>0</v>
      </c>
      <c r="I2753" s="325">
        <v>0</v>
      </c>
    </row>
    <row r="2754" spans="1:9" x14ac:dyDescent="0.25">
      <c r="A2754" s="392">
        <v>43800</v>
      </c>
      <c r="B2754" s="324" t="s">
        <v>86</v>
      </c>
      <c r="C2754" s="324" t="s">
        <v>169</v>
      </c>
      <c r="D2754" s="324" t="s">
        <v>81</v>
      </c>
      <c r="E2754" s="324" t="s">
        <v>50</v>
      </c>
      <c r="F2754" s="324">
        <v>1091</v>
      </c>
      <c r="G2754" s="324">
        <v>1091</v>
      </c>
      <c r="H2754" s="324">
        <v>0</v>
      </c>
      <c r="I2754" s="324">
        <v>0</v>
      </c>
    </row>
    <row r="2755" spans="1:9" x14ac:dyDescent="0.25">
      <c r="A2755" s="393">
        <v>43800</v>
      </c>
      <c r="B2755" s="325" t="s">
        <v>86</v>
      </c>
      <c r="C2755" s="325" t="s">
        <v>169</v>
      </c>
      <c r="D2755" s="325" t="s">
        <v>82</v>
      </c>
      <c r="E2755" s="325" t="s">
        <v>9</v>
      </c>
      <c r="F2755" s="325">
        <v>489</v>
      </c>
      <c r="G2755" s="325">
        <v>488</v>
      </c>
      <c r="H2755" s="325">
        <v>1</v>
      </c>
      <c r="I2755" s="325">
        <v>0</v>
      </c>
    </row>
    <row r="2756" spans="1:9" x14ac:dyDescent="0.25">
      <c r="A2756" s="392">
        <v>43800</v>
      </c>
      <c r="B2756" s="324" t="s">
        <v>86</v>
      </c>
      <c r="C2756" s="324" t="s">
        <v>169</v>
      </c>
      <c r="D2756" s="324" t="s">
        <v>82</v>
      </c>
      <c r="E2756" s="324" t="s">
        <v>10</v>
      </c>
      <c r="F2756" s="324">
        <v>606</v>
      </c>
      <c r="G2756" s="324">
        <v>603</v>
      </c>
      <c r="H2756" s="324">
        <v>3</v>
      </c>
      <c r="I2756" s="324">
        <v>0</v>
      </c>
    </row>
    <row r="2757" spans="1:9" x14ac:dyDescent="0.25">
      <c r="A2757" s="393">
        <v>43800</v>
      </c>
      <c r="B2757" s="325" t="s">
        <v>86</v>
      </c>
      <c r="C2757" s="325" t="s">
        <v>169</v>
      </c>
      <c r="D2757" s="325" t="s">
        <v>82</v>
      </c>
      <c r="E2757" s="325" t="s">
        <v>11</v>
      </c>
      <c r="F2757" s="325">
        <v>758</v>
      </c>
      <c r="G2757" s="325">
        <v>756</v>
      </c>
      <c r="H2757" s="325">
        <v>2</v>
      </c>
      <c r="I2757" s="325">
        <v>0</v>
      </c>
    </row>
    <row r="2758" spans="1:9" x14ac:dyDescent="0.25">
      <c r="A2758" s="392">
        <v>43800</v>
      </c>
      <c r="B2758" s="324" t="s">
        <v>86</v>
      </c>
      <c r="C2758" s="324" t="s">
        <v>169</v>
      </c>
      <c r="D2758" s="324" t="s">
        <v>82</v>
      </c>
      <c r="E2758" s="324" t="s">
        <v>12</v>
      </c>
      <c r="F2758" s="324">
        <v>418</v>
      </c>
      <c r="G2758" s="324">
        <v>414</v>
      </c>
      <c r="H2758" s="324">
        <v>4</v>
      </c>
      <c r="I2758" s="324">
        <v>0.01</v>
      </c>
    </row>
    <row r="2759" spans="1:9" x14ac:dyDescent="0.25">
      <c r="A2759" s="393">
        <v>43800</v>
      </c>
      <c r="B2759" s="325" t="s">
        <v>86</v>
      </c>
      <c r="C2759" s="325" t="s">
        <v>169</v>
      </c>
      <c r="D2759" s="325" t="s">
        <v>82</v>
      </c>
      <c r="E2759" s="325" t="s">
        <v>13</v>
      </c>
      <c r="F2759" s="325">
        <v>491</v>
      </c>
      <c r="G2759" s="325">
        <v>446</v>
      </c>
      <c r="H2759" s="325">
        <v>45</v>
      </c>
      <c r="I2759" s="325">
        <v>0.1</v>
      </c>
    </row>
    <row r="2760" spans="1:9" x14ac:dyDescent="0.25">
      <c r="A2760" s="392">
        <v>43800</v>
      </c>
      <c r="B2760" s="324" t="s">
        <v>87</v>
      </c>
      <c r="C2760" s="324" t="s">
        <v>169</v>
      </c>
      <c r="D2760" s="324" t="s">
        <v>81</v>
      </c>
      <c r="E2760" s="324" t="s">
        <v>46</v>
      </c>
      <c r="F2760" s="324">
        <v>12</v>
      </c>
      <c r="G2760" s="324">
        <v>12</v>
      </c>
      <c r="H2760" s="324">
        <v>0</v>
      </c>
      <c r="I2760" s="324">
        <v>0</v>
      </c>
    </row>
    <row r="2761" spans="1:9" x14ac:dyDescent="0.25">
      <c r="A2761" s="393">
        <v>43800</v>
      </c>
      <c r="B2761" s="325" t="s">
        <v>87</v>
      </c>
      <c r="C2761" s="325" t="s">
        <v>169</v>
      </c>
      <c r="D2761" s="325" t="s">
        <v>81</v>
      </c>
      <c r="E2761" s="325" t="s">
        <v>47</v>
      </c>
      <c r="F2761" s="325">
        <v>99</v>
      </c>
      <c r="G2761" s="325">
        <v>98</v>
      </c>
      <c r="H2761" s="325">
        <v>1</v>
      </c>
      <c r="I2761" s="325">
        <v>0.01</v>
      </c>
    </row>
    <row r="2762" spans="1:9" x14ac:dyDescent="0.25">
      <c r="A2762" s="392">
        <v>43800</v>
      </c>
      <c r="B2762" s="324" t="s">
        <v>87</v>
      </c>
      <c r="C2762" s="324" t="s">
        <v>169</v>
      </c>
      <c r="D2762" s="324" t="s">
        <v>81</v>
      </c>
      <c r="E2762" s="324" t="s">
        <v>48</v>
      </c>
      <c r="F2762" s="324">
        <v>41</v>
      </c>
      <c r="G2762" s="324">
        <v>41</v>
      </c>
      <c r="H2762" s="324">
        <v>0</v>
      </c>
      <c r="I2762" s="324">
        <v>0</v>
      </c>
    </row>
    <row r="2763" spans="1:9" x14ac:dyDescent="0.25">
      <c r="A2763" s="393">
        <v>43800</v>
      </c>
      <c r="B2763" s="325" t="s">
        <v>87</v>
      </c>
      <c r="C2763" s="325" t="s">
        <v>169</v>
      </c>
      <c r="D2763" s="325" t="s">
        <v>81</v>
      </c>
      <c r="E2763" s="325" t="s">
        <v>50</v>
      </c>
      <c r="F2763" s="325">
        <v>61</v>
      </c>
      <c r="G2763" s="325">
        <v>61</v>
      </c>
      <c r="H2763" s="325">
        <v>0</v>
      </c>
      <c r="I2763" s="325">
        <v>0</v>
      </c>
    </row>
    <row r="2764" spans="1:9" x14ac:dyDescent="0.25">
      <c r="A2764" s="392">
        <v>43800</v>
      </c>
      <c r="B2764" s="324" t="s">
        <v>88</v>
      </c>
      <c r="C2764" s="324" t="s">
        <v>169</v>
      </c>
      <c r="D2764" s="324" t="s">
        <v>81</v>
      </c>
      <c r="E2764" s="324" t="s">
        <v>46</v>
      </c>
      <c r="F2764" s="324">
        <v>216</v>
      </c>
      <c r="G2764" s="324">
        <v>202</v>
      </c>
      <c r="H2764" s="324">
        <v>14</v>
      </c>
      <c r="I2764" s="324">
        <v>7.0000000000000007E-2</v>
      </c>
    </row>
    <row r="2765" spans="1:9" x14ac:dyDescent="0.25">
      <c r="A2765" s="393">
        <v>43800</v>
      </c>
      <c r="B2765" s="325" t="s">
        <v>88</v>
      </c>
      <c r="C2765" s="325" t="s">
        <v>169</v>
      </c>
      <c r="D2765" s="325" t="s">
        <v>81</v>
      </c>
      <c r="E2765" s="325" t="s">
        <v>47</v>
      </c>
      <c r="F2765" s="325">
        <v>305</v>
      </c>
      <c r="G2765" s="325">
        <v>298</v>
      </c>
      <c r="H2765" s="325">
        <v>7</v>
      </c>
      <c r="I2765" s="325">
        <v>0.02</v>
      </c>
    </row>
    <row r="2766" spans="1:9" x14ac:dyDescent="0.25">
      <c r="A2766" s="392">
        <v>43800</v>
      </c>
      <c r="B2766" s="324" t="s">
        <v>88</v>
      </c>
      <c r="C2766" s="324" t="s">
        <v>169</v>
      </c>
      <c r="D2766" s="324" t="s">
        <v>81</v>
      </c>
      <c r="E2766" s="324" t="s">
        <v>48</v>
      </c>
      <c r="F2766" s="324">
        <v>140</v>
      </c>
      <c r="G2766" s="324">
        <v>140</v>
      </c>
      <c r="H2766" s="324">
        <v>0</v>
      </c>
      <c r="I2766" s="324">
        <v>0</v>
      </c>
    </row>
    <row r="2767" spans="1:9" x14ac:dyDescent="0.25">
      <c r="A2767" s="393">
        <v>43800</v>
      </c>
      <c r="B2767" s="325" t="s">
        <v>88</v>
      </c>
      <c r="C2767" s="325" t="s">
        <v>169</v>
      </c>
      <c r="D2767" s="325" t="s">
        <v>81</v>
      </c>
      <c r="E2767" s="325" t="s">
        <v>49</v>
      </c>
      <c r="F2767" s="325">
        <v>62</v>
      </c>
      <c r="G2767" s="325">
        <v>62</v>
      </c>
      <c r="H2767" s="325">
        <v>0</v>
      </c>
      <c r="I2767" s="325">
        <v>0</v>
      </c>
    </row>
    <row r="2768" spans="1:9" x14ac:dyDescent="0.25">
      <c r="A2768" s="392">
        <v>43800</v>
      </c>
      <c r="B2768" s="324" t="s">
        <v>88</v>
      </c>
      <c r="C2768" s="324" t="s">
        <v>169</v>
      </c>
      <c r="D2768" s="324" t="s">
        <v>81</v>
      </c>
      <c r="E2768" s="324" t="s">
        <v>50</v>
      </c>
      <c r="F2768" s="324">
        <v>584</v>
      </c>
      <c r="G2768" s="324">
        <v>583</v>
      </c>
      <c r="H2768" s="324">
        <v>1</v>
      </c>
      <c r="I2768" s="324">
        <v>0</v>
      </c>
    </row>
    <row r="2769" spans="1:9" x14ac:dyDescent="0.25">
      <c r="A2769" s="393">
        <v>43800</v>
      </c>
      <c r="B2769" s="325" t="s">
        <v>88</v>
      </c>
      <c r="C2769" s="325" t="s">
        <v>169</v>
      </c>
      <c r="D2769" s="325" t="s">
        <v>82</v>
      </c>
      <c r="E2769" s="325" t="s">
        <v>9</v>
      </c>
      <c r="F2769" s="325">
        <v>406</v>
      </c>
      <c r="G2769" s="325">
        <v>406</v>
      </c>
      <c r="H2769" s="325">
        <v>0</v>
      </c>
      <c r="I2769" s="325">
        <v>0</v>
      </c>
    </row>
    <row r="2770" spans="1:9" x14ac:dyDescent="0.25">
      <c r="A2770" s="392">
        <v>43800</v>
      </c>
      <c r="B2770" s="324" t="s">
        <v>88</v>
      </c>
      <c r="C2770" s="324" t="s">
        <v>169</v>
      </c>
      <c r="D2770" s="324" t="s">
        <v>82</v>
      </c>
      <c r="E2770" s="324" t="s">
        <v>10</v>
      </c>
      <c r="F2770" s="324">
        <v>58</v>
      </c>
      <c r="G2770" s="324">
        <v>58</v>
      </c>
      <c r="H2770" s="324">
        <v>0</v>
      </c>
      <c r="I2770" s="324">
        <v>0</v>
      </c>
    </row>
    <row r="2771" spans="1:9" x14ac:dyDescent="0.25">
      <c r="A2771" s="393">
        <v>43800</v>
      </c>
      <c r="B2771" s="325" t="s">
        <v>88</v>
      </c>
      <c r="C2771" s="325" t="s">
        <v>169</v>
      </c>
      <c r="D2771" s="325" t="s">
        <v>82</v>
      </c>
      <c r="E2771" s="325" t="s">
        <v>11</v>
      </c>
      <c r="F2771" s="325">
        <v>152</v>
      </c>
      <c r="G2771" s="325">
        <v>152</v>
      </c>
      <c r="H2771" s="325">
        <v>0</v>
      </c>
      <c r="I2771" s="325">
        <v>0</v>
      </c>
    </row>
    <row r="2772" spans="1:9" x14ac:dyDescent="0.25">
      <c r="A2772" s="392">
        <v>43800</v>
      </c>
      <c r="B2772" s="324" t="s">
        <v>88</v>
      </c>
      <c r="C2772" s="324" t="s">
        <v>169</v>
      </c>
      <c r="D2772" s="324" t="s">
        <v>82</v>
      </c>
      <c r="E2772" s="324" t="s">
        <v>12</v>
      </c>
      <c r="F2772" s="324">
        <v>88</v>
      </c>
      <c r="G2772" s="324">
        <v>88</v>
      </c>
      <c r="H2772" s="324">
        <v>0</v>
      </c>
      <c r="I2772" s="324">
        <v>0</v>
      </c>
    </row>
    <row r="2773" spans="1:9" x14ac:dyDescent="0.25">
      <c r="A2773" s="393">
        <v>43800</v>
      </c>
      <c r="B2773" s="325" t="s">
        <v>88</v>
      </c>
      <c r="C2773" s="325" t="s">
        <v>169</v>
      </c>
      <c r="D2773" s="325" t="s">
        <v>82</v>
      </c>
      <c r="E2773" s="325" t="s">
        <v>13</v>
      </c>
      <c r="F2773" s="325">
        <v>280</v>
      </c>
      <c r="G2773" s="325">
        <v>260</v>
      </c>
      <c r="H2773" s="325">
        <v>20</v>
      </c>
      <c r="I2773" s="325">
        <v>0.08</v>
      </c>
    </row>
    <row r="2774" spans="1:9" x14ac:dyDescent="0.25">
      <c r="A2774" s="392">
        <v>43800</v>
      </c>
      <c r="B2774" s="324" t="s">
        <v>89</v>
      </c>
      <c r="C2774" s="324" t="s">
        <v>169</v>
      </c>
      <c r="D2774" s="324" t="s">
        <v>81</v>
      </c>
      <c r="E2774" s="324" t="s">
        <v>46</v>
      </c>
      <c r="F2774" s="324">
        <v>512</v>
      </c>
      <c r="G2774" s="324">
        <v>451</v>
      </c>
      <c r="H2774" s="324">
        <v>61</v>
      </c>
      <c r="I2774" s="324">
        <v>0.14000000000000001</v>
      </c>
    </row>
    <row r="2775" spans="1:9" x14ac:dyDescent="0.25">
      <c r="A2775" s="393">
        <v>43800</v>
      </c>
      <c r="B2775" s="325" t="s">
        <v>89</v>
      </c>
      <c r="C2775" s="325" t="s">
        <v>169</v>
      </c>
      <c r="D2775" s="325" t="s">
        <v>81</v>
      </c>
      <c r="E2775" s="325" t="s">
        <v>47</v>
      </c>
      <c r="F2775" s="325">
        <v>594</v>
      </c>
      <c r="G2775" s="325">
        <v>568</v>
      </c>
      <c r="H2775" s="325">
        <v>26</v>
      </c>
      <c r="I2775" s="325">
        <v>0.05</v>
      </c>
    </row>
    <row r="2776" spans="1:9" x14ac:dyDescent="0.25">
      <c r="A2776" s="392">
        <v>43800</v>
      </c>
      <c r="B2776" s="324" t="s">
        <v>89</v>
      </c>
      <c r="C2776" s="324" t="s">
        <v>169</v>
      </c>
      <c r="D2776" s="324" t="s">
        <v>81</v>
      </c>
      <c r="E2776" s="324" t="s">
        <v>48</v>
      </c>
      <c r="F2776" s="324">
        <v>249</v>
      </c>
      <c r="G2776" s="324">
        <v>242</v>
      </c>
      <c r="H2776" s="324">
        <v>7</v>
      </c>
      <c r="I2776" s="324">
        <v>0.03</v>
      </c>
    </row>
    <row r="2777" spans="1:9" x14ac:dyDescent="0.25">
      <c r="A2777" s="393">
        <v>43800</v>
      </c>
      <c r="B2777" s="325" t="s">
        <v>89</v>
      </c>
      <c r="C2777" s="325" t="s">
        <v>169</v>
      </c>
      <c r="D2777" s="325" t="s">
        <v>81</v>
      </c>
      <c r="E2777" s="325" t="s">
        <v>50</v>
      </c>
      <c r="F2777" s="325">
        <v>597</v>
      </c>
      <c r="G2777" s="325">
        <v>596</v>
      </c>
      <c r="H2777" s="325">
        <v>1</v>
      </c>
      <c r="I2777" s="325">
        <v>0</v>
      </c>
    </row>
    <row r="2778" spans="1:9" x14ac:dyDescent="0.25">
      <c r="A2778" s="392">
        <v>43800</v>
      </c>
      <c r="B2778" s="324" t="s">
        <v>89</v>
      </c>
      <c r="C2778" s="324" t="s">
        <v>169</v>
      </c>
      <c r="D2778" s="324" t="s">
        <v>82</v>
      </c>
      <c r="E2778" s="324" t="s">
        <v>9</v>
      </c>
      <c r="F2778" s="324">
        <v>73</v>
      </c>
      <c r="G2778" s="324">
        <v>73</v>
      </c>
      <c r="H2778" s="324">
        <v>0</v>
      </c>
      <c r="I2778" s="324">
        <v>0</v>
      </c>
    </row>
    <row r="2779" spans="1:9" x14ac:dyDescent="0.25">
      <c r="A2779" s="393">
        <v>43800</v>
      </c>
      <c r="B2779" s="325" t="s">
        <v>89</v>
      </c>
      <c r="C2779" s="325" t="s">
        <v>169</v>
      </c>
      <c r="D2779" s="325" t="s">
        <v>82</v>
      </c>
      <c r="E2779" s="325" t="s">
        <v>10</v>
      </c>
      <c r="F2779" s="325">
        <v>62</v>
      </c>
      <c r="G2779" s="325">
        <v>62</v>
      </c>
      <c r="H2779" s="325">
        <v>0</v>
      </c>
      <c r="I2779" s="325">
        <v>0</v>
      </c>
    </row>
    <row r="2780" spans="1:9" x14ac:dyDescent="0.25">
      <c r="A2780" s="392">
        <v>43800</v>
      </c>
      <c r="B2780" s="324" t="s">
        <v>89</v>
      </c>
      <c r="C2780" s="324" t="s">
        <v>169</v>
      </c>
      <c r="D2780" s="324" t="s">
        <v>82</v>
      </c>
      <c r="E2780" s="324" t="s">
        <v>11</v>
      </c>
      <c r="F2780" s="324">
        <v>90</v>
      </c>
      <c r="G2780" s="324">
        <v>90</v>
      </c>
      <c r="H2780" s="324">
        <v>0</v>
      </c>
      <c r="I2780" s="324">
        <v>0</v>
      </c>
    </row>
    <row r="2781" spans="1:9" x14ac:dyDescent="0.25">
      <c r="A2781" s="393">
        <v>43800</v>
      </c>
      <c r="B2781" s="325" t="s">
        <v>89</v>
      </c>
      <c r="C2781" s="325" t="s">
        <v>169</v>
      </c>
      <c r="D2781" s="325" t="s">
        <v>82</v>
      </c>
      <c r="E2781" s="325" t="s">
        <v>12</v>
      </c>
      <c r="F2781" s="325">
        <v>168</v>
      </c>
      <c r="G2781" s="325">
        <v>168</v>
      </c>
      <c r="H2781" s="325">
        <v>0</v>
      </c>
      <c r="I2781" s="325">
        <v>0</v>
      </c>
    </row>
    <row r="2782" spans="1:9" x14ac:dyDescent="0.25">
      <c r="A2782" s="392">
        <v>43800</v>
      </c>
      <c r="B2782" s="324" t="s">
        <v>89</v>
      </c>
      <c r="C2782" s="324" t="s">
        <v>169</v>
      </c>
      <c r="D2782" s="324" t="s">
        <v>82</v>
      </c>
      <c r="E2782" s="324" t="s">
        <v>13</v>
      </c>
      <c r="F2782" s="324">
        <v>578</v>
      </c>
      <c r="G2782" s="324">
        <v>546</v>
      </c>
      <c r="H2782" s="324">
        <v>32</v>
      </c>
      <c r="I2782" s="324">
        <v>0.06</v>
      </c>
    </row>
    <row r="2783" spans="1:9" x14ac:dyDescent="0.25">
      <c r="A2783" s="393">
        <v>43800</v>
      </c>
      <c r="B2783" s="325" t="s">
        <v>90</v>
      </c>
      <c r="C2783" s="325" t="s">
        <v>169</v>
      </c>
      <c r="D2783" s="325" t="s">
        <v>81</v>
      </c>
      <c r="E2783" s="325" t="s">
        <v>46</v>
      </c>
      <c r="F2783" s="325">
        <v>67</v>
      </c>
      <c r="G2783" s="325">
        <v>61</v>
      </c>
      <c r="H2783" s="325">
        <v>6</v>
      </c>
      <c r="I2783" s="325">
        <v>0.1</v>
      </c>
    </row>
    <row r="2784" spans="1:9" x14ac:dyDescent="0.25">
      <c r="A2784" s="392">
        <v>43800</v>
      </c>
      <c r="B2784" s="324" t="s">
        <v>90</v>
      </c>
      <c r="C2784" s="324" t="s">
        <v>169</v>
      </c>
      <c r="D2784" s="324" t="s">
        <v>81</v>
      </c>
      <c r="E2784" s="324" t="s">
        <v>47</v>
      </c>
      <c r="F2784" s="324">
        <v>160</v>
      </c>
      <c r="G2784" s="324">
        <v>159</v>
      </c>
      <c r="H2784" s="324">
        <v>1</v>
      </c>
      <c r="I2784" s="324">
        <v>0.01</v>
      </c>
    </row>
    <row r="2785" spans="1:9" x14ac:dyDescent="0.25">
      <c r="A2785" s="393">
        <v>43800</v>
      </c>
      <c r="B2785" s="325" t="s">
        <v>90</v>
      </c>
      <c r="C2785" s="325" t="s">
        <v>169</v>
      </c>
      <c r="D2785" s="325" t="s">
        <v>81</v>
      </c>
      <c r="E2785" s="325" t="s">
        <v>48</v>
      </c>
      <c r="F2785" s="325">
        <v>117</v>
      </c>
      <c r="G2785" s="325">
        <v>114</v>
      </c>
      <c r="H2785" s="325">
        <v>3</v>
      </c>
      <c r="I2785" s="325">
        <v>0.03</v>
      </c>
    </row>
    <row r="2786" spans="1:9" x14ac:dyDescent="0.25">
      <c r="A2786" s="392">
        <v>43800</v>
      </c>
      <c r="B2786" s="324" t="s">
        <v>90</v>
      </c>
      <c r="C2786" s="324" t="s">
        <v>169</v>
      </c>
      <c r="D2786" s="324" t="s">
        <v>81</v>
      </c>
      <c r="E2786" s="324" t="s">
        <v>50</v>
      </c>
      <c r="F2786" s="324">
        <v>440</v>
      </c>
      <c r="G2786" s="324">
        <v>439</v>
      </c>
      <c r="H2786" s="324">
        <v>1</v>
      </c>
      <c r="I2786" s="324">
        <v>0</v>
      </c>
    </row>
    <row r="2787" spans="1:9" x14ac:dyDescent="0.25">
      <c r="A2787" s="393">
        <v>43800</v>
      </c>
      <c r="B2787" s="325" t="s">
        <v>147</v>
      </c>
      <c r="C2787" s="325" t="s">
        <v>169</v>
      </c>
      <c r="D2787" s="325" t="s">
        <v>81</v>
      </c>
      <c r="E2787" s="325" t="s">
        <v>46</v>
      </c>
      <c r="F2787" s="325">
        <v>23</v>
      </c>
      <c r="G2787" s="325" t="s">
        <v>170</v>
      </c>
      <c r="H2787" s="325" t="s">
        <v>170</v>
      </c>
      <c r="I2787" s="325" t="s">
        <v>170</v>
      </c>
    </row>
    <row r="2788" spans="1:9" x14ac:dyDescent="0.25">
      <c r="A2788" s="392">
        <v>43800</v>
      </c>
      <c r="B2788" s="324" t="s">
        <v>147</v>
      </c>
      <c r="C2788" s="324" t="s">
        <v>169</v>
      </c>
      <c r="D2788" s="324" t="s">
        <v>81</v>
      </c>
      <c r="E2788" s="324" t="s">
        <v>47</v>
      </c>
      <c r="F2788" s="324">
        <v>34</v>
      </c>
      <c r="G2788" s="324" t="s">
        <v>170</v>
      </c>
      <c r="H2788" s="324" t="s">
        <v>170</v>
      </c>
      <c r="I2788" s="324" t="s">
        <v>170</v>
      </c>
    </row>
    <row r="2789" spans="1:9" x14ac:dyDescent="0.25">
      <c r="A2789" s="393">
        <v>43800</v>
      </c>
      <c r="B2789" s="325" t="s">
        <v>147</v>
      </c>
      <c r="C2789" s="325" t="s">
        <v>169</v>
      </c>
      <c r="D2789" s="325" t="s">
        <v>81</v>
      </c>
      <c r="E2789" s="325" t="s">
        <v>48</v>
      </c>
      <c r="F2789" s="325">
        <v>23</v>
      </c>
      <c r="G2789" s="325" t="s">
        <v>170</v>
      </c>
      <c r="H2789" s="325" t="s">
        <v>170</v>
      </c>
      <c r="I2789" s="325" t="s">
        <v>170</v>
      </c>
    </row>
    <row r="2790" spans="1:9" x14ac:dyDescent="0.25">
      <c r="A2790" s="392">
        <v>43800</v>
      </c>
      <c r="B2790" s="324" t="s">
        <v>147</v>
      </c>
      <c r="C2790" s="324" t="s">
        <v>169</v>
      </c>
      <c r="D2790" s="324" t="s">
        <v>81</v>
      </c>
      <c r="E2790" s="324" t="s">
        <v>50</v>
      </c>
      <c r="F2790" s="324">
        <v>53</v>
      </c>
      <c r="G2790" s="324" t="s">
        <v>170</v>
      </c>
      <c r="H2790" s="324" t="s">
        <v>170</v>
      </c>
      <c r="I2790" s="324" t="s">
        <v>170</v>
      </c>
    </row>
    <row r="2791" spans="1:9" x14ac:dyDescent="0.25">
      <c r="A2791" s="393">
        <v>43800</v>
      </c>
      <c r="B2791" s="325" t="s">
        <v>147</v>
      </c>
      <c r="C2791" s="325" t="s">
        <v>169</v>
      </c>
      <c r="D2791" s="325" t="s">
        <v>82</v>
      </c>
      <c r="E2791" s="325" t="s">
        <v>9</v>
      </c>
      <c r="F2791" s="325">
        <v>8</v>
      </c>
      <c r="G2791" s="325" t="s">
        <v>170</v>
      </c>
      <c r="H2791" s="325" t="s">
        <v>170</v>
      </c>
      <c r="I2791" s="325" t="s">
        <v>170</v>
      </c>
    </row>
    <row r="2792" spans="1:9" x14ac:dyDescent="0.25">
      <c r="A2792" s="392">
        <v>43800</v>
      </c>
      <c r="B2792" s="324" t="s">
        <v>147</v>
      </c>
      <c r="C2792" s="324" t="s">
        <v>169</v>
      </c>
      <c r="D2792" s="324" t="s">
        <v>82</v>
      </c>
      <c r="E2792" s="324" t="s">
        <v>10</v>
      </c>
      <c r="F2792" s="324">
        <v>20</v>
      </c>
      <c r="G2792" s="324" t="s">
        <v>170</v>
      </c>
      <c r="H2792" s="324" t="s">
        <v>170</v>
      </c>
      <c r="I2792" s="324" t="s">
        <v>170</v>
      </c>
    </row>
    <row r="2793" spans="1:9" x14ac:dyDescent="0.25">
      <c r="A2793" s="393">
        <v>43800</v>
      </c>
      <c r="B2793" s="325" t="s">
        <v>147</v>
      </c>
      <c r="C2793" s="325" t="s">
        <v>169</v>
      </c>
      <c r="D2793" s="325" t="s">
        <v>82</v>
      </c>
      <c r="E2793" s="325" t="s">
        <v>11</v>
      </c>
      <c r="F2793" s="325">
        <v>14</v>
      </c>
      <c r="G2793" s="325" t="s">
        <v>170</v>
      </c>
      <c r="H2793" s="325" t="s">
        <v>170</v>
      </c>
      <c r="I2793" s="325" t="s">
        <v>170</v>
      </c>
    </row>
    <row r="2794" spans="1:9" x14ac:dyDescent="0.25">
      <c r="A2794" s="392">
        <v>43800</v>
      </c>
      <c r="B2794" s="324" t="s">
        <v>147</v>
      </c>
      <c r="C2794" s="324" t="s">
        <v>169</v>
      </c>
      <c r="D2794" s="324" t="s">
        <v>82</v>
      </c>
      <c r="E2794" s="324" t="s">
        <v>12</v>
      </c>
      <c r="F2794" s="324">
        <v>22</v>
      </c>
      <c r="G2794" s="324" t="s">
        <v>170</v>
      </c>
      <c r="H2794" s="324" t="s">
        <v>170</v>
      </c>
      <c r="I2794" s="324" t="s">
        <v>170</v>
      </c>
    </row>
    <row r="2795" spans="1:9" x14ac:dyDescent="0.25">
      <c r="A2795" s="393">
        <v>43800</v>
      </c>
      <c r="B2795" s="325" t="s">
        <v>147</v>
      </c>
      <c r="C2795" s="325" t="s">
        <v>169</v>
      </c>
      <c r="D2795" s="325" t="s">
        <v>82</v>
      </c>
      <c r="E2795" s="325" t="s">
        <v>13</v>
      </c>
      <c r="F2795" s="325">
        <v>69</v>
      </c>
      <c r="G2795" s="325" t="s">
        <v>170</v>
      </c>
      <c r="H2795" s="325" t="s">
        <v>170</v>
      </c>
      <c r="I2795" s="325" t="s">
        <v>170</v>
      </c>
    </row>
    <row r="2796" spans="1:9" x14ac:dyDescent="0.25">
      <c r="A2796" s="392">
        <v>43800</v>
      </c>
      <c r="B2796" s="324" t="s">
        <v>148</v>
      </c>
      <c r="C2796" s="324" t="s">
        <v>169</v>
      </c>
      <c r="D2796" s="324" t="s">
        <v>81</v>
      </c>
      <c r="E2796" s="324" t="s">
        <v>46</v>
      </c>
      <c r="F2796" s="324">
        <v>164</v>
      </c>
      <c r="G2796" s="324" t="s">
        <v>170</v>
      </c>
      <c r="H2796" s="324" t="s">
        <v>170</v>
      </c>
      <c r="I2796" s="324" t="s">
        <v>170</v>
      </c>
    </row>
    <row r="2797" spans="1:9" x14ac:dyDescent="0.25">
      <c r="A2797" s="393">
        <v>43800</v>
      </c>
      <c r="B2797" s="325" t="s">
        <v>148</v>
      </c>
      <c r="C2797" s="325" t="s">
        <v>169</v>
      </c>
      <c r="D2797" s="325" t="s">
        <v>81</v>
      </c>
      <c r="E2797" s="325" t="s">
        <v>47</v>
      </c>
      <c r="F2797" s="325">
        <v>198</v>
      </c>
      <c r="G2797" s="325" t="s">
        <v>170</v>
      </c>
      <c r="H2797" s="325" t="s">
        <v>170</v>
      </c>
      <c r="I2797" s="325" t="s">
        <v>170</v>
      </c>
    </row>
    <row r="2798" spans="1:9" x14ac:dyDescent="0.25">
      <c r="A2798" s="392">
        <v>43800</v>
      </c>
      <c r="B2798" s="324" t="s">
        <v>148</v>
      </c>
      <c r="C2798" s="324" t="s">
        <v>169</v>
      </c>
      <c r="D2798" s="324" t="s">
        <v>81</v>
      </c>
      <c r="E2798" s="324" t="s">
        <v>48</v>
      </c>
      <c r="F2798" s="324">
        <v>137</v>
      </c>
      <c r="G2798" s="324" t="s">
        <v>170</v>
      </c>
      <c r="H2798" s="324" t="s">
        <v>170</v>
      </c>
      <c r="I2798" s="324" t="s">
        <v>170</v>
      </c>
    </row>
    <row r="2799" spans="1:9" x14ac:dyDescent="0.25">
      <c r="A2799" s="393">
        <v>43800</v>
      </c>
      <c r="B2799" s="325" t="s">
        <v>148</v>
      </c>
      <c r="C2799" s="325" t="s">
        <v>169</v>
      </c>
      <c r="D2799" s="325" t="s">
        <v>81</v>
      </c>
      <c r="E2799" s="325" t="s">
        <v>50</v>
      </c>
      <c r="F2799" s="325">
        <v>211</v>
      </c>
      <c r="G2799" s="325" t="s">
        <v>170</v>
      </c>
      <c r="H2799" s="325" t="s">
        <v>170</v>
      </c>
      <c r="I2799" s="325" t="s">
        <v>170</v>
      </c>
    </row>
    <row r="2800" spans="1:9" x14ac:dyDescent="0.25">
      <c r="A2800" s="392">
        <v>43800</v>
      </c>
      <c r="B2800" s="324" t="s">
        <v>148</v>
      </c>
      <c r="C2800" s="324" t="s">
        <v>169</v>
      </c>
      <c r="D2800" s="324" t="s">
        <v>82</v>
      </c>
      <c r="E2800" s="324" t="s">
        <v>9</v>
      </c>
      <c r="F2800" s="324">
        <v>204</v>
      </c>
      <c r="G2800" s="324" t="s">
        <v>170</v>
      </c>
      <c r="H2800" s="324" t="s">
        <v>170</v>
      </c>
      <c r="I2800" s="324" t="s">
        <v>170</v>
      </c>
    </row>
    <row r="2801" spans="1:9" x14ac:dyDescent="0.25">
      <c r="A2801" s="393">
        <v>43800</v>
      </c>
      <c r="B2801" s="325" t="s">
        <v>148</v>
      </c>
      <c r="C2801" s="325" t="s">
        <v>169</v>
      </c>
      <c r="D2801" s="325" t="s">
        <v>82</v>
      </c>
      <c r="E2801" s="325" t="s">
        <v>10</v>
      </c>
      <c r="F2801" s="325">
        <v>39</v>
      </c>
      <c r="G2801" s="325" t="s">
        <v>170</v>
      </c>
      <c r="H2801" s="325" t="s">
        <v>170</v>
      </c>
      <c r="I2801" s="325" t="s">
        <v>170</v>
      </c>
    </row>
    <row r="2802" spans="1:9" x14ac:dyDescent="0.25">
      <c r="A2802" s="392">
        <v>43800</v>
      </c>
      <c r="B2802" s="324" t="s">
        <v>148</v>
      </c>
      <c r="C2802" s="324" t="s">
        <v>169</v>
      </c>
      <c r="D2802" s="324" t="s">
        <v>82</v>
      </c>
      <c r="E2802" s="324" t="s">
        <v>11</v>
      </c>
      <c r="F2802" s="324">
        <v>129</v>
      </c>
      <c r="G2802" s="324" t="s">
        <v>170</v>
      </c>
      <c r="H2802" s="324" t="s">
        <v>170</v>
      </c>
      <c r="I2802" s="324" t="s">
        <v>170</v>
      </c>
    </row>
    <row r="2803" spans="1:9" x14ac:dyDescent="0.25">
      <c r="A2803" s="393">
        <v>43800</v>
      </c>
      <c r="B2803" s="325" t="s">
        <v>148</v>
      </c>
      <c r="C2803" s="325" t="s">
        <v>169</v>
      </c>
      <c r="D2803" s="325" t="s">
        <v>82</v>
      </c>
      <c r="E2803" s="325" t="s">
        <v>12</v>
      </c>
      <c r="F2803" s="325">
        <v>61</v>
      </c>
      <c r="G2803" s="325" t="s">
        <v>170</v>
      </c>
      <c r="H2803" s="325" t="s">
        <v>170</v>
      </c>
      <c r="I2803" s="325" t="s">
        <v>170</v>
      </c>
    </row>
    <row r="2804" spans="1:9" x14ac:dyDescent="0.25">
      <c r="A2804" s="392">
        <v>43800</v>
      </c>
      <c r="B2804" s="324" t="s">
        <v>148</v>
      </c>
      <c r="C2804" s="324" t="s">
        <v>169</v>
      </c>
      <c r="D2804" s="324" t="s">
        <v>82</v>
      </c>
      <c r="E2804" s="324" t="s">
        <v>13</v>
      </c>
      <c r="F2804" s="324">
        <v>277</v>
      </c>
      <c r="G2804" s="324" t="s">
        <v>170</v>
      </c>
      <c r="H2804" s="324" t="s">
        <v>170</v>
      </c>
      <c r="I2804" s="324" t="s">
        <v>170</v>
      </c>
    </row>
    <row r="2805" spans="1:9" x14ac:dyDescent="0.25">
      <c r="A2805" s="393">
        <v>43800</v>
      </c>
      <c r="B2805" s="325" t="s">
        <v>149</v>
      </c>
      <c r="C2805" s="325" t="s">
        <v>169</v>
      </c>
      <c r="D2805" s="325" t="s">
        <v>81</v>
      </c>
      <c r="E2805" s="325" t="s">
        <v>46</v>
      </c>
      <c r="F2805" s="325">
        <v>47</v>
      </c>
      <c r="G2805" s="325" t="s">
        <v>170</v>
      </c>
      <c r="H2805" s="325" t="s">
        <v>170</v>
      </c>
      <c r="I2805" s="325" t="s">
        <v>170</v>
      </c>
    </row>
    <row r="2806" spans="1:9" x14ac:dyDescent="0.25">
      <c r="A2806" s="392">
        <v>43800</v>
      </c>
      <c r="B2806" s="324" t="s">
        <v>149</v>
      </c>
      <c r="C2806" s="324" t="s">
        <v>169</v>
      </c>
      <c r="D2806" s="324" t="s">
        <v>81</v>
      </c>
      <c r="E2806" s="324" t="s">
        <v>47</v>
      </c>
      <c r="F2806" s="324">
        <v>119</v>
      </c>
      <c r="G2806" s="324" t="s">
        <v>170</v>
      </c>
      <c r="H2806" s="324" t="s">
        <v>170</v>
      </c>
      <c r="I2806" s="324" t="s">
        <v>170</v>
      </c>
    </row>
    <row r="2807" spans="1:9" x14ac:dyDescent="0.25">
      <c r="A2807" s="393">
        <v>43800</v>
      </c>
      <c r="B2807" s="325" t="s">
        <v>149</v>
      </c>
      <c r="C2807" s="325" t="s">
        <v>169</v>
      </c>
      <c r="D2807" s="325" t="s">
        <v>81</v>
      </c>
      <c r="E2807" s="325" t="s">
        <v>48</v>
      </c>
      <c r="F2807" s="325">
        <v>99</v>
      </c>
      <c r="G2807" s="325" t="s">
        <v>170</v>
      </c>
      <c r="H2807" s="325" t="s">
        <v>170</v>
      </c>
      <c r="I2807" s="325" t="s">
        <v>170</v>
      </c>
    </row>
    <row r="2808" spans="1:9" x14ac:dyDescent="0.25">
      <c r="A2808" s="392">
        <v>43800</v>
      </c>
      <c r="B2808" s="324" t="s">
        <v>149</v>
      </c>
      <c r="C2808" s="324" t="s">
        <v>169</v>
      </c>
      <c r="D2808" s="324" t="s">
        <v>81</v>
      </c>
      <c r="E2808" s="324" t="s">
        <v>50</v>
      </c>
      <c r="F2808" s="324">
        <v>361</v>
      </c>
      <c r="G2808" s="324" t="s">
        <v>170</v>
      </c>
      <c r="H2808" s="324" t="s">
        <v>170</v>
      </c>
      <c r="I2808" s="324" t="s">
        <v>170</v>
      </c>
    </row>
    <row r="2809" spans="1:9" x14ac:dyDescent="0.25">
      <c r="A2809" s="393">
        <v>43800</v>
      </c>
      <c r="B2809" s="325" t="s">
        <v>150</v>
      </c>
      <c r="C2809" s="325" t="s">
        <v>169</v>
      </c>
      <c r="D2809" s="325" t="s">
        <v>81</v>
      </c>
      <c r="E2809" s="325" t="s">
        <v>46</v>
      </c>
      <c r="F2809" s="325">
        <v>165</v>
      </c>
      <c r="G2809" s="325" t="s">
        <v>170</v>
      </c>
      <c r="H2809" s="325" t="s">
        <v>170</v>
      </c>
      <c r="I2809" s="325" t="s">
        <v>170</v>
      </c>
    </row>
    <row r="2810" spans="1:9" x14ac:dyDescent="0.25">
      <c r="A2810" s="392">
        <v>43800</v>
      </c>
      <c r="B2810" s="324" t="s">
        <v>150</v>
      </c>
      <c r="C2810" s="324" t="s">
        <v>169</v>
      </c>
      <c r="D2810" s="324" t="s">
        <v>81</v>
      </c>
      <c r="E2810" s="324" t="s">
        <v>47</v>
      </c>
      <c r="F2810" s="324">
        <v>87</v>
      </c>
      <c r="G2810" s="324" t="s">
        <v>170</v>
      </c>
      <c r="H2810" s="324" t="s">
        <v>170</v>
      </c>
      <c r="I2810" s="324" t="s">
        <v>170</v>
      </c>
    </row>
    <row r="2811" spans="1:9" x14ac:dyDescent="0.25">
      <c r="A2811" s="393">
        <v>43800</v>
      </c>
      <c r="B2811" s="325" t="s">
        <v>150</v>
      </c>
      <c r="C2811" s="325" t="s">
        <v>169</v>
      </c>
      <c r="D2811" s="325" t="s">
        <v>81</v>
      </c>
      <c r="E2811" s="325" t="s">
        <v>48</v>
      </c>
      <c r="F2811" s="325">
        <v>76</v>
      </c>
      <c r="G2811" s="325" t="s">
        <v>170</v>
      </c>
      <c r="H2811" s="325" t="s">
        <v>170</v>
      </c>
      <c r="I2811" s="325" t="s">
        <v>170</v>
      </c>
    </row>
    <row r="2812" spans="1:9" x14ac:dyDescent="0.25">
      <c r="A2812" s="392">
        <v>43800</v>
      </c>
      <c r="B2812" s="324" t="s">
        <v>150</v>
      </c>
      <c r="C2812" s="324" t="s">
        <v>169</v>
      </c>
      <c r="D2812" s="324" t="s">
        <v>81</v>
      </c>
      <c r="E2812" s="324" t="s">
        <v>50</v>
      </c>
      <c r="F2812" s="324">
        <v>73</v>
      </c>
      <c r="G2812" s="324" t="s">
        <v>170</v>
      </c>
      <c r="H2812" s="324" t="s">
        <v>170</v>
      </c>
      <c r="I2812" s="324" t="s">
        <v>170</v>
      </c>
    </row>
    <row r="2813" spans="1:9" x14ac:dyDescent="0.25">
      <c r="A2813" s="393">
        <v>43800</v>
      </c>
      <c r="B2813" s="325" t="s">
        <v>91</v>
      </c>
      <c r="C2813" s="325" t="s">
        <v>169</v>
      </c>
      <c r="D2813" s="325" t="s">
        <v>81</v>
      </c>
      <c r="E2813" s="325" t="s">
        <v>46</v>
      </c>
      <c r="F2813" s="325">
        <v>925</v>
      </c>
      <c r="G2813" s="325">
        <v>825</v>
      </c>
      <c r="H2813" s="325">
        <v>100</v>
      </c>
      <c r="I2813" s="325">
        <v>0.12</v>
      </c>
    </row>
    <row r="2814" spans="1:9" x14ac:dyDescent="0.25">
      <c r="A2814" s="392">
        <v>43800</v>
      </c>
      <c r="B2814" s="324" t="s">
        <v>91</v>
      </c>
      <c r="C2814" s="324" t="s">
        <v>169</v>
      </c>
      <c r="D2814" s="324" t="s">
        <v>81</v>
      </c>
      <c r="E2814" s="324" t="s">
        <v>47</v>
      </c>
      <c r="F2814" s="324">
        <v>651</v>
      </c>
      <c r="G2814" s="324">
        <v>642</v>
      </c>
      <c r="H2814" s="324">
        <v>9</v>
      </c>
      <c r="I2814" s="324">
        <v>0.01</v>
      </c>
    </row>
    <row r="2815" spans="1:9" x14ac:dyDescent="0.25">
      <c r="A2815" s="393">
        <v>43800</v>
      </c>
      <c r="B2815" s="325" t="s">
        <v>91</v>
      </c>
      <c r="C2815" s="325" t="s">
        <v>169</v>
      </c>
      <c r="D2815" s="325" t="s">
        <v>81</v>
      </c>
      <c r="E2815" s="325" t="s">
        <v>48</v>
      </c>
      <c r="F2815" s="325">
        <v>597</v>
      </c>
      <c r="G2815" s="325">
        <v>585</v>
      </c>
      <c r="H2815" s="325">
        <v>12</v>
      </c>
      <c r="I2815" s="325">
        <v>0.02</v>
      </c>
    </row>
    <row r="2816" spans="1:9" x14ac:dyDescent="0.25">
      <c r="A2816" s="392">
        <v>43800</v>
      </c>
      <c r="B2816" s="324" t="s">
        <v>91</v>
      </c>
      <c r="C2816" s="324" t="s">
        <v>169</v>
      </c>
      <c r="D2816" s="324" t="s">
        <v>81</v>
      </c>
      <c r="E2816" s="324" t="s">
        <v>50</v>
      </c>
      <c r="F2816" s="324">
        <v>781</v>
      </c>
      <c r="G2816" s="324">
        <v>781</v>
      </c>
      <c r="H2816" s="324">
        <v>0</v>
      </c>
      <c r="I2816" s="324">
        <v>0</v>
      </c>
    </row>
    <row r="2817" spans="1:9" x14ac:dyDescent="0.25">
      <c r="A2817" s="393">
        <v>43800</v>
      </c>
      <c r="B2817" s="325" t="s">
        <v>91</v>
      </c>
      <c r="C2817" s="325" t="s">
        <v>169</v>
      </c>
      <c r="D2817" s="325" t="s">
        <v>82</v>
      </c>
      <c r="E2817" s="325" t="s">
        <v>9</v>
      </c>
      <c r="F2817" s="325">
        <v>571</v>
      </c>
      <c r="G2817" s="325">
        <v>572</v>
      </c>
      <c r="H2817" s="325">
        <v>-1</v>
      </c>
      <c r="I2817" s="325">
        <v>0</v>
      </c>
    </row>
    <row r="2818" spans="1:9" x14ac:dyDescent="0.25">
      <c r="A2818" s="392">
        <v>43800</v>
      </c>
      <c r="B2818" s="324" t="s">
        <v>91</v>
      </c>
      <c r="C2818" s="324" t="s">
        <v>169</v>
      </c>
      <c r="D2818" s="324" t="s">
        <v>82</v>
      </c>
      <c r="E2818" s="324" t="s">
        <v>10</v>
      </c>
      <c r="F2818" s="324">
        <v>205</v>
      </c>
      <c r="G2818" s="324">
        <v>204</v>
      </c>
      <c r="H2818" s="324">
        <v>1</v>
      </c>
      <c r="I2818" s="324">
        <v>0</v>
      </c>
    </row>
    <row r="2819" spans="1:9" x14ac:dyDescent="0.25">
      <c r="A2819" s="393">
        <v>43800</v>
      </c>
      <c r="B2819" s="325" t="s">
        <v>91</v>
      </c>
      <c r="C2819" s="325" t="s">
        <v>169</v>
      </c>
      <c r="D2819" s="325" t="s">
        <v>82</v>
      </c>
      <c r="E2819" s="325" t="s">
        <v>11</v>
      </c>
      <c r="F2819" s="325">
        <v>523</v>
      </c>
      <c r="G2819" s="325">
        <v>523</v>
      </c>
      <c r="H2819" s="325">
        <v>0</v>
      </c>
      <c r="I2819" s="325">
        <v>0</v>
      </c>
    </row>
    <row r="2820" spans="1:9" x14ac:dyDescent="0.25">
      <c r="A2820" s="392">
        <v>43800</v>
      </c>
      <c r="B2820" s="324" t="s">
        <v>91</v>
      </c>
      <c r="C2820" s="324" t="s">
        <v>169</v>
      </c>
      <c r="D2820" s="324" t="s">
        <v>82</v>
      </c>
      <c r="E2820" s="324" t="s">
        <v>12</v>
      </c>
      <c r="F2820" s="324">
        <v>1076</v>
      </c>
      <c r="G2820" s="324">
        <v>1075</v>
      </c>
      <c r="H2820" s="324">
        <v>1</v>
      </c>
      <c r="I2820" s="324">
        <v>0</v>
      </c>
    </row>
    <row r="2821" spans="1:9" x14ac:dyDescent="0.25">
      <c r="A2821" s="393">
        <v>43800</v>
      </c>
      <c r="B2821" s="325" t="s">
        <v>91</v>
      </c>
      <c r="C2821" s="325" t="s">
        <v>169</v>
      </c>
      <c r="D2821" s="325" t="s">
        <v>82</v>
      </c>
      <c r="E2821" s="325" t="s">
        <v>13</v>
      </c>
      <c r="F2821" s="325">
        <v>383</v>
      </c>
      <c r="G2821" s="325">
        <v>275</v>
      </c>
      <c r="H2821" s="325">
        <v>108</v>
      </c>
      <c r="I2821" s="325">
        <v>0.39</v>
      </c>
    </row>
    <row r="2822" spans="1:9" x14ac:dyDescent="0.25">
      <c r="A2822" s="392">
        <v>43800</v>
      </c>
      <c r="B2822" s="324" t="s">
        <v>151</v>
      </c>
      <c r="C2822" s="324" t="s">
        <v>169</v>
      </c>
      <c r="D2822" s="324" t="s">
        <v>81</v>
      </c>
      <c r="E2822" s="324" t="s">
        <v>46</v>
      </c>
      <c r="F2822" s="324">
        <v>53</v>
      </c>
      <c r="G2822" s="324" t="s">
        <v>170</v>
      </c>
      <c r="H2822" s="324" t="s">
        <v>170</v>
      </c>
      <c r="I2822" s="324" t="s">
        <v>170</v>
      </c>
    </row>
    <row r="2823" spans="1:9" x14ac:dyDescent="0.25">
      <c r="A2823" s="393">
        <v>43800</v>
      </c>
      <c r="B2823" s="325" t="s">
        <v>151</v>
      </c>
      <c r="C2823" s="325" t="s">
        <v>169</v>
      </c>
      <c r="D2823" s="325" t="s">
        <v>81</v>
      </c>
      <c r="E2823" s="325" t="s">
        <v>47</v>
      </c>
      <c r="F2823" s="325">
        <v>116</v>
      </c>
      <c r="G2823" s="325" t="s">
        <v>170</v>
      </c>
      <c r="H2823" s="325" t="s">
        <v>170</v>
      </c>
      <c r="I2823" s="325" t="s">
        <v>170</v>
      </c>
    </row>
    <row r="2824" spans="1:9" x14ac:dyDescent="0.25">
      <c r="A2824" s="392">
        <v>43800</v>
      </c>
      <c r="B2824" s="324" t="s">
        <v>151</v>
      </c>
      <c r="C2824" s="324" t="s">
        <v>169</v>
      </c>
      <c r="D2824" s="324" t="s">
        <v>81</v>
      </c>
      <c r="E2824" s="324" t="s">
        <v>48</v>
      </c>
      <c r="F2824" s="324">
        <v>35</v>
      </c>
      <c r="G2824" s="324" t="s">
        <v>170</v>
      </c>
      <c r="H2824" s="324" t="s">
        <v>170</v>
      </c>
      <c r="I2824" s="324" t="s">
        <v>170</v>
      </c>
    </row>
    <row r="2825" spans="1:9" x14ac:dyDescent="0.25">
      <c r="A2825" s="393">
        <v>43800</v>
      </c>
      <c r="B2825" s="325" t="s">
        <v>151</v>
      </c>
      <c r="C2825" s="325" t="s">
        <v>169</v>
      </c>
      <c r="D2825" s="325" t="s">
        <v>81</v>
      </c>
      <c r="E2825" s="325" t="s">
        <v>50</v>
      </c>
      <c r="F2825" s="325">
        <v>86</v>
      </c>
      <c r="G2825" s="325" t="s">
        <v>170</v>
      </c>
      <c r="H2825" s="325" t="s">
        <v>170</v>
      </c>
      <c r="I2825" s="325" t="s">
        <v>170</v>
      </c>
    </row>
    <row r="2826" spans="1:9" x14ac:dyDescent="0.25">
      <c r="A2826" s="392">
        <v>43800</v>
      </c>
      <c r="B2826" s="324" t="s">
        <v>92</v>
      </c>
      <c r="C2826" s="324" t="s">
        <v>169</v>
      </c>
      <c r="D2826" s="324" t="s">
        <v>81</v>
      </c>
      <c r="E2826" s="324" t="s">
        <v>46</v>
      </c>
      <c r="F2826" s="324">
        <v>25</v>
      </c>
      <c r="G2826" s="324">
        <v>23</v>
      </c>
      <c r="H2826" s="324">
        <v>2</v>
      </c>
      <c r="I2826" s="324">
        <v>0.09</v>
      </c>
    </row>
    <row r="2827" spans="1:9" x14ac:dyDescent="0.25">
      <c r="A2827" s="393">
        <v>43800</v>
      </c>
      <c r="B2827" s="325" t="s">
        <v>92</v>
      </c>
      <c r="C2827" s="325" t="s">
        <v>169</v>
      </c>
      <c r="D2827" s="325" t="s">
        <v>81</v>
      </c>
      <c r="E2827" s="325" t="s">
        <v>47</v>
      </c>
      <c r="F2827" s="325">
        <v>399</v>
      </c>
      <c r="G2827" s="325">
        <v>399</v>
      </c>
      <c r="H2827" s="325">
        <v>0</v>
      </c>
      <c r="I2827" s="325">
        <v>0</v>
      </c>
    </row>
    <row r="2828" spans="1:9" x14ac:dyDescent="0.25">
      <c r="A2828" s="392">
        <v>43800</v>
      </c>
      <c r="B2828" s="324" t="s">
        <v>92</v>
      </c>
      <c r="C2828" s="324" t="s">
        <v>169</v>
      </c>
      <c r="D2828" s="324" t="s">
        <v>81</v>
      </c>
      <c r="E2828" s="324" t="s">
        <v>48</v>
      </c>
      <c r="F2828" s="324">
        <v>88</v>
      </c>
      <c r="G2828" s="324">
        <v>86</v>
      </c>
      <c r="H2828" s="324">
        <v>2</v>
      </c>
      <c r="I2828" s="324">
        <v>0.02</v>
      </c>
    </row>
    <row r="2829" spans="1:9" x14ac:dyDescent="0.25">
      <c r="A2829" s="393">
        <v>43800</v>
      </c>
      <c r="B2829" s="325" t="s">
        <v>92</v>
      </c>
      <c r="C2829" s="325" t="s">
        <v>169</v>
      </c>
      <c r="D2829" s="325" t="s">
        <v>81</v>
      </c>
      <c r="E2829" s="325" t="s">
        <v>50</v>
      </c>
      <c r="F2829" s="325">
        <v>517</v>
      </c>
      <c r="G2829" s="325">
        <v>517</v>
      </c>
      <c r="H2829" s="325">
        <v>0</v>
      </c>
      <c r="I2829" s="325">
        <v>0</v>
      </c>
    </row>
    <row r="2830" spans="1:9" x14ac:dyDescent="0.25">
      <c r="A2830" s="392">
        <v>43800</v>
      </c>
      <c r="B2830" s="324" t="s">
        <v>92</v>
      </c>
      <c r="C2830" s="324" t="s">
        <v>169</v>
      </c>
      <c r="D2830" s="324" t="s">
        <v>82</v>
      </c>
      <c r="E2830" s="324" t="s">
        <v>9</v>
      </c>
      <c r="F2830" s="324">
        <v>471</v>
      </c>
      <c r="G2830" s="324">
        <v>471</v>
      </c>
      <c r="H2830" s="324">
        <v>0</v>
      </c>
      <c r="I2830" s="324">
        <v>0</v>
      </c>
    </row>
    <row r="2831" spans="1:9" x14ac:dyDescent="0.25">
      <c r="A2831" s="393">
        <v>43800</v>
      </c>
      <c r="B2831" s="325" t="s">
        <v>92</v>
      </c>
      <c r="C2831" s="325" t="s">
        <v>169</v>
      </c>
      <c r="D2831" s="325" t="s">
        <v>82</v>
      </c>
      <c r="E2831" s="325" t="s">
        <v>10</v>
      </c>
      <c r="F2831" s="325">
        <v>175</v>
      </c>
      <c r="G2831" s="325">
        <v>175</v>
      </c>
      <c r="H2831" s="325">
        <v>0</v>
      </c>
      <c r="I2831" s="325">
        <v>0</v>
      </c>
    </row>
    <row r="2832" spans="1:9" x14ac:dyDescent="0.25">
      <c r="A2832" s="392">
        <v>43800</v>
      </c>
      <c r="B2832" s="324" t="s">
        <v>92</v>
      </c>
      <c r="C2832" s="324" t="s">
        <v>169</v>
      </c>
      <c r="D2832" s="324" t="s">
        <v>82</v>
      </c>
      <c r="E2832" s="324" t="s">
        <v>11</v>
      </c>
      <c r="F2832" s="324">
        <v>26</v>
      </c>
      <c r="G2832" s="324">
        <v>26</v>
      </c>
      <c r="H2832" s="324">
        <v>0</v>
      </c>
      <c r="I2832" s="324">
        <v>0</v>
      </c>
    </row>
    <row r="2833" spans="1:9" x14ac:dyDescent="0.25">
      <c r="A2833" s="393">
        <v>43800</v>
      </c>
      <c r="B2833" s="325" t="s">
        <v>92</v>
      </c>
      <c r="C2833" s="325" t="s">
        <v>169</v>
      </c>
      <c r="D2833" s="325" t="s">
        <v>82</v>
      </c>
      <c r="E2833" s="325" t="s">
        <v>12</v>
      </c>
      <c r="F2833" s="325">
        <v>17</v>
      </c>
      <c r="G2833" s="325">
        <v>17</v>
      </c>
      <c r="H2833" s="325">
        <v>0</v>
      </c>
      <c r="I2833" s="325">
        <v>0</v>
      </c>
    </row>
    <row r="2834" spans="1:9" x14ac:dyDescent="0.25">
      <c r="A2834" s="392">
        <v>43800</v>
      </c>
      <c r="B2834" s="324" t="s">
        <v>92</v>
      </c>
      <c r="C2834" s="324" t="s">
        <v>169</v>
      </c>
      <c r="D2834" s="324" t="s">
        <v>82</v>
      </c>
      <c r="E2834" s="324" t="s">
        <v>13</v>
      </c>
      <c r="F2834" s="324">
        <v>340</v>
      </c>
      <c r="G2834" s="324">
        <v>336</v>
      </c>
      <c r="H2834" s="324">
        <v>4</v>
      </c>
      <c r="I2834" s="324">
        <v>0.01</v>
      </c>
    </row>
    <row r="2835" spans="1:9" x14ac:dyDescent="0.25">
      <c r="A2835" s="393">
        <v>43800</v>
      </c>
      <c r="B2835" s="325" t="s">
        <v>152</v>
      </c>
      <c r="C2835" s="325" t="s">
        <v>169</v>
      </c>
      <c r="D2835" s="325" t="s">
        <v>81</v>
      </c>
      <c r="E2835" s="325" t="s">
        <v>46</v>
      </c>
      <c r="F2835" s="325">
        <v>97</v>
      </c>
      <c r="G2835" s="325" t="s">
        <v>170</v>
      </c>
      <c r="H2835" s="325" t="s">
        <v>170</v>
      </c>
      <c r="I2835" s="325" t="s">
        <v>170</v>
      </c>
    </row>
    <row r="2836" spans="1:9" x14ac:dyDescent="0.25">
      <c r="A2836" s="392">
        <v>43800</v>
      </c>
      <c r="B2836" s="324" t="s">
        <v>152</v>
      </c>
      <c r="C2836" s="324" t="s">
        <v>169</v>
      </c>
      <c r="D2836" s="324" t="s">
        <v>81</v>
      </c>
      <c r="E2836" s="324" t="s">
        <v>47</v>
      </c>
      <c r="F2836" s="324">
        <v>128</v>
      </c>
      <c r="G2836" s="324" t="s">
        <v>170</v>
      </c>
      <c r="H2836" s="324" t="s">
        <v>170</v>
      </c>
      <c r="I2836" s="324" t="s">
        <v>170</v>
      </c>
    </row>
    <row r="2837" spans="1:9" x14ac:dyDescent="0.25">
      <c r="A2837" s="393">
        <v>43800</v>
      </c>
      <c r="B2837" s="325" t="s">
        <v>152</v>
      </c>
      <c r="C2837" s="325" t="s">
        <v>169</v>
      </c>
      <c r="D2837" s="325" t="s">
        <v>81</v>
      </c>
      <c r="E2837" s="325" t="s">
        <v>48</v>
      </c>
      <c r="F2837" s="325">
        <v>42</v>
      </c>
      <c r="G2837" s="325" t="s">
        <v>170</v>
      </c>
      <c r="H2837" s="325" t="s">
        <v>170</v>
      </c>
      <c r="I2837" s="325" t="s">
        <v>170</v>
      </c>
    </row>
    <row r="2838" spans="1:9" x14ac:dyDescent="0.25">
      <c r="A2838" s="392">
        <v>43800</v>
      </c>
      <c r="B2838" s="324" t="s">
        <v>152</v>
      </c>
      <c r="C2838" s="324" t="s">
        <v>169</v>
      </c>
      <c r="D2838" s="324" t="s">
        <v>81</v>
      </c>
      <c r="E2838" s="324" t="s">
        <v>50</v>
      </c>
      <c r="F2838" s="324">
        <v>132</v>
      </c>
      <c r="G2838" s="324" t="s">
        <v>170</v>
      </c>
      <c r="H2838" s="324" t="s">
        <v>170</v>
      </c>
      <c r="I2838" s="324" t="s">
        <v>170</v>
      </c>
    </row>
    <row r="2839" spans="1:9" x14ac:dyDescent="0.25">
      <c r="A2839" s="393">
        <v>43800</v>
      </c>
      <c r="B2839" s="325" t="s">
        <v>153</v>
      </c>
      <c r="C2839" s="325" t="s">
        <v>169</v>
      </c>
      <c r="D2839" s="325" t="s">
        <v>81</v>
      </c>
      <c r="E2839" s="325" t="s">
        <v>46</v>
      </c>
      <c r="F2839" s="325">
        <v>104</v>
      </c>
      <c r="G2839" s="325" t="s">
        <v>170</v>
      </c>
      <c r="H2839" s="325" t="s">
        <v>170</v>
      </c>
      <c r="I2839" s="325" t="s">
        <v>170</v>
      </c>
    </row>
    <row r="2840" spans="1:9" x14ac:dyDescent="0.25">
      <c r="A2840" s="392">
        <v>43800</v>
      </c>
      <c r="B2840" s="324" t="s">
        <v>153</v>
      </c>
      <c r="C2840" s="324" t="s">
        <v>169</v>
      </c>
      <c r="D2840" s="324" t="s">
        <v>81</v>
      </c>
      <c r="E2840" s="324" t="s">
        <v>47</v>
      </c>
      <c r="F2840" s="324">
        <v>54</v>
      </c>
      <c r="G2840" s="324" t="s">
        <v>170</v>
      </c>
      <c r="H2840" s="324" t="s">
        <v>170</v>
      </c>
      <c r="I2840" s="324" t="s">
        <v>170</v>
      </c>
    </row>
    <row r="2841" spans="1:9" x14ac:dyDescent="0.25">
      <c r="A2841" s="393">
        <v>43800</v>
      </c>
      <c r="B2841" s="325" t="s">
        <v>153</v>
      </c>
      <c r="C2841" s="325" t="s">
        <v>169</v>
      </c>
      <c r="D2841" s="325" t="s">
        <v>81</v>
      </c>
      <c r="E2841" s="325" t="s">
        <v>48</v>
      </c>
      <c r="F2841" s="325">
        <v>28</v>
      </c>
      <c r="G2841" s="325" t="s">
        <v>170</v>
      </c>
      <c r="H2841" s="325" t="s">
        <v>170</v>
      </c>
      <c r="I2841" s="325" t="s">
        <v>170</v>
      </c>
    </row>
    <row r="2842" spans="1:9" x14ac:dyDescent="0.25">
      <c r="A2842" s="392">
        <v>43800</v>
      </c>
      <c r="B2842" s="324" t="s">
        <v>153</v>
      </c>
      <c r="C2842" s="324" t="s">
        <v>169</v>
      </c>
      <c r="D2842" s="324" t="s">
        <v>81</v>
      </c>
      <c r="E2842" s="324" t="s">
        <v>50</v>
      </c>
      <c r="F2842" s="324">
        <v>27</v>
      </c>
      <c r="G2842" s="324" t="s">
        <v>170</v>
      </c>
      <c r="H2842" s="324" t="s">
        <v>170</v>
      </c>
      <c r="I2842" s="324" t="s">
        <v>170</v>
      </c>
    </row>
    <row r="2843" spans="1:9" x14ac:dyDescent="0.25">
      <c r="A2843" s="393">
        <v>43800</v>
      </c>
      <c r="B2843" s="325" t="s">
        <v>154</v>
      </c>
      <c r="C2843" s="325" t="s">
        <v>169</v>
      </c>
      <c r="D2843" s="325" t="s">
        <v>81</v>
      </c>
      <c r="E2843" s="325" t="s">
        <v>46</v>
      </c>
      <c r="F2843" s="325">
        <v>20</v>
      </c>
      <c r="G2843" s="325" t="s">
        <v>170</v>
      </c>
      <c r="H2843" s="325" t="s">
        <v>170</v>
      </c>
      <c r="I2843" s="325" t="s">
        <v>170</v>
      </c>
    </row>
    <row r="2844" spans="1:9" x14ac:dyDescent="0.25">
      <c r="A2844" s="392">
        <v>43800</v>
      </c>
      <c r="B2844" s="324" t="s">
        <v>154</v>
      </c>
      <c r="C2844" s="324" t="s">
        <v>169</v>
      </c>
      <c r="D2844" s="324" t="s">
        <v>81</v>
      </c>
      <c r="E2844" s="324" t="s">
        <v>47</v>
      </c>
      <c r="F2844" s="324">
        <v>41</v>
      </c>
      <c r="G2844" s="324" t="s">
        <v>170</v>
      </c>
      <c r="H2844" s="324" t="s">
        <v>170</v>
      </c>
      <c r="I2844" s="324" t="s">
        <v>170</v>
      </c>
    </row>
    <row r="2845" spans="1:9" x14ac:dyDescent="0.25">
      <c r="A2845" s="393">
        <v>43800</v>
      </c>
      <c r="B2845" s="325" t="s">
        <v>154</v>
      </c>
      <c r="C2845" s="325" t="s">
        <v>169</v>
      </c>
      <c r="D2845" s="325" t="s">
        <v>81</v>
      </c>
      <c r="E2845" s="325" t="s">
        <v>48</v>
      </c>
      <c r="F2845" s="325">
        <v>18</v>
      </c>
      <c r="G2845" s="325" t="s">
        <v>170</v>
      </c>
      <c r="H2845" s="325" t="s">
        <v>170</v>
      </c>
      <c r="I2845" s="325" t="s">
        <v>170</v>
      </c>
    </row>
    <row r="2846" spans="1:9" x14ac:dyDescent="0.25">
      <c r="A2846" s="392">
        <v>43800</v>
      </c>
      <c r="B2846" s="324" t="s">
        <v>154</v>
      </c>
      <c r="C2846" s="324" t="s">
        <v>169</v>
      </c>
      <c r="D2846" s="324" t="s">
        <v>81</v>
      </c>
      <c r="E2846" s="324" t="s">
        <v>50</v>
      </c>
      <c r="F2846" s="324">
        <v>79</v>
      </c>
      <c r="G2846" s="324" t="s">
        <v>170</v>
      </c>
      <c r="H2846" s="324" t="s">
        <v>170</v>
      </c>
      <c r="I2846" s="324" t="s">
        <v>170</v>
      </c>
    </row>
    <row r="2847" spans="1:9" x14ac:dyDescent="0.25">
      <c r="A2847" s="393">
        <v>43800</v>
      </c>
      <c r="B2847" s="325" t="s">
        <v>155</v>
      </c>
      <c r="C2847" s="325" t="s">
        <v>169</v>
      </c>
      <c r="D2847" s="325" t="s">
        <v>81</v>
      </c>
      <c r="E2847" s="325" t="s">
        <v>46</v>
      </c>
      <c r="F2847" s="325">
        <v>199</v>
      </c>
      <c r="G2847" s="325" t="s">
        <v>170</v>
      </c>
      <c r="H2847" s="325" t="s">
        <v>170</v>
      </c>
      <c r="I2847" s="325" t="s">
        <v>170</v>
      </c>
    </row>
    <row r="2848" spans="1:9" x14ac:dyDescent="0.25">
      <c r="A2848" s="392">
        <v>43800</v>
      </c>
      <c r="B2848" s="324" t="s">
        <v>155</v>
      </c>
      <c r="C2848" s="324" t="s">
        <v>169</v>
      </c>
      <c r="D2848" s="324" t="s">
        <v>81</v>
      </c>
      <c r="E2848" s="324" t="s">
        <v>47</v>
      </c>
      <c r="F2848" s="324">
        <v>196</v>
      </c>
      <c r="G2848" s="324" t="s">
        <v>170</v>
      </c>
      <c r="H2848" s="324" t="s">
        <v>170</v>
      </c>
      <c r="I2848" s="324" t="s">
        <v>170</v>
      </c>
    </row>
    <row r="2849" spans="1:9" x14ac:dyDescent="0.25">
      <c r="A2849" s="393">
        <v>43800</v>
      </c>
      <c r="B2849" s="325" t="s">
        <v>155</v>
      </c>
      <c r="C2849" s="325" t="s">
        <v>169</v>
      </c>
      <c r="D2849" s="325" t="s">
        <v>81</v>
      </c>
      <c r="E2849" s="325" t="s">
        <v>48</v>
      </c>
      <c r="F2849" s="325">
        <v>94</v>
      </c>
      <c r="G2849" s="325" t="s">
        <v>170</v>
      </c>
      <c r="H2849" s="325" t="s">
        <v>170</v>
      </c>
      <c r="I2849" s="325" t="s">
        <v>170</v>
      </c>
    </row>
    <row r="2850" spans="1:9" x14ac:dyDescent="0.25">
      <c r="A2850" s="392">
        <v>43800</v>
      </c>
      <c r="B2850" s="324" t="s">
        <v>155</v>
      </c>
      <c r="C2850" s="324" t="s">
        <v>169</v>
      </c>
      <c r="D2850" s="324" t="s">
        <v>81</v>
      </c>
      <c r="E2850" s="324" t="s">
        <v>50</v>
      </c>
      <c r="F2850" s="324">
        <v>270</v>
      </c>
      <c r="G2850" s="324" t="s">
        <v>170</v>
      </c>
      <c r="H2850" s="324" t="s">
        <v>170</v>
      </c>
      <c r="I2850" s="324" t="s">
        <v>170</v>
      </c>
    </row>
    <row r="2851" spans="1:9" x14ac:dyDescent="0.25">
      <c r="A2851" s="393">
        <v>43800</v>
      </c>
      <c r="B2851" s="325" t="s">
        <v>155</v>
      </c>
      <c r="C2851" s="325" t="s">
        <v>169</v>
      </c>
      <c r="D2851" s="325" t="s">
        <v>82</v>
      </c>
      <c r="E2851" s="325" t="s">
        <v>9</v>
      </c>
      <c r="F2851" s="325">
        <v>59</v>
      </c>
      <c r="G2851" s="325" t="s">
        <v>170</v>
      </c>
      <c r="H2851" s="325" t="s">
        <v>170</v>
      </c>
      <c r="I2851" s="325" t="s">
        <v>170</v>
      </c>
    </row>
    <row r="2852" spans="1:9" x14ac:dyDescent="0.25">
      <c r="A2852" s="392">
        <v>43800</v>
      </c>
      <c r="B2852" s="324" t="s">
        <v>155</v>
      </c>
      <c r="C2852" s="324" t="s">
        <v>169</v>
      </c>
      <c r="D2852" s="324" t="s">
        <v>82</v>
      </c>
      <c r="E2852" s="324" t="s">
        <v>10</v>
      </c>
      <c r="F2852" s="324">
        <v>42</v>
      </c>
      <c r="G2852" s="324" t="s">
        <v>170</v>
      </c>
      <c r="H2852" s="324" t="s">
        <v>170</v>
      </c>
      <c r="I2852" s="324" t="s">
        <v>170</v>
      </c>
    </row>
    <row r="2853" spans="1:9" x14ac:dyDescent="0.25">
      <c r="A2853" s="393">
        <v>43800</v>
      </c>
      <c r="B2853" s="325" t="s">
        <v>155</v>
      </c>
      <c r="C2853" s="325" t="s">
        <v>169</v>
      </c>
      <c r="D2853" s="325" t="s">
        <v>82</v>
      </c>
      <c r="E2853" s="325" t="s">
        <v>11</v>
      </c>
      <c r="F2853" s="325">
        <v>74</v>
      </c>
      <c r="G2853" s="325" t="s">
        <v>170</v>
      </c>
      <c r="H2853" s="325" t="s">
        <v>170</v>
      </c>
      <c r="I2853" s="325" t="s">
        <v>170</v>
      </c>
    </row>
    <row r="2854" spans="1:9" x14ac:dyDescent="0.25">
      <c r="A2854" s="392">
        <v>43800</v>
      </c>
      <c r="B2854" s="324" t="s">
        <v>155</v>
      </c>
      <c r="C2854" s="324" t="s">
        <v>169</v>
      </c>
      <c r="D2854" s="324" t="s">
        <v>82</v>
      </c>
      <c r="E2854" s="324" t="s">
        <v>12</v>
      </c>
      <c r="F2854" s="324">
        <v>134</v>
      </c>
      <c r="G2854" s="324" t="s">
        <v>170</v>
      </c>
      <c r="H2854" s="324" t="s">
        <v>170</v>
      </c>
      <c r="I2854" s="324" t="s">
        <v>170</v>
      </c>
    </row>
    <row r="2855" spans="1:9" x14ac:dyDescent="0.25">
      <c r="A2855" s="393">
        <v>43800</v>
      </c>
      <c r="B2855" s="325" t="s">
        <v>155</v>
      </c>
      <c r="C2855" s="325" t="s">
        <v>169</v>
      </c>
      <c r="D2855" s="325" t="s">
        <v>82</v>
      </c>
      <c r="E2855" s="325" t="s">
        <v>13</v>
      </c>
      <c r="F2855" s="325">
        <v>450</v>
      </c>
      <c r="G2855" s="325" t="s">
        <v>170</v>
      </c>
      <c r="H2855" s="325" t="s">
        <v>170</v>
      </c>
      <c r="I2855" s="325" t="s">
        <v>170</v>
      </c>
    </row>
    <row r="2856" spans="1:9" x14ac:dyDescent="0.25">
      <c r="A2856" s="392">
        <v>43800</v>
      </c>
      <c r="B2856" s="324" t="s">
        <v>156</v>
      </c>
      <c r="C2856" s="324" t="s">
        <v>169</v>
      </c>
      <c r="D2856" s="324" t="s">
        <v>81</v>
      </c>
      <c r="E2856" s="324" t="s">
        <v>46</v>
      </c>
      <c r="F2856" s="324">
        <v>118</v>
      </c>
      <c r="G2856" s="324" t="s">
        <v>170</v>
      </c>
      <c r="H2856" s="324" t="s">
        <v>170</v>
      </c>
      <c r="I2856" s="324" t="s">
        <v>170</v>
      </c>
    </row>
    <row r="2857" spans="1:9" x14ac:dyDescent="0.25">
      <c r="A2857" s="393">
        <v>43800</v>
      </c>
      <c r="B2857" s="325" t="s">
        <v>156</v>
      </c>
      <c r="C2857" s="325" t="s">
        <v>169</v>
      </c>
      <c r="D2857" s="325" t="s">
        <v>81</v>
      </c>
      <c r="E2857" s="325" t="s">
        <v>47</v>
      </c>
      <c r="F2857" s="325">
        <v>117</v>
      </c>
      <c r="G2857" s="325" t="s">
        <v>170</v>
      </c>
      <c r="H2857" s="325" t="s">
        <v>170</v>
      </c>
      <c r="I2857" s="325" t="s">
        <v>170</v>
      </c>
    </row>
    <row r="2858" spans="1:9" x14ac:dyDescent="0.25">
      <c r="A2858" s="392">
        <v>43800</v>
      </c>
      <c r="B2858" s="324" t="s">
        <v>156</v>
      </c>
      <c r="C2858" s="324" t="s">
        <v>169</v>
      </c>
      <c r="D2858" s="324" t="s">
        <v>81</v>
      </c>
      <c r="E2858" s="324" t="s">
        <v>48</v>
      </c>
      <c r="F2858" s="324">
        <v>86</v>
      </c>
      <c r="G2858" s="324" t="s">
        <v>170</v>
      </c>
      <c r="H2858" s="324" t="s">
        <v>170</v>
      </c>
      <c r="I2858" s="324" t="s">
        <v>170</v>
      </c>
    </row>
    <row r="2859" spans="1:9" x14ac:dyDescent="0.25">
      <c r="A2859" s="393">
        <v>43800</v>
      </c>
      <c r="B2859" s="325" t="s">
        <v>156</v>
      </c>
      <c r="C2859" s="325" t="s">
        <v>169</v>
      </c>
      <c r="D2859" s="325" t="s">
        <v>81</v>
      </c>
      <c r="E2859" s="325" t="s">
        <v>50</v>
      </c>
      <c r="F2859" s="325">
        <v>321</v>
      </c>
      <c r="G2859" s="325" t="s">
        <v>170</v>
      </c>
      <c r="H2859" s="325" t="s">
        <v>170</v>
      </c>
      <c r="I2859" s="325" t="s">
        <v>170</v>
      </c>
    </row>
    <row r="2860" spans="1:9" x14ac:dyDescent="0.25">
      <c r="A2860" s="392">
        <v>43800</v>
      </c>
      <c r="B2860" s="324" t="s">
        <v>156</v>
      </c>
      <c r="C2860" s="324" t="s">
        <v>169</v>
      </c>
      <c r="D2860" s="324" t="s">
        <v>82</v>
      </c>
      <c r="E2860" s="324" t="s">
        <v>9</v>
      </c>
      <c r="F2860" s="324">
        <v>32</v>
      </c>
      <c r="G2860" s="324" t="s">
        <v>170</v>
      </c>
      <c r="H2860" s="324" t="s">
        <v>170</v>
      </c>
      <c r="I2860" s="324" t="s">
        <v>170</v>
      </c>
    </row>
    <row r="2861" spans="1:9" x14ac:dyDescent="0.25">
      <c r="A2861" s="393">
        <v>43800</v>
      </c>
      <c r="B2861" s="325" t="s">
        <v>156</v>
      </c>
      <c r="C2861" s="325" t="s">
        <v>169</v>
      </c>
      <c r="D2861" s="325" t="s">
        <v>82</v>
      </c>
      <c r="E2861" s="325" t="s">
        <v>10</v>
      </c>
      <c r="F2861" s="325">
        <v>102</v>
      </c>
      <c r="G2861" s="325" t="s">
        <v>170</v>
      </c>
      <c r="H2861" s="325" t="s">
        <v>170</v>
      </c>
      <c r="I2861" s="325" t="s">
        <v>170</v>
      </c>
    </row>
    <row r="2862" spans="1:9" x14ac:dyDescent="0.25">
      <c r="A2862" s="392">
        <v>43800</v>
      </c>
      <c r="B2862" s="324" t="s">
        <v>156</v>
      </c>
      <c r="C2862" s="324" t="s">
        <v>169</v>
      </c>
      <c r="D2862" s="324" t="s">
        <v>82</v>
      </c>
      <c r="E2862" s="324" t="s">
        <v>11</v>
      </c>
      <c r="F2862" s="324">
        <v>154</v>
      </c>
      <c r="G2862" s="324" t="s">
        <v>170</v>
      </c>
      <c r="H2862" s="324" t="s">
        <v>170</v>
      </c>
      <c r="I2862" s="324" t="s">
        <v>170</v>
      </c>
    </row>
    <row r="2863" spans="1:9" x14ac:dyDescent="0.25">
      <c r="A2863" s="393">
        <v>43800</v>
      </c>
      <c r="B2863" s="325" t="s">
        <v>156</v>
      </c>
      <c r="C2863" s="325" t="s">
        <v>169</v>
      </c>
      <c r="D2863" s="325" t="s">
        <v>82</v>
      </c>
      <c r="E2863" s="325" t="s">
        <v>12</v>
      </c>
      <c r="F2863" s="325">
        <v>196</v>
      </c>
      <c r="G2863" s="325" t="s">
        <v>170</v>
      </c>
      <c r="H2863" s="325" t="s">
        <v>170</v>
      </c>
      <c r="I2863" s="325" t="s">
        <v>170</v>
      </c>
    </row>
    <row r="2864" spans="1:9" x14ac:dyDescent="0.25">
      <c r="A2864" s="392">
        <v>43800</v>
      </c>
      <c r="B2864" s="324" t="s">
        <v>156</v>
      </c>
      <c r="C2864" s="324" t="s">
        <v>169</v>
      </c>
      <c r="D2864" s="324" t="s">
        <v>82</v>
      </c>
      <c r="E2864" s="324" t="s">
        <v>13</v>
      </c>
      <c r="F2864" s="324">
        <v>158</v>
      </c>
      <c r="G2864" s="324" t="s">
        <v>170</v>
      </c>
      <c r="H2864" s="324" t="s">
        <v>170</v>
      </c>
      <c r="I2864" s="324" t="s">
        <v>170</v>
      </c>
    </row>
    <row r="2865" spans="1:9" x14ac:dyDescent="0.25">
      <c r="A2865" s="393">
        <v>43800</v>
      </c>
      <c r="B2865" s="325" t="s">
        <v>93</v>
      </c>
      <c r="C2865" s="325" t="s">
        <v>169</v>
      </c>
      <c r="D2865" s="325" t="s">
        <v>81</v>
      </c>
      <c r="E2865" s="325" t="s">
        <v>46</v>
      </c>
      <c r="F2865" s="325">
        <v>221</v>
      </c>
      <c r="G2865" s="325">
        <v>199</v>
      </c>
      <c r="H2865" s="325">
        <v>22</v>
      </c>
      <c r="I2865" s="325">
        <v>0.11</v>
      </c>
    </row>
    <row r="2866" spans="1:9" x14ac:dyDescent="0.25">
      <c r="A2866" s="392">
        <v>43800</v>
      </c>
      <c r="B2866" s="324" t="s">
        <v>93</v>
      </c>
      <c r="C2866" s="324" t="s">
        <v>169</v>
      </c>
      <c r="D2866" s="324" t="s">
        <v>81</v>
      </c>
      <c r="E2866" s="324" t="s">
        <v>47</v>
      </c>
      <c r="F2866" s="324">
        <v>188</v>
      </c>
      <c r="G2866" s="324">
        <v>181</v>
      </c>
      <c r="H2866" s="324">
        <v>7</v>
      </c>
      <c r="I2866" s="324">
        <v>0.04</v>
      </c>
    </row>
    <row r="2867" spans="1:9" x14ac:dyDescent="0.25">
      <c r="A2867" s="393">
        <v>43800</v>
      </c>
      <c r="B2867" s="325" t="s">
        <v>93</v>
      </c>
      <c r="C2867" s="325" t="s">
        <v>169</v>
      </c>
      <c r="D2867" s="325" t="s">
        <v>81</v>
      </c>
      <c r="E2867" s="325" t="s">
        <v>48</v>
      </c>
      <c r="F2867" s="325">
        <v>144</v>
      </c>
      <c r="G2867" s="325">
        <v>142</v>
      </c>
      <c r="H2867" s="325">
        <v>2</v>
      </c>
      <c r="I2867" s="325">
        <v>0.01</v>
      </c>
    </row>
    <row r="2868" spans="1:9" x14ac:dyDescent="0.25">
      <c r="A2868" s="392">
        <v>43800</v>
      </c>
      <c r="B2868" s="324" t="s">
        <v>93</v>
      </c>
      <c r="C2868" s="324" t="s">
        <v>169</v>
      </c>
      <c r="D2868" s="324" t="s">
        <v>81</v>
      </c>
      <c r="E2868" s="324" t="s">
        <v>50</v>
      </c>
      <c r="F2868" s="324">
        <v>417</v>
      </c>
      <c r="G2868" s="324">
        <v>415</v>
      </c>
      <c r="H2868" s="324">
        <v>2</v>
      </c>
      <c r="I2868" s="324">
        <v>0</v>
      </c>
    </row>
    <row r="2869" spans="1:9" x14ac:dyDescent="0.25">
      <c r="A2869" s="393">
        <v>43800</v>
      </c>
      <c r="B2869" s="325" t="s">
        <v>93</v>
      </c>
      <c r="C2869" s="325" t="s">
        <v>169</v>
      </c>
      <c r="D2869" s="325" t="s">
        <v>82</v>
      </c>
      <c r="E2869" s="325" t="s">
        <v>9</v>
      </c>
      <c r="F2869" s="325">
        <v>62</v>
      </c>
      <c r="G2869" s="325">
        <v>62</v>
      </c>
      <c r="H2869" s="325">
        <v>0</v>
      </c>
      <c r="I2869" s="325">
        <v>0</v>
      </c>
    </row>
    <row r="2870" spans="1:9" x14ac:dyDescent="0.25">
      <c r="A2870" s="392">
        <v>43800</v>
      </c>
      <c r="B2870" s="324" t="s">
        <v>93</v>
      </c>
      <c r="C2870" s="324" t="s">
        <v>169</v>
      </c>
      <c r="D2870" s="324" t="s">
        <v>82</v>
      </c>
      <c r="E2870" s="324" t="s">
        <v>10</v>
      </c>
      <c r="F2870" s="324">
        <v>150</v>
      </c>
      <c r="G2870" s="324">
        <v>149</v>
      </c>
      <c r="H2870" s="324">
        <v>1</v>
      </c>
      <c r="I2870" s="324">
        <v>0.01</v>
      </c>
    </row>
    <row r="2871" spans="1:9" x14ac:dyDescent="0.25">
      <c r="A2871" s="393">
        <v>43800</v>
      </c>
      <c r="B2871" s="325" t="s">
        <v>93</v>
      </c>
      <c r="C2871" s="325" t="s">
        <v>169</v>
      </c>
      <c r="D2871" s="325" t="s">
        <v>82</v>
      </c>
      <c r="E2871" s="325" t="s">
        <v>11</v>
      </c>
      <c r="F2871" s="325">
        <v>176</v>
      </c>
      <c r="G2871" s="325">
        <v>176</v>
      </c>
      <c r="H2871" s="325">
        <v>0</v>
      </c>
      <c r="I2871" s="325">
        <v>0</v>
      </c>
    </row>
    <row r="2872" spans="1:9" x14ac:dyDescent="0.25">
      <c r="A2872" s="392">
        <v>43800</v>
      </c>
      <c r="B2872" s="324" t="s">
        <v>93</v>
      </c>
      <c r="C2872" s="324" t="s">
        <v>169</v>
      </c>
      <c r="D2872" s="324" t="s">
        <v>82</v>
      </c>
      <c r="E2872" s="324" t="s">
        <v>12</v>
      </c>
      <c r="F2872" s="324">
        <v>292</v>
      </c>
      <c r="G2872" s="324">
        <v>292</v>
      </c>
      <c r="H2872" s="324">
        <v>0</v>
      </c>
      <c r="I2872" s="324">
        <v>0</v>
      </c>
    </row>
    <row r="2873" spans="1:9" x14ac:dyDescent="0.25">
      <c r="A2873" s="393">
        <v>43800</v>
      </c>
      <c r="B2873" s="325" t="s">
        <v>93</v>
      </c>
      <c r="C2873" s="325" t="s">
        <v>169</v>
      </c>
      <c r="D2873" s="325" t="s">
        <v>82</v>
      </c>
      <c r="E2873" s="325" t="s">
        <v>13</v>
      </c>
      <c r="F2873" s="325">
        <v>290</v>
      </c>
      <c r="G2873" s="325">
        <v>258</v>
      </c>
      <c r="H2873" s="325">
        <v>32</v>
      </c>
      <c r="I2873" s="325">
        <v>0.12</v>
      </c>
    </row>
    <row r="2874" spans="1:9" x14ac:dyDescent="0.25">
      <c r="A2874" s="392">
        <v>43800</v>
      </c>
      <c r="B2874" s="324" t="s">
        <v>171</v>
      </c>
      <c r="C2874" s="324" t="s">
        <v>169</v>
      </c>
      <c r="D2874" s="324" t="s">
        <v>81</v>
      </c>
      <c r="E2874" s="324" t="s">
        <v>46</v>
      </c>
      <c r="F2874" s="324" t="s">
        <v>170</v>
      </c>
      <c r="G2874" s="324" t="s">
        <v>170</v>
      </c>
      <c r="H2874" s="324" t="s">
        <v>170</v>
      </c>
      <c r="I2874" s="324" t="s">
        <v>170</v>
      </c>
    </row>
    <row r="2875" spans="1:9" x14ac:dyDescent="0.25">
      <c r="A2875" s="393">
        <v>43800</v>
      </c>
      <c r="B2875" s="325" t="s">
        <v>171</v>
      </c>
      <c r="C2875" s="325" t="s">
        <v>169</v>
      </c>
      <c r="D2875" s="325" t="s">
        <v>81</v>
      </c>
      <c r="E2875" s="325" t="s">
        <v>47</v>
      </c>
      <c r="F2875" s="325" t="s">
        <v>170</v>
      </c>
      <c r="G2875" s="325" t="s">
        <v>170</v>
      </c>
      <c r="H2875" s="325" t="s">
        <v>170</v>
      </c>
      <c r="I2875" s="325" t="s">
        <v>170</v>
      </c>
    </row>
    <row r="2876" spans="1:9" x14ac:dyDescent="0.25">
      <c r="A2876" s="392">
        <v>43800</v>
      </c>
      <c r="B2876" s="324" t="s">
        <v>171</v>
      </c>
      <c r="C2876" s="324" t="s">
        <v>169</v>
      </c>
      <c r="D2876" s="324" t="s">
        <v>81</v>
      </c>
      <c r="E2876" s="324" t="s">
        <v>48</v>
      </c>
      <c r="F2876" s="324" t="s">
        <v>170</v>
      </c>
      <c r="G2876" s="324" t="s">
        <v>170</v>
      </c>
      <c r="H2876" s="324" t="s">
        <v>170</v>
      </c>
      <c r="I2876" s="324" t="s">
        <v>170</v>
      </c>
    </row>
    <row r="2877" spans="1:9" x14ac:dyDescent="0.25">
      <c r="A2877" s="393">
        <v>43800</v>
      </c>
      <c r="B2877" s="325" t="s">
        <v>171</v>
      </c>
      <c r="C2877" s="325" t="s">
        <v>169</v>
      </c>
      <c r="D2877" s="325" t="s">
        <v>81</v>
      </c>
      <c r="E2877" s="325" t="s">
        <v>50</v>
      </c>
      <c r="F2877" s="325" t="s">
        <v>170</v>
      </c>
      <c r="G2877" s="325" t="s">
        <v>170</v>
      </c>
      <c r="H2877" s="325" t="s">
        <v>170</v>
      </c>
      <c r="I2877" s="325" t="s">
        <v>170</v>
      </c>
    </row>
    <row r="2878" spans="1:9" x14ac:dyDescent="0.25">
      <c r="A2878" s="392">
        <v>43800</v>
      </c>
      <c r="B2878" s="324" t="s">
        <v>171</v>
      </c>
      <c r="C2878" s="324" t="s">
        <v>169</v>
      </c>
      <c r="D2878" s="324" t="s">
        <v>82</v>
      </c>
      <c r="E2878" s="324" t="s">
        <v>9</v>
      </c>
      <c r="F2878" s="324" t="s">
        <v>170</v>
      </c>
      <c r="G2878" s="324" t="s">
        <v>170</v>
      </c>
      <c r="H2878" s="324" t="s">
        <v>170</v>
      </c>
      <c r="I2878" s="324" t="s">
        <v>170</v>
      </c>
    </row>
    <row r="2879" spans="1:9" x14ac:dyDescent="0.25">
      <c r="A2879" s="393">
        <v>43800</v>
      </c>
      <c r="B2879" s="325" t="s">
        <v>171</v>
      </c>
      <c r="C2879" s="325" t="s">
        <v>169</v>
      </c>
      <c r="D2879" s="325" t="s">
        <v>82</v>
      </c>
      <c r="E2879" s="325" t="s">
        <v>10</v>
      </c>
      <c r="F2879" s="325" t="s">
        <v>170</v>
      </c>
      <c r="G2879" s="325" t="s">
        <v>170</v>
      </c>
      <c r="H2879" s="325" t="s">
        <v>170</v>
      </c>
      <c r="I2879" s="325" t="s">
        <v>170</v>
      </c>
    </row>
    <row r="2880" spans="1:9" x14ac:dyDescent="0.25">
      <c r="A2880" s="392">
        <v>43800</v>
      </c>
      <c r="B2880" s="324" t="s">
        <v>171</v>
      </c>
      <c r="C2880" s="324" t="s">
        <v>169</v>
      </c>
      <c r="D2880" s="324" t="s">
        <v>82</v>
      </c>
      <c r="E2880" s="324" t="s">
        <v>11</v>
      </c>
      <c r="F2880" s="324" t="s">
        <v>170</v>
      </c>
      <c r="G2880" s="324" t="s">
        <v>170</v>
      </c>
      <c r="H2880" s="324" t="s">
        <v>170</v>
      </c>
      <c r="I2880" s="324" t="s">
        <v>170</v>
      </c>
    </row>
    <row r="2881" spans="1:9" x14ac:dyDescent="0.25">
      <c r="A2881" s="393">
        <v>43800</v>
      </c>
      <c r="B2881" s="325" t="s">
        <v>171</v>
      </c>
      <c r="C2881" s="325" t="s">
        <v>169</v>
      </c>
      <c r="D2881" s="325" t="s">
        <v>82</v>
      </c>
      <c r="E2881" s="325" t="s">
        <v>12</v>
      </c>
      <c r="F2881" s="325" t="s">
        <v>170</v>
      </c>
      <c r="G2881" s="325" t="s">
        <v>170</v>
      </c>
      <c r="H2881" s="325" t="s">
        <v>170</v>
      </c>
      <c r="I2881" s="325" t="s">
        <v>170</v>
      </c>
    </row>
    <row r="2882" spans="1:9" x14ac:dyDescent="0.25">
      <c r="A2882" s="392">
        <v>43800</v>
      </c>
      <c r="B2882" s="324" t="s">
        <v>171</v>
      </c>
      <c r="C2882" s="324" t="s">
        <v>169</v>
      </c>
      <c r="D2882" s="324" t="s">
        <v>82</v>
      </c>
      <c r="E2882" s="324" t="s">
        <v>13</v>
      </c>
      <c r="F2882" s="324" t="s">
        <v>170</v>
      </c>
      <c r="G2882" s="324" t="s">
        <v>170</v>
      </c>
      <c r="H2882" s="324" t="s">
        <v>170</v>
      </c>
      <c r="I2882" s="324" t="s">
        <v>170</v>
      </c>
    </row>
    <row r="2883" spans="1:9" x14ac:dyDescent="0.25">
      <c r="A2883" s="393">
        <v>43800</v>
      </c>
      <c r="B2883" s="325" t="s">
        <v>157</v>
      </c>
      <c r="C2883" s="325" t="s">
        <v>169</v>
      </c>
      <c r="D2883" s="325" t="s">
        <v>81</v>
      </c>
      <c r="E2883" s="325" t="s">
        <v>46</v>
      </c>
      <c r="F2883" s="325">
        <v>132</v>
      </c>
      <c r="G2883" s="325" t="s">
        <v>170</v>
      </c>
      <c r="H2883" s="325" t="s">
        <v>170</v>
      </c>
      <c r="I2883" s="325" t="s">
        <v>170</v>
      </c>
    </row>
    <row r="2884" spans="1:9" x14ac:dyDescent="0.25">
      <c r="A2884" s="392">
        <v>43800</v>
      </c>
      <c r="B2884" s="324" t="s">
        <v>157</v>
      </c>
      <c r="C2884" s="324" t="s">
        <v>169</v>
      </c>
      <c r="D2884" s="324" t="s">
        <v>81</v>
      </c>
      <c r="E2884" s="324" t="s">
        <v>47</v>
      </c>
      <c r="F2884" s="324">
        <v>114</v>
      </c>
      <c r="G2884" s="324" t="s">
        <v>170</v>
      </c>
      <c r="H2884" s="324" t="s">
        <v>170</v>
      </c>
      <c r="I2884" s="324" t="s">
        <v>170</v>
      </c>
    </row>
    <row r="2885" spans="1:9" x14ac:dyDescent="0.25">
      <c r="A2885" s="393">
        <v>43800</v>
      </c>
      <c r="B2885" s="325" t="s">
        <v>157</v>
      </c>
      <c r="C2885" s="325" t="s">
        <v>169</v>
      </c>
      <c r="D2885" s="325" t="s">
        <v>81</v>
      </c>
      <c r="E2885" s="325" t="s">
        <v>48</v>
      </c>
      <c r="F2885" s="325">
        <v>81</v>
      </c>
      <c r="G2885" s="325" t="s">
        <v>170</v>
      </c>
      <c r="H2885" s="325" t="s">
        <v>170</v>
      </c>
      <c r="I2885" s="325" t="s">
        <v>170</v>
      </c>
    </row>
    <row r="2886" spans="1:9" x14ac:dyDescent="0.25">
      <c r="A2886" s="392">
        <v>43800</v>
      </c>
      <c r="B2886" s="324" t="s">
        <v>157</v>
      </c>
      <c r="C2886" s="324" t="s">
        <v>169</v>
      </c>
      <c r="D2886" s="324" t="s">
        <v>81</v>
      </c>
      <c r="E2886" s="324" t="s">
        <v>50</v>
      </c>
      <c r="F2886" s="324">
        <v>153</v>
      </c>
      <c r="G2886" s="324" t="s">
        <v>170</v>
      </c>
      <c r="H2886" s="324" t="s">
        <v>170</v>
      </c>
      <c r="I2886" s="324" t="s">
        <v>170</v>
      </c>
    </row>
    <row r="2887" spans="1:9" x14ac:dyDescent="0.25">
      <c r="A2887" s="393">
        <v>43800</v>
      </c>
      <c r="B2887" s="325" t="s">
        <v>157</v>
      </c>
      <c r="C2887" s="325" t="s">
        <v>169</v>
      </c>
      <c r="D2887" s="325" t="s">
        <v>82</v>
      </c>
      <c r="E2887" s="325" t="s">
        <v>9</v>
      </c>
      <c r="F2887" s="325">
        <v>94</v>
      </c>
      <c r="G2887" s="325" t="s">
        <v>170</v>
      </c>
      <c r="H2887" s="325" t="s">
        <v>170</v>
      </c>
      <c r="I2887" s="325" t="s">
        <v>170</v>
      </c>
    </row>
    <row r="2888" spans="1:9" x14ac:dyDescent="0.25">
      <c r="A2888" s="392">
        <v>43800</v>
      </c>
      <c r="B2888" s="324" t="s">
        <v>157</v>
      </c>
      <c r="C2888" s="324" t="s">
        <v>169</v>
      </c>
      <c r="D2888" s="324" t="s">
        <v>82</v>
      </c>
      <c r="E2888" s="324" t="s">
        <v>10</v>
      </c>
      <c r="F2888" s="324">
        <v>20</v>
      </c>
      <c r="G2888" s="324" t="s">
        <v>170</v>
      </c>
      <c r="H2888" s="324" t="s">
        <v>170</v>
      </c>
      <c r="I2888" s="324" t="s">
        <v>170</v>
      </c>
    </row>
    <row r="2889" spans="1:9" x14ac:dyDescent="0.25">
      <c r="A2889" s="393">
        <v>43800</v>
      </c>
      <c r="B2889" s="325" t="s">
        <v>157</v>
      </c>
      <c r="C2889" s="325" t="s">
        <v>169</v>
      </c>
      <c r="D2889" s="325" t="s">
        <v>82</v>
      </c>
      <c r="E2889" s="325" t="s">
        <v>11</v>
      </c>
      <c r="F2889" s="325">
        <v>94</v>
      </c>
      <c r="G2889" s="325" t="s">
        <v>170</v>
      </c>
      <c r="H2889" s="325" t="s">
        <v>170</v>
      </c>
      <c r="I2889" s="325" t="s">
        <v>170</v>
      </c>
    </row>
    <row r="2890" spans="1:9" x14ac:dyDescent="0.25">
      <c r="A2890" s="392">
        <v>43800</v>
      </c>
      <c r="B2890" s="324" t="s">
        <v>157</v>
      </c>
      <c r="C2890" s="324" t="s">
        <v>169</v>
      </c>
      <c r="D2890" s="324" t="s">
        <v>82</v>
      </c>
      <c r="E2890" s="324" t="s">
        <v>12</v>
      </c>
      <c r="F2890" s="324">
        <v>60</v>
      </c>
      <c r="G2890" s="324" t="s">
        <v>170</v>
      </c>
      <c r="H2890" s="324" t="s">
        <v>170</v>
      </c>
      <c r="I2890" s="324" t="s">
        <v>170</v>
      </c>
    </row>
    <row r="2891" spans="1:9" x14ac:dyDescent="0.25">
      <c r="A2891" s="393">
        <v>43800</v>
      </c>
      <c r="B2891" s="325" t="s">
        <v>157</v>
      </c>
      <c r="C2891" s="325" t="s">
        <v>169</v>
      </c>
      <c r="D2891" s="325" t="s">
        <v>82</v>
      </c>
      <c r="E2891" s="325" t="s">
        <v>13</v>
      </c>
      <c r="F2891" s="325">
        <v>159</v>
      </c>
      <c r="G2891" s="325" t="s">
        <v>170</v>
      </c>
      <c r="H2891" s="325" t="s">
        <v>170</v>
      </c>
      <c r="I2891" s="325" t="s">
        <v>170</v>
      </c>
    </row>
    <row r="2892" spans="1:9" x14ac:dyDescent="0.25">
      <c r="A2892" s="392">
        <v>43800</v>
      </c>
      <c r="B2892" s="324" t="s">
        <v>158</v>
      </c>
      <c r="C2892" s="324" t="s">
        <v>169</v>
      </c>
      <c r="D2892" s="324" t="s">
        <v>81</v>
      </c>
      <c r="E2892" s="324" t="s">
        <v>46</v>
      </c>
      <c r="F2892" s="324">
        <v>286</v>
      </c>
      <c r="G2892" s="324" t="s">
        <v>170</v>
      </c>
      <c r="H2892" s="324" t="s">
        <v>170</v>
      </c>
      <c r="I2892" s="324" t="s">
        <v>170</v>
      </c>
    </row>
    <row r="2893" spans="1:9" x14ac:dyDescent="0.25">
      <c r="A2893" s="393">
        <v>43800</v>
      </c>
      <c r="B2893" s="325" t="s">
        <v>158</v>
      </c>
      <c r="C2893" s="325" t="s">
        <v>169</v>
      </c>
      <c r="D2893" s="325" t="s">
        <v>81</v>
      </c>
      <c r="E2893" s="325" t="s">
        <v>47</v>
      </c>
      <c r="F2893" s="325">
        <v>97</v>
      </c>
      <c r="G2893" s="325" t="s">
        <v>170</v>
      </c>
      <c r="H2893" s="325" t="s">
        <v>170</v>
      </c>
      <c r="I2893" s="325" t="s">
        <v>170</v>
      </c>
    </row>
    <row r="2894" spans="1:9" x14ac:dyDescent="0.25">
      <c r="A2894" s="392">
        <v>43800</v>
      </c>
      <c r="B2894" s="324" t="s">
        <v>158</v>
      </c>
      <c r="C2894" s="324" t="s">
        <v>169</v>
      </c>
      <c r="D2894" s="324" t="s">
        <v>81</v>
      </c>
      <c r="E2894" s="324" t="s">
        <v>48</v>
      </c>
      <c r="F2894" s="324">
        <v>77</v>
      </c>
      <c r="G2894" s="324" t="s">
        <v>170</v>
      </c>
      <c r="H2894" s="324" t="s">
        <v>170</v>
      </c>
      <c r="I2894" s="324" t="s">
        <v>170</v>
      </c>
    </row>
    <row r="2895" spans="1:9" x14ac:dyDescent="0.25">
      <c r="A2895" s="393">
        <v>43800</v>
      </c>
      <c r="B2895" s="325" t="s">
        <v>158</v>
      </c>
      <c r="C2895" s="325" t="s">
        <v>169</v>
      </c>
      <c r="D2895" s="325" t="s">
        <v>81</v>
      </c>
      <c r="E2895" s="325" t="s">
        <v>50</v>
      </c>
      <c r="F2895" s="325">
        <v>151</v>
      </c>
      <c r="G2895" s="325" t="s">
        <v>170</v>
      </c>
      <c r="H2895" s="325" t="s">
        <v>170</v>
      </c>
      <c r="I2895" s="325" t="s">
        <v>170</v>
      </c>
    </row>
    <row r="2896" spans="1:9" x14ac:dyDescent="0.25">
      <c r="A2896" s="392">
        <v>43800</v>
      </c>
      <c r="B2896" s="324" t="s">
        <v>158</v>
      </c>
      <c r="C2896" s="324" t="s">
        <v>169</v>
      </c>
      <c r="D2896" s="324" t="s">
        <v>82</v>
      </c>
      <c r="E2896" s="324" t="s">
        <v>9</v>
      </c>
      <c r="F2896" s="324">
        <v>30</v>
      </c>
      <c r="G2896" s="324" t="s">
        <v>170</v>
      </c>
      <c r="H2896" s="324" t="s">
        <v>170</v>
      </c>
      <c r="I2896" s="324" t="s">
        <v>170</v>
      </c>
    </row>
    <row r="2897" spans="1:9" x14ac:dyDescent="0.25">
      <c r="A2897" s="393">
        <v>43800</v>
      </c>
      <c r="B2897" s="325" t="s">
        <v>158</v>
      </c>
      <c r="C2897" s="325" t="s">
        <v>169</v>
      </c>
      <c r="D2897" s="325" t="s">
        <v>82</v>
      </c>
      <c r="E2897" s="325" t="s">
        <v>10</v>
      </c>
      <c r="F2897" s="325">
        <v>44</v>
      </c>
      <c r="G2897" s="325" t="s">
        <v>170</v>
      </c>
      <c r="H2897" s="325" t="s">
        <v>170</v>
      </c>
      <c r="I2897" s="325" t="s">
        <v>170</v>
      </c>
    </row>
    <row r="2898" spans="1:9" x14ac:dyDescent="0.25">
      <c r="A2898" s="392">
        <v>43800</v>
      </c>
      <c r="B2898" s="324" t="s">
        <v>158</v>
      </c>
      <c r="C2898" s="324" t="s">
        <v>169</v>
      </c>
      <c r="D2898" s="324" t="s">
        <v>82</v>
      </c>
      <c r="E2898" s="324" t="s">
        <v>11</v>
      </c>
      <c r="F2898" s="324">
        <v>68</v>
      </c>
      <c r="G2898" s="324" t="s">
        <v>170</v>
      </c>
      <c r="H2898" s="324" t="s">
        <v>170</v>
      </c>
      <c r="I2898" s="324" t="s">
        <v>170</v>
      </c>
    </row>
    <row r="2899" spans="1:9" x14ac:dyDescent="0.25">
      <c r="A2899" s="393">
        <v>43800</v>
      </c>
      <c r="B2899" s="325" t="s">
        <v>158</v>
      </c>
      <c r="C2899" s="325" t="s">
        <v>169</v>
      </c>
      <c r="D2899" s="325" t="s">
        <v>82</v>
      </c>
      <c r="E2899" s="325" t="s">
        <v>12</v>
      </c>
      <c r="F2899" s="325">
        <v>157</v>
      </c>
      <c r="G2899" s="325" t="s">
        <v>170</v>
      </c>
      <c r="H2899" s="325" t="s">
        <v>170</v>
      </c>
      <c r="I2899" s="325" t="s">
        <v>170</v>
      </c>
    </row>
    <row r="2900" spans="1:9" x14ac:dyDescent="0.25">
      <c r="A2900" s="392">
        <v>43800</v>
      </c>
      <c r="B2900" s="324" t="s">
        <v>158</v>
      </c>
      <c r="C2900" s="324" t="s">
        <v>169</v>
      </c>
      <c r="D2900" s="324" t="s">
        <v>82</v>
      </c>
      <c r="E2900" s="324" t="s">
        <v>13</v>
      </c>
      <c r="F2900" s="324">
        <v>312</v>
      </c>
      <c r="G2900" s="324" t="s">
        <v>170</v>
      </c>
      <c r="H2900" s="324" t="s">
        <v>170</v>
      </c>
      <c r="I2900" s="324" t="s">
        <v>170</v>
      </c>
    </row>
    <row r="2901" spans="1:9" x14ac:dyDescent="0.25">
      <c r="A2901" s="393">
        <v>43800</v>
      </c>
      <c r="B2901" s="325" t="s">
        <v>94</v>
      </c>
      <c r="C2901" s="325" t="s">
        <v>169</v>
      </c>
      <c r="D2901" s="325" t="s">
        <v>81</v>
      </c>
      <c r="E2901" s="325" t="s">
        <v>46</v>
      </c>
      <c r="F2901" s="325">
        <v>201</v>
      </c>
      <c r="G2901" s="325">
        <v>193</v>
      </c>
      <c r="H2901" s="325">
        <v>8</v>
      </c>
      <c r="I2901" s="325">
        <v>0.04</v>
      </c>
    </row>
    <row r="2902" spans="1:9" x14ac:dyDescent="0.25">
      <c r="A2902" s="392">
        <v>43800</v>
      </c>
      <c r="B2902" s="324" t="s">
        <v>94</v>
      </c>
      <c r="C2902" s="324" t="s">
        <v>169</v>
      </c>
      <c r="D2902" s="324" t="s">
        <v>81</v>
      </c>
      <c r="E2902" s="324" t="s">
        <v>47</v>
      </c>
      <c r="F2902" s="324">
        <v>837</v>
      </c>
      <c r="G2902" s="324">
        <v>837</v>
      </c>
      <c r="H2902" s="324">
        <v>0</v>
      </c>
      <c r="I2902" s="324">
        <v>0</v>
      </c>
    </row>
    <row r="2903" spans="1:9" x14ac:dyDescent="0.25">
      <c r="A2903" s="393">
        <v>43800</v>
      </c>
      <c r="B2903" s="325" t="s">
        <v>94</v>
      </c>
      <c r="C2903" s="325" t="s">
        <v>169</v>
      </c>
      <c r="D2903" s="325" t="s">
        <v>81</v>
      </c>
      <c r="E2903" s="325" t="s">
        <v>48</v>
      </c>
      <c r="F2903" s="325">
        <v>276</v>
      </c>
      <c r="G2903" s="325">
        <v>275</v>
      </c>
      <c r="H2903" s="325">
        <v>1</v>
      </c>
      <c r="I2903" s="325">
        <v>0</v>
      </c>
    </row>
    <row r="2904" spans="1:9" x14ac:dyDescent="0.25">
      <c r="A2904" s="392">
        <v>43800</v>
      </c>
      <c r="B2904" s="324" t="s">
        <v>94</v>
      </c>
      <c r="C2904" s="324" t="s">
        <v>169</v>
      </c>
      <c r="D2904" s="324" t="s">
        <v>81</v>
      </c>
      <c r="E2904" s="324" t="s">
        <v>50</v>
      </c>
      <c r="F2904" s="324">
        <v>2293</v>
      </c>
      <c r="G2904" s="324">
        <v>2293</v>
      </c>
      <c r="H2904" s="324">
        <v>0</v>
      </c>
      <c r="I2904" s="324">
        <v>0</v>
      </c>
    </row>
    <row r="2905" spans="1:9" x14ac:dyDescent="0.25">
      <c r="A2905" s="393">
        <v>43800</v>
      </c>
      <c r="B2905" s="325" t="s">
        <v>94</v>
      </c>
      <c r="C2905" s="325" t="s">
        <v>169</v>
      </c>
      <c r="D2905" s="325" t="s">
        <v>82</v>
      </c>
      <c r="E2905" s="325" t="s">
        <v>9</v>
      </c>
      <c r="F2905" s="325">
        <v>950</v>
      </c>
      <c r="G2905" s="325">
        <v>947</v>
      </c>
      <c r="H2905" s="325">
        <v>3</v>
      </c>
      <c r="I2905" s="325">
        <v>0</v>
      </c>
    </row>
    <row r="2906" spans="1:9" x14ac:dyDescent="0.25">
      <c r="A2906" s="392">
        <v>43800</v>
      </c>
      <c r="B2906" s="324" t="s">
        <v>94</v>
      </c>
      <c r="C2906" s="324" t="s">
        <v>169</v>
      </c>
      <c r="D2906" s="324" t="s">
        <v>82</v>
      </c>
      <c r="E2906" s="324" t="s">
        <v>10</v>
      </c>
      <c r="F2906" s="324">
        <v>403</v>
      </c>
      <c r="G2906" s="324">
        <v>402</v>
      </c>
      <c r="H2906" s="324">
        <v>1</v>
      </c>
      <c r="I2906" s="324">
        <v>0</v>
      </c>
    </row>
    <row r="2907" spans="1:9" x14ac:dyDescent="0.25">
      <c r="A2907" s="393">
        <v>43800</v>
      </c>
      <c r="B2907" s="325" t="s">
        <v>94</v>
      </c>
      <c r="C2907" s="325" t="s">
        <v>169</v>
      </c>
      <c r="D2907" s="325" t="s">
        <v>82</v>
      </c>
      <c r="E2907" s="325" t="s">
        <v>11</v>
      </c>
      <c r="F2907" s="325">
        <v>824</v>
      </c>
      <c r="G2907" s="325">
        <v>824</v>
      </c>
      <c r="H2907" s="325">
        <v>0</v>
      </c>
      <c r="I2907" s="325">
        <v>0</v>
      </c>
    </row>
    <row r="2908" spans="1:9" x14ac:dyDescent="0.25">
      <c r="A2908" s="392">
        <v>43800</v>
      </c>
      <c r="B2908" s="324" t="s">
        <v>94</v>
      </c>
      <c r="C2908" s="324" t="s">
        <v>169</v>
      </c>
      <c r="D2908" s="324" t="s">
        <v>82</v>
      </c>
      <c r="E2908" s="324" t="s">
        <v>12</v>
      </c>
      <c r="F2908" s="324">
        <v>475</v>
      </c>
      <c r="G2908" s="324">
        <v>475</v>
      </c>
      <c r="H2908" s="324">
        <v>0</v>
      </c>
      <c r="I2908" s="324">
        <v>0</v>
      </c>
    </row>
    <row r="2909" spans="1:9" x14ac:dyDescent="0.25">
      <c r="A2909" s="393">
        <v>43800</v>
      </c>
      <c r="B2909" s="325" t="s">
        <v>94</v>
      </c>
      <c r="C2909" s="325" t="s">
        <v>169</v>
      </c>
      <c r="D2909" s="325" t="s">
        <v>82</v>
      </c>
      <c r="E2909" s="325" t="s">
        <v>13</v>
      </c>
      <c r="F2909" s="325">
        <v>955</v>
      </c>
      <c r="G2909" s="325">
        <v>950</v>
      </c>
      <c r="H2909" s="325">
        <v>5</v>
      </c>
      <c r="I2909" s="325">
        <v>0.01</v>
      </c>
    </row>
    <row r="2910" spans="1:9" x14ac:dyDescent="0.25">
      <c r="A2910" s="392">
        <v>43800</v>
      </c>
      <c r="B2910" s="324" t="s">
        <v>159</v>
      </c>
      <c r="C2910" s="324" t="s">
        <v>169</v>
      </c>
      <c r="D2910" s="324" t="s">
        <v>81</v>
      </c>
      <c r="E2910" s="324" t="s">
        <v>46</v>
      </c>
      <c r="F2910" s="324">
        <v>103</v>
      </c>
      <c r="G2910" s="324" t="s">
        <v>170</v>
      </c>
      <c r="H2910" s="324" t="s">
        <v>170</v>
      </c>
      <c r="I2910" s="324" t="s">
        <v>170</v>
      </c>
    </row>
    <row r="2911" spans="1:9" x14ac:dyDescent="0.25">
      <c r="A2911" s="393">
        <v>43800</v>
      </c>
      <c r="B2911" s="325" t="s">
        <v>159</v>
      </c>
      <c r="C2911" s="325" t="s">
        <v>169</v>
      </c>
      <c r="D2911" s="325" t="s">
        <v>81</v>
      </c>
      <c r="E2911" s="325" t="s">
        <v>47</v>
      </c>
      <c r="F2911" s="325">
        <v>71</v>
      </c>
      <c r="G2911" s="325" t="s">
        <v>170</v>
      </c>
      <c r="H2911" s="325" t="s">
        <v>170</v>
      </c>
      <c r="I2911" s="325" t="s">
        <v>170</v>
      </c>
    </row>
    <row r="2912" spans="1:9" x14ac:dyDescent="0.25">
      <c r="A2912" s="392">
        <v>43800</v>
      </c>
      <c r="B2912" s="324" t="s">
        <v>159</v>
      </c>
      <c r="C2912" s="324" t="s">
        <v>169</v>
      </c>
      <c r="D2912" s="324" t="s">
        <v>81</v>
      </c>
      <c r="E2912" s="324" t="s">
        <v>48</v>
      </c>
      <c r="F2912" s="324">
        <v>58</v>
      </c>
      <c r="G2912" s="324" t="s">
        <v>170</v>
      </c>
      <c r="H2912" s="324" t="s">
        <v>170</v>
      </c>
      <c r="I2912" s="324" t="s">
        <v>170</v>
      </c>
    </row>
    <row r="2913" spans="1:9" x14ac:dyDescent="0.25">
      <c r="A2913" s="393">
        <v>43800</v>
      </c>
      <c r="B2913" s="325" t="s">
        <v>159</v>
      </c>
      <c r="C2913" s="325" t="s">
        <v>169</v>
      </c>
      <c r="D2913" s="325" t="s">
        <v>81</v>
      </c>
      <c r="E2913" s="325" t="s">
        <v>50</v>
      </c>
      <c r="F2913" s="325">
        <v>96</v>
      </c>
      <c r="G2913" s="325" t="s">
        <v>170</v>
      </c>
      <c r="H2913" s="325" t="s">
        <v>170</v>
      </c>
      <c r="I2913" s="325" t="s">
        <v>170</v>
      </c>
    </row>
    <row r="2914" spans="1:9" x14ac:dyDescent="0.25">
      <c r="A2914" s="392">
        <v>43800</v>
      </c>
      <c r="B2914" s="324" t="s">
        <v>159</v>
      </c>
      <c r="C2914" s="324" t="s">
        <v>169</v>
      </c>
      <c r="D2914" s="324" t="s">
        <v>82</v>
      </c>
      <c r="E2914" s="324" t="s">
        <v>9</v>
      </c>
      <c r="F2914" s="324">
        <v>30</v>
      </c>
      <c r="G2914" s="324" t="s">
        <v>170</v>
      </c>
      <c r="H2914" s="324" t="s">
        <v>170</v>
      </c>
      <c r="I2914" s="324" t="s">
        <v>170</v>
      </c>
    </row>
    <row r="2915" spans="1:9" x14ac:dyDescent="0.25">
      <c r="A2915" s="393">
        <v>43800</v>
      </c>
      <c r="B2915" s="325" t="s">
        <v>159</v>
      </c>
      <c r="C2915" s="325" t="s">
        <v>169</v>
      </c>
      <c r="D2915" s="325" t="s">
        <v>82</v>
      </c>
      <c r="E2915" s="325" t="s">
        <v>10</v>
      </c>
      <c r="F2915" s="325">
        <v>48</v>
      </c>
      <c r="G2915" s="325" t="s">
        <v>170</v>
      </c>
      <c r="H2915" s="325" t="s">
        <v>170</v>
      </c>
      <c r="I2915" s="325" t="s">
        <v>170</v>
      </c>
    </row>
    <row r="2916" spans="1:9" x14ac:dyDescent="0.25">
      <c r="A2916" s="392">
        <v>43800</v>
      </c>
      <c r="B2916" s="324" t="s">
        <v>159</v>
      </c>
      <c r="C2916" s="324" t="s">
        <v>169</v>
      </c>
      <c r="D2916" s="324" t="s">
        <v>82</v>
      </c>
      <c r="E2916" s="324" t="s">
        <v>11</v>
      </c>
      <c r="F2916" s="324">
        <v>22</v>
      </c>
      <c r="G2916" s="324" t="s">
        <v>170</v>
      </c>
      <c r="H2916" s="324" t="s">
        <v>170</v>
      </c>
      <c r="I2916" s="324" t="s">
        <v>170</v>
      </c>
    </row>
    <row r="2917" spans="1:9" x14ac:dyDescent="0.25">
      <c r="A2917" s="393">
        <v>43800</v>
      </c>
      <c r="B2917" s="325" t="s">
        <v>159</v>
      </c>
      <c r="C2917" s="325" t="s">
        <v>169</v>
      </c>
      <c r="D2917" s="325" t="s">
        <v>82</v>
      </c>
      <c r="E2917" s="325" t="s">
        <v>12</v>
      </c>
      <c r="F2917" s="325">
        <v>96</v>
      </c>
      <c r="G2917" s="325" t="s">
        <v>170</v>
      </c>
      <c r="H2917" s="325" t="s">
        <v>170</v>
      </c>
      <c r="I2917" s="325" t="s">
        <v>170</v>
      </c>
    </row>
    <row r="2918" spans="1:9" x14ac:dyDescent="0.25">
      <c r="A2918" s="392">
        <v>43800</v>
      </c>
      <c r="B2918" s="324" t="s">
        <v>159</v>
      </c>
      <c r="C2918" s="324" t="s">
        <v>169</v>
      </c>
      <c r="D2918" s="324" t="s">
        <v>82</v>
      </c>
      <c r="E2918" s="324" t="s">
        <v>13</v>
      </c>
      <c r="F2918" s="324">
        <v>132</v>
      </c>
      <c r="G2918" s="324" t="s">
        <v>170</v>
      </c>
      <c r="H2918" s="324" t="s">
        <v>170</v>
      </c>
      <c r="I2918" s="324" t="s">
        <v>170</v>
      </c>
    </row>
    <row r="2919" spans="1:9" x14ac:dyDescent="0.25">
      <c r="A2919" s="393">
        <v>43800</v>
      </c>
      <c r="B2919" s="325" t="s">
        <v>160</v>
      </c>
      <c r="C2919" s="325" t="s">
        <v>169</v>
      </c>
      <c r="D2919" s="325" t="s">
        <v>81</v>
      </c>
      <c r="E2919" s="325" t="s">
        <v>46</v>
      </c>
      <c r="F2919" s="325">
        <v>20</v>
      </c>
      <c r="G2919" s="325" t="s">
        <v>170</v>
      </c>
      <c r="H2919" s="325" t="s">
        <v>170</v>
      </c>
      <c r="I2919" s="325" t="s">
        <v>170</v>
      </c>
    </row>
    <row r="2920" spans="1:9" x14ac:dyDescent="0.25">
      <c r="A2920" s="392">
        <v>43800</v>
      </c>
      <c r="B2920" s="324" t="s">
        <v>160</v>
      </c>
      <c r="C2920" s="324" t="s">
        <v>169</v>
      </c>
      <c r="D2920" s="324" t="s">
        <v>81</v>
      </c>
      <c r="E2920" s="324" t="s">
        <v>47</v>
      </c>
      <c r="F2920" s="324">
        <v>30</v>
      </c>
      <c r="G2920" s="324" t="s">
        <v>170</v>
      </c>
      <c r="H2920" s="324" t="s">
        <v>170</v>
      </c>
      <c r="I2920" s="324" t="s">
        <v>170</v>
      </c>
    </row>
    <row r="2921" spans="1:9" x14ac:dyDescent="0.25">
      <c r="A2921" s="393">
        <v>43800</v>
      </c>
      <c r="B2921" s="325" t="s">
        <v>160</v>
      </c>
      <c r="C2921" s="325" t="s">
        <v>169</v>
      </c>
      <c r="D2921" s="325" t="s">
        <v>81</v>
      </c>
      <c r="E2921" s="325" t="s">
        <v>48</v>
      </c>
      <c r="F2921" s="325">
        <v>19</v>
      </c>
      <c r="G2921" s="325" t="s">
        <v>170</v>
      </c>
      <c r="H2921" s="325" t="s">
        <v>170</v>
      </c>
      <c r="I2921" s="325" t="s">
        <v>170</v>
      </c>
    </row>
    <row r="2922" spans="1:9" x14ac:dyDescent="0.25">
      <c r="A2922" s="392">
        <v>43800</v>
      </c>
      <c r="B2922" s="324" t="s">
        <v>160</v>
      </c>
      <c r="C2922" s="324" t="s">
        <v>169</v>
      </c>
      <c r="D2922" s="324" t="s">
        <v>81</v>
      </c>
      <c r="E2922" s="324" t="s">
        <v>50</v>
      </c>
      <c r="F2922" s="324">
        <v>86</v>
      </c>
      <c r="G2922" s="324" t="s">
        <v>170</v>
      </c>
      <c r="H2922" s="324" t="s">
        <v>170</v>
      </c>
      <c r="I2922" s="324" t="s">
        <v>170</v>
      </c>
    </row>
    <row r="2923" spans="1:9" x14ac:dyDescent="0.25">
      <c r="A2923" s="393">
        <v>43800</v>
      </c>
      <c r="B2923" s="325" t="s">
        <v>13</v>
      </c>
      <c r="C2923" s="325" t="s">
        <v>169</v>
      </c>
      <c r="D2923" s="325" t="s">
        <v>81</v>
      </c>
      <c r="E2923" s="325" t="s">
        <v>46</v>
      </c>
      <c r="F2923" s="325">
        <v>143</v>
      </c>
      <c r="G2923" s="325">
        <v>159</v>
      </c>
      <c r="H2923" s="325">
        <v>-16</v>
      </c>
      <c r="I2923" s="325">
        <v>-0.1</v>
      </c>
    </row>
    <row r="2924" spans="1:9" x14ac:dyDescent="0.25">
      <c r="A2924" s="392">
        <v>43800</v>
      </c>
      <c r="B2924" s="324" t="s">
        <v>13</v>
      </c>
      <c r="C2924" s="324" t="s">
        <v>169</v>
      </c>
      <c r="D2924" s="324" t="s">
        <v>81</v>
      </c>
      <c r="E2924" s="324" t="s">
        <v>47</v>
      </c>
      <c r="F2924" s="324">
        <v>104</v>
      </c>
      <c r="G2924" s="324">
        <v>106</v>
      </c>
      <c r="H2924" s="324">
        <v>-2</v>
      </c>
      <c r="I2924" s="324">
        <v>-0.02</v>
      </c>
    </row>
    <row r="2925" spans="1:9" x14ac:dyDescent="0.25">
      <c r="A2925" s="393">
        <v>43800</v>
      </c>
      <c r="B2925" s="325" t="s">
        <v>13</v>
      </c>
      <c r="C2925" s="325" t="s">
        <v>169</v>
      </c>
      <c r="D2925" s="325" t="s">
        <v>81</v>
      </c>
      <c r="E2925" s="325" t="s">
        <v>48</v>
      </c>
      <c r="F2925" s="325">
        <v>78</v>
      </c>
      <c r="G2925" s="325">
        <v>83</v>
      </c>
      <c r="H2925" s="325">
        <v>-5</v>
      </c>
      <c r="I2925" s="325">
        <v>-0.06</v>
      </c>
    </row>
    <row r="2926" spans="1:9" x14ac:dyDescent="0.25">
      <c r="A2926" s="392">
        <v>43800</v>
      </c>
      <c r="B2926" s="324" t="s">
        <v>13</v>
      </c>
      <c r="C2926" s="324" t="s">
        <v>169</v>
      </c>
      <c r="D2926" s="324" t="s">
        <v>81</v>
      </c>
      <c r="E2926" s="324" t="s">
        <v>50</v>
      </c>
      <c r="F2926" s="324">
        <v>88</v>
      </c>
      <c r="G2926" s="324">
        <v>95</v>
      </c>
      <c r="H2926" s="324">
        <v>-7</v>
      </c>
      <c r="I2926" s="324">
        <v>-7.0000000000000007E-2</v>
      </c>
    </row>
    <row r="2927" spans="1:9" x14ac:dyDescent="0.25">
      <c r="A2927" s="393">
        <v>43800</v>
      </c>
      <c r="B2927" s="325" t="s">
        <v>95</v>
      </c>
      <c r="C2927" s="325" t="s">
        <v>169</v>
      </c>
      <c r="D2927" s="325" t="s">
        <v>81</v>
      </c>
      <c r="E2927" s="325" t="s">
        <v>46</v>
      </c>
      <c r="F2927" s="325">
        <v>593</v>
      </c>
      <c r="G2927" s="325">
        <v>489</v>
      </c>
      <c r="H2927" s="325">
        <v>104</v>
      </c>
      <c r="I2927" s="325">
        <v>0.21</v>
      </c>
    </row>
    <row r="2928" spans="1:9" x14ac:dyDescent="0.25">
      <c r="A2928" s="392">
        <v>43800</v>
      </c>
      <c r="B2928" s="324" t="s">
        <v>95</v>
      </c>
      <c r="C2928" s="324" t="s">
        <v>169</v>
      </c>
      <c r="D2928" s="324" t="s">
        <v>81</v>
      </c>
      <c r="E2928" s="324" t="s">
        <v>47</v>
      </c>
      <c r="F2928" s="324">
        <v>241</v>
      </c>
      <c r="G2928" s="324">
        <v>225</v>
      </c>
      <c r="H2928" s="324">
        <v>16</v>
      </c>
      <c r="I2928" s="324">
        <v>7.0000000000000007E-2</v>
      </c>
    </row>
    <row r="2929" spans="1:9" x14ac:dyDescent="0.25">
      <c r="A2929" s="393">
        <v>43800</v>
      </c>
      <c r="B2929" s="325" t="s">
        <v>95</v>
      </c>
      <c r="C2929" s="325" t="s">
        <v>169</v>
      </c>
      <c r="D2929" s="325" t="s">
        <v>81</v>
      </c>
      <c r="E2929" s="325" t="s">
        <v>48</v>
      </c>
      <c r="F2929" s="325">
        <v>197</v>
      </c>
      <c r="G2929" s="325">
        <v>186</v>
      </c>
      <c r="H2929" s="325">
        <v>11</v>
      </c>
      <c r="I2929" s="325">
        <v>0.06</v>
      </c>
    </row>
    <row r="2930" spans="1:9" x14ac:dyDescent="0.25">
      <c r="A2930" s="392">
        <v>43800</v>
      </c>
      <c r="B2930" s="324" t="s">
        <v>95</v>
      </c>
      <c r="C2930" s="324" t="s">
        <v>169</v>
      </c>
      <c r="D2930" s="324" t="s">
        <v>81</v>
      </c>
      <c r="E2930" s="324" t="s">
        <v>50</v>
      </c>
      <c r="F2930" s="324">
        <v>280</v>
      </c>
      <c r="G2930" s="324">
        <v>279</v>
      </c>
      <c r="H2930" s="324">
        <v>1</v>
      </c>
      <c r="I2930" s="324">
        <v>0</v>
      </c>
    </row>
    <row r="2931" spans="1:9" x14ac:dyDescent="0.25">
      <c r="A2931" s="393">
        <v>43800</v>
      </c>
      <c r="B2931" s="325" t="s">
        <v>95</v>
      </c>
      <c r="C2931" s="325" t="s">
        <v>169</v>
      </c>
      <c r="D2931" s="325" t="s">
        <v>82</v>
      </c>
      <c r="E2931" s="325" t="s">
        <v>9</v>
      </c>
      <c r="F2931" s="325">
        <v>30</v>
      </c>
      <c r="G2931" s="325">
        <v>30</v>
      </c>
      <c r="H2931" s="325">
        <v>0</v>
      </c>
      <c r="I2931" s="325">
        <v>0</v>
      </c>
    </row>
    <row r="2932" spans="1:9" x14ac:dyDescent="0.25">
      <c r="A2932" s="392">
        <v>43800</v>
      </c>
      <c r="B2932" s="324" t="s">
        <v>95</v>
      </c>
      <c r="C2932" s="324" t="s">
        <v>169</v>
      </c>
      <c r="D2932" s="324" t="s">
        <v>82</v>
      </c>
      <c r="E2932" s="324" t="s">
        <v>10</v>
      </c>
      <c r="F2932" s="324">
        <v>44</v>
      </c>
      <c r="G2932" s="324">
        <v>44</v>
      </c>
      <c r="H2932" s="324">
        <v>0</v>
      </c>
      <c r="I2932" s="324">
        <v>0</v>
      </c>
    </row>
    <row r="2933" spans="1:9" x14ac:dyDescent="0.25">
      <c r="A2933" s="393">
        <v>43800</v>
      </c>
      <c r="B2933" s="325" t="s">
        <v>95</v>
      </c>
      <c r="C2933" s="325" t="s">
        <v>169</v>
      </c>
      <c r="D2933" s="325" t="s">
        <v>82</v>
      </c>
      <c r="E2933" s="325" t="s">
        <v>11</v>
      </c>
      <c r="F2933" s="325">
        <v>68</v>
      </c>
      <c r="G2933" s="325">
        <v>68</v>
      </c>
      <c r="H2933" s="325">
        <v>0</v>
      </c>
      <c r="I2933" s="325">
        <v>0</v>
      </c>
    </row>
    <row r="2934" spans="1:9" x14ac:dyDescent="0.25">
      <c r="A2934" s="392">
        <v>43800</v>
      </c>
      <c r="B2934" s="324" t="s">
        <v>95</v>
      </c>
      <c r="C2934" s="324" t="s">
        <v>169</v>
      </c>
      <c r="D2934" s="324" t="s">
        <v>82</v>
      </c>
      <c r="E2934" s="324" t="s">
        <v>12</v>
      </c>
      <c r="F2934" s="324">
        <v>157</v>
      </c>
      <c r="G2934" s="324">
        <v>157</v>
      </c>
      <c r="H2934" s="324">
        <v>0</v>
      </c>
      <c r="I2934" s="324">
        <v>0</v>
      </c>
    </row>
    <row r="2935" spans="1:9" x14ac:dyDescent="0.25">
      <c r="A2935" s="393">
        <v>43800</v>
      </c>
      <c r="B2935" s="325" t="s">
        <v>95</v>
      </c>
      <c r="C2935" s="325" t="s">
        <v>169</v>
      </c>
      <c r="D2935" s="325" t="s">
        <v>82</v>
      </c>
      <c r="E2935" s="325" t="s">
        <v>13</v>
      </c>
      <c r="F2935" s="325">
        <v>312</v>
      </c>
      <c r="G2935" s="325">
        <v>251</v>
      </c>
      <c r="H2935" s="325">
        <v>61</v>
      </c>
      <c r="I2935" s="325">
        <v>0.24</v>
      </c>
    </row>
    <row r="2936" spans="1:9" x14ac:dyDescent="0.25">
      <c r="A2936" s="392">
        <v>43800</v>
      </c>
      <c r="B2936" s="324" t="s">
        <v>96</v>
      </c>
      <c r="C2936" s="324" t="s">
        <v>169</v>
      </c>
      <c r="D2936" s="324" t="s">
        <v>81</v>
      </c>
      <c r="E2936" s="324" t="s">
        <v>46</v>
      </c>
      <c r="F2936" s="324">
        <v>356</v>
      </c>
      <c r="G2936" s="324">
        <v>317</v>
      </c>
      <c r="H2936" s="324">
        <v>39</v>
      </c>
      <c r="I2936" s="324">
        <v>0.12</v>
      </c>
    </row>
    <row r="2937" spans="1:9" x14ac:dyDescent="0.25">
      <c r="A2937" s="393">
        <v>43800</v>
      </c>
      <c r="B2937" s="325" t="s">
        <v>96</v>
      </c>
      <c r="C2937" s="325" t="s">
        <v>169</v>
      </c>
      <c r="D2937" s="325" t="s">
        <v>81</v>
      </c>
      <c r="E2937" s="325" t="s">
        <v>47</v>
      </c>
      <c r="F2937" s="325">
        <v>503</v>
      </c>
      <c r="G2937" s="325">
        <v>499</v>
      </c>
      <c r="H2937" s="325">
        <v>4</v>
      </c>
      <c r="I2937" s="325">
        <v>0.01</v>
      </c>
    </row>
    <row r="2938" spans="1:9" x14ac:dyDescent="0.25">
      <c r="A2938" s="392">
        <v>43800</v>
      </c>
      <c r="B2938" s="324" t="s">
        <v>96</v>
      </c>
      <c r="C2938" s="324" t="s">
        <v>169</v>
      </c>
      <c r="D2938" s="324" t="s">
        <v>81</v>
      </c>
      <c r="E2938" s="324" t="s">
        <v>48</v>
      </c>
      <c r="F2938" s="324">
        <v>315</v>
      </c>
      <c r="G2938" s="324">
        <v>312</v>
      </c>
      <c r="H2938" s="324">
        <v>3</v>
      </c>
      <c r="I2938" s="324">
        <v>0.01</v>
      </c>
    </row>
    <row r="2939" spans="1:9" x14ac:dyDescent="0.25">
      <c r="A2939" s="393">
        <v>43800</v>
      </c>
      <c r="B2939" s="325" t="s">
        <v>96</v>
      </c>
      <c r="C2939" s="325" t="s">
        <v>169</v>
      </c>
      <c r="D2939" s="325" t="s">
        <v>81</v>
      </c>
      <c r="E2939" s="325" t="s">
        <v>50</v>
      </c>
      <c r="F2939" s="325">
        <v>633</v>
      </c>
      <c r="G2939" s="325">
        <v>631</v>
      </c>
      <c r="H2939" s="325">
        <v>2</v>
      </c>
      <c r="I2939" s="325">
        <v>0</v>
      </c>
    </row>
    <row r="2940" spans="1:9" x14ac:dyDescent="0.25">
      <c r="A2940" s="392">
        <v>43800</v>
      </c>
      <c r="B2940" s="324" t="s">
        <v>96</v>
      </c>
      <c r="C2940" s="324" t="s">
        <v>169</v>
      </c>
      <c r="D2940" s="324" t="s">
        <v>82</v>
      </c>
      <c r="E2940" s="324" t="s">
        <v>9</v>
      </c>
      <c r="F2940" s="324">
        <v>387</v>
      </c>
      <c r="G2940" s="324">
        <v>387</v>
      </c>
      <c r="H2940" s="324">
        <v>0</v>
      </c>
      <c r="I2940" s="324">
        <v>0</v>
      </c>
    </row>
    <row r="2941" spans="1:9" x14ac:dyDescent="0.25">
      <c r="A2941" s="393">
        <v>43800</v>
      </c>
      <c r="B2941" s="325" t="s">
        <v>96</v>
      </c>
      <c r="C2941" s="325" t="s">
        <v>169</v>
      </c>
      <c r="D2941" s="325" t="s">
        <v>82</v>
      </c>
      <c r="E2941" s="325" t="s">
        <v>10</v>
      </c>
      <c r="F2941" s="325">
        <v>184</v>
      </c>
      <c r="G2941" s="325">
        <v>184</v>
      </c>
      <c r="H2941" s="325">
        <v>0</v>
      </c>
      <c r="I2941" s="325">
        <v>0</v>
      </c>
    </row>
    <row r="2942" spans="1:9" x14ac:dyDescent="0.25">
      <c r="A2942" s="392">
        <v>43800</v>
      </c>
      <c r="B2942" s="324" t="s">
        <v>96</v>
      </c>
      <c r="C2942" s="324" t="s">
        <v>169</v>
      </c>
      <c r="D2942" s="324" t="s">
        <v>82</v>
      </c>
      <c r="E2942" s="324" t="s">
        <v>11</v>
      </c>
      <c r="F2942" s="324">
        <v>177</v>
      </c>
      <c r="G2942" s="324">
        <v>177</v>
      </c>
      <c r="H2942" s="324">
        <v>0</v>
      </c>
      <c r="I2942" s="324">
        <v>0</v>
      </c>
    </row>
    <row r="2943" spans="1:9" x14ac:dyDescent="0.25">
      <c r="A2943" s="393">
        <v>43800</v>
      </c>
      <c r="B2943" s="325" t="s">
        <v>96</v>
      </c>
      <c r="C2943" s="325" t="s">
        <v>169</v>
      </c>
      <c r="D2943" s="325" t="s">
        <v>82</v>
      </c>
      <c r="E2943" s="325" t="s">
        <v>12</v>
      </c>
      <c r="F2943" s="325">
        <v>84</v>
      </c>
      <c r="G2943" s="325">
        <v>84</v>
      </c>
      <c r="H2943" s="325">
        <v>0</v>
      </c>
      <c r="I2943" s="325">
        <v>0</v>
      </c>
    </row>
    <row r="2944" spans="1:9" x14ac:dyDescent="0.25">
      <c r="A2944" s="392">
        <v>43800</v>
      </c>
      <c r="B2944" s="324" t="s">
        <v>96</v>
      </c>
      <c r="C2944" s="324" t="s">
        <v>169</v>
      </c>
      <c r="D2944" s="324" t="s">
        <v>82</v>
      </c>
      <c r="E2944" s="324" t="s">
        <v>13</v>
      </c>
      <c r="F2944" s="324">
        <v>658</v>
      </c>
      <c r="G2944" s="324">
        <v>616</v>
      </c>
      <c r="H2944" s="324">
        <v>42</v>
      </c>
      <c r="I2944" s="324">
        <v>7.0000000000000007E-2</v>
      </c>
    </row>
    <row r="2945" spans="1:9" x14ac:dyDescent="0.25">
      <c r="A2945" s="393">
        <v>43800</v>
      </c>
      <c r="B2945" s="325" t="s">
        <v>161</v>
      </c>
      <c r="C2945" s="325" t="s">
        <v>169</v>
      </c>
      <c r="D2945" s="325" t="s">
        <v>81</v>
      </c>
      <c r="E2945" s="325" t="s">
        <v>46</v>
      </c>
      <c r="F2945" s="325">
        <v>48</v>
      </c>
      <c r="G2945" s="325" t="s">
        <v>170</v>
      </c>
      <c r="H2945" s="325" t="s">
        <v>170</v>
      </c>
      <c r="I2945" s="325" t="s">
        <v>170</v>
      </c>
    </row>
    <row r="2946" spans="1:9" x14ac:dyDescent="0.25">
      <c r="A2946" s="392">
        <v>43800</v>
      </c>
      <c r="B2946" s="324" t="s">
        <v>161</v>
      </c>
      <c r="C2946" s="324" t="s">
        <v>169</v>
      </c>
      <c r="D2946" s="324" t="s">
        <v>81</v>
      </c>
      <c r="E2946" s="324" t="s">
        <v>47</v>
      </c>
      <c r="F2946" s="324">
        <v>119</v>
      </c>
      <c r="G2946" s="324" t="s">
        <v>170</v>
      </c>
      <c r="H2946" s="324" t="s">
        <v>170</v>
      </c>
      <c r="I2946" s="324" t="s">
        <v>170</v>
      </c>
    </row>
    <row r="2947" spans="1:9" x14ac:dyDescent="0.25">
      <c r="A2947" s="393">
        <v>43800</v>
      </c>
      <c r="B2947" s="325" t="s">
        <v>161</v>
      </c>
      <c r="C2947" s="325" t="s">
        <v>169</v>
      </c>
      <c r="D2947" s="325" t="s">
        <v>81</v>
      </c>
      <c r="E2947" s="325" t="s">
        <v>48</v>
      </c>
      <c r="F2947" s="325">
        <v>39</v>
      </c>
      <c r="G2947" s="325" t="s">
        <v>170</v>
      </c>
      <c r="H2947" s="325" t="s">
        <v>170</v>
      </c>
      <c r="I2947" s="325" t="s">
        <v>170</v>
      </c>
    </row>
    <row r="2948" spans="1:9" x14ac:dyDescent="0.25">
      <c r="A2948" s="392">
        <v>43800</v>
      </c>
      <c r="B2948" s="324" t="s">
        <v>161</v>
      </c>
      <c r="C2948" s="324" t="s">
        <v>169</v>
      </c>
      <c r="D2948" s="324" t="s">
        <v>81</v>
      </c>
      <c r="E2948" s="324" t="s">
        <v>50</v>
      </c>
      <c r="F2948" s="324">
        <v>351</v>
      </c>
      <c r="G2948" s="324" t="s">
        <v>170</v>
      </c>
      <c r="H2948" s="324" t="s">
        <v>170</v>
      </c>
      <c r="I2948" s="324" t="s">
        <v>170</v>
      </c>
    </row>
    <row r="2949" spans="1:9" x14ac:dyDescent="0.25">
      <c r="A2949" s="393">
        <v>43800</v>
      </c>
      <c r="B2949" s="325" t="s">
        <v>161</v>
      </c>
      <c r="C2949" s="325" t="s">
        <v>169</v>
      </c>
      <c r="D2949" s="325" t="s">
        <v>82</v>
      </c>
      <c r="E2949" s="325" t="s">
        <v>9</v>
      </c>
      <c r="F2949" s="325">
        <v>312</v>
      </c>
      <c r="G2949" s="325" t="s">
        <v>170</v>
      </c>
      <c r="H2949" s="325" t="s">
        <v>170</v>
      </c>
      <c r="I2949" s="325" t="s">
        <v>170</v>
      </c>
    </row>
    <row r="2950" spans="1:9" x14ac:dyDescent="0.25">
      <c r="A2950" s="392">
        <v>43800</v>
      </c>
      <c r="B2950" s="324" t="s">
        <v>161</v>
      </c>
      <c r="C2950" s="324" t="s">
        <v>169</v>
      </c>
      <c r="D2950" s="324" t="s">
        <v>82</v>
      </c>
      <c r="E2950" s="324" t="s">
        <v>10</v>
      </c>
      <c r="F2950" s="324">
        <v>38</v>
      </c>
      <c r="G2950" s="324" t="s">
        <v>170</v>
      </c>
      <c r="H2950" s="324" t="s">
        <v>170</v>
      </c>
      <c r="I2950" s="324" t="s">
        <v>170</v>
      </c>
    </row>
    <row r="2951" spans="1:9" x14ac:dyDescent="0.25">
      <c r="A2951" s="393">
        <v>43800</v>
      </c>
      <c r="B2951" s="325" t="s">
        <v>161</v>
      </c>
      <c r="C2951" s="325" t="s">
        <v>169</v>
      </c>
      <c r="D2951" s="325" t="s">
        <v>82</v>
      </c>
      <c r="E2951" s="325" t="s">
        <v>11</v>
      </c>
      <c r="F2951" s="325">
        <v>58</v>
      </c>
      <c r="G2951" s="325" t="s">
        <v>170</v>
      </c>
      <c r="H2951" s="325" t="s">
        <v>170</v>
      </c>
      <c r="I2951" s="325" t="s">
        <v>170</v>
      </c>
    </row>
    <row r="2952" spans="1:9" x14ac:dyDescent="0.25">
      <c r="A2952" s="392">
        <v>43800</v>
      </c>
      <c r="B2952" s="324" t="s">
        <v>161</v>
      </c>
      <c r="C2952" s="324" t="s">
        <v>169</v>
      </c>
      <c r="D2952" s="324" t="s">
        <v>82</v>
      </c>
      <c r="E2952" s="324" t="s">
        <v>12</v>
      </c>
      <c r="F2952" s="324">
        <v>28</v>
      </c>
      <c r="G2952" s="324" t="s">
        <v>170</v>
      </c>
      <c r="H2952" s="324" t="s">
        <v>170</v>
      </c>
      <c r="I2952" s="324" t="s">
        <v>170</v>
      </c>
    </row>
    <row r="2953" spans="1:9" x14ac:dyDescent="0.25">
      <c r="A2953" s="393">
        <v>43800</v>
      </c>
      <c r="B2953" s="325" t="s">
        <v>161</v>
      </c>
      <c r="C2953" s="325" t="s">
        <v>169</v>
      </c>
      <c r="D2953" s="325" t="s">
        <v>82</v>
      </c>
      <c r="E2953" s="325" t="s">
        <v>13</v>
      </c>
      <c r="F2953" s="325">
        <v>121</v>
      </c>
      <c r="G2953" s="325" t="s">
        <v>170</v>
      </c>
      <c r="H2953" s="325" t="s">
        <v>170</v>
      </c>
      <c r="I2953" s="325" t="s">
        <v>170</v>
      </c>
    </row>
    <row r="2954" spans="1:9" x14ac:dyDescent="0.25">
      <c r="A2954" s="392">
        <v>43831</v>
      </c>
      <c r="B2954" s="324" t="s">
        <v>80</v>
      </c>
      <c r="C2954" s="324" t="s">
        <v>169</v>
      </c>
      <c r="D2954" s="324" t="s">
        <v>81</v>
      </c>
      <c r="E2954" s="324" t="s">
        <v>46</v>
      </c>
      <c r="F2954" s="324">
        <v>4914</v>
      </c>
      <c r="G2954" s="324">
        <v>4488</v>
      </c>
      <c r="H2954" s="324">
        <v>426</v>
      </c>
      <c r="I2954" s="324">
        <v>0.09</v>
      </c>
    </row>
    <row r="2955" spans="1:9" x14ac:dyDescent="0.25">
      <c r="A2955" s="393">
        <v>43831</v>
      </c>
      <c r="B2955" s="325" t="s">
        <v>80</v>
      </c>
      <c r="C2955" s="325" t="s">
        <v>169</v>
      </c>
      <c r="D2955" s="325" t="s">
        <v>81</v>
      </c>
      <c r="E2955" s="325" t="s">
        <v>47</v>
      </c>
      <c r="F2955" s="325">
        <v>5347</v>
      </c>
      <c r="G2955" s="325">
        <v>5281</v>
      </c>
      <c r="H2955" s="325">
        <v>66</v>
      </c>
      <c r="I2955" s="325">
        <v>0.01</v>
      </c>
    </row>
    <row r="2956" spans="1:9" x14ac:dyDescent="0.25">
      <c r="A2956" s="392">
        <v>43831</v>
      </c>
      <c r="B2956" s="324" t="s">
        <v>80</v>
      </c>
      <c r="C2956" s="324" t="s">
        <v>169</v>
      </c>
      <c r="D2956" s="324" t="s">
        <v>81</v>
      </c>
      <c r="E2956" s="324" t="s">
        <v>48</v>
      </c>
      <c r="F2956" s="324">
        <v>3265</v>
      </c>
      <c r="G2956" s="324">
        <v>3207</v>
      </c>
      <c r="H2956" s="324">
        <v>58</v>
      </c>
      <c r="I2956" s="324">
        <v>0.02</v>
      </c>
    </row>
    <row r="2957" spans="1:9" x14ac:dyDescent="0.25">
      <c r="A2957" s="393">
        <v>43831</v>
      </c>
      <c r="B2957" s="325" t="s">
        <v>80</v>
      </c>
      <c r="C2957" s="325" t="s">
        <v>169</v>
      </c>
      <c r="D2957" s="325" t="s">
        <v>81</v>
      </c>
      <c r="E2957" s="325" t="s">
        <v>49</v>
      </c>
      <c r="F2957" s="325">
        <v>1447</v>
      </c>
      <c r="G2957" s="325">
        <v>1447</v>
      </c>
      <c r="H2957" s="325">
        <v>0</v>
      </c>
      <c r="I2957" s="325">
        <v>0</v>
      </c>
    </row>
    <row r="2958" spans="1:9" x14ac:dyDescent="0.25">
      <c r="A2958" s="392">
        <v>43831</v>
      </c>
      <c r="B2958" s="324" t="s">
        <v>80</v>
      </c>
      <c r="C2958" s="324" t="s">
        <v>169</v>
      </c>
      <c r="D2958" s="324" t="s">
        <v>81</v>
      </c>
      <c r="E2958" s="324" t="s">
        <v>50</v>
      </c>
      <c r="F2958" s="324">
        <v>10195</v>
      </c>
      <c r="G2958" s="324">
        <v>10199</v>
      </c>
      <c r="H2958" s="324">
        <v>-4</v>
      </c>
      <c r="I2958" s="324">
        <v>0</v>
      </c>
    </row>
    <row r="2959" spans="1:9" x14ac:dyDescent="0.25">
      <c r="A2959" s="393">
        <v>43831</v>
      </c>
      <c r="B2959" s="325" t="s">
        <v>80</v>
      </c>
      <c r="C2959" s="325" t="s">
        <v>169</v>
      </c>
      <c r="D2959" s="325" t="s">
        <v>82</v>
      </c>
      <c r="E2959" s="325" t="s">
        <v>9</v>
      </c>
      <c r="F2959" s="325">
        <v>5049</v>
      </c>
      <c r="G2959" s="325">
        <v>5050</v>
      </c>
      <c r="H2959" s="325">
        <v>-1</v>
      </c>
      <c r="I2959" s="325">
        <v>0</v>
      </c>
    </row>
    <row r="2960" spans="1:9" x14ac:dyDescent="0.25">
      <c r="A2960" s="392">
        <v>43831</v>
      </c>
      <c r="B2960" s="324" t="s">
        <v>80</v>
      </c>
      <c r="C2960" s="324" t="s">
        <v>169</v>
      </c>
      <c r="D2960" s="324" t="s">
        <v>82</v>
      </c>
      <c r="E2960" s="324" t="s">
        <v>10</v>
      </c>
      <c r="F2960" s="324">
        <v>3265</v>
      </c>
      <c r="G2960" s="324">
        <v>3257</v>
      </c>
      <c r="H2960" s="324">
        <v>8</v>
      </c>
      <c r="I2960" s="324">
        <v>0</v>
      </c>
    </row>
    <row r="2961" spans="1:9" x14ac:dyDescent="0.25">
      <c r="A2961" s="393">
        <v>43831</v>
      </c>
      <c r="B2961" s="325" t="s">
        <v>80</v>
      </c>
      <c r="C2961" s="325" t="s">
        <v>169</v>
      </c>
      <c r="D2961" s="325" t="s">
        <v>82</v>
      </c>
      <c r="E2961" s="325" t="s">
        <v>11</v>
      </c>
      <c r="F2961" s="325">
        <v>3414</v>
      </c>
      <c r="G2961" s="325">
        <v>3408</v>
      </c>
      <c r="H2961" s="325">
        <v>6</v>
      </c>
      <c r="I2961" s="325">
        <v>0</v>
      </c>
    </row>
    <row r="2962" spans="1:9" x14ac:dyDescent="0.25">
      <c r="A2962" s="392">
        <v>43831</v>
      </c>
      <c r="B2962" s="324" t="s">
        <v>80</v>
      </c>
      <c r="C2962" s="324" t="s">
        <v>169</v>
      </c>
      <c r="D2962" s="324" t="s">
        <v>82</v>
      </c>
      <c r="E2962" s="324" t="s">
        <v>12</v>
      </c>
      <c r="F2962" s="324">
        <v>3300</v>
      </c>
      <c r="G2962" s="324">
        <v>3293</v>
      </c>
      <c r="H2962" s="324">
        <v>7</v>
      </c>
      <c r="I2962" s="324">
        <v>0</v>
      </c>
    </row>
    <row r="2963" spans="1:9" x14ac:dyDescent="0.25">
      <c r="A2963" s="393">
        <v>43831</v>
      </c>
      <c r="B2963" s="325" t="s">
        <v>80</v>
      </c>
      <c r="C2963" s="325" t="s">
        <v>169</v>
      </c>
      <c r="D2963" s="325" t="s">
        <v>82</v>
      </c>
      <c r="E2963" s="325" t="s">
        <v>13</v>
      </c>
      <c r="F2963" s="325">
        <v>5102</v>
      </c>
      <c r="G2963" s="325">
        <v>4755</v>
      </c>
      <c r="H2963" s="325">
        <v>347</v>
      </c>
      <c r="I2963" s="325">
        <v>7.0000000000000007E-2</v>
      </c>
    </row>
    <row r="2964" spans="1:9" x14ac:dyDescent="0.25">
      <c r="A2964" s="392">
        <v>43831</v>
      </c>
      <c r="B2964" s="324" t="s">
        <v>145</v>
      </c>
      <c r="C2964" s="324" t="s">
        <v>169</v>
      </c>
      <c r="D2964" s="324" t="s">
        <v>81</v>
      </c>
      <c r="E2964" s="324" t="s">
        <v>46</v>
      </c>
      <c r="F2964" s="324">
        <v>144</v>
      </c>
      <c r="G2964" s="324" t="s">
        <v>170</v>
      </c>
      <c r="H2964" s="324" t="s">
        <v>170</v>
      </c>
      <c r="I2964" s="324" t="s">
        <v>170</v>
      </c>
    </row>
    <row r="2965" spans="1:9" x14ac:dyDescent="0.25">
      <c r="A2965" s="393">
        <v>43831</v>
      </c>
      <c r="B2965" s="325" t="s">
        <v>145</v>
      </c>
      <c r="C2965" s="325" t="s">
        <v>169</v>
      </c>
      <c r="D2965" s="325" t="s">
        <v>81</v>
      </c>
      <c r="E2965" s="325" t="s">
        <v>47</v>
      </c>
      <c r="F2965" s="325">
        <v>224</v>
      </c>
      <c r="G2965" s="325" t="s">
        <v>170</v>
      </c>
      <c r="H2965" s="325" t="s">
        <v>170</v>
      </c>
      <c r="I2965" s="325" t="s">
        <v>170</v>
      </c>
    </row>
    <row r="2966" spans="1:9" x14ac:dyDescent="0.25">
      <c r="A2966" s="392">
        <v>43831</v>
      </c>
      <c r="B2966" s="324" t="s">
        <v>145</v>
      </c>
      <c r="C2966" s="324" t="s">
        <v>169</v>
      </c>
      <c r="D2966" s="324" t="s">
        <v>81</v>
      </c>
      <c r="E2966" s="324" t="s">
        <v>48</v>
      </c>
      <c r="F2966" s="324">
        <v>116</v>
      </c>
      <c r="G2966" s="324" t="s">
        <v>170</v>
      </c>
      <c r="H2966" s="324" t="s">
        <v>170</v>
      </c>
      <c r="I2966" s="324" t="s">
        <v>170</v>
      </c>
    </row>
    <row r="2967" spans="1:9" x14ac:dyDescent="0.25">
      <c r="A2967" s="393">
        <v>43831</v>
      </c>
      <c r="B2967" s="325" t="s">
        <v>145</v>
      </c>
      <c r="C2967" s="325" t="s">
        <v>169</v>
      </c>
      <c r="D2967" s="325" t="s">
        <v>81</v>
      </c>
      <c r="E2967" s="325" t="s">
        <v>50</v>
      </c>
      <c r="F2967" s="325">
        <v>353</v>
      </c>
      <c r="G2967" s="325" t="s">
        <v>170</v>
      </c>
      <c r="H2967" s="325" t="s">
        <v>170</v>
      </c>
      <c r="I2967" s="325" t="s">
        <v>170</v>
      </c>
    </row>
    <row r="2968" spans="1:9" x14ac:dyDescent="0.25">
      <c r="A2968" s="392">
        <v>43831</v>
      </c>
      <c r="B2968" s="324" t="s">
        <v>145</v>
      </c>
      <c r="C2968" s="324" t="s">
        <v>169</v>
      </c>
      <c r="D2968" s="324" t="s">
        <v>82</v>
      </c>
      <c r="E2968" s="324" t="s">
        <v>9</v>
      </c>
      <c r="F2968" s="324">
        <v>202</v>
      </c>
      <c r="G2968" s="324" t="s">
        <v>170</v>
      </c>
      <c r="H2968" s="324" t="s">
        <v>170</v>
      </c>
      <c r="I2968" s="324" t="s">
        <v>170</v>
      </c>
    </row>
    <row r="2969" spans="1:9" x14ac:dyDescent="0.25">
      <c r="A2969" s="393">
        <v>43831</v>
      </c>
      <c r="B2969" s="325" t="s">
        <v>145</v>
      </c>
      <c r="C2969" s="325" t="s">
        <v>169</v>
      </c>
      <c r="D2969" s="325" t="s">
        <v>82</v>
      </c>
      <c r="E2969" s="325" t="s">
        <v>10</v>
      </c>
      <c r="F2969" s="325">
        <v>163</v>
      </c>
      <c r="G2969" s="325" t="s">
        <v>170</v>
      </c>
      <c r="H2969" s="325" t="s">
        <v>170</v>
      </c>
      <c r="I2969" s="325" t="s">
        <v>170</v>
      </c>
    </row>
    <row r="2970" spans="1:9" x14ac:dyDescent="0.25">
      <c r="A2970" s="392">
        <v>43831</v>
      </c>
      <c r="B2970" s="324" t="s">
        <v>145</v>
      </c>
      <c r="C2970" s="324" t="s">
        <v>169</v>
      </c>
      <c r="D2970" s="324" t="s">
        <v>82</v>
      </c>
      <c r="E2970" s="324" t="s">
        <v>11</v>
      </c>
      <c r="F2970" s="324">
        <v>55</v>
      </c>
      <c r="G2970" s="324" t="s">
        <v>170</v>
      </c>
      <c r="H2970" s="324" t="s">
        <v>170</v>
      </c>
      <c r="I2970" s="324" t="s">
        <v>170</v>
      </c>
    </row>
    <row r="2971" spans="1:9" x14ac:dyDescent="0.25">
      <c r="A2971" s="393">
        <v>43831</v>
      </c>
      <c r="B2971" s="325" t="s">
        <v>145</v>
      </c>
      <c r="C2971" s="325" t="s">
        <v>169</v>
      </c>
      <c r="D2971" s="325" t="s">
        <v>82</v>
      </c>
      <c r="E2971" s="325" t="s">
        <v>12</v>
      </c>
      <c r="F2971" s="325">
        <v>35</v>
      </c>
      <c r="G2971" s="325" t="s">
        <v>170</v>
      </c>
      <c r="H2971" s="325" t="s">
        <v>170</v>
      </c>
      <c r="I2971" s="325" t="s">
        <v>170</v>
      </c>
    </row>
    <row r="2972" spans="1:9" x14ac:dyDescent="0.25">
      <c r="A2972" s="392">
        <v>43831</v>
      </c>
      <c r="B2972" s="324" t="s">
        <v>145</v>
      </c>
      <c r="C2972" s="324" t="s">
        <v>169</v>
      </c>
      <c r="D2972" s="324" t="s">
        <v>82</v>
      </c>
      <c r="E2972" s="324" t="s">
        <v>13</v>
      </c>
      <c r="F2972" s="324">
        <v>382</v>
      </c>
      <c r="G2972" s="324" t="s">
        <v>170</v>
      </c>
      <c r="H2972" s="324" t="s">
        <v>170</v>
      </c>
      <c r="I2972" s="324" t="s">
        <v>170</v>
      </c>
    </row>
    <row r="2973" spans="1:9" x14ac:dyDescent="0.25">
      <c r="A2973" s="393">
        <v>43831</v>
      </c>
      <c r="B2973" s="325" t="s">
        <v>83</v>
      </c>
      <c r="C2973" s="325" t="s">
        <v>169</v>
      </c>
      <c r="D2973" s="325" t="s">
        <v>81</v>
      </c>
      <c r="E2973" s="325" t="s">
        <v>46</v>
      </c>
      <c r="F2973" s="325">
        <v>44</v>
      </c>
      <c r="G2973" s="325">
        <v>39</v>
      </c>
      <c r="H2973" s="325">
        <v>5</v>
      </c>
      <c r="I2973" s="325">
        <v>0.13</v>
      </c>
    </row>
    <row r="2974" spans="1:9" x14ac:dyDescent="0.25">
      <c r="A2974" s="392">
        <v>43831</v>
      </c>
      <c r="B2974" s="324" t="s">
        <v>83</v>
      </c>
      <c r="C2974" s="324" t="s">
        <v>169</v>
      </c>
      <c r="D2974" s="324" t="s">
        <v>81</v>
      </c>
      <c r="E2974" s="324" t="s">
        <v>47</v>
      </c>
      <c r="F2974" s="324">
        <v>79</v>
      </c>
      <c r="G2974" s="324">
        <v>79</v>
      </c>
      <c r="H2974" s="324">
        <v>0</v>
      </c>
      <c r="I2974" s="324">
        <v>0</v>
      </c>
    </row>
    <row r="2975" spans="1:9" x14ac:dyDescent="0.25">
      <c r="A2975" s="393">
        <v>43831</v>
      </c>
      <c r="B2975" s="325" t="s">
        <v>83</v>
      </c>
      <c r="C2975" s="325" t="s">
        <v>169</v>
      </c>
      <c r="D2975" s="325" t="s">
        <v>81</v>
      </c>
      <c r="E2975" s="325" t="s">
        <v>48</v>
      </c>
      <c r="F2975" s="325">
        <v>58</v>
      </c>
      <c r="G2975" s="325">
        <v>55</v>
      </c>
      <c r="H2975" s="325">
        <v>3</v>
      </c>
      <c r="I2975" s="325">
        <v>0.05</v>
      </c>
    </row>
    <row r="2976" spans="1:9" x14ac:dyDescent="0.25">
      <c r="A2976" s="392">
        <v>43831</v>
      </c>
      <c r="B2976" s="324" t="s">
        <v>83</v>
      </c>
      <c r="C2976" s="324" t="s">
        <v>169</v>
      </c>
      <c r="D2976" s="324" t="s">
        <v>81</v>
      </c>
      <c r="E2976" s="324" t="s">
        <v>50</v>
      </c>
      <c r="F2976" s="324">
        <v>63</v>
      </c>
      <c r="G2976" s="324">
        <v>63</v>
      </c>
      <c r="H2976" s="324">
        <v>0</v>
      </c>
      <c r="I2976" s="324">
        <v>0</v>
      </c>
    </row>
    <row r="2977" spans="1:9" x14ac:dyDescent="0.25">
      <c r="A2977" s="393">
        <v>43831</v>
      </c>
      <c r="B2977" s="325" t="s">
        <v>84</v>
      </c>
      <c r="C2977" s="325" t="s">
        <v>169</v>
      </c>
      <c r="D2977" s="325" t="s">
        <v>81</v>
      </c>
      <c r="E2977" s="325" t="s">
        <v>46</v>
      </c>
      <c r="F2977" s="325">
        <v>189</v>
      </c>
      <c r="G2977" s="325">
        <v>158</v>
      </c>
      <c r="H2977" s="325">
        <v>31</v>
      </c>
      <c r="I2977" s="325">
        <v>0.2</v>
      </c>
    </row>
    <row r="2978" spans="1:9" x14ac:dyDescent="0.25">
      <c r="A2978" s="392">
        <v>43831</v>
      </c>
      <c r="B2978" s="324" t="s">
        <v>84</v>
      </c>
      <c r="C2978" s="324" t="s">
        <v>169</v>
      </c>
      <c r="D2978" s="324" t="s">
        <v>81</v>
      </c>
      <c r="E2978" s="324" t="s">
        <v>47</v>
      </c>
      <c r="F2978" s="324">
        <v>62</v>
      </c>
      <c r="G2978" s="324">
        <v>58</v>
      </c>
      <c r="H2978" s="324">
        <v>4</v>
      </c>
      <c r="I2978" s="324">
        <v>7.0000000000000007E-2</v>
      </c>
    </row>
    <row r="2979" spans="1:9" x14ac:dyDescent="0.25">
      <c r="A2979" s="393">
        <v>43831</v>
      </c>
      <c r="B2979" s="325" t="s">
        <v>84</v>
      </c>
      <c r="C2979" s="325" t="s">
        <v>169</v>
      </c>
      <c r="D2979" s="325" t="s">
        <v>81</v>
      </c>
      <c r="E2979" s="325" t="s">
        <v>48</v>
      </c>
      <c r="F2979" s="325">
        <v>141</v>
      </c>
      <c r="G2979" s="325">
        <v>137</v>
      </c>
      <c r="H2979" s="325">
        <v>4</v>
      </c>
      <c r="I2979" s="325">
        <v>0.03</v>
      </c>
    </row>
    <row r="2980" spans="1:9" x14ac:dyDescent="0.25">
      <c r="A2980" s="392">
        <v>43831</v>
      </c>
      <c r="B2980" s="324" t="s">
        <v>84</v>
      </c>
      <c r="C2980" s="324" t="s">
        <v>169</v>
      </c>
      <c r="D2980" s="324" t="s">
        <v>81</v>
      </c>
      <c r="E2980" s="324" t="s">
        <v>50</v>
      </c>
      <c r="F2980" s="324">
        <v>9</v>
      </c>
      <c r="G2980" s="324">
        <v>9</v>
      </c>
      <c r="H2980" s="324">
        <v>0</v>
      </c>
      <c r="I2980" s="324">
        <v>0</v>
      </c>
    </row>
    <row r="2981" spans="1:9" x14ac:dyDescent="0.25">
      <c r="A2981" s="393">
        <v>43831</v>
      </c>
      <c r="B2981" s="325" t="s">
        <v>85</v>
      </c>
      <c r="C2981" s="325" t="s">
        <v>169</v>
      </c>
      <c r="D2981" s="325" t="s">
        <v>81</v>
      </c>
      <c r="E2981" s="325" t="s">
        <v>46</v>
      </c>
      <c r="F2981" s="325">
        <v>135</v>
      </c>
      <c r="G2981" s="325">
        <v>124</v>
      </c>
      <c r="H2981" s="325">
        <v>11</v>
      </c>
      <c r="I2981" s="325">
        <v>0.09</v>
      </c>
    </row>
    <row r="2982" spans="1:9" x14ac:dyDescent="0.25">
      <c r="A2982" s="392">
        <v>43831</v>
      </c>
      <c r="B2982" s="324" t="s">
        <v>85</v>
      </c>
      <c r="C2982" s="324" t="s">
        <v>169</v>
      </c>
      <c r="D2982" s="324" t="s">
        <v>81</v>
      </c>
      <c r="E2982" s="324" t="s">
        <v>47</v>
      </c>
      <c r="F2982" s="324">
        <v>217</v>
      </c>
      <c r="G2982" s="324">
        <v>217</v>
      </c>
      <c r="H2982" s="324">
        <v>0</v>
      </c>
      <c r="I2982" s="324">
        <v>0</v>
      </c>
    </row>
    <row r="2983" spans="1:9" x14ac:dyDescent="0.25">
      <c r="A2983" s="393">
        <v>43831</v>
      </c>
      <c r="B2983" s="325" t="s">
        <v>85</v>
      </c>
      <c r="C2983" s="325" t="s">
        <v>169</v>
      </c>
      <c r="D2983" s="325" t="s">
        <v>81</v>
      </c>
      <c r="E2983" s="325" t="s">
        <v>48</v>
      </c>
      <c r="F2983" s="325">
        <v>169</v>
      </c>
      <c r="G2983" s="325">
        <v>169</v>
      </c>
      <c r="H2983" s="325">
        <v>0</v>
      </c>
      <c r="I2983" s="325">
        <v>0</v>
      </c>
    </row>
    <row r="2984" spans="1:9" x14ac:dyDescent="0.25">
      <c r="A2984" s="392">
        <v>43831</v>
      </c>
      <c r="B2984" s="324" t="s">
        <v>85</v>
      </c>
      <c r="C2984" s="324" t="s">
        <v>169</v>
      </c>
      <c r="D2984" s="324" t="s">
        <v>81</v>
      </c>
      <c r="E2984" s="324" t="s">
        <v>49</v>
      </c>
      <c r="F2984" s="324">
        <v>938</v>
      </c>
      <c r="G2984" s="324">
        <v>938</v>
      </c>
      <c r="H2984" s="324">
        <v>0</v>
      </c>
      <c r="I2984" s="324">
        <v>0</v>
      </c>
    </row>
    <row r="2985" spans="1:9" x14ac:dyDescent="0.25">
      <c r="A2985" s="393">
        <v>43831</v>
      </c>
      <c r="B2985" s="325" t="s">
        <v>85</v>
      </c>
      <c r="C2985" s="325" t="s">
        <v>169</v>
      </c>
      <c r="D2985" s="325" t="s">
        <v>81</v>
      </c>
      <c r="E2985" s="325" t="s">
        <v>50</v>
      </c>
      <c r="F2985" s="325">
        <v>1853</v>
      </c>
      <c r="G2985" s="325">
        <v>1853</v>
      </c>
      <c r="H2985" s="325">
        <v>0</v>
      </c>
      <c r="I2985" s="325">
        <v>0</v>
      </c>
    </row>
    <row r="2986" spans="1:9" x14ac:dyDescent="0.25">
      <c r="A2986" s="392">
        <v>43831</v>
      </c>
      <c r="B2986" s="324" t="s">
        <v>85</v>
      </c>
      <c r="C2986" s="324" t="s">
        <v>169</v>
      </c>
      <c r="D2986" s="324" t="s">
        <v>82</v>
      </c>
      <c r="E2986" s="324" t="s">
        <v>9</v>
      </c>
      <c r="F2986" s="324">
        <v>1118</v>
      </c>
      <c r="G2986" s="324">
        <v>1120</v>
      </c>
      <c r="H2986" s="324">
        <v>-2</v>
      </c>
      <c r="I2986" s="324">
        <v>0</v>
      </c>
    </row>
    <row r="2987" spans="1:9" x14ac:dyDescent="0.25">
      <c r="A2987" s="393">
        <v>43831</v>
      </c>
      <c r="B2987" s="325" t="s">
        <v>85</v>
      </c>
      <c r="C2987" s="325" t="s">
        <v>169</v>
      </c>
      <c r="D2987" s="325" t="s">
        <v>82</v>
      </c>
      <c r="E2987" s="325" t="s">
        <v>10</v>
      </c>
      <c r="F2987" s="325">
        <v>1080</v>
      </c>
      <c r="G2987" s="325">
        <v>1081</v>
      </c>
      <c r="H2987" s="325">
        <v>-1</v>
      </c>
      <c r="I2987" s="325">
        <v>0</v>
      </c>
    </row>
    <row r="2988" spans="1:9" x14ac:dyDescent="0.25">
      <c r="A2988" s="392">
        <v>43831</v>
      </c>
      <c r="B2988" s="324" t="s">
        <v>85</v>
      </c>
      <c r="C2988" s="324" t="s">
        <v>169</v>
      </c>
      <c r="D2988" s="324" t="s">
        <v>82</v>
      </c>
      <c r="E2988" s="324" t="s">
        <v>11</v>
      </c>
      <c r="F2988" s="324">
        <v>285</v>
      </c>
      <c r="G2988" s="324">
        <v>284</v>
      </c>
      <c r="H2988" s="324">
        <v>1</v>
      </c>
      <c r="I2988" s="324">
        <v>0</v>
      </c>
    </row>
    <row r="2989" spans="1:9" x14ac:dyDescent="0.25">
      <c r="A2989" s="393">
        <v>43831</v>
      </c>
      <c r="B2989" s="325" t="s">
        <v>85</v>
      </c>
      <c r="C2989" s="325" t="s">
        <v>169</v>
      </c>
      <c r="D2989" s="325" t="s">
        <v>82</v>
      </c>
      <c r="E2989" s="325" t="s">
        <v>12</v>
      </c>
      <c r="F2989" s="325">
        <v>108</v>
      </c>
      <c r="G2989" s="325">
        <v>107</v>
      </c>
      <c r="H2989" s="325">
        <v>1</v>
      </c>
      <c r="I2989" s="325">
        <v>0.01</v>
      </c>
    </row>
    <row r="2990" spans="1:9" x14ac:dyDescent="0.25">
      <c r="A2990" s="392">
        <v>43831</v>
      </c>
      <c r="B2990" s="324" t="s">
        <v>85</v>
      </c>
      <c r="C2990" s="324" t="s">
        <v>169</v>
      </c>
      <c r="D2990" s="324" t="s">
        <v>82</v>
      </c>
      <c r="E2990" s="324" t="s">
        <v>13</v>
      </c>
      <c r="F2990" s="324">
        <v>721</v>
      </c>
      <c r="G2990" s="324">
        <v>709</v>
      </c>
      <c r="H2990" s="324">
        <v>12</v>
      </c>
      <c r="I2990" s="324">
        <v>0.02</v>
      </c>
    </row>
    <row r="2991" spans="1:9" x14ac:dyDescent="0.25">
      <c r="A2991" s="393">
        <v>43831</v>
      </c>
      <c r="B2991" s="325" t="s">
        <v>146</v>
      </c>
      <c r="C2991" s="325" t="s">
        <v>169</v>
      </c>
      <c r="D2991" s="325" t="s">
        <v>81</v>
      </c>
      <c r="E2991" s="325" t="s">
        <v>46</v>
      </c>
      <c r="F2991" s="325">
        <v>34</v>
      </c>
      <c r="G2991" s="325" t="s">
        <v>170</v>
      </c>
      <c r="H2991" s="325" t="s">
        <v>170</v>
      </c>
      <c r="I2991" s="325" t="s">
        <v>170</v>
      </c>
    </row>
    <row r="2992" spans="1:9" x14ac:dyDescent="0.25">
      <c r="A2992" s="392">
        <v>43831</v>
      </c>
      <c r="B2992" s="324" t="s">
        <v>146</v>
      </c>
      <c r="C2992" s="324" t="s">
        <v>169</v>
      </c>
      <c r="D2992" s="324" t="s">
        <v>81</v>
      </c>
      <c r="E2992" s="324" t="s">
        <v>47</v>
      </c>
      <c r="F2992" s="324">
        <v>31</v>
      </c>
      <c r="G2992" s="324" t="s">
        <v>170</v>
      </c>
      <c r="H2992" s="324" t="s">
        <v>170</v>
      </c>
      <c r="I2992" s="324" t="s">
        <v>170</v>
      </c>
    </row>
    <row r="2993" spans="1:9" x14ac:dyDescent="0.25">
      <c r="A2993" s="393">
        <v>43831</v>
      </c>
      <c r="B2993" s="325" t="s">
        <v>146</v>
      </c>
      <c r="C2993" s="325" t="s">
        <v>169</v>
      </c>
      <c r="D2993" s="325" t="s">
        <v>81</v>
      </c>
      <c r="E2993" s="325" t="s">
        <v>48</v>
      </c>
      <c r="F2993" s="325">
        <v>20</v>
      </c>
      <c r="G2993" s="325" t="s">
        <v>170</v>
      </c>
      <c r="H2993" s="325" t="s">
        <v>170</v>
      </c>
      <c r="I2993" s="325" t="s">
        <v>170</v>
      </c>
    </row>
    <row r="2994" spans="1:9" x14ac:dyDescent="0.25">
      <c r="A2994" s="392">
        <v>43831</v>
      </c>
      <c r="B2994" s="324" t="s">
        <v>146</v>
      </c>
      <c r="C2994" s="324" t="s">
        <v>169</v>
      </c>
      <c r="D2994" s="324" t="s">
        <v>81</v>
      </c>
      <c r="E2994" s="324" t="s">
        <v>49</v>
      </c>
      <c r="F2994" s="324">
        <v>69</v>
      </c>
      <c r="G2994" s="324" t="s">
        <v>170</v>
      </c>
      <c r="H2994" s="324" t="s">
        <v>170</v>
      </c>
      <c r="I2994" s="324" t="s">
        <v>170</v>
      </c>
    </row>
    <row r="2995" spans="1:9" x14ac:dyDescent="0.25">
      <c r="A2995" s="393">
        <v>43831</v>
      </c>
      <c r="B2995" s="325" t="s">
        <v>146</v>
      </c>
      <c r="C2995" s="325" t="s">
        <v>169</v>
      </c>
      <c r="D2995" s="325" t="s">
        <v>81</v>
      </c>
      <c r="E2995" s="325" t="s">
        <v>50</v>
      </c>
      <c r="F2995" s="325">
        <v>51</v>
      </c>
      <c r="G2995" s="325" t="s">
        <v>170</v>
      </c>
      <c r="H2995" s="325" t="s">
        <v>170</v>
      </c>
      <c r="I2995" s="325" t="s">
        <v>170</v>
      </c>
    </row>
    <row r="2996" spans="1:9" x14ac:dyDescent="0.25">
      <c r="A2996" s="392">
        <v>43831</v>
      </c>
      <c r="B2996" s="324" t="s">
        <v>86</v>
      </c>
      <c r="C2996" s="324" t="s">
        <v>169</v>
      </c>
      <c r="D2996" s="324" t="s">
        <v>81</v>
      </c>
      <c r="E2996" s="324" t="s">
        <v>46</v>
      </c>
      <c r="F2996" s="324">
        <v>653</v>
      </c>
      <c r="G2996" s="324">
        <v>609</v>
      </c>
      <c r="H2996" s="324">
        <v>44</v>
      </c>
      <c r="I2996" s="324">
        <v>7.0000000000000007E-2</v>
      </c>
    </row>
    <row r="2997" spans="1:9" x14ac:dyDescent="0.25">
      <c r="A2997" s="393">
        <v>43831</v>
      </c>
      <c r="B2997" s="325" t="s">
        <v>86</v>
      </c>
      <c r="C2997" s="325" t="s">
        <v>169</v>
      </c>
      <c r="D2997" s="325" t="s">
        <v>81</v>
      </c>
      <c r="E2997" s="325" t="s">
        <v>47</v>
      </c>
      <c r="F2997" s="325">
        <v>620</v>
      </c>
      <c r="G2997" s="325">
        <v>612</v>
      </c>
      <c r="H2997" s="325">
        <v>8</v>
      </c>
      <c r="I2997" s="325">
        <v>0.01</v>
      </c>
    </row>
    <row r="2998" spans="1:9" x14ac:dyDescent="0.25">
      <c r="A2998" s="392">
        <v>43831</v>
      </c>
      <c r="B2998" s="324" t="s">
        <v>86</v>
      </c>
      <c r="C2998" s="324" t="s">
        <v>169</v>
      </c>
      <c r="D2998" s="324" t="s">
        <v>81</v>
      </c>
      <c r="E2998" s="324" t="s">
        <v>48</v>
      </c>
      <c r="F2998" s="324">
        <v>354</v>
      </c>
      <c r="G2998" s="324">
        <v>350</v>
      </c>
      <c r="H2998" s="324">
        <v>4</v>
      </c>
      <c r="I2998" s="324">
        <v>0.01</v>
      </c>
    </row>
    <row r="2999" spans="1:9" x14ac:dyDescent="0.25">
      <c r="A2999" s="393">
        <v>43831</v>
      </c>
      <c r="B2999" s="325" t="s">
        <v>86</v>
      </c>
      <c r="C2999" s="325" t="s">
        <v>169</v>
      </c>
      <c r="D2999" s="325" t="s">
        <v>81</v>
      </c>
      <c r="E2999" s="325" t="s">
        <v>49</v>
      </c>
      <c r="F2999" s="325">
        <v>440</v>
      </c>
      <c r="G2999" s="325">
        <v>440</v>
      </c>
      <c r="H2999" s="325">
        <v>0</v>
      </c>
      <c r="I2999" s="325">
        <v>0</v>
      </c>
    </row>
    <row r="3000" spans="1:9" x14ac:dyDescent="0.25">
      <c r="A3000" s="392">
        <v>43831</v>
      </c>
      <c r="B3000" s="324" t="s">
        <v>86</v>
      </c>
      <c r="C3000" s="324" t="s">
        <v>169</v>
      </c>
      <c r="D3000" s="324" t="s">
        <v>81</v>
      </c>
      <c r="E3000" s="324" t="s">
        <v>50</v>
      </c>
      <c r="F3000" s="324">
        <v>1165</v>
      </c>
      <c r="G3000" s="324">
        <v>1162</v>
      </c>
      <c r="H3000" s="324">
        <v>3</v>
      </c>
      <c r="I3000" s="324">
        <v>0</v>
      </c>
    </row>
    <row r="3001" spans="1:9" x14ac:dyDescent="0.25">
      <c r="A3001" s="393">
        <v>43831</v>
      </c>
      <c r="B3001" s="325" t="s">
        <v>86</v>
      </c>
      <c r="C3001" s="325" t="s">
        <v>169</v>
      </c>
      <c r="D3001" s="325" t="s">
        <v>82</v>
      </c>
      <c r="E3001" s="325" t="s">
        <v>9</v>
      </c>
      <c r="F3001" s="325">
        <v>530</v>
      </c>
      <c r="G3001" s="325">
        <v>530</v>
      </c>
      <c r="H3001" s="325">
        <v>0</v>
      </c>
      <c r="I3001" s="325">
        <v>0</v>
      </c>
    </row>
    <row r="3002" spans="1:9" x14ac:dyDescent="0.25">
      <c r="A3002" s="392">
        <v>43831</v>
      </c>
      <c r="B3002" s="324" t="s">
        <v>86</v>
      </c>
      <c r="C3002" s="324" t="s">
        <v>169</v>
      </c>
      <c r="D3002" s="324" t="s">
        <v>82</v>
      </c>
      <c r="E3002" s="324" t="s">
        <v>10</v>
      </c>
      <c r="F3002" s="324">
        <v>699</v>
      </c>
      <c r="G3002" s="324">
        <v>693</v>
      </c>
      <c r="H3002" s="324">
        <v>6</v>
      </c>
      <c r="I3002" s="324">
        <v>0.01</v>
      </c>
    </row>
    <row r="3003" spans="1:9" x14ac:dyDescent="0.25">
      <c r="A3003" s="393">
        <v>43831</v>
      </c>
      <c r="B3003" s="325" t="s">
        <v>86</v>
      </c>
      <c r="C3003" s="325" t="s">
        <v>169</v>
      </c>
      <c r="D3003" s="325" t="s">
        <v>82</v>
      </c>
      <c r="E3003" s="325" t="s">
        <v>11</v>
      </c>
      <c r="F3003" s="325">
        <v>843</v>
      </c>
      <c r="G3003" s="325">
        <v>840</v>
      </c>
      <c r="H3003" s="325">
        <v>3</v>
      </c>
      <c r="I3003" s="325">
        <v>0</v>
      </c>
    </row>
    <row r="3004" spans="1:9" x14ac:dyDescent="0.25">
      <c r="A3004" s="392">
        <v>43831</v>
      </c>
      <c r="B3004" s="324" t="s">
        <v>86</v>
      </c>
      <c r="C3004" s="324" t="s">
        <v>169</v>
      </c>
      <c r="D3004" s="324" t="s">
        <v>82</v>
      </c>
      <c r="E3004" s="324" t="s">
        <v>12</v>
      </c>
      <c r="F3004" s="324">
        <v>479</v>
      </c>
      <c r="G3004" s="324">
        <v>477</v>
      </c>
      <c r="H3004" s="324">
        <v>2</v>
      </c>
      <c r="I3004" s="324">
        <v>0</v>
      </c>
    </row>
    <row r="3005" spans="1:9" x14ac:dyDescent="0.25">
      <c r="A3005" s="393">
        <v>43831</v>
      </c>
      <c r="B3005" s="325" t="s">
        <v>86</v>
      </c>
      <c r="C3005" s="325" t="s">
        <v>169</v>
      </c>
      <c r="D3005" s="325" t="s">
        <v>82</v>
      </c>
      <c r="E3005" s="325" t="s">
        <v>13</v>
      </c>
      <c r="F3005" s="325">
        <v>524</v>
      </c>
      <c r="G3005" s="325">
        <v>477</v>
      </c>
      <c r="H3005" s="325">
        <v>47</v>
      </c>
      <c r="I3005" s="325">
        <v>0.1</v>
      </c>
    </row>
    <row r="3006" spans="1:9" x14ac:dyDescent="0.25">
      <c r="A3006" s="392">
        <v>43831</v>
      </c>
      <c r="B3006" s="324" t="s">
        <v>87</v>
      </c>
      <c r="C3006" s="324" t="s">
        <v>169</v>
      </c>
      <c r="D3006" s="324" t="s">
        <v>81</v>
      </c>
      <c r="E3006" s="324" t="s">
        <v>46</v>
      </c>
      <c r="F3006" s="324">
        <v>36</v>
      </c>
      <c r="G3006" s="324">
        <v>33</v>
      </c>
      <c r="H3006" s="324">
        <v>3</v>
      </c>
      <c r="I3006" s="324">
        <v>0.09</v>
      </c>
    </row>
    <row r="3007" spans="1:9" x14ac:dyDescent="0.25">
      <c r="A3007" s="393">
        <v>43831</v>
      </c>
      <c r="B3007" s="325" t="s">
        <v>87</v>
      </c>
      <c r="C3007" s="325" t="s">
        <v>169</v>
      </c>
      <c r="D3007" s="325" t="s">
        <v>81</v>
      </c>
      <c r="E3007" s="325" t="s">
        <v>47</v>
      </c>
      <c r="F3007" s="325">
        <v>106</v>
      </c>
      <c r="G3007" s="325">
        <v>105</v>
      </c>
      <c r="H3007" s="325">
        <v>1</v>
      </c>
      <c r="I3007" s="325">
        <v>0.01</v>
      </c>
    </row>
    <row r="3008" spans="1:9" x14ac:dyDescent="0.25">
      <c r="A3008" s="392">
        <v>43831</v>
      </c>
      <c r="B3008" s="324" t="s">
        <v>87</v>
      </c>
      <c r="C3008" s="324" t="s">
        <v>169</v>
      </c>
      <c r="D3008" s="324" t="s">
        <v>81</v>
      </c>
      <c r="E3008" s="324" t="s">
        <v>48</v>
      </c>
      <c r="F3008" s="324">
        <v>40</v>
      </c>
      <c r="G3008" s="324">
        <v>38</v>
      </c>
      <c r="H3008" s="324">
        <v>2</v>
      </c>
      <c r="I3008" s="324">
        <v>0.05</v>
      </c>
    </row>
    <row r="3009" spans="1:9" x14ac:dyDescent="0.25">
      <c r="A3009" s="393">
        <v>43831</v>
      </c>
      <c r="B3009" s="325" t="s">
        <v>87</v>
      </c>
      <c r="C3009" s="325" t="s">
        <v>169</v>
      </c>
      <c r="D3009" s="325" t="s">
        <v>81</v>
      </c>
      <c r="E3009" s="325" t="s">
        <v>50</v>
      </c>
      <c r="F3009" s="325">
        <v>77</v>
      </c>
      <c r="G3009" s="325">
        <v>77</v>
      </c>
      <c r="H3009" s="325">
        <v>0</v>
      </c>
      <c r="I3009" s="325">
        <v>0</v>
      </c>
    </row>
    <row r="3010" spans="1:9" x14ac:dyDescent="0.25">
      <c r="A3010" s="392">
        <v>43831</v>
      </c>
      <c r="B3010" s="324" t="s">
        <v>88</v>
      </c>
      <c r="C3010" s="324" t="s">
        <v>169</v>
      </c>
      <c r="D3010" s="324" t="s">
        <v>81</v>
      </c>
      <c r="E3010" s="324" t="s">
        <v>46</v>
      </c>
      <c r="F3010" s="324">
        <v>242</v>
      </c>
      <c r="G3010" s="324">
        <v>224</v>
      </c>
      <c r="H3010" s="324">
        <v>18</v>
      </c>
      <c r="I3010" s="324">
        <v>0.08</v>
      </c>
    </row>
    <row r="3011" spans="1:9" x14ac:dyDescent="0.25">
      <c r="A3011" s="393">
        <v>43831</v>
      </c>
      <c r="B3011" s="325" t="s">
        <v>88</v>
      </c>
      <c r="C3011" s="325" t="s">
        <v>169</v>
      </c>
      <c r="D3011" s="325" t="s">
        <v>81</v>
      </c>
      <c r="E3011" s="325" t="s">
        <v>47</v>
      </c>
      <c r="F3011" s="325">
        <v>314</v>
      </c>
      <c r="G3011" s="325">
        <v>310</v>
      </c>
      <c r="H3011" s="325">
        <v>4</v>
      </c>
      <c r="I3011" s="325">
        <v>0.01</v>
      </c>
    </row>
    <row r="3012" spans="1:9" x14ac:dyDescent="0.25">
      <c r="A3012" s="392">
        <v>43831</v>
      </c>
      <c r="B3012" s="324" t="s">
        <v>88</v>
      </c>
      <c r="C3012" s="324" t="s">
        <v>169</v>
      </c>
      <c r="D3012" s="324" t="s">
        <v>81</v>
      </c>
      <c r="E3012" s="324" t="s">
        <v>48</v>
      </c>
      <c r="F3012" s="324">
        <v>185</v>
      </c>
      <c r="G3012" s="324">
        <v>181</v>
      </c>
      <c r="H3012" s="324">
        <v>4</v>
      </c>
      <c r="I3012" s="324">
        <v>0.02</v>
      </c>
    </row>
    <row r="3013" spans="1:9" x14ac:dyDescent="0.25">
      <c r="A3013" s="393">
        <v>43831</v>
      </c>
      <c r="B3013" s="325" t="s">
        <v>88</v>
      </c>
      <c r="C3013" s="325" t="s">
        <v>169</v>
      </c>
      <c r="D3013" s="325" t="s">
        <v>81</v>
      </c>
      <c r="E3013" s="325" t="s">
        <v>49</v>
      </c>
      <c r="F3013" s="325">
        <v>69</v>
      </c>
      <c r="G3013" s="325">
        <v>69</v>
      </c>
      <c r="H3013" s="325">
        <v>0</v>
      </c>
      <c r="I3013" s="325">
        <v>0</v>
      </c>
    </row>
    <row r="3014" spans="1:9" x14ac:dyDescent="0.25">
      <c r="A3014" s="392">
        <v>43831</v>
      </c>
      <c r="B3014" s="324" t="s">
        <v>88</v>
      </c>
      <c r="C3014" s="324" t="s">
        <v>169</v>
      </c>
      <c r="D3014" s="324" t="s">
        <v>81</v>
      </c>
      <c r="E3014" s="324" t="s">
        <v>50</v>
      </c>
      <c r="F3014" s="324">
        <v>639</v>
      </c>
      <c r="G3014" s="324">
        <v>638</v>
      </c>
      <c r="H3014" s="324">
        <v>1</v>
      </c>
      <c r="I3014" s="324">
        <v>0</v>
      </c>
    </row>
    <row r="3015" spans="1:9" x14ac:dyDescent="0.25">
      <c r="A3015" s="393">
        <v>43831</v>
      </c>
      <c r="B3015" s="325" t="s">
        <v>88</v>
      </c>
      <c r="C3015" s="325" t="s">
        <v>169</v>
      </c>
      <c r="D3015" s="325" t="s">
        <v>82</v>
      </c>
      <c r="E3015" s="325" t="s">
        <v>9</v>
      </c>
      <c r="F3015" s="325">
        <v>455</v>
      </c>
      <c r="G3015" s="325">
        <v>455</v>
      </c>
      <c r="H3015" s="325">
        <v>0</v>
      </c>
      <c r="I3015" s="325">
        <v>0</v>
      </c>
    </row>
    <row r="3016" spans="1:9" x14ac:dyDescent="0.25">
      <c r="A3016" s="392">
        <v>43831</v>
      </c>
      <c r="B3016" s="324" t="s">
        <v>88</v>
      </c>
      <c r="C3016" s="324" t="s">
        <v>169</v>
      </c>
      <c r="D3016" s="324" t="s">
        <v>82</v>
      </c>
      <c r="E3016" s="324" t="s">
        <v>10</v>
      </c>
      <c r="F3016" s="324">
        <v>61</v>
      </c>
      <c r="G3016" s="324">
        <v>61</v>
      </c>
      <c r="H3016" s="324">
        <v>0</v>
      </c>
      <c r="I3016" s="324">
        <v>0</v>
      </c>
    </row>
    <row r="3017" spans="1:9" x14ac:dyDescent="0.25">
      <c r="A3017" s="393">
        <v>43831</v>
      </c>
      <c r="B3017" s="325" t="s">
        <v>88</v>
      </c>
      <c r="C3017" s="325" t="s">
        <v>169</v>
      </c>
      <c r="D3017" s="325" t="s">
        <v>82</v>
      </c>
      <c r="E3017" s="325" t="s">
        <v>11</v>
      </c>
      <c r="F3017" s="325">
        <v>158</v>
      </c>
      <c r="G3017" s="325">
        <v>158</v>
      </c>
      <c r="H3017" s="325">
        <v>0</v>
      </c>
      <c r="I3017" s="325">
        <v>0</v>
      </c>
    </row>
    <row r="3018" spans="1:9" x14ac:dyDescent="0.25">
      <c r="A3018" s="392">
        <v>43831</v>
      </c>
      <c r="B3018" s="324" t="s">
        <v>88</v>
      </c>
      <c r="C3018" s="324" t="s">
        <v>169</v>
      </c>
      <c r="D3018" s="324" t="s">
        <v>82</v>
      </c>
      <c r="E3018" s="324" t="s">
        <v>12</v>
      </c>
      <c r="F3018" s="324">
        <v>99</v>
      </c>
      <c r="G3018" s="324">
        <v>99</v>
      </c>
      <c r="H3018" s="324">
        <v>0</v>
      </c>
      <c r="I3018" s="324">
        <v>0</v>
      </c>
    </row>
    <row r="3019" spans="1:9" x14ac:dyDescent="0.25">
      <c r="A3019" s="393">
        <v>43831</v>
      </c>
      <c r="B3019" s="325" t="s">
        <v>88</v>
      </c>
      <c r="C3019" s="325" t="s">
        <v>169</v>
      </c>
      <c r="D3019" s="325" t="s">
        <v>82</v>
      </c>
      <c r="E3019" s="325" t="s">
        <v>13</v>
      </c>
      <c r="F3019" s="325">
        <v>315</v>
      </c>
      <c r="G3019" s="325">
        <v>290</v>
      </c>
      <c r="H3019" s="325">
        <v>25</v>
      </c>
      <c r="I3019" s="325">
        <v>0.09</v>
      </c>
    </row>
    <row r="3020" spans="1:9" x14ac:dyDescent="0.25">
      <c r="A3020" s="392">
        <v>43831</v>
      </c>
      <c r="B3020" s="324" t="s">
        <v>89</v>
      </c>
      <c r="C3020" s="324" t="s">
        <v>169</v>
      </c>
      <c r="D3020" s="324" t="s">
        <v>81</v>
      </c>
      <c r="E3020" s="324" t="s">
        <v>46</v>
      </c>
      <c r="F3020" s="324">
        <v>576</v>
      </c>
      <c r="G3020" s="324">
        <v>501</v>
      </c>
      <c r="H3020" s="324">
        <v>75</v>
      </c>
      <c r="I3020" s="324">
        <v>0.15</v>
      </c>
    </row>
    <row r="3021" spans="1:9" x14ac:dyDescent="0.25">
      <c r="A3021" s="393">
        <v>43831</v>
      </c>
      <c r="B3021" s="325" t="s">
        <v>89</v>
      </c>
      <c r="C3021" s="325" t="s">
        <v>169</v>
      </c>
      <c r="D3021" s="325" t="s">
        <v>81</v>
      </c>
      <c r="E3021" s="325" t="s">
        <v>47</v>
      </c>
      <c r="F3021" s="325">
        <v>551</v>
      </c>
      <c r="G3021" s="325">
        <v>528</v>
      </c>
      <c r="H3021" s="325">
        <v>23</v>
      </c>
      <c r="I3021" s="325">
        <v>0.04</v>
      </c>
    </row>
    <row r="3022" spans="1:9" x14ac:dyDescent="0.25">
      <c r="A3022" s="392">
        <v>43831</v>
      </c>
      <c r="B3022" s="324" t="s">
        <v>89</v>
      </c>
      <c r="C3022" s="324" t="s">
        <v>169</v>
      </c>
      <c r="D3022" s="324" t="s">
        <v>81</v>
      </c>
      <c r="E3022" s="324" t="s">
        <v>48</v>
      </c>
      <c r="F3022" s="324">
        <v>332</v>
      </c>
      <c r="G3022" s="324">
        <v>316</v>
      </c>
      <c r="H3022" s="324">
        <v>16</v>
      </c>
      <c r="I3022" s="324">
        <v>0.05</v>
      </c>
    </row>
    <row r="3023" spans="1:9" x14ac:dyDescent="0.25">
      <c r="A3023" s="393">
        <v>43831</v>
      </c>
      <c r="B3023" s="325" t="s">
        <v>89</v>
      </c>
      <c r="C3023" s="325" t="s">
        <v>169</v>
      </c>
      <c r="D3023" s="325" t="s">
        <v>81</v>
      </c>
      <c r="E3023" s="325" t="s">
        <v>50</v>
      </c>
      <c r="F3023" s="325">
        <v>534</v>
      </c>
      <c r="G3023" s="325">
        <v>534</v>
      </c>
      <c r="H3023" s="325">
        <v>0</v>
      </c>
      <c r="I3023" s="325">
        <v>0</v>
      </c>
    </row>
    <row r="3024" spans="1:9" x14ac:dyDescent="0.25">
      <c r="A3024" s="392">
        <v>43831</v>
      </c>
      <c r="B3024" s="324" t="s">
        <v>89</v>
      </c>
      <c r="C3024" s="324" t="s">
        <v>169</v>
      </c>
      <c r="D3024" s="324" t="s">
        <v>82</v>
      </c>
      <c r="E3024" s="324" t="s">
        <v>9</v>
      </c>
      <c r="F3024" s="324">
        <v>76</v>
      </c>
      <c r="G3024" s="324">
        <v>76</v>
      </c>
      <c r="H3024" s="324">
        <v>0</v>
      </c>
      <c r="I3024" s="324">
        <v>0</v>
      </c>
    </row>
    <row r="3025" spans="1:9" x14ac:dyDescent="0.25">
      <c r="A3025" s="393">
        <v>43831</v>
      </c>
      <c r="B3025" s="325" t="s">
        <v>89</v>
      </c>
      <c r="C3025" s="325" t="s">
        <v>169</v>
      </c>
      <c r="D3025" s="325" t="s">
        <v>82</v>
      </c>
      <c r="E3025" s="325" t="s">
        <v>10</v>
      </c>
      <c r="F3025" s="325">
        <v>64</v>
      </c>
      <c r="G3025" s="325">
        <v>64</v>
      </c>
      <c r="H3025" s="325">
        <v>0</v>
      </c>
      <c r="I3025" s="325">
        <v>0</v>
      </c>
    </row>
    <row r="3026" spans="1:9" x14ac:dyDescent="0.25">
      <c r="A3026" s="392">
        <v>43831</v>
      </c>
      <c r="B3026" s="324" t="s">
        <v>89</v>
      </c>
      <c r="C3026" s="324" t="s">
        <v>169</v>
      </c>
      <c r="D3026" s="324" t="s">
        <v>82</v>
      </c>
      <c r="E3026" s="324" t="s">
        <v>11</v>
      </c>
      <c r="F3026" s="324">
        <v>93</v>
      </c>
      <c r="G3026" s="324">
        <v>92</v>
      </c>
      <c r="H3026" s="324">
        <v>1</v>
      </c>
      <c r="I3026" s="324">
        <v>0.01</v>
      </c>
    </row>
    <row r="3027" spans="1:9" x14ac:dyDescent="0.25">
      <c r="A3027" s="393">
        <v>43831</v>
      </c>
      <c r="B3027" s="325" t="s">
        <v>89</v>
      </c>
      <c r="C3027" s="325" t="s">
        <v>169</v>
      </c>
      <c r="D3027" s="325" t="s">
        <v>82</v>
      </c>
      <c r="E3027" s="325" t="s">
        <v>12</v>
      </c>
      <c r="F3027" s="325">
        <v>180</v>
      </c>
      <c r="G3027" s="325">
        <v>179</v>
      </c>
      <c r="H3027" s="325">
        <v>1</v>
      </c>
      <c r="I3027" s="325">
        <v>0.01</v>
      </c>
    </row>
    <row r="3028" spans="1:9" x14ac:dyDescent="0.25">
      <c r="A3028" s="392">
        <v>43831</v>
      </c>
      <c r="B3028" s="324" t="s">
        <v>89</v>
      </c>
      <c r="C3028" s="324" t="s">
        <v>169</v>
      </c>
      <c r="D3028" s="324" t="s">
        <v>82</v>
      </c>
      <c r="E3028" s="324" t="s">
        <v>13</v>
      </c>
      <c r="F3028" s="324">
        <v>553</v>
      </c>
      <c r="G3028" s="324">
        <v>522</v>
      </c>
      <c r="H3028" s="324">
        <v>31</v>
      </c>
      <c r="I3028" s="324">
        <v>0.06</v>
      </c>
    </row>
    <row r="3029" spans="1:9" x14ac:dyDescent="0.25">
      <c r="A3029" s="393">
        <v>43831</v>
      </c>
      <c r="B3029" s="325" t="s">
        <v>90</v>
      </c>
      <c r="C3029" s="325" t="s">
        <v>169</v>
      </c>
      <c r="D3029" s="325" t="s">
        <v>81</v>
      </c>
      <c r="E3029" s="325" t="s">
        <v>46</v>
      </c>
      <c r="F3029" s="325">
        <v>70</v>
      </c>
      <c r="G3029" s="325">
        <v>68</v>
      </c>
      <c r="H3029" s="325">
        <v>2</v>
      </c>
      <c r="I3029" s="325">
        <v>0.03</v>
      </c>
    </row>
    <row r="3030" spans="1:9" x14ac:dyDescent="0.25">
      <c r="A3030" s="392">
        <v>43831</v>
      </c>
      <c r="B3030" s="324" t="s">
        <v>90</v>
      </c>
      <c r="C3030" s="324" t="s">
        <v>169</v>
      </c>
      <c r="D3030" s="324" t="s">
        <v>81</v>
      </c>
      <c r="E3030" s="324" t="s">
        <v>47</v>
      </c>
      <c r="F3030" s="324">
        <v>179</v>
      </c>
      <c r="G3030" s="324">
        <v>177</v>
      </c>
      <c r="H3030" s="324">
        <v>2</v>
      </c>
      <c r="I3030" s="324">
        <v>0.01</v>
      </c>
    </row>
    <row r="3031" spans="1:9" x14ac:dyDescent="0.25">
      <c r="A3031" s="393">
        <v>43831</v>
      </c>
      <c r="B3031" s="325" t="s">
        <v>90</v>
      </c>
      <c r="C3031" s="325" t="s">
        <v>169</v>
      </c>
      <c r="D3031" s="325" t="s">
        <v>81</v>
      </c>
      <c r="E3031" s="325" t="s">
        <v>48</v>
      </c>
      <c r="F3031" s="325">
        <v>132</v>
      </c>
      <c r="G3031" s="325">
        <v>129</v>
      </c>
      <c r="H3031" s="325">
        <v>3</v>
      </c>
      <c r="I3031" s="325">
        <v>0.02</v>
      </c>
    </row>
    <row r="3032" spans="1:9" x14ac:dyDescent="0.25">
      <c r="A3032" s="392">
        <v>43831</v>
      </c>
      <c r="B3032" s="324" t="s">
        <v>90</v>
      </c>
      <c r="C3032" s="324" t="s">
        <v>169</v>
      </c>
      <c r="D3032" s="324" t="s">
        <v>81</v>
      </c>
      <c r="E3032" s="324" t="s">
        <v>50</v>
      </c>
      <c r="F3032" s="324">
        <v>436</v>
      </c>
      <c r="G3032" s="324">
        <v>434</v>
      </c>
      <c r="H3032" s="324">
        <v>2</v>
      </c>
      <c r="I3032" s="324">
        <v>0</v>
      </c>
    </row>
    <row r="3033" spans="1:9" x14ac:dyDescent="0.25">
      <c r="A3033" s="393">
        <v>43831</v>
      </c>
      <c r="B3033" s="325" t="s">
        <v>147</v>
      </c>
      <c r="C3033" s="325" t="s">
        <v>169</v>
      </c>
      <c r="D3033" s="325" t="s">
        <v>81</v>
      </c>
      <c r="E3033" s="325" t="s">
        <v>46</v>
      </c>
      <c r="F3033" s="325">
        <v>25</v>
      </c>
      <c r="G3033" s="325" t="s">
        <v>170</v>
      </c>
      <c r="H3033" s="325" t="s">
        <v>170</v>
      </c>
      <c r="I3033" s="325" t="s">
        <v>170</v>
      </c>
    </row>
    <row r="3034" spans="1:9" x14ac:dyDescent="0.25">
      <c r="A3034" s="392">
        <v>43831</v>
      </c>
      <c r="B3034" s="324" t="s">
        <v>147</v>
      </c>
      <c r="C3034" s="324" t="s">
        <v>169</v>
      </c>
      <c r="D3034" s="324" t="s">
        <v>81</v>
      </c>
      <c r="E3034" s="324" t="s">
        <v>47</v>
      </c>
      <c r="F3034" s="324">
        <v>24</v>
      </c>
      <c r="G3034" s="324" t="s">
        <v>170</v>
      </c>
      <c r="H3034" s="324" t="s">
        <v>170</v>
      </c>
      <c r="I3034" s="324" t="s">
        <v>170</v>
      </c>
    </row>
    <row r="3035" spans="1:9" x14ac:dyDescent="0.25">
      <c r="A3035" s="393">
        <v>43831</v>
      </c>
      <c r="B3035" s="325" t="s">
        <v>147</v>
      </c>
      <c r="C3035" s="325" t="s">
        <v>169</v>
      </c>
      <c r="D3035" s="325" t="s">
        <v>81</v>
      </c>
      <c r="E3035" s="325" t="s">
        <v>48</v>
      </c>
      <c r="F3035" s="325">
        <v>19</v>
      </c>
      <c r="G3035" s="325" t="s">
        <v>170</v>
      </c>
      <c r="H3035" s="325" t="s">
        <v>170</v>
      </c>
      <c r="I3035" s="325" t="s">
        <v>170</v>
      </c>
    </row>
    <row r="3036" spans="1:9" x14ac:dyDescent="0.25">
      <c r="A3036" s="392">
        <v>43831</v>
      </c>
      <c r="B3036" s="324" t="s">
        <v>147</v>
      </c>
      <c r="C3036" s="324" t="s">
        <v>169</v>
      </c>
      <c r="D3036" s="324" t="s">
        <v>81</v>
      </c>
      <c r="E3036" s="324" t="s">
        <v>50</v>
      </c>
      <c r="F3036" s="324">
        <v>60</v>
      </c>
      <c r="G3036" s="324" t="s">
        <v>170</v>
      </c>
      <c r="H3036" s="324" t="s">
        <v>170</v>
      </c>
      <c r="I3036" s="324" t="s">
        <v>170</v>
      </c>
    </row>
    <row r="3037" spans="1:9" x14ac:dyDescent="0.25">
      <c r="A3037" s="393">
        <v>43831</v>
      </c>
      <c r="B3037" s="325" t="s">
        <v>147</v>
      </c>
      <c r="C3037" s="325" t="s">
        <v>169</v>
      </c>
      <c r="D3037" s="325" t="s">
        <v>82</v>
      </c>
      <c r="E3037" s="325" t="s">
        <v>9</v>
      </c>
      <c r="F3037" s="325">
        <v>9</v>
      </c>
      <c r="G3037" s="325" t="s">
        <v>170</v>
      </c>
      <c r="H3037" s="325" t="s">
        <v>170</v>
      </c>
      <c r="I3037" s="325" t="s">
        <v>170</v>
      </c>
    </row>
    <row r="3038" spans="1:9" x14ac:dyDescent="0.25">
      <c r="A3038" s="392">
        <v>43831</v>
      </c>
      <c r="B3038" s="324" t="s">
        <v>147</v>
      </c>
      <c r="C3038" s="324" t="s">
        <v>169</v>
      </c>
      <c r="D3038" s="324" t="s">
        <v>82</v>
      </c>
      <c r="E3038" s="324" t="s">
        <v>10</v>
      </c>
      <c r="F3038" s="324">
        <v>23</v>
      </c>
      <c r="G3038" s="324" t="s">
        <v>170</v>
      </c>
      <c r="H3038" s="324" t="s">
        <v>170</v>
      </c>
      <c r="I3038" s="324" t="s">
        <v>170</v>
      </c>
    </row>
    <row r="3039" spans="1:9" x14ac:dyDescent="0.25">
      <c r="A3039" s="393">
        <v>43831</v>
      </c>
      <c r="B3039" s="325" t="s">
        <v>147</v>
      </c>
      <c r="C3039" s="325" t="s">
        <v>169</v>
      </c>
      <c r="D3039" s="325" t="s">
        <v>82</v>
      </c>
      <c r="E3039" s="325" t="s">
        <v>11</v>
      </c>
      <c r="F3039" s="325">
        <v>9</v>
      </c>
      <c r="G3039" s="325" t="s">
        <v>170</v>
      </c>
      <c r="H3039" s="325" t="s">
        <v>170</v>
      </c>
      <c r="I3039" s="325" t="s">
        <v>170</v>
      </c>
    </row>
    <row r="3040" spans="1:9" x14ac:dyDescent="0.25">
      <c r="A3040" s="392">
        <v>43831</v>
      </c>
      <c r="B3040" s="324" t="s">
        <v>147</v>
      </c>
      <c r="C3040" s="324" t="s">
        <v>169</v>
      </c>
      <c r="D3040" s="324" t="s">
        <v>82</v>
      </c>
      <c r="E3040" s="324" t="s">
        <v>12</v>
      </c>
      <c r="F3040" s="324">
        <v>25</v>
      </c>
      <c r="G3040" s="324" t="s">
        <v>170</v>
      </c>
      <c r="H3040" s="324" t="s">
        <v>170</v>
      </c>
      <c r="I3040" s="324" t="s">
        <v>170</v>
      </c>
    </row>
    <row r="3041" spans="1:9" x14ac:dyDescent="0.25">
      <c r="A3041" s="393">
        <v>43831</v>
      </c>
      <c r="B3041" s="325" t="s">
        <v>147</v>
      </c>
      <c r="C3041" s="325" t="s">
        <v>169</v>
      </c>
      <c r="D3041" s="325" t="s">
        <v>82</v>
      </c>
      <c r="E3041" s="325" t="s">
        <v>13</v>
      </c>
      <c r="F3041" s="325">
        <v>62</v>
      </c>
      <c r="G3041" s="325" t="s">
        <v>170</v>
      </c>
      <c r="H3041" s="325" t="s">
        <v>170</v>
      </c>
      <c r="I3041" s="325" t="s">
        <v>170</v>
      </c>
    </row>
    <row r="3042" spans="1:9" x14ac:dyDescent="0.25">
      <c r="A3042" s="392">
        <v>43831</v>
      </c>
      <c r="B3042" s="324" t="s">
        <v>148</v>
      </c>
      <c r="C3042" s="324" t="s">
        <v>169</v>
      </c>
      <c r="D3042" s="324" t="s">
        <v>81</v>
      </c>
      <c r="E3042" s="324" t="s">
        <v>46</v>
      </c>
      <c r="F3042" s="324">
        <v>183</v>
      </c>
      <c r="G3042" s="324" t="s">
        <v>170</v>
      </c>
      <c r="H3042" s="324" t="s">
        <v>170</v>
      </c>
      <c r="I3042" s="324" t="s">
        <v>170</v>
      </c>
    </row>
    <row r="3043" spans="1:9" x14ac:dyDescent="0.25">
      <c r="A3043" s="393">
        <v>43831</v>
      </c>
      <c r="B3043" s="325" t="s">
        <v>148</v>
      </c>
      <c r="C3043" s="325" t="s">
        <v>169</v>
      </c>
      <c r="D3043" s="325" t="s">
        <v>81</v>
      </c>
      <c r="E3043" s="325" t="s">
        <v>47</v>
      </c>
      <c r="F3043" s="325">
        <v>224</v>
      </c>
      <c r="G3043" s="325" t="s">
        <v>170</v>
      </c>
      <c r="H3043" s="325" t="s">
        <v>170</v>
      </c>
      <c r="I3043" s="325" t="s">
        <v>170</v>
      </c>
    </row>
    <row r="3044" spans="1:9" x14ac:dyDescent="0.25">
      <c r="A3044" s="392">
        <v>43831</v>
      </c>
      <c r="B3044" s="324" t="s">
        <v>148</v>
      </c>
      <c r="C3044" s="324" t="s">
        <v>169</v>
      </c>
      <c r="D3044" s="324" t="s">
        <v>81</v>
      </c>
      <c r="E3044" s="324" t="s">
        <v>48</v>
      </c>
      <c r="F3044" s="324">
        <v>142</v>
      </c>
      <c r="G3044" s="324" t="s">
        <v>170</v>
      </c>
      <c r="H3044" s="324" t="s">
        <v>170</v>
      </c>
      <c r="I3044" s="324" t="s">
        <v>170</v>
      </c>
    </row>
    <row r="3045" spans="1:9" x14ac:dyDescent="0.25">
      <c r="A3045" s="393">
        <v>43831</v>
      </c>
      <c r="B3045" s="325" t="s">
        <v>148</v>
      </c>
      <c r="C3045" s="325" t="s">
        <v>169</v>
      </c>
      <c r="D3045" s="325" t="s">
        <v>81</v>
      </c>
      <c r="E3045" s="325" t="s">
        <v>50</v>
      </c>
      <c r="F3045" s="325">
        <v>214</v>
      </c>
      <c r="G3045" s="325" t="s">
        <v>170</v>
      </c>
      <c r="H3045" s="325" t="s">
        <v>170</v>
      </c>
      <c r="I3045" s="325" t="s">
        <v>170</v>
      </c>
    </row>
    <row r="3046" spans="1:9" x14ac:dyDescent="0.25">
      <c r="A3046" s="392">
        <v>43831</v>
      </c>
      <c r="B3046" s="324" t="s">
        <v>148</v>
      </c>
      <c r="C3046" s="324" t="s">
        <v>169</v>
      </c>
      <c r="D3046" s="324" t="s">
        <v>82</v>
      </c>
      <c r="E3046" s="324" t="s">
        <v>9</v>
      </c>
      <c r="F3046" s="324">
        <v>234</v>
      </c>
      <c r="G3046" s="324" t="s">
        <v>170</v>
      </c>
      <c r="H3046" s="324" t="s">
        <v>170</v>
      </c>
      <c r="I3046" s="324" t="s">
        <v>170</v>
      </c>
    </row>
    <row r="3047" spans="1:9" x14ac:dyDescent="0.25">
      <c r="A3047" s="393">
        <v>43831</v>
      </c>
      <c r="B3047" s="325" t="s">
        <v>148</v>
      </c>
      <c r="C3047" s="325" t="s">
        <v>169</v>
      </c>
      <c r="D3047" s="325" t="s">
        <v>82</v>
      </c>
      <c r="E3047" s="325" t="s">
        <v>10</v>
      </c>
      <c r="F3047" s="325">
        <v>37</v>
      </c>
      <c r="G3047" s="325" t="s">
        <v>170</v>
      </c>
      <c r="H3047" s="325" t="s">
        <v>170</v>
      </c>
      <c r="I3047" s="325" t="s">
        <v>170</v>
      </c>
    </row>
    <row r="3048" spans="1:9" x14ac:dyDescent="0.25">
      <c r="A3048" s="392">
        <v>43831</v>
      </c>
      <c r="B3048" s="324" t="s">
        <v>148</v>
      </c>
      <c r="C3048" s="324" t="s">
        <v>169</v>
      </c>
      <c r="D3048" s="324" t="s">
        <v>82</v>
      </c>
      <c r="E3048" s="324" t="s">
        <v>11</v>
      </c>
      <c r="F3048" s="324">
        <v>121</v>
      </c>
      <c r="G3048" s="324" t="s">
        <v>170</v>
      </c>
      <c r="H3048" s="324" t="s">
        <v>170</v>
      </c>
      <c r="I3048" s="324" t="s">
        <v>170</v>
      </c>
    </row>
    <row r="3049" spans="1:9" x14ac:dyDescent="0.25">
      <c r="A3049" s="393">
        <v>43831</v>
      </c>
      <c r="B3049" s="325" t="s">
        <v>148</v>
      </c>
      <c r="C3049" s="325" t="s">
        <v>169</v>
      </c>
      <c r="D3049" s="325" t="s">
        <v>82</v>
      </c>
      <c r="E3049" s="325" t="s">
        <v>12</v>
      </c>
      <c r="F3049" s="325">
        <v>79</v>
      </c>
      <c r="G3049" s="325" t="s">
        <v>170</v>
      </c>
      <c r="H3049" s="325" t="s">
        <v>170</v>
      </c>
      <c r="I3049" s="325" t="s">
        <v>170</v>
      </c>
    </row>
    <row r="3050" spans="1:9" x14ac:dyDescent="0.25">
      <c r="A3050" s="392">
        <v>43831</v>
      </c>
      <c r="B3050" s="324" t="s">
        <v>148</v>
      </c>
      <c r="C3050" s="324" t="s">
        <v>169</v>
      </c>
      <c r="D3050" s="324" t="s">
        <v>82</v>
      </c>
      <c r="E3050" s="324" t="s">
        <v>13</v>
      </c>
      <c r="F3050" s="324">
        <v>292</v>
      </c>
      <c r="G3050" s="324" t="s">
        <v>170</v>
      </c>
      <c r="H3050" s="324" t="s">
        <v>170</v>
      </c>
      <c r="I3050" s="324" t="s">
        <v>170</v>
      </c>
    </row>
    <row r="3051" spans="1:9" x14ac:dyDescent="0.25">
      <c r="A3051" s="393">
        <v>43831</v>
      </c>
      <c r="B3051" s="325" t="s">
        <v>149</v>
      </c>
      <c r="C3051" s="325" t="s">
        <v>169</v>
      </c>
      <c r="D3051" s="325" t="s">
        <v>81</v>
      </c>
      <c r="E3051" s="325" t="s">
        <v>46</v>
      </c>
      <c r="F3051" s="325">
        <v>45</v>
      </c>
      <c r="G3051" s="325" t="s">
        <v>170</v>
      </c>
      <c r="H3051" s="325" t="s">
        <v>170</v>
      </c>
      <c r="I3051" s="325" t="s">
        <v>170</v>
      </c>
    </row>
    <row r="3052" spans="1:9" x14ac:dyDescent="0.25">
      <c r="A3052" s="392">
        <v>43831</v>
      </c>
      <c r="B3052" s="324" t="s">
        <v>149</v>
      </c>
      <c r="C3052" s="324" t="s">
        <v>169</v>
      </c>
      <c r="D3052" s="324" t="s">
        <v>81</v>
      </c>
      <c r="E3052" s="324" t="s">
        <v>47</v>
      </c>
      <c r="F3052" s="324">
        <v>136</v>
      </c>
      <c r="G3052" s="324" t="s">
        <v>170</v>
      </c>
      <c r="H3052" s="324" t="s">
        <v>170</v>
      </c>
      <c r="I3052" s="324" t="s">
        <v>170</v>
      </c>
    </row>
    <row r="3053" spans="1:9" x14ac:dyDescent="0.25">
      <c r="A3053" s="393">
        <v>43831</v>
      </c>
      <c r="B3053" s="325" t="s">
        <v>149</v>
      </c>
      <c r="C3053" s="325" t="s">
        <v>169</v>
      </c>
      <c r="D3053" s="325" t="s">
        <v>81</v>
      </c>
      <c r="E3053" s="325" t="s">
        <v>48</v>
      </c>
      <c r="F3053" s="325">
        <v>106</v>
      </c>
      <c r="G3053" s="325" t="s">
        <v>170</v>
      </c>
      <c r="H3053" s="325" t="s">
        <v>170</v>
      </c>
      <c r="I3053" s="325" t="s">
        <v>170</v>
      </c>
    </row>
    <row r="3054" spans="1:9" x14ac:dyDescent="0.25">
      <c r="A3054" s="392">
        <v>43831</v>
      </c>
      <c r="B3054" s="324" t="s">
        <v>149</v>
      </c>
      <c r="C3054" s="324" t="s">
        <v>169</v>
      </c>
      <c r="D3054" s="324" t="s">
        <v>81</v>
      </c>
      <c r="E3054" s="324" t="s">
        <v>50</v>
      </c>
      <c r="F3054" s="324">
        <v>358</v>
      </c>
      <c r="G3054" s="324" t="s">
        <v>170</v>
      </c>
      <c r="H3054" s="324" t="s">
        <v>170</v>
      </c>
      <c r="I3054" s="324" t="s">
        <v>170</v>
      </c>
    </row>
    <row r="3055" spans="1:9" x14ac:dyDescent="0.25">
      <c r="A3055" s="393">
        <v>43831</v>
      </c>
      <c r="B3055" s="325" t="s">
        <v>150</v>
      </c>
      <c r="C3055" s="325" t="s">
        <v>169</v>
      </c>
      <c r="D3055" s="325" t="s">
        <v>81</v>
      </c>
      <c r="E3055" s="325" t="s">
        <v>46</v>
      </c>
      <c r="F3055" s="325">
        <v>194</v>
      </c>
      <c r="G3055" s="325" t="s">
        <v>170</v>
      </c>
      <c r="H3055" s="325" t="s">
        <v>170</v>
      </c>
      <c r="I3055" s="325" t="s">
        <v>170</v>
      </c>
    </row>
    <row r="3056" spans="1:9" x14ac:dyDescent="0.25">
      <c r="A3056" s="392">
        <v>43831</v>
      </c>
      <c r="B3056" s="324" t="s">
        <v>150</v>
      </c>
      <c r="C3056" s="324" t="s">
        <v>169</v>
      </c>
      <c r="D3056" s="324" t="s">
        <v>81</v>
      </c>
      <c r="E3056" s="324" t="s">
        <v>47</v>
      </c>
      <c r="F3056" s="324">
        <v>115</v>
      </c>
      <c r="G3056" s="324" t="s">
        <v>170</v>
      </c>
      <c r="H3056" s="324" t="s">
        <v>170</v>
      </c>
      <c r="I3056" s="324" t="s">
        <v>170</v>
      </c>
    </row>
    <row r="3057" spans="1:9" x14ac:dyDescent="0.25">
      <c r="A3057" s="393">
        <v>43831</v>
      </c>
      <c r="B3057" s="325" t="s">
        <v>150</v>
      </c>
      <c r="C3057" s="325" t="s">
        <v>169</v>
      </c>
      <c r="D3057" s="325" t="s">
        <v>81</v>
      </c>
      <c r="E3057" s="325" t="s">
        <v>48</v>
      </c>
      <c r="F3057" s="325">
        <v>92</v>
      </c>
      <c r="G3057" s="325" t="s">
        <v>170</v>
      </c>
      <c r="H3057" s="325" t="s">
        <v>170</v>
      </c>
      <c r="I3057" s="325" t="s">
        <v>170</v>
      </c>
    </row>
    <row r="3058" spans="1:9" x14ac:dyDescent="0.25">
      <c r="A3058" s="392">
        <v>43831</v>
      </c>
      <c r="B3058" s="324" t="s">
        <v>150</v>
      </c>
      <c r="C3058" s="324" t="s">
        <v>169</v>
      </c>
      <c r="D3058" s="324" t="s">
        <v>81</v>
      </c>
      <c r="E3058" s="324" t="s">
        <v>50</v>
      </c>
      <c r="F3058" s="324">
        <v>84</v>
      </c>
      <c r="G3058" s="324" t="s">
        <v>170</v>
      </c>
      <c r="H3058" s="324" t="s">
        <v>170</v>
      </c>
      <c r="I3058" s="324" t="s">
        <v>170</v>
      </c>
    </row>
    <row r="3059" spans="1:9" x14ac:dyDescent="0.25">
      <c r="A3059" s="393">
        <v>43831</v>
      </c>
      <c r="B3059" s="325" t="s">
        <v>91</v>
      </c>
      <c r="C3059" s="325" t="s">
        <v>169</v>
      </c>
      <c r="D3059" s="325" t="s">
        <v>81</v>
      </c>
      <c r="E3059" s="325" t="s">
        <v>46</v>
      </c>
      <c r="F3059" s="325">
        <v>1113</v>
      </c>
      <c r="G3059" s="325">
        <v>1029</v>
      </c>
      <c r="H3059" s="325">
        <v>84</v>
      </c>
      <c r="I3059" s="325">
        <v>0.08</v>
      </c>
    </row>
    <row r="3060" spans="1:9" x14ac:dyDescent="0.25">
      <c r="A3060" s="392">
        <v>43831</v>
      </c>
      <c r="B3060" s="324" t="s">
        <v>91</v>
      </c>
      <c r="C3060" s="324" t="s">
        <v>169</v>
      </c>
      <c r="D3060" s="324" t="s">
        <v>81</v>
      </c>
      <c r="E3060" s="324" t="s">
        <v>47</v>
      </c>
      <c r="F3060" s="324">
        <v>734</v>
      </c>
      <c r="G3060" s="324">
        <v>726</v>
      </c>
      <c r="H3060" s="324">
        <v>8</v>
      </c>
      <c r="I3060" s="324">
        <v>0.01</v>
      </c>
    </row>
    <row r="3061" spans="1:9" x14ac:dyDescent="0.25">
      <c r="A3061" s="393">
        <v>43831</v>
      </c>
      <c r="B3061" s="325" t="s">
        <v>91</v>
      </c>
      <c r="C3061" s="325" t="s">
        <v>169</v>
      </c>
      <c r="D3061" s="325" t="s">
        <v>81</v>
      </c>
      <c r="E3061" s="325" t="s">
        <v>48</v>
      </c>
      <c r="F3061" s="325">
        <v>654</v>
      </c>
      <c r="G3061" s="325">
        <v>651</v>
      </c>
      <c r="H3061" s="325">
        <v>3</v>
      </c>
      <c r="I3061" s="325">
        <v>0</v>
      </c>
    </row>
    <row r="3062" spans="1:9" x14ac:dyDescent="0.25">
      <c r="A3062" s="392">
        <v>43831</v>
      </c>
      <c r="B3062" s="324" t="s">
        <v>91</v>
      </c>
      <c r="C3062" s="324" t="s">
        <v>169</v>
      </c>
      <c r="D3062" s="324" t="s">
        <v>81</v>
      </c>
      <c r="E3062" s="324" t="s">
        <v>50</v>
      </c>
      <c r="F3062" s="324">
        <v>822</v>
      </c>
      <c r="G3062" s="324">
        <v>821</v>
      </c>
      <c r="H3062" s="324">
        <v>1</v>
      </c>
      <c r="I3062" s="324">
        <v>0</v>
      </c>
    </row>
    <row r="3063" spans="1:9" x14ac:dyDescent="0.25">
      <c r="A3063" s="393">
        <v>43831</v>
      </c>
      <c r="B3063" s="325" t="s">
        <v>91</v>
      </c>
      <c r="C3063" s="325" t="s">
        <v>169</v>
      </c>
      <c r="D3063" s="325" t="s">
        <v>82</v>
      </c>
      <c r="E3063" s="325" t="s">
        <v>9</v>
      </c>
      <c r="F3063" s="325">
        <v>638</v>
      </c>
      <c r="G3063" s="325">
        <v>638</v>
      </c>
      <c r="H3063" s="325">
        <v>0</v>
      </c>
      <c r="I3063" s="325">
        <v>0</v>
      </c>
    </row>
    <row r="3064" spans="1:9" x14ac:dyDescent="0.25">
      <c r="A3064" s="392">
        <v>43831</v>
      </c>
      <c r="B3064" s="324" t="s">
        <v>91</v>
      </c>
      <c r="C3064" s="324" t="s">
        <v>169</v>
      </c>
      <c r="D3064" s="324" t="s">
        <v>82</v>
      </c>
      <c r="E3064" s="324" t="s">
        <v>10</v>
      </c>
      <c r="F3064" s="324">
        <v>244</v>
      </c>
      <c r="G3064" s="324">
        <v>243</v>
      </c>
      <c r="H3064" s="324">
        <v>1</v>
      </c>
      <c r="I3064" s="324">
        <v>0</v>
      </c>
    </row>
    <row r="3065" spans="1:9" x14ac:dyDescent="0.25">
      <c r="A3065" s="393">
        <v>43831</v>
      </c>
      <c r="B3065" s="325" t="s">
        <v>91</v>
      </c>
      <c r="C3065" s="325" t="s">
        <v>169</v>
      </c>
      <c r="D3065" s="325" t="s">
        <v>82</v>
      </c>
      <c r="E3065" s="325" t="s">
        <v>11</v>
      </c>
      <c r="F3065" s="325">
        <v>586</v>
      </c>
      <c r="G3065" s="325">
        <v>586</v>
      </c>
      <c r="H3065" s="325">
        <v>0</v>
      </c>
      <c r="I3065" s="325">
        <v>0</v>
      </c>
    </row>
    <row r="3066" spans="1:9" x14ac:dyDescent="0.25">
      <c r="A3066" s="392">
        <v>43831</v>
      </c>
      <c r="B3066" s="324" t="s">
        <v>91</v>
      </c>
      <c r="C3066" s="324" t="s">
        <v>169</v>
      </c>
      <c r="D3066" s="324" t="s">
        <v>82</v>
      </c>
      <c r="E3066" s="324" t="s">
        <v>12</v>
      </c>
      <c r="F3066" s="324">
        <v>1274</v>
      </c>
      <c r="G3066" s="324">
        <v>1274</v>
      </c>
      <c r="H3066" s="324">
        <v>0</v>
      </c>
      <c r="I3066" s="324">
        <v>0</v>
      </c>
    </row>
    <row r="3067" spans="1:9" x14ac:dyDescent="0.25">
      <c r="A3067" s="393">
        <v>43831</v>
      </c>
      <c r="B3067" s="325" t="s">
        <v>91</v>
      </c>
      <c r="C3067" s="325" t="s">
        <v>169</v>
      </c>
      <c r="D3067" s="325" t="s">
        <v>82</v>
      </c>
      <c r="E3067" s="325" t="s">
        <v>13</v>
      </c>
      <c r="F3067" s="325">
        <v>374</v>
      </c>
      <c r="G3067" s="325">
        <v>282</v>
      </c>
      <c r="H3067" s="325">
        <v>92</v>
      </c>
      <c r="I3067" s="325">
        <v>0.33</v>
      </c>
    </row>
    <row r="3068" spans="1:9" x14ac:dyDescent="0.25">
      <c r="A3068" s="392">
        <v>43831</v>
      </c>
      <c r="B3068" s="324" t="s">
        <v>151</v>
      </c>
      <c r="C3068" s="324" t="s">
        <v>169</v>
      </c>
      <c r="D3068" s="324" t="s">
        <v>81</v>
      </c>
      <c r="E3068" s="324" t="s">
        <v>46</v>
      </c>
      <c r="F3068" s="324">
        <v>72</v>
      </c>
      <c r="G3068" s="324" t="s">
        <v>170</v>
      </c>
      <c r="H3068" s="324" t="s">
        <v>170</v>
      </c>
      <c r="I3068" s="324" t="s">
        <v>170</v>
      </c>
    </row>
    <row r="3069" spans="1:9" x14ac:dyDescent="0.25">
      <c r="A3069" s="393">
        <v>43831</v>
      </c>
      <c r="B3069" s="325" t="s">
        <v>151</v>
      </c>
      <c r="C3069" s="325" t="s">
        <v>169</v>
      </c>
      <c r="D3069" s="325" t="s">
        <v>81</v>
      </c>
      <c r="E3069" s="325" t="s">
        <v>47</v>
      </c>
      <c r="F3069" s="325">
        <v>113</v>
      </c>
      <c r="G3069" s="325" t="s">
        <v>170</v>
      </c>
      <c r="H3069" s="325" t="s">
        <v>170</v>
      </c>
      <c r="I3069" s="325" t="s">
        <v>170</v>
      </c>
    </row>
    <row r="3070" spans="1:9" x14ac:dyDescent="0.25">
      <c r="A3070" s="392">
        <v>43831</v>
      </c>
      <c r="B3070" s="324" t="s">
        <v>151</v>
      </c>
      <c r="C3070" s="324" t="s">
        <v>169</v>
      </c>
      <c r="D3070" s="324" t="s">
        <v>81</v>
      </c>
      <c r="E3070" s="324" t="s">
        <v>48</v>
      </c>
      <c r="F3070" s="324">
        <v>59</v>
      </c>
      <c r="G3070" s="324" t="s">
        <v>170</v>
      </c>
      <c r="H3070" s="324" t="s">
        <v>170</v>
      </c>
      <c r="I3070" s="324" t="s">
        <v>170</v>
      </c>
    </row>
    <row r="3071" spans="1:9" x14ac:dyDescent="0.25">
      <c r="A3071" s="393">
        <v>43831</v>
      </c>
      <c r="B3071" s="325" t="s">
        <v>151</v>
      </c>
      <c r="C3071" s="325" t="s">
        <v>169</v>
      </c>
      <c r="D3071" s="325" t="s">
        <v>81</v>
      </c>
      <c r="E3071" s="325" t="s">
        <v>50</v>
      </c>
      <c r="F3071" s="325">
        <v>67</v>
      </c>
      <c r="G3071" s="325" t="s">
        <v>170</v>
      </c>
      <c r="H3071" s="325" t="s">
        <v>170</v>
      </c>
      <c r="I3071" s="325" t="s">
        <v>170</v>
      </c>
    </row>
    <row r="3072" spans="1:9" x14ac:dyDescent="0.25">
      <c r="A3072" s="392">
        <v>43831</v>
      </c>
      <c r="B3072" s="324" t="s">
        <v>92</v>
      </c>
      <c r="C3072" s="324" t="s">
        <v>169</v>
      </c>
      <c r="D3072" s="324" t="s">
        <v>81</v>
      </c>
      <c r="E3072" s="324" t="s">
        <v>46</v>
      </c>
      <c r="F3072" s="324">
        <v>32</v>
      </c>
      <c r="G3072" s="324">
        <v>27</v>
      </c>
      <c r="H3072" s="324">
        <v>5</v>
      </c>
      <c r="I3072" s="324">
        <v>0.19</v>
      </c>
    </row>
    <row r="3073" spans="1:9" x14ac:dyDescent="0.25">
      <c r="A3073" s="393">
        <v>43831</v>
      </c>
      <c r="B3073" s="325" t="s">
        <v>92</v>
      </c>
      <c r="C3073" s="325" t="s">
        <v>169</v>
      </c>
      <c r="D3073" s="325" t="s">
        <v>81</v>
      </c>
      <c r="E3073" s="325" t="s">
        <v>47</v>
      </c>
      <c r="F3073" s="325">
        <v>413</v>
      </c>
      <c r="G3073" s="325">
        <v>410</v>
      </c>
      <c r="H3073" s="325">
        <v>3</v>
      </c>
      <c r="I3073" s="325">
        <v>0.01</v>
      </c>
    </row>
    <row r="3074" spans="1:9" x14ac:dyDescent="0.25">
      <c r="A3074" s="392">
        <v>43831</v>
      </c>
      <c r="B3074" s="324" t="s">
        <v>92</v>
      </c>
      <c r="C3074" s="324" t="s">
        <v>169</v>
      </c>
      <c r="D3074" s="324" t="s">
        <v>81</v>
      </c>
      <c r="E3074" s="324" t="s">
        <v>48</v>
      </c>
      <c r="F3074" s="324">
        <v>107</v>
      </c>
      <c r="G3074" s="324">
        <v>110</v>
      </c>
      <c r="H3074" s="324">
        <v>-3</v>
      </c>
      <c r="I3074" s="324">
        <v>-0.03</v>
      </c>
    </row>
    <row r="3075" spans="1:9" x14ac:dyDescent="0.25">
      <c r="A3075" s="393">
        <v>43831</v>
      </c>
      <c r="B3075" s="325" t="s">
        <v>92</v>
      </c>
      <c r="C3075" s="325" t="s">
        <v>169</v>
      </c>
      <c r="D3075" s="325" t="s">
        <v>81</v>
      </c>
      <c r="E3075" s="325" t="s">
        <v>50</v>
      </c>
      <c r="F3075" s="325">
        <v>510</v>
      </c>
      <c r="G3075" s="325">
        <v>510</v>
      </c>
      <c r="H3075" s="325">
        <v>0</v>
      </c>
      <c r="I3075" s="325">
        <v>0</v>
      </c>
    </row>
    <row r="3076" spans="1:9" x14ac:dyDescent="0.25">
      <c r="A3076" s="392">
        <v>43831</v>
      </c>
      <c r="B3076" s="324" t="s">
        <v>92</v>
      </c>
      <c r="C3076" s="324" t="s">
        <v>169</v>
      </c>
      <c r="D3076" s="324" t="s">
        <v>82</v>
      </c>
      <c r="E3076" s="324" t="s">
        <v>9</v>
      </c>
      <c r="F3076" s="324">
        <v>488</v>
      </c>
      <c r="G3076" s="324">
        <v>488</v>
      </c>
      <c r="H3076" s="324">
        <v>0</v>
      </c>
      <c r="I3076" s="324">
        <v>0</v>
      </c>
    </row>
    <row r="3077" spans="1:9" x14ac:dyDescent="0.25">
      <c r="A3077" s="393">
        <v>43831</v>
      </c>
      <c r="B3077" s="325" t="s">
        <v>92</v>
      </c>
      <c r="C3077" s="325" t="s">
        <v>169</v>
      </c>
      <c r="D3077" s="325" t="s">
        <v>82</v>
      </c>
      <c r="E3077" s="325" t="s">
        <v>10</v>
      </c>
      <c r="F3077" s="325">
        <v>206</v>
      </c>
      <c r="G3077" s="325">
        <v>206</v>
      </c>
      <c r="H3077" s="325">
        <v>0</v>
      </c>
      <c r="I3077" s="325">
        <v>0</v>
      </c>
    </row>
    <row r="3078" spans="1:9" x14ac:dyDescent="0.25">
      <c r="A3078" s="392">
        <v>43831</v>
      </c>
      <c r="B3078" s="324" t="s">
        <v>92</v>
      </c>
      <c r="C3078" s="324" t="s">
        <v>169</v>
      </c>
      <c r="D3078" s="324" t="s">
        <v>82</v>
      </c>
      <c r="E3078" s="324" t="s">
        <v>11</v>
      </c>
      <c r="F3078" s="324">
        <v>37</v>
      </c>
      <c r="G3078" s="324">
        <v>37</v>
      </c>
      <c r="H3078" s="324">
        <v>0</v>
      </c>
      <c r="I3078" s="324">
        <v>0</v>
      </c>
    </row>
    <row r="3079" spans="1:9" x14ac:dyDescent="0.25">
      <c r="A3079" s="393">
        <v>43831</v>
      </c>
      <c r="B3079" s="325" t="s">
        <v>92</v>
      </c>
      <c r="C3079" s="325" t="s">
        <v>169</v>
      </c>
      <c r="D3079" s="325" t="s">
        <v>82</v>
      </c>
      <c r="E3079" s="325" t="s">
        <v>12</v>
      </c>
      <c r="F3079" s="325">
        <v>12</v>
      </c>
      <c r="G3079" s="325">
        <v>12</v>
      </c>
      <c r="H3079" s="325">
        <v>0</v>
      </c>
      <c r="I3079" s="325">
        <v>0</v>
      </c>
    </row>
    <row r="3080" spans="1:9" x14ac:dyDescent="0.25">
      <c r="A3080" s="392">
        <v>43831</v>
      </c>
      <c r="B3080" s="324" t="s">
        <v>92</v>
      </c>
      <c r="C3080" s="324" t="s">
        <v>169</v>
      </c>
      <c r="D3080" s="324" t="s">
        <v>82</v>
      </c>
      <c r="E3080" s="324" t="s">
        <v>13</v>
      </c>
      <c r="F3080" s="324">
        <v>319</v>
      </c>
      <c r="G3080" s="324">
        <v>314</v>
      </c>
      <c r="H3080" s="324">
        <v>5</v>
      </c>
      <c r="I3080" s="324">
        <v>0.02</v>
      </c>
    </row>
    <row r="3081" spans="1:9" x14ac:dyDescent="0.25">
      <c r="A3081" s="393">
        <v>43831</v>
      </c>
      <c r="B3081" s="325" t="s">
        <v>152</v>
      </c>
      <c r="C3081" s="325" t="s">
        <v>169</v>
      </c>
      <c r="D3081" s="325" t="s">
        <v>81</v>
      </c>
      <c r="E3081" s="325" t="s">
        <v>46</v>
      </c>
      <c r="F3081" s="325">
        <v>108</v>
      </c>
      <c r="G3081" s="325" t="s">
        <v>170</v>
      </c>
      <c r="H3081" s="325" t="s">
        <v>170</v>
      </c>
      <c r="I3081" s="325" t="s">
        <v>170</v>
      </c>
    </row>
    <row r="3082" spans="1:9" x14ac:dyDescent="0.25">
      <c r="A3082" s="392">
        <v>43831</v>
      </c>
      <c r="B3082" s="324" t="s">
        <v>152</v>
      </c>
      <c r="C3082" s="324" t="s">
        <v>169</v>
      </c>
      <c r="D3082" s="324" t="s">
        <v>81</v>
      </c>
      <c r="E3082" s="324" t="s">
        <v>47</v>
      </c>
      <c r="F3082" s="324">
        <v>101</v>
      </c>
      <c r="G3082" s="324" t="s">
        <v>170</v>
      </c>
      <c r="H3082" s="324" t="s">
        <v>170</v>
      </c>
      <c r="I3082" s="324" t="s">
        <v>170</v>
      </c>
    </row>
    <row r="3083" spans="1:9" x14ac:dyDescent="0.25">
      <c r="A3083" s="393">
        <v>43831</v>
      </c>
      <c r="B3083" s="325" t="s">
        <v>152</v>
      </c>
      <c r="C3083" s="325" t="s">
        <v>169</v>
      </c>
      <c r="D3083" s="325" t="s">
        <v>81</v>
      </c>
      <c r="E3083" s="325" t="s">
        <v>48</v>
      </c>
      <c r="F3083" s="325">
        <v>50</v>
      </c>
      <c r="G3083" s="325" t="s">
        <v>170</v>
      </c>
      <c r="H3083" s="325" t="s">
        <v>170</v>
      </c>
      <c r="I3083" s="325" t="s">
        <v>170</v>
      </c>
    </row>
    <row r="3084" spans="1:9" x14ac:dyDescent="0.25">
      <c r="A3084" s="392">
        <v>43831</v>
      </c>
      <c r="B3084" s="324" t="s">
        <v>152</v>
      </c>
      <c r="C3084" s="324" t="s">
        <v>169</v>
      </c>
      <c r="D3084" s="324" t="s">
        <v>81</v>
      </c>
      <c r="E3084" s="324" t="s">
        <v>50</v>
      </c>
      <c r="F3084" s="324">
        <v>112</v>
      </c>
      <c r="G3084" s="324" t="s">
        <v>170</v>
      </c>
      <c r="H3084" s="324" t="s">
        <v>170</v>
      </c>
      <c r="I3084" s="324" t="s">
        <v>170</v>
      </c>
    </row>
    <row r="3085" spans="1:9" x14ac:dyDescent="0.25">
      <c r="A3085" s="393">
        <v>43831</v>
      </c>
      <c r="B3085" s="325" t="s">
        <v>153</v>
      </c>
      <c r="C3085" s="325" t="s">
        <v>169</v>
      </c>
      <c r="D3085" s="325" t="s">
        <v>81</v>
      </c>
      <c r="E3085" s="325" t="s">
        <v>46</v>
      </c>
      <c r="F3085" s="325">
        <v>109</v>
      </c>
      <c r="G3085" s="325" t="s">
        <v>170</v>
      </c>
      <c r="H3085" s="325" t="s">
        <v>170</v>
      </c>
      <c r="I3085" s="325" t="s">
        <v>170</v>
      </c>
    </row>
    <row r="3086" spans="1:9" x14ac:dyDescent="0.25">
      <c r="A3086" s="392">
        <v>43831</v>
      </c>
      <c r="B3086" s="324" t="s">
        <v>153</v>
      </c>
      <c r="C3086" s="324" t="s">
        <v>169</v>
      </c>
      <c r="D3086" s="324" t="s">
        <v>81</v>
      </c>
      <c r="E3086" s="324" t="s">
        <v>47</v>
      </c>
      <c r="F3086" s="324">
        <v>62</v>
      </c>
      <c r="G3086" s="324" t="s">
        <v>170</v>
      </c>
      <c r="H3086" s="324" t="s">
        <v>170</v>
      </c>
      <c r="I3086" s="324" t="s">
        <v>170</v>
      </c>
    </row>
    <row r="3087" spans="1:9" x14ac:dyDescent="0.25">
      <c r="A3087" s="393">
        <v>43831</v>
      </c>
      <c r="B3087" s="325" t="s">
        <v>153</v>
      </c>
      <c r="C3087" s="325" t="s">
        <v>169</v>
      </c>
      <c r="D3087" s="325" t="s">
        <v>81</v>
      </c>
      <c r="E3087" s="325" t="s">
        <v>48</v>
      </c>
      <c r="F3087" s="325">
        <v>55</v>
      </c>
      <c r="G3087" s="325" t="s">
        <v>170</v>
      </c>
      <c r="H3087" s="325" t="s">
        <v>170</v>
      </c>
      <c r="I3087" s="325" t="s">
        <v>170</v>
      </c>
    </row>
    <row r="3088" spans="1:9" x14ac:dyDescent="0.25">
      <c r="A3088" s="392">
        <v>43831</v>
      </c>
      <c r="B3088" s="324" t="s">
        <v>153</v>
      </c>
      <c r="C3088" s="324" t="s">
        <v>169</v>
      </c>
      <c r="D3088" s="324" t="s">
        <v>81</v>
      </c>
      <c r="E3088" s="324" t="s">
        <v>50</v>
      </c>
      <c r="F3088" s="324">
        <v>26</v>
      </c>
      <c r="G3088" s="324" t="s">
        <v>170</v>
      </c>
      <c r="H3088" s="324" t="s">
        <v>170</v>
      </c>
      <c r="I3088" s="324" t="s">
        <v>170</v>
      </c>
    </row>
    <row r="3089" spans="1:9" x14ac:dyDescent="0.25">
      <c r="A3089" s="393">
        <v>43831</v>
      </c>
      <c r="B3089" s="325" t="s">
        <v>154</v>
      </c>
      <c r="C3089" s="325" t="s">
        <v>169</v>
      </c>
      <c r="D3089" s="325" t="s">
        <v>81</v>
      </c>
      <c r="E3089" s="325" t="s">
        <v>46</v>
      </c>
      <c r="F3089" s="325">
        <v>25</v>
      </c>
      <c r="G3089" s="325" t="s">
        <v>170</v>
      </c>
      <c r="H3089" s="325" t="s">
        <v>170</v>
      </c>
      <c r="I3089" s="325" t="s">
        <v>170</v>
      </c>
    </row>
    <row r="3090" spans="1:9" x14ac:dyDescent="0.25">
      <c r="A3090" s="392">
        <v>43831</v>
      </c>
      <c r="B3090" s="324" t="s">
        <v>154</v>
      </c>
      <c r="C3090" s="324" t="s">
        <v>169</v>
      </c>
      <c r="D3090" s="324" t="s">
        <v>81</v>
      </c>
      <c r="E3090" s="324" t="s">
        <v>47</v>
      </c>
      <c r="F3090" s="324">
        <v>43</v>
      </c>
      <c r="G3090" s="324" t="s">
        <v>170</v>
      </c>
      <c r="H3090" s="324" t="s">
        <v>170</v>
      </c>
      <c r="I3090" s="324" t="s">
        <v>170</v>
      </c>
    </row>
    <row r="3091" spans="1:9" x14ac:dyDescent="0.25">
      <c r="A3091" s="393">
        <v>43831</v>
      </c>
      <c r="B3091" s="325" t="s">
        <v>154</v>
      </c>
      <c r="C3091" s="325" t="s">
        <v>169</v>
      </c>
      <c r="D3091" s="325" t="s">
        <v>81</v>
      </c>
      <c r="E3091" s="325" t="s">
        <v>48</v>
      </c>
      <c r="F3091" s="325">
        <v>26</v>
      </c>
      <c r="G3091" s="325" t="s">
        <v>170</v>
      </c>
      <c r="H3091" s="325" t="s">
        <v>170</v>
      </c>
      <c r="I3091" s="325" t="s">
        <v>170</v>
      </c>
    </row>
    <row r="3092" spans="1:9" x14ac:dyDescent="0.25">
      <c r="A3092" s="392">
        <v>43831</v>
      </c>
      <c r="B3092" s="324" t="s">
        <v>154</v>
      </c>
      <c r="C3092" s="324" t="s">
        <v>169</v>
      </c>
      <c r="D3092" s="324" t="s">
        <v>81</v>
      </c>
      <c r="E3092" s="324" t="s">
        <v>50</v>
      </c>
      <c r="F3092" s="324">
        <v>78</v>
      </c>
      <c r="G3092" s="324" t="s">
        <v>170</v>
      </c>
      <c r="H3092" s="324" t="s">
        <v>170</v>
      </c>
      <c r="I3092" s="324" t="s">
        <v>170</v>
      </c>
    </row>
    <row r="3093" spans="1:9" x14ac:dyDescent="0.25">
      <c r="A3093" s="393">
        <v>43831</v>
      </c>
      <c r="B3093" s="325" t="s">
        <v>155</v>
      </c>
      <c r="C3093" s="325" t="s">
        <v>169</v>
      </c>
      <c r="D3093" s="325" t="s">
        <v>81</v>
      </c>
      <c r="E3093" s="325" t="s">
        <v>46</v>
      </c>
      <c r="F3093" s="325">
        <v>222</v>
      </c>
      <c r="G3093" s="325" t="s">
        <v>170</v>
      </c>
      <c r="H3093" s="325" t="s">
        <v>170</v>
      </c>
      <c r="I3093" s="325" t="s">
        <v>170</v>
      </c>
    </row>
    <row r="3094" spans="1:9" x14ac:dyDescent="0.25">
      <c r="A3094" s="392">
        <v>43831</v>
      </c>
      <c r="B3094" s="324" t="s">
        <v>155</v>
      </c>
      <c r="C3094" s="324" t="s">
        <v>169</v>
      </c>
      <c r="D3094" s="324" t="s">
        <v>81</v>
      </c>
      <c r="E3094" s="324" t="s">
        <v>47</v>
      </c>
      <c r="F3094" s="324">
        <v>188</v>
      </c>
      <c r="G3094" s="324" t="s">
        <v>170</v>
      </c>
      <c r="H3094" s="324" t="s">
        <v>170</v>
      </c>
      <c r="I3094" s="324" t="s">
        <v>170</v>
      </c>
    </row>
    <row r="3095" spans="1:9" x14ac:dyDescent="0.25">
      <c r="A3095" s="393">
        <v>43831</v>
      </c>
      <c r="B3095" s="325" t="s">
        <v>155</v>
      </c>
      <c r="C3095" s="325" t="s">
        <v>169</v>
      </c>
      <c r="D3095" s="325" t="s">
        <v>81</v>
      </c>
      <c r="E3095" s="325" t="s">
        <v>48</v>
      </c>
      <c r="F3095" s="325">
        <v>112</v>
      </c>
      <c r="G3095" s="325" t="s">
        <v>170</v>
      </c>
      <c r="H3095" s="325" t="s">
        <v>170</v>
      </c>
      <c r="I3095" s="325" t="s">
        <v>170</v>
      </c>
    </row>
    <row r="3096" spans="1:9" x14ac:dyDescent="0.25">
      <c r="A3096" s="392">
        <v>43831</v>
      </c>
      <c r="B3096" s="324" t="s">
        <v>155</v>
      </c>
      <c r="C3096" s="324" t="s">
        <v>169</v>
      </c>
      <c r="D3096" s="324" t="s">
        <v>81</v>
      </c>
      <c r="E3096" s="324" t="s">
        <v>50</v>
      </c>
      <c r="F3096" s="324">
        <v>244</v>
      </c>
      <c r="G3096" s="324" t="s">
        <v>170</v>
      </c>
      <c r="H3096" s="324" t="s">
        <v>170</v>
      </c>
      <c r="I3096" s="324" t="s">
        <v>170</v>
      </c>
    </row>
    <row r="3097" spans="1:9" x14ac:dyDescent="0.25">
      <c r="A3097" s="393">
        <v>43831</v>
      </c>
      <c r="B3097" s="325" t="s">
        <v>155</v>
      </c>
      <c r="C3097" s="325" t="s">
        <v>169</v>
      </c>
      <c r="D3097" s="325" t="s">
        <v>82</v>
      </c>
      <c r="E3097" s="325" t="s">
        <v>9</v>
      </c>
      <c r="F3097" s="325">
        <v>64</v>
      </c>
      <c r="G3097" s="325" t="s">
        <v>170</v>
      </c>
      <c r="H3097" s="325" t="s">
        <v>170</v>
      </c>
      <c r="I3097" s="325" t="s">
        <v>170</v>
      </c>
    </row>
    <row r="3098" spans="1:9" x14ac:dyDescent="0.25">
      <c r="A3098" s="392">
        <v>43831</v>
      </c>
      <c r="B3098" s="324" t="s">
        <v>155</v>
      </c>
      <c r="C3098" s="324" t="s">
        <v>169</v>
      </c>
      <c r="D3098" s="324" t="s">
        <v>82</v>
      </c>
      <c r="E3098" s="324" t="s">
        <v>10</v>
      </c>
      <c r="F3098" s="324">
        <v>40</v>
      </c>
      <c r="G3098" s="324" t="s">
        <v>170</v>
      </c>
      <c r="H3098" s="324" t="s">
        <v>170</v>
      </c>
      <c r="I3098" s="324" t="s">
        <v>170</v>
      </c>
    </row>
    <row r="3099" spans="1:9" x14ac:dyDescent="0.25">
      <c r="A3099" s="393">
        <v>43831</v>
      </c>
      <c r="B3099" s="325" t="s">
        <v>155</v>
      </c>
      <c r="C3099" s="325" t="s">
        <v>169</v>
      </c>
      <c r="D3099" s="325" t="s">
        <v>82</v>
      </c>
      <c r="E3099" s="325" t="s">
        <v>11</v>
      </c>
      <c r="F3099" s="325">
        <v>82</v>
      </c>
      <c r="G3099" s="325" t="s">
        <v>170</v>
      </c>
      <c r="H3099" s="325" t="s">
        <v>170</v>
      </c>
      <c r="I3099" s="325" t="s">
        <v>170</v>
      </c>
    </row>
    <row r="3100" spans="1:9" x14ac:dyDescent="0.25">
      <c r="A3100" s="392">
        <v>43831</v>
      </c>
      <c r="B3100" s="324" t="s">
        <v>155</v>
      </c>
      <c r="C3100" s="324" t="s">
        <v>169</v>
      </c>
      <c r="D3100" s="324" t="s">
        <v>82</v>
      </c>
      <c r="E3100" s="324" t="s">
        <v>12</v>
      </c>
      <c r="F3100" s="324">
        <v>148</v>
      </c>
      <c r="G3100" s="324" t="s">
        <v>170</v>
      </c>
      <c r="H3100" s="324" t="s">
        <v>170</v>
      </c>
      <c r="I3100" s="324" t="s">
        <v>170</v>
      </c>
    </row>
    <row r="3101" spans="1:9" x14ac:dyDescent="0.25">
      <c r="A3101" s="393">
        <v>43831</v>
      </c>
      <c r="B3101" s="325" t="s">
        <v>155</v>
      </c>
      <c r="C3101" s="325" t="s">
        <v>169</v>
      </c>
      <c r="D3101" s="325" t="s">
        <v>82</v>
      </c>
      <c r="E3101" s="325" t="s">
        <v>13</v>
      </c>
      <c r="F3101" s="325">
        <v>432</v>
      </c>
      <c r="G3101" s="325" t="s">
        <v>170</v>
      </c>
      <c r="H3101" s="325" t="s">
        <v>170</v>
      </c>
      <c r="I3101" s="325" t="s">
        <v>170</v>
      </c>
    </row>
    <row r="3102" spans="1:9" x14ac:dyDescent="0.25">
      <c r="A3102" s="392">
        <v>43831</v>
      </c>
      <c r="B3102" s="324" t="s">
        <v>156</v>
      </c>
      <c r="C3102" s="324" t="s">
        <v>169</v>
      </c>
      <c r="D3102" s="324" t="s">
        <v>81</v>
      </c>
      <c r="E3102" s="324" t="s">
        <v>46</v>
      </c>
      <c r="F3102" s="324">
        <v>156</v>
      </c>
      <c r="G3102" s="324" t="s">
        <v>170</v>
      </c>
      <c r="H3102" s="324" t="s">
        <v>170</v>
      </c>
      <c r="I3102" s="324" t="s">
        <v>170</v>
      </c>
    </row>
    <row r="3103" spans="1:9" x14ac:dyDescent="0.25">
      <c r="A3103" s="393">
        <v>43831</v>
      </c>
      <c r="B3103" s="325" t="s">
        <v>156</v>
      </c>
      <c r="C3103" s="325" t="s">
        <v>169</v>
      </c>
      <c r="D3103" s="325" t="s">
        <v>81</v>
      </c>
      <c r="E3103" s="325" t="s">
        <v>47</v>
      </c>
      <c r="F3103" s="325">
        <v>132</v>
      </c>
      <c r="G3103" s="325" t="s">
        <v>170</v>
      </c>
      <c r="H3103" s="325" t="s">
        <v>170</v>
      </c>
      <c r="I3103" s="325" t="s">
        <v>170</v>
      </c>
    </row>
    <row r="3104" spans="1:9" x14ac:dyDescent="0.25">
      <c r="A3104" s="392">
        <v>43831</v>
      </c>
      <c r="B3104" s="324" t="s">
        <v>156</v>
      </c>
      <c r="C3104" s="324" t="s">
        <v>169</v>
      </c>
      <c r="D3104" s="324" t="s">
        <v>81</v>
      </c>
      <c r="E3104" s="324" t="s">
        <v>48</v>
      </c>
      <c r="F3104" s="324">
        <v>106</v>
      </c>
      <c r="G3104" s="324" t="s">
        <v>170</v>
      </c>
      <c r="H3104" s="324" t="s">
        <v>170</v>
      </c>
      <c r="I3104" s="324" t="s">
        <v>170</v>
      </c>
    </row>
    <row r="3105" spans="1:9" x14ac:dyDescent="0.25">
      <c r="A3105" s="393">
        <v>43831</v>
      </c>
      <c r="B3105" s="325" t="s">
        <v>156</v>
      </c>
      <c r="C3105" s="325" t="s">
        <v>169</v>
      </c>
      <c r="D3105" s="325" t="s">
        <v>81</v>
      </c>
      <c r="E3105" s="325" t="s">
        <v>50</v>
      </c>
      <c r="F3105" s="325">
        <v>320</v>
      </c>
      <c r="G3105" s="325" t="s">
        <v>170</v>
      </c>
      <c r="H3105" s="325" t="s">
        <v>170</v>
      </c>
      <c r="I3105" s="325" t="s">
        <v>170</v>
      </c>
    </row>
    <row r="3106" spans="1:9" x14ac:dyDescent="0.25">
      <c r="A3106" s="392">
        <v>43831</v>
      </c>
      <c r="B3106" s="324" t="s">
        <v>156</v>
      </c>
      <c r="C3106" s="324" t="s">
        <v>169</v>
      </c>
      <c r="D3106" s="324" t="s">
        <v>82</v>
      </c>
      <c r="E3106" s="324" t="s">
        <v>9</v>
      </c>
      <c r="F3106" s="324">
        <v>26</v>
      </c>
      <c r="G3106" s="324" t="s">
        <v>170</v>
      </c>
      <c r="H3106" s="324" t="s">
        <v>170</v>
      </c>
      <c r="I3106" s="324" t="s">
        <v>170</v>
      </c>
    </row>
    <row r="3107" spans="1:9" x14ac:dyDescent="0.25">
      <c r="A3107" s="393">
        <v>43831</v>
      </c>
      <c r="B3107" s="325" t="s">
        <v>156</v>
      </c>
      <c r="C3107" s="325" t="s">
        <v>169</v>
      </c>
      <c r="D3107" s="325" t="s">
        <v>82</v>
      </c>
      <c r="E3107" s="325" t="s">
        <v>10</v>
      </c>
      <c r="F3107" s="325">
        <v>126</v>
      </c>
      <c r="G3107" s="325" t="s">
        <v>170</v>
      </c>
      <c r="H3107" s="325" t="s">
        <v>170</v>
      </c>
      <c r="I3107" s="325" t="s">
        <v>170</v>
      </c>
    </row>
    <row r="3108" spans="1:9" x14ac:dyDescent="0.25">
      <c r="A3108" s="392">
        <v>43831</v>
      </c>
      <c r="B3108" s="324" t="s">
        <v>156</v>
      </c>
      <c r="C3108" s="324" t="s">
        <v>169</v>
      </c>
      <c r="D3108" s="324" t="s">
        <v>82</v>
      </c>
      <c r="E3108" s="324" t="s">
        <v>11</v>
      </c>
      <c r="F3108" s="324">
        <v>173</v>
      </c>
      <c r="G3108" s="324" t="s">
        <v>170</v>
      </c>
      <c r="H3108" s="324" t="s">
        <v>170</v>
      </c>
      <c r="I3108" s="324" t="s">
        <v>170</v>
      </c>
    </row>
    <row r="3109" spans="1:9" x14ac:dyDescent="0.25">
      <c r="A3109" s="393">
        <v>43831</v>
      </c>
      <c r="B3109" s="325" t="s">
        <v>156</v>
      </c>
      <c r="C3109" s="325" t="s">
        <v>169</v>
      </c>
      <c r="D3109" s="325" t="s">
        <v>82</v>
      </c>
      <c r="E3109" s="325" t="s">
        <v>12</v>
      </c>
      <c r="F3109" s="325">
        <v>222</v>
      </c>
      <c r="G3109" s="325" t="s">
        <v>170</v>
      </c>
      <c r="H3109" s="325" t="s">
        <v>170</v>
      </c>
      <c r="I3109" s="325" t="s">
        <v>170</v>
      </c>
    </row>
    <row r="3110" spans="1:9" x14ac:dyDescent="0.25">
      <c r="A3110" s="392">
        <v>43831</v>
      </c>
      <c r="B3110" s="324" t="s">
        <v>156</v>
      </c>
      <c r="C3110" s="324" t="s">
        <v>169</v>
      </c>
      <c r="D3110" s="324" t="s">
        <v>82</v>
      </c>
      <c r="E3110" s="324" t="s">
        <v>13</v>
      </c>
      <c r="F3110" s="324">
        <v>167</v>
      </c>
      <c r="G3110" s="324" t="s">
        <v>170</v>
      </c>
      <c r="H3110" s="324" t="s">
        <v>170</v>
      </c>
      <c r="I3110" s="324" t="s">
        <v>170</v>
      </c>
    </row>
    <row r="3111" spans="1:9" x14ac:dyDescent="0.25">
      <c r="A3111" s="393">
        <v>43831</v>
      </c>
      <c r="B3111" s="325" t="s">
        <v>93</v>
      </c>
      <c r="C3111" s="325" t="s">
        <v>169</v>
      </c>
      <c r="D3111" s="325" t="s">
        <v>81</v>
      </c>
      <c r="E3111" s="325" t="s">
        <v>46</v>
      </c>
      <c r="F3111" s="325">
        <v>263</v>
      </c>
      <c r="G3111" s="325">
        <v>237</v>
      </c>
      <c r="H3111" s="325">
        <v>26</v>
      </c>
      <c r="I3111" s="325">
        <v>0.11</v>
      </c>
    </row>
    <row r="3112" spans="1:9" x14ac:dyDescent="0.25">
      <c r="A3112" s="392">
        <v>43831</v>
      </c>
      <c r="B3112" s="324" t="s">
        <v>93</v>
      </c>
      <c r="C3112" s="324" t="s">
        <v>169</v>
      </c>
      <c r="D3112" s="324" t="s">
        <v>81</v>
      </c>
      <c r="E3112" s="324" t="s">
        <v>47</v>
      </c>
      <c r="F3112" s="324">
        <v>196</v>
      </c>
      <c r="G3112" s="324">
        <v>190</v>
      </c>
      <c r="H3112" s="324">
        <v>6</v>
      </c>
      <c r="I3112" s="324">
        <v>0.03</v>
      </c>
    </row>
    <row r="3113" spans="1:9" x14ac:dyDescent="0.25">
      <c r="A3113" s="393">
        <v>43831</v>
      </c>
      <c r="B3113" s="325" t="s">
        <v>93</v>
      </c>
      <c r="C3113" s="325" t="s">
        <v>169</v>
      </c>
      <c r="D3113" s="325" t="s">
        <v>81</v>
      </c>
      <c r="E3113" s="325" t="s">
        <v>48</v>
      </c>
      <c r="F3113" s="325">
        <v>149</v>
      </c>
      <c r="G3113" s="325">
        <v>143</v>
      </c>
      <c r="H3113" s="325">
        <v>6</v>
      </c>
      <c r="I3113" s="325">
        <v>0.04</v>
      </c>
    </row>
    <row r="3114" spans="1:9" x14ac:dyDescent="0.25">
      <c r="A3114" s="392">
        <v>43831</v>
      </c>
      <c r="B3114" s="324" t="s">
        <v>93</v>
      </c>
      <c r="C3114" s="324" t="s">
        <v>169</v>
      </c>
      <c r="D3114" s="324" t="s">
        <v>81</v>
      </c>
      <c r="E3114" s="324" t="s">
        <v>50</v>
      </c>
      <c r="F3114" s="324">
        <v>419</v>
      </c>
      <c r="G3114" s="324">
        <v>419</v>
      </c>
      <c r="H3114" s="324">
        <v>0</v>
      </c>
      <c r="I3114" s="324">
        <v>0</v>
      </c>
    </row>
    <row r="3115" spans="1:9" x14ac:dyDescent="0.25">
      <c r="A3115" s="393">
        <v>43831</v>
      </c>
      <c r="B3115" s="325" t="s">
        <v>93</v>
      </c>
      <c r="C3115" s="325" t="s">
        <v>169</v>
      </c>
      <c r="D3115" s="325" t="s">
        <v>82</v>
      </c>
      <c r="E3115" s="325" t="s">
        <v>9</v>
      </c>
      <c r="F3115" s="325">
        <v>52</v>
      </c>
      <c r="G3115" s="325">
        <v>51</v>
      </c>
      <c r="H3115" s="325">
        <v>1</v>
      </c>
      <c r="I3115" s="325">
        <v>0.02</v>
      </c>
    </row>
    <row r="3116" spans="1:9" x14ac:dyDescent="0.25">
      <c r="A3116" s="392">
        <v>43831</v>
      </c>
      <c r="B3116" s="324" t="s">
        <v>93</v>
      </c>
      <c r="C3116" s="324" t="s">
        <v>169</v>
      </c>
      <c r="D3116" s="324" t="s">
        <v>82</v>
      </c>
      <c r="E3116" s="324" t="s">
        <v>10</v>
      </c>
      <c r="F3116" s="324">
        <v>170</v>
      </c>
      <c r="G3116" s="324">
        <v>169</v>
      </c>
      <c r="H3116" s="324">
        <v>1</v>
      </c>
      <c r="I3116" s="324">
        <v>0.01</v>
      </c>
    </row>
    <row r="3117" spans="1:9" x14ac:dyDescent="0.25">
      <c r="A3117" s="393">
        <v>43831</v>
      </c>
      <c r="B3117" s="325" t="s">
        <v>93</v>
      </c>
      <c r="C3117" s="325" t="s">
        <v>169</v>
      </c>
      <c r="D3117" s="325" t="s">
        <v>82</v>
      </c>
      <c r="E3117" s="325" t="s">
        <v>11</v>
      </c>
      <c r="F3117" s="325">
        <v>208</v>
      </c>
      <c r="G3117" s="325">
        <v>207</v>
      </c>
      <c r="H3117" s="325">
        <v>1</v>
      </c>
      <c r="I3117" s="325">
        <v>0</v>
      </c>
    </row>
    <row r="3118" spans="1:9" x14ac:dyDescent="0.25">
      <c r="A3118" s="392">
        <v>43831</v>
      </c>
      <c r="B3118" s="324" t="s">
        <v>93</v>
      </c>
      <c r="C3118" s="324" t="s">
        <v>169</v>
      </c>
      <c r="D3118" s="324" t="s">
        <v>82</v>
      </c>
      <c r="E3118" s="324" t="s">
        <v>12</v>
      </c>
      <c r="F3118" s="324">
        <v>306</v>
      </c>
      <c r="G3118" s="324">
        <v>306</v>
      </c>
      <c r="H3118" s="324">
        <v>0</v>
      </c>
      <c r="I3118" s="324">
        <v>0</v>
      </c>
    </row>
    <row r="3119" spans="1:9" x14ac:dyDescent="0.25">
      <c r="A3119" s="393">
        <v>43831</v>
      </c>
      <c r="B3119" s="325" t="s">
        <v>93</v>
      </c>
      <c r="C3119" s="325" t="s">
        <v>169</v>
      </c>
      <c r="D3119" s="325" t="s">
        <v>82</v>
      </c>
      <c r="E3119" s="325" t="s">
        <v>13</v>
      </c>
      <c r="F3119" s="325">
        <v>291</v>
      </c>
      <c r="G3119" s="325">
        <v>256</v>
      </c>
      <c r="H3119" s="325">
        <v>35</v>
      </c>
      <c r="I3119" s="325">
        <v>0.14000000000000001</v>
      </c>
    </row>
    <row r="3120" spans="1:9" x14ac:dyDescent="0.25">
      <c r="A3120" s="392">
        <v>43831</v>
      </c>
      <c r="B3120" s="324" t="s">
        <v>171</v>
      </c>
      <c r="C3120" s="324" t="s">
        <v>169</v>
      </c>
      <c r="D3120" s="324" t="s">
        <v>81</v>
      </c>
      <c r="E3120" s="324" t="s">
        <v>46</v>
      </c>
      <c r="F3120" s="324" t="s">
        <v>170</v>
      </c>
      <c r="G3120" s="324" t="s">
        <v>170</v>
      </c>
      <c r="H3120" s="324" t="s">
        <v>170</v>
      </c>
      <c r="I3120" s="324" t="s">
        <v>170</v>
      </c>
    </row>
    <row r="3121" spans="1:9" x14ac:dyDescent="0.25">
      <c r="A3121" s="393">
        <v>43831</v>
      </c>
      <c r="B3121" s="325" t="s">
        <v>171</v>
      </c>
      <c r="C3121" s="325" t="s">
        <v>169</v>
      </c>
      <c r="D3121" s="325" t="s">
        <v>81</v>
      </c>
      <c r="E3121" s="325" t="s">
        <v>47</v>
      </c>
      <c r="F3121" s="325" t="s">
        <v>170</v>
      </c>
      <c r="G3121" s="325" t="s">
        <v>170</v>
      </c>
      <c r="H3121" s="325" t="s">
        <v>170</v>
      </c>
      <c r="I3121" s="325" t="s">
        <v>170</v>
      </c>
    </row>
    <row r="3122" spans="1:9" x14ac:dyDescent="0.25">
      <c r="A3122" s="392">
        <v>43831</v>
      </c>
      <c r="B3122" s="324" t="s">
        <v>171</v>
      </c>
      <c r="C3122" s="324" t="s">
        <v>169</v>
      </c>
      <c r="D3122" s="324" t="s">
        <v>81</v>
      </c>
      <c r="E3122" s="324" t="s">
        <v>48</v>
      </c>
      <c r="F3122" s="324" t="s">
        <v>170</v>
      </c>
      <c r="G3122" s="324" t="s">
        <v>170</v>
      </c>
      <c r="H3122" s="324" t="s">
        <v>170</v>
      </c>
      <c r="I3122" s="324" t="s">
        <v>170</v>
      </c>
    </row>
    <row r="3123" spans="1:9" x14ac:dyDescent="0.25">
      <c r="A3123" s="393">
        <v>43831</v>
      </c>
      <c r="B3123" s="325" t="s">
        <v>171</v>
      </c>
      <c r="C3123" s="325" t="s">
        <v>169</v>
      </c>
      <c r="D3123" s="325" t="s">
        <v>81</v>
      </c>
      <c r="E3123" s="325" t="s">
        <v>50</v>
      </c>
      <c r="F3123" s="325" t="s">
        <v>170</v>
      </c>
      <c r="G3123" s="325" t="s">
        <v>170</v>
      </c>
      <c r="H3123" s="325" t="s">
        <v>170</v>
      </c>
      <c r="I3123" s="325" t="s">
        <v>170</v>
      </c>
    </row>
    <row r="3124" spans="1:9" x14ac:dyDescent="0.25">
      <c r="A3124" s="392">
        <v>43831</v>
      </c>
      <c r="B3124" s="324" t="s">
        <v>171</v>
      </c>
      <c r="C3124" s="324" t="s">
        <v>169</v>
      </c>
      <c r="D3124" s="324" t="s">
        <v>82</v>
      </c>
      <c r="E3124" s="324" t="s">
        <v>9</v>
      </c>
      <c r="F3124" s="324" t="s">
        <v>170</v>
      </c>
      <c r="G3124" s="324" t="s">
        <v>170</v>
      </c>
      <c r="H3124" s="324" t="s">
        <v>170</v>
      </c>
      <c r="I3124" s="324" t="s">
        <v>170</v>
      </c>
    </row>
    <row r="3125" spans="1:9" x14ac:dyDescent="0.25">
      <c r="A3125" s="393">
        <v>43831</v>
      </c>
      <c r="B3125" s="325" t="s">
        <v>171</v>
      </c>
      <c r="C3125" s="325" t="s">
        <v>169</v>
      </c>
      <c r="D3125" s="325" t="s">
        <v>82</v>
      </c>
      <c r="E3125" s="325" t="s">
        <v>10</v>
      </c>
      <c r="F3125" s="325" t="s">
        <v>170</v>
      </c>
      <c r="G3125" s="325" t="s">
        <v>170</v>
      </c>
      <c r="H3125" s="325" t="s">
        <v>170</v>
      </c>
      <c r="I3125" s="325" t="s">
        <v>170</v>
      </c>
    </row>
    <row r="3126" spans="1:9" x14ac:dyDescent="0.25">
      <c r="A3126" s="392">
        <v>43831</v>
      </c>
      <c r="B3126" s="324" t="s">
        <v>171</v>
      </c>
      <c r="C3126" s="324" t="s">
        <v>169</v>
      </c>
      <c r="D3126" s="324" t="s">
        <v>82</v>
      </c>
      <c r="E3126" s="324" t="s">
        <v>11</v>
      </c>
      <c r="F3126" s="324" t="s">
        <v>170</v>
      </c>
      <c r="G3126" s="324" t="s">
        <v>170</v>
      </c>
      <c r="H3126" s="324" t="s">
        <v>170</v>
      </c>
      <c r="I3126" s="324" t="s">
        <v>170</v>
      </c>
    </row>
    <row r="3127" spans="1:9" x14ac:dyDescent="0.25">
      <c r="A3127" s="393">
        <v>43831</v>
      </c>
      <c r="B3127" s="325" t="s">
        <v>171</v>
      </c>
      <c r="C3127" s="325" t="s">
        <v>169</v>
      </c>
      <c r="D3127" s="325" t="s">
        <v>82</v>
      </c>
      <c r="E3127" s="325" t="s">
        <v>12</v>
      </c>
      <c r="F3127" s="325" t="s">
        <v>170</v>
      </c>
      <c r="G3127" s="325" t="s">
        <v>170</v>
      </c>
      <c r="H3127" s="325" t="s">
        <v>170</v>
      </c>
      <c r="I3127" s="325" t="s">
        <v>170</v>
      </c>
    </row>
    <row r="3128" spans="1:9" x14ac:dyDescent="0.25">
      <c r="A3128" s="392">
        <v>43831</v>
      </c>
      <c r="B3128" s="324" t="s">
        <v>171</v>
      </c>
      <c r="C3128" s="324" t="s">
        <v>169</v>
      </c>
      <c r="D3128" s="324" t="s">
        <v>82</v>
      </c>
      <c r="E3128" s="324" t="s">
        <v>13</v>
      </c>
      <c r="F3128" s="324" t="s">
        <v>170</v>
      </c>
      <c r="G3128" s="324" t="s">
        <v>170</v>
      </c>
      <c r="H3128" s="324" t="s">
        <v>170</v>
      </c>
      <c r="I3128" s="324" t="s">
        <v>170</v>
      </c>
    </row>
    <row r="3129" spans="1:9" x14ac:dyDescent="0.25">
      <c r="A3129" s="393">
        <v>43831</v>
      </c>
      <c r="B3129" s="325" t="s">
        <v>157</v>
      </c>
      <c r="C3129" s="325" t="s">
        <v>169</v>
      </c>
      <c r="D3129" s="325" t="s">
        <v>81</v>
      </c>
      <c r="E3129" s="325" t="s">
        <v>46</v>
      </c>
      <c r="F3129" s="325">
        <v>138</v>
      </c>
      <c r="G3129" s="325" t="s">
        <v>170</v>
      </c>
      <c r="H3129" s="325" t="s">
        <v>170</v>
      </c>
      <c r="I3129" s="325" t="s">
        <v>170</v>
      </c>
    </row>
    <row r="3130" spans="1:9" x14ac:dyDescent="0.25">
      <c r="A3130" s="392">
        <v>43831</v>
      </c>
      <c r="B3130" s="324" t="s">
        <v>157</v>
      </c>
      <c r="C3130" s="324" t="s">
        <v>169</v>
      </c>
      <c r="D3130" s="324" t="s">
        <v>81</v>
      </c>
      <c r="E3130" s="324" t="s">
        <v>47</v>
      </c>
      <c r="F3130" s="324">
        <v>114</v>
      </c>
      <c r="G3130" s="324" t="s">
        <v>170</v>
      </c>
      <c r="H3130" s="324" t="s">
        <v>170</v>
      </c>
      <c r="I3130" s="324" t="s">
        <v>170</v>
      </c>
    </row>
    <row r="3131" spans="1:9" x14ac:dyDescent="0.25">
      <c r="A3131" s="393">
        <v>43831</v>
      </c>
      <c r="B3131" s="325" t="s">
        <v>157</v>
      </c>
      <c r="C3131" s="325" t="s">
        <v>169</v>
      </c>
      <c r="D3131" s="325" t="s">
        <v>81</v>
      </c>
      <c r="E3131" s="325" t="s">
        <v>48</v>
      </c>
      <c r="F3131" s="325">
        <v>85</v>
      </c>
      <c r="G3131" s="325" t="s">
        <v>170</v>
      </c>
      <c r="H3131" s="325" t="s">
        <v>170</v>
      </c>
      <c r="I3131" s="325" t="s">
        <v>170</v>
      </c>
    </row>
    <row r="3132" spans="1:9" x14ac:dyDescent="0.25">
      <c r="A3132" s="392">
        <v>43831</v>
      </c>
      <c r="B3132" s="324" t="s">
        <v>157</v>
      </c>
      <c r="C3132" s="324" t="s">
        <v>169</v>
      </c>
      <c r="D3132" s="324" t="s">
        <v>81</v>
      </c>
      <c r="E3132" s="324" t="s">
        <v>50</v>
      </c>
      <c r="F3132" s="324">
        <v>170</v>
      </c>
      <c r="G3132" s="324" t="s">
        <v>170</v>
      </c>
      <c r="H3132" s="324" t="s">
        <v>170</v>
      </c>
      <c r="I3132" s="324" t="s">
        <v>170</v>
      </c>
    </row>
    <row r="3133" spans="1:9" x14ac:dyDescent="0.25">
      <c r="A3133" s="393">
        <v>43831</v>
      </c>
      <c r="B3133" s="325" t="s">
        <v>157</v>
      </c>
      <c r="C3133" s="325" t="s">
        <v>169</v>
      </c>
      <c r="D3133" s="325" t="s">
        <v>82</v>
      </c>
      <c r="E3133" s="325" t="s">
        <v>9</v>
      </c>
      <c r="F3133" s="325">
        <v>103</v>
      </c>
      <c r="G3133" s="325" t="s">
        <v>170</v>
      </c>
      <c r="H3133" s="325" t="s">
        <v>170</v>
      </c>
      <c r="I3133" s="325" t="s">
        <v>170</v>
      </c>
    </row>
    <row r="3134" spans="1:9" x14ac:dyDescent="0.25">
      <c r="A3134" s="392">
        <v>43831</v>
      </c>
      <c r="B3134" s="324" t="s">
        <v>157</v>
      </c>
      <c r="C3134" s="324" t="s">
        <v>169</v>
      </c>
      <c r="D3134" s="324" t="s">
        <v>82</v>
      </c>
      <c r="E3134" s="324" t="s">
        <v>10</v>
      </c>
      <c r="F3134" s="324">
        <v>25</v>
      </c>
      <c r="G3134" s="324" t="s">
        <v>170</v>
      </c>
      <c r="H3134" s="324" t="s">
        <v>170</v>
      </c>
      <c r="I3134" s="324" t="s">
        <v>170</v>
      </c>
    </row>
    <row r="3135" spans="1:9" x14ac:dyDescent="0.25">
      <c r="A3135" s="393">
        <v>43831</v>
      </c>
      <c r="B3135" s="325" t="s">
        <v>157</v>
      </c>
      <c r="C3135" s="325" t="s">
        <v>169</v>
      </c>
      <c r="D3135" s="325" t="s">
        <v>82</v>
      </c>
      <c r="E3135" s="325" t="s">
        <v>11</v>
      </c>
      <c r="F3135" s="325">
        <v>98</v>
      </c>
      <c r="G3135" s="325" t="s">
        <v>170</v>
      </c>
      <c r="H3135" s="325" t="s">
        <v>170</v>
      </c>
      <c r="I3135" s="325" t="s">
        <v>170</v>
      </c>
    </row>
    <row r="3136" spans="1:9" x14ac:dyDescent="0.25">
      <c r="A3136" s="392">
        <v>43831</v>
      </c>
      <c r="B3136" s="324" t="s">
        <v>157</v>
      </c>
      <c r="C3136" s="324" t="s">
        <v>169</v>
      </c>
      <c r="D3136" s="324" t="s">
        <v>82</v>
      </c>
      <c r="E3136" s="324" t="s">
        <v>12</v>
      </c>
      <c r="F3136" s="324">
        <v>55</v>
      </c>
      <c r="G3136" s="324" t="s">
        <v>170</v>
      </c>
      <c r="H3136" s="324" t="s">
        <v>170</v>
      </c>
      <c r="I3136" s="324" t="s">
        <v>170</v>
      </c>
    </row>
    <row r="3137" spans="1:9" x14ac:dyDescent="0.25">
      <c r="A3137" s="393">
        <v>43831</v>
      </c>
      <c r="B3137" s="325" t="s">
        <v>157</v>
      </c>
      <c r="C3137" s="325" t="s">
        <v>169</v>
      </c>
      <c r="D3137" s="325" t="s">
        <v>82</v>
      </c>
      <c r="E3137" s="325" t="s">
        <v>13</v>
      </c>
      <c r="F3137" s="325">
        <v>168</v>
      </c>
      <c r="G3137" s="325" t="s">
        <v>170</v>
      </c>
      <c r="H3137" s="325" t="s">
        <v>170</v>
      </c>
      <c r="I3137" s="325" t="s">
        <v>170</v>
      </c>
    </row>
    <row r="3138" spans="1:9" x14ac:dyDescent="0.25">
      <c r="A3138" s="392">
        <v>43831</v>
      </c>
      <c r="B3138" s="324" t="s">
        <v>158</v>
      </c>
      <c r="C3138" s="324" t="s">
        <v>169</v>
      </c>
      <c r="D3138" s="324" t="s">
        <v>81</v>
      </c>
      <c r="E3138" s="324" t="s">
        <v>46</v>
      </c>
      <c r="F3138" s="324">
        <v>362</v>
      </c>
      <c r="G3138" s="324" t="s">
        <v>170</v>
      </c>
      <c r="H3138" s="324" t="s">
        <v>170</v>
      </c>
      <c r="I3138" s="324" t="s">
        <v>170</v>
      </c>
    </row>
    <row r="3139" spans="1:9" x14ac:dyDescent="0.25">
      <c r="A3139" s="393">
        <v>43831</v>
      </c>
      <c r="B3139" s="325" t="s">
        <v>158</v>
      </c>
      <c r="C3139" s="325" t="s">
        <v>169</v>
      </c>
      <c r="D3139" s="325" t="s">
        <v>81</v>
      </c>
      <c r="E3139" s="325" t="s">
        <v>47</v>
      </c>
      <c r="F3139" s="325">
        <v>125</v>
      </c>
      <c r="G3139" s="325" t="s">
        <v>170</v>
      </c>
      <c r="H3139" s="325" t="s">
        <v>170</v>
      </c>
      <c r="I3139" s="325" t="s">
        <v>170</v>
      </c>
    </row>
    <row r="3140" spans="1:9" x14ac:dyDescent="0.25">
      <c r="A3140" s="392">
        <v>43831</v>
      </c>
      <c r="B3140" s="324" t="s">
        <v>158</v>
      </c>
      <c r="C3140" s="324" t="s">
        <v>169</v>
      </c>
      <c r="D3140" s="324" t="s">
        <v>81</v>
      </c>
      <c r="E3140" s="324" t="s">
        <v>48</v>
      </c>
      <c r="F3140" s="324">
        <v>94</v>
      </c>
      <c r="G3140" s="324" t="s">
        <v>170</v>
      </c>
      <c r="H3140" s="324" t="s">
        <v>170</v>
      </c>
      <c r="I3140" s="324" t="s">
        <v>170</v>
      </c>
    </row>
    <row r="3141" spans="1:9" x14ac:dyDescent="0.25">
      <c r="A3141" s="393">
        <v>43831</v>
      </c>
      <c r="B3141" s="325" t="s">
        <v>158</v>
      </c>
      <c r="C3141" s="325" t="s">
        <v>169</v>
      </c>
      <c r="D3141" s="325" t="s">
        <v>81</v>
      </c>
      <c r="E3141" s="325" t="s">
        <v>50</v>
      </c>
      <c r="F3141" s="325">
        <v>163</v>
      </c>
      <c r="G3141" s="325" t="s">
        <v>170</v>
      </c>
      <c r="H3141" s="325" t="s">
        <v>170</v>
      </c>
      <c r="I3141" s="325" t="s">
        <v>170</v>
      </c>
    </row>
    <row r="3142" spans="1:9" x14ac:dyDescent="0.25">
      <c r="A3142" s="392">
        <v>43831</v>
      </c>
      <c r="B3142" s="324" t="s">
        <v>158</v>
      </c>
      <c r="C3142" s="324" t="s">
        <v>169</v>
      </c>
      <c r="D3142" s="324" t="s">
        <v>82</v>
      </c>
      <c r="E3142" s="324" t="s">
        <v>9</v>
      </c>
      <c r="F3142" s="324">
        <v>41</v>
      </c>
      <c r="G3142" s="324" t="s">
        <v>170</v>
      </c>
      <c r="H3142" s="324" t="s">
        <v>170</v>
      </c>
      <c r="I3142" s="324" t="s">
        <v>170</v>
      </c>
    </row>
    <row r="3143" spans="1:9" x14ac:dyDescent="0.25">
      <c r="A3143" s="393">
        <v>43831</v>
      </c>
      <c r="B3143" s="325" t="s">
        <v>158</v>
      </c>
      <c r="C3143" s="325" t="s">
        <v>169</v>
      </c>
      <c r="D3143" s="325" t="s">
        <v>82</v>
      </c>
      <c r="E3143" s="325" t="s">
        <v>10</v>
      </c>
      <c r="F3143" s="325">
        <v>72</v>
      </c>
      <c r="G3143" s="325" t="s">
        <v>170</v>
      </c>
      <c r="H3143" s="325" t="s">
        <v>170</v>
      </c>
      <c r="I3143" s="325" t="s">
        <v>170</v>
      </c>
    </row>
    <row r="3144" spans="1:9" x14ac:dyDescent="0.25">
      <c r="A3144" s="392">
        <v>43831</v>
      </c>
      <c r="B3144" s="324" t="s">
        <v>158</v>
      </c>
      <c r="C3144" s="324" t="s">
        <v>169</v>
      </c>
      <c r="D3144" s="324" t="s">
        <v>82</v>
      </c>
      <c r="E3144" s="324" t="s">
        <v>11</v>
      </c>
      <c r="F3144" s="324">
        <v>71</v>
      </c>
      <c r="G3144" s="324" t="s">
        <v>170</v>
      </c>
      <c r="H3144" s="324" t="s">
        <v>170</v>
      </c>
      <c r="I3144" s="324" t="s">
        <v>170</v>
      </c>
    </row>
    <row r="3145" spans="1:9" x14ac:dyDescent="0.25">
      <c r="A3145" s="393">
        <v>43831</v>
      </c>
      <c r="B3145" s="325" t="s">
        <v>158</v>
      </c>
      <c r="C3145" s="325" t="s">
        <v>169</v>
      </c>
      <c r="D3145" s="325" t="s">
        <v>82</v>
      </c>
      <c r="E3145" s="325" t="s">
        <v>12</v>
      </c>
      <c r="F3145" s="325">
        <v>215</v>
      </c>
      <c r="G3145" s="325" t="s">
        <v>170</v>
      </c>
      <c r="H3145" s="325" t="s">
        <v>170</v>
      </c>
      <c r="I3145" s="325" t="s">
        <v>170</v>
      </c>
    </row>
    <row r="3146" spans="1:9" x14ac:dyDescent="0.25">
      <c r="A3146" s="392">
        <v>43831</v>
      </c>
      <c r="B3146" s="324" t="s">
        <v>158</v>
      </c>
      <c r="C3146" s="324" t="s">
        <v>169</v>
      </c>
      <c r="D3146" s="324" t="s">
        <v>82</v>
      </c>
      <c r="E3146" s="324" t="s">
        <v>13</v>
      </c>
      <c r="F3146" s="324">
        <v>345</v>
      </c>
      <c r="G3146" s="324" t="s">
        <v>170</v>
      </c>
      <c r="H3146" s="324" t="s">
        <v>170</v>
      </c>
      <c r="I3146" s="324" t="s">
        <v>170</v>
      </c>
    </row>
    <row r="3147" spans="1:9" x14ac:dyDescent="0.25">
      <c r="A3147" s="393">
        <v>43831</v>
      </c>
      <c r="B3147" s="325" t="s">
        <v>94</v>
      </c>
      <c r="C3147" s="325" t="s">
        <v>169</v>
      </c>
      <c r="D3147" s="325" t="s">
        <v>81</v>
      </c>
      <c r="E3147" s="325" t="s">
        <v>46</v>
      </c>
      <c r="F3147" s="325">
        <v>273</v>
      </c>
      <c r="G3147" s="325">
        <v>266</v>
      </c>
      <c r="H3147" s="325">
        <v>7</v>
      </c>
      <c r="I3147" s="325">
        <v>0.03</v>
      </c>
    </row>
    <row r="3148" spans="1:9" x14ac:dyDescent="0.25">
      <c r="A3148" s="392">
        <v>43831</v>
      </c>
      <c r="B3148" s="324" t="s">
        <v>94</v>
      </c>
      <c r="C3148" s="324" t="s">
        <v>169</v>
      </c>
      <c r="D3148" s="324" t="s">
        <v>81</v>
      </c>
      <c r="E3148" s="324" t="s">
        <v>47</v>
      </c>
      <c r="F3148" s="324">
        <v>957</v>
      </c>
      <c r="G3148" s="324">
        <v>963</v>
      </c>
      <c r="H3148" s="324">
        <v>-6</v>
      </c>
      <c r="I3148" s="324">
        <v>-0.01</v>
      </c>
    </row>
    <row r="3149" spans="1:9" x14ac:dyDescent="0.25">
      <c r="A3149" s="393">
        <v>43831</v>
      </c>
      <c r="B3149" s="325" t="s">
        <v>94</v>
      </c>
      <c r="C3149" s="325" t="s">
        <v>169</v>
      </c>
      <c r="D3149" s="325" t="s">
        <v>81</v>
      </c>
      <c r="E3149" s="325" t="s">
        <v>48</v>
      </c>
      <c r="F3149" s="325">
        <v>342</v>
      </c>
      <c r="G3149" s="325">
        <v>346</v>
      </c>
      <c r="H3149" s="325">
        <v>-4</v>
      </c>
      <c r="I3149" s="325">
        <v>-0.01</v>
      </c>
    </row>
    <row r="3150" spans="1:9" x14ac:dyDescent="0.25">
      <c r="A3150" s="392">
        <v>43831</v>
      </c>
      <c r="B3150" s="324" t="s">
        <v>94</v>
      </c>
      <c r="C3150" s="324" t="s">
        <v>169</v>
      </c>
      <c r="D3150" s="324" t="s">
        <v>81</v>
      </c>
      <c r="E3150" s="324" t="s">
        <v>50</v>
      </c>
      <c r="F3150" s="324">
        <v>2568</v>
      </c>
      <c r="G3150" s="324">
        <v>2569</v>
      </c>
      <c r="H3150" s="324">
        <v>-1</v>
      </c>
      <c r="I3150" s="324">
        <v>0</v>
      </c>
    </row>
    <row r="3151" spans="1:9" x14ac:dyDescent="0.25">
      <c r="A3151" s="393">
        <v>43831</v>
      </c>
      <c r="B3151" s="325" t="s">
        <v>94</v>
      </c>
      <c r="C3151" s="325" t="s">
        <v>169</v>
      </c>
      <c r="D3151" s="325" t="s">
        <v>82</v>
      </c>
      <c r="E3151" s="325" t="s">
        <v>9</v>
      </c>
      <c r="F3151" s="325">
        <v>1215</v>
      </c>
      <c r="G3151" s="325">
        <v>1215</v>
      </c>
      <c r="H3151" s="325">
        <v>0</v>
      </c>
      <c r="I3151" s="325">
        <v>0</v>
      </c>
    </row>
    <row r="3152" spans="1:9" x14ac:dyDescent="0.25">
      <c r="A3152" s="392">
        <v>43831</v>
      </c>
      <c r="B3152" s="324" t="s">
        <v>94</v>
      </c>
      <c r="C3152" s="324" t="s">
        <v>169</v>
      </c>
      <c r="D3152" s="324" t="s">
        <v>82</v>
      </c>
      <c r="E3152" s="324" t="s">
        <v>10</v>
      </c>
      <c r="F3152" s="324">
        <v>469</v>
      </c>
      <c r="G3152" s="324">
        <v>469</v>
      </c>
      <c r="H3152" s="324">
        <v>0</v>
      </c>
      <c r="I3152" s="324">
        <v>0</v>
      </c>
    </row>
    <row r="3153" spans="1:9" x14ac:dyDescent="0.25">
      <c r="A3153" s="393">
        <v>43831</v>
      </c>
      <c r="B3153" s="325" t="s">
        <v>94</v>
      </c>
      <c r="C3153" s="325" t="s">
        <v>169</v>
      </c>
      <c r="D3153" s="325" t="s">
        <v>82</v>
      </c>
      <c r="E3153" s="325" t="s">
        <v>11</v>
      </c>
      <c r="F3153" s="325">
        <v>957</v>
      </c>
      <c r="G3153" s="325">
        <v>958</v>
      </c>
      <c r="H3153" s="325">
        <v>-1</v>
      </c>
      <c r="I3153" s="325">
        <v>0</v>
      </c>
    </row>
    <row r="3154" spans="1:9" x14ac:dyDescent="0.25">
      <c r="A3154" s="392">
        <v>43831</v>
      </c>
      <c r="B3154" s="324" t="s">
        <v>94</v>
      </c>
      <c r="C3154" s="324" t="s">
        <v>169</v>
      </c>
      <c r="D3154" s="324" t="s">
        <v>82</v>
      </c>
      <c r="E3154" s="324" t="s">
        <v>12</v>
      </c>
      <c r="F3154" s="324">
        <v>513</v>
      </c>
      <c r="G3154" s="324">
        <v>510</v>
      </c>
      <c r="H3154" s="324">
        <v>3</v>
      </c>
      <c r="I3154" s="324">
        <v>0.01</v>
      </c>
    </row>
    <row r="3155" spans="1:9" x14ac:dyDescent="0.25">
      <c r="A3155" s="393">
        <v>43831</v>
      </c>
      <c r="B3155" s="325" t="s">
        <v>94</v>
      </c>
      <c r="C3155" s="325" t="s">
        <v>169</v>
      </c>
      <c r="D3155" s="325" t="s">
        <v>82</v>
      </c>
      <c r="E3155" s="325" t="s">
        <v>13</v>
      </c>
      <c r="F3155" s="325">
        <v>986</v>
      </c>
      <c r="G3155" s="325">
        <v>992</v>
      </c>
      <c r="H3155" s="325">
        <v>-6</v>
      </c>
      <c r="I3155" s="325">
        <v>-0.01</v>
      </c>
    </row>
    <row r="3156" spans="1:9" x14ac:dyDescent="0.25">
      <c r="A3156" s="392">
        <v>43831</v>
      </c>
      <c r="B3156" s="324" t="s">
        <v>159</v>
      </c>
      <c r="C3156" s="324" t="s">
        <v>169</v>
      </c>
      <c r="D3156" s="324" t="s">
        <v>81</v>
      </c>
      <c r="E3156" s="324" t="s">
        <v>46</v>
      </c>
      <c r="F3156" s="324">
        <v>107</v>
      </c>
      <c r="G3156" s="324" t="s">
        <v>170</v>
      </c>
      <c r="H3156" s="324" t="s">
        <v>170</v>
      </c>
      <c r="I3156" s="324" t="s">
        <v>170</v>
      </c>
    </row>
    <row r="3157" spans="1:9" x14ac:dyDescent="0.25">
      <c r="A3157" s="393">
        <v>43831</v>
      </c>
      <c r="B3157" s="325" t="s">
        <v>159</v>
      </c>
      <c r="C3157" s="325" t="s">
        <v>169</v>
      </c>
      <c r="D3157" s="325" t="s">
        <v>81</v>
      </c>
      <c r="E3157" s="325" t="s">
        <v>47</v>
      </c>
      <c r="F3157" s="325">
        <v>64</v>
      </c>
      <c r="G3157" s="325" t="s">
        <v>170</v>
      </c>
      <c r="H3157" s="325" t="s">
        <v>170</v>
      </c>
      <c r="I3157" s="325" t="s">
        <v>170</v>
      </c>
    </row>
    <row r="3158" spans="1:9" x14ac:dyDescent="0.25">
      <c r="A3158" s="392">
        <v>43831</v>
      </c>
      <c r="B3158" s="324" t="s">
        <v>159</v>
      </c>
      <c r="C3158" s="324" t="s">
        <v>169</v>
      </c>
      <c r="D3158" s="324" t="s">
        <v>81</v>
      </c>
      <c r="E3158" s="324" t="s">
        <v>48</v>
      </c>
      <c r="F3158" s="324">
        <v>43</v>
      </c>
      <c r="G3158" s="324" t="s">
        <v>170</v>
      </c>
      <c r="H3158" s="324" t="s">
        <v>170</v>
      </c>
      <c r="I3158" s="324" t="s">
        <v>170</v>
      </c>
    </row>
    <row r="3159" spans="1:9" x14ac:dyDescent="0.25">
      <c r="A3159" s="393">
        <v>43831</v>
      </c>
      <c r="B3159" s="325" t="s">
        <v>159</v>
      </c>
      <c r="C3159" s="325" t="s">
        <v>169</v>
      </c>
      <c r="D3159" s="325" t="s">
        <v>81</v>
      </c>
      <c r="E3159" s="325" t="s">
        <v>50</v>
      </c>
      <c r="F3159" s="325">
        <v>99</v>
      </c>
      <c r="G3159" s="325" t="s">
        <v>170</v>
      </c>
      <c r="H3159" s="325" t="s">
        <v>170</v>
      </c>
      <c r="I3159" s="325" t="s">
        <v>170</v>
      </c>
    </row>
    <row r="3160" spans="1:9" x14ac:dyDescent="0.25">
      <c r="A3160" s="392">
        <v>43831</v>
      </c>
      <c r="B3160" s="324" t="s">
        <v>159</v>
      </c>
      <c r="C3160" s="324" t="s">
        <v>169</v>
      </c>
      <c r="D3160" s="324" t="s">
        <v>82</v>
      </c>
      <c r="E3160" s="324" t="s">
        <v>9</v>
      </c>
      <c r="F3160" s="324">
        <v>26</v>
      </c>
      <c r="G3160" s="324" t="s">
        <v>170</v>
      </c>
      <c r="H3160" s="324" t="s">
        <v>170</v>
      </c>
      <c r="I3160" s="324" t="s">
        <v>170</v>
      </c>
    </row>
    <row r="3161" spans="1:9" x14ac:dyDescent="0.25">
      <c r="A3161" s="393">
        <v>43831</v>
      </c>
      <c r="B3161" s="325" t="s">
        <v>159</v>
      </c>
      <c r="C3161" s="325" t="s">
        <v>169</v>
      </c>
      <c r="D3161" s="325" t="s">
        <v>82</v>
      </c>
      <c r="E3161" s="325" t="s">
        <v>10</v>
      </c>
      <c r="F3161" s="325">
        <v>44</v>
      </c>
      <c r="G3161" s="325" t="s">
        <v>170</v>
      </c>
      <c r="H3161" s="325" t="s">
        <v>170</v>
      </c>
      <c r="I3161" s="325" t="s">
        <v>170</v>
      </c>
    </row>
    <row r="3162" spans="1:9" x14ac:dyDescent="0.25">
      <c r="A3162" s="392">
        <v>43831</v>
      </c>
      <c r="B3162" s="324" t="s">
        <v>159</v>
      </c>
      <c r="C3162" s="324" t="s">
        <v>169</v>
      </c>
      <c r="D3162" s="324" t="s">
        <v>82</v>
      </c>
      <c r="E3162" s="324" t="s">
        <v>11</v>
      </c>
      <c r="F3162" s="324">
        <v>35</v>
      </c>
      <c r="G3162" s="324" t="s">
        <v>170</v>
      </c>
      <c r="H3162" s="324" t="s">
        <v>170</v>
      </c>
      <c r="I3162" s="324" t="s">
        <v>170</v>
      </c>
    </row>
    <row r="3163" spans="1:9" x14ac:dyDescent="0.25">
      <c r="A3163" s="393">
        <v>43831</v>
      </c>
      <c r="B3163" s="325" t="s">
        <v>159</v>
      </c>
      <c r="C3163" s="325" t="s">
        <v>169</v>
      </c>
      <c r="D3163" s="325" t="s">
        <v>82</v>
      </c>
      <c r="E3163" s="325" t="s">
        <v>12</v>
      </c>
      <c r="F3163" s="325">
        <v>84</v>
      </c>
      <c r="G3163" s="325" t="s">
        <v>170</v>
      </c>
      <c r="H3163" s="325" t="s">
        <v>170</v>
      </c>
      <c r="I3163" s="325" t="s">
        <v>170</v>
      </c>
    </row>
    <row r="3164" spans="1:9" x14ac:dyDescent="0.25">
      <c r="A3164" s="392">
        <v>43831</v>
      </c>
      <c r="B3164" s="324" t="s">
        <v>159</v>
      </c>
      <c r="C3164" s="324" t="s">
        <v>169</v>
      </c>
      <c r="D3164" s="324" t="s">
        <v>82</v>
      </c>
      <c r="E3164" s="324" t="s">
        <v>13</v>
      </c>
      <c r="F3164" s="324">
        <v>124</v>
      </c>
      <c r="G3164" s="324" t="s">
        <v>170</v>
      </c>
      <c r="H3164" s="324" t="s">
        <v>170</v>
      </c>
      <c r="I3164" s="324" t="s">
        <v>170</v>
      </c>
    </row>
    <row r="3165" spans="1:9" x14ac:dyDescent="0.25">
      <c r="A3165" s="393">
        <v>43831</v>
      </c>
      <c r="B3165" s="325" t="s">
        <v>160</v>
      </c>
      <c r="C3165" s="325" t="s">
        <v>169</v>
      </c>
      <c r="D3165" s="325" t="s">
        <v>81</v>
      </c>
      <c r="E3165" s="325" t="s">
        <v>46</v>
      </c>
      <c r="F3165" s="325">
        <v>26</v>
      </c>
      <c r="G3165" s="325" t="s">
        <v>170</v>
      </c>
      <c r="H3165" s="325" t="s">
        <v>170</v>
      </c>
      <c r="I3165" s="325" t="s">
        <v>170</v>
      </c>
    </row>
    <row r="3166" spans="1:9" x14ac:dyDescent="0.25">
      <c r="A3166" s="392">
        <v>43831</v>
      </c>
      <c r="B3166" s="324" t="s">
        <v>160</v>
      </c>
      <c r="C3166" s="324" t="s">
        <v>169</v>
      </c>
      <c r="D3166" s="324" t="s">
        <v>81</v>
      </c>
      <c r="E3166" s="324" t="s">
        <v>47</v>
      </c>
      <c r="F3166" s="324">
        <v>23</v>
      </c>
      <c r="G3166" s="324" t="s">
        <v>170</v>
      </c>
      <c r="H3166" s="324" t="s">
        <v>170</v>
      </c>
      <c r="I3166" s="324" t="s">
        <v>170</v>
      </c>
    </row>
    <row r="3167" spans="1:9" x14ac:dyDescent="0.25">
      <c r="A3167" s="393">
        <v>43831</v>
      </c>
      <c r="B3167" s="325" t="s">
        <v>160</v>
      </c>
      <c r="C3167" s="325" t="s">
        <v>169</v>
      </c>
      <c r="D3167" s="325" t="s">
        <v>81</v>
      </c>
      <c r="E3167" s="325" t="s">
        <v>48</v>
      </c>
      <c r="F3167" s="325">
        <v>21</v>
      </c>
      <c r="G3167" s="325" t="s">
        <v>170</v>
      </c>
      <c r="H3167" s="325" t="s">
        <v>170</v>
      </c>
      <c r="I3167" s="325" t="s">
        <v>170</v>
      </c>
    </row>
    <row r="3168" spans="1:9" x14ac:dyDescent="0.25">
      <c r="A3168" s="392">
        <v>43831</v>
      </c>
      <c r="B3168" s="324" t="s">
        <v>160</v>
      </c>
      <c r="C3168" s="324" t="s">
        <v>169</v>
      </c>
      <c r="D3168" s="324" t="s">
        <v>81</v>
      </c>
      <c r="E3168" s="324" t="s">
        <v>50</v>
      </c>
      <c r="F3168" s="324">
        <v>99</v>
      </c>
      <c r="G3168" s="324" t="s">
        <v>170</v>
      </c>
      <c r="H3168" s="324" t="s">
        <v>170</v>
      </c>
      <c r="I3168" s="324" t="s">
        <v>170</v>
      </c>
    </row>
    <row r="3169" spans="1:9" x14ac:dyDescent="0.25">
      <c r="A3169" s="393">
        <v>43831</v>
      </c>
      <c r="B3169" s="325" t="s">
        <v>13</v>
      </c>
      <c r="C3169" s="325" t="s">
        <v>169</v>
      </c>
      <c r="D3169" s="325" t="s">
        <v>81</v>
      </c>
      <c r="E3169" s="325" t="s">
        <v>46</v>
      </c>
      <c r="F3169" s="325">
        <v>212</v>
      </c>
      <c r="G3169" s="325">
        <v>233</v>
      </c>
      <c r="H3169" s="325">
        <v>-21</v>
      </c>
      <c r="I3169" s="325">
        <v>-0.09</v>
      </c>
    </row>
    <row r="3170" spans="1:9" x14ac:dyDescent="0.25">
      <c r="A3170" s="392">
        <v>43831</v>
      </c>
      <c r="B3170" s="324" t="s">
        <v>13</v>
      </c>
      <c r="C3170" s="324" t="s">
        <v>169</v>
      </c>
      <c r="D3170" s="324" t="s">
        <v>81</v>
      </c>
      <c r="E3170" s="324" t="s">
        <v>47</v>
      </c>
      <c r="F3170" s="324">
        <v>97</v>
      </c>
      <c r="G3170" s="324">
        <v>102</v>
      </c>
      <c r="H3170" s="324">
        <v>-5</v>
      </c>
      <c r="I3170" s="324">
        <v>-0.05</v>
      </c>
    </row>
    <row r="3171" spans="1:9" x14ac:dyDescent="0.25">
      <c r="A3171" s="393">
        <v>43831</v>
      </c>
      <c r="B3171" s="325" t="s">
        <v>13</v>
      </c>
      <c r="C3171" s="325" t="s">
        <v>169</v>
      </c>
      <c r="D3171" s="325" t="s">
        <v>81</v>
      </c>
      <c r="E3171" s="325" t="s">
        <v>48</v>
      </c>
      <c r="F3171" s="325">
        <v>61</v>
      </c>
      <c r="G3171" s="325">
        <v>64</v>
      </c>
      <c r="H3171" s="325">
        <v>-3</v>
      </c>
      <c r="I3171" s="325">
        <v>-0.05</v>
      </c>
    </row>
    <row r="3172" spans="1:9" x14ac:dyDescent="0.25">
      <c r="A3172" s="392">
        <v>43831</v>
      </c>
      <c r="B3172" s="324" t="s">
        <v>13</v>
      </c>
      <c r="C3172" s="324" t="s">
        <v>169</v>
      </c>
      <c r="D3172" s="324" t="s">
        <v>81</v>
      </c>
      <c r="E3172" s="324" t="s">
        <v>50</v>
      </c>
      <c r="F3172" s="324">
        <v>90</v>
      </c>
      <c r="G3172" s="324">
        <v>100</v>
      </c>
      <c r="H3172" s="324">
        <v>-10</v>
      </c>
      <c r="I3172" s="324">
        <v>-0.1</v>
      </c>
    </row>
    <row r="3173" spans="1:9" x14ac:dyDescent="0.25">
      <c r="A3173" s="393">
        <v>43831</v>
      </c>
      <c r="B3173" s="325" t="s">
        <v>95</v>
      </c>
      <c r="C3173" s="325" t="s">
        <v>169</v>
      </c>
      <c r="D3173" s="325" t="s">
        <v>81</v>
      </c>
      <c r="E3173" s="325" t="s">
        <v>46</v>
      </c>
      <c r="F3173" s="325">
        <v>698</v>
      </c>
      <c r="G3173" s="325">
        <v>593</v>
      </c>
      <c r="H3173" s="325">
        <v>105</v>
      </c>
      <c r="I3173" s="325">
        <v>0.18</v>
      </c>
    </row>
    <row r="3174" spans="1:9" x14ac:dyDescent="0.25">
      <c r="A3174" s="392">
        <v>43831</v>
      </c>
      <c r="B3174" s="324" t="s">
        <v>95</v>
      </c>
      <c r="C3174" s="324" t="s">
        <v>169</v>
      </c>
      <c r="D3174" s="324" t="s">
        <v>81</v>
      </c>
      <c r="E3174" s="324" t="s">
        <v>47</v>
      </c>
      <c r="F3174" s="324">
        <v>303</v>
      </c>
      <c r="G3174" s="324">
        <v>290</v>
      </c>
      <c r="H3174" s="324">
        <v>13</v>
      </c>
      <c r="I3174" s="324">
        <v>0.04</v>
      </c>
    </row>
    <row r="3175" spans="1:9" x14ac:dyDescent="0.25">
      <c r="A3175" s="393">
        <v>43831</v>
      </c>
      <c r="B3175" s="325" t="s">
        <v>95</v>
      </c>
      <c r="C3175" s="325" t="s">
        <v>169</v>
      </c>
      <c r="D3175" s="325" t="s">
        <v>81</v>
      </c>
      <c r="E3175" s="325" t="s">
        <v>48</v>
      </c>
      <c r="F3175" s="325">
        <v>237</v>
      </c>
      <c r="G3175" s="325">
        <v>223</v>
      </c>
      <c r="H3175" s="325">
        <v>14</v>
      </c>
      <c r="I3175" s="325">
        <v>0.06</v>
      </c>
    </row>
    <row r="3176" spans="1:9" x14ac:dyDescent="0.25">
      <c r="A3176" s="392">
        <v>43831</v>
      </c>
      <c r="B3176" s="324" t="s">
        <v>95</v>
      </c>
      <c r="C3176" s="324" t="s">
        <v>169</v>
      </c>
      <c r="D3176" s="324" t="s">
        <v>81</v>
      </c>
      <c r="E3176" s="324" t="s">
        <v>50</v>
      </c>
      <c r="F3176" s="324">
        <v>304</v>
      </c>
      <c r="G3176" s="324">
        <v>304</v>
      </c>
      <c r="H3176" s="324">
        <v>0</v>
      </c>
      <c r="I3176" s="324">
        <v>0</v>
      </c>
    </row>
    <row r="3177" spans="1:9" x14ac:dyDescent="0.25">
      <c r="A3177" s="393">
        <v>43831</v>
      </c>
      <c r="B3177" s="325" t="s">
        <v>95</v>
      </c>
      <c r="C3177" s="325" t="s">
        <v>169</v>
      </c>
      <c r="D3177" s="325" t="s">
        <v>82</v>
      </c>
      <c r="E3177" s="325" t="s">
        <v>9</v>
      </c>
      <c r="F3177" s="325">
        <v>41</v>
      </c>
      <c r="G3177" s="325">
        <v>41</v>
      </c>
      <c r="H3177" s="325">
        <v>0</v>
      </c>
      <c r="I3177" s="325">
        <v>0</v>
      </c>
    </row>
    <row r="3178" spans="1:9" x14ac:dyDescent="0.25">
      <c r="A3178" s="392">
        <v>43831</v>
      </c>
      <c r="B3178" s="324" t="s">
        <v>95</v>
      </c>
      <c r="C3178" s="324" t="s">
        <v>169</v>
      </c>
      <c r="D3178" s="324" t="s">
        <v>82</v>
      </c>
      <c r="E3178" s="324" t="s">
        <v>10</v>
      </c>
      <c r="F3178" s="324">
        <v>72</v>
      </c>
      <c r="G3178" s="324">
        <v>71</v>
      </c>
      <c r="H3178" s="324">
        <v>1</v>
      </c>
      <c r="I3178" s="324">
        <v>0.01</v>
      </c>
    </row>
    <row r="3179" spans="1:9" x14ac:dyDescent="0.25">
      <c r="A3179" s="393">
        <v>43831</v>
      </c>
      <c r="B3179" s="325" t="s">
        <v>95</v>
      </c>
      <c r="C3179" s="325" t="s">
        <v>169</v>
      </c>
      <c r="D3179" s="325" t="s">
        <v>82</v>
      </c>
      <c r="E3179" s="325" t="s">
        <v>11</v>
      </c>
      <c r="F3179" s="325">
        <v>71</v>
      </c>
      <c r="G3179" s="325">
        <v>71</v>
      </c>
      <c r="H3179" s="325">
        <v>0</v>
      </c>
      <c r="I3179" s="325">
        <v>0</v>
      </c>
    </row>
    <row r="3180" spans="1:9" x14ac:dyDescent="0.25">
      <c r="A3180" s="392">
        <v>43831</v>
      </c>
      <c r="B3180" s="324" t="s">
        <v>95</v>
      </c>
      <c r="C3180" s="324" t="s">
        <v>169</v>
      </c>
      <c r="D3180" s="324" t="s">
        <v>82</v>
      </c>
      <c r="E3180" s="324" t="s">
        <v>12</v>
      </c>
      <c r="F3180" s="324">
        <v>215</v>
      </c>
      <c r="G3180" s="324">
        <v>215</v>
      </c>
      <c r="H3180" s="324">
        <v>0</v>
      </c>
      <c r="I3180" s="324">
        <v>0</v>
      </c>
    </row>
    <row r="3181" spans="1:9" x14ac:dyDescent="0.25">
      <c r="A3181" s="393">
        <v>43831</v>
      </c>
      <c r="B3181" s="325" t="s">
        <v>95</v>
      </c>
      <c r="C3181" s="325" t="s">
        <v>169</v>
      </c>
      <c r="D3181" s="325" t="s">
        <v>82</v>
      </c>
      <c r="E3181" s="325" t="s">
        <v>13</v>
      </c>
      <c r="F3181" s="325">
        <v>345</v>
      </c>
      <c r="G3181" s="325">
        <v>278</v>
      </c>
      <c r="H3181" s="325">
        <v>67</v>
      </c>
      <c r="I3181" s="325">
        <v>0.24</v>
      </c>
    </row>
    <row r="3182" spans="1:9" x14ac:dyDescent="0.25">
      <c r="A3182" s="392">
        <v>43831</v>
      </c>
      <c r="B3182" s="324" t="s">
        <v>96</v>
      </c>
      <c r="C3182" s="324" t="s">
        <v>169</v>
      </c>
      <c r="D3182" s="324" t="s">
        <v>81</v>
      </c>
      <c r="E3182" s="324" t="s">
        <v>46</v>
      </c>
      <c r="F3182" s="324">
        <v>378</v>
      </c>
      <c r="G3182" s="324">
        <v>347</v>
      </c>
      <c r="H3182" s="324">
        <v>31</v>
      </c>
      <c r="I3182" s="324">
        <v>0.09</v>
      </c>
    </row>
    <row r="3183" spans="1:9" x14ac:dyDescent="0.25">
      <c r="A3183" s="393">
        <v>43831</v>
      </c>
      <c r="B3183" s="325" t="s">
        <v>96</v>
      </c>
      <c r="C3183" s="325" t="s">
        <v>169</v>
      </c>
      <c r="D3183" s="325" t="s">
        <v>81</v>
      </c>
      <c r="E3183" s="325" t="s">
        <v>47</v>
      </c>
      <c r="F3183" s="325">
        <v>519</v>
      </c>
      <c r="G3183" s="325">
        <v>514</v>
      </c>
      <c r="H3183" s="325">
        <v>5</v>
      </c>
      <c r="I3183" s="325">
        <v>0.01</v>
      </c>
    </row>
    <row r="3184" spans="1:9" x14ac:dyDescent="0.25">
      <c r="A3184" s="392">
        <v>43831</v>
      </c>
      <c r="B3184" s="324" t="s">
        <v>96</v>
      </c>
      <c r="C3184" s="324" t="s">
        <v>169</v>
      </c>
      <c r="D3184" s="324" t="s">
        <v>81</v>
      </c>
      <c r="E3184" s="324" t="s">
        <v>48</v>
      </c>
      <c r="F3184" s="324">
        <v>304</v>
      </c>
      <c r="G3184" s="324">
        <v>295</v>
      </c>
      <c r="H3184" s="324">
        <v>9</v>
      </c>
      <c r="I3184" s="324">
        <v>0.03</v>
      </c>
    </row>
    <row r="3185" spans="1:9" x14ac:dyDescent="0.25">
      <c r="A3185" s="393">
        <v>43831</v>
      </c>
      <c r="B3185" s="325" t="s">
        <v>96</v>
      </c>
      <c r="C3185" s="325" t="s">
        <v>169</v>
      </c>
      <c r="D3185" s="325" t="s">
        <v>81</v>
      </c>
      <c r="E3185" s="325" t="s">
        <v>50</v>
      </c>
      <c r="F3185" s="325">
        <v>706</v>
      </c>
      <c r="G3185" s="325">
        <v>706</v>
      </c>
      <c r="H3185" s="325">
        <v>0</v>
      </c>
      <c r="I3185" s="325">
        <v>0</v>
      </c>
    </row>
    <row r="3186" spans="1:9" x14ac:dyDescent="0.25">
      <c r="A3186" s="392">
        <v>43831</v>
      </c>
      <c r="B3186" s="324" t="s">
        <v>96</v>
      </c>
      <c r="C3186" s="324" t="s">
        <v>169</v>
      </c>
      <c r="D3186" s="324" t="s">
        <v>82</v>
      </c>
      <c r="E3186" s="324" t="s">
        <v>9</v>
      </c>
      <c r="F3186" s="324">
        <v>436</v>
      </c>
      <c r="G3186" s="324">
        <v>436</v>
      </c>
      <c r="H3186" s="324">
        <v>0</v>
      </c>
      <c r="I3186" s="324">
        <v>0</v>
      </c>
    </row>
    <row r="3187" spans="1:9" x14ac:dyDescent="0.25">
      <c r="A3187" s="393">
        <v>43831</v>
      </c>
      <c r="B3187" s="325" t="s">
        <v>96</v>
      </c>
      <c r="C3187" s="325" t="s">
        <v>169</v>
      </c>
      <c r="D3187" s="325" t="s">
        <v>82</v>
      </c>
      <c r="E3187" s="325" t="s">
        <v>10</v>
      </c>
      <c r="F3187" s="325">
        <v>200</v>
      </c>
      <c r="G3187" s="325">
        <v>200</v>
      </c>
      <c r="H3187" s="325">
        <v>0</v>
      </c>
      <c r="I3187" s="325">
        <v>0</v>
      </c>
    </row>
    <row r="3188" spans="1:9" x14ac:dyDescent="0.25">
      <c r="A3188" s="392">
        <v>43831</v>
      </c>
      <c r="B3188" s="324" t="s">
        <v>96</v>
      </c>
      <c r="C3188" s="324" t="s">
        <v>169</v>
      </c>
      <c r="D3188" s="324" t="s">
        <v>82</v>
      </c>
      <c r="E3188" s="324" t="s">
        <v>11</v>
      </c>
      <c r="F3188" s="324">
        <v>176</v>
      </c>
      <c r="G3188" s="324">
        <v>175</v>
      </c>
      <c r="H3188" s="324">
        <v>1</v>
      </c>
      <c r="I3188" s="324">
        <v>0.01</v>
      </c>
    </row>
    <row r="3189" spans="1:9" x14ac:dyDescent="0.25">
      <c r="A3189" s="393">
        <v>43831</v>
      </c>
      <c r="B3189" s="325" t="s">
        <v>96</v>
      </c>
      <c r="C3189" s="325" t="s">
        <v>169</v>
      </c>
      <c r="D3189" s="325" t="s">
        <v>82</v>
      </c>
      <c r="E3189" s="325" t="s">
        <v>12</v>
      </c>
      <c r="F3189" s="325">
        <v>114</v>
      </c>
      <c r="G3189" s="325">
        <v>114</v>
      </c>
      <c r="H3189" s="325">
        <v>0</v>
      </c>
      <c r="I3189" s="325">
        <v>0</v>
      </c>
    </row>
    <row r="3190" spans="1:9" x14ac:dyDescent="0.25">
      <c r="A3190" s="392">
        <v>43831</v>
      </c>
      <c r="B3190" s="324" t="s">
        <v>96</v>
      </c>
      <c r="C3190" s="324" t="s">
        <v>169</v>
      </c>
      <c r="D3190" s="324" t="s">
        <v>82</v>
      </c>
      <c r="E3190" s="324" t="s">
        <v>13</v>
      </c>
      <c r="F3190" s="324">
        <v>674</v>
      </c>
      <c r="G3190" s="324">
        <v>635</v>
      </c>
      <c r="H3190" s="324">
        <v>39</v>
      </c>
      <c r="I3190" s="324">
        <v>0.06</v>
      </c>
    </row>
    <row r="3191" spans="1:9" x14ac:dyDescent="0.25">
      <c r="A3191" s="393">
        <v>43831</v>
      </c>
      <c r="B3191" s="325" t="s">
        <v>161</v>
      </c>
      <c r="C3191" s="325" t="s">
        <v>169</v>
      </c>
      <c r="D3191" s="325" t="s">
        <v>81</v>
      </c>
      <c r="E3191" s="325" t="s">
        <v>46</v>
      </c>
      <c r="F3191" s="325">
        <v>63</v>
      </c>
      <c r="G3191" s="325" t="s">
        <v>170</v>
      </c>
      <c r="H3191" s="325" t="s">
        <v>170</v>
      </c>
      <c r="I3191" s="325" t="s">
        <v>170</v>
      </c>
    </row>
    <row r="3192" spans="1:9" x14ac:dyDescent="0.25">
      <c r="A3192" s="392">
        <v>43831</v>
      </c>
      <c r="B3192" s="324" t="s">
        <v>161</v>
      </c>
      <c r="C3192" s="324" t="s">
        <v>169</v>
      </c>
      <c r="D3192" s="324" t="s">
        <v>81</v>
      </c>
      <c r="E3192" s="324" t="s">
        <v>47</v>
      </c>
      <c r="F3192" s="324">
        <v>141</v>
      </c>
      <c r="G3192" s="324" t="s">
        <v>170</v>
      </c>
      <c r="H3192" s="324" t="s">
        <v>170</v>
      </c>
      <c r="I3192" s="324" t="s">
        <v>170</v>
      </c>
    </row>
    <row r="3193" spans="1:9" x14ac:dyDescent="0.25">
      <c r="A3193" s="393">
        <v>43831</v>
      </c>
      <c r="B3193" s="325" t="s">
        <v>161</v>
      </c>
      <c r="C3193" s="325" t="s">
        <v>169</v>
      </c>
      <c r="D3193" s="325" t="s">
        <v>81</v>
      </c>
      <c r="E3193" s="325" t="s">
        <v>48</v>
      </c>
      <c r="F3193" s="325">
        <v>58</v>
      </c>
      <c r="G3193" s="325" t="s">
        <v>170</v>
      </c>
      <c r="H3193" s="325" t="s">
        <v>170</v>
      </c>
      <c r="I3193" s="325" t="s">
        <v>170</v>
      </c>
    </row>
    <row r="3194" spans="1:9" x14ac:dyDescent="0.25">
      <c r="A3194" s="392">
        <v>43831</v>
      </c>
      <c r="B3194" s="324" t="s">
        <v>161</v>
      </c>
      <c r="C3194" s="324" t="s">
        <v>169</v>
      </c>
      <c r="D3194" s="324" t="s">
        <v>81</v>
      </c>
      <c r="E3194" s="324" t="s">
        <v>50</v>
      </c>
      <c r="F3194" s="324">
        <v>377</v>
      </c>
      <c r="G3194" s="324" t="s">
        <v>170</v>
      </c>
      <c r="H3194" s="324" t="s">
        <v>170</v>
      </c>
      <c r="I3194" s="324" t="s">
        <v>170</v>
      </c>
    </row>
    <row r="3195" spans="1:9" x14ac:dyDescent="0.25">
      <c r="A3195" s="393">
        <v>43831</v>
      </c>
      <c r="B3195" s="325" t="s">
        <v>161</v>
      </c>
      <c r="C3195" s="325" t="s">
        <v>169</v>
      </c>
      <c r="D3195" s="325" t="s">
        <v>82</v>
      </c>
      <c r="E3195" s="325" t="s">
        <v>9</v>
      </c>
      <c r="F3195" s="325">
        <v>352</v>
      </c>
      <c r="G3195" s="325" t="s">
        <v>170</v>
      </c>
      <c r="H3195" s="325" t="s">
        <v>170</v>
      </c>
      <c r="I3195" s="325" t="s">
        <v>170</v>
      </c>
    </row>
    <row r="3196" spans="1:9" x14ac:dyDescent="0.25">
      <c r="A3196" s="392">
        <v>43831</v>
      </c>
      <c r="B3196" s="324" t="s">
        <v>161</v>
      </c>
      <c r="C3196" s="324" t="s">
        <v>169</v>
      </c>
      <c r="D3196" s="324" t="s">
        <v>82</v>
      </c>
      <c r="E3196" s="324" t="s">
        <v>10</v>
      </c>
      <c r="F3196" s="324">
        <v>36</v>
      </c>
      <c r="G3196" s="324" t="s">
        <v>170</v>
      </c>
      <c r="H3196" s="324" t="s">
        <v>170</v>
      </c>
      <c r="I3196" s="324" t="s">
        <v>170</v>
      </c>
    </row>
    <row r="3197" spans="1:9" x14ac:dyDescent="0.25">
      <c r="A3197" s="393">
        <v>43831</v>
      </c>
      <c r="B3197" s="325" t="s">
        <v>161</v>
      </c>
      <c r="C3197" s="325" t="s">
        <v>169</v>
      </c>
      <c r="D3197" s="325" t="s">
        <v>82</v>
      </c>
      <c r="E3197" s="325" t="s">
        <v>11</v>
      </c>
      <c r="F3197" s="325">
        <v>60</v>
      </c>
      <c r="G3197" s="325" t="s">
        <v>170</v>
      </c>
      <c r="H3197" s="325" t="s">
        <v>170</v>
      </c>
      <c r="I3197" s="325" t="s">
        <v>170</v>
      </c>
    </row>
    <row r="3198" spans="1:9" x14ac:dyDescent="0.25">
      <c r="A3198" s="392">
        <v>43831</v>
      </c>
      <c r="B3198" s="324" t="s">
        <v>161</v>
      </c>
      <c r="C3198" s="324" t="s">
        <v>169</v>
      </c>
      <c r="D3198" s="324" t="s">
        <v>82</v>
      </c>
      <c r="E3198" s="324" t="s">
        <v>12</v>
      </c>
      <c r="F3198" s="324">
        <v>44</v>
      </c>
      <c r="G3198" s="324" t="s">
        <v>170</v>
      </c>
      <c r="H3198" s="324" t="s">
        <v>170</v>
      </c>
      <c r="I3198" s="324" t="s">
        <v>170</v>
      </c>
    </row>
    <row r="3199" spans="1:9" x14ac:dyDescent="0.25">
      <c r="A3199" s="393">
        <v>43831</v>
      </c>
      <c r="B3199" s="325" t="s">
        <v>161</v>
      </c>
      <c r="C3199" s="325" t="s">
        <v>169</v>
      </c>
      <c r="D3199" s="325" t="s">
        <v>82</v>
      </c>
      <c r="E3199" s="325" t="s">
        <v>13</v>
      </c>
      <c r="F3199" s="325">
        <v>147</v>
      </c>
      <c r="G3199" s="325" t="s">
        <v>170</v>
      </c>
      <c r="H3199" s="325" t="s">
        <v>170</v>
      </c>
      <c r="I3199" s="325" t="s">
        <v>170</v>
      </c>
    </row>
    <row r="3200" spans="1:9" x14ac:dyDescent="0.25">
      <c r="A3200" s="392">
        <v>43862</v>
      </c>
      <c r="B3200" s="324" t="s">
        <v>80</v>
      </c>
      <c r="C3200" s="324" t="s">
        <v>169</v>
      </c>
      <c r="D3200" s="324" t="s">
        <v>81</v>
      </c>
      <c r="E3200" s="324" t="s">
        <v>46</v>
      </c>
      <c r="F3200" s="324">
        <v>4360</v>
      </c>
      <c r="G3200" s="324">
        <v>3959</v>
      </c>
      <c r="H3200" s="324">
        <v>401</v>
      </c>
      <c r="I3200" s="324">
        <v>0.1</v>
      </c>
    </row>
    <row r="3201" spans="1:9" x14ac:dyDescent="0.25">
      <c r="A3201" s="393">
        <v>43862</v>
      </c>
      <c r="B3201" s="325" t="s">
        <v>80</v>
      </c>
      <c r="C3201" s="325" t="s">
        <v>169</v>
      </c>
      <c r="D3201" s="325" t="s">
        <v>81</v>
      </c>
      <c r="E3201" s="325" t="s">
        <v>47</v>
      </c>
      <c r="F3201" s="325">
        <v>4976</v>
      </c>
      <c r="G3201" s="325">
        <v>4883</v>
      </c>
      <c r="H3201" s="325">
        <v>93</v>
      </c>
      <c r="I3201" s="325">
        <v>0.02</v>
      </c>
    </row>
    <row r="3202" spans="1:9" x14ac:dyDescent="0.25">
      <c r="A3202" s="392">
        <v>43862</v>
      </c>
      <c r="B3202" s="324" t="s">
        <v>80</v>
      </c>
      <c r="C3202" s="324" t="s">
        <v>169</v>
      </c>
      <c r="D3202" s="324" t="s">
        <v>81</v>
      </c>
      <c r="E3202" s="324" t="s">
        <v>48</v>
      </c>
      <c r="F3202" s="324">
        <v>2951</v>
      </c>
      <c r="G3202" s="324">
        <v>2922</v>
      </c>
      <c r="H3202" s="324">
        <v>29</v>
      </c>
      <c r="I3202" s="324">
        <v>0.01</v>
      </c>
    </row>
    <row r="3203" spans="1:9" x14ac:dyDescent="0.25">
      <c r="A3203" s="393">
        <v>43862</v>
      </c>
      <c r="B3203" s="325" t="s">
        <v>80</v>
      </c>
      <c r="C3203" s="325" t="s">
        <v>169</v>
      </c>
      <c r="D3203" s="325" t="s">
        <v>81</v>
      </c>
      <c r="E3203" s="325" t="s">
        <v>49</v>
      </c>
      <c r="F3203" s="325">
        <v>1469</v>
      </c>
      <c r="G3203" s="325">
        <v>1470</v>
      </c>
      <c r="H3203" s="325">
        <v>-1</v>
      </c>
      <c r="I3203" s="325">
        <v>0</v>
      </c>
    </row>
    <row r="3204" spans="1:9" x14ac:dyDescent="0.25">
      <c r="A3204" s="392">
        <v>43862</v>
      </c>
      <c r="B3204" s="324" t="s">
        <v>80</v>
      </c>
      <c r="C3204" s="324" t="s">
        <v>169</v>
      </c>
      <c r="D3204" s="324" t="s">
        <v>81</v>
      </c>
      <c r="E3204" s="324" t="s">
        <v>50</v>
      </c>
      <c r="F3204" s="324">
        <v>9658</v>
      </c>
      <c r="G3204" s="324">
        <v>9659</v>
      </c>
      <c r="H3204" s="324">
        <v>-1</v>
      </c>
      <c r="I3204" s="324">
        <v>0</v>
      </c>
    </row>
    <row r="3205" spans="1:9" x14ac:dyDescent="0.25">
      <c r="A3205" s="393">
        <v>43862</v>
      </c>
      <c r="B3205" s="325" t="s">
        <v>80</v>
      </c>
      <c r="C3205" s="325" t="s">
        <v>169</v>
      </c>
      <c r="D3205" s="325" t="s">
        <v>82</v>
      </c>
      <c r="E3205" s="325" t="s">
        <v>9</v>
      </c>
      <c r="F3205" s="325">
        <v>4597</v>
      </c>
      <c r="G3205" s="325">
        <v>4592</v>
      </c>
      <c r="H3205" s="325">
        <v>5</v>
      </c>
      <c r="I3205" s="325">
        <v>0</v>
      </c>
    </row>
    <row r="3206" spans="1:9" x14ac:dyDescent="0.25">
      <c r="A3206" s="392">
        <v>43862</v>
      </c>
      <c r="B3206" s="324" t="s">
        <v>80</v>
      </c>
      <c r="C3206" s="324" t="s">
        <v>169</v>
      </c>
      <c r="D3206" s="324" t="s">
        <v>82</v>
      </c>
      <c r="E3206" s="324" t="s">
        <v>10</v>
      </c>
      <c r="F3206" s="324">
        <v>3037</v>
      </c>
      <c r="G3206" s="324">
        <v>3038</v>
      </c>
      <c r="H3206" s="324">
        <v>-1</v>
      </c>
      <c r="I3206" s="324">
        <v>0</v>
      </c>
    </row>
    <row r="3207" spans="1:9" x14ac:dyDescent="0.25">
      <c r="A3207" s="393">
        <v>43862</v>
      </c>
      <c r="B3207" s="325" t="s">
        <v>80</v>
      </c>
      <c r="C3207" s="325" t="s">
        <v>169</v>
      </c>
      <c r="D3207" s="325" t="s">
        <v>82</v>
      </c>
      <c r="E3207" s="325" t="s">
        <v>11</v>
      </c>
      <c r="F3207" s="325">
        <v>3180</v>
      </c>
      <c r="G3207" s="325">
        <v>3175</v>
      </c>
      <c r="H3207" s="325">
        <v>5</v>
      </c>
      <c r="I3207" s="325">
        <v>0</v>
      </c>
    </row>
    <row r="3208" spans="1:9" x14ac:dyDescent="0.25">
      <c r="A3208" s="392">
        <v>43862</v>
      </c>
      <c r="B3208" s="324" t="s">
        <v>80</v>
      </c>
      <c r="C3208" s="324" t="s">
        <v>169</v>
      </c>
      <c r="D3208" s="324" t="s">
        <v>82</v>
      </c>
      <c r="E3208" s="324" t="s">
        <v>12</v>
      </c>
      <c r="F3208" s="324">
        <v>2972</v>
      </c>
      <c r="G3208" s="324">
        <v>2966</v>
      </c>
      <c r="H3208" s="324">
        <v>6</v>
      </c>
      <c r="I3208" s="324">
        <v>0</v>
      </c>
    </row>
    <row r="3209" spans="1:9" x14ac:dyDescent="0.25">
      <c r="A3209" s="393">
        <v>43862</v>
      </c>
      <c r="B3209" s="325" t="s">
        <v>80</v>
      </c>
      <c r="C3209" s="325" t="s">
        <v>169</v>
      </c>
      <c r="D3209" s="325" t="s">
        <v>82</v>
      </c>
      <c r="E3209" s="325" t="s">
        <v>13</v>
      </c>
      <c r="F3209" s="325">
        <v>4910</v>
      </c>
      <c r="G3209" s="325">
        <v>4569</v>
      </c>
      <c r="H3209" s="325">
        <v>341</v>
      </c>
      <c r="I3209" s="325">
        <v>7.0000000000000007E-2</v>
      </c>
    </row>
    <row r="3210" spans="1:9" x14ac:dyDescent="0.25">
      <c r="A3210" s="392">
        <v>43862</v>
      </c>
      <c r="B3210" s="324" t="s">
        <v>145</v>
      </c>
      <c r="C3210" s="324" t="s">
        <v>169</v>
      </c>
      <c r="D3210" s="324" t="s">
        <v>81</v>
      </c>
      <c r="E3210" s="324" t="s">
        <v>46</v>
      </c>
      <c r="F3210" s="324">
        <v>147</v>
      </c>
      <c r="G3210" s="324" t="s">
        <v>170</v>
      </c>
      <c r="H3210" s="324" t="s">
        <v>170</v>
      </c>
      <c r="I3210" s="324" t="s">
        <v>170</v>
      </c>
    </row>
    <row r="3211" spans="1:9" x14ac:dyDescent="0.25">
      <c r="A3211" s="393">
        <v>43862</v>
      </c>
      <c r="B3211" s="325" t="s">
        <v>145</v>
      </c>
      <c r="C3211" s="325" t="s">
        <v>169</v>
      </c>
      <c r="D3211" s="325" t="s">
        <v>81</v>
      </c>
      <c r="E3211" s="325" t="s">
        <v>47</v>
      </c>
      <c r="F3211" s="325">
        <v>229</v>
      </c>
      <c r="G3211" s="325" t="s">
        <v>170</v>
      </c>
      <c r="H3211" s="325" t="s">
        <v>170</v>
      </c>
      <c r="I3211" s="325" t="s">
        <v>170</v>
      </c>
    </row>
    <row r="3212" spans="1:9" x14ac:dyDescent="0.25">
      <c r="A3212" s="392">
        <v>43862</v>
      </c>
      <c r="B3212" s="324" t="s">
        <v>145</v>
      </c>
      <c r="C3212" s="324" t="s">
        <v>169</v>
      </c>
      <c r="D3212" s="324" t="s">
        <v>81</v>
      </c>
      <c r="E3212" s="324" t="s">
        <v>48</v>
      </c>
      <c r="F3212" s="324">
        <v>89</v>
      </c>
      <c r="G3212" s="324" t="s">
        <v>170</v>
      </c>
      <c r="H3212" s="324" t="s">
        <v>170</v>
      </c>
      <c r="I3212" s="324" t="s">
        <v>170</v>
      </c>
    </row>
    <row r="3213" spans="1:9" x14ac:dyDescent="0.25">
      <c r="A3213" s="393">
        <v>43862</v>
      </c>
      <c r="B3213" s="325" t="s">
        <v>145</v>
      </c>
      <c r="C3213" s="325" t="s">
        <v>169</v>
      </c>
      <c r="D3213" s="325" t="s">
        <v>81</v>
      </c>
      <c r="E3213" s="325" t="s">
        <v>50</v>
      </c>
      <c r="F3213" s="325">
        <v>312</v>
      </c>
      <c r="G3213" s="325" t="s">
        <v>170</v>
      </c>
      <c r="H3213" s="325" t="s">
        <v>170</v>
      </c>
      <c r="I3213" s="325" t="s">
        <v>170</v>
      </c>
    </row>
    <row r="3214" spans="1:9" x14ac:dyDescent="0.25">
      <c r="A3214" s="392">
        <v>43862</v>
      </c>
      <c r="B3214" s="324" t="s">
        <v>145</v>
      </c>
      <c r="C3214" s="324" t="s">
        <v>169</v>
      </c>
      <c r="D3214" s="324" t="s">
        <v>82</v>
      </c>
      <c r="E3214" s="324" t="s">
        <v>9</v>
      </c>
      <c r="F3214" s="324">
        <v>169</v>
      </c>
      <c r="G3214" s="324" t="s">
        <v>170</v>
      </c>
      <c r="H3214" s="324" t="s">
        <v>170</v>
      </c>
      <c r="I3214" s="324" t="s">
        <v>170</v>
      </c>
    </row>
    <row r="3215" spans="1:9" x14ac:dyDescent="0.25">
      <c r="A3215" s="393">
        <v>43862</v>
      </c>
      <c r="B3215" s="325" t="s">
        <v>145</v>
      </c>
      <c r="C3215" s="325" t="s">
        <v>169</v>
      </c>
      <c r="D3215" s="325" t="s">
        <v>82</v>
      </c>
      <c r="E3215" s="325" t="s">
        <v>10</v>
      </c>
      <c r="F3215" s="325">
        <v>162</v>
      </c>
      <c r="G3215" s="325" t="s">
        <v>170</v>
      </c>
      <c r="H3215" s="325" t="s">
        <v>170</v>
      </c>
      <c r="I3215" s="325" t="s">
        <v>170</v>
      </c>
    </row>
    <row r="3216" spans="1:9" x14ac:dyDescent="0.25">
      <c r="A3216" s="392">
        <v>43862</v>
      </c>
      <c r="B3216" s="324" t="s">
        <v>145</v>
      </c>
      <c r="C3216" s="324" t="s">
        <v>169</v>
      </c>
      <c r="D3216" s="324" t="s">
        <v>82</v>
      </c>
      <c r="E3216" s="324" t="s">
        <v>11</v>
      </c>
      <c r="F3216" s="324">
        <v>54</v>
      </c>
      <c r="G3216" s="324" t="s">
        <v>170</v>
      </c>
      <c r="H3216" s="324" t="s">
        <v>170</v>
      </c>
      <c r="I3216" s="324" t="s">
        <v>170</v>
      </c>
    </row>
    <row r="3217" spans="1:9" x14ac:dyDescent="0.25">
      <c r="A3217" s="393">
        <v>43862</v>
      </c>
      <c r="B3217" s="325" t="s">
        <v>145</v>
      </c>
      <c r="C3217" s="325" t="s">
        <v>169</v>
      </c>
      <c r="D3217" s="325" t="s">
        <v>82</v>
      </c>
      <c r="E3217" s="325" t="s">
        <v>12</v>
      </c>
      <c r="F3217" s="325">
        <v>21</v>
      </c>
      <c r="G3217" s="325" t="s">
        <v>170</v>
      </c>
      <c r="H3217" s="325" t="s">
        <v>170</v>
      </c>
      <c r="I3217" s="325" t="s">
        <v>170</v>
      </c>
    </row>
    <row r="3218" spans="1:9" x14ac:dyDescent="0.25">
      <c r="A3218" s="392">
        <v>43862</v>
      </c>
      <c r="B3218" s="324" t="s">
        <v>145</v>
      </c>
      <c r="C3218" s="324" t="s">
        <v>169</v>
      </c>
      <c r="D3218" s="324" t="s">
        <v>82</v>
      </c>
      <c r="E3218" s="324" t="s">
        <v>13</v>
      </c>
      <c r="F3218" s="324">
        <v>371</v>
      </c>
      <c r="G3218" s="324" t="s">
        <v>170</v>
      </c>
      <c r="H3218" s="324" t="s">
        <v>170</v>
      </c>
      <c r="I3218" s="324" t="s">
        <v>170</v>
      </c>
    </row>
    <row r="3219" spans="1:9" x14ac:dyDescent="0.25">
      <c r="A3219" s="393">
        <v>43862</v>
      </c>
      <c r="B3219" s="325" t="s">
        <v>83</v>
      </c>
      <c r="C3219" s="325" t="s">
        <v>169</v>
      </c>
      <c r="D3219" s="325" t="s">
        <v>81</v>
      </c>
      <c r="E3219" s="325" t="s">
        <v>46</v>
      </c>
      <c r="F3219" s="325">
        <v>28</v>
      </c>
      <c r="G3219" s="325">
        <v>25</v>
      </c>
      <c r="H3219" s="325">
        <v>3</v>
      </c>
      <c r="I3219" s="325">
        <v>0.12</v>
      </c>
    </row>
    <row r="3220" spans="1:9" x14ac:dyDescent="0.25">
      <c r="A3220" s="392">
        <v>43862</v>
      </c>
      <c r="B3220" s="324" t="s">
        <v>83</v>
      </c>
      <c r="C3220" s="324" t="s">
        <v>169</v>
      </c>
      <c r="D3220" s="324" t="s">
        <v>81</v>
      </c>
      <c r="E3220" s="324" t="s">
        <v>47</v>
      </c>
      <c r="F3220" s="324">
        <v>90</v>
      </c>
      <c r="G3220" s="324">
        <v>89</v>
      </c>
      <c r="H3220" s="324">
        <v>1</v>
      </c>
      <c r="I3220" s="324">
        <v>0.01</v>
      </c>
    </row>
    <row r="3221" spans="1:9" x14ac:dyDescent="0.25">
      <c r="A3221" s="393">
        <v>43862</v>
      </c>
      <c r="B3221" s="325" t="s">
        <v>83</v>
      </c>
      <c r="C3221" s="325" t="s">
        <v>169</v>
      </c>
      <c r="D3221" s="325" t="s">
        <v>81</v>
      </c>
      <c r="E3221" s="325" t="s">
        <v>48</v>
      </c>
      <c r="F3221" s="325">
        <v>50</v>
      </c>
      <c r="G3221" s="325">
        <v>53</v>
      </c>
      <c r="H3221" s="325">
        <v>-3</v>
      </c>
      <c r="I3221" s="325">
        <v>-0.06</v>
      </c>
    </row>
    <row r="3222" spans="1:9" x14ac:dyDescent="0.25">
      <c r="A3222" s="392">
        <v>43862</v>
      </c>
      <c r="B3222" s="324" t="s">
        <v>83</v>
      </c>
      <c r="C3222" s="324" t="s">
        <v>169</v>
      </c>
      <c r="D3222" s="324" t="s">
        <v>81</v>
      </c>
      <c r="E3222" s="324" t="s">
        <v>50</v>
      </c>
      <c r="F3222" s="324">
        <v>55</v>
      </c>
      <c r="G3222" s="324">
        <v>56</v>
      </c>
      <c r="H3222" s="324">
        <v>-1</v>
      </c>
      <c r="I3222" s="324">
        <v>-0.02</v>
      </c>
    </row>
    <row r="3223" spans="1:9" x14ac:dyDescent="0.25">
      <c r="A3223" s="393">
        <v>43862</v>
      </c>
      <c r="B3223" s="325" t="s">
        <v>84</v>
      </c>
      <c r="C3223" s="325" t="s">
        <v>169</v>
      </c>
      <c r="D3223" s="325" t="s">
        <v>81</v>
      </c>
      <c r="E3223" s="325" t="s">
        <v>46</v>
      </c>
      <c r="F3223" s="325">
        <v>169</v>
      </c>
      <c r="G3223" s="325">
        <v>142</v>
      </c>
      <c r="H3223" s="325">
        <v>27</v>
      </c>
      <c r="I3223" s="325">
        <v>0.19</v>
      </c>
    </row>
    <row r="3224" spans="1:9" x14ac:dyDescent="0.25">
      <c r="A3224" s="392">
        <v>43862</v>
      </c>
      <c r="B3224" s="324" t="s">
        <v>84</v>
      </c>
      <c r="C3224" s="324" t="s">
        <v>169</v>
      </c>
      <c r="D3224" s="324" t="s">
        <v>81</v>
      </c>
      <c r="E3224" s="324" t="s">
        <v>47</v>
      </c>
      <c r="F3224" s="324">
        <v>60</v>
      </c>
      <c r="G3224" s="324">
        <v>59</v>
      </c>
      <c r="H3224" s="324">
        <v>1</v>
      </c>
      <c r="I3224" s="324">
        <v>0.02</v>
      </c>
    </row>
    <row r="3225" spans="1:9" x14ac:dyDescent="0.25">
      <c r="A3225" s="393">
        <v>43862</v>
      </c>
      <c r="B3225" s="325" t="s">
        <v>84</v>
      </c>
      <c r="C3225" s="325" t="s">
        <v>169</v>
      </c>
      <c r="D3225" s="325" t="s">
        <v>81</v>
      </c>
      <c r="E3225" s="325" t="s">
        <v>48</v>
      </c>
      <c r="F3225" s="325">
        <v>146</v>
      </c>
      <c r="G3225" s="325">
        <v>143</v>
      </c>
      <c r="H3225" s="325">
        <v>3</v>
      </c>
      <c r="I3225" s="325">
        <v>0.02</v>
      </c>
    </row>
    <row r="3226" spans="1:9" x14ac:dyDescent="0.25">
      <c r="A3226" s="392">
        <v>43862</v>
      </c>
      <c r="B3226" s="324" t="s">
        <v>84</v>
      </c>
      <c r="C3226" s="324" t="s">
        <v>169</v>
      </c>
      <c r="D3226" s="324" t="s">
        <v>81</v>
      </c>
      <c r="E3226" s="324" t="s">
        <v>50</v>
      </c>
      <c r="F3226" s="324">
        <v>6</v>
      </c>
      <c r="G3226" s="324">
        <v>6</v>
      </c>
      <c r="H3226" s="324">
        <v>0</v>
      </c>
      <c r="I3226" s="324">
        <v>0</v>
      </c>
    </row>
    <row r="3227" spans="1:9" x14ac:dyDescent="0.25">
      <c r="A3227" s="393">
        <v>43862</v>
      </c>
      <c r="B3227" s="325" t="s">
        <v>85</v>
      </c>
      <c r="C3227" s="325" t="s">
        <v>169</v>
      </c>
      <c r="D3227" s="325" t="s">
        <v>81</v>
      </c>
      <c r="E3227" s="325" t="s">
        <v>46</v>
      </c>
      <c r="F3227" s="325">
        <v>130</v>
      </c>
      <c r="G3227" s="325">
        <v>123</v>
      </c>
      <c r="H3227" s="325">
        <v>7</v>
      </c>
      <c r="I3227" s="325">
        <v>0.06</v>
      </c>
    </row>
    <row r="3228" spans="1:9" x14ac:dyDescent="0.25">
      <c r="A3228" s="392">
        <v>43862</v>
      </c>
      <c r="B3228" s="324" t="s">
        <v>85</v>
      </c>
      <c r="C3228" s="324" t="s">
        <v>169</v>
      </c>
      <c r="D3228" s="324" t="s">
        <v>81</v>
      </c>
      <c r="E3228" s="324" t="s">
        <v>47</v>
      </c>
      <c r="F3228" s="324">
        <v>213</v>
      </c>
      <c r="G3228" s="324">
        <v>213</v>
      </c>
      <c r="H3228" s="324">
        <v>0</v>
      </c>
      <c r="I3228" s="324">
        <v>0</v>
      </c>
    </row>
    <row r="3229" spans="1:9" x14ac:dyDescent="0.25">
      <c r="A3229" s="393">
        <v>43862</v>
      </c>
      <c r="B3229" s="325" t="s">
        <v>85</v>
      </c>
      <c r="C3229" s="325" t="s">
        <v>169</v>
      </c>
      <c r="D3229" s="325" t="s">
        <v>81</v>
      </c>
      <c r="E3229" s="325" t="s">
        <v>48</v>
      </c>
      <c r="F3229" s="325">
        <v>137</v>
      </c>
      <c r="G3229" s="325">
        <v>132</v>
      </c>
      <c r="H3229" s="325">
        <v>5</v>
      </c>
      <c r="I3229" s="325">
        <v>0.04</v>
      </c>
    </row>
    <row r="3230" spans="1:9" x14ac:dyDescent="0.25">
      <c r="A3230" s="392">
        <v>43862</v>
      </c>
      <c r="B3230" s="324" t="s">
        <v>85</v>
      </c>
      <c r="C3230" s="324" t="s">
        <v>169</v>
      </c>
      <c r="D3230" s="324" t="s">
        <v>81</v>
      </c>
      <c r="E3230" s="324" t="s">
        <v>49</v>
      </c>
      <c r="F3230" s="324">
        <v>1039</v>
      </c>
      <c r="G3230" s="324">
        <v>1040</v>
      </c>
      <c r="H3230" s="324">
        <v>-1</v>
      </c>
      <c r="I3230" s="324">
        <v>0</v>
      </c>
    </row>
    <row r="3231" spans="1:9" x14ac:dyDescent="0.25">
      <c r="A3231" s="393">
        <v>43862</v>
      </c>
      <c r="B3231" s="325" t="s">
        <v>85</v>
      </c>
      <c r="C3231" s="325" t="s">
        <v>169</v>
      </c>
      <c r="D3231" s="325" t="s">
        <v>81</v>
      </c>
      <c r="E3231" s="325" t="s">
        <v>50</v>
      </c>
      <c r="F3231" s="325">
        <v>1724</v>
      </c>
      <c r="G3231" s="325">
        <v>1724</v>
      </c>
      <c r="H3231" s="325">
        <v>0</v>
      </c>
      <c r="I3231" s="325">
        <v>0</v>
      </c>
    </row>
    <row r="3232" spans="1:9" x14ac:dyDescent="0.25">
      <c r="A3232" s="392">
        <v>43862</v>
      </c>
      <c r="B3232" s="324" t="s">
        <v>85</v>
      </c>
      <c r="C3232" s="324" t="s">
        <v>169</v>
      </c>
      <c r="D3232" s="324" t="s">
        <v>82</v>
      </c>
      <c r="E3232" s="324" t="s">
        <v>9</v>
      </c>
      <c r="F3232" s="324">
        <v>1090</v>
      </c>
      <c r="G3232" s="324">
        <v>1090</v>
      </c>
      <c r="H3232" s="324">
        <v>0</v>
      </c>
      <c r="I3232" s="324">
        <v>0</v>
      </c>
    </row>
    <row r="3233" spans="1:9" x14ac:dyDescent="0.25">
      <c r="A3233" s="393">
        <v>43862</v>
      </c>
      <c r="B3233" s="325" t="s">
        <v>85</v>
      </c>
      <c r="C3233" s="325" t="s">
        <v>169</v>
      </c>
      <c r="D3233" s="325" t="s">
        <v>82</v>
      </c>
      <c r="E3233" s="325" t="s">
        <v>10</v>
      </c>
      <c r="F3233" s="325">
        <v>992</v>
      </c>
      <c r="G3233" s="325">
        <v>993</v>
      </c>
      <c r="H3233" s="325">
        <v>-1</v>
      </c>
      <c r="I3233" s="325">
        <v>0</v>
      </c>
    </row>
    <row r="3234" spans="1:9" x14ac:dyDescent="0.25">
      <c r="A3234" s="392">
        <v>43862</v>
      </c>
      <c r="B3234" s="324" t="s">
        <v>85</v>
      </c>
      <c r="C3234" s="324" t="s">
        <v>169</v>
      </c>
      <c r="D3234" s="324" t="s">
        <v>82</v>
      </c>
      <c r="E3234" s="324" t="s">
        <v>11</v>
      </c>
      <c r="F3234" s="324">
        <v>274</v>
      </c>
      <c r="G3234" s="324">
        <v>273</v>
      </c>
      <c r="H3234" s="324">
        <v>1</v>
      </c>
      <c r="I3234" s="324">
        <v>0</v>
      </c>
    </row>
    <row r="3235" spans="1:9" x14ac:dyDescent="0.25">
      <c r="A3235" s="393">
        <v>43862</v>
      </c>
      <c r="B3235" s="325" t="s">
        <v>85</v>
      </c>
      <c r="C3235" s="325" t="s">
        <v>169</v>
      </c>
      <c r="D3235" s="325" t="s">
        <v>82</v>
      </c>
      <c r="E3235" s="325" t="s">
        <v>12</v>
      </c>
      <c r="F3235" s="325">
        <v>102</v>
      </c>
      <c r="G3235" s="325">
        <v>102</v>
      </c>
      <c r="H3235" s="325">
        <v>0</v>
      </c>
      <c r="I3235" s="325">
        <v>0</v>
      </c>
    </row>
    <row r="3236" spans="1:9" x14ac:dyDescent="0.25">
      <c r="A3236" s="392">
        <v>43862</v>
      </c>
      <c r="B3236" s="324" t="s">
        <v>85</v>
      </c>
      <c r="C3236" s="324" t="s">
        <v>169</v>
      </c>
      <c r="D3236" s="324" t="s">
        <v>82</v>
      </c>
      <c r="E3236" s="324" t="s">
        <v>13</v>
      </c>
      <c r="F3236" s="324">
        <v>785</v>
      </c>
      <c r="G3236" s="324">
        <v>774</v>
      </c>
      <c r="H3236" s="324">
        <v>11</v>
      </c>
      <c r="I3236" s="324">
        <v>0.01</v>
      </c>
    </row>
    <row r="3237" spans="1:9" x14ac:dyDescent="0.25">
      <c r="A3237" s="393">
        <v>43862</v>
      </c>
      <c r="B3237" s="325" t="s">
        <v>146</v>
      </c>
      <c r="C3237" s="325" t="s">
        <v>169</v>
      </c>
      <c r="D3237" s="325" t="s">
        <v>81</v>
      </c>
      <c r="E3237" s="325" t="s">
        <v>46</v>
      </c>
      <c r="F3237" s="325">
        <v>18</v>
      </c>
      <c r="G3237" s="325" t="s">
        <v>170</v>
      </c>
      <c r="H3237" s="325" t="s">
        <v>170</v>
      </c>
      <c r="I3237" s="325" t="s">
        <v>170</v>
      </c>
    </row>
    <row r="3238" spans="1:9" x14ac:dyDescent="0.25">
      <c r="A3238" s="392">
        <v>43862</v>
      </c>
      <c r="B3238" s="324" t="s">
        <v>146</v>
      </c>
      <c r="C3238" s="324" t="s">
        <v>169</v>
      </c>
      <c r="D3238" s="324" t="s">
        <v>81</v>
      </c>
      <c r="E3238" s="324" t="s">
        <v>47</v>
      </c>
      <c r="F3238" s="324">
        <v>39</v>
      </c>
      <c r="G3238" s="324" t="s">
        <v>170</v>
      </c>
      <c r="H3238" s="324" t="s">
        <v>170</v>
      </c>
      <c r="I3238" s="324" t="s">
        <v>170</v>
      </c>
    </row>
    <row r="3239" spans="1:9" x14ac:dyDescent="0.25">
      <c r="A3239" s="393">
        <v>43862</v>
      </c>
      <c r="B3239" s="325" t="s">
        <v>146</v>
      </c>
      <c r="C3239" s="325" t="s">
        <v>169</v>
      </c>
      <c r="D3239" s="325" t="s">
        <v>81</v>
      </c>
      <c r="E3239" s="325" t="s">
        <v>48</v>
      </c>
      <c r="F3239" s="325">
        <v>13</v>
      </c>
      <c r="G3239" s="325" t="s">
        <v>170</v>
      </c>
      <c r="H3239" s="325" t="s">
        <v>170</v>
      </c>
      <c r="I3239" s="325" t="s">
        <v>170</v>
      </c>
    </row>
    <row r="3240" spans="1:9" x14ac:dyDescent="0.25">
      <c r="A3240" s="392">
        <v>43862</v>
      </c>
      <c r="B3240" s="324" t="s">
        <v>146</v>
      </c>
      <c r="C3240" s="324" t="s">
        <v>169</v>
      </c>
      <c r="D3240" s="324" t="s">
        <v>81</v>
      </c>
      <c r="E3240" s="324" t="s">
        <v>49</v>
      </c>
      <c r="F3240" s="324">
        <v>47</v>
      </c>
      <c r="G3240" s="324" t="s">
        <v>170</v>
      </c>
      <c r="H3240" s="324" t="s">
        <v>170</v>
      </c>
      <c r="I3240" s="324" t="s">
        <v>170</v>
      </c>
    </row>
    <row r="3241" spans="1:9" x14ac:dyDescent="0.25">
      <c r="A3241" s="393">
        <v>43862</v>
      </c>
      <c r="B3241" s="325" t="s">
        <v>146</v>
      </c>
      <c r="C3241" s="325" t="s">
        <v>169</v>
      </c>
      <c r="D3241" s="325" t="s">
        <v>81</v>
      </c>
      <c r="E3241" s="325" t="s">
        <v>50</v>
      </c>
      <c r="F3241" s="325">
        <v>64</v>
      </c>
      <c r="G3241" s="325" t="s">
        <v>170</v>
      </c>
      <c r="H3241" s="325" t="s">
        <v>170</v>
      </c>
      <c r="I3241" s="325" t="s">
        <v>170</v>
      </c>
    </row>
    <row r="3242" spans="1:9" x14ac:dyDescent="0.25">
      <c r="A3242" s="392">
        <v>43862</v>
      </c>
      <c r="B3242" s="324" t="s">
        <v>86</v>
      </c>
      <c r="C3242" s="324" t="s">
        <v>169</v>
      </c>
      <c r="D3242" s="324" t="s">
        <v>81</v>
      </c>
      <c r="E3242" s="324" t="s">
        <v>46</v>
      </c>
      <c r="F3242" s="324">
        <v>599</v>
      </c>
      <c r="G3242" s="324">
        <v>558</v>
      </c>
      <c r="H3242" s="324">
        <v>41</v>
      </c>
      <c r="I3242" s="324">
        <v>7.0000000000000007E-2</v>
      </c>
    </row>
    <row r="3243" spans="1:9" x14ac:dyDescent="0.25">
      <c r="A3243" s="393">
        <v>43862</v>
      </c>
      <c r="B3243" s="325" t="s">
        <v>86</v>
      </c>
      <c r="C3243" s="325" t="s">
        <v>169</v>
      </c>
      <c r="D3243" s="325" t="s">
        <v>81</v>
      </c>
      <c r="E3243" s="325" t="s">
        <v>47</v>
      </c>
      <c r="F3243" s="325">
        <v>578</v>
      </c>
      <c r="G3243" s="325">
        <v>568</v>
      </c>
      <c r="H3243" s="325">
        <v>10</v>
      </c>
      <c r="I3243" s="325">
        <v>0.02</v>
      </c>
    </row>
    <row r="3244" spans="1:9" x14ac:dyDescent="0.25">
      <c r="A3244" s="392">
        <v>43862</v>
      </c>
      <c r="B3244" s="324" t="s">
        <v>86</v>
      </c>
      <c r="C3244" s="324" t="s">
        <v>169</v>
      </c>
      <c r="D3244" s="324" t="s">
        <v>81</v>
      </c>
      <c r="E3244" s="324" t="s">
        <v>48</v>
      </c>
      <c r="F3244" s="324">
        <v>316</v>
      </c>
      <c r="G3244" s="324">
        <v>313</v>
      </c>
      <c r="H3244" s="324">
        <v>3</v>
      </c>
      <c r="I3244" s="324">
        <v>0.01</v>
      </c>
    </row>
    <row r="3245" spans="1:9" x14ac:dyDescent="0.25">
      <c r="A3245" s="393">
        <v>43862</v>
      </c>
      <c r="B3245" s="325" t="s">
        <v>86</v>
      </c>
      <c r="C3245" s="325" t="s">
        <v>169</v>
      </c>
      <c r="D3245" s="325" t="s">
        <v>81</v>
      </c>
      <c r="E3245" s="325" t="s">
        <v>49</v>
      </c>
      <c r="F3245" s="325">
        <v>383</v>
      </c>
      <c r="G3245" s="325">
        <v>383</v>
      </c>
      <c r="H3245" s="325">
        <v>0</v>
      </c>
      <c r="I3245" s="325">
        <v>0</v>
      </c>
    </row>
    <row r="3246" spans="1:9" x14ac:dyDescent="0.25">
      <c r="A3246" s="392">
        <v>43862</v>
      </c>
      <c r="B3246" s="324" t="s">
        <v>86</v>
      </c>
      <c r="C3246" s="324" t="s">
        <v>169</v>
      </c>
      <c r="D3246" s="324" t="s">
        <v>81</v>
      </c>
      <c r="E3246" s="324" t="s">
        <v>50</v>
      </c>
      <c r="F3246" s="324">
        <v>1100</v>
      </c>
      <c r="G3246" s="324">
        <v>1099</v>
      </c>
      <c r="H3246" s="324">
        <v>1</v>
      </c>
      <c r="I3246" s="324">
        <v>0</v>
      </c>
    </row>
    <row r="3247" spans="1:9" x14ac:dyDescent="0.25">
      <c r="A3247" s="393">
        <v>43862</v>
      </c>
      <c r="B3247" s="325" t="s">
        <v>86</v>
      </c>
      <c r="C3247" s="325" t="s">
        <v>169</v>
      </c>
      <c r="D3247" s="325" t="s">
        <v>82</v>
      </c>
      <c r="E3247" s="325" t="s">
        <v>9</v>
      </c>
      <c r="F3247" s="325">
        <v>472</v>
      </c>
      <c r="G3247" s="325">
        <v>469</v>
      </c>
      <c r="H3247" s="325">
        <v>3</v>
      </c>
      <c r="I3247" s="325">
        <v>0.01</v>
      </c>
    </row>
    <row r="3248" spans="1:9" x14ac:dyDescent="0.25">
      <c r="A3248" s="392">
        <v>43862</v>
      </c>
      <c r="B3248" s="324" t="s">
        <v>86</v>
      </c>
      <c r="C3248" s="324" t="s">
        <v>169</v>
      </c>
      <c r="D3248" s="324" t="s">
        <v>82</v>
      </c>
      <c r="E3248" s="324" t="s">
        <v>10</v>
      </c>
      <c r="F3248" s="324">
        <v>645</v>
      </c>
      <c r="G3248" s="324">
        <v>642</v>
      </c>
      <c r="H3248" s="324">
        <v>3</v>
      </c>
      <c r="I3248" s="324">
        <v>0</v>
      </c>
    </row>
    <row r="3249" spans="1:9" x14ac:dyDescent="0.25">
      <c r="A3249" s="393">
        <v>43862</v>
      </c>
      <c r="B3249" s="325" t="s">
        <v>86</v>
      </c>
      <c r="C3249" s="325" t="s">
        <v>169</v>
      </c>
      <c r="D3249" s="325" t="s">
        <v>82</v>
      </c>
      <c r="E3249" s="325" t="s">
        <v>11</v>
      </c>
      <c r="F3249" s="325">
        <v>814</v>
      </c>
      <c r="G3249" s="325">
        <v>814</v>
      </c>
      <c r="H3249" s="325">
        <v>0</v>
      </c>
      <c r="I3249" s="325">
        <v>0</v>
      </c>
    </row>
    <row r="3250" spans="1:9" x14ac:dyDescent="0.25">
      <c r="A3250" s="392">
        <v>43862</v>
      </c>
      <c r="B3250" s="324" t="s">
        <v>86</v>
      </c>
      <c r="C3250" s="324" t="s">
        <v>169</v>
      </c>
      <c r="D3250" s="324" t="s">
        <v>82</v>
      </c>
      <c r="E3250" s="324" t="s">
        <v>12</v>
      </c>
      <c r="F3250" s="324">
        <v>442</v>
      </c>
      <c r="G3250" s="324">
        <v>439</v>
      </c>
      <c r="H3250" s="324">
        <v>3</v>
      </c>
      <c r="I3250" s="324">
        <v>0.01</v>
      </c>
    </row>
    <row r="3251" spans="1:9" x14ac:dyDescent="0.25">
      <c r="A3251" s="393">
        <v>43862</v>
      </c>
      <c r="B3251" s="325" t="s">
        <v>86</v>
      </c>
      <c r="C3251" s="325" t="s">
        <v>169</v>
      </c>
      <c r="D3251" s="325" t="s">
        <v>82</v>
      </c>
      <c r="E3251" s="325" t="s">
        <v>13</v>
      </c>
      <c r="F3251" s="325">
        <v>487</v>
      </c>
      <c r="G3251" s="325">
        <v>442</v>
      </c>
      <c r="H3251" s="325">
        <v>45</v>
      </c>
      <c r="I3251" s="325">
        <v>0.1</v>
      </c>
    </row>
    <row r="3252" spans="1:9" x14ac:dyDescent="0.25">
      <c r="A3252" s="392">
        <v>43862</v>
      </c>
      <c r="B3252" s="324" t="s">
        <v>87</v>
      </c>
      <c r="C3252" s="324" t="s">
        <v>169</v>
      </c>
      <c r="D3252" s="324" t="s">
        <v>81</v>
      </c>
      <c r="E3252" s="324" t="s">
        <v>46</v>
      </c>
      <c r="F3252" s="324">
        <v>25</v>
      </c>
      <c r="G3252" s="324">
        <v>24</v>
      </c>
      <c r="H3252" s="324">
        <v>1</v>
      </c>
      <c r="I3252" s="324">
        <v>0.04</v>
      </c>
    </row>
    <row r="3253" spans="1:9" x14ac:dyDescent="0.25">
      <c r="A3253" s="393">
        <v>43862</v>
      </c>
      <c r="B3253" s="325" t="s">
        <v>87</v>
      </c>
      <c r="C3253" s="325" t="s">
        <v>169</v>
      </c>
      <c r="D3253" s="325" t="s">
        <v>81</v>
      </c>
      <c r="E3253" s="325" t="s">
        <v>47</v>
      </c>
      <c r="F3253" s="325">
        <v>115</v>
      </c>
      <c r="G3253" s="325">
        <v>113</v>
      </c>
      <c r="H3253" s="325">
        <v>2</v>
      </c>
      <c r="I3253" s="325">
        <v>0.02</v>
      </c>
    </row>
    <row r="3254" spans="1:9" x14ac:dyDescent="0.25">
      <c r="A3254" s="392">
        <v>43862</v>
      </c>
      <c r="B3254" s="324" t="s">
        <v>87</v>
      </c>
      <c r="C3254" s="324" t="s">
        <v>169</v>
      </c>
      <c r="D3254" s="324" t="s">
        <v>81</v>
      </c>
      <c r="E3254" s="324" t="s">
        <v>48</v>
      </c>
      <c r="F3254" s="324">
        <v>43</v>
      </c>
      <c r="G3254" s="324">
        <v>43</v>
      </c>
      <c r="H3254" s="324">
        <v>0</v>
      </c>
      <c r="I3254" s="324">
        <v>0</v>
      </c>
    </row>
    <row r="3255" spans="1:9" x14ac:dyDescent="0.25">
      <c r="A3255" s="393">
        <v>43862</v>
      </c>
      <c r="B3255" s="325" t="s">
        <v>87</v>
      </c>
      <c r="C3255" s="325" t="s">
        <v>169</v>
      </c>
      <c r="D3255" s="325" t="s">
        <v>81</v>
      </c>
      <c r="E3255" s="325" t="s">
        <v>50</v>
      </c>
      <c r="F3255" s="325">
        <v>82</v>
      </c>
      <c r="G3255" s="325">
        <v>82</v>
      </c>
      <c r="H3255" s="325">
        <v>0</v>
      </c>
      <c r="I3255" s="325">
        <v>0</v>
      </c>
    </row>
    <row r="3256" spans="1:9" x14ac:dyDescent="0.25">
      <c r="A3256" s="392">
        <v>43862</v>
      </c>
      <c r="B3256" s="324" t="s">
        <v>88</v>
      </c>
      <c r="C3256" s="324" t="s">
        <v>169</v>
      </c>
      <c r="D3256" s="324" t="s">
        <v>81</v>
      </c>
      <c r="E3256" s="324" t="s">
        <v>46</v>
      </c>
      <c r="F3256" s="324">
        <v>210</v>
      </c>
      <c r="G3256" s="324">
        <v>194</v>
      </c>
      <c r="H3256" s="324">
        <v>16</v>
      </c>
      <c r="I3256" s="324">
        <v>0.08</v>
      </c>
    </row>
    <row r="3257" spans="1:9" x14ac:dyDescent="0.25">
      <c r="A3257" s="393">
        <v>43862</v>
      </c>
      <c r="B3257" s="325" t="s">
        <v>88</v>
      </c>
      <c r="C3257" s="325" t="s">
        <v>169</v>
      </c>
      <c r="D3257" s="325" t="s">
        <v>81</v>
      </c>
      <c r="E3257" s="325" t="s">
        <v>47</v>
      </c>
      <c r="F3257" s="325">
        <v>316</v>
      </c>
      <c r="G3257" s="325">
        <v>313</v>
      </c>
      <c r="H3257" s="325">
        <v>3</v>
      </c>
      <c r="I3257" s="325">
        <v>0.01</v>
      </c>
    </row>
    <row r="3258" spans="1:9" x14ac:dyDescent="0.25">
      <c r="A3258" s="392">
        <v>43862</v>
      </c>
      <c r="B3258" s="324" t="s">
        <v>88</v>
      </c>
      <c r="C3258" s="324" t="s">
        <v>169</v>
      </c>
      <c r="D3258" s="324" t="s">
        <v>81</v>
      </c>
      <c r="E3258" s="324" t="s">
        <v>48</v>
      </c>
      <c r="F3258" s="324">
        <v>132</v>
      </c>
      <c r="G3258" s="324">
        <v>132</v>
      </c>
      <c r="H3258" s="324">
        <v>0</v>
      </c>
      <c r="I3258" s="324">
        <v>0</v>
      </c>
    </row>
    <row r="3259" spans="1:9" x14ac:dyDescent="0.25">
      <c r="A3259" s="393">
        <v>43862</v>
      </c>
      <c r="B3259" s="325" t="s">
        <v>88</v>
      </c>
      <c r="C3259" s="325" t="s">
        <v>169</v>
      </c>
      <c r="D3259" s="325" t="s">
        <v>81</v>
      </c>
      <c r="E3259" s="325" t="s">
        <v>49</v>
      </c>
      <c r="F3259" s="325">
        <v>47</v>
      </c>
      <c r="G3259" s="325">
        <v>47</v>
      </c>
      <c r="H3259" s="325">
        <v>0</v>
      </c>
      <c r="I3259" s="325">
        <v>0</v>
      </c>
    </row>
    <row r="3260" spans="1:9" x14ac:dyDescent="0.25">
      <c r="A3260" s="392">
        <v>43862</v>
      </c>
      <c r="B3260" s="324" t="s">
        <v>88</v>
      </c>
      <c r="C3260" s="324" t="s">
        <v>169</v>
      </c>
      <c r="D3260" s="324" t="s">
        <v>81</v>
      </c>
      <c r="E3260" s="324" t="s">
        <v>50</v>
      </c>
      <c r="F3260" s="324">
        <v>647</v>
      </c>
      <c r="G3260" s="324">
        <v>645</v>
      </c>
      <c r="H3260" s="324">
        <v>2</v>
      </c>
      <c r="I3260" s="324">
        <v>0</v>
      </c>
    </row>
    <row r="3261" spans="1:9" x14ac:dyDescent="0.25">
      <c r="A3261" s="393">
        <v>43862</v>
      </c>
      <c r="B3261" s="325" t="s">
        <v>88</v>
      </c>
      <c r="C3261" s="325" t="s">
        <v>169</v>
      </c>
      <c r="D3261" s="325" t="s">
        <v>82</v>
      </c>
      <c r="E3261" s="325" t="s">
        <v>9</v>
      </c>
      <c r="F3261" s="325">
        <v>431</v>
      </c>
      <c r="G3261" s="325">
        <v>431</v>
      </c>
      <c r="H3261" s="325">
        <v>0</v>
      </c>
      <c r="I3261" s="325">
        <v>0</v>
      </c>
    </row>
    <row r="3262" spans="1:9" x14ac:dyDescent="0.25">
      <c r="A3262" s="392">
        <v>43862</v>
      </c>
      <c r="B3262" s="324" t="s">
        <v>88</v>
      </c>
      <c r="C3262" s="324" t="s">
        <v>169</v>
      </c>
      <c r="D3262" s="324" t="s">
        <v>82</v>
      </c>
      <c r="E3262" s="324" t="s">
        <v>10</v>
      </c>
      <c r="F3262" s="324">
        <v>59</v>
      </c>
      <c r="G3262" s="324">
        <v>59</v>
      </c>
      <c r="H3262" s="324">
        <v>0</v>
      </c>
      <c r="I3262" s="324">
        <v>0</v>
      </c>
    </row>
    <row r="3263" spans="1:9" x14ac:dyDescent="0.25">
      <c r="A3263" s="393">
        <v>43862</v>
      </c>
      <c r="B3263" s="325" t="s">
        <v>88</v>
      </c>
      <c r="C3263" s="325" t="s">
        <v>169</v>
      </c>
      <c r="D3263" s="325" t="s">
        <v>82</v>
      </c>
      <c r="E3263" s="325" t="s">
        <v>11</v>
      </c>
      <c r="F3263" s="325">
        <v>133</v>
      </c>
      <c r="G3263" s="325">
        <v>133</v>
      </c>
      <c r="H3263" s="325">
        <v>0</v>
      </c>
      <c r="I3263" s="325">
        <v>0</v>
      </c>
    </row>
    <row r="3264" spans="1:9" x14ac:dyDescent="0.25">
      <c r="A3264" s="392">
        <v>43862</v>
      </c>
      <c r="B3264" s="324" t="s">
        <v>88</v>
      </c>
      <c r="C3264" s="324" t="s">
        <v>169</v>
      </c>
      <c r="D3264" s="324" t="s">
        <v>82</v>
      </c>
      <c r="E3264" s="324" t="s">
        <v>12</v>
      </c>
      <c r="F3264" s="324">
        <v>99</v>
      </c>
      <c r="G3264" s="324">
        <v>99</v>
      </c>
      <c r="H3264" s="324">
        <v>0</v>
      </c>
      <c r="I3264" s="324">
        <v>0</v>
      </c>
    </row>
    <row r="3265" spans="1:9" x14ac:dyDescent="0.25">
      <c r="A3265" s="393">
        <v>43862</v>
      </c>
      <c r="B3265" s="325" t="s">
        <v>88</v>
      </c>
      <c r="C3265" s="325" t="s">
        <v>169</v>
      </c>
      <c r="D3265" s="325" t="s">
        <v>82</v>
      </c>
      <c r="E3265" s="325" t="s">
        <v>13</v>
      </c>
      <c r="F3265" s="325">
        <v>311</v>
      </c>
      <c r="G3265" s="325">
        <v>294</v>
      </c>
      <c r="H3265" s="325">
        <v>17</v>
      </c>
      <c r="I3265" s="325">
        <v>0.06</v>
      </c>
    </row>
    <row r="3266" spans="1:9" x14ac:dyDescent="0.25">
      <c r="A3266" s="392">
        <v>43862</v>
      </c>
      <c r="B3266" s="324" t="s">
        <v>89</v>
      </c>
      <c r="C3266" s="324" t="s">
        <v>169</v>
      </c>
      <c r="D3266" s="324" t="s">
        <v>81</v>
      </c>
      <c r="E3266" s="324" t="s">
        <v>46</v>
      </c>
      <c r="F3266" s="324">
        <v>548</v>
      </c>
      <c r="G3266" s="324">
        <v>482</v>
      </c>
      <c r="H3266" s="324">
        <v>66</v>
      </c>
      <c r="I3266" s="324">
        <v>0.14000000000000001</v>
      </c>
    </row>
    <row r="3267" spans="1:9" x14ac:dyDescent="0.25">
      <c r="A3267" s="393">
        <v>43862</v>
      </c>
      <c r="B3267" s="325" t="s">
        <v>89</v>
      </c>
      <c r="C3267" s="325" t="s">
        <v>169</v>
      </c>
      <c r="D3267" s="325" t="s">
        <v>81</v>
      </c>
      <c r="E3267" s="325" t="s">
        <v>47</v>
      </c>
      <c r="F3267" s="325">
        <v>568</v>
      </c>
      <c r="G3267" s="325">
        <v>545</v>
      </c>
      <c r="H3267" s="325">
        <v>23</v>
      </c>
      <c r="I3267" s="325">
        <v>0.04</v>
      </c>
    </row>
    <row r="3268" spans="1:9" x14ac:dyDescent="0.25">
      <c r="A3268" s="392">
        <v>43862</v>
      </c>
      <c r="B3268" s="324" t="s">
        <v>89</v>
      </c>
      <c r="C3268" s="324" t="s">
        <v>169</v>
      </c>
      <c r="D3268" s="324" t="s">
        <v>81</v>
      </c>
      <c r="E3268" s="324" t="s">
        <v>48</v>
      </c>
      <c r="F3268" s="324">
        <v>289</v>
      </c>
      <c r="G3268" s="324">
        <v>287</v>
      </c>
      <c r="H3268" s="324">
        <v>2</v>
      </c>
      <c r="I3268" s="324">
        <v>0.01</v>
      </c>
    </row>
    <row r="3269" spans="1:9" x14ac:dyDescent="0.25">
      <c r="A3269" s="393">
        <v>43862</v>
      </c>
      <c r="B3269" s="325" t="s">
        <v>89</v>
      </c>
      <c r="C3269" s="325" t="s">
        <v>169</v>
      </c>
      <c r="D3269" s="325" t="s">
        <v>81</v>
      </c>
      <c r="E3269" s="325" t="s">
        <v>50</v>
      </c>
      <c r="F3269" s="325">
        <v>529</v>
      </c>
      <c r="G3269" s="325">
        <v>529</v>
      </c>
      <c r="H3269" s="325">
        <v>0</v>
      </c>
      <c r="I3269" s="325">
        <v>0</v>
      </c>
    </row>
    <row r="3270" spans="1:9" x14ac:dyDescent="0.25">
      <c r="A3270" s="392">
        <v>43862</v>
      </c>
      <c r="B3270" s="324" t="s">
        <v>89</v>
      </c>
      <c r="C3270" s="324" t="s">
        <v>169</v>
      </c>
      <c r="D3270" s="324" t="s">
        <v>82</v>
      </c>
      <c r="E3270" s="324" t="s">
        <v>9</v>
      </c>
      <c r="F3270" s="324">
        <v>75</v>
      </c>
      <c r="G3270" s="324">
        <v>75</v>
      </c>
      <c r="H3270" s="324">
        <v>0</v>
      </c>
      <c r="I3270" s="324">
        <v>0</v>
      </c>
    </row>
    <row r="3271" spans="1:9" x14ac:dyDescent="0.25">
      <c r="A3271" s="393">
        <v>43862</v>
      </c>
      <c r="B3271" s="325" t="s">
        <v>89</v>
      </c>
      <c r="C3271" s="325" t="s">
        <v>169</v>
      </c>
      <c r="D3271" s="325" t="s">
        <v>82</v>
      </c>
      <c r="E3271" s="325" t="s">
        <v>10</v>
      </c>
      <c r="F3271" s="325">
        <v>80</v>
      </c>
      <c r="G3271" s="325">
        <v>80</v>
      </c>
      <c r="H3271" s="325">
        <v>0</v>
      </c>
      <c r="I3271" s="325">
        <v>0</v>
      </c>
    </row>
    <row r="3272" spans="1:9" x14ac:dyDescent="0.25">
      <c r="A3272" s="392">
        <v>43862</v>
      </c>
      <c r="B3272" s="324" t="s">
        <v>89</v>
      </c>
      <c r="C3272" s="324" t="s">
        <v>169</v>
      </c>
      <c r="D3272" s="324" t="s">
        <v>82</v>
      </c>
      <c r="E3272" s="324" t="s">
        <v>11</v>
      </c>
      <c r="F3272" s="324">
        <v>79</v>
      </c>
      <c r="G3272" s="324">
        <v>79</v>
      </c>
      <c r="H3272" s="324">
        <v>0</v>
      </c>
      <c r="I3272" s="324">
        <v>0</v>
      </c>
    </row>
    <row r="3273" spans="1:9" x14ac:dyDescent="0.25">
      <c r="A3273" s="393">
        <v>43862</v>
      </c>
      <c r="B3273" s="325" t="s">
        <v>89</v>
      </c>
      <c r="C3273" s="325" t="s">
        <v>169</v>
      </c>
      <c r="D3273" s="325" t="s">
        <v>82</v>
      </c>
      <c r="E3273" s="325" t="s">
        <v>12</v>
      </c>
      <c r="F3273" s="325">
        <v>186</v>
      </c>
      <c r="G3273" s="325">
        <v>185</v>
      </c>
      <c r="H3273" s="325">
        <v>1</v>
      </c>
      <c r="I3273" s="325">
        <v>0.01</v>
      </c>
    </row>
    <row r="3274" spans="1:9" x14ac:dyDescent="0.25">
      <c r="A3274" s="392">
        <v>43862</v>
      </c>
      <c r="B3274" s="324" t="s">
        <v>89</v>
      </c>
      <c r="C3274" s="324" t="s">
        <v>169</v>
      </c>
      <c r="D3274" s="324" t="s">
        <v>82</v>
      </c>
      <c r="E3274" s="324" t="s">
        <v>13</v>
      </c>
      <c r="F3274" s="324">
        <v>545</v>
      </c>
      <c r="G3274" s="324">
        <v>519</v>
      </c>
      <c r="H3274" s="324">
        <v>26</v>
      </c>
      <c r="I3274" s="324">
        <v>0.05</v>
      </c>
    </row>
    <row r="3275" spans="1:9" x14ac:dyDescent="0.25">
      <c r="A3275" s="393">
        <v>43862</v>
      </c>
      <c r="B3275" s="325" t="s">
        <v>90</v>
      </c>
      <c r="C3275" s="325" t="s">
        <v>169</v>
      </c>
      <c r="D3275" s="325" t="s">
        <v>81</v>
      </c>
      <c r="E3275" s="325" t="s">
        <v>46</v>
      </c>
      <c r="F3275" s="325">
        <v>69</v>
      </c>
      <c r="G3275" s="325">
        <v>62</v>
      </c>
      <c r="H3275" s="325">
        <v>7</v>
      </c>
      <c r="I3275" s="325">
        <v>0.11</v>
      </c>
    </row>
    <row r="3276" spans="1:9" x14ac:dyDescent="0.25">
      <c r="A3276" s="392">
        <v>43862</v>
      </c>
      <c r="B3276" s="324" t="s">
        <v>90</v>
      </c>
      <c r="C3276" s="324" t="s">
        <v>169</v>
      </c>
      <c r="D3276" s="324" t="s">
        <v>81</v>
      </c>
      <c r="E3276" s="324" t="s">
        <v>47</v>
      </c>
      <c r="F3276" s="324">
        <v>163</v>
      </c>
      <c r="G3276" s="324">
        <v>160</v>
      </c>
      <c r="H3276" s="324">
        <v>3</v>
      </c>
      <c r="I3276" s="324">
        <v>0.02</v>
      </c>
    </row>
    <row r="3277" spans="1:9" x14ac:dyDescent="0.25">
      <c r="A3277" s="393">
        <v>43862</v>
      </c>
      <c r="B3277" s="325" t="s">
        <v>90</v>
      </c>
      <c r="C3277" s="325" t="s">
        <v>169</v>
      </c>
      <c r="D3277" s="325" t="s">
        <v>81</v>
      </c>
      <c r="E3277" s="325" t="s">
        <v>48</v>
      </c>
      <c r="F3277" s="325">
        <v>114</v>
      </c>
      <c r="G3277" s="325">
        <v>113</v>
      </c>
      <c r="H3277" s="325">
        <v>1</v>
      </c>
      <c r="I3277" s="325">
        <v>0.01</v>
      </c>
    </row>
    <row r="3278" spans="1:9" x14ac:dyDescent="0.25">
      <c r="A3278" s="392">
        <v>43862</v>
      </c>
      <c r="B3278" s="324" t="s">
        <v>90</v>
      </c>
      <c r="C3278" s="324" t="s">
        <v>169</v>
      </c>
      <c r="D3278" s="324" t="s">
        <v>81</v>
      </c>
      <c r="E3278" s="324" t="s">
        <v>50</v>
      </c>
      <c r="F3278" s="324">
        <v>439</v>
      </c>
      <c r="G3278" s="324">
        <v>437</v>
      </c>
      <c r="H3278" s="324">
        <v>2</v>
      </c>
      <c r="I3278" s="324">
        <v>0</v>
      </c>
    </row>
    <row r="3279" spans="1:9" x14ac:dyDescent="0.25">
      <c r="A3279" s="393">
        <v>43862</v>
      </c>
      <c r="B3279" s="325" t="s">
        <v>147</v>
      </c>
      <c r="C3279" s="325" t="s">
        <v>169</v>
      </c>
      <c r="D3279" s="325" t="s">
        <v>81</v>
      </c>
      <c r="E3279" s="325" t="s">
        <v>46</v>
      </c>
      <c r="F3279" s="325">
        <v>25</v>
      </c>
      <c r="G3279" s="325" t="s">
        <v>170</v>
      </c>
      <c r="H3279" s="325" t="s">
        <v>170</v>
      </c>
      <c r="I3279" s="325" t="s">
        <v>170</v>
      </c>
    </row>
    <row r="3280" spans="1:9" x14ac:dyDescent="0.25">
      <c r="A3280" s="392">
        <v>43862</v>
      </c>
      <c r="B3280" s="324" t="s">
        <v>147</v>
      </c>
      <c r="C3280" s="324" t="s">
        <v>169</v>
      </c>
      <c r="D3280" s="324" t="s">
        <v>81</v>
      </c>
      <c r="E3280" s="324" t="s">
        <v>47</v>
      </c>
      <c r="F3280" s="324">
        <v>27</v>
      </c>
      <c r="G3280" s="324" t="s">
        <v>170</v>
      </c>
      <c r="H3280" s="324" t="s">
        <v>170</v>
      </c>
      <c r="I3280" s="324" t="s">
        <v>170</v>
      </c>
    </row>
    <row r="3281" spans="1:9" x14ac:dyDescent="0.25">
      <c r="A3281" s="393">
        <v>43862</v>
      </c>
      <c r="B3281" s="325" t="s">
        <v>147</v>
      </c>
      <c r="C3281" s="325" t="s">
        <v>169</v>
      </c>
      <c r="D3281" s="325" t="s">
        <v>81</v>
      </c>
      <c r="E3281" s="325" t="s">
        <v>48</v>
      </c>
      <c r="F3281" s="325">
        <v>17</v>
      </c>
      <c r="G3281" s="325" t="s">
        <v>170</v>
      </c>
      <c r="H3281" s="325" t="s">
        <v>170</v>
      </c>
      <c r="I3281" s="325" t="s">
        <v>170</v>
      </c>
    </row>
    <row r="3282" spans="1:9" x14ac:dyDescent="0.25">
      <c r="A3282" s="392">
        <v>43862</v>
      </c>
      <c r="B3282" s="324" t="s">
        <v>147</v>
      </c>
      <c r="C3282" s="324" t="s">
        <v>169</v>
      </c>
      <c r="D3282" s="324" t="s">
        <v>81</v>
      </c>
      <c r="E3282" s="324" t="s">
        <v>50</v>
      </c>
      <c r="F3282" s="324">
        <v>72</v>
      </c>
      <c r="G3282" s="324" t="s">
        <v>170</v>
      </c>
      <c r="H3282" s="324" t="s">
        <v>170</v>
      </c>
      <c r="I3282" s="324" t="s">
        <v>170</v>
      </c>
    </row>
    <row r="3283" spans="1:9" x14ac:dyDescent="0.25">
      <c r="A3283" s="393">
        <v>43862</v>
      </c>
      <c r="B3283" s="325" t="s">
        <v>147</v>
      </c>
      <c r="C3283" s="325" t="s">
        <v>169</v>
      </c>
      <c r="D3283" s="325" t="s">
        <v>82</v>
      </c>
      <c r="E3283" s="325" t="s">
        <v>9</v>
      </c>
      <c r="F3283" s="325">
        <v>6</v>
      </c>
      <c r="G3283" s="325" t="s">
        <v>170</v>
      </c>
      <c r="H3283" s="325" t="s">
        <v>170</v>
      </c>
      <c r="I3283" s="325" t="s">
        <v>170</v>
      </c>
    </row>
    <row r="3284" spans="1:9" x14ac:dyDescent="0.25">
      <c r="A3284" s="392">
        <v>43862</v>
      </c>
      <c r="B3284" s="324" t="s">
        <v>147</v>
      </c>
      <c r="C3284" s="324" t="s">
        <v>169</v>
      </c>
      <c r="D3284" s="324" t="s">
        <v>82</v>
      </c>
      <c r="E3284" s="324" t="s">
        <v>10</v>
      </c>
      <c r="F3284" s="324">
        <v>34</v>
      </c>
      <c r="G3284" s="324" t="s">
        <v>170</v>
      </c>
      <c r="H3284" s="324" t="s">
        <v>170</v>
      </c>
      <c r="I3284" s="324" t="s">
        <v>170</v>
      </c>
    </row>
    <row r="3285" spans="1:9" x14ac:dyDescent="0.25">
      <c r="A3285" s="393">
        <v>43862</v>
      </c>
      <c r="B3285" s="325" t="s">
        <v>147</v>
      </c>
      <c r="C3285" s="325" t="s">
        <v>169</v>
      </c>
      <c r="D3285" s="325" t="s">
        <v>82</v>
      </c>
      <c r="E3285" s="325" t="s">
        <v>11</v>
      </c>
      <c r="F3285" s="325">
        <v>15</v>
      </c>
      <c r="G3285" s="325" t="s">
        <v>170</v>
      </c>
      <c r="H3285" s="325" t="s">
        <v>170</v>
      </c>
      <c r="I3285" s="325" t="s">
        <v>170</v>
      </c>
    </row>
    <row r="3286" spans="1:9" x14ac:dyDescent="0.25">
      <c r="A3286" s="392">
        <v>43862</v>
      </c>
      <c r="B3286" s="324" t="s">
        <v>147</v>
      </c>
      <c r="C3286" s="324" t="s">
        <v>169</v>
      </c>
      <c r="D3286" s="324" t="s">
        <v>82</v>
      </c>
      <c r="E3286" s="324" t="s">
        <v>12</v>
      </c>
      <c r="F3286" s="324">
        <v>30</v>
      </c>
      <c r="G3286" s="324" t="s">
        <v>170</v>
      </c>
      <c r="H3286" s="324" t="s">
        <v>170</v>
      </c>
      <c r="I3286" s="324" t="s">
        <v>170</v>
      </c>
    </row>
    <row r="3287" spans="1:9" x14ac:dyDescent="0.25">
      <c r="A3287" s="393">
        <v>43862</v>
      </c>
      <c r="B3287" s="325" t="s">
        <v>147</v>
      </c>
      <c r="C3287" s="325" t="s">
        <v>169</v>
      </c>
      <c r="D3287" s="325" t="s">
        <v>82</v>
      </c>
      <c r="E3287" s="325" t="s">
        <v>13</v>
      </c>
      <c r="F3287" s="325">
        <v>56</v>
      </c>
      <c r="G3287" s="325" t="s">
        <v>170</v>
      </c>
      <c r="H3287" s="325" t="s">
        <v>170</v>
      </c>
      <c r="I3287" s="325" t="s">
        <v>170</v>
      </c>
    </row>
    <row r="3288" spans="1:9" x14ac:dyDescent="0.25">
      <c r="A3288" s="392">
        <v>43862</v>
      </c>
      <c r="B3288" s="324" t="s">
        <v>148</v>
      </c>
      <c r="C3288" s="324" t="s">
        <v>169</v>
      </c>
      <c r="D3288" s="324" t="s">
        <v>81</v>
      </c>
      <c r="E3288" s="324" t="s">
        <v>46</v>
      </c>
      <c r="F3288" s="324">
        <v>149</v>
      </c>
      <c r="G3288" s="324" t="s">
        <v>170</v>
      </c>
      <c r="H3288" s="324" t="s">
        <v>170</v>
      </c>
      <c r="I3288" s="324" t="s">
        <v>170</v>
      </c>
    </row>
    <row r="3289" spans="1:9" x14ac:dyDescent="0.25">
      <c r="A3289" s="393">
        <v>43862</v>
      </c>
      <c r="B3289" s="325" t="s">
        <v>148</v>
      </c>
      <c r="C3289" s="325" t="s">
        <v>169</v>
      </c>
      <c r="D3289" s="325" t="s">
        <v>81</v>
      </c>
      <c r="E3289" s="325" t="s">
        <v>47</v>
      </c>
      <c r="F3289" s="325">
        <v>190</v>
      </c>
      <c r="G3289" s="325" t="s">
        <v>170</v>
      </c>
      <c r="H3289" s="325" t="s">
        <v>170</v>
      </c>
      <c r="I3289" s="325" t="s">
        <v>170</v>
      </c>
    </row>
    <row r="3290" spans="1:9" x14ac:dyDescent="0.25">
      <c r="A3290" s="392">
        <v>43862</v>
      </c>
      <c r="B3290" s="324" t="s">
        <v>148</v>
      </c>
      <c r="C3290" s="324" t="s">
        <v>169</v>
      </c>
      <c r="D3290" s="324" t="s">
        <v>81</v>
      </c>
      <c r="E3290" s="324" t="s">
        <v>48</v>
      </c>
      <c r="F3290" s="324">
        <v>131</v>
      </c>
      <c r="G3290" s="324" t="s">
        <v>170</v>
      </c>
      <c r="H3290" s="324" t="s">
        <v>170</v>
      </c>
      <c r="I3290" s="324" t="s">
        <v>170</v>
      </c>
    </row>
    <row r="3291" spans="1:9" x14ac:dyDescent="0.25">
      <c r="A3291" s="393">
        <v>43862</v>
      </c>
      <c r="B3291" s="325" t="s">
        <v>148</v>
      </c>
      <c r="C3291" s="325" t="s">
        <v>169</v>
      </c>
      <c r="D3291" s="325" t="s">
        <v>81</v>
      </c>
      <c r="E3291" s="325" t="s">
        <v>50</v>
      </c>
      <c r="F3291" s="325">
        <v>207</v>
      </c>
      <c r="G3291" s="325" t="s">
        <v>170</v>
      </c>
      <c r="H3291" s="325" t="s">
        <v>170</v>
      </c>
      <c r="I3291" s="325" t="s">
        <v>170</v>
      </c>
    </row>
    <row r="3292" spans="1:9" x14ac:dyDescent="0.25">
      <c r="A3292" s="392">
        <v>43862</v>
      </c>
      <c r="B3292" s="324" t="s">
        <v>148</v>
      </c>
      <c r="C3292" s="324" t="s">
        <v>169</v>
      </c>
      <c r="D3292" s="324" t="s">
        <v>82</v>
      </c>
      <c r="E3292" s="324" t="s">
        <v>9</v>
      </c>
      <c r="F3292" s="324">
        <v>201</v>
      </c>
      <c r="G3292" s="324" t="s">
        <v>170</v>
      </c>
      <c r="H3292" s="324" t="s">
        <v>170</v>
      </c>
      <c r="I3292" s="324" t="s">
        <v>170</v>
      </c>
    </row>
    <row r="3293" spans="1:9" x14ac:dyDescent="0.25">
      <c r="A3293" s="393">
        <v>43862</v>
      </c>
      <c r="B3293" s="325" t="s">
        <v>148</v>
      </c>
      <c r="C3293" s="325" t="s">
        <v>169</v>
      </c>
      <c r="D3293" s="325" t="s">
        <v>82</v>
      </c>
      <c r="E3293" s="325" t="s">
        <v>10</v>
      </c>
      <c r="F3293" s="325">
        <v>38</v>
      </c>
      <c r="G3293" s="325" t="s">
        <v>170</v>
      </c>
      <c r="H3293" s="325" t="s">
        <v>170</v>
      </c>
      <c r="I3293" s="325" t="s">
        <v>170</v>
      </c>
    </row>
    <row r="3294" spans="1:9" x14ac:dyDescent="0.25">
      <c r="A3294" s="392">
        <v>43862</v>
      </c>
      <c r="B3294" s="324" t="s">
        <v>148</v>
      </c>
      <c r="C3294" s="324" t="s">
        <v>169</v>
      </c>
      <c r="D3294" s="324" t="s">
        <v>82</v>
      </c>
      <c r="E3294" s="324" t="s">
        <v>11</v>
      </c>
      <c r="F3294" s="324">
        <v>114</v>
      </c>
      <c r="G3294" s="324" t="s">
        <v>170</v>
      </c>
      <c r="H3294" s="324" t="s">
        <v>170</v>
      </c>
      <c r="I3294" s="324" t="s">
        <v>170</v>
      </c>
    </row>
    <row r="3295" spans="1:9" x14ac:dyDescent="0.25">
      <c r="A3295" s="393">
        <v>43862</v>
      </c>
      <c r="B3295" s="325" t="s">
        <v>148</v>
      </c>
      <c r="C3295" s="325" t="s">
        <v>169</v>
      </c>
      <c r="D3295" s="325" t="s">
        <v>82</v>
      </c>
      <c r="E3295" s="325" t="s">
        <v>12</v>
      </c>
      <c r="F3295" s="325">
        <v>65</v>
      </c>
      <c r="G3295" s="325" t="s">
        <v>170</v>
      </c>
      <c r="H3295" s="325" t="s">
        <v>170</v>
      </c>
      <c r="I3295" s="325" t="s">
        <v>170</v>
      </c>
    </row>
    <row r="3296" spans="1:9" x14ac:dyDescent="0.25">
      <c r="A3296" s="392">
        <v>43862</v>
      </c>
      <c r="B3296" s="324" t="s">
        <v>148</v>
      </c>
      <c r="C3296" s="324" t="s">
        <v>169</v>
      </c>
      <c r="D3296" s="324" t="s">
        <v>82</v>
      </c>
      <c r="E3296" s="324" t="s">
        <v>13</v>
      </c>
      <c r="F3296" s="324">
        <v>259</v>
      </c>
      <c r="G3296" s="324" t="s">
        <v>170</v>
      </c>
      <c r="H3296" s="324" t="s">
        <v>170</v>
      </c>
      <c r="I3296" s="324" t="s">
        <v>170</v>
      </c>
    </row>
    <row r="3297" spans="1:9" x14ac:dyDescent="0.25">
      <c r="A3297" s="393">
        <v>43862</v>
      </c>
      <c r="B3297" s="325" t="s">
        <v>149</v>
      </c>
      <c r="C3297" s="325" t="s">
        <v>169</v>
      </c>
      <c r="D3297" s="325" t="s">
        <v>81</v>
      </c>
      <c r="E3297" s="325" t="s">
        <v>46</v>
      </c>
      <c r="F3297" s="325">
        <v>42</v>
      </c>
      <c r="G3297" s="325" t="s">
        <v>170</v>
      </c>
      <c r="H3297" s="325" t="s">
        <v>170</v>
      </c>
      <c r="I3297" s="325" t="s">
        <v>170</v>
      </c>
    </row>
    <row r="3298" spans="1:9" x14ac:dyDescent="0.25">
      <c r="A3298" s="392">
        <v>43862</v>
      </c>
      <c r="B3298" s="324" t="s">
        <v>149</v>
      </c>
      <c r="C3298" s="324" t="s">
        <v>169</v>
      </c>
      <c r="D3298" s="324" t="s">
        <v>81</v>
      </c>
      <c r="E3298" s="324" t="s">
        <v>47</v>
      </c>
      <c r="F3298" s="324">
        <v>100</v>
      </c>
      <c r="G3298" s="324" t="s">
        <v>170</v>
      </c>
      <c r="H3298" s="324" t="s">
        <v>170</v>
      </c>
      <c r="I3298" s="324" t="s">
        <v>170</v>
      </c>
    </row>
    <row r="3299" spans="1:9" x14ac:dyDescent="0.25">
      <c r="A3299" s="393">
        <v>43862</v>
      </c>
      <c r="B3299" s="325" t="s">
        <v>149</v>
      </c>
      <c r="C3299" s="325" t="s">
        <v>169</v>
      </c>
      <c r="D3299" s="325" t="s">
        <v>81</v>
      </c>
      <c r="E3299" s="325" t="s">
        <v>48</v>
      </c>
      <c r="F3299" s="325">
        <v>101</v>
      </c>
      <c r="G3299" s="325" t="s">
        <v>170</v>
      </c>
      <c r="H3299" s="325" t="s">
        <v>170</v>
      </c>
      <c r="I3299" s="325" t="s">
        <v>170</v>
      </c>
    </row>
    <row r="3300" spans="1:9" x14ac:dyDescent="0.25">
      <c r="A3300" s="392">
        <v>43862</v>
      </c>
      <c r="B3300" s="324" t="s">
        <v>149</v>
      </c>
      <c r="C3300" s="324" t="s">
        <v>169</v>
      </c>
      <c r="D3300" s="324" t="s">
        <v>81</v>
      </c>
      <c r="E3300" s="324" t="s">
        <v>50</v>
      </c>
      <c r="F3300" s="324">
        <v>355</v>
      </c>
      <c r="G3300" s="324" t="s">
        <v>170</v>
      </c>
      <c r="H3300" s="324" t="s">
        <v>170</v>
      </c>
      <c r="I3300" s="324" t="s">
        <v>170</v>
      </c>
    </row>
    <row r="3301" spans="1:9" x14ac:dyDescent="0.25">
      <c r="A3301" s="393">
        <v>43862</v>
      </c>
      <c r="B3301" s="325" t="s">
        <v>150</v>
      </c>
      <c r="C3301" s="325" t="s">
        <v>169</v>
      </c>
      <c r="D3301" s="325" t="s">
        <v>81</v>
      </c>
      <c r="E3301" s="325" t="s">
        <v>46</v>
      </c>
      <c r="F3301" s="325">
        <v>168</v>
      </c>
      <c r="G3301" s="325" t="s">
        <v>170</v>
      </c>
      <c r="H3301" s="325" t="s">
        <v>170</v>
      </c>
      <c r="I3301" s="325" t="s">
        <v>170</v>
      </c>
    </row>
    <row r="3302" spans="1:9" x14ac:dyDescent="0.25">
      <c r="A3302" s="392">
        <v>43862</v>
      </c>
      <c r="B3302" s="324" t="s">
        <v>150</v>
      </c>
      <c r="C3302" s="324" t="s">
        <v>169</v>
      </c>
      <c r="D3302" s="324" t="s">
        <v>81</v>
      </c>
      <c r="E3302" s="324" t="s">
        <v>47</v>
      </c>
      <c r="F3302" s="324">
        <v>91</v>
      </c>
      <c r="G3302" s="324" t="s">
        <v>170</v>
      </c>
      <c r="H3302" s="324" t="s">
        <v>170</v>
      </c>
      <c r="I3302" s="324" t="s">
        <v>170</v>
      </c>
    </row>
    <row r="3303" spans="1:9" x14ac:dyDescent="0.25">
      <c r="A3303" s="393">
        <v>43862</v>
      </c>
      <c r="B3303" s="325" t="s">
        <v>150</v>
      </c>
      <c r="C3303" s="325" t="s">
        <v>169</v>
      </c>
      <c r="D3303" s="325" t="s">
        <v>81</v>
      </c>
      <c r="E3303" s="325" t="s">
        <v>48</v>
      </c>
      <c r="F3303" s="325">
        <v>109</v>
      </c>
      <c r="G3303" s="325" t="s">
        <v>170</v>
      </c>
      <c r="H3303" s="325" t="s">
        <v>170</v>
      </c>
      <c r="I3303" s="325" t="s">
        <v>170</v>
      </c>
    </row>
    <row r="3304" spans="1:9" x14ac:dyDescent="0.25">
      <c r="A3304" s="392">
        <v>43862</v>
      </c>
      <c r="B3304" s="324" t="s">
        <v>150</v>
      </c>
      <c r="C3304" s="324" t="s">
        <v>169</v>
      </c>
      <c r="D3304" s="324" t="s">
        <v>81</v>
      </c>
      <c r="E3304" s="324" t="s">
        <v>50</v>
      </c>
      <c r="F3304" s="324">
        <v>61</v>
      </c>
      <c r="G3304" s="324" t="s">
        <v>170</v>
      </c>
      <c r="H3304" s="324" t="s">
        <v>170</v>
      </c>
      <c r="I3304" s="324" t="s">
        <v>170</v>
      </c>
    </row>
    <row r="3305" spans="1:9" x14ac:dyDescent="0.25">
      <c r="A3305" s="393">
        <v>43862</v>
      </c>
      <c r="B3305" s="325" t="s">
        <v>91</v>
      </c>
      <c r="C3305" s="325" t="s">
        <v>169</v>
      </c>
      <c r="D3305" s="325" t="s">
        <v>81</v>
      </c>
      <c r="E3305" s="325" t="s">
        <v>46</v>
      </c>
      <c r="F3305" s="325">
        <v>981</v>
      </c>
      <c r="G3305" s="325">
        <v>899</v>
      </c>
      <c r="H3305" s="325">
        <v>82</v>
      </c>
      <c r="I3305" s="325">
        <v>0.09</v>
      </c>
    </row>
    <row r="3306" spans="1:9" x14ac:dyDescent="0.25">
      <c r="A3306" s="392">
        <v>43862</v>
      </c>
      <c r="B3306" s="324" t="s">
        <v>91</v>
      </c>
      <c r="C3306" s="324" t="s">
        <v>169</v>
      </c>
      <c r="D3306" s="324" t="s">
        <v>81</v>
      </c>
      <c r="E3306" s="324" t="s">
        <v>47</v>
      </c>
      <c r="F3306" s="324">
        <v>610</v>
      </c>
      <c r="G3306" s="324">
        <v>595</v>
      </c>
      <c r="H3306" s="324">
        <v>15</v>
      </c>
      <c r="I3306" s="324">
        <v>0.03</v>
      </c>
    </row>
    <row r="3307" spans="1:9" x14ac:dyDescent="0.25">
      <c r="A3307" s="393">
        <v>43862</v>
      </c>
      <c r="B3307" s="325" t="s">
        <v>91</v>
      </c>
      <c r="C3307" s="325" t="s">
        <v>169</v>
      </c>
      <c r="D3307" s="325" t="s">
        <v>81</v>
      </c>
      <c r="E3307" s="325" t="s">
        <v>48</v>
      </c>
      <c r="F3307" s="325">
        <v>591</v>
      </c>
      <c r="G3307" s="325">
        <v>589</v>
      </c>
      <c r="H3307" s="325">
        <v>2</v>
      </c>
      <c r="I3307" s="325">
        <v>0</v>
      </c>
    </row>
    <row r="3308" spans="1:9" x14ac:dyDescent="0.25">
      <c r="A3308" s="392">
        <v>43862</v>
      </c>
      <c r="B3308" s="324" t="s">
        <v>91</v>
      </c>
      <c r="C3308" s="324" t="s">
        <v>169</v>
      </c>
      <c r="D3308" s="324" t="s">
        <v>81</v>
      </c>
      <c r="E3308" s="324" t="s">
        <v>50</v>
      </c>
      <c r="F3308" s="324">
        <v>776</v>
      </c>
      <c r="G3308" s="324">
        <v>773</v>
      </c>
      <c r="H3308" s="324">
        <v>3</v>
      </c>
      <c r="I3308" s="324">
        <v>0</v>
      </c>
    </row>
    <row r="3309" spans="1:9" x14ac:dyDescent="0.25">
      <c r="A3309" s="393">
        <v>43862</v>
      </c>
      <c r="B3309" s="325" t="s">
        <v>91</v>
      </c>
      <c r="C3309" s="325" t="s">
        <v>169</v>
      </c>
      <c r="D3309" s="325" t="s">
        <v>82</v>
      </c>
      <c r="E3309" s="325" t="s">
        <v>9</v>
      </c>
      <c r="F3309" s="325">
        <v>543</v>
      </c>
      <c r="G3309" s="325">
        <v>543</v>
      </c>
      <c r="H3309" s="325">
        <v>0</v>
      </c>
      <c r="I3309" s="325">
        <v>0</v>
      </c>
    </row>
    <row r="3310" spans="1:9" x14ac:dyDescent="0.25">
      <c r="A3310" s="392">
        <v>43862</v>
      </c>
      <c r="B3310" s="324" t="s">
        <v>91</v>
      </c>
      <c r="C3310" s="324" t="s">
        <v>169</v>
      </c>
      <c r="D3310" s="324" t="s">
        <v>82</v>
      </c>
      <c r="E3310" s="324" t="s">
        <v>10</v>
      </c>
      <c r="F3310" s="324">
        <v>207</v>
      </c>
      <c r="G3310" s="324">
        <v>207</v>
      </c>
      <c r="H3310" s="324">
        <v>0</v>
      </c>
      <c r="I3310" s="324">
        <v>0</v>
      </c>
    </row>
    <row r="3311" spans="1:9" x14ac:dyDescent="0.25">
      <c r="A3311" s="393">
        <v>43862</v>
      </c>
      <c r="B3311" s="325" t="s">
        <v>91</v>
      </c>
      <c r="C3311" s="325" t="s">
        <v>169</v>
      </c>
      <c r="D3311" s="325" t="s">
        <v>82</v>
      </c>
      <c r="E3311" s="325" t="s">
        <v>11</v>
      </c>
      <c r="F3311" s="325">
        <v>547</v>
      </c>
      <c r="G3311" s="325">
        <v>546</v>
      </c>
      <c r="H3311" s="325">
        <v>1</v>
      </c>
      <c r="I3311" s="325">
        <v>0</v>
      </c>
    </row>
    <row r="3312" spans="1:9" x14ac:dyDescent="0.25">
      <c r="A3312" s="392">
        <v>43862</v>
      </c>
      <c r="B3312" s="324" t="s">
        <v>91</v>
      </c>
      <c r="C3312" s="324" t="s">
        <v>169</v>
      </c>
      <c r="D3312" s="324" t="s">
        <v>82</v>
      </c>
      <c r="E3312" s="324" t="s">
        <v>12</v>
      </c>
      <c r="F3312" s="324">
        <v>1093</v>
      </c>
      <c r="G3312" s="324">
        <v>1093</v>
      </c>
      <c r="H3312" s="324">
        <v>0</v>
      </c>
      <c r="I3312" s="324">
        <v>0</v>
      </c>
    </row>
    <row r="3313" spans="1:9" x14ac:dyDescent="0.25">
      <c r="A3313" s="393">
        <v>43862</v>
      </c>
      <c r="B3313" s="325" t="s">
        <v>91</v>
      </c>
      <c r="C3313" s="325" t="s">
        <v>169</v>
      </c>
      <c r="D3313" s="325" t="s">
        <v>82</v>
      </c>
      <c r="E3313" s="325" t="s">
        <v>13</v>
      </c>
      <c r="F3313" s="325">
        <v>370</v>
      </c>
      <c r="G3313" s="325">
        <v>276</v>
      </c>
      <c r="H3313" s="325">
        <v>94</v>
      </c>
      <c r="I3313" s="325">
        <v>0.34</v>
      </c>
    </row>
    <row r="3314" spans="1:9" x14ac:dyDescent="0.25">
      <c r="A3314" s="392">
        <v>43862</v>
      </c>
      <c r="B3314" s="324" t="s">
        <v>151</v>
      </c>
      <c r="C3314" s="324" t="s">
        <v>169</v>
      </c>
      <c r="D3314" s="324" t="s">
        <v>81</v>
      </c>
      <c r="E3314" s="324" t="s">
        <v>46</v>
      </c>
      <c r="F3314" s="324">
        <v>56</v>
      </c>
      <c r="G3314" s="324" t="s">
        <v>170</v>
      </c>
      <c r="H3314" s="324" t="s">
        <v>170</v>
      </c>
      <c r="I3314" s="324" t="s">
        <v>170</v>
      </c>
    </row>
    <row r="3315" spans="1:9" x14ac:dyDescent="0.25">
      <c r="A3315" s="393">
        <v>43862</v>
      </c>
      <c r="B3315" s="325" t="s">
        <v>151</v>
      </c>
      <c r="C3315" s="325" t="s">
        <v>169</v>
      </c>
      <c r="D3315" s="325" t="s">
        <v>81</v>
      </c>
      <c r="E3315" s="325" t="s">
        <v>47</v>
      </c>
      <c r="F3315" s="325">
        <v>112</v>
      </c>
      <c r="G3315" s="325" t="s">
        <v>170</v>
      </c>
      <c r="H3315" s="325" t="s">
        <v>170</v>
      </c>
      <c r="I3315" s="325" t="s">
        <v>170</v>
      </c>
    </row>
    <row r="3316" spans="1:9" x14ac:dyDescent="0.25">
      <c r="A3316" s="392">
        <v>43862</v>
      </c>
      <c r="B3316" s="324" t="s">
        <v>151</v>
      </c>
      <c r="C3316" s="324" t="s">
        <v>169</v>
      </c>
      <c r="D3316" s="324" t="s">
        <v>81</v>
      </c>
      <c r="E3316" s="324" t="s">
        <v>48</v>
      </c>
      <c r="F3316" s="324">
        <v>41</v>
      </c>
      <c r="G3316" s="324" t="s">
        <v>170</v>
      </c>
      <c r="H3316" s="324" t="s">
        <v>170</v>
      </c>
      <c r="I3316" s="324" t="s">
        <v>170</v>
      </c>
    </row>
    <row r="3317" spans="1:9" x14ac:dyDescent="0.25">
      <c r="A3317" s="393">
        <v>43862</v>
      </c>
      <c r="B3317" s="325" t="s">
        <v>151</v>
      </c>
      <c r="C3317" s="325" t="s">
        <v>169</v>
      </c>
      <c r="D3317" s="325" t="s">
        <v>81</v>
      </c>
      <c r="E3317" s="325" t="s">
        <v>50</v>
      </c>
      <c r="F3317" s="325">
        <v>47</v>
      </c>
      <c r="G3317" s="325" t="s">
        <v>170</v>
      </c>
      <c r="H3317" s="325" t="s">
        <v>170</v>
      </c>
      <c r="I3317" s="325" t="s">
        <v>170</v>
      </c>
    </row>
    <row r="3318" spans="1:9" x14ac:dyDescent="0.25">
      <c r="A3318" s="392">
        <v>43862</v>
      </c>
      <c r="B3318" s="324" t="s">
        <v>92</v>
      </c>
      <c r="C3318" s="324" t="s">
        <v>169</v>
      </c>
      <c r="D3318" s="324" t="s">
        <v>81</v>
      </c>
      <c r="E3318" s="324" t="s">
        <v>46</v>
      </c>
      <c r="F3318" s="324">
        <v>22</v>
      </c>
      <c r="G3318" s="324">
        <v>20</v>
      </c>
      <c r="H3318" s="324">
        <v>2</v>
      </c>
      <c r="I3318" s="324">
        <v>0.1</v>
      </c>
    </row>
    <row r="3319" spans="1:9" x14ac:dyDescent="0.25">
      <c r="A3319" s="393">
        <v>43862</v>
      </c>
      <c r="B3319" s="325" t="s">
        <v>92</v>
      </c>
      <c r="C3319" s="325" t="s">
        <v>169</v>
      </c>
      <c r="D3319" s="325" t="s">
        <v>81</v>
      </c>
      <c r="E3319" s="325" t="s">
        <v>47</v>
      </c>
      <c r="F3319" s="325">
        <v>318</v>
      </c>
      <c r="G3319" s="325">
        <v>317</v>
      </c>
      <c r="H3319" s="325">
        <v>1</v>
      </c>
      <c r="I3319" s="325">
        <v>0</v>
      </c>
    </row>
    <row r="3320" spans="1:9" x14ac:dyDescent="0.25">
      <c r="A3320" s="392">
        <v>43862</v>
      </c>
      <c r="B3320" s="324" t="s">
        <v>92</v>
      </c>
      <c r="C3320" s="324" t="s">
        <v>169</v>
      </c>
      <c r="D3320" s="324" t="s">
        <v>81</v>
      </c>
      <c r="E3320" s="324" t="s">
        <v>48</v>
      </c>
      <c r="F3320" s="324">
        <v>91</v>
      </c>
      <c r="G3320" s="324">
        <v>91</v>
      </c>
      <c r="H3320" s="324">
        <v>0</v>
      </c>
      <c r="I3320" s="324">
        <v>0</v>
      </c>
    </row>
    <row r="3321" spans="1:9" x14ac:dyDescent="0.25">
      <c r="A3321" s="393">
        <v>43862</v>
      </c>
      <c r="B3321" s="325" t="s">
        <v>92</v>
      </c>
      <c r="C3321" s="325" t="s">
        <v>169</v>
      </c>
      <c r="D3321" s="325" t="s">
        <v>81</v>
      </c>
      <c r="E3321" s="325" t="s">
        <v>50</v>
      </c>
      <c r="F3321" s="325">
        <v>561</v>
      </c>
      <c r="G3321" s="325">
        <v>560</v>
      </c>
      <c r="H3321" s="325">
        <v>1</v>
      </c>
      <c r="I3321" s="325">
        <v>0</v>
      </c>
    </row>
    <row r="3322" spans="1:9" x14ac:dyDescent="0.25">
      <c r="A3322" s="392">
        <v>43862</v>
      </c>
      <c r="B3322" s="324" t="s">
        <v>92</v>
      </c>
      <c r="C3322" s="324" t="s">
        <v>169</v>
      </c>
      <c r="D3322" s="324" t="s">
        <v>82</v>
      </c>
      <c r="E3322" s="324" t="s">
        <v>9</v>
      </c>
      <c r="F3322" s="324">
        <v>466</v>
      </c>
      <c r="G3322" s="324">
        <v>467</v>
      </c>
      <c r="H3322" s="324">
        <v>-1</v>
      </c>
      <c r="I3322" s="324">
        <v>0</v>
      </c>
    </row>
    <row r="3323" spans="1:9" x14ac:dyDescent="0.25">
      <c r="A3323" s="393">
        <v>43862</v>
      </c>
      <c r="B3323" s="325" t="s">
        <v>92</v>
      </c>
      <c r="C3323" s="325" t="s">
        <v>169</v>
      </c>
      <c r="D3323" s="325" t="s">
        <v>82</v>
      </c>
      <c r="E3323" s="325" t="s">
        <v>10</v>
      </c>
      <c r="F3323" s="325">
        <v>206</v>
      </c>
      <c r="G3323" s="325">
        <v>206</v>
      </c>
      <c r="H3323" s="325">
        <v>0</v>
      </c>
      <c r="I3323" s="325">
        <v>0</v>
      </c>
    </row>
    <row r="3324" spans="1:9" x14ac:dyDescent="0.25">
      <c r="A3324" s="392">
        <v>43862</v>
      </c>
      <c r="B3324" s="324" t="s">
        <v>92</v>
      </c>
      <c r="C3324" s="324" t="s">
        <v>169</v>
      </c>
      <c r="D3324" s="324" t="s">
        <v>82</v>
      </c>
      <c r="E3324" s="324" t="s">
        <v>11</v>
      </c>
      <c r="F3324" s="324">
        <v>44</v>
      </c>
      <c r="G3324" s="324">
        <v>44</v>
      </c>
      <c r="H3324" s="324">
        <v>0</v>
      </c>
      <c r="I3324" s="324">
        <v>0</v>
      </c>
    </row>
    <row r="3325" spans="1:9" x14ac:dyDescent="0.25">
      <c r="A3325" s="393">
        <v>43862</v>
      </c>
      <c r="B3325" s="325" t="s">
        <v>92</v>
      </c>
      <c r="C3325" s="325" t="s">
        <v>169</v>
      </c>
      <c r="D3325" s="325" t="s">
        <v>82</v>
      </c>
      <c r="E3325" s="325" t="s">
        <v>12</v>
      </c>
      <c r="F3325" s="325">
        <v>11</v>
      </c>
      <c r="G3325" s="325">
        <v>10</v>
      </c>
      <c r="H3325" s="325">
        <v>1</v>
      </c>
      <c r="I3325" s="325">
        <v>0.1</v>
      </c>
    </row>
    <row r="3326" spans="1:9" x14ac:dyDescent="0.25">
      <c r="A3326" s="392">
        <v>43862</v>
      </c>
      <c r="B3326" s="324" t="s">
        <v>92</v>
      </c>
      <c r="C3326" s="324" t="s">
        <v>169</v>
      </c>
      <c r="D3326" s="324" t="s">
        <v>82</v>
      </c>
      <c r="E3326" s="324" t="s">
        <v>13</v>
      </c>
      <c r="F3326" s="324">
        <v>265</v>
      </c>
      <c r="G3326" s="324">
        <v>261</v>
      </c>
      <c r="H3326" s="324">
        <v>4</v>
      </c>
      <c r="I3326" s="324">
        <v>0.02</v>
      </c>
    </row>
    <row r="3327" spans="1:9" x14ac:dyDescent="0.25">
      <c r="A3327" s="393">
        <v>43862</v>
      </c>
      <c r="B3327" s="325" t="s">
        <v>152</v>
      </c>
      <c r="C3327" s="325" t="s">
        <v>169</v>
      </c>
      <c r="D3327" s="325" t="s">
        <v>81</v>
      </c>
      <c r="E3327" s="325" t="s">
        <v>46</v>
      </c>
      <c r="F3327" s="325">
        <v>113</v>
      </c>
      <c r="G3327" s="325" t="s">
        <v>170</v>
      </c>
      <c r="H3327" s="325" t="s">
        <v>170</v>
      </c>
      <c r="I3327" s="325" t="s">
        <v>170</v>
      </c>
    </row>
    <row r="3328" spans="1:9" x14ac:dyDescent="0.25">
      <c r="A3328" s="392">
        <v>43862</v>
      </c>
      <c r="B3328" s="324" t="s">
        <v>152</v>
      </c>
      <c r="C3328" s="324" t="s">
        <v>169</v>
      </c>
      <c r="D3328" s="324" t="s">
        <v>81</v>
      </c>
      <c r="E3328" s="324" t="s">
        <v>47</v>
      </c>
      <c r="F3328" s="324">
        <v>99</v>
      </c>
      <c r="G3328" s="324" t="s">
        <v>170</v>
      </c>
      <c r="H3328" s="324" t="s">
        <v>170</v>
      </c>
      <c r="I3328" s="324" t="s">
        <v>170</v>
      </c>
    </row>
    <row r="3329" spans="1:9" x14ac:dyDescent="0.25">
      <c r="A3329" s="393">
        <v>43862</v>
      </c>
      <c r="B3329" s="325" t="s">
        <v>152</v>
      </c>
      <c r="C3329" s="325" t="s">
        <v>169</v>
      </c>
      <c r="D3329" s="325" t="s">
        <v>81</v>
      </c>
      <c r="E3329" s="325" t="s">
        <v>48</v>
      </c>
      <c r="F3329" s="325">
        <v>48</v>
      </c>
      <c r="G3329" s="325" t="s">
        <v>170</v>
      </c>
      <c r="H3329" s="325" t="s">
        <v>170</v>
      </c>
      <c r="I3329" s="325" t="s">
        <v>170</v>
      </c>
    </row>
    <row r="3330" spans="1:9" x14ac:dyDescent="0.25">
      <c r="A3330" s="392">
        <v>43862</v>
      </c>
      <c r="B3330" s="324" t="s">
        <v>152</v>
      </c>
      <c r="C3330" s="324" t="s">
        <v>169</v>
      </c>
      <c r="D3330" s="324" t="s">
        <v>81</v>
      </c>
      <c r="E3330" s="324" t="s">
        <v>50</v>
      </c>
      <c r="F3330" s="324">
        <v>116</v>
      </c>
      <c r="G3330" s="324" t="s">
        <v>170</v>
      </c>
      <c r="H3330" s="324" t="s">
        <v>170</v>
      </c>
      <c r="I3330" s="324" t="s">
        <v>170</v>
      </c>
    </row>
    <row r="3331" spans="1:9" x14ac:dyDescent="0.25">
      <c r="A3331" s="393">
        <v>43862</v>
      </c>
      <c r="B3331" s="325" t="s">
        <v>153</v>
      </c>
      <c r="C3331" s="325" t="s">
        <v>169</v>
      </c>
      <c r="D3331" s="325" t="s">
        <v>81</v>
      </c>
      <c r="E3331" s="325" t="s">
        <v>46</v>
      </c>
      <c r="F3331" s="325">
        <v>114</v>
      </c>
      <c r="G3331" s="325" t="s">
        <v>170</v>
      </c>
      <c r="H3331" s="325" t="s">
        <v>170</v>
      </c>
      <c r="I3331" s="325" t="s">
        <v>170</v>
      </c>
    </row>
    <row r="3332" spans="1:9" x14ac:dyDescent="0.25">
      <c r="A3332" s="392">
        <v>43862</v>
      </c>
      <c r="B3332" s="324" t="s">
        <v>153</v>
      </c>
      <c r="C3332" s="324" t="s">
        <v>169</v>
      </c>
      <c r="D3332" s="324" t="s">
        <v>81</v>
      </c>
      <c r="E3332" s="324" t="s">
        <v>47</v>
      </c>
      <c r="F3332" s="324">
        <v>69</v>
      </c>
      <c r="G3332" s="324" t="s">
        <v>170</v>
      </c>
      <c r="H3332" s="324" t="s">
        <v>170</v>
      </c>
      <c r="I3332" s="324" t="s">
        <v>170</v>
      </c>
    </row>
    <row r="3333" spans="1:9" x14ac:dyDescent="0.25">
      <c r="A3333" s="393">
        <v>43862</v>
      </c>
      <c r="B3333" s="325" t="s">
        <v>153</v>
      </c>
      <c r="C3333" s="325" t="s">
        <v>169</v>
      </c>
      <c r="D3333" s="325" t="s">
        <v>81</v>
      </c>
      <c r="E3333" s="325" t="s">
        <v>48</v>
      </c>
      <c r="F3333" s="325">
        <v>35</v>
      </c>
      <c r="G3333" s="325" t="s">
        <v>170</v>
      </c>
      <c r="H3333" s="325" t="s">
        <v>170</v>
      </c>
      <c r="I3333" s="325" t="s">
        <v>170</v>
      </c>
    </row>
    <row r="3334" spans="1:9" x14ac:dyDescent="0.25">
      <c r="A3334" s="392">
        <v>43862</v>
      </c>
      <c r="B3334" s="324" t="s">
        <v>153</v>
      </c>
      <c r="C3334" s="324" t="s">
        <v>169</v>
      </c>
      <c r="D3334" s="324" t="s">
        <v>81</v>
      </c>
      <c r="E3334" s="324" t="s">
        <v>50</v>
      </c>
      <c r="F3334" s="324">
        <v>27</v>
      </c>
      <c r="G3334" s="324" t="s">
        <v>170</v>
      </c>
      <c r="H3334" s="324" t="s">
        <v>170</v>
      </c>
      <c r="I3334" s="324" t="s">
        <v>170</v>
      </c>
    </row>
    <row r="3335" spans="1:9" x14ac:dyDescent="0.25">
      <c r="A3335" s="393">
        <v>43862</v>
      </c>
      <c r="B3335" s="325" t="s">
        <v>154</v>
      </c>
      <c r="C3335" s="325" t="s">
        <v>169</v>
      </c>
      <c r="D3335" s="325" t="s">
        <v>81</v>
      </c>
      <c r="E3335" s="325" t="s">
        <v>46</v>
      </c>
      <c r="F3335" s="325">
        <v>27</v>
      </c>
      <c r="G3335" s="325" t="s">
        <v>170</v>
      </c>
      <c r="H3335" s="325" t="s">
        <v>170</v>
      </c>
      <c r="I3335" s="325" t="s">
        <v>170</v>
      </c>
    </row>
    <row r="3336" spans="1:9" x14ac:dyDescent="0.25">
      <c r="A3336" s="392">
        <v>43862</v>
      </c>
      <c r="B3336" s="324" t="s">
        <v>154</v>
      </c>
      <c r="C3336" s="324" t="s">
        <v>169</v>
      </c>
      <c r="D3336" s="324" t="s">
        <v>81</v>
      </c>
      <c r="E3336" s="324" t="s">
        <v>47</v>
      </c>
      <c r="F3336" s="324">
        <v>63</v>
      </c>
      <c r="G3336" s="324" t="s">
        <v>170</v>
      </c>
      <c r="H3336" s="324" t="s">
        <v>170</v>
      </c>
      <c r="I3336" s="324" t="s">
        <v>170</v>
      </c>
    </row>
    <row r="3337" spans="1:9" x14ac:dyDescent="0.25">
      <c r="A3337" s="393">
        <v>43862</v>
      </c>
      <c r="B3337" s="325" t="s">
        <v>154</v>
      </c>
      <c r="C3337" s="325" t="s">
        <v>169</v>
      </c>
      <c r="D3337" s="325" t="s">
        <v>81</v>
      </c>
      <c r="E3337" s="325" t="s">
        <v>48</v>
      </c>
      <c r="F3337" s="325">
        <v>13</v>
      </c>
      <c r="G3337" s="325" t="s">
        <v>170</v>
      </c>
      <c r="H3337" s="325" t="s">
        <v>170</v>
      </c>
      <c r="I3337" s="325" t="s">
        <v>170</v>
      </c>
    </row>
    <row r="3338" spans="1:9" x14ac:dyDescent="0.25">
      <c r="A3338" s="392">
        <v>43862</v>
      </c>
      <c r="B3338" s="324" t="s">
        <v>154</v>
      </c>
      <c r="C3338" s="324" t="s">
        <v>169</v>
      </c>
      <c r="D3338" s="324" t="s">
        <v>81</v>
      </c>
      <c r="E3338" s="324" t="s">
        <v>50</v>
      </c>
      <c r="F3338" s="324">
        <v>84</v>
      </c>
      <c r="G3338" s="324" t="s">
        <v>170</v>
      </c>
      <c r="H3338" s="324" t="s">
        <v>170</v>
      </c>
      <c r="I3338" s="324" t="s">
        <v>170</v>
      </c>
    </row>
    <row r="3339" spans="1:9" x14ac:dyDescent="0.25">
      <c r="A3339" s="393">
        <v>43862</v>
      </c>
      <c r="B3339" s="325" t="s">
        <v>155</v>
      </c>
      <c r="C3339" s="325" t="s">
        <v>169</v>
      </c>
      <c r="D3339" s="325" t="s">
        <v>81</v>
      </c>
      <c r="E3339" s="325" t="s">
        <v>46</v>
      </c>
      <c r="F3339" s="325">
        <v>203</v>
      </c>
      <c r="G3339" s="325" t="s">
        <v>170</v>
      </c>
      <c r="H3339" s="325" t="s">
        <v>170</v>
      </c>
      <c r="I3339" s="325" t="s">
        <v>170</v>
      </c>
    </row>
    <row r="3340" spans="1:9" x14ac:dyDescent="0.25">
      <c r="A3340" s="392">
        <v>43862</v>
      </c>
      <c r="B3340" s="324" t="s">
        <v>155</v>
      </c>
      <c r="C3340" s="324" t="s">
        <v>169</v>
      </c>
      <c r="D3340" s="324" t="s">
        <v>81</v>
      </c>
      <c r="E3340" s="324" t="s">
        <v>47</v>
      </c>
      <c r="F3340" s="324">
        <v>183</v>
      </c>
      <c r="G3340" s="324" t="s">
        <v>170</v>
      </c>
      <c r="H3340" s="324" t="s">
        <v>170</v>
      </c>
      <c r="I3340" s="324" t="s">
        <v>170</v>
      </c>
    </row>
    <row r="3341" spans="1:9" x14ac:dyDescent="0.25">
      <c r="A3341" s="393">
        <v>43862</v>
      </c>
      <c r="B3341" s="325" t="s">
        <v>155</v>
      </c>
      <c r="C3341" s="325" t="s">
        <v>169</v>
      </c>
      <c r="D3341" s="325" t="s">
        <v>81</v>
      </c>
      <c r="E3341" s="325" t="s">
        <v>48</v>
      </c>
      <c r="F3341" s="325">
        <v>122</v>
      </c>
      <c r="G3341" s="325" t="s">
        <v>170</v>
      </c>
      <c r="H3341" s="325" t="s">
        <v>170</v>
      </c>
      <c r="I3341" s="325" t="s">
        <v>170</v>
      </c>
    </row>
    <row r="3342" spans="1:9" x14ac:dyDescent="0.25">
      <c r="A3342" s="392">
        <v>43862</v>
      </c>
      <c r="B3342" s="324" t="s">
        <v>155</v>
      </c>
      <c r="C3342" s="324" t="s">
        <v>169</v>
      </c>
      <c r="D3342" s="324" t="s">
        <v>81</v>
      </c>
      <c r="E3342" s="324" t="s">
        <v>50</v>
      </c>
      <c r="F3342" s="324">
        <v>237</v>
      </c>
      <c r="G3342" s="324" t="s">
        <v>170</v>
      </c>
      <c r="H3342" s="324" t="s">
        <v>170</v>
      </c>
      <c r="I3342" s="324" t="s">
        <v>170</v>
      </c>
    </row>
    <row r="3343" spans="1:9" x14ac:dyDescent="0.25">
      <c r="A3343" s="393">
        <v>43862</v>
      </c>
      <c r="B3343" s="325" t="s">
        <v>155</v>
      </c>
      <c r="C3343" s="325" t="s">
        <v>169</v>
      </c>
      <c r="D3343" s="325" t="s">
        <v>82</v>
      </c>
      <c r="E3343" s="325" t="s">
        <v>9</v>
      </c>
      <c r="F3343" s="325">
        <v>65</v>
      </c>
      <c r="G3343" s="325" t="s">
        <v>170</v>
      </c>
      <c r="H3343" s="325" t="s">
        <v>170</v>
      </c>
      <c r="I3343" s="325" t="s">
        <v>170</v>
      </c>
    </row>
    <row r="3344" spans="1:9" x14ac:dyDescent="0.25">
      <c r="A3344" s="392">
        <v>43862</v>
      </c>
      <c r="B3344" s="324" t="s">
        <v>155</v>
      </c>
      <c r="C3344" s="324" t="s">
        <v>169</v>
      </c>
      <c r="D3344" s="324" t="s">
        <v>82</v>
      </c>
      <c r="E3344" s="324" t="s">
        <v>10</v>
      </c>
      <c r="F3344" s="324">
        <v>44</v>
      </c>
      <c r="G3344" s="324" t="s">
        <v>170</v>
      </c>
      <c r="H3344" s="324" t="s">
        <v>170</v>
      </c>
      <c r="I3344" s="324" t="s">
        <v>170</v>
      </c>
    </row>
    <row r="3345" spans="1:9" x14ac:dyDescent="0.25">
      <c r="A3345" s="393">
        <v>43862</v>
      </c>
      <c r="B3345" s="325" t="s">
        <v>155</v>
      </c>
      <c r="C3345" s="325" t="s">
        <v>169</v>
      </c>
      <c r="D3345" s="325" t="s">
        <v>82</v>
      </c>
      <c r="E3345" s="325" t="s">
        <v>11</v>
      </c>
      <c r="F3345" s="325">
        <v>62</v>
      </c>
      <c r="G3345" s="325" t="s">
        <v>170</v>
      </c>
      <c r="H3345" s="325" t="s">
        <v>170</v>
      </c>
      <c r="I3345" s="325" t="s">
        <v>170</v>
      </c>
    </row>
    <row r="3346" spans="1:9" x14ac:dyDescent="0.25">
      <c r="A3346" s="392">
        <v>43862</v>
      </c>
      <c r="B3346" s="324" t="s">
        <v>155</v>
      </c>
      <c r="C3346" s="324" t="s">
        <v>169</v>
      </c>
      <c r="D3346" s="324" t="s">
        <v>82</v>
      </c>
      <c r="E3346" s="324" t="s">
        <v>12</v>
      </c>
      <c r="F3346" s="324">
        <v>145</v>
      </c>
      <c r="G3346" s="324" t="s">
        <v>170</v>
      </c>
      <c r="H3346" s="324" t="s">
        <v>170</v>
      </c>
      <c r="I3346" s="324" t="s">
        <v>170</v>
      </c>
    </row>
    <row r="3347" spans="1:9" x14ac:dyDescent="0.25">
      <c r="A3347" s="393">
        <v>43862</v>
      </c>
      <c r="B3347" s="325" t="s">
        <v>155</v>
      </c>
      <c r="C3347" s="325" t="s">
        <v>169</v>
      </c>
      <c r="D3347" s="325" t="s">
        <v>82</v>
      </c>
      <c r="E3347" s="325" t="s">
        <v>13</v>
      </c>
      <c r="F3347" s="325">
        <v>429</v>
      </c>
      <c r="G3347" s="325" t="s">
        <v>170</v>
      </c>
      <c r="H3347" s="325" t="s">
        <v>170</v>
      </c>
      <c r="I3347" s="325" t="s">
        <v>170</v>
      </c>
    </row>
    <row r="3348" spans="1:9" x14ac:dyDescent="0.25">
      <c r="A3348" s="392">
        <v>43862</v>
      </c>
      <c r="B3348" s="324" t="s">
        <v>156</v>
      </c>
      <c r="C3348" s="324" t="s">
        <v>169</v>
      </c>
      <c r="D3348" s="324" t="s">
        <v>81</v>
      </c>
      <c r="E3348" s="324" t="s">
        <v>46</v>
      </c>
      <c r="F3348" s="324">
        <v>136</v>
      </c>
      <c r="G3348" s="324" t="s">
        <v>170</v>
      </c>
      <c r="H3348" s="324" t="s">
        <v>170</v>
      </c>
      <c r="I3348" s="324" t="s">
        <v>170</v>
      </c>
    </row>
    <row r="3349" spans="1:9" x14ac:dyDescent="0.25">
      <c r="A3349" s="393">
        <v>43862</v>
      </c>
      <c r="B3349" s="325" t="s">
        <v>156</v>
      </c>
      <c r="C3349" s="325" t="s">
        <v>169</v>
      </c>
      <c r="D3349" s="325" t="s">
        <v>81</v>
      </c>
      <c r="E3349" s="325" t="s">
        <v>47</v>
      </c>
      <c r="F3349" s="325">
        <v>139</v>
      </c>
      <c r="G3349" s="325" t="s">
        <v>170</v>
      </c>
      <c r="H3349" s="325" t="s">
        <v>170</v>
      </c>
      <c r="I3349" s="325" t="s">
        <v>170</v>
      </c>
    </row>
    <row r="3350" spans="1:9" x14ac:dyDescent="0.25">
      <c r="A3350" s="392">
        <v>43862</v>
      </c>
      <c r="B3350" s="324" t="s">
        <v>156</v>
      </c>
      <c r="C3350" s="324" t="s">
        <v>169</v>
      </c>
      <c r="D3350" s="324" t="s">
        <v>81</v>
      </c>
      <c r="E3350" s="324" t="s">
        <v>48</v>
      </c>
      <c r="F3350" s="324">
        <v>98</v>
      </c>
      <c r="G3350" s="324" t="s">
        <v>170</v>
      </c>
      <c r="H3350" s="324" t="s">
        <v>170</v>
      </c>
      <c r="I3350" s="324" t="s">
        <v>170</v>
      </c>
    </row>
    <row r="3351" spans="1:9" x14ac:dyDescent="0.25">
      <c r="A3351" s="393">
        <v>43862</v>
      </c>
      <c r="B3351" s="325" t="s">
        <v>156</v>
      </c>
      <c r="C3351" s="325" t="s">
        <v>169</v>
      </c>
      <c r="D3351" s="325" t="s">
        <v>81</v>
      </c>
      <c r="E3351" s="325" t="s">
        <v>50</v>
      </c>
      <c r="F3351" s="325">
        <v>333</v>
      </c>
      <c r="G3351" s="325" t="s">
        <v>170</v>
      </c>
      <c r="H3351" s="325" t="s">
        <v>170</v>
      </c>
      <c r="I3351" s="325" t="s">
        <v>170</v>
      </c>
    </row>
    <row r="3352" spans="1:9" x14ac:dyDescent="0.25">
      <c r="A3352" s="392">
        <v>43862</v>
      </c>
      <c r="B3352" s="324" t="s">
        <v>156</v>
      </c>
      <c r="C3352" s="324" t="s">
        <v>169</v>
      </c>
      <c r="D3352" s="324" t="s">
        <v>82</v>
      </c>
      <c r="E3352" s="324" t="s">
        <v>9</v>
      </c>
      <c r="F3352" s="324">
        <v>30</v>
      </c>
      <c r="G3352" s="324" t="s">
        <v>170</v>
      </c>
      <c r="H3352" s="324" t="s">
        <v>170</v>
      </c>
      <c r="I3352" s="324" t="s">
        <v>170</v>
      </c>
    </row>
    <row r="3353" spans="1:9" x14ac:dyDescent="0.25">
      <c r="A3353" s="393">
        <v>43862</v>
      </c>
      <c r="B3353" s="325" t="s">
        <v>156</v>
      </c>
      <c r="C3353" s="325" t="s">
        <v>169</v>
      </c>
      <c r="D3353" s="325" t="s">
        <v>82</v>
      </c>
      <c r="E3353" s="325" t="s">
        <v>10</v>
      </c>
      <c r="F3353" s="325">
        <v>104</v>
      </c>
      <c r="G3353" s="325" t="s">
        <v>170</v>
      </c>
      <c r="H3353" s="325" t="s">
        <v>170</v>
      </c>
      <c r="I3353" s="325" t="s">
        <v>170</v>
      </c>
    </row>
    <row r="3354" spans="1:9" x14ac:dyDescent="0.25">
      <c r="A3354" s="392">
        <v>43862</v>
      </c>
      <c r="B3354" s="324" t="s">
        <v>156</v>
      </c>
      <c r="C3354" s="324" t="s">
        <v>169</v>
      </c>
      <c r="D3354" s="324" t="s">
        <v>82</v>
      </c>
      <c r="E3354" s="324" t="s">
        <v>11</v>
      </c>
      <c r="F3354" s="324">
        <v>189</v>
      </c>
      <c r="G3354" s="324" t="s">
        <v>170</v>
      </c>
      <c r="H3354" s="324" t="s">
        <v>170</v>
      </c>
      <c r="I3354" s="324" t="s">
        <v>170</v>
      </c>
    </row>
    <row r="3355" spans="1:9" x14ac:dyDescent="0.25">
      <c r="A3355" s="393">
        <v>43862</v>
      </c>
      <c r="B3355" s="325" t="s">
        <v>156</v>
      </c>
      <c r="C3355" s="325" t="s">
        <v>169</v>
      </c>
      <c r="D3355" s="325" t="s">
        <v>82</v>
      </c>
      <c r="E3355" s="325" t="s">
        <v>12</v>
      </c>
      <c r="F3355" s="325">
        <v>216</v>
      </c>
      <c r="G3355" s="325" t="s">
        <v>170</v>
      </c>
      <c r="H3355" s="325" t="s">
        <v>170</v>
      </c>
      <c r="I3355" s="325" t="s">
        <v>170</v>
      </c>
    </row>
    <row r="3356" spans="1:9" x14ac:dyDescent="0.25">
      <c r="A3356" s="392">
        <v>43862</v>
      </c>
      <c r="B3356" s="324" t="s">
        <v>156</v>
      </c>
      <c r="C3356" s="324" t="s">
        <v>169</v>
      </c>
      <c r="D3356" s="324" t="s">
        <v>82</v>
      </c>
      <c r="E3356" s="324" t="s">
        <v>13</v>
      </c>
      <c r="F3356" s="324">
        <v>167</v>
      </c>
      <c r="G3356" s="324" t="s">
        <v>170</v>
      </c>
      <c r="H3356" s="324" t="s">
        <v>170</v>
      </c>
      <c r="I3356" s="324" t="s">
        <v>170</v>
      </c>
    </row>
    <row r="3357" spans="1:9" x14ac:dyDescent="0.25">
      <c r="A3357" s="393">
        <v>43862</v>
      </c>
      <c r="B3357" s="325" t="s">
        <v>93</v>
      </c>
      <c r="C3357" s="325" t="s">
        <v>169</v>
      </c>
      <c r="D3357" s="325" t="s">
        <v>81</v>
      </c>
      <c r="E3357" s="325" t="s">
        <v>46</v>
      </c>
      <c r="F3357" s="325">
        <v>219</v>
      </c>
      <c r="G3357" s="325">
        <v>195</v>
      </c>
      <c r="H3357" s="325">
        <v>24</v>
      </c>
      <c r="I3357" s="325">
        <v>0.12</v>
      </c>
    </row>
    <row r="3358" spans="1:9" x14ac:dyDescent="0.25">
      <c r="A3358" s="392">
        <v>43862</v>
      </c>
      <c r="B3358" s="324" t="s">
        <v>93</v>
      </c>
      <c r="C3358" s="324" t="s">
        <v>169</v>
      </c>
      <c r="D3358" s="324" t="s">
        <v>81</v>
      </c>
      <c r="E3358" s="324" t="s">
        <v>47</v>
      </c>
      <c r="F3358" s="324">
        <v>204</v>
      </c>
      <c r="G3358" s="324">
        <v>197</v>
      </c>
      <c r="H3358" s="324">
        <v>7</v>
      </c>
      <c r="I3358" s="324">
        <v>0.04</v>
      </c>
    </row>
    <row r="3359" spans="1:9" x14ac:dyDescent="0.25">
      <c r="A3359" s="393">
        <v>43862</v>
      </c>
      <c r="B3359" s="325" t="s">
        <v>93</v>
      </c>
      <c r="C3359" s="325" t="s">
        <v>169</v>
      </c>
      <c r="D3359" s="325" t="s">
        <v>81</v>
      </c>
      <c r="E3359" s="325" t="s">
        <v>48</v>
      </c>
      <c r="F3359" s="325">
        <v>151</v>
      </c>
      <c r="G3359" s="325">
        <v>146</v>
      </c>
      <c r="H3359" s="325">
        <v>5</v>
      </c>
      <c r="I3359" s="325">
        <v>0.03</v>
      </c>
    </row>
    <row r="3360" spans="1:9" x14ac:dyDescent="0.25">
      <c r="A3360" s="392">
        <v>43862</v>
      </c>
      <c r="B3360" s="324" t="s">
        <v>93</v>
      </c>
      <c r="C3360" s="324" t="s">
        <v>169</v>
      </c>
      <c r="D3360" s="324" t="s">
        <v>81</v>
      </c>
      <c r="E3360" s="324" t="s">
        <v>50</v>
      </c>
      <c r="F3360" s="324">
        <v>433</v>
      </c>
      <c r="G3360" s="324">
        <v>432</v>
      </c>
      <c r="H3360" s="324">
        <v>1</v>
      </c>
      <c r="I3360" s="324">
        <v>0</v>
      </c>
    </row>
    <row r="3361" spans="1:9" x14ac:dyDescent="0.25">
      <c r="A3361" s="393">
        <v>43862</v>
      </c>
      <c r="B3361" s="325" t="s">
        <v>93</v>
      </c>
      <c r="C3361" s="325" t="s">
        <v>169</v>
      </c>
      <c r="D3361" s="325" t="s">
        <v>82</v>
      </c>
      <c r="E3361" s="325" t="s">
        <v>9</v>
      </c>
      <c r="F3361" s="325">
        <v>48</v>
      </c>
      <c r="G3361" s="325">
        <v>46</v>
      </c>
      <c r="H3361" s="325">
        <v>2</v>
      </c>
      <c r="I3361" s="325">
        <v>0.04</v>
      </c>
    </row>
    <row r="3362" spans="1:9" x14ac:dyDescent="0.25">
      <c r="A3362" s="392">
        <v>43862</v>
      </c>
      <c r="B3362" s="324" t="s">
        <v>93</v>
      </c>
      <c r="C3362" s="324" t="s">
        <v>169</v>
      </c>
      <c r="D3362" s="324" t="s">
        <v>82</v>
      </c>
      <c r="E3362" s="324" t="s">
        <v>10</v>
      </c>
      <c r="F3362" s="324">
        <v>153</v>
      </c>
      <c r="G3362" s="324">
        <v>154</v>
      </c>
      <c r="H3362" s="324">
        <v>-1</v>
      </c>
      <c r="I3362" s="324">
        <v>-0.01</v>
      </c>
    </row>
    <row r="3363" spans="1:9" x14ac:dyDescent="0.25">
      <c r="A3363" s="393">
        <v>43862</v>
      </c>
      <c r="B3363" s="325" t="s">
        <v>93</v>
      </c>
      <c r="C3363" s="325" t="s">
        <v>169</v>
      </c>
      <c r="D3363" s="325" t="s">
        <v>82</v>
      </c>
      <c r="E3363" s="325" t="s">
        <v>11</v>
      </c>
      <c r="F3363" s="325">
        <v>218</v>
      </c>
      <c r="G3363" s="325">
        <v>218</v>
      </c>
      <c r="H3363" s="325">
        <v>0</v>
      </c>
      <c r="I3363" s="325">
        <v>0</v>
      </c>
    </row>
    <row r="3364" spans="1:9" x14ac:dyDescent="0.25">
      <c r="A3364" s="392">
        <v>43862</v>
      </c>
      <c r="B3364" s="324" t="s">
        <v>93</v>
      </c>
      <c r="C3364" s="324" t="s">
        <v>169</v>
      </c>
      <c r="D3364" s="324" t="s">
        <v>82</v>
      </c>
      <c r="E3364" s="324" t="s">
        <v>12</v>
      </c>
      <c r="F3364" s="324">
        <v>301</v>
      </c>
      <c r="G3364" s="324">
        <v>300</v>
      </c>
      <c r="H3364" s="324">
        <v>1</v>
      </c>
      <c r="I3364" s="324">
        <v>0</v>
      </c>
    </row>
    <row r="3365" spans="1:9" x14ac:dyDescent="0.25">
      <c r="A3365" s="393">
        <v>43862</v>
      </c>
      <c r="B3365" s="325" t="s">
        <v>93</v>
      </c>
      <c r="C3365" s="325" t="s">
        <v>169</v>
      </c>
      <c r="D3365" s="325" t="s">
        <v>82</v>
      </c>
      <c r="E3365" s="325" t="s">
        <v>13</v>
      </c>
      <c r="F3365" s="325">
        <v>287</v>
      </c>
      <c r="G3365" s="325">
        <v>252</v>
      </c>
      <c r="H3365" s="325">
        <v>35</v>
      </c>
      <c r="I3365" s="325">
        <v>0.14000000000000001</v>
      </c>
    </row>
    <row r="3366" spans="1:9" x14ac:dyDescent="0.25">
      <c r="A3366" s="392">
        <v>43862</v>
      </c>
      <c r="B3366" s="324" t="s">
        <v>171</v>
      </c>
      <c r="C3366" s="324" t="s">
        <v>169</v>
      </c>
      <c r="D3366" s="324" t="s">
        <v>81</v>
      </c>
      <c r="E3366" s="324" t="s">
        <v>46</v>
      </c>
      <c r="F3366" s="324" t="s">
        <v>170</v>
      </c>
      <c r="G3366" s="324" t="s">
        <v>170</v>
      </c>
      <c r="H3366" s="324" t="s">
        <v>170</v>
      </c>
      <c r="I3366" s="324" t="s">
        <v>170</v>
      </c>
    </row>
    <row r="3367" spans="1:9" x14ac:dyDescent="0.25">
      <c r="A3367" s="393">
        <v>43862</v>
      </c>
      <c r="B3367" s="325" t="s">
        <v>171</v>
      </c>
      <c r="C3367" s="325" t="s">
        <v>169</v>
      </c>
      <c r="D3367" s="325" t="s">
        <v>81</v>
      </c>
      <c r="E3367" s="325" t="s">
        <v>47</v>
      </c>
      <c r="F3367" s="325" t="s">
        <v>170</v>
      </c>
      <c r="G3367" s="325" t="s">
        <v>170</v>
      </c>
      <c r="H3367" s="325" t="s">
        <v>170</v>
      </c>
      <c r="I3367" s="325" t="s">
        <v>170</v>
      </c>
    </row>
    <row r="3368" spans="1:9" x14ac:dyDescent="0.25">
      <c r="A3368" s="392">
        <v>43862</v>
      </c>
      <c r="B3368" s="324" t="s">
        <v>171</v>
      </c>
      <c r="C3368" s="324" t="s">
        <v>169</v>
      </c>
      <c r="D3368" s="324" t="s">
        <v>81</v>
      </c>
      <c r="E3368" s="324" t="s">
        <v>48</v>
      </c>
      <c r="F3368" s="324" t="s">
        <v>170</v>
      </c>
      <c r="G3368" s="324" t="s">
        <v>170</v>
      </c>
      <c r="H3368" s="324" t="s">
        <v>170</v>
      </c>
      <c r="I3368" s="324" t="s">
        <v>170</v>
      </c>
    </row>
    <row r="3369" spans="1:9" x14ac:dyDescent="0.25">
      <c r="A3369" s="393">
        <v>43862</v>
      </c>
      <c r="B3369" s="325" t="s">
        <v>171</v>
      </c>
      <c r="C3369" s="325" t="s">
        <v>169</v>
      </c>
      <c r="D3369" s="325" t="s">
        <v>81</v>
      </c>
      <c r="E3369" s="325" t="s">
        <v>50</v>
      </c>
      <c r="F3369" s="325" t="s">
        <v>170</v>
      </c>
      <c r="G3369" s="325" t="s">
        <v>170</v>
      </c>
      <c r="H3369" s="325" t="s">
        <v>170</v>
      </c>
      <c r="I3369" s="325" t="s">
        <v>170</v>
      </c>
    </row>
    <row r="3370" spans="1:9" x14ac:dyDescent="0.25">
      <c r="A3370" s="392">
        <v>43862</v>
      </c>
      <c r="B3370" s="324" t="s">
        <v>171</v>
      </c>
      <c r="C3370" s="324" t="s">
        <v>169</v>
      </c>
      <c r="D3370" s="324" t="s">
        <v>82</v>
      </c>
      <c r="E3370" s="324" t="s">
        <v>9</v>
      </c>
      <c r="F3370" s="324" t="s">
        <v>170</v>
      </c>
      <c r="G3370" s="324" t="s">
        <v>170</v>
      </c>
      <c r="H3370" s="324" t="s">
        <v>170</v>
      </c>
      <c r="I3370" s="324" t="s">
        <v>170</v>
      </c>
    </row>
    <row r="3371" spans="1:9" x14ac:dyDescent="0.25">
      <c r="A3371" s="393">
        <v>43862</v>
      </c>
      <c r="B3371" s="325" t="s">
        <v>171</v>
      </c>
      <c r="C3371" s="325" t="s">
        <v>169</v>
      </c>
      <c r="D3371" s="325" t="s">
        <v>82</v>
      </c>
      <c r="E3371" s="325" t="s">
        <v>10</v>
      </c>
      <c r="F3371" s="325" t="s">
        <v>170</v>
      </c>
      <c r="G3371" s="325" t="s">
        <v>170</v>
      </c>
      <c r="H3371" s="325" t="s">
        <v>170</v>
      </c>
      <c r="I3371" s="325" t="s">
        <v>170</v>
      </c>
    </row>
    <row r="3372" spans="1:9" x14ac:dyDescent="0.25">
      <c r="A3372" s="392">
        <v>43862</v>
      </c>
      <c r="B3372" s="324" t="s">
        <v>171</v>
      </c>
      <c r="C3372" s="324" t="s">
        <v>169</v>
      </c>
      <c r="D3372" s="324" t="s">
        <v>82</v>
      </c>
      <c r="E3372" s="324" t="s">
        <v>11</v>
      </c>
      <c r="F3372" s="324" t="s">
        <v>170</v>
      </c>
      <c r="G3372" s="324" t="s">
        <v>170</v>
      </c>
      <c r="H3372" s="324" t="s">
        <v>170</v>
      </c>
      <c r="I3372" s="324" t="s">
        <v>170</v>
      </c>
    </row>
    <row r="3373" spans="1:9" x14ac:dyDescent="0.25">
      <c r="A3373" s="393">
        <v>43862</v>
      </c>
      <c r="B3373" s="325" t="s">
        <v>171</v>
      </c>
      <c r="C3373" s="325" t="s">
        <v>169</v>
      </c>
      <c r="D3373" s="325" t="s">
        <v>82</v>
      </c>
      <c r="E3373" s="325" t="s">
        <v>12</v>
      </c>
      <c r="F3373" s="325" t="s">
        <v>170</v>
      </c>
      <c r="G3373" s="325" t="s">
        <v>170</v>
      </c>
      <c r="H3373" s="325" t="s">
        <v>170</v>
      </c>
      <c r="I3373" s="325" t="s">
        <v>170</v>
      </c>
    </row>
    <row r="3374" spans="1:9" x14ac:dyDescent="0.25">
      <c r="A3374" s="392">
        <v>43862</v>
      </c>
      <c r="B3374" s="324" t="s">
        <v>171</v>
      </c>
      <c r="C3374" s="324" t="s">
        <v>169</v>
      </c>
      <c r="D3374" s="324" t="s">
        <v>82</v>
      </c>
      <c r="E3374" s="324" t="s">
        <v>13</v>
      </c>
      <c r="F3374" s="324" t="s">
        <v>170</v>
      </c>
      <c r="G3374" s="324" t="s">
        <v>170</v>
      </c>
      <c r="H3374" s="324" t="s">
        <v>170</v>
      </c>
      <c r="I3374" s="324" t="s">
        <v>170</v>
      </c>
    </row>
    <row r="3375" spans="1:9" x14ac:dyDescent="0.25">
      <c r="A3375" s="393">
        <v>43862</v>
      </c>
      <c r="B3375" s="325" t="s">
        <v>157</v>
      </c>
      <c r="C3375" s="325" t="s">
        <v>169</v>
      </c>
      <c r="D3375" s="325" t="s">
        <v>81</v>
      </c>
      <c r="E3375" s="325" t="s">
        <v>46</v>
      </c>
      <c r="F3375" s="325">
        <v>124</v>
      </c>
      <c r="G3375" s="325" t="s">
        <v>170</v>
      </c>
      <c r="H3375" s="325" t="s">
        <v>170</v>
      </c>
      <c r="I3375" s="325" t="s">
        <v>170</v>
      </c>
    </row>
    <row r="3376" spans="1:9" x14ac:dyDescent="0.25">
      <c r="A3376" s="392">
        <v>43862</v>
      </c>
      <c r="B3376" s="324" t="s">
        <v>157</v>
      </c>
      <c r="C3376" s="324" t="s">
        <v>169</v>
      </c>
      <c r="D3376" s="324" t="s">
        <v>81</v>
      </c>
      <c r="E3376" s="324" t="s">
        <v>47</v>
      </c>
      <c r="F3376" s="324">
        <v>118</v>
      </c>
      <c r="G3376" s="324" t="s">
        <v>170</v>
      </c>
      <c r="H3376" s="324" t="s">
        <v>170</v>
      </c>
      <c r="I3376" s="324" t="s">
        <v>170</v>
      </c>
    </row>
    <row r="3377" spans="1:9" x14ac:dyDescent="0.25">
      <c r="A3377" s="393">
        <v>43862</v>
      </c>
      <c r="B3377" s="325" t="s">
        <v>157</v>
      </c>
      <c r="C3377" s="325" t="s">
        <v>169</v>
      </c>
      <c r="D3377" s="325" t="s">
        <v>81</v>
      </c>
      <c r="E3377" s="325" t="s">
        <v>48</v>
      </c>
      <c r="F3377" s="325">
        <v>54</v>
      </c>
      <c r="G3377" s="325" t="s">
        <v>170</v>
      </c>
      <c r="H3377" s="325" t="s">
        <v>170</v>
      </c>
      <c r="I3377" s="325" t="s">
        <v>170</v>
      </c>
    </row>
    <row r="3378" spans="1:9" x14ac:dyDescent="0.25">
      <c r="A3378" s="392">
        <v>43862</v>
      </c>
      <c r="B3378" s="324" t="s">
        <v>157</v>
      </c>
      <c r="C3378" s="324" t="s">
        <v>169</v>
      </c>
      <c r="D3378" s="324" t="s">
        <v>81</v>
      </c>
      <c r="E3378" s="324" t="s">
        <v>50</v>
      </c>
      <c r="F3378" s="324">
        <v>159</v>
      </c>
      <c r="G3378" s="324" t="s">
        <v>170</v>
      </c>
      <c r="H3378" s="324" t="s">
        <v>170</v>
      </c>
      <c r="I3378" s="324" t="s">
        <v>170</v>
      </c>
    </row>
    <row r="3379" spans="1:9" x14ac:dyDescent="0.25">
      <c r="A3379" s="393">
        <v>43862</v>
      </c>
      <c r="B3379" s="325" t="s">
        <v>157</v>
      </c>
      <c r="C3379" s="325" t="s">
        <v>169</v>
      </c>
      <c r="D3379" s="325" t="s">
        <v>82</v>
      </c>
      <c r="E3379" s="325" t="s">
        <v>9</v>
      </c>
      <c r="F3379" s="325">
        <v>91</v>
      </c>
      <c r="G3379" s="325" t="s">
        <v>170</v>
      </c>
      <c r="H3379" s="325" t="s">
        <v>170</v>
      </c>
      <c r="I3379" s="325" t="s">
        <v>170</v>
      </c>
    </row>
    <row r="3380" spans="1:9" x14ac:dyDescent="0.25">
      <c r="A3380" s="392">
        <v>43862</v>
      </c>
      <c r="B3380" s="324" t="s">
        <v>157</v>
      </c>
      <c r="C3380" s="324" t="s">
        <v>169</v>
      </c>
      <c r="D3380" s="324" t="s">
        <v>82</v>
      </c>
      <c r="E3380" s="324" t="s">
        <v>10</v>
      </c>
      <c r="F3380" s="324">
        <v>18</v>
      </c>
      <c r="G3380" s="324" t="s">
        <v>170</v>
      </c>
      <c r="H3380" s="324" t="s">
        <v>170</v>
      </c>
      <c r="I3380" s="324" t="s">
        <v>170</v>
      </c>
    </row>
    <row r="3381" spans="1:9" x14ac:dyDescent="0.25">
      <c r="A3381" s="393">
        <v>43862</v>
      </c>
      <c r="B3381" s="325" t="s">
        <v>157</v>
      </c>
      <c r="C3381" s="325" t="s">
        <v>169</v>
      </c>
      <c r="D3381" s="325" t="s">
        <v>82</v>
      </c>
      <c r="E3381" s="325" t="s">
        <v>11</v>
      </c>
      <c r="F3381" s="325">
        <v>83</v>
      </c>
      <c r="G3381" s="325" t="s">
        <v>170</v>
      </c>
      <c r="H3381" s="325" t="s">
        <v>170</v>
      </c>
      <c r="I3381" s="325" t="s">
        <v>170</v>
      </c>
    </row>
    <row r="3382" spans="1:9" x14ac:dyDescent="0.25">
      <c r="A3382" s="392">
        <v>43862</v>
      </c>
      <c r="B3382" s="324" t="s">
        <v>157</v>
      </c>
      <c r="C3382" s="324" t="s">
        <v>169</v>
      </c>
      <c r="D3382" s="324" t="s">
        <v>82</v>
      </c>
      <c r="E3382" s="324" t="s">
        <v>12</v>
      </c>
      <c r="F3382" s="324">
        <v>61</v>
      </c>
      <c r="G3382" s="324" t="s">
        <v>170</v>
      </c>
      <c r="H3382" s="324" t="s">
        <v>170</v>
      </c>
      <c r="I3382" s="324" t="s">
        <v>170</v>
      </c>
    </row>
    <row r="3383" spans="1:9" x14ac:dyDescent="0.25">
      <c r="A3383" s="393">
        <v>43862</v>
      </c>
      <c r="B3383" s="325" t="s">
        <v>157</v>
      </c>
      <c r="C3383" s="325" t="s">
        <v>169</v>
      </c>
      <c r="D3383" s="325" t="s">
        <v>82</v>
      </c>
      <c r="E3383" s="325" t="s">
        <v>13</v>
      </c>
      <c r="F3383" s="325">
        <v>154</v>
      </c>
      <c r="G3383" s="325" t="s">
        <v>170</v>
      </c>
      <c r="H3383" s="325" t="s">
        <v>170</v>
      </c>
      <c r="I3383" s="325" t="s">
        <v>170</v>
      </c>
    </row>
    <row r="3384" spans="1:9" x14ac:dyDescent="0.25">
      <c r="A3384" s="392">
        <v>43862</v>
      </c>
      <c r="B3384" s="324" t="s">
        <v>158</v>
      </c>
      <c r="C3384" s="324" t="s">
        <v>169</v>
      </c>
      <c r="D3384" s="324" t="s">
        <v>81</v>
      </c>
      <c r="E3384" s="324" t="s">
        <v>46</v>
      </c>
      <c r="F3384" s="324">
        <v>299</v>
      </c>
      <c r="G3384" s="324" t="s">
        <v>170</v>
      </c>
      <c r="H3384" s="324" t="s">
        <v>170</v>
      </c>
      <c r="I3384" s="324" t="s">
        <v>170</v>
      </c>
    </row>
    <row r="3385" spans="1:9" x14ac:dyDescent="0.25">
      <c r="A3385" s="393">
        <v>43862</v>
      </c>
      <c r="B3385" s="325" t="s">
        <v>158</v>
      </c>
      <c r="C3385" s="325" t="s">
        <v>169</v>
      </c>
      <c r="D3385" s="325" t="s">
        <v>81</v>
      </c>
      <c r="E3385" s="325" t="s">
        <v>47</v>
      </c>
      <c r="F3385" s="325">
        <v>106</v>
      </c>
      <c r="G3385" s="325" t="s">
        <v>170</v>
      </c>
      <c r="H3385" s="325" t="s">
        <v>170</v>
      </c>
      <c r="I3385" s="325" t="s">
        <v>170</v>
      </c>
    </row>
    <row r="3386" spans="1:9" x14ac:dyDescent="0.25">
      <c r="A3386" s="392">
        <v>43862</v>
      </c>
      <c r="B3386" s="324" t="s">
        <v>158</v>
      </c>
      <c r="C3386" s="324" t="s">
        <v>169</v>
      </c>
      <c r="D3386" s="324" t="s">
        <v>81</v>
      </c>
      <c r="E3386" s="324" t="s">
        <v>48</v>
      </c>
      <c r="F3386" s="324">
        <v>75</v>
      </c>
      <c r="G3386" s="324" t="s">
        <v>170</v>
      </c>
      <c r="H3386" s="324" t="s">
        <v>170</v>
      </c>
      <c r="I3386" s="324" t="s">
        <v>170</v>
      </c>
    </row>
    <row r="3387" spans="1:9" x14ac:dyDescent="0.25">
      <c r="A3387" s="393">
        <v>43862</v>
      </c>
      <c r="B3387" s="325" t="s">
        <v>158</v>
      </c>
      <c r="C3387" s="325" t="s">
        <v>169</v>
      </c>
      <c r="D3387" s="325" t="s">
        <v>81</v>
      </c>
      <c r="E3387" s="325" t="s">
        <v>50</v>
      </c>
      <c r="F3387" s="325">
        <v>157</v>
      </c>
      <c r="G3387" s="325" t="s">
        <v>170</v>
      </c>
      <c r="H3387" s="325" t="s">
        <v>170</v>
      </c>
      <c r="I3387" s="325" t="s">
        <v>170</v>
      </c>
    </row>
    <row r="3388" spans="1:9" x14ac:dyDescent="0.25">
      <c r="A3388" s="392">
        <v>43862</v>
      </c>
      <c r="B3388" s="324" t="s">
        <v>158</v>
      </c>
      <c r="C3388" s="324" t="s">
        <v>169</v>
      </c>
      <c r="D3388" s="324" t="s">
        <v>82</v>
      </c>
      <c r="E3388" s="324" t="s">
        <v>9</v>
      </c>
      <c r="F3388" s="324">
        <v>33</v>
      </c>
      <c r="G3388" s="324" t="s">
        <v>170</v>
      </c>
      <c r="H3388" s="324" t="s">
        <v>170</v>
      </c>
      <c r="I3388" s="324" t="s">
        <v>170</v>
      </c>
    </row>
    <row r="3389" spans="1:9" x14ac:dyDescent="0.25">
      <c r="A3389" s="393">
        <v>43862</v>
      </c>
      <c r="B3389" s="325" t="s">
        <v>158</v>
      </c>
      <c r="C3389" s="325" t="s">
        <v>169</v>
      </c>
      <c r="D3389" s="325" t="s">
        <v>82</v>
      </c>
      <c r="E3389" s="325" t="s">
        <v>10</v>
      </c>
      <c r="F3389" s="325">
        <v>53</v>
      </c>
      <c r="G3389" s="325" t="s">
        <v>170</v>
      </c>
      <c r="H3389" s="325" t="s">
        <v>170</v>
      </c>
      <c r="I3389" s="325" t="s">
        <v>170</v>
      </c>
    </row>
    <row r="3390" spans="1:9" x14ac:dyDescent="0.25">
      <c r="A3390" s="392">
        <v>43862</v>
      </c>
      <c r="B3390" s="324" t="s">
        <v>158</v>
      </c>
      <c r="C3390" s="324" t="s">
        <v>169</v>
      </c>
      <c r="D3390" s="324" t="s">
        <v>82</v>
      </c>
      <c r="E3390" s="324" t="s">
        <v>11</v>
      </c>
      <c r="F3390" s="324">
        <v>65</v>
      </c>
      <c r="G3390" s="324" t="s">
        <v>170</v>
      </c>
      <c r="H3390" s="324" t="s">
        <v>170</v>
      </c>
      <c r="I3390" s="324" t="s">
        <v>170</v>
      </c>
    </row>
    <row r="3391" spans="1:9" x14ac:dyDescent="0.25">
      <c r="A3391" s="393">
        <v>43862</v>
      </c>
      <c r="B3391" s="325" t="s">
        <v>158</v>
      </c>
      <c r="C3391" s="325" t="s">
        <v>169</v>
      </c>
      <c r="D3391" s="325" t="s">
        <v>82</v>
      </c>
      <c r="E3391" s="325" t="s">
        <v>12</v>
      </c>
      <c r="F3391" s="325">
        <v>203</v>
      </c>
      <c r="G3391" s="325" t="s">
        <v>170</v>
      </c>
      <c r="H3391" s="325" t="s">
        <v>170</v>
      </c>
      <c r="I3391" s="325" t="s">
        <v>170</v>
      </c>
    </row>
    <row r="3392" spans="1:9" x14ac:dyDescent="0.25">
      <c r="A3392" s="392">
        <v>43862</v>
      </c>
      <c r="B3392" s="324" t="s">
        <v>158</v>
      </c>
      <c r="C3392" s="324" t="s">
        <v>169</v>
      </c>
      <c r="D3392" s="324" t="s">
        <v>82</v>
      </c>
      <c r="E3392" s="324" t="s">
        <v>13</v>
      </c>
      <c r="F3392" s="324">
        <v>283</v>
      </c>
      <c r="G3392" s="324" t="s">
        <v>170</v>
      </c>
      <c r="H3392" s="324" t="s">
        <v>170</v>
      </c>
      <c r="I3392" s="324" t="s">
        <v>170</v>
      </c>
    </row>
    <row r="3393" spans="1:9" x14ac:dyDescent="0.25">
      <c r="A3393" s="393">
        <v>43862</v>
      </c>
      <c r="B3393" s="325" t="s">
        <v>94</v>
      </c>
      <c r="C3393" s="325" t="s">
        <v>169</v>
      </c>
      <c r="D3393" s="325" t="s">
        <v>81</v>
      </c>
      <c r="E3393" s="325" t="s">
        <v>46</v>
      </c>
      <c r="F3393" s="325">
        <v>249</v>
      </c>
      <c r="G3393" s="325">
        <v>235</v>
      </c>
      <c r="H3393" s="325">
        <v>14</v>
      </c>
      <c r="I3393" s="325">
        <v>0.06</v>
      </c>
    </row>
    <row r="3394" spans="1:9" x14ac:dyDescent="0.25">
      <c r="A3394" s="392">
        <v>43862</v>
      </c>
      <c r="B3394" s="324" t="s">
        <v>94</v>
      </c>
      <c r="C3394" s="324" t="s">
        <v>169</v>
      </c>
      <c r="D3394" s="324" t="s">
        <v>81</v>
      </c>
      <c r="E3394" s="324" t="s">
        <v>47</v>
      </c>
      <c r="F3394" s="324">
        <v>895</v>
      </c>
      <c r="G3394" s="324">
        <v>892</v>
      </c>
      <c r="H3394" s="324">
        <v>3</v>
      </c>
      <c r="I3394" s="324">
        <v>0</v>
      </c>
    </row>
    <row r="3395" spans="1:9" x14ac:dyDescent="0.25">
      <c r="A3395" s="393">
        <v>43862</v>
      </c>
      <c r="B3395" s="325" t="s">
        <v>94</v>
      </c>
      <c r="C3395" s="325" t="s">
        <v>169</v>
      </c>
      <c r="D3395" s="325" t="s">
        <v>81</v>
      </c>
      <c r="E3395" s="325" t="s">
        <v>48</v>
      </c>
      <c r="F3395" s="325">
        <v>323</v>
      </c>
      <c r="G3395" s="325">
        <v>324</v>
      </c>
      <c r="H3395" s="325">
        <v>-1</v>
      </c>
      <c r="I3395" s="325">
        <v>0</v>
      </c>
    </row>
    <row r="3396" spans="1:9" x14ac:dyDescent="0.25">
      <c r="A3396" s="392">
        <v>43862</v>
      </c>
      <c r="B3396" s="324" t="s">
        <v>94</v>
      </c>
      <c r="C3396" s="324" t="s">
        <v>169</v>
      </c>
      <c r="D3396" s="324" t="s">
        <v>81</v>
      </c>
      <c r="E3396" s="324" t="s">
        <v>50</v>
      </c>
      <c r="F3396" s="324">
        <v>2278</v>
      </c>
      <c r="G3396" s="324">
        <v>2278</v>
      </c>
      <c r="H3396" s="324">
        <v>0</v>
      </c>
      <c r="I3396" s="324">
        <v>0</v>
      </c>
    </row>
    <row r="3397" spans="1:9" x14ac:dyDescent="0.25">
      <c r="A3397" s="393">
        <v>43862</v>
      </c>
      <c r="B3397" s="325" t="s">
        <v>94</v>
      </c>
      <c r="C3397" s="325" t="s">
        <v>169</v>
      </c>
      <c r="D3397" s="325" t="s">
        <v>82</v>
      </c>
      <c r="E3397" s="325" t="s">
        <v>9</v>
      </c>
      <c r="F3397" s="325">
        <v>1069</v>
      </c>
      <c r="G3397" s="325">
        <v>1068</v>
      </c>
      <c r="H3397" s="325">
        <v>1</v>
      </c>
      <c r="I3397" s="325">
        <v>0</v>
      </c>
    </row>
    <row r="3398" spans="1:9" x14ac:dyDescent="0.25">
      <c r="A3398" s="392">
        <v>43862</v>
      </c>
      <c r="B3398" s="324" t="s">
        <v>94</v>
      </c>
      <c r="C3398" s="324" t="s">
        <v>169</v>
      </c>
      <c r="D3398" s="324" t="s">
        <v>82</v>
      </c>
      <c r="E3398" s="324" t="s">
        <v>10</v>
      </c>
      <c r="F3398" s="324">
        <v>442</v>
      </c>
      <c r="G3398" s="324">
        <v>443</v>
      </c>
      <c r="H3398" s="324">
        <v>-1</v>
      </c>
      <c r="I3398" s="324">
        <v>0</v>
      </c>
    </row>
    <row r="3399" spans="1:9" x14ac:dyDescent="0.25">
      <c r="A3399" s="393">
        <v>43862</v>
      </c>
      <c r="B3399" s="325" t="s">
        <v>94</v>
      </c>
      <c r="C3399" s="325" t="s">
        <v>169</v>
      </c>
      <c r="D3399" s="325" t="s">
        <v>82</v>
      </c>
      <c r="E3399" s="325" t="s">
        <v>11</v>
      </c>
      <c r="F3399" s="325">
        <v>838</v>
      </c>
      <c r="G3399" s="325">
        <v>836</v>
      </c>
      <c r="H3399" s="325">
        <v>2</v>
      </c>
      <c r="I3399" s="325">
        <v>0</v>
      </c>
    </row>
    <row r="3400" spans="1:9" x14ac:dyDescent="0.25">
      <c r="A3400" s="392">
        <v>43862</v>
      </c>
      <c r="B3400" s="324" t="s">
        <v>94</v>
      </c>
      <c r="C3400" s="324" t="s">
        <v>169</v>
      </c>
      <c r="D3400" s="324" t="s">
        <v>82</v>
      </c>
      <c r="E3400" s="324" t="s">
        <v>12</v>
      </c>
      <c r="F3400" s="324">
        <v>449</v>
      </c>
      <c r="G3400" s="324">
        <v>449</v>
      </c>
      <c r="H3400" s="324">
        <v>0</v>
      </c>
      <c r="I3400" s="324">
        <v>0</v>
      </c>
    </row>
    <row r="3401" spans="1:9" x14ac:dyDescent="0.25">
      <c r="A3401" s="393">
        <v>43862</v>
      </c>
      <c r="B3401" s="325" t="s">
        <v>94</v>
      </c>
      <c r="C3401" s="325" t="s">
        <v>169</v>
      </c>
      <c r="D3401" s="325" t="s">
        <v>82</v>
      </c>
      <c r="E3401" s="325" t="s">
        <v>13</v>
      </c>
      <c r="F3401" s="325">
        <v>947</v>
      </c>
      <c r="G3401" s="325">
        <v>933</v>
      </c>
      <c r="H3401" s="325">
        <v>14</v>
      </c>
      <c r="I3401" s="325">
        <v>0.02</v>
      </c>
    </row>
    <row r="3402" spans="1:9" x14ac:dyDescent="0.25">
      <c r="A3402" s="392">
        <v>43862</v>
      </c>
      <c r="B3402" s="324" t="s">
        <v>159</v>
      </c>
      <c r="C3402" s="324" t="s">
        <v>169</v>
      </c>
      <c r="D3402" s="324" t="s">
        <v>81</v>
      </c>
      <c r="E3402" s="324" t="s">
        <v>46</v>
      </c>
      <c r="F3402" s="324">
        <v>83</v>
      </c>
      <c r="G3402" s="324" t="s">
        <v>170</v>
      </c>
      <c r="H3402" s="324" t="s">
        <v>170</v>
      </c>
      <c r="I3402" s="324" t="s">
        <v>170</v>
      </c>
    </row>
    <row r="3403" spans="1:9" x14ac:dyDescent="0.25">
      <c r="A3403" s="393">
        <v>43862</v>
      </c>
      <c r="B3403" s="325" t="s">
        <v>159</v>
      </c>
      <c r="C3403" s="325" t="s">
        <v>169</v>
      </c>
      <c r="D3403" s="325" t="s">
        <v>81</v>
      </c>
      <c r="E3403" s="325" t="s">
        <v>47</v>
      </c>
      <c r="F3403" s="325">
        <v>65</v>
      </c>
      <c r="G3403" s="325" t="s">
        <v>170</v>
      </c>
      <c r="H3403" s="325" t="s">
        <v>170</v>
      </c>
      <c r="I3403" s="325" t="s">
        <v>170</v>
      </c>
    </row>
    <row r="3404" spans="1:9" x14ac:dyDescent="0.25">
      <c r="A3404" s="392">
        <v>43862</v>
      </c>
      <c r="B3404" s="324" t="s">
        <v>159</v>
      </c>
      <c r="C3404" s="324" t="s">
        <v>169</v>
      </c>
      <c r="D3404" s="324" t="s">
        <v>81</v>
      </c>
      <c r="E3404" s="324" t="s">
        <v>48</v>
      </c>
      <c r="F3404" s="324">
        <v>53</v>
      </c>
      <c r="G3404" s="324" t="s">
        <v>170</v>
      </c>
      <c r="H3404" s="324" t="s">
        <v>170</v>
      </c>
      <c r="I3404" s="324" t="s">
        <v>170</v>
      </c>
    </row>
    <row r="3405" spans="1:9" x14ac:dyDescent="0.25">
      <c r="A3405" s="393">
        <v>43862</v>
      </c>
      <c r="B3405" s="325" t="s">
        <v>159</v>
      </c>
      <c r="C3405" s="325" t="s">
        <v>169</v>
      </c>
      <c r="D3405" s="325" t="s">
        <v>81</v>
      </c>
      <c r="E3405" s="325" t="s">
        <v>50</v>
      </c>
      <c r="F3405" s="325">
        <v>100</v>
      </c>
      <c r="G3405" s="325" t="s">
        <v>170</v>
      </c>
      <c r="H3405" s="325" t="s">
        <v>170</v>
      </c>
      <c r="I3405" s="325" t="s">
        <v>170</v>
      </c>
    </row>
    <row r="3406" spans="1:9" x14ac:dyDescent="0.25">
      <c r="A3406" s="392">
        <v>43862</v>
      </c>
      <c r="B3406" s="324" t="s">
        <v>159</v>
      </c>
      <c r="C3406" s="324" t="s">
        <v>169</v>
      </c>
      <c r="D3406" s="324" t="s">
        <v>82</v>
      </c>
      <c r="E3406" s="324" t="s">
        <v>9</v>
      </c>
      <c r="F3406" s="324">
        <v>18</v>
      </c>
      <c r="G3406" s="324" t="s">
        <v>170</v>
      </c>
      <c r="H3406" s="324" t="s">
        <v>170</v>
      </c>
      <c r="I3406" s="324" t="s">
        <v>170</v>
      </c>
    </row>
    <row r="3407" spans="1:9" x14ac:dyDescent="0.25">
      <c r="A3407" s="393">
        <v>43862</v>
      </c>
      <c r="B3407" s="325" t="s">
        <v>159</v>
      </c>
      <c r="C3407" s="325" t="s">
        <v>169</v>
      </c>
      <c r="D3407" s="325" t="s">
        <v>82</v>
      </c>
      <c r="E3407" s="325" t="s">
        <v>10</v>
      </c>
      <c r="F3407" s="325">
        <v>49</v>
      </c>
      <c r="G3407" s="325" t="s">
        <v>170</v>
      </c>
      <c r="H3407" s="325" t="s">
        <v>170</v>
      </c>
      <c r="I3407" s="325" t="s">
        <v>170</v>
      </c>
    </row>
    <row r="3408" spans="1:9" x14ac:dyDescent="0.25">
      <c r="A3408" s="392">
        <v>43862</v>
      </c>
      <c r="B3408" s="324" t="s">
        <v>159</v>
      </c>
      <c r="C3408" s="324" t="s">
        <v>169</v>
      </c>
      <c r="D3408" s="324" t="s">
        <v>82</v>
      </c>
      <c r="E3408" s="324" t="s">
        <v>11</v>
      </c>
      <c r="F3408" s="324">
        <v>29</v>
      </c>
      <c r="G3408" s="324" t="s">
        <v>170</v>
      </c>
      <c r="H3408" s="324" t="s">
        <v>170</v>
      </c>
      <c r="I3408" s="324" t="s">
        <v>170</v>
      </c>
    </row>
    <row r="3409" spans="1:9" x14ac:dyDescent="0.25">
      <c r="A3409" s="393">
        <v>43862</v>
      </c>
      <c r="B3409" s="325" t="s">
        <v>159</v>
      </c>
      <c r="C3409" s="325" t="s">
        <v>169</v>
      </c>
      <c r="D3409" s="325" t="s">
        <v>82</v>
      </c>
      <c r="E3409" s="325" t="s">
        <v>12</v>
      </c>
      <c r="F3409" s="325">
        <v>85</v>
      </c>
      <c r="G3409" s="325" t="s">
        <v>170</v>
      </c>
      <c r="H3409" s="325" t="s">
        <v>170</v>
      </c>
      <c r="I3409" s="325" t="s">
        <v>170</v>
      </c>
    </row>
    <row r="3410" spans="1:9" x14ac:dyDescent="0.25">
      <c r="A3410" s="392">
        <v>43862</v>
      </c>
      <c r="B3410" s="324" t="s">
        <v>159</v>
      </c>
      <c r="C3410" s="324" t="s">
        <v>169</v>
      </c>
      <c r="D3410" s="324" t="s">
        <v>82</v>
      </c>
      <c r="E3410" s="324" t="s">
        <v>13</v>
      </c>
      <c r="F3410" s="324">
        <v>120</v>
      </c>
      <c r="G3410" s="324" t="s">
        <v>170</v>
      </c>
      <c r="H3410" s="324" t="s">
        <v>170</v>
      </c>
      <c r="I3410" s="324" t="s">
        <v>170</v>
      </c>
    </row>
    <row r="3411" spans="1:9" x14ac:dyDescent="0.25">
      <c r="A3411" s="393">
        <v>43862</v>
      </c>
      <c r="B3411" s="325" t="s">
        <v>160</v>
      </c>
      <c r="C3411" s="325" t="s">
        <v>169</v>
      </c>
      <c r="D3411" s="325" t="s">
        <v>81</v>
      </c>
      <c r="E3411" s="325" t="s">
        <v>46</v>
      </c>
      <c r="F3411" s="325">
        <v>18</v>
      </c>
      <c r="G3411" s="325" t="s">
        <v>170</v>
      </c>
      <c r="H3411" s="325" t="s">
        <v>170</v>
      </c>
      <c r="I3411" s="325" t="s">
        <v>170</v>
      </c>
    </row>
    <row r="3412" spans="1:9" x14ac:dyDescent="0.25">
      <c r="A3412" s="392">
        <v>43862</v>
      </c>
      <c r="B3412" s="324" t="s">
        <v>160</v>
      </c>
      <c r="C3412" s="324" t="s">
        <v>169</v>
      </c>
      <c r="D3412" s="324" t="s">
        <v>81</v>
      </c>
      <c r="E3412" s="324" t="s">
        <v>47</v>
      </c>
      <c r="F3412" s="324">
        <v>24</v>
      </c>
      <c r="G3412" s="324" t="s">
        <v>170</v>
      </c>
      <c r="H3412" s="324" t="s">
        <v>170</v>
      </c>
      <c r="I3412" s="324" t="s">
        <v>170</v>
      </c>
    </row>
    <row r="3413" spans="1:9" x14ac:dyDescent="0.25">
      <c r="A3413" s="393">
        <v>43862</v>
      </c>
      <c r="B3413" s="325" t="s">
        <v>160</v>
      </c>
      <c r="C3413" s="325" t="s">
        <v>169</v>
      </c>
      <c r="D3413" s="325" t="s">
        <v>81</v>
      </c>
      <c r="E3413" s="325" t="s">
        <v>48</v>
      </c>
      <c r="F3413" s="325">
        <v>25</v>
      </c>
      <c r="G3413" s="325" t="s">
        <v>170</v>
      </c>
      <c r="H3413" s="325" t="s">
        <v>170</v>
      </c>
      <c r="I3413" s="325" t="s">
        <v>170</v>
      </c>
    </row>
    <row r="3414" spans="1:9" x14ac:dyDescent="0.25">
      <c r="A3414" s="392">
        <v>43862</v>
      </c>
      <c r="B3414" s="324" t="s">
        <v>160</v>
      </c>
      <c r="C3414" s="324" t="s">
        <v>169</v>
      </c>
      <c r="D3414" s="324" t="s">
        <v>81</v>
      </c>
      <c r="E3414" s="324" t="s">
        <v>50</v>
      </c>
      <c r="F3414" s="324">
        <v>106</v>
      </c>
      <c r="G3414" s="324" t="s">
        <v>170</v>
      </c>
      <c r="H3414" s="324" t="s">
        <v>170</v>
      </c>
      <c r="I3414" s="324" t="s">
        <v>170</v>
      </c>
    </row>
    <row r="3415" spans="1:9" x14ac:dyDescent="0.25">
      <c r="A3415" s="393">
        <v>43862</v>
      </c>
      <c r="B3415" s="325" t="s">
        <v>13</v>
      </c>
      <c r="C3415" s="325" t="s">
        <v>169</v>
      </c>
      <c r="D3415" s="325" t="s">
        <v>81</v>
      </c>
      <c r="E3415" s="325" t="s">
        <v>46</v>
      </c>
      <c r="F3415" s="325">
        <v>172</v>
      </c>
      <c r="G3415" s="325">
        <v>194</v>
      </c>
      <c r="H3415" s="325">
        <v>-22</v>
      </c>
      <c r="I3415" s="325">
        <v>-0.11</v>
      </c>
    </row>
    <row r="3416" spans="1:9" x14ac:dyDescent="0.25">
      <c r="A3416" s="392">
        <v>43862</v>
      </c>
      <c r="B3416" s="324" t="s">
        <v>13</v>
      </c>
      <c r="C3416" s="324" t="s">
        <v>169</v>
      </c>
      <c r="D3416" s="324" t="s">
        <v>81</v>
      </c>
      <c r="E3416" s="324" t="s">
        <v>47</v>
      </c>
      <c r="F3416" s="324">
        <v>92</v>
      </c>
      <c r="G3416" s="324">
        <v>93</v>
      </c>
      <c r="H3416" s="324">
        <v>-1</v>
      </c>
      <c r="I3416" s="324">
        <v>-0.01</v>
      </c>
    </row>
    <row r="3417" spans="1:9" x14ac:dyDescent="0.25">
      <c r="A3417" s="393">
        <v>43862</v>
      </c>
      <c r="B3417" s="325" t="s">
        <v>13</v>
      </c>
      <c r="C3417" s="325" t="s">
        <v>169</v>
      </c>
      <c r="D3417" s="325" t="s">
        <v>81</v>
      </c>
      <c r="E3417" s="325" t="s">
        <v>48</v>
      </c>
      <c r="F3417" s="325">
        <v>74</v>
      </c>
      <c r="G3417" s="325">
        <v>81</v>
      </c>
      <c r="H3417" s="325">
        <v>-7</v>
      </c>
      <c r="I3417" s="325">
        <v>-0.09</v>
      </c>
    </row>
    <row r="3418" spans="1:9" x14ac:dyDescent="0.25">
      <c r="A3418" s="392">
        <v>43862</v>
      </c>
      <c r="B3418" s="324" t="s">
        <v>13</v>
      </c>
      <c r="C3418" s="324" t="s">
        <v>169</v>
      </c>
      <c r="D3418" s="324" t="s">
        <v>81</v>
      </c>
      <c r="E3418" s="324" t="s">
        <v>50</v>
      </c>
      <c r="F3418" s="324">
        <v>92</v>
      </c>
      <c r="G3418" s="324">
        <v>101</v>
      </c>
      <c r="H3418" s="324">
        <v>-9</v>
      </c>
      <c r="I3418" s="324">
        <v>-0.09</v>
      </c>
    </row>
    <row r="3419" spans="1:9" x14ac:dyDescent="0.25">
      <c r="A3419" s="393">
        <v>43862</v>
      </c>
      <c r="B3419" s="325" t="s">
        <v>95</v>
      </c>
      <c r="C3419" s="325" t="s">
        <v>169</v>
      </c>
      <c r="D3419" s="325" t="s">
        <v>81</v>
      </c>
      <c r="E3419" s="325" t="s">
        <v>46</v>
      </c>
      <c r="F3419" s="325">
        <v>608</v>
      </c>
      <c r="G3419" s="325">
        <v>512</v>
      </c>
      <c r="H3419" s="325">
        <v>96</v>
      </c>
      <c r="I3419" s="325">
        <v>0.19</v>
      </c>
    </row>
    <row r="3420" spans="1:9" x14ac:dyDescent="0.25">
      <c r="A3420" s="392">
        <v>43862</v>
      </c>
      <c r="B3420" s="324" t="s">
        <v>95</v>
      </c>
      <c r="C3420" s="324" t="s">
        <v>169</v>
      </c>
      <c r="D3420" s="324" t="s">
        <v>81</v>
      </c>
      <c r="E3420" s="324" t="s">
        <v>47</v>
      </c>
      <c r="F3420" s="324">
        <v>257</v>
      </c>
      <c r="G3420" s="324">
        <v>241</v>
      </c>
      <c r="H3420" s="324">
        <v>16</v>
      </c>
      <c r="I3420" s="324">
        <v>7.0000000000000007E-2</v>
      </c>
    </row>
    <row r="3421" spans="1:9" x14ac:dyDescent="0.25">
      <c r="A3421" s="393">
        <v>43862</v>
      </c>
      <c r="B3421" s="325" t="s">
        <v>95</v>
      </c>
      <c r="C3421" s="325" t="s">
        <v>169</v>
      </c>
      <c r="D3421" s="325" t="s">
        <v>81</v>
      </c>
      <c r="E3421" s="325" t="s">
        <v>48</v>
      </c>
      <c r="F3421" s="325">
        <v>226</v>
      </c>
      <c r="G3421" s="325">
        <v>213</v>
      </c>
      <c r="H3421" s="325">
        <v>13</v>
      </c>
      <c r="I3421" s="325">
        <v>0.06</v>
      </c>
    </row>
    <row r="3422" spans="1:9" x14ac:dyDescent="0.25">
      <c r="A3422" s="392">
        <v>43862</v>
      </c>
      <c r="B3422" s="324" t="s">
        <v>95</v>
      </c>
      <c r="C3422" s="324" t="s">
        <v>169</v>
      </c>
      <c r="D3422" s="324" t="s">
        <v>81</v>
      </c>
      <c r="E3422" s="324" t="s">
        <v>50</v>
      </c>
      <c r="F3422" s="324">
        <v>263</v>
      </c>
      <c r="G3422" s="324">
        <v>263</v>
      </c>
      <c r="H3422" s="324">
        <v>0</v>
      </c>
      <c r="I3422" s="324">
        <v>0</v>
      </c>
    </row>
    <row r="3423" spans="1:9" x14ac:dyDescent="0.25">
      <c r="A3423" s="393">
        <v>43862</v>
      </c>
      <c r="B3423" s="325" t="s">
        <v>95</v>
      </c>
      <c r="C3423" s="325" t="s">
        <v>169</v>
      </c>
      <c r="D3423" s="325" t="s">
        <v>82</v>
      </c>
      <c r="E3423" s="325" t="s">
        <v>9</v>
      </c>
      <c r="F3423" s="325">
        <v>33</v>
      </c>
      <c r="G3423" s="325">
        <v>33</v>
      </c>
      <c r="H3423" s="325">
        <v>0</v>
      </c>
      <c r="I3423" s="325">
        <v>0</v>
      </c>
    </row>
    <row r="3424" spans="1:9" x14ac:dyDescent="0.25">
      <c r="A3424" s="392">
        <v>43862</v>
      </c>
      <c r="B3424" s="324" t="s">
        <v>95</v>
      </c>
      <c r="C3424" s="324" t="s">
        <v>169</v>
      </c>
      <c r="D3424" s="324" t="s">
        <v>82</v>
      </c>
      <c r="E3424" s="324" t="s">
        <v>10</v>
      </c>
      <c r="F3424" s="324">
        <v>53</v>
      </c>
      <c r="G3424" s="324">
        <v>53</v>
      </c>
      <c r="H3424" s="324">
        <v>0</v>
      </c>
      <c r="I3424" s="324">
        <v>0</v>
      </c>
    </row>
    <row r="3425" spans="1:9" x14ac:dyDescent="0.25">
      <c r="A3425" s="393">
        <v>43862</v>
      </c>
      <c r="B3425" s="325" t="s">
        <v>95</v>
      </c>
      <c r="C3425" s="325" t="s">
        <v>169</v>
      </c>
      <c r="D3425" s="325" t="s">
        <v>82</v>
      </c>
      <c r="E3425" s="325" t="s">
        <v>11</v>
      </c>
      <c r="F3425" s="325">
        <v>65</v>
      </c>
      <c r="G3425" s="325">
        <v>64</v>
      </c>
      <c r="H3425" s="325">
        <v>1</v>
      </c>
      <c r="I3425" s="325">
        <v>0.02</v>
      </c>
    </row>
    <row r="3426" spans="1:9" x14ac:dyDescent="0.25">
      <c r="A3426" s="392">
        <v>43862</v>
      </c>
      <c r="B3426" s="324" t="s">
        <v>95</v>
      </c>
      <c r="C3426" s="324" t="s">
        <v>169</v>
      </c>
      <c r="D3426" s="324" t="s">
        <v>82</v>
      </c>
      <c r="E3426" s="324" t="s">
        <v>12</v>
      </c>
      <c r="F3426" s="324">
        <v>203</v>
      </c>
      <c r="G3426" s="324">
        <v>203</v>
      </c>
      <c r="H3426" s="324">
        <v>0</v>
      </c>
      <c r="I3426" s="324">
        <v>0</v>
      </c>
    </row>
    <row r="3427" spans="1:9" x14ac:dyDescent="0.25">
      <c r="A3427" s="393">
        <v>43862</v>
      </c>
      <c r="B3427" s="325" t="s">
        <v>95</v>
      </c>
      <c r="C3427" s="325" t="s">
        <v>169</v>
      </c>
      <c r="D3427" s="325" t="s">
        <v>82</v>
      </c>
      <c r="E3427" s="325" t="s">
        <v>13</v>
      </c>
      <c r="F3427" s="325">
        <v>283</v>
      </c>
      <c r="G3427" s="325">
        <v>235</v>
      </c>
      <c r="H3427" s="325">
        <v>48</v>
      </c>
      <c r="I3427" s="325">
        <v>0.2</v>
      </c>
    </row>
    <row r="3428" spans="1:9" x14ac:dyDescent="0.25">
      <c r="A3428" s="392">
        <v>43862</v>
      </c>
      <c r="B3428" s="324" t="s">
        <v>96</v>
      </c>
      <c r="C3428" s="324" t="s">
        <v>169</v>
      </c>
      <c r="D3428" s="324" t="s">
        <v>81</v>
      </c>
      <c r="E3428" s="324" t="s">
        <v>46</v>
      </c>
      <c r="F3428" s="324">
        <v>331</v>
      </c>
      <c r="G3428" s="324">
        <v>294</v>
      </c>
      <c r="H3428" s="324">
        <v>37</v>
      </c>
      <c r="I3428" s="324">
        <v>0.13</v>
      </c>
    </row>
    <row r="3429" spans="1:9" x14ac:dyDescent="0.25">
      <c r="A3429" s="393">
        <v>43862</v>
      </c>
      <c r="B3429" s="325" t="s">
        <v>96</v>
      </c>
      <c r="C3429" s="325" t="s">
        <v>169</v>
      </c>
      <c r="D3429" s="325" t="s">
        <v>81</v>
      </c>
      <c r="E3429" s="325" t="s">
        <v>47</v>
      </c>
      <c r="F3429" s="325">
        <v>497</v>
      </c>
      <c r="G3429" s="325">
        <v>488</v>
      </c>
      <c r="H3429" s="325">
        <v>9</v>
      </c>
      <c r="I3429" s="325">
        <v>0.02</v>
      </c>
    </row>
    <row r="3430" spans="1:9" x14ac:dyDescent="0.25">
      <c r="A3430" s="392">
        <v>43862</v>
      </c>
      <c r="B3430" s="324" t="s">
        <v>96</v>
      </c>
      <c r="C3430" s="324" t="s">
        <v>169</v>
      </c>
      <c r="D3430" s="324" t="s">
        <v>81</v>
      </c>
      <c r="E3430" s="324" t="s">
        <v>48</v>
      </c>
      <c r="F3430" s="324">
        <v>268</v>
      </c>
      <c r="G3430" s="324">
        <v>262</v>
      </c>
      <c r="H3430" s="324">
        <v>6</v>
      </c>
      <c r="I3430" s="324">
        <v>0.02</v>
      </c>
    </row>
    <row r="3431" spans="1:9" x14ac:dyDescent="0.25">
      <c r="A3431" s="393">
        <v>43862</v>
      </c>
      <c r="B3431" s="325" t="s">
        <v>96</v>
      </c>
      <c r="C3431" s="325" t="s">
        <v>169</v>
      </c>
      <c r="D3431" s="325" t="s">
        <v>81</v>
      </c>
      <c r="E3431" s="325" t="s">
        <v>50</v>
      </c>
      <c r="F3431" s="325">
        <v>673</v>
      </c>
      <c r="G3431" s="325">
        <v>674</v>
      </c>
      <c r="H3431" s="325">
        <v>-1</v>
      </c>
      <c r="I3431" s="325">
        <v>0</v>
      </c>
    </row>
    <row r="3432" spans="1:9" x14ac:dyDescent="0.25">
      <c r="A3432" s="392">
        <v>43862</v>
      </c>
      <c r="B3432" s="324" t="s">
        <v>96</v>
      </c>
      <c r="C3432" s="324" t="s">
        <v>169</v>
      </c>
      <c r="D3432" s="324" t="s">
        <v>82</v>
      </c>
      <c r="E3432" s="324" t="s">
        <v>9</v>
      </c>
      <c r="F3432" s="324">
        <v>370</v>
      </c>
      <c r="G3432" s="324">
        <v>370</v>
      </c>
      <c r="H3432" s="324">
        <v>0</v>
      </c>
      <c r="I3432" s="324">
        <v>0</v>
      </c>
    </row>
    <row r="3433" spans="1:9" x14ac:dyDescent="0.25">
      <c r="A3433" s="393">
        <v>43862</v>
      </c>
      <c r="B3433" s="325" t="s">
        <v>96</v>
      </c>
      <c r="C3433" s="325" t="s">
        <v>169</v>
      </c>
      <c r="D3433" s="325" t="s">
        <v>82</v>
      </c>
      <c r="E3433" s="325" t="s">
        <v>10</v>
      </c>
      <c r="F3433" s="325">
        <v>200</v>
      </c>
      <c r="G3433" s="325">
        <v>201</v>
      </c>
      <c r="H3433" s="325">
        <v>-1</v>
      </c>
      <c r="I3433" s="325">
        <v>0</v>
      </c>
    </row>
    <row r="3434" spans="1:9" x14ac:dyDescent="0.25">
      <c r="A3434" s="392">
        <v>43862</v>
      </c>
      <c r="B3434" s="324" t="s">
        <v>96</v>
      </c>
      <c r="C3434" s="324" t="s">
        <v>169</v>
      </c>
      <c r="D3434" s="324" t="s">
        <v>82</v>
      </c>
      <c r="E3434" s="324" t="s">
        <v>11</v>
      </c>
      <c r="F3434" s="324">
        <v>168</v>
      </c>
      <c r="G3434" s="324">
        <v>168</v>
      </c>
      <c r="H3434" s="324">
        <v>0</v>
      </c>
      <c r="I3434" s="324">
        <v>0</v>
      </c>
    </row>
    <row r="3435" spans="1:9" x14ac:dyDescent="0.25">
      <c r="A3435" s="393">
        <v>43862</v>
      </c>
      <c r="B3435" s="325" t="s">
        <v>96</v>
      </c>
      <c r="C3435" s="325" t="s">
        <v>169</v>
      </c>
      <c r="D3435" s="325" t="s">
        <v>82</v>
      </c>
      <c r="E3435" s="325" t="s">
        <v>12</v>
      </c>
      <c r="F3435" s="325">
        <v>86</v>
      </c>
      <c r="G3435" s="325">
        <v>86</v>
      </c>
      <c r="H3435" s="325">
        <v>0</v>
      </c>
      <c r="I3435" s="325">
        <v>0</v>
      </c>
    </row>
    <row r="3436" spans="1:9" x14ac:dyDescent="0.25">
      <c r="A3436" s="392">
        <v>43862</v>
      </c>
      <c r="B3436" s="324" t="s">
        <v>96</v>
      </c>
      <c r="C3436" s="324" t="s">
        <v>169</v>
      </c>
      <c r="D3436" s="324" t="s">
        <v>82</v>
      </c>
      <c r="E3436" s="324" t="s">
        <v>13</v>
      </c>
      <c r="F3436" s="324">
        <v>630</v>
      </c>
      <c r="G3436" s="324">
        <v>583</v>
      </c>
      <c r="H3436" s="324">
        <v>47</v>
      </c>
      <c r="I3436" s="324">
        <v>0.08</v>
      </c>
    </row>
    <row r="3437" spans="1:9" x14ac:dyDescent="0.25">
      <c r="A3437" s="393">
        <v>43862</v>
      </c>
      <c r="B3437" s="325" t="s">
        <v>161</v>
      </c>
      <c r="C3437" s="325" t="s">
        <v>169</v>
      </c>
      <c r="D3437" s="325" t="s">
        <v>81</v>
      </c>
      <c r="E3437" s="325" t="s">
        <v>46</v>
      </c>
      <c r="F3437" s="325">
        <v>58</v>
      </c>
      <c r="G3437" s="325" t="s">
        <v>170</v>
      </c>
      <c r="H3437" s="325" t="s">
        <v>170</v>
      </c>
      <c r="I3437" s="325" t="s">
        <v>170</v>
      </c>
    </row>
    <row r="3438" spans="1:9" x14ac:dyDescent="0.25">
      <c r="A3438" s="392">
        <v>43862</v>
      </c>
      <c r="B3438" s="324" t="s">
        <v>161</v>
      </c>
      <c r="C3438" s="324" t="s">
        <v>169</v>
      </c>
      <c r="D3438" s="324" t="s">
        <v>81</v>
      </c>
      <c r="E3438" s="324" t="s">
        <v>47</v>
      </c>
      <c r="F3438" s="324">
        <v>142</v>
      </c>
      <c r="G3438" s="324" t="s">
        <v>170</v>
      </c>
      <c r="H3438" s="324" t="s">
        <v>170</v>
      </c>
      <c r="I3438" s="324" t="s">
        <v>170</v>
      </c>
    </row>
    <row r="3439" spans="1:9" x14ac:dyDescent="0.25">
      <c r="A3439" s="393">
        <v>43862</v>
      </c>
      <c r="B3439" s="325" t="s">
        <v>161</v>
      </c>
      <c r="C3439" s="325" t="s">
        <v>169</v>
      </c>
      <c r="D3439" s="325" t="s">
        <v>81</v>
      </c>
      <c r="E3439" s="325" t="s">
        <v>48</v>
      </c>
      <c r="F3439" s="325">
        <v>46</v>
      </c>
      <c r="G3439" s="325" t="s">
        <v>170</v>
      </c>
      <c r="H3439" s="325" t="s">
        <v>170</v>
      </c>
      <c r="I3439" s="325" t="s">
        <v>170</v>
      </c>
    </row>
    <row r="3440" spans="1:9" x14ac:dyDescent="0.25">
      <c r="A3440" s="392">
        <v>43862</v>
      </c>
      <c r="B3440" s="324" t="s">
        <v>161</v>
      </c>
      <c r="C3440" s="324" t="s">
        <v>169</v>
      </c>
      <c r="D3440" s="324" t="s">
        <v>81</v>
      </c>
      <c r="E3440" s="324" t="s">
        <v>50</v>
      </c>
      <c r="F3440" s="324">
        <v>380</v>
      </c>
      <c r="G3440" s="324" t="s">
        <v>170</v>
      </c>
      <c r="H3440" s="324" t="s">
        <v>170</v>
      </c>
      <c r="I3440" s="324" t="s">
        <v>170</v>
      </c>
    </row>
    <row r="3441" spans="1:9" x14ac:dyDescent="0.25">
      <c r="A3441" s="393">
        <v>43862</v>
      </c>
      <c r="B3441" s="325" t="s">
        <v>161</v>
      </c>
      <c r="C3441" s="325" t="s">
        <v>169</v>
      </c>
      <c r="D3441" s="325" t="s">
        <v>82</v>
      </c>
      <c r="E3441" s="325" t="s">
        <v>9</v>
      </c>
      <c r="F3441" s="325">
        <v>340</v>
      </c>
      <c r="G3441" s="325" t="s">
        <v>170</v>
      </c>
      <c r="H3441" s="325" t="s">
        <v>170</v>
      </c>
      <c r="I3441" s="325" t="s">
        <v>170</v>
      </c>
    </row>
    <row r="3442" spans="1:9" x14ac:dyDescent="0.25">
      <c r="A3442" s="392">
        <v>43862</v>
      </c>
      <c r="B3442" s="324" t="s">
        <v>161</v>
      </c>
      <c r="C3442" s="324" t="s">
        <v>169</v>
      </c>
      <c r="D3442" s="324" t="s">
        <v>82</v>
      </c>
      <c r="E3442" s="324" t="s">
        <v>10</v>
      </c>
      <c r="F3442" s="324">
        <v>41</v>
      </c>
      <c r="G3442" s="324" t="s">
        <v>170</v>
      </c>
      <c r="H3442" s="324" t="s">
        <v>170</v>
      </c>
      <c r="I3442" s="324" t="s">
        <v>170</v>
      </c>
    </row>
    <row r="3443" spans="1:9" x14ac:dyDescent="0.25">
      <c r="A3443" s="393">
        <v>43862</v>
      </c>
      <c r="B3443" s="325" t="s">
        <v>161</v>
      </c>
      <c r="C3443" s="325" t="s">
        <v>169</v>
      </c>
      <c r="D3443" s="325" t="s">
        <v>82</v>
      </c>
      <c r="E3443" s="325" t="s">
        <v>11</v>
      </c>
      <c r="F3443" s="325">
        <v>50</v>
      </c>
      <c r="G3443" s="325" t="s">
        <v>170</v>
      </c>
      <c r="H3443" s="325" t="s">
        <v>170</v>
      </c>
      <c r="I3443" s="325" t="s">
        <v>170</v>
      </c>
    </row>
    <row r="3444" spans="1:9" x14ac:dyDescent="0.25">
      <c r="A3444" s="392">
        <v>43862</v>
      </c>
      <c r="B3444" s="324" t="s">
        <v>161</v>
      </c>
      <c r="C3444" s="324" t="s">
        <v>169</v>
      </c>
      <c r="D3444" s="324" t="s">
        <v>82</v>
      </c>
      <c r="E3444" s="324" t="s">
        <v>12</v>
      </c>
      <c r="F3444" s="324">
        <v>38</v>
      </c>
      <c r="G3444" s="324" t="s">
        <v>170</v>
      </c>
      <c r="H3444" s="324" t="s">
        <v>170</v>
      </c>
      <c r="I3444" s="324" t="s">
        <v>170</v>
      </c>
    </row>
    <row r="3445" spans="1:9" x14ac:dyDescent="0.25">
      <c r="A3445" s="393">
        <v>43862</v>
      </c>
      <c r="B3445" s="325" t="s">
        <v>161</v>
      </c>
      <c r="C3445" s="325" t="s">
        <v>169</v>
      </c>
      <c r="D3445" s="325" t="s">
        <v>82</v>
      </c>
      <c r="E3445" s="325" t="s">
        <v>13</v>
      </c>
      <c r="F3445" s="325">
        <v>157</v>
      </c>
      <c r="G3445" s="325" t="s">
        <v>170</v>
      </c>
      <c r="H3445" s="325" t="s">
        <v>170</v>
      </c>
      <c r="I3445" s="325" t="s">
        <v>170</v>
      </c>
    </row>
    <row r="3446" spans="1:9" x14ac:dyDescent="0.25">
      <c r="A3446" s="392">
        <v>43891</v>
      </c>
      <c r="B3446" s="324" t="s">
        <v>80</v>
      </c>
      <c r="C3446" s="324" t="s">
        <v>169</v>
      </c>
      <c r="D3446" s="324" t="s">
        <v>81</v>
      </c>
      <c r="E3446" s="324" t="s">
        <v>46</v>
      </c>
      <c r="F3446" s="324">
        <v>4266</v>
      </c>
      <c r="G3446" s="324">
        <v>3899</v>
      </c>
      <c r="H3446" s="324">
        <v>367</v>
      </c>
      <c r="I3446" s="324">
        <v>0.09</v>
      </c>
    </row>
    <row r="3447" spans="1:9" x14ac:dyDescent="0.25">
      <c r="A3447" s="393">
        <v>43891</v>
      </c>
      <c r="B3447" s="325" t="s">
        <v>80</v>
      </c>
      <c r="C3447" s="325" t="s">
        <v>169</v>
      </c>
      <c r="D3447" s="325" t="s">
        <v>81</v>
      </c>
      <c r="E3447" s="325" t="s">
        <v>47</v>
      </c>
      <c r="F3447" s="325">
        <v>5350</v>
      </c>
      <c r="G3447" s="325">
        <v>5287</v>
      </c>
      <c r="H3447" s="325">
        <v>63</v>
      </c>
      <c r="I3447" s="325">
        <v>0.01</v>
      </c>
    </row>
    <row r="3448" spans="1:9" x14ac:dyDescent="0.25">
      <c r="A3448" s="392">
        <v>43891</v>
      </c>
      <c r="B3448" s="324" t="s">
        <v>80</v>
      </c>
      <c r="C3448" s="324" t="s">
        <v>169</v>
      </c>
      <c r="D3448" s="324" t="s">
        <v>81</v>
      </c>
      <c r="E3448" s="324" t="s">
        <v>48</v>
      </c>
      <c r="F3448" s="324">
        <v>3066</v>
      </c>
      <c r="G3448" s="324">
        <v>3041</v>
      </c>
      <c r="H3448" s="324">
        <v>25</v>
      </c>
      <c r="I3448" s="324">
        <v>0.01</v>
      </c>
    </row>
    <row r="3449" spans="1:9" x14ac:dyDescent="0.25">
      <c r="A3449" s="393">
        <v>43891</v>
      </c>
      <c r="B3449" s="325" t="s">
        <v>80</v>
      </c>
      <c r="C3449" s="325" t="s">
        <v>169</v>
      </c>
      <c r="D3449" s="325" t="s">
        <v>81</v>
      </c>
      <c r="E3449" s="325" t="s">
        <v>49</v>
      </c>
      <c r="F3449" s="325">
        <v>1686</v>
      </c>
      <c r="G3449" s="325">
        <v>1686</v>
      </c>
      <c r="H3449" s="325">
        <v>0</v>
      </c>
      <c r="I3449" s="325">
        <v>0</v>
      </c>
    </row>
    <row r="3450" spans="1:9" x14ac:dyDescent="0.25">
      <c r="A3450" s="392">
        <v>43891</v>
      </c>
      <c r="B3450" s="324" t="s">
        <v>80</v>
      </c>
      <c r="C3450" s="324" t="s">
        <v>169</v>
      </c>
      <c r="D3450" s="324" t="s">
        <v>81</v>
      </c>
      <c r="E3450" s="324" t="s">
        <v>50</v>
      </c>
      <c r="F3450" s="324">
        <v>10630</v>
      </c>
      <c r="G3450" s="324">
        <v>10630</v>
      </c>
      <c r="H3450" s="324">
        <v>0</v>
      </c>
      <c r="I3450" s="324">
        <v>0</v>
      </c>
    </row>
    <row r="3451" spans="1:9" x14ac:dyDescent="0.25">
      <c r="A3451" s="393">
        <v>43891</v>
      </c>
      <c r="B3451" s="325" t="s">
        <v>80</v>
      </c>
      <c r="C3451" s="325" t="s">
        <v>169</v>
      </c>
      <c r="D3451" s="325" t="s">
        <v>82</v>
      </c>
      <c r="E3451" s="325" t="s">
        <v>9</v>
      </c>
      <c r="F3451" s="325">
        <v>5232</v>
      </c>
      <c r="G3451" s="325">
        <v>5214</v>
      </c>
      <c r="H3451" s="325">
        <v>18</v>
      </c>
      <c r="I3451" s="325">
        <v>0</v>
      </c>
    </row>
    <row r="3452" spans="1:9" x14ac:dyDescent="0.25">
      <c r="A3452" s="392">
        <v>43891</v>
      </c>
      <c r="B3452" s="324" t="s">
        <v>80</v>
      </c>
      <c r="C3452" s="324" t="s">
        <v>169</v>
      </c>
      <c r="D3452" s="324" t="s">
        <v>82</v>
      </c>
      <c r="E3452" s="324" t="s">
        <v>10</v>
      </c>
      <c r="F3452" s="324">
        <v>3186</v>
      </c>
      <c r="G3452" s="324">
        <v>3183</v>
      </c>
      <c r="H3452" s="324">
        <v>3</v>
      </c>
      <c r="I3452" s="324">
        <v>0</v>
      </c>
    </row>
    <row r="3453" spans="1:9" x14ac:dyDescent="0.25">
      <c r="A3453" s="393">
        <v>43891</v>
      </c>
      <c r="B3453" s="325" t="s">
        <v>80</v>
      </c>
      <c r="C3453" s="325" t="s">
        <v>169</v>
      </c>
      <c r="D3453" s="325" t="s">
        <v>82</v>
      </c>
      <c r="E3453" s="325" t="s">
        <v>11</v>
      </c>
      <c r="F3453" s="325">
        <v>3325</v>
      </c>
      <c r="G3453" s="325">
        <v>3320</v>
      </c>
      <c r="H3453" s="325">
        <v>5</v>
      </c>
      <c r="I3453" s="325">
        <v>0</v>
      </c>
    </row>
    <row r="3454" spans="1:9" x14ac:dyDescent="0.25">
      <c r="A3454" s="392">
        <v>43891</v>
      </c>
      <c r="B3454" s="324" t="s">
        <v>80</v>
      </c>
      <c r="C3454" s="324" t="s">
        <v>169</v>
      </c>
      <c r="D3454" s="324" t="s">
        <v>82</v>
      </c>
      <c r="E3454" s="324" t="s">
        <v>12</v>
      </c>
      <c r="F3454" s="324">
        <v>3191</v>
      </c>
      <c r="G3454" s="324">
        <v>3184</v>
      </c>
      <c r="H3454" s="324">
        <v>7</v>
      </c>
      <c r="I3454" s="324">
        <v>0</v>
      </c>
    </row>
    <row r="3455" spans="1:9" x14ac:dyDescent="0.25">
      <c r="A3455" s="393">
        <v>43891</v>
      </c>
      <c r="B3455" s="325" t="s">
        <v>80</v>
      </c>
      <c r="C3455" s="325" t="s">
        <v>169</v>
      </c>
      <c r="D3455" s="325" t="s">
        <v>82</v>
      </c>
      <c r="E3455" s="325" t="s">
        <v>13</v>
      </c>
      <c r="F3455" s="325">
        <v>5205</v>
      </c>
      <c r="G3455" s="325">
        <v>4939</v>
      </c>
      <c r="H3455" s="325">
        <v>266</v>
      </c>
      <c r="I3455" s="325">
        <v>0.05</v>
      </c>
    </row>
    <row r="3456" spans="1:9" x14ac:dyDescent="0.25">
      <c r="A3456" s="392">
        <v>43891</v>
      </c>
      <c r="B3456" s="324" t="s">
        <v>145</v>
      </c>
      <c r="C3456" s="324" t="s">
        <v>169</v>
      </c>
      <c r="D3456" s="324" t="s">
        <v>81</v>
      </c>
      <c r="E3456" s="324" t="s">
        <v>46</v>
      </c>
      <c r="F3456" s="324">
        <v>140</v>
      </c>
      <c r="G3456" s="324" t="s">
        <v>170</v>
      </c>
      <c r="H3456" s="324" t="s">
        <v>170</v>
      </c>
      <c r="I3456" s="324" t="s">
        <v>170</v>
      </c>
    </row>
    <row r="3457" spans="1:9" x14ac:dyDescent="0.25">
      <c r="A3457" s="393">
        <v>43891</v>
      </c>
      <c r="B3457" s="325" t="s">
        <v>145</v>
      </c>
      <c r="C3457" s="325" t="s">
        <v>169</v>
      </c>
      <c r="D3457" s="325" t="s">
        <v>81</v>
      </c>
      <c r="E3457" s="325" t="s">
        <v>47</v>
      </c>
      <c r="F3457" s="325">
        <v>255</v>
      </c>
      <c r="G3457" s="325" t="s">
        <v>170</v>
      </c>
      <c r="H3457" s="325" t="s">
        <v>170</v>
      </c>
      <c r="I3457" s="325" t="s">
        <v>170</v>
      </c>
    </row>
    <row r="3458" spans="1:9" x14ac:dyDescent="0.25">
      <c r="A3458" s="392">
        <v>43891</v>
      </c>
      <c r="B3458" s="324" t="s">
        <v>145</v>
      </c>
      <c r="C3458" s="324" t="s">
        <v>169</v>
      </c>
      <c r="D3458" s="324" t="s">
        <v>81</v>
      </c>
      <c r="E3458" s="324" t="s">
        <v>48</v>
      </c>
      <c r="F3458" s="324">
        <v>80</v>
      </c>
      <c r="G3458" s="324" t="s">
        <v>170</v>
      </c>
      <c r="H3458" s="324" t="s">
        <v>170</v>
      </c>
      <c r="I3458" s="324" t="s">
        <v>170</v>
      </c>
    </row>
    <row r="3459" spans="1:9" x14ac:dyDescent="0.25">
      <c r="A3459" s="393">
        <v>43891</v>
      </c>
      <c r="B3459" s="325" t="s">
        <v>145</v>
      </c>
      <c r="C3459" s="325" t="s">
        <v>169</v>
      </c>
      <c r="D3459" s="325" t="s">
        <v>81</v>
      </c>
      <c r="E3459" s="325" t="s">
        <v>50</v>
      </c>
      <c r="F3459" s="325">
        <v>354</v>
      </c>
      <c r="G3459" s="325" t="s">
        <v>170</v>
      </c>
      <c r="H3459" s="325" t="s">
        <v>170</v>
      </c>
      <c r="I3459" s="325" t="s">
        <v>170</v>
      </c>
    </row>
    <row r="3460" spans="1:9" x14ac:dyDescent="0.25">
      <c r="A3460" s="392">
        <v>43891</v>
      </c>
      <c r="B3460" s="324" t="s">
        <v>145</v>
      </c>
      <c r="C3460" s="324" t="s">
        <v>169</v>
      </c>
      <c r="D3460" s="324" t="s">
        <v>82</v>
      </c>
      <c r="E3460" s="324" t="s">
        <v>9</v>
      </c>
      <c r="F3460" s="324">
        <v>218</v>
      </c>
      <c r="G3460" s="324" t="s">
        <v>170</v>
      </c>
      <c r="H3460" s="324" t="s">
        <v>170</v>
      </c>
      <c r="I3460" s="324" t="s">
        <v>170</v>
      </c>
    </row>
    <row r="3461" spans="1:9" x14ac:dyDescent="0.25">
      <c r="A3461" s="393">
        <v>43891</v>
      </c>
      <c r="B3461" s="325" t="s">
        <v>145</v>
      </c>
      <c r="C3461" s="325" t="s">
        <v>169</v>
      </c>
      <c r="D3461" s="325" t="s">
        <v>82</v>
      </c>
      <c r="E3461" s="325" t="s">
        <v>10</v>
      </c>
      <c r="F3461" s="325">
        <v>148</v>
      </c>
      <c r="G3461" s="325" t="s">
        <v>170</v>
      </c>
      <c r="H3461" s="325" t="s">
        <v>170</v>
      </c>
      <c r="I3461" s="325" t="s">
        <v>170</v>
      </c>
    </row>
    <row r="3462" spans="1:9" x14ac:dyDescent="0.25">
      <c r="A3462" s="392">
        <v>43891</v>
      </c>
      <c r="B3462" s="324" t="s">
        <v>145</v>
      </c>
      <c r="C3462" s="324" t="s">
        <v>169</v>
      </c>
      <c r="D3462" s="324" t="s">
        <v>82</v>
      </c>
      <c r="E3462" s="324" t="s">
        <v>11</v>
      </c>
      <c r="F3462" s="324">
        <v>53</v>
      </c>
      <c r="G3462" s="324" t="s">
        <v>170</v>
      </c>
      <c r="H3462" s="324" t="s">
        <v>170</v>
      </c>
      <c r="I3462" s="324" t="s">
        <v>170</v>
      </c>
    </row>
    <row r="3463" spans="1:9" x14ac:dyDescent="0.25">
      <c r="A3463" s="393">
        <v>43891</v>
      </c>
      <c r="B3463" s="325" t="s">
        <v>145</v>
      </c>
      <c r="C3463" s="325" t="s">
        <v>169</v>
      </c>
      <c r="D3463" s="325" t="s">
        <v>82</v>
      </c>
      <c r="E3463" s="325" t="s">
        <v>12</v>
      </c>
      <c r="F3463" s="325">
        <v>27</v>
      </c>
      <c r="G3463" s="325" t="s">
        <v>170</v>
      </c>
      <c r="H3463" s="325" t="s">
        <v>170</v>
      </c>
      <c r="I3463" s="325" t="s">
        <v>170</v>
      </c>
    </row>
    <row r="3464" spans="1:9" x14ac:dyDescent="0.25">
      <c r="A3464" s="392">
        <v>43891</v>
      </c>
      <c r="B3464" s="324" t="s">
        <v>145</v>
      </c>
      <c r="C3464" s="324" t="s">
        <v>169</v>
      </c>
      <c r="D3464" s="324" t="s">
        <v>82</v>
      </c>
      <c r="E3464" s="324" t="s">
        <v>13</v>
      </c>
      <c r="F3464" s="324">
        <v>383</v>
      </c>
      <c r="G3464" s="324" t="s">
        <v>170</v>
      </c>
      <c r="H3464" s="324" t="s">
        <v>170</v>
      </c>
      <c r="I3464" s="324" t="s">
        <v>170</v>
      </c>
    </row>
    <row r="3465" spans="1:9" x14ac:dyDescent="0.25">
      <c r="A3465" s="393">
        <v>43891</v>
      </c>
      <c r="B3465" s="325" t="s">
        <v>83</v>
      </c>
      <c r="C3465" s="325" t="s">
        <v>169</v>
      </c>
      <c r="D3465" s="325" t="s">
        <v>81</v>
      </c>
      <c r="E3465" s="325" t="s">
        <v>46</v>
      </c>
      <c r="F3465" s="325">
        <v>37</v>
      </c>
      <c r="G3465" s="325">
        <v>37</v>
      </c>
      <c r="H3465" s="325">
        <v>0</v>
      </c>
      <c r="I3465" s="325">
        <v>0</v>
      </c>
    </row>
    <row r="3466" spans="1:9" x14ac:dyDescent="0.25">
      <c r="A3466" s="392">
        <v>43891</v>
      </c>
      <c r="B3466" s="324" t="s">
        <v>83</v>
      </c>
      <c r="C3466" s="324" t="s">
        <v>169</v>
      </c>
      <c r="D3466" s="324" t="s">
        <v>81</v>
      </c>
      <c r="E3466" s="324" t="s">
        <v>47</v>
      </c>
      <c r="F3466" s="324">
        <v>73</v>
      </c>
      <c r="G3466" s="324">
        <v>72</v>
      </c>
      <c r="H3466" s="324">
        <v>1</v>
      </c>
      <c r="I3466" s="324">
        <v>0.01</v>
      </c>
    </row>
    <row r="3467" spans="1:9" x14ac:dyDescent="0.25">
      <c r="A3467" s="393">
        <v>43891</v>
      </c>
      <c r="B3467" s="325" t="s">
        <v>83</v>
      </c>
      <c r="C3467" s="325" t="s">
        <v>169</v>
      </c>
      <c r="D3467" s="325" t="s">
        <v>81</v>
      </c>
      <c r="E3467" s="325" t="s">
        <v>48</v>
      </c>
      <c r="F3467" s="325">
        <v>56</v>
      </c>
      <c r="G3467" s="325">
        <v>58</v>
      </c>
      <c r="H3467" s="325">
        <v>-2</v>
      </c>
      <c r="I3467" s="325">
        <v>-0.03</v>
      </c>
    </row>
    <row r="3468" spans="1:9" x14ac:dyDescent="0.25">
      <c r="A3468" s="392">
        <v>43891</v>
      </c>
      <c r="B3468" s="324" t="s">
        <v>83</v>
      </c>
      <c r="C3468" s="324" t="s">
        <v>169</v>
      </c>
      <c r="D3468" s="324" t="s">
        <v>81</v>
      </c>
      <c r="E3468" s="324" t="s">
        <v>50</v>
      </c>
      <c r="F3468" s="324">
        <v>58</v>
      </c>
      <c r="G3468" s="324">
        <v>59</v>
      </c>
      <c r="H3468" s="324">
        <v>-1</v>
      </c>
      <c r="I3468" s="324">
        <v>-0.02</v>
      </c>
    </row>
    <row r="3469" spans="1:9" x14ac:dyDescent="0.25">
      <c r="A3469" s="393">
        <v>43891</v>
      </c>
      <c r="B3469" s="325" t="s">
        <v>84</v>
      </c>
      <c r="C3469" s="325" t="s">
        <v>169</v>
      </c>
      <c r="D3469" s="325" t="s">
        <v>81</v>
      </c>
      <c r="E3469" s="325" t="s">
        <v>46</v>
      </c>
      <c r="F3469" s="325">
        <v>202</v>
      </c>
      <c r="G3469" s="325">
        <v>166</v>
      </c>
      <c r="H3469" s="325">
        <v>36</v>
      </c>
      <c r="I3469" s="325">
        <v>0.22</v>
      </c>
    </row>
    <row r="3470" spans="1:9" x14ac:dyDescent="0.25">
      <c r="A3470" s="392">
        <v>43891</v>
      </c>
      <c r="B3470" s="324" t="s">
        <v>84</v>
      </c>
      <c r="C3470" s="324" t="s">
        <v>169</v>
      </c>
      <c r="D3470" s="324" t="s">
        <v>81</v>
      </c>
      <c r="E3470" s="324" t="s">
        <v>47</v>
      </c>
      <c r="F3470" s="324">
        <v>89</v>
      </c>
      <c r="G3470" s="324">
        <v>85</v>
      </c>
      <c r="H3470" s="324">
        <v>4</v>
      </c>
      <c r="I3470" s="324">
        <v>0.05</v>
      </c>
    </row>
    <row r="3471" spans="1:9" x14ac:dyDescent="0.25">
      <c r="A3471" s="393">
        <v>43891</v>
      </c>
      <c r="B3471" s="325" t="s">
        <v>84</v>
      </c>
      <c r="C3471" s="325" t="s">
        <v>169</v>
      </c>
      <c r="D3471" s="325" t="s">
        <v>81</v>
      </c>
      <c r="E3471" s="325" t="s">
        <v>48</v>
      </c>
      <c r="F3471" s="325">
        <v>129</v>
      </c>
      <c r="G3471" s="325">
        <v>127</v>
      </c>
      <c r="H3471" s="325">
        <v>2</v>
      </c>
      <c r="I3471" s="325">
        <v>0.02</v>
      </c>
    </row>
    <row r="3472" spans="1:9" x14ac:dyDescent="0.25">
      <c r="A3472" s="392">
        <v>43891</v>
      </c>
      <c r="B3472" s="324" t="s">
        <v>84</v>
      </c>
      <c r="C3472" s="324" t="s">
        <v>169</v>
      </c>
      <c r="D3472" s="324" t="s">
        <v>81</v>
      </c>
      <c r="E3472" s="324" t="s">
        <v>50</v>
      </c>
      <c r="F3472" s="324">
        <v>6</v>
      </c>
      <c r="G3472" s="324">
        <v>6</v>
      </c>
      <c r="H3472" s="324">
        <v>0</v>
      </c>
      <c r="I3472" s="324">
        <v>0</v>
      </c>
    </row>
    <row r="3473" spans="1:9" x14ac:dyDescent="0.25">
      <c r="A3473" s="393">
        <v>43891</v>
      </c>
      <c r="B3473" s="325" t="s">
        <v>85</v>
      </c>
      <c r="C3473" s="325" t="s">
        <v>169</v>
      </c>
      <c r="D3473" s="325" t="s">
        <v>81</v>
      </c>
      <c r="E3473" s="325" t="s">
        <v>46</v>
      </c>
      <c r="F3473" s="325">
        <v>111</v>
      </c>
      <c r="G3473" s="325">
        <v>102</v>
      </c>
      <c r="H3473" s="325">
        <v>9</v>
      </c>
      <c r="I3473" s="325">
        <v>0.09</v>
      </c>
    </row>
    <row r="3474" spans="1:9" x14ac:dyDescent="0.25">
      <c r="A3474" s="392">
        <v>43891</v>
      </c>
      <c r="B3474" s="324" t="s">
        <v>85</v>
      </c>
      <c r="C3474" s="324" t="s">
        <v>169</v>
      </c>
      <c r="D3474" s="324" t="s">
        <v>81</v>
      </c>
      <c r="E3474" s="324" t="s">
        <v>47</v>
      </c>
      <c r="F3474" s="324">
        <v>279</v>
      </c>
      <c r="G3474" s="324">
        <v>279</v>
      </c>
      <c r="H3474" s="324">
        <v>0</v>
      </c>
      <c r="I3474" s="324">
        <v>0</v>
      </c>
    </row>
    <row r="3475" spans="1:9" x14ac:dyDescent="0.25">
      <c r="A3475" s="393">
        <v>43891</v>
      </c>
      <c r="B3475" s="325" t="s">
        <v>85</v>
      </c>
      <c r="C3475" s="325" t="s">
        <v>169</v>
      </c>
      <c r="D3475" s="325" t="s">
        <v>81</v>
      </c>
      <c r="E3475" s="325" t="s">
        <v>48</v>
      </c>
      <c r="F3475" s="325">
        <v>164</v>
      </c>
      <c r="G3475" s="325">
        <v>165</v>
      </c>
      <c r="H3475" s="325">
        <v>-1</v>
      </c>
      <c r="I3475" s="325">
        <v>-0.01</v>
      </c>
    </row>
    <row r="3476" spans="1:9" x14ac:dyDescent="0.25">
      <c r="A3476" s="392">
        <v>43891</v>
      </c>
      <c r="B3476" s="324" t="s">
        <v>85</v>
      </c>
      <c r="C3476" s="324" t="s">
        <v>169</v>
      </c>
      <c r="D3476" s="324" t="s">
        <v>81</v>
      </c>
      <c r="E3476" s="324" t="s">
        <v>49</v>
      </c>
      <c r="F3476" s="324">
        <v>1194</v>
      </c>
      <c r="G3476" s="324">
        <v>1194</v>
      </c>
      <c r="H3476" s="324">
        <v>0</v>
      </c>
      <c r="I3476" s="324">
        <v>0</v>
      </c>
    </row>
    <row r="3477" spans="1:9" x14ac:dyDescent="0.25">
      <c r="A3477" s="393">
        <v>43891</v>
      </c>
      <c r="B3477" s="325" t="s">
        <v>85</v>
      </c>
      <c r="C3477" s="325" t="s">
        <v>169</v>
      </c>
      <c r="D3477" s="325" t="s">
        <v>81</v>
      </c>
      <c r="E3477" s="325" t="s">
        <v>50</v>
      </c>
      <c r="F3477" s="325">
        <v>1838</v>
      </c>
      <c r="G3477" s="325">
        <v>1838</v>
      </c>
      <c r="H3477" s="325">
        <v>0</v>
      </c>
      <c r="I3477" s="325">
        <v>0</v>
      </c>
    </row>
    <row r="3478" spans="1:9" x14ac:dyDescent="0.25">
      <c r="A3478" s="392">
        <v>43891</v>
      </c>
      <c r="B3478" s="324" t="s">
        <v>85</v>
      </c>
      <c r="C3478" s="324" t="s">
        <v>169</v>
      </c>
      <c r="D3478" s="324" t="s">
        <v>82</v>
      </c>
      <c r="E3478" s="324" t="s">
        <v>9</v>
      </c>
      <c r="F3478" s="324">
        <v>1219</v>
      </c>
      <c r="G3478" s="324">
        <v>1219</v>
      </c>
      <c r="H3478" s="324">
        <v>0</v>
      </c>
      <c r="I3478" s="324">
        <v>0</v>
      </c>
    </row>
    <row r="3479" spans="1:9" x14ac:dyDescent="0.25">
      <c r="A3479" s="393">
        <v>43891</v>
      </c>
      <c r="B3479" s="325" t="s">
        <v>85</v>
      </c>
      <c r="C3479" s="325" t="s">
        <v>169</v>
      </c>
      <c r="D3479" s="325" t="s">
        <v>82</v>
      </c>
      <c r="E3479" s="325" t="s">
        <v>10</v>
      </c>
      <c r="F3479" s="325">
        <v>1066</v>
      </c>
      <c r="G3479" s="325">
        <v>1065</v>
      </c>
      <c r="H3479" s="325">
        <v>1</v>
      </c>
      <c r="I3479" s="325">
        <v>0</v>
      </c>
    </row>
    <row r="3480" spans="1:9" x14ac:dyDescent="0.25">
      <c r="A3480" s="392">
        <v>43891</v>
      </c>
      <c r="B3480" s="324" t="s">
        <v>85</v>
      </c>
      <c r="C3480" s="324" t="s">
        <v>169</v>
      </c>
      <c r="D3480" s="324" t="s">
        <v>82</v>
      </c>
      <c r="E3480" s="324" t="s">
        <v>11</v>
      </c>
      <c r="F3480" s="324">
        <v>294</v>
      </c>
      <c r="G3480" s="324">
        <v>296</v>
      </c>
      <c r="H3480" s="324">
        <v>-2</v>
      </c>
      <c r="I3480" s="324">
        <v>-0.01</v>
      </c>
    </row>
    <row r="3481" spans="1:9" x14ac:dyDescent="0.25">
      <c r="A3481" s="393">
        <v>43891</v>
      </c>
      <c r="B3481" s="325" t="s">
        <v>85</v>
      </c>
      <c r="C3481" s="325" t="s">
        <v>169</v>
      </c>
      <c r="D3481" s="325" t="s">
        <v>82</v>
      </c>
      <c r="E3481" s="325" t="s">
        <v>12</v>
      </c>
      <c r="F3481" s="325">
        <v>89</v>
      </c>
      <c r="G3481" s="325">
        <v>88</v>
      </c>
      <c r="H3481" s="325">
        <v>1</v>
      </c>
      <c r="I3481" s="325">
        <v>0.01</v>
      </c>
    </row>
    <row r="3482" spans="1:9" x14ac:dyDescent="0.25">
      <c r="A3482" s="392">
        <v>43891</v>
      </c>
      <c r="B3482" s="324" t="s">
        <v>85</v>
      </c>
      <c r="C3482" s="324" t="s">
        <v>169</v>
      </c>
      <c r="D3482" s="324" t="s">
        <v>82</v>
      </c>
      <c r="E3482" s="324" t="s">
        <v>13</v>
      </c>
      <c r="F3482" s="324">
        <v>918</v>
      </c>
      <c r="G3482" s="324">
        <v>910</v>
      </c>
      <c r="H3482" s="324">
        <v>8</v>
      </c>
      <c r="I3482" s="324">
        <v>0.01</v>
      </c>
    </row>
    <row r="3483" spans="1:9" x14ac:dyDescent="0.25">
      <c r="A3483" s="393">
        <v>43891</v>
      </c>
      <c r="B3483" s="325" t="s">
        <v>146</v>
      </c>
      <c r="C3483" s="325" t="s">
        <v>169</v>
      </c>
      <c r="D3483" s="325" t="s">
        <v>81</v>
      </c>
      <c r="E3483" s="325" t="s">
        <v>46</v>
      </c>
      <c r="F3483" s="325">
        <v>21</v>
      </c>
      <c r="G3483" s="325" t="s">
        <v>170</v>
      </c>
      <c r="H3483" s="325" t="s">
        <v>170</v>
      </c>
      <c r="I3483" s="325" t="s">
        <v>170</v>
      </c>
    </row>
    <row r="3484" spans="1:9" x14ac:dyDescent="0.25">
      <c r="A3484" s="392">
        <v>43891</v>
      </c>
      <c r="B3484" s="324" t="s">
        <v>146</v>
      </c>
      <c r="C3484" s="324" t="s">
        <v>169</v>
      </c>
      <c r="D3484" s="324" t="s">
        <v>81</v>
      </c>
      <c r="E3484" s="324" t="s">
        <v>47</v>
      </c>
      <c r="F3484" s="324">
        <v>38</v>
      </c>
      <c r="G3484" s="324" t="s">
        <v>170</v>
      </c>
      <c r="H3484" s="324" t="s">
        <v>170</v>
      </c>
      <c r="I3484" s="324" t="s">
        <v>170</v>
      </c>
    </row>
    <row r="3485" spans="1:9" x14ac:dyDescent="0.25">
      <c r="A3485" s="393">
        <v>43891</v>
      </c>
      <c r="B3485" s="325" t="s">
        <v>146</v>
      </c>
      <c r="C3485" s="325" t="s">
        <v>169</v>
      </c>
      <c r="D3485" s="325" t="s">
        <v>81</v>
      </c>
      <c r="E3485" s="325" t="s">
        <v>48</v>
      </c>
      <c r="F3485" s="325">
        <v>12</v>
      </c>
      <c r="G3485" s="325" t="s">
        <v>170</v>
      </c>
      <c r="H3485" s="325" t="s">
        <v>170</v>
      </c>
      <c r="I3485" s="325" t="s">
        <v>170</v>
      </c>
    </row>
    <row r="3486" spans="1:9" x14ac:dyDescent="0.25">
      <c r="A3486" s="392">
        <v>43891</v>
      </c>
      <c r="B3486" s="324" t="s">
        <v>146</v>
      </c>
      <c r="C3486" s="324" t="s">
        <v>169</v>
      </c>
      <c r="D3486" s="324" t="s">
        <v>81</v>
      </c>
      <c r="E3486" s="324" t="s">
        <v>49</v>
      </c>
      <c r="F3486" s="324">
        <v>57</v>
      </c>
      <c r="G3486" s="324" t="s">
        <v>170</v>
      </c>
      <c r="H3486" s="324" t="s">
        <v>170</v>
      </c>
      <c r="I3486" s="324" t="s">
        <v>170</v>
      </c>
    </row>
    <row r="3487" spans="1:9" x14ac:dyDescent="0.25">
      <c r="A3487" s="393">
        <v>43891</v>
      </c>
      <c r="B3487" s="325" t="s">
        <v>146</v>
      </c>
      <c r="C3487" s="325" t="s">
        <v>169</v>
      </c>
      <c r="D3487" s="325" t="s">
        <v>81</v>
      </c>
      <c r="E3487" s="325" t="s">
        <v>50</v>
      </c>
      <c r="F3487" s="325">
        <v>53</v>
      </c>
      <c r="G3487" s="325" t="s">
        <v>170</v>
      </c>
      <c r="H3487" s="325" t="s">
        <v>170</v>
      </c>
      <c r="I3487" s="325" t="s">
        <v>170</v>
      </c>
    </row>
    <row r="3488" spans="1:9" x14ac:dyDescent="0.25">
      <c r="A3488" s="392">
        <v>43891</v>
      </c>
      <c r="B3488" s="324" t="s">
        <v>86</v>
      </c>
      <c r="C3488" s="324" t="s">
        <v>169</v>
      </c>
      <c r="D3488" s="324" t="s">
        <v>81</v>
      </c>
      <c r="E3488" s="324" t="s">
        <v>46</v>
      </c>
      <c r="F3488" s="324">
        <v>574</v>
      </c>
      <c r="G3488" s="324">
        <v>545</v>
      </c>
      <c r="H3488" s="324">
        <v>29</v>
      </c>
      <c r="I3488" s="324">
        <v>0.05</v>
      </c>
    </row>
    <row r="3489" spans="1:9" x14ac:dyDescent="0.25">
      <c r="A3489" s="393">
        <v>43891</v>
      </c>
      <c r="B3489" s="325" t="s">
        <v>86</v>
      </c>
      <c r="C3489" s="325" t="s">
        <v>169</v>
      </c>
      <c r="D3489" s="325" t="s">
        <v>81</v>
      </c>
      <c r="E3489" s="325" t="s">
        <v>47</v>
      </c>
      <c r="F3489" s="325">
        <v>601</v>
      </c>
      <c r="G3489" s="325">
        <v>595</v>
      </c>
      <c r="H3489" s="325">
        <v>6</v>
      </c>
      <c r="I3489" s="325">
        <v>0.01</v>
      </c>
    </row>
    <row r="3490" spans="1:9" x14ac:dyDescent="0.25">
      <c r="A3490" s="392">
        <v>43891</v>
      </c>
      <c r="B3490" s="324" t="s">
        <v>86</v>
      </c>
      <c r="C3490" s="324" t="s">
        <v>169</v>
      </c>
      <c r="D3490" s="324" t="s">
        <v>81</v>
      </c>
      <c r="E3490" s="324" t="s">
        <v>48</v>
      </c>
      <c r="F3490" s="324">
        <v>329</v>
      </c>
      <c r="G3490" s="324">
        <v>324</v>
      </c>
      <c r="H3490" s="324">
        <v>5</v>
      </c>
      <c r="I3490" s="324">
        <v>0.02</v>
      </c>
    </row>
    <row r="3491" spans="1:9" x14ac:dyDescent="0.25">
      <c r="A3491" s="393">
        <v>43891</v>
      </c>
      <c r="B3491" s="325" t="s">
        <v>86</v>
      </c>
      <c r="C3491" s="325" t="s">
        <v>169</v>
      </c>
      <c r="D3491" s="325" t="s">
        <v>81</v>
      </c>
      <c r="E3491" s="325" t="s">
        <v>49</v>
      </c>
      <c r="F3491" s="325">
        <v>435</v>
      </c>
      <c r="G3491" s="325">
        <v>435</v>
      </c>
      <c r="H3491" s="325">
        <v>0</v>
      </c>
      <c r="I3491" s="325">
        <v>0</v>
      </c>
    </row>
    <row r="3492" spans="1:9" x14ac:dyDescent="0.25">
      <c r="A3492" s="392">
        <v>43891</v>
      </c>
      <c r="B3492" s="324" t="s">
        <v>86</v>
      </c>
      <c r="C3492" s="324" t="s">
        <v>169</v>
      </c>
      <c r="D3492" s="324" t="s">
        <v>81</v>
      </c>
      <c r="E3492" s="324" t="s">
        <v>50</v>
      </c>
      <c r="F3492" s="324">
        <v>1168</v>
      </c>
      <c r="G3492" s="324">
        <v>1169</v>
      </c>
      <c r="H3492" s="324">
        <v>-1</v>
      </c>
      <c r="I3492" s="324">
        <v>0</v>
      </c>
    </row>
    <row r="3493" spans="1:9" x14ac:dyDescent="0.25">
      <c r="A3493" s="393">
        <v>43891</v>
      </c>
      <c r="B3493" s="325" t="s">
        <v>86</v>
      </c>
      <c r="C3493" s="325" t="s">
        <v>169</v>
      </c>
      <c r="D3493" s="325" t="s">
        <v>82</v>
      </c>
      <c r="E3493" s="325" t="s">
        <v>9</v>
      </c>
      <c r="F3493" s="325">
        <v>547</v>
      </c>
      <c r="G3493" s="325">
        <v>544</v>
      </c>
      <c r="H3493" s="325">
        <v>3</v>
      </c>
      <c r="I3493" s="325">
        <v>0.01</v>
      </c>
    </row>
    <row r="3494" spans="1:9" x14ac:dyDescent="0.25">
      <c r="A3494" s="392">
        <v>43891</v>
      </c>
      <c r="B3494" s="324" t="s">
        <v>86</v>
      </c>
      <c r="C3494" s="324" t="s">
        <v>169</v>
      </c>
      <c r="D3494" s="324" t="s">
        <v>82</v>
      </c>
      <c r="E3494" s="324" t="s">
        <v>10</v>
      </c>
      <c r="F3494" s="324">
        <v>654</v>
      </c>
      <c r="G3494" s="324">
        <v>653</v>
      </c>
      <c r="H3494" s="324">
        <v>1</v>
      </c>
      <c r="I3494" s="324">
        <v>0</v>
      </c>
    </row>
    <row r="3495" spans="1:9" x14ac:dyDescent="0.25">
      <c r="A3495" s="393">
        <v>43891</v>
      </c>
      <c r="B3495" s="325" t="s">
        <v>86</v>
      </c>
      <c r="C3495" s="325" t="s">
        <v>169</v>
      </c>
      <c r="D3495" s="325" t="s">
        <v>82</v>
      </c>
      <c r="E3495" s="325" t="s">
        <v>11</v>
      </c>
      <c r="F3495" s="325">
        <v>807</v>
      </c>
      <c r="G3495" s="325">
        <v>806</v>
      </c>
      <c r="H3495" s="325">
        <v>1</v>
      </c>
      <c r="I3495" s="325">
        <v>0</v>
      </c>
    </row>
    <row r="3496" spans="1:9" x14ac:dyDescent="0.25">
      <c r="A3496" s="392">
        <v>43891</v>
      </c>
      <c r="B3496" s="324" t="s">
        <v>86</v>
      </c>
      <c r="C3496" s="324" t="s">
        <v>169</v>
      </c>
      <c r="D3496" s="324" t="s">
        <v>82</v>
      </c>
      <c r="E3496" s="324" t="s">
        <v>12</v>
      </c>
      <c r="F3496" s="324">
        <v>471</v>
      </c>
      <c r="G3496" s="324">
        <v>469</v>
      </c>
      <c r="H3496" s="324">
        <v>2</v>
      </c>
      <c r="I3496" s="324">
        <v>0</v>
      </c>
    </row>
    <row r="3497" spans="1:9" x14ac:dyDescent="0.25">
      <c r="A3497" s="393">
        <v>43891</v>
      </c>
      <c r="B3497" s="325" t="s">
        <v>86</v>
      </c>
      <c r="C3497" s="325" t="s">
        <v>169</v>
      </c>
      <c r="D3497" s="325" t="s">
        <v>82</v>
      </c>
      <c r="E3497" s="325" t="s">
        <v>13</v>
      </c>
      <c r="F3497" s="325">
        <v>508</v>
      </c>
      <c r="G3497" s="325">
        <v>477</v>
      </c>
      <c r="H3497" s="325">
        <v>31</v>
      </c>
      <c r="I3497" s="325">
        <v>0.06</v>
      </c>
    </row>
    <row r="3498" spans="1:9" x14ac:dyDescent="0.25">
      <c r="A3498" s="392">
        <v>43891</v>
      </c>
      <c r="B3498" s="324" t="s">
        <v>87</v>
      </c>
      <c r="C3498" s="324" t="s">
        <v>169</v>
      </c>
      <c r="D3498" s="324" t="s">
        <v>81</v>
      </c>
      <c r="E3498" s="324" t="s">
        <v>46</v>
      </c>
      <c r="F3498" s="324">
        <v>26</v>
      </c>
      <c r="G3498" s="324">
        <v>25</v>
      </c>
      <c r="H3498" s="324">
        <v>1</v>
      </c>
      <c r="I3498" s="324">
        <v>0.04</v>
      </c>
    </row>
    <row r="3499" spans="1:9" x14ac:dyDescent="0.25">
      <c r="A3499" s="393">
        <v>43891</v>
      </c>
      <c r="B3499" s="325" t="s">
        <v>87</v>
      </c>
      <c r="C3499" s="325" t="s">
        <v>169</v>
      </c>
      <c r="D3499" s="325" t="s">
        <v>81</v>
      </c>
      <c r="E3499" s="325" t="s">
        <v>47</v>
      </c>
      <c r="F3499" s="325">
        <v>105</v>
      </c>
      <c r="G3499" s="325">
        <v>105</v>
      </c>
      <c r="H3499" s="325">
        <v>0</v>
      </c>
      <c r="I3499" s="325">
        <v>0</v>
      </c>
    </row>
    <row r="3500" spans="1:9" x14ac:dyDescent="0.25">
      <c r="A3500" s="392">
        <v>43891</v>
      </c>
      <c r="B3500" s="324" t="s">
        <v>87</v>
      </c>
      <c r="C3500" s="324" t="s">
        <v>169</v>
      </c>
      <c r="D3500" s="324" t="s">
        <v>81</v>
      </c>
      <c r="E3500" s="324" t="s">
        <v>48</v>
      </c>
      <c r="F3500" s="324">
        <v>47</v>
      </c>
      <c r="G3500" s="324">
        <v>47</v>
      </c>
      <c r="H3500" s="324">
        <v>0</v>
      </c>
      <c r="I3500" s="324">
        <v>0</v>
      </c>
    </row>
    <row r="3501" spans="1:9" x14ac:dyDescent="0.25">
      <c r="A3501" s="393">
        <v>43891</v>
      </c>
      <c r="B3501" s="325" t="s">
        <v>87</v>
      </c>
      <c r="C3501" s="325" t="s">
        <v>169</v>
      </c>
      <c r="D3501" s="325" t="s">
        <v>81</v>
      </c>
      <c r="E3501" s="325" t="s">
        <v>50</v>
      </c>
      <c r="F3501" s="325">
        <v>75</v>
      </c>
      <c r="G3501" s="325">
        <v>75</v>
      </c>
      <c r="H3501" s="325">
        <v>0</v>
      </c>
      <c r="I3501" s="325">
        <v>0</v>
      </c>
    </row>
    <row r="3502" spans="1:9" x14ac:dyDescent="0.25">
      <c r="A3502" s="392">
        <v>43891</v>
      </c>
      <c r="B3502" s="324" t="s">
        <v>88</v>
      </c>
      <c r="C3502" s="324" t="s">
        <v>169</v>
      </c>
      <c r="D3502" s="324" t="s">
        <v>81</v>
      </c>
      <c r="E3502" s="324" t="s">
        <v>46</v>
      </c>
      <c r="F3502" s="324">
        <v>217</v>
      </c>
      <c r="G3502" s="324">
        <v>196</v>
      </c>
      <c r="H3502" s="324">
        <v>21</v>
      </c>
      <c r="I3502" s="324">
        <v>0.11</v>
      </c>
    </row>
    <row r="3503" spans="1:9" x14ac:dyDescent="0.25">
      <c r="A3503" s="393">
        <v>43891</v>
      </c>
      <c r="B3503" s="325" t="s">
        <v>88</v>
      </c>
      <c r="C3503" s="325" t="s">
        <v>169</v>
      </c>
      <c r="D3503" s="325" t="s">
        <v>81</v>
      </c>
      <c r="E3503" s="325" t="s">
        <v>47</v>
      </c>
      <c r="F3503" s="325">
        <v>327</v>
      </c>
      <c r="G3503" s="325">
        <v>324</v>
      </c>
      <c r="H3503" s="325">
        <v>3</v>
      </c>
      <c r="I3503" s="325">
        <v>0.01</v>
      </c>
    </row>
    <row r="3504" spans="1:9" x14ac:dyDescent="0.25">
      <c r="A3504" s="392">
        <v>43891</v>
      </c>
      <c r="B3504" s="324" t="s">
        <v>88</v>
      </c>
      <c r="C3504" s="324" t="s">
        <v>169</v>
      </c>
      <c r="D3504" s="324" t="s">
        <v>81</v>
      </c>
      <c r="E3504" s="324" t="s">
        <v>48</v>
      </c>
      <c r="F3504" s="324">
        <v>144</v>
      </c>
      <c r="G3504" s="324">
        <v>146</v>
      </c>
      <c r="H3504" s="324">
        <v>-2</v>
      </c>
      <c r="I3504" s="324">
        <v>-0.01</v>
      </c>
    </row>
    <row r="3505" spans="1:9" x14ac:dyDescent="0.25">
      <c r="A3505" s="393">
        <v>43891</v>
      </c>
      <c r="B3505" s="325" t="s">
        <v>88</v>
      </c>
      <c r="C3505" s="325" t="s">
        <v>169</v>
      </c>
      <c r="D3505" s="325" t="s">
        <v>81</v>
      </c>
      <c r="E3505" s="325" t="s">
        <v>49</v>
      </c>
      <c r="F3505" s="325">
        <v>57</v>
      </c>
      <c r="G3505" s="325">
        <v>57</v>
      </c>
      <c r="H3505" s="325">
        <v>0</v>
      </c>
      <c r="I3505" s="325">
        <v>0</v>
      </c>
    </row>
    <row r="3506" spans="1:9" x14ac:dyDescent="0.25">
      <c r="A3506" s="392">
        <v>43891</v>
      </c>
      <c r="B3506" s="324" t="s">
        <v>88</v>
      </c>
      <c r="C3506" s="324" t="s">
        <v>169</v>
      </c>
      <c r="D3506" s="324" t="s">
        <v>81</v>
      </c>
      <c r="E3506" s="324" t="s">
        <v>50</v>
      </c>
      <c r="F3506" s="324">
        <v>652</v>
      </c>
      <c r="G3506" s="324">
        <v>651</v>
      </c>
      <c r="H3506" s="324">
        <v>1</v>
      </c>
      <c r="I3506" s="324">
        <v>0</v>
      </c>
    </row>
    <row r="3507" spans="1:9" x14ac:dyDescent="0.25">
      <c r="A3507" s="393">
        <v>43891</v>
      </c>
      <c r="B3507" s="325" t="s">
        <v>88</v>
      </c>
      <c r="C3507" s="325" t="s">
        <v>169</v>
      </c>
      <c r="D3507" s="325" t="s">
        <v>82</v>
      </c>
      <c r="E3507" s="325" t="s">
        <v>9</v>
      </c>
      <c r="F3507" s="325">
        <v>485</v>
      </c>
      <c r="G3507" s="325">
        <v>483</v>
      </c>
      <c r="H3507" s="325">
        <v>2</v>
      </c>
      <c r="I3507" s="325">
        <v>0</v>
      </c>
    </row>
    <row r="3508" spans="1:9" x14ac:dyDescent="0.25">
      <c r="A3508" s="392">
        <v>43891</v>
      </c>
      <c r="B3508" s="324" t="s">
        <v>88</v>
      </c>
      <c r="C3508" s="324" t="s">
        <v>169</v>
      </c>
      <c r="D3508" s="324" t="s">
        <v>82</v>
      </c>
      <c r="E3508" s="324" t="s">
        <v>10</v>
      </c>
      <c r="F3508" s="324">
        <v>61</v>
      </c>
      <c r="G3508" s="324">
        <v>60</v>
      </c>
      <c r="H3508" s="324">
        <v>1</v>
      </c>
      <c r="I3508" s="324">
        <v>0.02</v>
      </c>
    </row>
    <row r="3509" spans="1:9" x14ac:dyDescent="0.25">
      <c r="A3509" s="393">
        <v>43891</v>
      </c>
      <c r="B3509" s="325" t="s">
        <v>88</v>
      </c>
      <c r="C3509" s="325" t="s">
        <v>169</v>
      </c>
      <c r="D3509" s="325" t="s">
        <v>82</v>
      </c>
      <c r="E3509" s="325" t="s">
        <v>11</v>
      </c>
      <c r="F3509" s="325">
        <v>151</v>
      </c>
      <c r="G3509" s="325">
        <v>151</v>
      </c>
      <c r="H3509" s="325">
        <v>0</v>
      </c>
      <c r="I3509" s="325">
        <v>0</v>
      </c>
    </row>
    <row r="3510" spans="1:9" x14ac:dyDescent="0.25">
      <c r="A3510" s="392">
        <v>43891</v>
      </c>
      <c r="B3510" s="324" t="s">
        <v>88</v>
      </c>
      <c r="C3510" s="324" t="s">
        <v>169</v>
      </c>
      <c r="D3510" s="324" t="s">
        <v>82</v>
      </c>
      <c r="E3510" s="324" t="s">
        <v>12</v>
      </c>
      <c r="F3510" s="324">
        <v>104</v>
      </c>
      <c r="G3510" s="324">
        <v>104</v>
      </c>
      <c r="H3510" s="324">
        <v>0</v>
      </c>
      <c r="I3510" s="324">
        <v>0</v>
      </c>
    </row>
    <row r="3511" spans="1:9" x14ac:dyDescent="0.25">
      <c r="A3511" s="393">
        <v>43891</v>
      </c>
      <c r="B3511" s="325" t="s">
        <v>88</v>
      </c>
      <c r="C3511" s="325" t="s">
        <v>169</v>
      </c>
      <c r="D3511" s="325" t="s">
        <v>82</v>
      </c>
      <c r="E3511" s="325" t="s">
        <v>13</v>
      </c>
      <c r="F3511" s="325">
        <v>282</v>
      </c>
      <c r="G3511" s="325">
        <v>267</v>
      </c>
      <c r="H3511" s="325">
        <v>15</v>
      </c>
      <c r="I3511" s="325">
        <v>0.06</v>
      </c>
    </row>
    <row r="3512" spans="1:9" x14ac:dyDescent="0.25">
      <c r="A3512" s="392">
        <v>43891</v>
      </c>
      <c r="B3512" s="324" t="s">
        <v>89</v>
      </c>
      <c r="C3512" s="324" t="s">
        <v>169</v>
      </c>
      <c r="D3512" s="324" t="s">
        <v>81</v>
      </c>
      <c r="E3512" s="324" t="s">
        <v>46</v>
      </c>
      <c r="F3512" s="324">
        <v>533</v>
      </c>
      <c r="G3512" s="324">
        <v>474</v>
      </c>
      <c r="H3512" s="324">
        <v>59</v>
      </c>
      <c r="I3512" s="324">
        <v>0.12</v>
      </c>
    </row>
    <row r="3513" spans="1:9" x14ac:dyDescent="0.25">
      <c r="A3513" s="393">
        <v>43891</v>
      </c>
      <c r="B3513" s="325" t="s">
        <v>89</v>
      </c>
      <c r="C3513" s="325" t="s">
        <v>169</v>
      </c>
      <c r="D3513" s="325" t="s">
        <v>81</v>
      </c>
      <c r="E3513" s="325" t="s">
        <v>47</v>
      </c>
      <c r="F3513" s="325">
        <v>587</v>
      </c>
      <c r="G3513" s="325">
        <v>564</v>
      </c>
      <c r="H3513" s="325">
        <v>23</v>
      </c>
      <c r="I3513" s="325">
        <v>0.04</v>
      </c>
    </row>
    <row r="3514" spans="1:9" x14ac:dyDescent="0.25">
      <c r="A3514" s="392">
        <v>43891</v>
      </c>
      <c r="B3514" s="324" t="s">
        <v>89</v>
      </c>
      <c r="C3514" s="324" t="s">
        <v>169</v>
      </c>
      <c r="D3514" s="324" t="s">
        <v>81</v>
      </c>
      <c r="E3514" s="324" t="s">
        <v>48</v>
      </c>
      <c r="F3514" s="324">
        <v>273</v>
      </c>
      <c r="G3514" s="324">
        <v>270</v>
      </c>
      <c r="H3514" s="324">
        <v>3</v>
      </c>
      <c r="I3514" s="324">
        <v>0.01</v>
      </c>
    </row>
    <row r="3515" spans="1:9" x14ac:dyDescent="0.25">
      <c r="A3515" s="393">
        <v>43891</v>
      </c>
      <c r="B3515" s="325" t="s">
        <v>89</v>
      </c>
      <c r="C3515" s="325" t="s">
        <v>169</v>
      </c>
      <c r="D3515" s="325" t="s">
        <v>81</v>
      </c>
      <c r="E3515" s="325" t="s">
        <v>50</v>
      </c>
      <c r="F3515" s="325">
        <v>577</v>
      </c>
      <c r="G3515" s="325">
        <v>576</v>
      </c>
      <c r="H3515" s="325">
        <v>1</v>
      </c>
      <c r="I3515" s="325">
        <v>0</v>
      </c>
    </row>
    <row r="3516" spans="1:9" x14ac:dyDescent="0.25">
      <c r="A3516" s="392">
        <v>43891</v>
      </c>
      <c r="B3516" s="324" t="s">
        <v>89</v>
      </c>
      <c r="C3516" s="324" t="s">
        <v>169</v>
      </c>
      <c r="D3516" s="324" t="s">
        <v>82</v>
      </c>
      <c r="E3516" s="324" t="s">
        <v>9</v>
      </c>
      <c r="F3516" s="324">
        <v>81</v>
      </c>
      <c r="G3516" s="324">
        <v>81</v>
      </c>
      <c r="H3516" s="324">
        <v>0</v>
      </c>
      <c r="I3516" s="324">
        <v>0</v>
      </c>
    </row>
    <row r="3517" spans="1:9" x14ac:dyDescent="0.25">
      <c r="A3517" s="393">
        <v>43891</v>
      </c>
      <c r="B3517" s="325" t="s">
        <v>89</v>
      </c>
      <c r="C3517" s="325" t="s">
        <v>169</v>
      </c>
      <c r="D3517" s="325" t="s">
        <v>82</v>
      </c>
      <c r="E3517" s="325" t="s">
        <v>10</v>
      </c>
      <c r="F3517" s="325">
        <v>83</v>
      </c>
      <c r="G3517" s="325">
        <v>83</v>
      </c>
      <c r="H3517" s="325">
        <v>0</v>
      </c>
      <c r="I3517" s="325">
        <v>0</v>
      </c>
    </row>
    <row r="3518" spans="1:9" x14ac:dyDescent="0.25">
      <c r="A3518" s="392">
        <v>43891</v>
      </c>
      <c r="B3518" s="324" t="s">
        <v>89</v>
      </c>
      <c r="C3518" s="324" t="s">
        <v>169</v>
      </c>
      <c r="D3518" s="324" t="s">
        <v>82</v>
      </c>
      <c r="E3518" s="324" t="s">
        <v>11</v>
      </c>
      <c r="F3518" s="324">
        <v>82</v>
      </c>
      <c r="G3518" s="324">
        <v>82</v>
      </c>
      <c r="H3518" s="324">
        <v>0</v>
      </c>
      <c r="I3518" s="324">
        <v>0</v>
      </c>
    </row>
    <row r="3519" spans="1:9" x14ac:dyDescent="0.25">
      <c r="A3519" s="393">
        <v>43891</v>
      </c>
      <c r="B3519" s="325" t="s">
        <v>89</v>
      </c>
      <c r="C3519" s="325" t="s">
        <v>169</v>
      </c>
      <c r="D3519" s="325" t="s">
        <v>82</v>
      </c>
      <c r="E3519" s="325" t="s">
        <v>12</v>
      </c>
      <c r="F3519" s="325">
        <v>198</v>
      </c>
      <c r="G3519" s="325">
        <v>198</v>
      </c>
      <c r="H3519" s="325">
        <v>0</v>
      </c>
      <c r="I3519" s="325">
        <v>0</v>
      </c>
    </row>
    <row r="3520" spans="1:9" x14ac:dyDescent="0.25">
      <c r="A3520" s="392">
        <v>43891</v>
      </c>
      <c r="B3520" s="324" t="s">
        <v>89</v>
      </c>
      <c r="C3520" s="324" t="s">
        <v>169</v>
      </c>
      <c r="D3520" s="324" t="s">
        <v>82</v>
      </c>
      <c r="E3520" s="324" t="s">
        <v>13</v>
      </c>
      <c r="F3520" s="324">
        <v>567</v>
      </c>
      <c r="G3520" s="324">
        <v>540</v>
      </c>
      <c r="H3520" s="324">
        <v>27</v>
      </c>
      <c r="I3520" s="324">
        <v>0.05</v>
      </c>
    </row>
    <row r="3521" spans="1:9" x14ac:dyDescent="0.25">
      <c r="A3521" s="393">
        <v>43891</v>
      </c>
      <c r="B3521" s="325" t="s">
        <v>90</v>
      </c>
      <c r="C3521" s="325" t="s">
        <v>169</v>
      </c>
      <c r="D3521" s="325" t="s">
        <v>81</v>
      </c>
      <c r="E3521" s="325" t="s">
        <v>46</v>
      </c>
      <c r="F3521" s="325">
        <v>60</v>
      </c>
      <c r="G3521" s="325">
        <v>56</v>
      </c>
      <c r="H3521" s="325">
        <v>4</v>
      </c>
      <c r="I3521" s="325">
        <v>7.0000000000000007E-2</v>
      </c>
    </row>
    <row r="3522" spans="1:9" x14ac:dyDescent="0.25">
      <c r="A3522" s="392">
        <v>43891</v>
      </c>
      <c r="B3522" s="324" t="s">
        <v>90</v>
      </c>
      <c r="C3522" s="324" t="s">
        <v>169</v>
      </c>
      <c r="D3522" s="324" t="s">
        <v>81</v>
      </c>
      <c r="E3522" s="324" t="s">
        <v>47</v>
      </c>
      <c r="F3522" s="324">
        <v>173</v>
      </c>
      <c r="G3522" s="324">
        <v>172</v>
      </c>
      <c r="H3522" s="324">
        <v>1</v>
      </c>
      <c r="I3522" s="324">
        <v>0.01</v>
      </c>
    </row>
    <row r="3523" spans="1:9" x14ac:dyDescent="0.25">
      <c r="A3523" s="393">
        <v>43891</v>
      </c>
      <c r="B3523" s="325" t="s">
        <v>90</v>
      </c>
      <c r="C3523" s="325" t="s">
        <v>169</v>
      </c>
      <c r="D3523" s="325" t="s">
        <v>81</v>
      </c>
      <c r="E3523" s="325" t="s">
        <v>48</v>
      </c>
      <c r="F3523" s="325">
        <v>146</v>
      </c>
      <c r="G3523" s="325">
        <v>146</v>
      </c>
      <c r="H3523" s="325">
        <v>0</v>
      </c>
      <c r="I3523" s="325">
        <v>0</v>
      </c>
    </row>
    <row r="3524" spans="1:9" x14ac:dyDescent="0.25">
      <c r="A3524" s="392">
        <v>43891</v>
      </c>
      <c r="B3524" s="324" t="s">
        <v>90</v>
      </c>
      <c r="C3524" s="324" t="s">
        <v>169</v>
      </c>
      <c r="D3524" s="324" t="s">
        <v>81</v>
      </c>
      <c r="E3524" s="324" t="s">
        <v>50</v>
      </c>
      <c r="F3524" s="324">
        <v>474</v>
      </c>
      <c r="G3524" s="324">
        <v>471</v>
      </c>
      <c r="H3524" s="324">
        <v>3</v>
      </c>
      <c r="I3524" s="324">
        <v>0.01</v>
      </c>
    </row>
    <row r="3525" spans="1:9" x14ac:dyDescent="0.25">
      <c r="A3525" s="393">
        <v>43891</v>
      </c>
      <c r="B3525" s="325" t="s">
        <v>147</v>
      </c>
      <c r="C3525" s="325" t="s">
        <v>169</v>
      </c>
      <c r="D3525" s="325" t="s">
        <v>81</v>
      </c>
      <c r="E3525" s="325" t="s">
        <v>46</v>
      </c>
      <c r="F3525" s="325">
        <v>36</v>
      </c>
      <c r="G3525" s="325" t="s">
        <v>170</v>
      </c>
      <c r="H3525" s="325" t="s">
        <v>170</v>
      </c>
      <c r="I3525" s="325" t="s">
        <v>170</v>
      </c>
    </row>
    <row r="3526" spans="1:9" x14ac:dyDescent="0.25">
      <c r="A3526" s="392">
        <v>43891</v>
      </c>
      <c r="B3526" s="324" t="s">
        <v>147</v>
      </c>
      <c r="C3526" s="324" t="s">
        <v>169</v>
      </c>
      <c r="D3526" s="324" t="s">
        <v>81</v>
      </c>
      <c r="E3526" s="324" t="s">
        <v>47</v>
      </c>
      <c r="F3526" s="324">
        <v>34</v>
      </c>
      <c r="G3526" s="324" t="s">
        <v>170</v>
      </c>
      <c r="H3526" s="324" t="s">
        <v>170</v>
      </c>
      <c r="I3526" s="324" t="s">
        <v>170</v>
      </c>
    </row>
    <row r="3527" spans="1:9" x14ac:dyDescent="0.25">
      <c r="A3527" s="393">
        <v>43891</v>
      </c>
      <c r="B3527" s="325" t="s">
        <v>147</v>
      </c>
      <c r="C3527" s="325" t="s">
        <v>169</v>
      </c>
      <c r="D3527" s="325" t="s">
        <v>81</v>
      </c>
      <c r="E3527" s="325" t="s">
        <v>48</v>
      </c>
      <c r="F3527" s="325">
        <v>16</v>
      </c>
      <c r="G3527" s="325" t="s">
        <v>170</v>
      </c>
      <c r="H3527" s="325" t="s">
        <v>170</v>
      </c>
      <c r="I3527" s="325" t="s">
        <v>170</v>
      </c>
    </row>
    <row r="3528" spans="1:9" x14ac:dyDescent="0.25">
      <c r="A3528" s="392">
        <v>43891</v>
      </c>
      <c r="B3528" s="324" t="s">
        <v>147</v>
      </c>
      <c r="C3528" s="324" t="s">
        <v>169</v>
      </c>
      <c r="D3528" s="324" t="s">
        <v>81</v>
      </c>
      <c r="E3528" s="324" t="s">
        <v>50</v>
      </c>
      <c r="F3528" s="324">
        <v>69</v>
      </c>
      <c r="G3528" s="324" t="s">
        <v>170</v>
      </c>
      <c r="H3528" s="324" t="s">
        <v>170</v>
      </c>
      <c r="I3528" s="324" t="s">
        <v>170</v>
      </c>
    </row>
    <row r="3529" spans="1:9" x14ac:dyDescent="0.25">
      <c r="A3529" s="393">
        <v>43891</v>
      </c>
      <c r="B3529" s="325" t="s">
        <v>147</v>
      </c>
      <c r="C3529" s="325" t="s">
        <v>169</v>
      </c>
      <c r="D3529" s="325" t="s">
        <v>82</v>
      </c>
      <c r="E3529" s="325" t="s">
        <v>9</v>
      </c>
      <c r="F3529" s="325">
        <v>11</v>
      </c>
      <c r="G3529" s="325" t="s">
        <v>170</v>
      </c>
      <c r="H3529" s="325" t="s">
        <v>170</v>
      </c>
      <c r="I3529" s="325" t="s">
        <v>170</v>
      </c>
    </row>
    <row r="3530" spans="1:9" x14ac:dyDescent="0.25">
      <c r="A3530" s="392">
        <v>43891</v>
      </c>
      <c r="B3530" s="324" t="s">
        <v>147</v>
      </c>
      <c r="C3530" s="324" t="s">
        <v>169</v>
      </c>
      <c r="D3530" s="324" t="s">
        <v>82</v>
      </c>
      <c r="E3530" s="324" t="s">
        <v>10</v>
      </c>
      <c r="F3530" s="324">
        <v>27</v>
      </c>
      <c r="G3530" s="324" t="s">
        <v>170</v>
      </c>
      <c r="H3530" s="324" t="s">
        <v>170</v>
      </c>
      <c r="I3530" s="324" t="s">
        <v>170</v>
      </c>
    </row>
    <row r="3531" spans="1:9" x14ac:dyDescent="0.25">
      <c r="A3531" s="393">
        <v>43891</v>
      </c>
      <c r="B3531" s="325" t="s">
        <v>147</v>
      </c>
      <c r="C3531" s="325" t="s">
        <v>169</v>
      </c>
      <c r="D3531" s="325" t="s">
        <v>82</v>
      </c>
      <c r="E3531" s="325" t="s">
        <v>11</v>
      </c>
      <c r="F3531" s="325">
        <v>16</v>
      </c>
      <c r="G3531" s="325" t="s">
        <v>170</v>
      </c>
      <c r="H3531" s="325" t="s">
        <v>170</v>
      </c>
      <c r="I3531" s="325" t="s">
        <v>170</v>
      </c>
    </row>
    <row r="3532" spans="1:9" x14ac:dyDescent="0.25">
      <c r="A3532" s="392">
        <v>43891</v>
      </c>
      <c r="B3532" s="324" t="s">
        <v>147</v>
      </c>
      <c r="C3532" s="324" t="s">
        <v>169</v>
      </c>
      <c r="D3532" s="324" t="s">
        <v>82</v>
      </c>
      <c r="E3532" s="324" t="s">
        <v>12</v>
      </c>
      <c r="F3532" s="324">
        <v>28</v>
      </c>
      <c r="G3532" s="324" t="s">
        <v>170</v>
      </c>
      <c r="H3532" s="324" t="s">
        <v>170</v>
      </c>
      <c r="I3532" s="324" t="s">
        <v>170</v>
      </c>
    </row>
    <row r="3533" spans="1:9" x14ac:dyDescent="0.25">
      <c r="A3533" s="393">
        <v>43891</v>
      </c>
      <c r="B3533" s="325" t="s">
        <v>147</v>
      </c>
      <c r="C3533" s="325" t="s">
        <v>169</v>
      </c>
      <c r="D3533" s="325" t="s">
        <v>82</v>
      </c>
      <c r="E3533" s="325" t="s">
        <v>13</v>
      </c>
      <c r="F3533" s="325">
        <v>73</v>
      </c>
      <c r="G3533" s="325" t="s">
        <v>170</v>
      </c>
      <c r="H3533" s="325" t="s">
        <v>170</v>
      </c>
      <c r="I3533" s="325" t="s">
        <v>170</v>
      </c>
    </row>
    <row r="3534" spans="1:9" x14ac:dyDescent="0.25">
      <c r="A3534" s="392">
        <v>43891</v>
      </c>
      <c r="B3534" s="324" t="s">
        <v>148</v>
      </c>
      <c r="C3534" s="324" t="s">
        <v>169</v>
      </c>
      <c r="D3534" s="324" t="s">
        <v>81</v>
      </c>
      <c r="E3534" s="324" t="s">
        <v>46</v>
      </c>
      <c r="F3534" s="324">
        <v>167</v>
      </c>
      <c r="G3534" s="324" t="s">
        <v>170</v>
      </c>
      <c r="H3534" s="324" t="s">
        <v>170</v>
      </c>
      <c r="I3534" s="324" t="s">
        <v>170</v>
      </c>
    </row>
    <row r="3535" spans="1:9" x14ac:dyDescent="0.25">
      <c r="A3535" s="393">
        <v>43891</v>
      </c>
      <c r="B3535" s="325" t="s">
        <v>148</v>
      </c>
      <c r="C3535" s="325" t="s">
        <v>169</v>
      </c>
      <c r="D3535" s="325" t="s">
        <v>81</v>
      </c>
      <c r="E3535" s="325" t="s">
        <v>47</v>
      </c>
      <c r="F3535" s="325">
        <v>234</v>
      </c>
      <c r="G3535" s="325" t="s">
        <v>170</v>
      </c>
      <c r="H3535" s="325" t="s">
        <v>170</v>
      </c>
      <c r="I3535" s="325" t="s">
        <v>170</v>
      </c>
    </row>
    <row r="3536" spans="1:9" x14ac:dyDescent="0.25">
      <c r="A3536" s="392">
        <v>43891</v>
      </c>
      <c r="B3536" s="324" t="s">
        <v>148</v>
      </c>
      <c r="C3536" s="324" t="s">
        <v>169</v>
      </c>
      <c r="D3536" s="324" t="s">
        <v>81</v>
      </c>
      <c r="E3536" s="324" t="s">
        <v>48</v>
      </c>
      <c r="F3536" s="324">
        <v>143</v>
      </c>
      <c r="G3536" s="324" t="s">
        <v>170</v>
      </c>
      <c r="H3536" s="324" t="s">
        <v>170</v>
      </c>
      <c r="I3536" s="324" t="s">
        <v>170</v>
      </c>
    </row>
    <row r="3537" spans="1:9" x14ac:dyDescent="0.25">
      <c r="A3537" s="393">
        <v>43891</v>
      </c>
      <c r="B3537" s="325" t="s">
        <v>148</v>
      </c>
      <c r="C3537" s="325" t="s">
        <v>169</v>
      </c>
      <c r="D3537" s="325" t="s">
        <v>81</v>
      </c>
      <c r="E3537" s="325" t="s">
        <v>50</v>
      </c>
      <c r="F3537" s="325">
        <v>257</v>
      </c>
      <c r="G3537" s="325" t="s">
        <v>170</v>
      </c>
      <c r="H3537" s="325" t="s">
        <v>170</v>
      </c>
      <c r="I3537" s="325" t="s">
        <v>170</v>
      </c>
    </row>
    <row r="3538" spans="1:9" x14ac:dyDescent="0.25">
      <c r="A3538" s="392">
        <v>43891</v>
      </c>
      <c r="B3538" s="324" t="s">
        <v>148</v>
      </c>
      <c r="C3538" s="324" t="s">
        <v>169</v>
      </c>
      <c r="D3538" s="324" t="s">
        <v>82</v>
      </c>
      <c r="E3538" s="324" t="s">
        <v>9</v>
      </c>
      <c r="F3538" s="324">
        <v>262</v>
      </c>
      <c r="G3538" s="324" t="s">
        <v>170</v>
      </c>
      <c r="H3538" s="324" t="s">
        <v>170</v>
      </c>
      <c r="I3538" s="324" t="s">
        <v>170</v>
      </c>
    </row>
    <row r="3539" spans="1:9" x14ac:dyDescent="0.25">
      <c r="A3539" s="393">
        <v>43891</v>
      </c>
      <c r="B3539" s="325" t="s">
        <v>148</v>
      </c>
      <c r="C3539" s="325" t="s">
        <v>169</v>
      </c>
      <c r="D3539" s="325" t="s">
        <v>82</v>
      </c>
      <c r="E3539" s="325" t="s">
        <v>10</v>
      </c>
      <c r="F3539" s="325">
        <v>45</v>
      </c>
      <c r="G3539" s="325" t="s">
        <v>170</v>
      </c>
      <c r="H3539" s="325" t="s">
        <v>170</v>
      </c>
      <c r="I3539" s="325" t="s">
        <v>170</v>
      </c>
    </row>
    <row r="3540" spans="1:9" x14ac:dyDescent="0.25">
      <c r="A3540" s="392">
        <v>43891</v>
      </c>
      <c r="B3540" s="324" t="s">
        <v>148</v>
      </c>
      <c r="C3540" s="324" t="s">
        <v>169</v>
      </c>
      <c r="D3540" s="324" t="s">
        <v>82</v>
      </c>
      <c r="E3540" s="324" t="s">
        <v>11</v>
      </c>
      <c r="F3540" s="324">
        <v>126</v>
      </c>
      <c r="G3540" s="324" t="s">
        <v>170</v>
      </c>
      <c r="H3540" s="324" t="s">
        <v>170</v>
      </c>
      <c r="I3540" s="324" t="s">
        <v>170</v>
      </c>
    </row>
    <row r="3541" spans="1:9" x14ac:dyDescent="0.25">
      <c r="A3541" s="393">
        <v>43891</v>
      </c>
      <c r="B3541" s="325" t="s">
        <v>148</v>
      </c>
      <c r="C3541" s="325" t="s">
        <v>169</v>
      </c>
      <c r="D3541" s="325" t="s">
        <v>82</v>
      </c>
      <c r="E3541" s="325" t="s">
        <v>12</v>
      </c>
      <c r="F3541" s="325">
        <v>76</v>
      </c>
      <c r="G3541" s="325" t="s">
        <v>170</v>
      </c>
      <c r="H3541" s="325" t="s">
        <v>170</v>
      </c>
      <c r="I3541" s="325" t="s">
        <v>170</v>
      </c>
    </row>
    <row r="3542" spans="1:9" x14ac:dyDescent="0.25">
      <c r="A3542" s="392">
        <v>43891</v>
      </c>
      <c r="B3542" s="324" t="s">
        <v>148</v>
      </c>
      <c r="C3542" s="324" t="s">
        <v>169</v>
      </c>
      <c r="D3542" s="324" t="s">
        <v>82</v>
      </c>
      <c r="E3542" s="324" t="s">
        <v>13</v>
      </c>
      <c r="F3542" s="324">
        <v>292</v>
      </c>
      <c r="G3542" s="324" t="s">
        <v>170</v>
      </c>
      <c r="H3542" s="324" t="s">
        <v>170</v>
      </c>
      <c r="I3542" s="324" t="s">
        <v>170</v>
      </c>
    </row>
    <row r="3543" spans="1:9" x14ac:dyDescent="0.25">
      <c r="A3543" s="393">
        <v>43891</v>
      </c>
      <c r="B3543" s="325" t="s">
        <v>149</v>
      </c>
      <c r="C3543" s="325" t="s">
        <v>169</v>
      </c>
      <c r="D3543" s="325" t="s">
        <v>81</v>
      </c>
      <c r="E3543" s="325" t="s">
        <v>46</v>
      </c>
      <c r="F3543" s="325">
        <v>41</v>
      </c>
      <c r="G3543" s="325" t="s">
        <v>170</v>
      </c>
      <c r="H3543" s="325" t="s">
        <v>170</v>
      </c>
      <c r="I3543" s="325" t="s">
        <v>170</v>
      </c>
    </row>
    <row r="3544" spans="1:9" x14ac:dyDescent="0.25">
      <c r="A3544" s="392">
        <v>43891</v>
      </c>
      <c r="B3544" s="324" t="s">
        <v>149</v>
      </c>
      <c r="C3544" s="324" t="s">
        <v>169</v>
      </c>
      <c r="D3544" s="324" t="s">
        <v>81</v>
      </c>
      <c r="E3544" s="324" t="s">
        <v>47</v>
      </c>
      <c r="F3544" s="324">
        <v>125</v>
      </c>
      <c r="G3544" s="324" t="s">
        <v>170</v>
      </c>
      <c r="H3544" s="324" t="s">
        <v>170</v>
      </c>
      <c r="I3544" s="324" t="s">
        <v>170</v>
      </c>
    </row>
    <row r="3545" spans="1:9" x14ac:dyDescent="0.25">
      <c r="A3545" s="393">
        <v>43891</v>
      </c>
      <c r="B3545" s="325" t="s">
        <v>149</v>
      </c>
      <c r="C3545" s="325" t="s">
        <v>169</v>
      </c>
      <c r="D3545" s="325" t="s">
        <v>81</v>
      </c>
      <c r="E3545" s="325" t="s">
        <v>48</v>
      </c>
      <c r="F3545" s="325">
        <v>118</v>
      </c>
      <c r="G3545" s="325" t="s">
        <v>170</v>
      </c>
      <c r="H3545" s="325" t="s">
        <v>170</v>
      </c>
      <c r="I3545" s="325" t="s">
        <v>170</v>
      </c>
    </row>
    <row r="3546" spans="1:9" x14ac:dyDescent="0.25">
      <c r="A3546" s="392">
        <v>43891</v>
      </c>
      <c r="B3546" s="324" t="s">
        <v>149</v>
      </c>
      <c r="C3546" s="324" t="s">
        <v>169</v>
      </c>
      <c r="D3546" s="324" t="s">
        <v>81</v>
      </c>
      <c r="E3546" s="324" t="s">
        <v>50</v>
      </c>
      <c r="F3546" s="324">
        <v>374</v>
      </c>
      <c r="G3546" s="324" t="s">
        <v>170</v>
      </c>
      <c r="H3546" s="324" t="s">
        <v>170</v>
      </c>
      <c r="I3546" s="324" t="s">
        <v>170</v>
      </c>
    </row>
    <row r="3547" spans="1:9" x14ac:dyDescent="0.25">
      <c r="A3547" s="393">
        <v>43891</v>
      </c>
      <c r="B3547" s="325" t="s">
        <v>150</v>
      </c>
      <c r="C3547" s="325" t="s">
        <v>169</v>
      </c>
      <c r="D3547" s="325" t="s">
        <v>81</v>
      </c>
      <c r="E3547" s="325" t="s">
        <v>46</v>
      </c>
      <c r="F3547" s="325">
        <v>140</v>
      </c>
      <c r="G3547" s="325" t="s">
        <v>170</v>
      </c>
      <c r="H3547" s="325" t="s">
        <v>170</v>
      </c>
      <c r="I3547" s="325" t="s">
        <v>170</v>
      </c>
    </row>
    <row r="3548" spans="1:9" x14ac:dyDescent="0.25">
      <c r="A3548" s="392">
        <v>43891</v>
      </c>
      <c r="B3548" s="324" t="s">
        <v>150</v>
      </c>
      <c r="C3548" s="324" t="s">
        <v>169</v>
      </c>
      <c r="D3548" s="324" t="s">
        <v>81</v>
      </c>
      <c r="E3548" s="324" t="s">
        <v>47</v>
      </c>
      <c r="F3548" s="324">
        <v>110</v>
      </c>
      <c r="G3548" s="324" t="s">
        <v>170</v>
      </c>
      <c r="H3548" s="324" t="s">
        <v>170</v>
      </c>
      <c r="I3548" s="324" t="s">
        <v>170</v>
      </c>
    </row>
    <row r="3549" spans="1:9" x14ac:dyDescent="0.25">
      <c r="A3549" s="393">
        <v>43891</v>
      </c>
      <c r="B3549" s="325" t="s">
        <v>150</v>
      </c>
      <c r="C3549" s="325" t="s">
        <v>169</v>
      </c>
      <c r="D3549" s="325" t="s">
        <v>81</v>
      </c>
      <c r="E3549" s="325" t="s">
        <v>48</v>
      </c>
      <c r="F3549" s="325">
        <v>95</v>
      </c>
      <c r="G3549" s="325" t="s">
        <v>170</v>
      </c>
      <c r="H3549" s="325" t="s">
        <v>170</v>
      </c>
      <c r="I3549" s="325" t="s">
        <v>170</v>
      </c>
    </row>
    <row r="3550" spans="1:9" x14ac:dyDescent="0.25">
      <c r="A3550" s="392">
        <v>43891</v>
      </c>
      <c r="B3550" s="324" t="s">
        <v>150</v>
      </c>
      <c r="C3550" s="324" t="s">
        <v>169</v>
      </c>
      <c r="D3550" s="324" t="s">
        <v>81</v>
      </c>
      <c r="E3550" s="324" t="s">
        <v>50</v>
      </c>
      <c r="F3550" s="324">
        <v>100</v>
      </c>
      <c r="G3550" s="324" t="s">
        <v>170</v>
      </c>
      <c r="H3550" s="324" t="s">
        <v>170</v>
      </c>
      <c r="I3550" s="324" t="s">
        <v>170</v>
      </c>
    </row>
    <row r="3551" spans="1:9" x14ac:dyDescent="0.25">
      <c r="A3551" s="393">
        <v>43891</v>
      </c>
      <c r="B3551" s="325" t="s">
        <v>91</v>
      </c>
      <c r="C3551" s="325" t="s">
        <v>169</v>
      </c>
      <c r="D3551" s="325" t="s">
        <v>81</v>
      </c>
      <c r="E3551" s="325" t="s">
        <v>46</v>
      </c>
      <c r="F3551" s="325">
        <v>957</v>
      </c>
      <c r="G3551" s="325">
        <v>892</v>
      </c>
      <c r="H3551" s="325">
        <v>65</v>
      </c>
      <c r="I3551" s="325">
        <v>7.0000000000000007E-2</v>
      </c>
    </row>
    <row r="3552" spans="1:9" x14ac:dyDescent="0.25">
      <c r="A3552" s="392">
        <v>43891</v>
      </c>
      <c r="B3552" s="324" t="s">
        <v>91</v>
      </c>
      <c r="C3552" s="324" t="s">
        <v>169</v>
      </c>
      <c r="D3552" s="324" t="s">
        <v>81</v>
      </c>
      <c r="E3552" s="324" t="s">
        <v>47</v>
      </c>
      <c r="F3552" s="324">
        <v>732</v>
      </c>
      <c r="G3552" s="324">
        <v>728</v>
      </c>
      <c r="H3552" s="324">
        <v>4</v>
      </c>
      <c r="I3552" s="324">
        <v>0.01</v>
      </c>
    </row>
    <row r="3553" spans="1:9" x14ac:dyDescent="0.25">
      <c r="A3553" s="393">
        <v>43891</v>
      </c>
      <c r="B3553" s="325" t="s">
        <v>91</v>
      </c>
      <c r="C3553" s="325" t="s">
        <v>169</v>
      </c>
      <c r="D3553" s="325" t="s">
        <v>81</v>
      </c>
      <c r="E3553" s="325" t="s">
        <v>48</v>
      </c>
      <c r="F3553" s="325">
        <v>693</v>
      </c>
      <c r="G3553" s="325">
        <v>687</v>
      </c>
      <c r="H3553" s="325">
        <v>6</v>
      </c>
      <c r="I3553" s="325">
        <v>0.01</v>
      </c>
    </row>
    <row r="3554" spans="1:9" x14ac:dyDescent="0.25">
      <c r="A3554" s="392">
        <v>43891</v>
      </c>
      <c r="B3554" s="324" t="s">
        <v>91</v>
      </c>
      <c r="C3554" s="324" t="s">
        <v>169</v>
      </c>
      <c r="D3554" s="324" t="s">
        <v>81</v>
      </c>
      <c r="E3554" s="324" t="s">
        <v>50</v>
      </c>
      <c r="F3554" s="324">
        <v>978</v>
      </c>
      <c r="G3554" s="324">
        <v>977</v>
      </c>
      <c r="H3554" s="324">
        <v>1</v>
      </c>
      <c r="I3554" s="324">
        <v>0</v>
      </c>
    </row>
    <row r="3555" spans="1:9" x14ac:dyDescent="0.25">
      <c r="A3555" s="393">
        <v>43891</v>
      </c>
      <c r="B3555" s="325" t="s">
        <v>91</v>
      </c>
      <c r="C3555" s="325" t="s">
        <v>169</v>
      </c>
      <c r="D3555" s="325" t="s">
        <v>82</v>
      </c>
      <c r="E3555" s="325" t="s">
        <v>9</v>
      </c>
      <c r="F3555" s="325">
        <v>662</v>
      </c>
      <c r="G3555" s="325">
        <v>661</v>
      </c>
      <c r="H3555" s="325">
        <v>1</v>
      </c>
      <c r="I3555" s="325">
        <v>0</v>
      </c>
    </row>
    <row r="3556" spans="1:9" x14ac:dyDescent="0.25">
      <c r="A3556" s="392">
        <v>43891</v>
      </c>
      <c r="B3556" s="324" t="s">
        <v>91</v>
      </c>
      <c r="C3556" s="324" t="s">
        <v>169</v>
      </c>
      <c r="D3556" s="324" t="s">
        <v>82</v>
      </c>
      <c r="E3556" s="324" t="s">
        <v>10</v>
      </c>
      <c r="F3556" s="324">
        <v>249</v>
      </c>
      <c r="G3556" s="324">
        <v>250</v>
      </c>
      <c r="H3556" s="324">
        <v>-1</v>
      </c>
      <c r="I3556" s="324">
        <v>0</v>
      </c>
    </row>
    <row r="3557" spans="1:9" x14ac:dyDescent="0.25">
      <c r="A3557" s="393">
        <v>43891</v>
      </c>
      <c r="B3557" s="325" t="s">
        <v>91</v>
      </c>
      <c r="C3557" s="325" t="s">
        <v>169</v>
      </c>
      <c r="D3557" s="325" t="s">
        <v>82</v>
      </c>
      <c r="E3557" s="325" t="s">
        <v>11</v>
      </c>
      <c r="F3557" s="325">
        <v>629</v>
      </c>
      <c r="G3557" s="325">
        <v>630</v>
      </c>
      <c r="H3557" s="325">
        <v>-1</v>
      </c>
      <c r="I3557" s="325">
        <v>0</v>
      </c>
    </row>
    <row r="3558" spans="1:9" x14ac:dyDescent="0.25">
      <c r="A3558" s="392">
        <v>43891</v>
      </c>
      <c r="B3558" s="324" t="s">
        <v>91</v>
      </c>
      <c r="C3558" s="324" t="s">
        <v>169</v>
      </c>
      <c r="D3558" s="324" t="s">
        <v>82</v>
      </c>
      <c r="E3558" s="324" t="s">
        <v>12</v>
      </c>
      <c r="F3558" s="324">
        <v>1250</v>
      </c>
      <c r="G3558" s="324">
        <v>1249</v>
      </c>
      <c r="H3558" s="324">
        <v>1</v>
      </c>
      <c r="I3558" s="324">
        <v>0</v>
      </c>
    </row>
    <row r="3559" spans="1:9" x14ac:dyDescent="0.25">
      <c r="A3559" s="393">
        <v>43891</v>
      </c>
      <c r="B3559" s="325" t="s">
        <v>91</v>
      </c>
      <c r="C3559" s="325" t="s">
        <v>169</v>
      </c>
      <c r="D3559" s="325" t="s">
        <v>82</v>
      </c>
      <c r="E3559" s="325" t="s">
        <v>13</v>
      </c>
      <c r="F3559" s="325">
        <v>352</v>
      </c>
      <c r="G3559" s="325">
        <v>283</v>
      </c>
      <c r="H3559" s="325">
        <v>69</v>
      </c>
      <c r="I3559" s="325">
        <v>0.24</v>
      </c>
    </row>
    <row r="3560" spans="1:9" x14ac:dyDescent="0.25">
      <c r="A3560" s="392">
        <v>43891</v>
      </c>
      <c r="B3560" s="324" t="s">
        <v>151</v>
      </c>
      <c r="C3560" s="324" t="s">
        <v>169</v>
      </c>
      <c r="D3560" s="324" t="s">
        <v>81</v>
      </c>
      <c r="E3560" s="324" t="s">
        <v>46</v>
      </c>
      <c r="F3560" s="324">
        <v>68</v>
      </c>
      <c r="G3560" s="324" t="s">
        <v>170</v>
      </c>
      <c r="H3560" s="324" t="s">
        <v>170</v>
      </c>
      <c r="I3560" s="324" t="s">
        <v>170</v>
      </c>
    </row>
    <row r="3561" spans="1:9" x14ac:dyDescent="0.25">
      <c r="A3561" s="393">
        <v>43891</v>
      </c>
      <c r="B3561" s="325" t="s">
        <v>151</v>
      </c>
      <c r="C3561" s="325" t="s">
        <v>169</v>
      </c>
      <c r="D3561" s="325" t="s">
        <v>81</v>
      </c>
      <c r="E3561" s="325" t="s">
        <v>47</v>
      </c>
      <c r="F3561" s="325">
        <v>109</v>
      </c>
      <c r="G3561" s="325" t="s">
        <v>170</v>
      </c>
      <c r="H3561" s="325" t="s">
        <v>170</v>
      </c>
      <c r="I3561" s="325" t="s">
        <v>170</v>
      </c>
    </row>
    <row r="3562" spans="1:9" x14ac:dyDescent="0.25">
      <c r="A3562" s="392">
        <v>43891</v>
      </c>
      <c r="B3562" s="324" t="s">
        <v>151</v>
      </c>
      <c r="C3562" s="324" t="s">
        <v>169</v>
      </c>
      <c r="D3562" s="324" t="s">
        <v>81</v>
      </c>
      <c r="E3562" s="324" t="s">
        <v>48</v>
      </c>
      <c r="F3562" s="324">
        <v>44</v>
      </c>
      <c r="G3562" s="324" t="s">
        <v>170</v>
      </c>
      <c r="H3562" s="324" t="s">
        <v>170</v>
      </c>
      <c r="I3562" s="324" t="s">
        <v>170</v>
      </c>
    </row>
    <row r="3563" spans="1:9" x14ac:dyDescent="0.25">
      <c r="A3563" s="393">
        <v>43891</v>
      </c>
      <c r="B3563" s="325" t="s">
        <v>151</v>
      </c>
      <c r="C3563" s="325" t="s">
        <v>169</v>
      </c>
      <c r="D3563" s="325" t="s">
        <v>81</v>
      </c>
      <c r="E3563" s="325" t="s">
        <v>50</v>
      </c>
      <c r="F3563" s="325">
        <v>63</v>
      </c>
      <c r="G3563" s="325" t="s">
        <v>170</v>
      </c>
      <c r="H3563" s="325" t="s">
        <v>170</v>
      </c>
      <c r="I3563" s="325" t="s">
        <v>170</v>
      </c>
    </row>
    <row r="3564" spans="1:9" x14ac:dyDescent="0.25">
      <c r="A3564" s="392">
        <v>43891</v>
      </c>
      <c r="B3564" s="324" t="s">
        <v>92</v>
      </c>
      <c r="C3564" s="324" t="s">
        <v>169</v>
      </c>
      <c r="D3564" s="324" t="s">
        <v>81</v>
      </c>
      <c r="E3564" s="324" t="s">
        <v>46</v>
      </c>
      <c r="F3564" s="324">
        <v>28</v>
      </c>
      <c r="G3564" s="324">
        <v>25</v>
      </c>
      <c r="H3564" s="324">
        <v>3</v>
      </c>
      <c r="I3564" s="324">
        <v>0.12</v>
      </c>
    </row>
    <row r="3565" spans="1:9" x14ac:dyDescent="0.25">
      <c r="A3565" s="393">
        <v>43891</v>
      </c>
      <c r="B3565" s="325" t="s">
        <v>92</v>
      </c>
      <c r="C3565" s="325" t="s">
        <v>169</v>
      </c>
      <c r="D3565" s="325" t="s">
        <v>81</v>
      </c>
      <c r="E3565" s="325" t="s">
        <v>47</v>
      </c>
      <c r="F3565" s="325">
        <v>371</v>
      </c>
      <c r="G3565" s="325">
        <v>371</v>
      </c>
      <c r="H3565" s="325">
        <v>0</v>
      </c>
      <c r="I3565" s="325">
        <v>0</v>
      </c>
    </row>
    <row r="3566" spans="1:9" x14ac:dyDescent="0.25">
      <c r="A3566" s="392">
        <v>43891</v>
      </c>
      <c r="B3566" s="324" t="s">
        <v>92</v>
      </c>
      <c r="C3566" s="324" t="s">
        <v>169</v>
      </c>
      <c r="D3566" s="324" t="s">
        <v>81</v>
      </c>
      <c r="E3566" s="324" t="s">
        <v>48</v>
      </c>
      <c r="F3566" s="324">
        <v>93</v>
      </c>
      <c r="G3566" s="324">
        <v>93</v>
      </c>
      <c r="H3566" s="324">
        <v>0</v>
      </c>
      <c r="I3566" s="324">
        <v>0</v>
      </c>
    </row>
    <row r="3567" spans="1:9" x14ac:dyDescent="0.25">
      <c r="A3567" s="393">
        <v>43891</v>
      </c>
      <c r="B3567" s="325" t="s">
        <v>92</v>
      </c>
      <c r="C3567" s="325" t="s">
        <v>169</v>
      </c>
      <c r="D3567" s="325" t="s">
        <v>81</v>
      </c>
      <c r="E3567" s="325" t="s">
        <v>50</v>
      </c>
      <c r="F3567" s="325">
        <v>625</v>
      </c>
      <c r="G3567" s="325">
        <v>625</v>
      </c>
      <c r="H3567" s="325">
        <v>0</v>
      </c>
      <c r="I3567" s="325">
        <v>0</v>
      </c>
    </row>
    <row r="3568" spans="1:9" x14ac:dyDescent="0.25">
      <c r="A3568" s="392">
        <v>43891</v>
      </c>
      <c r="B3568" s="324" t="s">
        <v>92</v>
      </c>
      <c r="C3568" s="324" t="s">
        <v>169</v>
      </c>
      <c r="D3568" s="324" t="s">
        <v>82</v>
      </c>
      <c r="E3568" s="324" t="s">
        <v>9</v>
      </c>
      <c r="F3568" s="324">
        <v>542</v>
      </c>
      <c r="G3568" s="324">
        <v>543</v>
      </c>
      <c r="H3568" s="324">
        <v>-1</v>
      </c>
      <c r="I3568" s="324">
        <v>0</v>
      </c>
    </row>
    <row r="3569" spans="1:9" x14ac:dyDescent="0.25">
      <c r="A3569" s="393">
        <v>43891</v>
      </c>
      <c r="B3569" s="325" t="s">
        <v>92</v>
      </c>
      <c r="C3569" s="325" t="s">
        <v>169</v>
      </c>
      <c r="D3569" s="325" t="s">
        <v>82</v>
      </c>
      <c r="E3569" s="325" t="s">
        <v>10</v>
      </c>
      <c r="F3569" s="325">
        <v>235</v>
      </c>
      <c r="G3569" s="325">
        <v>235</v>
      </c>
      <c r="H3569" s="325">
        <v>0</v>
      </c>
      <c r="I3569" s="325">
        <v>0</v>
      </c>
    </row>
    <row r="3570" spans="1:9" x14ac:dyDescent="0.25">
      <c r="A3570" s="392">
        <v>43891</v>
      </c>
      <c r="B3570" s="324" t="s">
        <v>92</v>
      </c>
      <c r="C3570" s="324" t="s">
        <v>169</v>
      </c>
      <c r="D3570" s="324" t="s">
        <v>82</v>
      </c>
      <c r="E3570" s="324" t="s">
        <v>11</v>
      </c>
      <c r="F3570" s="324">
        <v>43</v>
      </c>
      <c r="G3570" s="324">
        <v>43</v>
      </c>
      <c r="H3570" s="324">
        <v>0</v>
      </c>
      <c r="I3570" s="324">
        <v>0</v>
      </c>
    </row>
    <row r="3571" spans="1:9" x14ac:dyDescent="0.25">
      <c r="A3571" s="393">
        <v>43891</v>
      </c>
      <c r="B3571" s="325" t="s">
        <v>92</v>
      </c>
      <c r="C3571" s="325" t="s">
        <v>169</v>
      </c>
      <c r="D3571" s="325" t="s">
        <v>82</v>
      </c>
      <c r="E3571" s="325" t="s">
        <v>12</v>
      </c>
      <c r="F3571" s="325">
        <v>14</v>
      </c>
      <c r="G3571" s="325">
        <v>14</v>
      </c>
      <c r="H3571" s="325">
        <v>0</v>
      </c>
      <c r="I3571" s="325">
        <v>0</v>
      </c>
    </row>
    <row r="3572" spans="1:9" x14ac:dyDescent="0.25">
      <c r="A3572" s="392">
        <v>43891</v>
      </c>
      <c r="B3572" s="324" t="s">
        <v>92</v>
      </c>
      <c r="C3572" s="324" t="s">
        <v>169</v>
      </c>
      <c r="D3572" s="324" t="s">
        <v>82</v>
      </c>
      <c r="E3572" s="324" t="s">
        <v>13</v>
      </c>
      <c r="F3572" s="324">
        <v>283</v>
      </c>
      <c r="G3572" s="324">
        <v>279</v>
      </c>
      <c r="H3572" s="324">
        <v>4</v>
      </c>
      <c r="I3572" s="324">
        <v>0.01</v>
      </c>
    </row>
    <row r="3573" spans="1:9" x14ac:dyDescent="0.25">
      <c r="A3573" s="393">
        <v>43891</v>
      </c>
      <c r="B3573" s="325" t="s">
        <v>152</v>
      </c>
      <c r="C3573" s="325" t="s">
        <v>169</v>
      </c>
      <c r="D3573" s="325" t="s">
        <v>81</v>
      </c>
      <c r="E3573" s="325" t="s">
        <v>46</v>
      </c>
      <c r="F3573" s="325">
        <v>86</v>
      </c>
      <c r="G3573" s="325" t="s">
        <v>170</v>
      </c>
      <c r="H3573" s="325" t="s">
        <v>170</v>
      </c>
      <c r="I3573" s="325" t="s">
        <v>170</v>
      </c>
    </row>
    <row r="3574" spans="1:9" x14ac:dyDescent="0.25">
      <c r="A3574" s="392">
        <v>43891</v>
      </c>
      <c r="B3574" s="324" t="s">
        <v>152</v>
      </c>
      <c r="C3574" s="324" t="s">
        <v>169</v>
      </c>
      <c r="D3574" s="324" t="s">
        <v>81</v>
      </c>
      <c r="E3574" s="324" t="s">
        <v>47</v>
      </c>
      <c r="F3574" s="324">
        <v>96</v>
      </c>
      <c r="G3574" s="324" t="s">
        <v>170</v>
      </c>
      <c r="H3574" s="324" t="s">
        <v>170</v>
      </c>
      <c r="I3574" s="324" t="s">
        <v>170</v>
      </c>
    </row>
    <row r="3575" spans="1:9" x14ac:dyDescent="0.25">
      <c r="A3575" s="393">
        <v>43891</v>
      </c>
      <c r="B3575" s="325" t="s">
        <v>152</v>
      </c>
      <c r="C3575" s="325" t="s">
        <v>169</v>
      </c>
      <c r="D3575" s="325" t="s">
        <v>81</v>
      </c>
      <c r="E3575" s="325" t="s">
        <v>48</v>
      </c>
      <c r="F3575" s="325">
        <v>41</v>
      </c>
      <c r="G3575" s="325" t="s">
        <v>170</v>
      </c>
      <c r="H3575" s="325" t="s">
        <v>170</v>
      </c>
      <c r="I3575" s="325" t="s">
        <v>170</v>
      </c>
    </row>
    <row r="3576" spans="1:9" x14ac:dyDescent="0.25">
      <c r="A3576" s="392">
        <v>43891</v>
      </c>
      <c r="B3576" s="324" t="s">
        <v>152</v>
      </c>
      <c r="C3576" s="324" t="s">
        <v>169</v>
      </c>
      <c r="D3576" s="324" t="s">
        <v>81</v>
      </c>
      <c r="E3576" s="324" t="s">
        <v>50</v>
      </c>
      <c r="F3576" s="324">
        <v>134</v>
      </c>
      <c r="G3576" s="324" t="s">
        <v>170</v>
      </c>
      <c r="H3576" s="324" t="s">
        <v>170</v>
      </c>
      <c r="I3576" s="324" t="s">
        <v>170</v>
      </c>
    </row>
    <row r="3577" spans="1:9" x14ac:dyDescent="0.25">
      <c r="A3577" s="393">
        <v>43891</v>
      </c>
      <c r="B3577" s="325" t="s">
        <v>153</v>
      </c>
      <c r="C3577" s="325" t="s">
        <v>169</v>
      </c>
      <c r="D3577" s="325" t="s">
        <v>81</v>
      </c>
      <c r="E3577" s="325" t="s">
        <v>46</v>
      </c>
      <c r="F3577" s="325">
        <v>112</v>
      </c>
      <c r="G3577" s="325" t="s">
        <v>170</v>
      </c>
      <c r="H3577" s="325" t="s">
        <v>170</v>
      </c>
      <c r="I3577" s="325" t="s">
        <v>170</v>
      </c>
    </row>
    <row r="3578" spans="1:9" x14ac:dyDescent="0.25">
      <c r="A3578" s="392">
        <v>43891</v>
      </c>
      <c r="B3578" s="324" t="s">
        <v>153</v>
      </c>
      <c r="C3578" s="324" t="s">
        <v>169</v>
      </c>
      <c r="D3578" s="324" t="s">
        <v>81</v>
      </c>
      <c r="E3578" s="324" t="s">
        <v>47</v>
      </c>
      <c r="F3578" s="324">
        <v>56</v>
      </c>
      <c r="G3578" s="324" t="s">
        <v>170</v>
      </c>
      <c r="H3578" s="324" t="s">
        <v>170</v>
      </c>
      <c r="I3578" s="324" t="s">
        <v>170</v>
      </c>
    </row>
    <row r="3579" spans="1:9" x14ac:dyDescent="0.25">
      <c r="A3579" s="393">
        <v>43891</v>
      </c>
      <c r="B3579" s="325" t="s">
        <v>153</v>
      </c>
      <c r="C3579" s="325" t="s">
        <v>169</v>
      </c>
      <c r="D3579" s="325" t="s">
        <v>81</v>
      </c>
      <c r="E3579" s="325" t="s">
        <v>48</v>
      </c>
      <c r="F3579" s="325">
        <v>23</v>
      </c>
      <c r="G3579" s="325" t="s">
        <v>170</v>
      </c>
      <c r="H3579" s="325" t="s">
        <v>170</v>
      </c>
      <c r="I3579" s="325" t="s">
        <v>170</v>
      </c>
    </row>
    <row r="3580" spans="1:9" x14ac:dyDescent="0.25">
      <c r="A3580" s="392">
        <v>43891</v>
      </c>
      <c r="B3580" s="324" t="s">
        <v>153</v>
      </c>
      <c r="C3580" s="324" t="s">
        <v>169</v>
      </c>
      <c r="D3580" s="324" t="s">
        <v>81</v>
      </c>
      <c r="E3580" s="324" t="s">
        <v>50</v>
      </c>
      <c r="F3580" s="324">
        <v>25</v>
      </c>
      <c r="G3580" s="324" t="s">
        <v>170</v>
      </c>
      <c r="H3580" s="324" t="s">
        <v>170</v>
      </c>
      <c r="I3580" s="324" t="s">
        <v>170</v>
      </c>
    </row>
    <row r="3581" spans="1:9" x14ac:dyDescent="0.25">
      <c r="A3581" s="393">
        <v>43891</v>
      </c>
      <c r="B3581" s="325" t="s">
        <v>154</v>
      </c>
      <c r="C3581" s="325" t="s">
        <v>169</v>
      </c>
      <c r="D3581" s="325" t="s">
        <v>81</v>
      </c>
      <c r="E3581" s="325" t="s">
        <v>46</v>
      </c>
      <c r="F3581" s="325">
        <v>19</v>
      </c>
      <c r="G3581" s="325" t="s">
        <v>170</v>
      </c>
      <c r="H3581" s="325" t="s">
        <v>170</v>
      </c>
      <c r="I3581" s="325" t="s">
        <v>170</v>
      </c>
    </row>
    <row r="3582" spans="1:9" x14ac:dyDescent="0.25">
      <c r="A3582" s="392">
        <v>43891</v>
      </c>
      <c r="B3582" s="324" t="s">
        <v>154</v>
      </c>
      <c r="C3582" s="324" t="s">
        <v>169</v>
      </c>
      <c r="D3582" s="324" t="s">
        <v>81</v>
      </c>
      <c r="E3582" s="324" t="s">
        <v>47</v>
      </c>
      <c r="F3582" s="324">
        <v>48</v>
      </c>
      <c r="G3582" s="324" t="s">
        <v>170</v>
      </c>
      <c r="H3582" s="324" t="s">
        <v>170</v>
      </c>
      <c r="I3582" s="324" t="s">
        <v>170</v>
      </c>
    </row>
    <row r="3583" spans="1:9" x14ac:dyDescent="0.25">
      <c r="A3583" s="393">
        <v>43891</v>
      </c>
      <c r="B3583" s="325" t="s">
        <v>154</v>
      </c>
      <c r="C3583" s="325" t="s">
        <v>169</v>
      </c>
      <c r="D3583" s="325" t="s">
        <v>81</v>
      </c>
      <c r="E3583" s="325" t="s">
        <v>48</v>
      </c>
      <c r="F3583" s="325">
        <v>28</v>
      </c>
      <c r="G3583" s="325" t="s">
        <v>170</v>
      </c>
      <c r="H3583" s="325" t="s">
        <v>170</v>
      </c>
      <c r="I3583" s="325" t="s">
        <v>170</v>
      </c>
    </row>
    <row r="3584" spans="1:9" x14ac:dyDescent="0.25">
      <c r="A3584" s="392">
        <v>43891</v>
      </c>
      <c r="B3584" s="324" t="s">
        <v>154</v>
      </c>
      <c r="C3584" s="324" t="s">
        <v>169</v>
      </c>
      <c r="D3584" s="324" t="s">
        <v>81</v>
      </c>
      <c r="E3584" s="324" t="s">
        <v>50</v>
      </c>
      <c r="F3584" s="324">
        <v>100</v>
      </c>
      <c r="G3584" s="324" t="s">
        <v>170</v>
      </c>
      <c r="H3584" s="324" t="s">
        <v>170</v>
      </c>
      <c r="I3584" s="324" t="s">
        <v>170</v>
      </c>
    </row>
    <row r="3585" spans="1:9" x14ac:dyDescent="0.25">
      <c r="A3585" s="393">
        <v>43891</v>
      </c>
      <c r="B3585" s="325" t="s">
        <v>155</v>
      </c>
      <c r="C3585" s="325" t="s">
        <v>169</v>
      </c>
      <c r="D3585" s="325" t="s">
        <v>81</v>
      </c>
      <c r="E3585" s="325" t="s">
        <v>46</v>
      </c>
      <c r="F3585" s="325">
        <v>196</v>
      </c>
      <c r="G3585" s="325" t="s">
        <v>170</v>
      </c>
      <c r="H3585" s="325" t="s">
        <v>170</v>
      </c>
      <c r="I3585" s="325" t="s">
        <v>170</v>
      </c>
    </row>
    <row r="3586" spans="1:9" x14ac:dyDescent="0.25">
      <c r="A3586" s="392">
        <v>43891</v>
      </c>
      <c r="B3586" s="324" t="s">
        <v>155</v>
      </c>
      <c r="C3586" s="324" t="s">
        <v>169</v>
      </c>
      <c r="D3586" s="324" t="s">
        <v>81</v>
      </c>
      <c r="E3586" s="324" t="s">
        <v>47</v>
      </c>
      <c r="F3586" s="324">
        <v>210</v>
      </c>
      <c r="G3586" s="324" t="s">
        <v>170</v>
      </c>
      <c r="H3586" s="324" t="s">
        <v>170</v>
      </c>
      <c r="I3586" s="324" t="s">
        <v>170</v>
      </c>
    </row>
    <row r="3587" spans="1:9" x14ac:dyDescent="0.25">
      <c r="A3587" s="393">
        <v>43891</v>
      </c>
      <c r="B3587" s="325" t="s">
        <v>155</v>
      </c>
      <c r="C3587" s="325" t="s">
        <v>169</v>
      </c>
      <c r="D3587" s="325" t="s">
        <v>81</v>
      </c>
      <c r="E3587" s="325" t="s">
        <v>48</v>
      </c>
      <c r="F3587" s="325">
        <v>119</v>
      </c>
      <c r="G3587" s="325" t="s">
        <v>170</v>
      </c>
      <c r="H3587" s="325" t="s">
        <v>170</v>
      </c>
      <c r="I3587" s="325" t="s">
        <v>170</v>
      </c>
    </row>
    <row r="3588" spans="1:9" x14ac:dyDescent="0.25">
      <c r="A3588" s="392">
        <v>43891</v>
      </c>
      <c r="B3588" s="324" t="s">
        <v>155</v>
      </c>
      <c r="C3588" s="324" t="s">
        <v>169</v>
      </c>
      <c r="D3588" s="324" t="s">
        <v>81</v>
      </c>
      <c r="E3588" s="324" t="s">
        <v>50</v>
      </c>
      <c r="F3588" s="324">
        <v>253</v>
      </c>
      <c r="G3588" s="324" t="s">
        <v>170</v>
      </c>
      <c r="H3588" s="324" t="s">
        <v>170</v>
      </c>
      <c r="I3588" s="324" t="s">
        <v>170</v>
      </c>
    </row>
    <row r="3589" spans="1:9" x14ac:dyDescent="0.25">
      <c r="A3589" s="393">
        <v>43891</v>
      </c>
      <c r="B3589" s="325" t="s">
        <v>155</v>
      </c>
      <c r="C3589" s="325" t="s">
        <v>169</v>
      </c>
      <c r="D3589" s="325" t="s">
        <v>82</v>
      </c>
      <c r="E3589" s="325" t="s">
        <v>9</v>
      </c>
      <c r="F3589" s="325">
        <v>67</v>
      </c>
      <c r="G3589" s="325" t="s">
        <v>170</v>
      </c>
      <c r="H3589" s="325" t="s">
        <v>170</v>
      </c>
      <c r="I3589" s="325" t="s">
        <v>170</v>
      </c>
    </row>
    <row r="3590" spans="1:9" x14ac:dyDescent="0.25">
      <c r="A3590" s="392">
        <v>43891</v>
      </c>
      <c r="B3590" s="324" t="s">
        <v>155</v>
      </c>
      <c r="C3590" s="324" t="s">
        <v>169</v>
      </c>
      <c r="D3590" s="324" t="s">
        <v>82</v>
      </c>
      <c r="E3590" s="324" t="s">
        <v>10</v>
      </c>
      <c r="F3590" s="324">
        <v>55</v>
      </c>
      <c r="G3590" s="324" t="s">
        <v>170</v>
      </c>
      <c r="H3590" s="324" t="s">
        <v>170</v>
      </c>
      <c r="I3590" s="324" t="s">
        <v>170</v>
      </c>
    </row>
    <row r="3591" spans="1:9" x14ac:dyDescent="0.25">
      <c r="A3591" s="393">
        <v>43891</v>
      </c>
      <c r="B3591" s="325" t="s">
        <v>155</v>
      </c>
      <c r="C3591" s="325" t="s">
        <v>169</v>
      </c>
      <c r="D3591" s="325" t="s">
        <v>82</v>
      </c>
      <c r="E3591" s="325" t="s">
        <v>11</v>
      </c>
      <c r="F3591" s="325">
        <v>66</v>
      </c>
      <c r="G3591" s="325" t="s">
        <v>170</v>
      </c>
      <c r="H3591" s="325" t="s">
        <v>170</v>
      </c>
      <c r="I3591" s="325" t="s">
        <v>170</v>
      </c>
    </row>
    <row r="3592" spans="1:9" x14ac:dyDescent="0.25">
      <c r="A3592" s="392">
        <v>43891</v>
      </c>
      <c r="B3592" s="324" t="s">
        <v>155</v>
      </c>
      <c r="C3592" s="324" t="s">
        <v>169</v>
      </c>
      <c r="D3592" s="324" t="s">
        <v>82</v>
      </c>
      <c r="E3592" s="324" t="s">
        <v>12</v>
      </c>
      <c r="F3592" s="324">
        <v>157</v>
      </c>
      <c r="G3592" s="324" t="s">
        <v>170</v>
      </c>
      <c r="H3592" s="324" t="s">
        <v>170</v>
      </c>
      <c r="I3592" s="324" t="s">
        <v>170</v>
      </c>
    </row>
    <row r="3593" spans="1:9" x14ac:dyDescent="0.25">
      <c r="A3593" s="393">
        <v>43891</v>
      </c>
      <c r="B3593" s="325" t="s">
        <v>155</v>
      </c>
      <c r="C3593" s="325" t="s">
        <v>169</v>
      </c>
      <c r="D3593" s="325" t="s">
        <v>82</v>
      </c>
      <c r="E3593" s="325" t="s">
        <v>13</v>
      </c>
      <c r="F3593" s="325">
        <v>433</v>
      </c>
      <c r="G3593" s="325" t="s">
        <v>170</v>
      </c>
      <c r="H3593" s="325" t="s">
        <v>170</v>
      </c>
      <c r="I3593" s="325" t="s">
        <v>170</v>
      </c>
    </row>
    <row r="3594" spans="1:9" x14ac:dyDescent="0.25">
      <c r="A3594" s="392">
        <v>43891</v>
      </c>
      <c r="B3594" s="324" t="s">
        <v>156</v>
      </c>
      <c r="C3594" s="324" t="s">
        <v>169</v>
      </c>
      <c r="D3594" s="324" t="s">
        <v>81</v>
      </c>
      <c r="E3594" s="324" t="s">
        <v>46</v>
      </c>
      <c r="F3594" s="324">
        <v>127</v>
      </c>
      <c r="G3594" s="324" t="s">
        <v>170</v>
      </c>
      <c r="H3594" s="324" t="s">
        <v>170</v>
      </c>
      <c r="I3594" s="324" t="s">
        <v>170</v>
      </c>
    </row>
    <row r="3595" spans="1:9" x14ac:dyDescent="0.25">
      <c r="A3595" s="393">
        <v>43891</v>
      </c>
      <c r="B3595" s="325" t="s">
        <v>156</v>
      </c>
      <c r="C3595" s="325" t="s">
        <v>169</v>
      </c>
      <c r="D3595" s="325" t="s">
        <v>81</v>
      </c>
      <c r="E3595" s="325" t="s">
        <v>47</v>
      </c>
      <c r="F3595" s="325">
        <v>120</v>
      </c>
      <c r="G3595" s="325" t="s">
        <v>170</v>
      </c>
      <c r="H3595" s="325" t="s">
        <v>170</v>
      </c>
      <c r="I3595" s="325" t="s">
        <v>170</v>
      </c>
    </row>
    <row r="3596" spans="1:9" x14ac:dyDescent="0.25">
      <c r="A3596" s="392">
        <v>43891</v>
      </c>
      <c r="B3596" s="324" t="s">
        <v>156</v>
      </c>
      <c r="C3596" s="324" t="s">
        <v>169</v>
      </c>
      <c r="D3596" s="324" t="s">
        <v>81</v>
      </c>
      <c r="E3596" s="324" t="s">
        <v>48</v>
      </c>
      <c r="F3596" s="324">
        <v>86</v>
      </c>
      <c r="G3596" s="324" t="s">
        <v>170</v>
      </c>
      <c r="H3596" s="324" t="s">
        <v>170</v>
      </c>
      <c r="I3596" s="324" t="s">
        <v>170</v>
      </c>
    </row>
    <row r="3597" spans="1:9" x14ac:dyDescent="0.25">
      <c r="A3597" s="393">
        <v>43891</v>
      </c>
      <c r="B3597" s="325" t="s">
        <v>156</v>
      </c>
      <c r="C3597" s="325" t="s">
        <v>169</v>
      </c>
      <c r="D3597" s="325" t="s">
        <v>81</v>
      </c>
      <c r="E3597" s="325" t="s">
        <v>50</v>
      </c>
      <c r="F3597" s="325">
        <v>324</v>
      </c>
      <c r="G3597" s="325" t="s">
        <v>170</v>
      </c>
      <c r="H3597" s="325" t="s">
        <v>170</v>
      </c>
      <c r="I3597" s="325" t="s">
        <v>170</v>
      </c>
    </row>
    <row r="3598" spans="1:9" x14ac:dyDescent="0.25">
      <c r="A3598" s="392">
        <v>43891</v>
      </c>
      <c r="B3598" s="324" t="s">
        <v>156</v>
      </c>
      <c r="C3598" s="324" t="s">
        <v>169</v>
      </c>
      <c r="D3598" s="324" t="s">
        <v>82</v>
      </c>
      <c r="E3598" s="324" t="s">
        <v>9</v>
      </c>
      <c r="F3598" s="324">
        <v>26</v>
      </c>
      <c r="G3598" s="324" t="s">
        <v>170</v>
      </c>
      <c r="H3598" s="324" t="s">
        <v>170</v>
      </c>
      <c r="I3598" s="324" t="s">
        <v>170</v>
      </c>
    </row>
    <row r="3599" spans="1:9" x14ac:dyDescent="0.25">
      <c r="A3599" s="393">
        <v>43891</v>
      </c>
      <c r="B3599" s="325" t="s">
        <v>156</v>
      </c>
      <c r="C3599" s="325" t="s">
        <v>169</v>
      </c>
      <c r="D3599" s="325" t="s">
        <v>82</v>
      </c>
      <c r="E3599" s="325" t="s">
        <v>10</v>
      </c>
      <c r="F3599" s="325">
        <v>83</v>
      </c>
      <c r="G3599" s="325" t="s">
        <v>170</v>
      </c>
      <c r="H3599" s="325" t="s">
        <v>170</v>
      </c>
      <c r="I3599" s="325" t="s">
        <v>170</v>
      </c>
    </row>
    <row r="3600" spans="1:9" x14ac:dyDescent="0.25">
      <c r="A3600" s="392">
        <v>43891</v>
      </c>
      <c r="B3600" s="324" t="s">
        <v>156</v>
      </c>
      <c r="C3600" s="324" t="s">
        <v>169</v>
      </c>
      <c r="D3600" s="324" t="s">
        <v>82</v>
      </c>
      <c r="E3600" s="324" t="s">
        <v>11</v>
      </c>
      <c r="F3600" s="324">
        <v>166</v>
      </c>
      <c r="G3600" s="324" t="s">
        <v>170</v>
      </c>
      <c r="H3600" s="324" t="s">
        <v>170</v>
      </c>
      <c r="I3600" s="324" t="s">
        <v>170</v>
      </c>
    </row>
    <row r="3601" spans="1:9" x14ac:dyDescent="0.25">
      <c r="A3601" s="393">
        <v>43891</v>
      </c>
      <c r="B3601" s="325" t="s">
        <v>156</v>
      </c>
      <c r="C3601" s="325" t="s">
        <v>169</v>
      </c>
      <c r="D3601" s="325" t="s">
        <v>82</v>
      </c>
      <c r="E3601" s="325" t="s">
        <v>12</v>
      </c>
      <c r="F3601" s="325">
        <v>205</v>
      </c>
      <c r="G3601" s="325" t="s">
        <v>170</v>
      </c>
      <c r="H3601" s="325" t="s">
        <v>170</v>
      </c>
      <c r="I3601" s="325" t="s">
        <v>170</v>
      </c>
    </row>
    <row r="3602" spans="1:9" x14ac:dyDescent="0.25">
      <c r="A3602" s="392">
        <v>43891</v>
      </c>
      <c r="B3602" s="324" t="s">
        <v>156</v>
      </c>
      <c r="C3602" s="324" t="s">
        <v>169</v>
      </c>
      <c r="D3602" s="324" t="s">
        <v>82</v>
      </c>
      <c r="E3602" s="324" t="s">
        <v>13</v>
      </c>
      <c r="F3602" s="324">
        <v>177</v>
      </c>
      <c r="G3602" s="324" t="s">
        <v>170</v>
      </c>
      <c r="H3602" s="324" t="s">
        <v>170</v>
      </c>
      <c r="I3602" s="324" t="s">
        <v>170</v>
      </c>
    </row>
    <row r="3603" spans="1:9" x14ac:dyDescent="0.25">
      <c r="A3603" s="393">
        <v>43891</v>
      </c>
      <c r="B3603" s="325" t="s">
        <v>93</v>
      </c>
      <c r="C3603" s="325" t="s">
        <v>169</v>
      </c>
      <c r="D3603" s="325" t="s">
        <v>81</v>
      </c>
      <c r="E3603" s="325" t="s">
        <v>46</v>
      </c>
      <c r="F3603" s="325">
        <v>227</v>
      </c>
      <c r="G3603" s="325">
        <v>209</v>
      </c>
      <c r="H3603" s="325">
        <v>18</v>
      </c>
      <c r="I3603" s="325">
        <v>0.09</v>
      </c>
    </row>
    <row r="3604" spans="1:9" x14ac:dyDescent="0.25">
      <c r="A3604" s="392">
        <v>43891</v>
      </c>
      <c r="B3604" s="324" t="s">
        <v>93</v>
      </c>
      <c r="C3604" s="324" t="s">
        <v>169</v>
      </c>
      <c r="D3604" s="324" t="s">
        <v>81</v>
      </c>
      <c r="E3604" s="324" t="s">
        <v>47</v>
      </c>
      <c r="F3604" s="324">
        <v>205</v>
      </c>
      <c r="G3604" s="324">
        <v>197</v>
      </c>
      <c r="H3604" s="324">
        <v>8</v>
      </c>
      <c r="I3604" s="324">
        <v>0.04</v>
      </c>
    </row>
    <row r="3605" spans="1:9" x14ac:dyDescent="0.25">
      <c r="A3605" s="393">
        <v>43891</v>
      </c>
      <c r="B3605" s="325" t="s">
        <v>93</v>
      </c>
      <c r="C3605" s="325" t="s">
        <v>169</v>
      </c>
      <c r="D3605" s="325" t="s">
        <v>81</v>
      </c>
      <c r="E3605" s="325" t="s">
        <v>48</v>
      </c>
      <c r="F3605" s="325">
        <v>136</v>
      </c>
      <c r="G3605" s="325">
        <v>132</v>
      </c>
      <c r="H3605" s="325">
        <v>4</v>
      </c>
      <c r="I3605" s="325">
        <v>0.03</v>
      </c>
    </row>
    <row r="3606" spans="1:9" x14ac:dyDescent="0.25">
      <c r="A3606" s="392">
        <v>43891</v>
      </c>
      <c r="B3606" s="324" t="s">
        <v>93</v>
      </c>
      <c r="C3606" s="324" t="s">
        <v>169</v>
      </c>
      <c r="D3606" s="324" t="s">
        <v>81</v>
      </c>
      <c r="E3606" s="324" t="s">
        <v>50</v>
      </c>
      <c r="F3606" s="324">
        <v>425</v>
      </c>
      <c r="G3606" s="324">
        <v>425</v>
      </c>
      <c r="H3606" s="324">
        <v>0</v>
      </c>
      <c r="I3606" s="324">
        <v>0</v>
      </c>
    </row>
    <row r="3607" spans="1:9" x14ac:dyDescent="0.25">
      <c r="A3607" s="393">
        <v>43891</v>
      </c>
      <c r="B3607" s="325" t="s">
        <v>93</v>
      </c>
      <c r="C3607" s="325" t="s">
        <v>169</v>
      </c>
      <c r="D3607" s="325" t="s">
        <v>82</v>
      </c>
      <c r="E3607" s="325" t="s">
        <v>9</v>
      </c>
      <c r="F3607" s="325">
        <v>63</v>
      </c>
      <c r="G3607" s="325">
        <v>62</v>
      </c>
      <c r="H3607" s="325">
        <v>1</v>
      </c>
      <c r="I3607" s="325">
        <v>0.02</v>
      </c>
    </row>
    <row r="3608" spans="1:9" x14ac:dyDescent="0.25">
      <c r="A3608" s="392">
        <v>43891</v>
      </c>
      <c r="B3608" s="324" t="s">
        <v>93</v>
      </c>
      <c r="C3608" s="324" t="s">
        <v>169</v>
      </c>
      <c r="D3608" s="324" t="s">
        <v>82</v>
      </c>
      <c r="E3608" s="324" t="s">
        <v>10</v>
      </c>
      <c r="F3608" s="324">
        <v>134</v>
      </c>
      <c r="G3608" s="324">
        <v>134</v>
      </c>
      <c r="H3608" s="324">
        <v>0</v>
      </c>
      <c r="I3608" s="324">
        <v>0</v>
      </c>
    </row>
    <row r="3609" spans="1:9" x14ac:dyDescent="0.25">
      <c r="A3609" s="393">
        <v>43891</v>
      </c>
      <c r="B3609" s="325" t="s">
        <v>93</v>
      </c>
      <c r="C3609" s="325" t="s">
        <v>169</v>
      </c>
      <c r="D3609" s="325" t="s">
        <v>82</v>
      </c>
      <c r="E3609" s="325" t="s">
        <v>11</v>
      </c>
      <c r="F3609" s="325">
        <v>203</v>
      </c>
      <c r="G3609" s="325">
        <v>203</v>
      </c>
      <c r="H3609" s="325">
        <v>0</v>
      </c>
      <c r="I3609" s="325">
        <v>0</v>
      </c>
    </row>
    <row r="3610" spans="1:9" x14ac:dyDescent="0.25">
      <c r="A3610" s="392">
        <v>43891</v>
      </c>
      <c r="B3610" s="324" t="s">
        <v>93</v>
      </c>
      <c r="C3610" s="324" t="s">
        <v>169</v>
      </c>
      <c r="D3610" s="324" t="s">
        <v>82</v>
      </c>
      <c r="E3610" s="324" t="s">
        <v>12</v>
      </c>
      <c r="F3610" s="324">
        <v>291</v>
      </c>
      <c r="G3610" s="324">
        <v>290</v>
      </c>
      <c r="H3610" s="324">
        <v>1</v>
      </c>
      <c r="I3610" s="324">
        <v>0</v>
      </c>
    </row>
    <row r="3611" spans="1:9" x14ac:dyDescent="0.25">
      <c r="A3611" s="393">
        <v>43891</v>
      </c>
      <c r="B3611" s="325" t="s">
        <v>93</v>
      </c>
      <c r="C3611" s="325" t="s">
        <v>169</v>
      </c>
      <c r="D3611" s="325" t="s">
        <v>82</v>
      </c>
      <c r="E3611" s="325" t="s">
        <v>13</v>
      </c>
      <c r="F3611" s="325">
        <v>302</v>
      </c>
      <c r="G3611" s="325">
        <v>274</v>
      </c>
      <c r="H3611" s="325">
        <v>28</v>
      </c>
      <c r="I3611" s="325">
        <v>0.1</v>
      </c>
    </row>
    <row r="3612" spans="1:9" x14ac:dyDescent="0.25">
      <c r="A3612" s="392">
        <v>43891</v>
      </c>
      <c r="B3612" s="324" t="s">
        <v>171</v>
      </c>
      <c r="C3612" s="324" t="s">
        <v>169</v>
      </c>
      <c r="D3612" s="324" t="s">
        <v>81</v>
      </c>
      <c r="E3612" s="324" t="s">
        <v>46</v>
      </c>
      <c r="F3612" s="324" t="s">
        <v>170</v>
      </c>
      <c r="G3612" s="324" t="s">
        <v>170</v>
      </c>
      <c r="H3612" s="324" t="s">
        <v>170</v>
      </c>
      <c r="I3612" s="324" t="s">
        <v>170</v>
      </c>
    </row>
    <row r="3613" spans="1:9" x14ac:dyDescent="0.25">
      <c r="A3613" s="393">
        <v>43891</v>
      </c>
      <c r="B3613" s="325" t="s">
        <v>171</v>
      </c>
      <c r="C3613" s="325" t="s">
        <v>169</v>
      </c>
      <c r="D3613" s="325" t="s">
        <v>81</v>
      </c>
      <c r="E3613" s="325" t="s">
        <v>47</v>
      </c>
      <c r="F3613" s="325" t="s">
        <v>170</v>
      </c>
      <c r="G3613" s="325" t="s">
        <v>170</v>
      </c>
      <c r="H3613" s="325" t="s">
        <v>170</v>
      </c>
      <c r="I3613" s="325" t="s">
        <v>170</v>
      </c>
    </row>
    <row r="3614" spans="1:9" x14ac:dyDescent="0.25">
      <c r="A3614" s="392">
        <v>43891</v>
      </c>
      <c r="B3614" s="324" t="s">
        <v>171</v>
      </c>
      <c r="C3614" s="324" t="s">
        <v>169</v>
      </c>
      <c r="D3614" s="324" t="s">
        <v>81</v>
      </c>
      <c r="E3614" s="324" t="s">
        <v>48</v>
      </c>
      <c r="F3614" s="324" t="s">
        <v>170</v>
      </c>
      <c r="G3614" s="324" t="s">
        <v>170</v>
      </c>
      <c r="H3614" s="324" t="s">
        <v>170</v>
      </c>
      <c r="I3614" s="324" t="s">
        <v>170</v>
      </c>
    </row>
    <row r="3615" spans="1:9" x14ac:dyDescent="0.25">
      <c r="A3615" s="393">
        <v>43891</v>
      </c>
      <c r="B3615" s="325" t="s">
        <v>171</v>
      </c>
      <c r="C3615" s="325" t="s">
        <v>169</v>
      </c>
      <c r="D3615" s="325" t="s">
        <v>81</v>
      </c>
      <c r="E3615" s="325" t="s">
        <v>50</v>
      </c>
      <c r="F3615" s="325" t="s">
        <v>170</v>
      </c>
      <c r="G3615" s="325" t="s">
        <v>170</v>
      </c>
      <c r="H3615" s="325" t="s">
        <v>170</v>
      </c>
      <c r="I3615" s="325" t="s">
        <v>170</v>
      </c>
    </row>
    <row r="3616" spans="1:9" x14ac:dyDescent="0.25">
      <c r="A3616" s="392">
        <v>43891</v>
      </c>
      <c r="B3616" s="324" t="s">
        <v>171</v>
      </c>
      <c r="C3616" s="324" t="s">
        <v>169</v>
      </c>
      <c r="D3616" s="324" t="s">
        <v>82</v>
      </c>
      <c r="E3616" s="324" t="s">
        <v>9</v>
      </c>
      <c r="F3616" s="324" t="s">
        <v>170</v>
      </c>
      <c r="G3616" s="324" t="s">
        <v>170</v>
      </c>
      <c r="H3616" s="324" t="s">
        <v>170</v>
      </c>
      <c r="I3616" s="324" t="s">
        <v>170</v>
      </c>
    </row>
    <row r="3617" spans="1:9" x14ac:dyDescent="0.25">
      <c r="A3617" s="393">
        <v>43891</v>
      </c>
      <c r="B3617" s="325" t="s">
        <v>171</v>
      </c>
      <c r="C3617" s="325" t="s">
        <v>169</v>
      </c>
      <c r="D3617" s="325" t="s">
        <v>82</v>
      </c>
      <c r="E3617" s="325" t="s">
        <v>10</v>
      </c>
      <c r="F3617" s="325" t="s">
        <v>170</v>
      </c>
      <c r="G3617" s="325" t="s">
        <v>170</v>
      </c>
      <c r="H3617" s="325" t="s">
        <v>170</v>
      </c>
      <c r="I3617" s="325" t="s">
        <v>170</v>
      </c>
    </row>
    <row r="3618" spans="1:9" x14ac:dyDescent="0.25">
      <c r="A3618" s="392">
        <v>43891</v>
      </c>
      <c r="B3618" s="324" t="s">
        <v>171</v>
      </c>
      <c r="C3618" s="324" t="s">
        <v>169</v>
      </c>
      <c r="D3618" s="324" t="s">
        <v>82</v>
      </c>
      <c r="E3618" s="324" t="s">
        <v>11</v>
      </c>
      <c r="F3618" s="324" t="s">
        <v>170</v>
      </c>
      <c r="G3618" s="324" t="s">
        <v>170</v>
      </c>
      <c r="H3618" s="324" t="s">
        <v>170</v>
      </c>
      <c r="I3618" s="324" t="s">
        <v>170</v>
      </c>
    </row>
    <row r="3619" spans="1:9" x14ac:dyDescent="0.25">
      <c r="A3619" s="393">
        <v>43891</v>
      </c>
      <c r="B3619" s="325" t="s">
        <v>171</v>
      </c>
      <c r="C3619" s="325" t="s">
        <v>169</v>
      </c>
      <c r="D3619" s="325" t="s">
        <v>82</v>
      </c>
      <c r="E3619" s="325" t="s">
        <v>12</v>
      </c>
      <c r="F3619" s="325" t="s">
        <v>170</v>
      </c>
      <c r="G3619" s="325" t="s">
        <v>170</v>
      </c>
      <c r="H3619" s="325" t="s">
        <v>170</v>
      </c>
      <c r="I3619" s="325" t="s">
        <v>170</v>
      </c>
    </row>
    <row r="3620" spans="1:9" x14ac:dyDescent="0.25">
      <c r="A3620" s="392">
        <v>43891</v>
      </c>
      <c r="B3620" s="324" t="s">
        <v>171</v>
      </c>
      <c r="C3620" s="324" t="s">
        <v>169</v>
      </c>
      <c r="D3620" s="324" t="s">
        <v>82</v>
      </c>
      <c r="E3620" s="324" t="s">
        <v>13</v>
      </c>
      <c r="F3620" s="324" t="s">
        <v>170</v>
      </c>
      <c r="G3620" s="324" t="s">
        <v>170</v>
      </c>
      <c r="H3620" s="324" t="s">
        <v>170</v>
      </c>
      <c r="I3620" s="324" t="s">
        <v>170</v>
      </c>
    </row>
    <row r="3621" spans="1:9" x14ac:dyDescent="0.25">
      <c r="A3621" s="393">
        <v>43891</v>
      </c>
      <c r="B3621" s="325" t="s">
        <v>157</v>
      </c>
      <c r="C3621" s="325" t="s">
        <v>169</v>
      </c>
      <c r="D3621" s="325" t="s">
        <v>81</v>
      </c>
      <c r="E3621" s="325" t="s">
        <v>46</v>
      </c>
      <c r="F3621" s="325">
        <v>131</v>
      </c>
      <c r="G3621" s="325" t="s">
        <v>170</v>
      </c>
      <c r="H3621" s="325" t="s">
        <v>170</v>
      </c>
      <c r="I3621" s="325" t="s">
        <v>170</v>
      </c>
    </row>
    <row r="3622" spans="1:9" x14ac:dyDescent="0.25">
      <c r="A3622" s="392">
        <v>43891</v>
      </c>
      <c r="B3622" s="324" t="s">
        <v>157</v>
      </c>
      <c r="C3622" s="324" t="s">
        <v>169</v>
      </c>
      <c r="D3622" s="324" t="s">
        <v>81</v>
      </c>
      <c r="E3622" s="324" t="s">
        <v>47</v>
      </c>
      <c r="F3622" s="324">
        <v>91</v>
      </c>
      <c r="G3622" s="324" t="s">
        <v>170</v>
      </c>
      <c r="H3622" s="324" t="s">
        <v>170</v>
      </c>
      <c r="I3622" s="324" t="s">
        <v>170</v>
      </c>
    </row>
    <row r="3623" spans="1:9" x14ac:dyDescent="0.25">
      <c r="A3623" s="393">
        <v>43891</v>
      </c>
      <c r="B3623" s="325" t="s">
        <v>157</v>
      </c>
      <c r="C3623" s="325" t="s">
        <v>169</v>
      </c>
      <c r="D3623" s="325" t="s">
        <v>81</v>
      </c>
      <c r="E3623" s="325" t="s">
        <v>48</v>
      </c>
      <c r="F3623" s="325">
        <v>69</v>
      </c>
      <c r="G3623" s="325" t="s">
        <v>170</v>
      </c>
      <c r="H3623" s="325" t="s">
        <v>170</v>
      </c>
      <c r="I3623" s="325" t="s">
        <v>170</v>
      </c>
    </row>
    <row r="3624" spans="1:9" x14ac:dyDescent="0.25">
      <c r="A3624" s="392">
        <v>43891</v>
      </c>
      <c r="B3624" s="324" t="s">
        <v>157</v>
      </c>
      <c r="C3624" s="324" t="s">
        <v>169</v>
      </c>
      <c r="D3624" s="324" t="s">
        <v>81</v>
      </c>
      <c r="E3624" s="324" t="s">
        <v>50</v>
      </c>
      <c r="F3624" s="324">
        <v>168</v>
      </c>
      <c r="G3624" s="324" t="s">
        <v>170</v>
      </c>
      <c r="H3624" s="324" t="s">
        <v>170</v>
      </c>
      <c r="I3624" s="324" t="s">
        <v>170</v>
      </c>
    </row>
    <row r="3625" spans="1:9" x14ac:dyDescent="0.25">
      <c r="A3625" s="393">
        <v>43891</v>
      </c>
      <c r="B3625" s="325" t="s">
        <v>157</v>
      </c>
      <c r="C3625" s="325" t="s">
        <v>169</v>
      </c>
      <c r="D3625" s="325" t="s">
        <v>82</v>
      </c>
      <c r="E3625" s="325" t="s">
        <v>9</v>
      </c>
      <c r="F3625" s="325">
        <v>88</v>
      </c>
      <c r="G3625" s="325" t="s">
        <v>170</v>
      </c>
      <c r="H3625" s="325" t="s">
        <v>170</v>
      </c>
      <c r="I3625" s="325" t="s">
        <v>170</v>
      </c>
    </row>
    <row r="3626" spans="1:9" x14ac:dyDescent="0.25">
      <c r="A3626" s="392">
        <v>43891</v>
      </c>
      <c r="B3626" s="324" t="s">
        <v>157</v>
      </c>
      <c r="C3626" s="324" t="s">
        <v>169</v>
      </c>
      <c r="D3626" s="324" t="s">
        <v>82</v>
      </c>
      <c r="E3626" s="324" t="s">
        <v>10</v>
      </c>
      <c r="F3626" s="324">
        <v>28</v>
      </c>
      <c r="G3626" s="324" t="s">
        <v>170</v>
      </c>
      <c r="H3626" s="324" t="s">
        <v>170</v>
      </c>
      <c r="I3626" s="324" t="s">
        <v>170</v>
      </c>
    </row>
    <row r="3627" spans="1:9" x14ac:dyDescent="0.25">
      <c r="A3627" s="393">
        <v>43891</v>
      </c>
      <c r="B3627" s="325" t="s">
        <v>157</v>
      </c>
      <c r="C3627" s="325" t="s">
        <v>169</v>
      </c>
      <c r="D3627" s="325" t="s">
        <v>82</v>
      </c>
      <c r="E3627" s="325" t="s">
        <v>11</v>
      </c>
      <c r="F3627" s="325">
        <v>99</v>
      </c>
      <c r="G3627" s="325" t="s">
        <v>170</v>
      </c>
      <c r="H3627" s="325" t="s">
        <v>170</v>
      </c>
      <c r="I3627" s="325" t="s">
        <v>170</v>
      </c>
    </row>
    <row r="3628" spans="1:9" x14ac:dyDescent="0.25">
      <c r="A3628" s="392">
        <v>43891</v>
      </c>
      <c r="B3628" s="324" t="s">
        <v>157</v>
      </c>
      <c r="C3628" s="324" t="s">
        <v>169</v>
      </c>
      <c r="D3628" s="324" t="s">
        <v>82</v>
      </c>
      <c r="E3628" s="324" t="s">
        <v>12</v>
      </c>
      <c r="F3628" s="324">
        <v>63</v>
      </c>
      <c r="G3628" s="324" t="s">
        <v>170</v>
      </c>
      <c r="H3628" s="324" t="s">
        <v>170</v>
      </c>
      <c r="I3628" s="324" t="s">
        <v>170</v>
      </c>
    </row>
    <row r="3629" spans="1:9" x14ac:dyDescent="0.25">
      <c r="A3629" s="393">
        <v>43891</v>
      </c>
      <c r="B3629" s="325" t="s">
        <v>157</v>
      </c>
      <c r="C3629" s="325" t="s">
        <v>169</v>
      </c>
      <c r="D3629" s="325" t="s">
        <v>82</v>
      </c>
      <c r="E3629" s="325" t="s">
        <v>13</v>
      </c>
      <c r="F3629" s="325">
        <v>141</v>
      </c>
      <c r="G3629" s="325" t="s">
        <v>170</v>
      </c>
      <c r="H3629" s="325" t="s">
        <v>170</v>
      </c>
      <c r="I3629" s="325" t="s">
        <v>170</v>
      </c>
    </row>
    <row r="3630" spans="1:9" x14ac:dyDescent="0.25">
      <c r="A3630" s="392">
        <v>43891</v>
      </c>
      <c r="B3630" s="324" t="s">
        <v>158</v>
      </c>
      <c r="C3630" s="324" t="s">
        <v>169</v>
      </c>
      <c r="D3630" s="324" t="s">
        <v>81</v>
      </c>
      <c r="E3630" s="324" t="s">
        <v>46</v>
      </c>
      <c r="F3630" s="324">
        <v>294</v>
      </c>
      <c r="G3630" s="324" t="s">
        <v>170</v>
      </c>
      <c r="H3630" s="324" t="s">
        <v>170</v>
      </c>
      <c r="I3630" s="324" t="s">
        <v>170</v>
      </c>
    </row>
    <row r="3631" spans="1:9" x14ac:dyDescent="0.25">
      <c r="A3631" s="393">
        <v>43891</v>
      </c>
      <c r="B3631" s="325" t="s">
        <v>158</v>
      </c>
      <c r="C3631" s="325" t="s">
        <v>169</v>
      </c>
      <c r="D3631" s="325" t="s">
        <v>81</v>
      </c>
      <c r="E3631" s="325" t="s">
        <v>47</v>
      </c>
      <c r="F3631" s="325">
        <v>128</v>
      </c>
      <c r="G3631" s="325" t="s">
        <v>170</v>
      </c>
      <c r="H3631" s="325" t="s">
        <v>170</v>
      </c>
      <c r="I3631" s="325" t="s">
        <v>170</v>
      </c>
    </row>
    <row r="3632" spans="1:9" x14ac:dyDescent="0.25">
      <c r="A3632" s="392">
        <v>43891</v>
      </c>
      <c r="B3632" s="324" t="s">
        <v>158</v>
      </c>
      <c r="C3632" s="324" t="s">
        <v>169</v>
      </c>
      <c r="D3632" s="324" t="s">
        <v>81</v>
      </c>
      <c r="E3632" s="324" t="s">
        <v>48</v>
      </c>
      <c r="F3632" s="324">
        <v>88</v>
      </c>
      <c r="G3632" s="324" t="s">
        <v>170</v>
      </c>
      <c r="H3632" s="324" t="s">
        <v>170</v>
      </c>
      <c r="I3632" s="324" t="s">
        <v>170</v>
      </c>
    </row>
    <row r="3633" spans="1:9" x14ac:dyDescent="0.25">
      <c r="A3633" s="393">
        <v>43891</v>
      </c>
      <c r="B3633" s="325" t="s">
        <v>158</v>
      </c>
      <c r="C3633" s="325" t="s">
        <v>169</v>
      </c>
      <c r="D3633" s="325" t="s">
        <v>81</v>
      </c>
      <c r="E3633" s="325" t="s">
        <v>50</v>
      </c>
      <c r="F3633" s="325">
        <v>203</v>
      </c>
      <c r="G3633" s="325" t="s">
        <v>170</v>
      </c>
      <c r="H3633" s="325" t="s">
        <v>170</v>
      </c>
      <c r="I3633" s="325" t="s">
        <v>170</v>
      </c>
    </row>
    <row r="3634" spans="1:9" x14ac:dyDescent="0.25">
      <c r="A3634" s="392">
        <v>43891</v>
      </c>
      <c r="B3634" s="324" t="s">
        <v>158</v>
      </c>
      <c r="C3634" s="324" t="s">
        <v>169</v>
      </c>
      <c r="D3634" s="324" t="s">
        <v>82</v>
      </c>
      <c r="E3634" s="324" t="s">
        <v>9</v>
      </c>
      <c r="F3634" s="324">
        <v>39</v>
      </c>
      <c r="G3634" s="324" t="s">
        <v>170</v>
      </c>
      <c r="H3634" s="324" t="s">
        <v>170</v>
      </c>
      <c r="I3634" s="324" t="s">
        <v>170</v>
      </c>
    </row>
    <row r="3635" spans="1:9" x14ac:dyDescent="0.25">
      <c r="A3635" s="393">
        <v>43891</v>
      </c>
      <c r="B3635" s="325" t="s">
        <v>158</v>
      </c>
      <c r="C3635" s="325" t="s">
        <v>169</v>
      </c>
      <c r="D3635" s="325" t="s">
        <v>82</v>
      </c>
      <c r="E3635" s="325" t="s">
        <v>10</v>
      </c>
      <c r="F3635" s="325">
        <v>58</v>
      </c>
      <c r="G3635" s="325" t="s">
        <v>170</v>
      </c>
      <c r="H3635" s="325" t="s">
        <v>170</v>
      </c>
      <c r="I3635" s="325" t="s">
        <v>170</v>
      </c>
    </row>
    <row r="3636" spans="1:9" x14ac:dyDescent="0.25">
      <c r="A3636" s="392">
        <v>43891</v>
      </c>
      <c r="B3636" s="324" t="s">
        <v>158</v>
      </c>
      <c r="C3636" s="324" t="s">
        <v>169</v>
      </c>
      <c r="D3636" s="324" t="s">
        <v>82</v>
      </c>
      <c r="E3636" s="324" t="s">
        <v>11</v>
      </c>
      <c r="F3636" s="324">
        <v>79</v>
      </c>
      <c r="G3636" s="324" t="s">
        <v>170</v>
      </c>
      <c r="H3636" s="324" t="s">
        <v>170</v>
      </c>
      <c r="I3636" s="324" t="s">
        <v>170</v>
      </c>
    </row>
    <row r="3637" spans="1:9" x14ac:dyDescent="0.25">
      <c r="A3637" s="393">
        <v>43891</v>
      </c>
      <c r="B3637" s="325" t="s">
        <v>158</v>
      </c>
      <c r="C3637" s="325" t="s">
        <v>169</v>
      </c>
      <c r="D3637" s="325" t="s">
        <v>82</v>
      </c>
      <c r="E3637" s="325" t="s">
        <v>12</v>
      </c>
      <c r="F3637" s="325">
        <v>192</v>
      </c>
      <c r="G3637" s="325" t="s">
        <v>170</v>
      </c>
      <c r="H3637" s="325" t="s">
        <v>170</v>
      </c>
      <c r="I3637" s="325" t="s">
        <v>170</v>
      </c>
    </row>
    <row r="3638" spans="1:9" x14ac:dyDescent="0.25">
      <c r="A3638" s="392">
        <v>43891</v>
      </c>
      <c r="B3638" s="324" t="s">
        <v>158</v>
      </c>
      <c r="C3638" s="324" t="s">
        <v>169</v>
      </c>
      <c r="D3638" s="324" t="s">
        <v>82</v>
      </c>
      <c r="E3638" s="324" t="s">
        <v>13</v>
      </c>
      <c r="F3638" s="324">
        <v>345</v>
      </c>
      <c r="G3638" s="324" t="s">
        <v>170</v>
      </c>
      <c r="H3638" s="324" t="s">
        <v>170</v>
      </c>
      <c r="I3638" s="324" t="s">
        <v>170</v>
      </c>
    </row>
    <row r="3639" spans="1:9" x14ac:dyDescent="0.25">
      <c r="A3639" s="393">
        <v>43891</v>
      </c>
      <c r="B3639" s="325" t="s">
        <v>94</v>
      </c>
      <c r="C3639" s="325" t="s">
        <v>169</v>
      </c>
      <c r="D3639" s="325" t="s">
        <v>81</v>
      </c>
      <c r="E3639" s="325" t="s">
        <v>46</v>
      </c>
      <c r="F3639" s="325">
        <v>206</v>
      </c>
      <c r="G3639" s="325">
        <v>195</v>
      </c>
      <c r="H3639" s="325">
        <v>11</v>
      </c>
      <c r="I3639" s="325">
        <v>0.06</v>
      </c>
    </row>
    <row r="3640" spans="1:9" x14ac:dyDescent="0.25">
      <c r="A3640" s="392">
        <v>43891</v>
      </c>
      <c r="B3640" s="324" t="s">
        <v>94</v>
      </c>
      <c r="C3640" s="324" t="s">
        <v>169</v>
      </c>
      <c r="D3640" s="324" t="s">
        <v>81</v>
      </c>
      <c r="E3640" s="324" t="s">
        <v>47</v>
      </c>
      <c r="F3640" s="324">
        <v>865</v>
      </c>
      <c r="G3640" s="324">
        <v>865</v>
      </c>
      <c r="H3640" s="324">
        <v>0</v>
      </c>
      <c r="I3640" s="324">
        <v>0</v>
      </c>
    </row>
    <row r="3641" spans="1:9" x14ac:dyDescent="0.25">
      <c r="A3641" s="393">
        <v>43891</v>
      </c>
      <c r="B3641" s="325" t="s">
        <v>94</v>
      </c>
      <c r="C3641" s="325" t="s">
        <v>169</v>
      </c>
      <c r="D3641" s="325" t="s">
        <v>81</v>
      </c>
      <c r="E3641" s="325" t="s">
        <v>48</v>
      </c>
      <c r="F3641" s="325">
        <v>296</v>
      </c>
      <c r="G3641" s="325">
        <v>299</v>
      </c>
      <c r="H3641" s="325">
        <v>-3</v>
      </c>
      <c r="I3641" s="325">
        <v>-0.01</v>
      </c>
    </row>
    <row r="3642" spans="1:9" x14ac:dyDescent="0.25">
      <c r="A3642" s="392">
        <v>43891</v>
      </c>
      <c r="B3642" s="324" t="s">
        <v>94</v>
      </c>
      <c r="C3642" s="324" t="s">
        <v>169</v>
      </c>
      <c r="D3642" s="324" t="s">
        <v>81</v>
      </c>
      <c r="E3642" s="324" t="s">
        <v>50</v>
      </c>
      <c r="F3642" s="324">
        <v>2510</v>
      </c>
      <c r="G3642" s="324">
        <v>2510</v>
      </c>
      <c r="H3642" s="324">
        <v>0</v>
      </c>
      <c r="I3642" s="324">
        <v>0</v>
      </c>
    </row>
    <row r="3643" spans="1:9" x14ac:dyDescent="0.25">
      <c r="A3643" s="393">
        <v>43891</v>
      </c>
      <c r="B3643" s="325" t="s">
        <v>94</v>
      </c>
      <c r="C3643" s="325" t="s">
        <v>169</v>
      </c>
      <c r="D3643" s="325" t="s">
        <v>82</v>
      </c>
      <c r="E3643" s="325" t="s">
        <v>9</v>
      </c>
      <c r="F3643" s="325">
        <v>1114</v>
      </c>
      <c r="G3643" s="325">
        <v>1102</v>
      </c>
      <c r="H3643" s="325">
        <v>12</v>
      </c>
      <c r="I3643" s="325">
        <v>0.01</v>
      </c>
    </row>
    <row r="3644" spans="1:9" x14ac:dyDescent="0.25">
      <c r="A3644" s="392">
        <v>43891</v>
      </c>
      <c r="B3644" s="324" t="s">
        <v>94</v>
      </c>
      <c r="C3644" s="324" t="s">
        <v>169</v>
      </c>
      <c r="D3644" s="324" t="s">
        <v>82</v>
      </c>
      <c r="E3644" s="324" t="s">
        <v>10</v>
      </c>
      <c r="F3644" s="324">
        <v>453</v>
      </c>
      <c r="G3644" s="324">
        <v>452</v>
      </c>
      <c r="H3644" s="324">
        <v>1</v>
      </c>
      <c r="I3644" s="324">
        <v>0</v>
      </c>
    </row>
    <row r="3645" spans="1:9" x14ac:dyDescent="0.25">
      <c r="A3645" s="393">
        <v>43891</v>
      </c>
      <c r="B3645" s="325" t="s">
        <v>94</v>
      </c>
      <c r="C3645" s="325" t="s">
        <v>169</v>
      </c>
      <c r="D3645" s="325" t="s">
        <v>82</v>
      </c>
      <c r="E3645" s="325" t="s">
        <v>11</v>
      </c>
      <c r="F3645" s="325">
        <v>858</v>
      </c>
      <c r="G3645" s="325">
        <v>852</v>
      </c>
      <c r="H3645" s="325">
        <v>6</v>
      </c>
      <c r="I3645" s="325">
        <v>0.01</v>
      </c>
    </row>
    <row r="3646" spans="1:9" x14ac:dyDescent="0.25">
      <c r="A3646" s="392">
        <v>43891</v>
      </c>
      <c r="B3646" s="324" t="s">
        <v>94</v>
      </c>
      <c r="C3646" s="324" t="s">
        <v>169</v>
      </c>
      <c r="D3646" s="324" t="s">
        <v>82</v>
      </c>
      <c r="E3646" s="324" t="s">
        <v>12</v>
      </c>
      <c r="F3646" s="324">
        <v>479</v>
      </c>
      <c r="G3646" s="324">
        <v>478</v>
      </c>
      <c r="H3646" s="324">
        <v>1</v>
      </c>
      <c r="I3646" s="324">
        <v>0</v>
      </c>
    </row>
    <row r="3647" spans="1:9" x14ac:dyDescent="0.25">
      <c r="A3647" s="393">
        <v>43891</v>
      </c>
      <c r="B3647" s="325" t="s">
        <v>94</v>
      </c>
      <c r="C3647" s="325" t="s">
        <v>169</v>
      </c>
      <c r="D3647" s="325" t="s">
        <v>82</v>
      </c>
      <c r="E3647" s="325" t="s">
        <v>13</v>
      </c>
      <c r="F3647" s="325">
        <v>973</v>
      </c>
      <c r="G3647" s="325">
        <v>985</v>
      </c>
      <c r="H3647" s="325">
        <v>-12</v>
      </c>
      <c r="I3647" s="325">
        <v>-0.01</v>
      </c>
    </row>
    <row r="3648" spans="1:9" x14ac:dyDescent="0.25">
      <c r="A3648" s="392">
        <v>43891</v>
      </c>
      <c r="B3648" s="324" t="s">
        <v>159</v>
      </c>
      <c r="C3648" s="324" t="s">
        <v>169</v>
      </c>
      <c r="D3648" s="324" t="s">
        <v>81</v>
      </c>
      <c r="E3648" s="324" t="s">
        <v>46</v>
      </c>
      <c r="F3648" s="324">
        <v>100</v>
      </c>
      <c r="G3648" s="324" t="s">
        <v>170</v>
      </c>
      <c r="H3648" s="324" t="s">
        <v>170</v>
      </c>
      <c r="I3648" s="324" t="s">
        <v>170</v>
      </c>
    </row>
    <row r="3649" spans="1:9" x14ac:dyDescent="0.25">
      <c r="A3649" s="393">
        <v>43891</v>
      </c>
      <c r="B3649" s="325" t="s">
        <v>159</v>
      </c>
      <c r="C3649" s="325" t="s">
        <v>169</v>
      </c>
      <c r="D3649" s="325" t="s">
        <v>81</v>
      </c>
      <c r="E3649" s="325" t="s">
        <v>47</v>
      </c>
      <c r="F3649" s="325">
        <v>85</v>
      </c>
      <c r="G3649" s="325" t="s">
        <v>170</v>
      </c>
      <c r="H3649" s="325" t="s">
        <v>170</v>
      </c>
      <c r="I3649" s="325" t="s">
        <v>170</v>
      </c>
    </row>
    <row r="3650" spans="1:9" x14ac:dyDescent="0.25">
      <c r="A3650" s="392">
        <v>43891</v>
      </c>
      <c r="B3650" s="324" t="s">
        <v>159</v>
      </c>
      <c r="C3650" s="324" t="s">
        <v>169</v>
      </c>
      <c r="D3650" s="324" t="s">
        <v>81</v>
      </c>
      <c r="E3650" s="324" t="s">
        <v>48</v>
      </c>
      <c r="F3650" s="324">
        <v>50</v>
      </c>
      <c r="G3650" s="324" t="s">
        <v>170</v>
      </c>
      <c r="H3650" s="324" t="s">
        <v>170</v>
      </c>
      <c r="I3650" s="324" t="s">
        <v>170</v>
      </c>
    </row>
    <row r="3651" spans="1:9" x14ac:dyDescent="0.25">
      <c r="A3651" s="393">
        <v>43891</v>
      </c>
      <c r="B3651" s="325" t="s">
        <v>159</v>
      </c>
      <c r="C3651" s="325" t="s">
        <v>169</v>
      </c>
      <c r="D3651" s="325" t="s">
        <v>81</v>
      </c>
      <c r="E3651" s="325" t="s">
        <v>50</v>
      </c>
      <c r="F3651" s="325">
        <v>101</v>
      </c>
      <c r="G3651" s="325" t="s">
        <v>170</v>
      </c>
      <c r="H3651" s="325" t="s">
        <v>170</v>
      </c>
      <c r="I3651" s="325" t="s">
        <v>170</v>
      </c>
    </row>
    <row r="3652" spans="1:9" x14ac:dyDescent="0.25">
      <c r="A3652" s="392">
        <v>43891</v>
      </c>
      <c r="B3652" s="324" t="s">
        <v>159</v>
      </c>
      <c r="C3652" s="324" t="s">
        <v>169</v>
      </c>
      <c r="D3652" s="324" t="s">
        <v>82</v>
      </c>
      <c r="E3652" s="324" t="s">
        <v>9</v>
      </c>
      <c r="F3652" s="324">
        <v>37</v>
      </c>
      <c r="G3652" s="324" t="s">
        <v>170</v>
      </c>
      <c r="H3652" s="324" t="s">
        <v>170</v>
      </c>
      <c r="I3652" s="324" t="s">
        <v>170</v>
      </c>
    </row>
    <row r="3653" spans="1:9" x14ac:dyDescent="0.25">
      <c r="A3653" s="393">
        <v>43891</v>
      </c>
      <c r="B3653" s="325" t="s">
        <v>159</v>
      </c>
      <c r="C3653" s="325" t="s">
        <v>169</v>
      </c>
      <c r="D3653" s="325" t="s">
        <v>82</v>
      </c>
      <c r="E3653" s="325" t="s">
        <v>10</v>
      </c>
      <c r="F3653" s="325">
        <v>51</v>
      </c>
      <c r="G3653" s="325" t="s">
        <v>170</v>
      </c>
      <c r="H3653" s="325" t="s">
        <v>170</v>
      </c>
      <c r="I3653" s="325" t="s">
        <v>170</v>
      </c>
    </row>
    <row r="3654" spans="1:9" x14ac:dyDescent="0.25">
      <c r="A3654" s="392">
        <v>43891</v>
      </c>
      <c r="B3654" s="324" t="s">
        <v>159</v>
      </c>
      <c r="C3654" s="324" t="s">
        <v>169</v>
      </c>
      <c r="D3654" s="324" t="s">
        <v>82</v>
      </c>
      <c r="E3654" s="324" t="s">
        <v>11</v>
      </c>
      <c r="F3654" s="324">
        <v>37</v>
      </c>
      <c r="G3654" s="324" t="s">
        <v>170</v>
      </c>
      <c r="H3654" s="324" t="s">
        <v>170</v>
      </c>
      <c r="I3654" s="324" t="s">
        <v>170</v>
      </c>
    </row>
    <row r="3655" spans="1:9" x14ac:dyDescent="0.25">
      <c r="A3655" s="393">
        <v>43891</v>
      </c>
      <c r="B3655" s="325" t="s">
        <v>159</v>
      </c>
      <c r="C3655" s="325" t="s">
        <v>169</v>
      </c>
      <c r="D3655" s="325" t="s">
        <v>82</v>
      </c>
      <c r="E3655" s="325" t="s">
        <v>12</v>
      </c>
      <c r="F3655" s="325">
        <v>86</v>
      </c>
      <c r="G3655" s="325" t="s">
        <v>170</v>
      </c>
      <c r="H3655" s="325" t="s">
        <v>170</v>
      </c>
      <c r="I3655" s="325" t="s">
        <v>170</v>
      </c>
    </row>
    <row r="3656" spans="1:9" x14ac:dyDescent="0.25">
      <c r="A3656" s="392">
        <v>43891</v>
      </c>
      <c r="B3656" s="324" t="s">
        <v>159</v>
      </c>
      <c r="C3656" s="324" t="s">
        <v>169</v>
      </c>
      <c r="D3656" s="324" t="s">
        <v>82</v>
      </c>
      <c r="E3656" s="324" t="s">
        <v>13</v>
      </c>
      <c r="F3656" s="324">
        <v>125</v>
      </c>
      <c r="G3656" s="324" t="s">
        <v>170</v>
      </c>
      <c r="H3656" s="324" t="s">
        <v>170</v>
      </c>
      <c r="I3656" s="324" t="s">
        <v>170</v>
      </c>
    </row>
    <row r="3657" spans="1:9" x14ac:dyDescent="0.25">
      <c r="A3657" s="393">
        <v>43891</v>
      </c>
      <c r="B3657" s="325" t="s">
        <v>160</v>
      </c>
      <c r="C3657" s="325" t="s">
        <v>169</v>
      </c>
      <c r="D3657" s="325" t="s">
        <v>81</v>
      </c>
      <c r="E3657" s="325" t="s">
        <v>46</v>
      </c>
      <c r="F3657" s="325">
        <v>19</v>
      </c>
      <c r="G3657" s="325" t="s">
        <v>170</v>
      </c>
      <c r="H3657" s="325" t="s">
        <v>170</v>
      </c>
      <c r="I3657" s="325" t="s">
        <v>170</v>
      </c>
    </row>
    <row r="3658" spans="1:9" x14ac:dyDescent="0.25">
      <c r="A3658" s="392">
        <v>43891</v>
      </c>
      <c r="B3658" s="324" t="s">
        <v>160</v>
      </c>
      <c r="C3658" s="324" t="s">
        <v>169</v>
      </c>
      <c r="D3658" s="324" t="s">
        <v>81</v>
      </c>
      <c r="E3658" s="324" t="s">
        <v>47</v>
      </c>
      <c r="F3658" s="324">
        <v>14</v>
      </c>
      <c r="G3658" s="324" t="s">
        <v>170</v>
      </c>
      <c r="H3658" s="324" t="s">
        <v>170</v>
      </c>
      <c r="I3658" s="324" t="s">
        <v>170</v>
      </c>
    </row>
    <row r="3659" spans="1:9" x14ac:dyDescent="0.25">
      <c r="A3659" s="393">
        <v>43891</v>
      </c>
      <c r="B3659" s="325" t="s">
        <v>160</v>
      </c>
      <c r="C3659" s="325" t="s">
        <v>169</v>
      </c>
      <c r="D3659" s="325" t="s">
        <v>81</v>
      </c>
      <c r="E3659" s="325" t="s">
        <v>48</v>
      </c>
      <c r="F3659" s="325">
        <v>22</v>
      </c>
      <c r="G3659" s="325" t="s">
        <v>170</v>
      </c>
      <c r="H3659" s="325" t="s">
        <v>170</v>
      </c>
      <c r="I3659" s="325" t="s">
        <v>170</v>
      </c>
    </row>
    <row r="3660" spans="1:9" x14ac:dyDescent="0.25">
      <c r="A3660" s="392">
        <v>43891</v>
      </c>
      <c r="B3660" s="324" t="s">
        <v>160</v>
      </c>
      <c r="C3660" s="324" t="s">
        <v>169</v>
      </c>
      <c r="D3660" s="324" t="s">
        <v>81</v>
      </c>
      <c r="E3660" s="324" t="s">
        <v>50</v>
      </c>
      <c r="F3660" s="324">
        <v>111</v>
      </c>
      <c r="G3660" s="324" t="s">
        <v>170</v>
      </c>
      <c r="H3660" s="324" t="s">
        <v>170</v>
      </c>
      <c r="I3660" s="324" t="s">
        <v>170</v>
      </c>
    </row>
    <row r="3661" spans="1:9" x14ac:dyDescent="0.25">
      <c r="A3661" s="393">
        <v>43891</v>
      </c>
      <c r="B3661" s="325" t="s">
        <v>13</v>
      </c>
      <c r="C3661" s="325" t="s">
        <v>169</v>
      </c>
      <c r="D3661" s="325" t="s">
        <v>81</v>
      </c>
      <c r="E3661" s="325" t="s">
        <v>46</v>
      </c>
      <c r="F3661" s="325">
        <v>178</v>
      </c>
      <c r="G3661" s="325">
        <v>195</v>
      </c>
      <c r="H3661" s="325">
        <v>-17</v>
      </c>
      <c r="I3661" s="325">
        <v>-0.09</v>
      </c>
    </row>
    <row r="3662" spans="1:9" x14ac:dyDescent="0.25">
      <c r="A3662" s="392">
        <v>43891</v>
      </c>
      <c r="B3662" s="324" t="s">
        <v>13</v>
      </c>
      <c r="C3662" s="324" t="s">
        <v>169</v>
      </c>
      <c r="D3662" s="324" t="s">
        <v>81</v>
      </c>
      <c r="E3662" s="324" t="s">
        <v>47</v>
      </c>
      <c r="F3662" s="324">
        <v>101</v>
      </c>
      <c r="G3662" s="324">
        <v>105</v>
      </c>
      <c r="H3662" s="324">
        <v>-4</v>
      </c>
      <c r="I3662" s="324">
        <v>-0.04</v>
      </c>
    </row>
    <row r="3663" spans="1:9" x14ac:dyDescent="0.25">
      <c r="A3663" s="393">
        <v>43891</v>
      </c>
      <c r="B3663" s="325" t="s">
        <v>13</v>
      </c>
      <c r="C3663" s="325" t="s">
        <v>169</v>
      </c>
      <c r="D3663" s="325" t="s">
        <v>81</v>
      </c>
      <c r="E3663" s="325" t="s">
        <v>48</v>
      </c>
      <c r="F3663" s="325">
        <v>64</v>
      </c>
      <c r="G3663" s="325">
        <v>72</v>
      </c>
      <c r="H3663" s="325">
        <v>-8</v>
      </c>
      <c r="I3663" s="325">
        <v>-0.11</v>
      </c>
    </row>
    <row r="3664" spans="1:9" x14ac:dyDescent="0.25">
      <c r="A3664" s="392">
        <v>43891</v>
      </c>
      <c r="B3664" s="324" t="s">
        <v>13</v>
      </c>
      <c r="C3664" s="324" t="s">
        <v>169</v>
      </c>
      <c r="D3664" s="324" t="s">
        <v>81</v>
      </c>
      <c r="E3664" s="324" t="s">
        <v>50</v>
      </c>
      <c r="F3664" s="324">
        <v>106</v>
      </c>
      <c r="G3664" s="324">
        <v>112</v>
      </c>
      <c r="H3664" s="324">
        <v>-6</v>
      </c>
      <c r="I3664" s="324">
        <v>-0.05</v>
      </c>
    </row>
    <row r="3665" spans="1:9" x14ac:dyDescent="0.25">
      <c r="A3665" s="393">
        <v>43891</v>
      </c>
      <c r="B3665" s="325" t="s">
        <v>95</v>
      </c>
      <c r="C3665" s="325" t="s">
        <v>169</v>
      </c>
      <c r="D3665" s="325" t="s">
        <v>81</v>
      </c>
      <c r="E3665" s="325" t="s">
        <v>46</v>
      </c>
      <c r="F3665" s="325">
        <v>562</v>
      </c>
      <c r="G3665" s="325">
        <v>464</v>
      </c>
      <c r="H3665" s="325">
        <v>98</v>
      </c>
      <c r="I3665" s="325">
        <v>0.21</v>
      </c>
    </row>
    <row r="3666" spans="1:9" x14ac:dyDescent="0.25">
      <c r="A3666" s="392">
        <v>43891</v>
      </c>
      <c r="B3666" s="324" t="s">
        <v>95</v>
      </c>
      <c r="C3666" s="324" t="s">
        <v>169</v>
      </c>
      <c r="D3666" s="324" t="s">
        <v>81</v>
      </c>
      <c r="E3666" s="324" t="s">
        <v>47</v>
      </c>
      <c r="F3666" s="324">
        <v>300</v>
      </c>
      <c r="G3666" s="324">
        <v>288</v>
      </c>
      <c r="H3666" s="324">
        <v>12</v>
      </c>
      <c r="I3666" s="324">
        <v>0.04</v>
      </c>
    </row>
    <row r="3667" spans="1:9" x14ac:dyDescent="0.25">
      <c r="A3667" s="393">
        <v>43891</v>
      </c>
      <c r="B3667" s="325" t="s">
        <v>95</v>
      </c>
      <c r="C3667" s="325" t="s">
        <v>169</v>
      </c>
      <c r="D3667" s="325" t="s">
        <v>81</v>
      </c>
      <c r="E3667" s="325" t="s">
        <v>48</v>
      </c>
      <c r="F3667" s="325">
        <v>234</v>
      </c>
      <c r="G3667" s="325">
        <v>213</v>
      </c>
      <c r="H3667" s="325">
        <v>21</v>
      </c>
      <c r="I3667" s="325">
        <v>0.1</v>
      </c>
    </row>
    <row r="3668" spans="1:9" x14ac:dyDescent="0.25">
      <c r="A3668" s="392">
        <v>43891</v>
      </c>
      <c r="B3668" s="324" t="s">
        <v>95</v>
      </c>
      <c r="C3668" s="324" t="s">
        <v>169</v>
      </c>
      <c r="D3668" s="324" t="s">
        <v>81</v>
      </c>
      <c r="E3668" s="324" t="s">
        <v>50</v>
      </c>
      <c r="F3668" s="324">
        <v>357</v>
      </c>
      <c r="G3668" s="324">
        <v>356</v>
      </c>
      <c r="H3668" s="324">
        <v>1</v>
      </c>
      <c r="I3668" s="324">
        <v>0</v>
      </c>
    </row>
    <row r="3669" spans="1:9" x14ac:dyDescent="0.25">
      <c r="A3669" s="393">
        <v>43891</v>
      </c>
      <c r="B3669" s="325" t="s">
        <v>95</v>
      </c>
      <c r="C3669" s="325" t="s">
        <v>169</v>
      </c>
      <c r="D3669" s="325" t="s">
        <v>82</v>
      </c>
      <c r="E3669" s="325" t="s">
        <v>9</v>
      </c>
      <c r="F3669" s="325">
        <v>39</v>
      </c>
      <c r="G3669" s="325">
        <v>39</v>
      </c>
      <c r="H3669" s="325">
        <v>0</v>
      </c>
      <c r="I3669" s="325">
        <v>0</v>
      </c>
    </row>
    <row r="3670" spans="1:9" x14ac:dyDescent="0.25">
      <c r="A3670" s="392">
        <v>43891</v>
      </c>
      <c r="B3670" s="324" t="s">
        <v>95</v>
      </c>
      <c r="C3670" s="324" t="s">
        <v>169</v>
      </c>
      <c r="D3670" s="324" t="s">
        <v>82</v>
      </c>
      <c r="E3670" s="324" t="s">
        <v>10</v>
      </c>
      <c r="F3670" s="324">
        <v>58</v>
      </c>
      <c r="G3670" s="324">
        <v>58</v>
      </c>
      <c r="H3670" s="324">
        <v>0</v>
      </c>
      <c r="I3670" s="324">
        <v>0</v>
      </c>
    </row>
    <row r="3671" spans="1:9" x14ac:dyDescent="0.25">
      <c r="A3671" s="393">
        <v>43891</v>
      </c>
      <c r="B3671" s="325" t="s">
        <v>95</v>
      </c>
      <c r="C3671" s="325" t="s">
        <v>169</v>
      </c>
      <c r="D3671" s="325" t="s">
        <v>82</v>
      </c>
      <c r="E3671" s="325" t="s">
        <v>11</v>
      </c>
      <c r="F3671" s="325">
        <v>79</v>
      </c>
      <c r="G3671" s="325">
        <v>79</v>
      </c>
      <c r="H3671" s="325">
        <v>0</v>
      </c>
      <c r="I3671" s="325">
        <v>0</v>
      </c>
    </row>
    <row r="3672" spans="1:9" x14ac:dyDescent="0.25">
      <c r="A3672" s="392">
        <v>43891</v>
      </c>
      <c r="B3672" s="324" t="s">
        <v>95</v>
      </c>
      <c r="C3672" s="324" t="s">
        <v>169</v>
      </c>
      <c r="D3672" s="324" t="s">
        <v>82</v>
      </c>
      <c r="E3672" s="324" t="s">
        <v>12</v>
      </c>
      <c r="F3672" s="324">
        <v>192</v>
      </c>
      <c r="G3672" s="324">
        <v>191</v>
      </c>
      <c r="H3672" s="324">
        <v>1</v>
      </c>
      <c r="I3672" s="324">
        <v>0.01</v>
      </c>
    </row>
    <row r="3673" spans="1:9" x14ac:dyDescent="0.25">
      <c r="A3673" s="393">
        <v>43891</v>
      </c>
      <c r="B3673" s="325" t="s">
        <v>95</v>
      </c>
      <c r="C3673" s="325" t="s">
        <v>169</v>
      </c>
      <c r="D3673" s="325" t="s">
        <v>82</v>
      </c>
      <c r="E3673" s="325" t="s">
        <v>13</v>
      </c>
      <c r="F3673" s="325">
        <v>345</v>
      </c>
      <c r="G3673" s="325">
        <v>283</v>
      </c>
      <c r="H3673" s="325">
        <v>62</v>
      </c>
      <c r="I3673" s="325">
        <v>0.22</v>
      </c>
    </row>
    <row r="3674" spans="1:9" x14ac:dyDescent="0.25">
      <c r="A3674" s="392">
        <v>43891</v>
      </c>
      <c r="B3674" s="324" t="s">
        <v>96</v>
      </c>
      <c r="C3674" s="324" t="s">
        <v>169</v>
      </c>
      <c r="D3674" s="324" t="s">
        <v>81</v>
      </c>
      <c r="E3674" s="324" t="s">
        <v>46</v>
      </c>
      <c r="F3674" s="324">
        <v>348</v>
      </c>
      <c r="G3674" s="324">
        <v>318</v>
      </c>
      <c r="H3674" s="324">
        <v>30</v>
      </c>
      <c r="I3674" s="324">
        <v>0.09</v>
      </c>
    </row>
    <row r="3675" spans="1:9" x14ac:dyDescent="0.25">
      <c r="A3675" s="393">
        <v>43891</v>
      </c>
      <c r="B3675" s="325" t="s">
        <v>96</v>
      </c>
      <c r="C3675" s="325" t="s">
        <v>169</v>
      </c>
      <c r="D3675" s="325" t="s">
        <v>81</v>
      </c>
      <c r="E3675" s="325" t="s">
        <v>47</v>
      </c>
      <c r="F3675" s="325">
        <v>542</v>
      </c>
      <c r="G3675" s="325">
        <v>537</v>
      </c>
      <c r="H3675" s="325">
        <v>5</v>
      </c>
      <c r="I3675" s="325">
        <v>0.01</v>
      </c>
    </row>
    <row r="3676" spans="1:9" x14ac:dyDescent="0.25">
      <c r="A3676" s="392">
        <v>43891</v>
      </c>
      <c r="B3676" s="324" t="s">
        <v>96</v>
      </c>
      <c r="C3676" s="324" t="s">
        <v>169</v>
      </c>
      <c r="D3676" s="324" t="s">
        <v>81</v>
      </c>
      <c r="E3676" s="324" t="s">
        <v>48</v>
      </c>
      <c r="F3676" s="324">
        <v>262</v>
      </c>
      <c r="G3676" s="324">
        <v>262</v>
      </c>
      <c r="H3676" s="324">
        <v>0</v>
      </c>
      <c r="I3676" s="324">
        <v>0</v>
      </c>
    </row>
    <row r="3677" spans="1:9" x14ac:dyDescent="0.25">
      <c r="A3677" s="393">
        <v>43891</v>
      </c>
      <c r="B3677" s="325" t="s">
        <v>96</v>
      </c>
      <c r="C3677" s="325" t="s">
        <v>169</v>
      </c>
      <c r="D3677" s="325" t="s">
        <v>81</v>
      </c>
      <c r="E3677" s="325" t="s">
        <v>50</v>
      </c>
      <c r="F3677" s="325">
        <v>781</v>
      </c>
      <c r="G3677" s="325">
        <v>780</v>
      </c>
      <c r="H3677" s="325">
        <v>1</v>
      </c>
      <c r="I3677" s="325">
        <v>0</v>
      </c>
    </row>
    <row r="3678" spans="1:9" x14ac:dyDescent="0.25">
      <c r="A3678" s="392">
        <v>43891</v>
      </c>
      <c r="B3678" s="324" t="s">
        <v>96</v>
      </c>
      <c r="C3678" s="324" t="s">
        <v>169</v>
      </c>
      <c r="D3678" s="324" t="s">
        <v>82</v>
      </c>
      <c r="E3678" s="324" t="s">
        <v>9</v>
      </c>
      <c r="F3678" s="324">
        <v>480</v>
      </c>
      <c r="G3678" s="324">
        <v>480</v>
      </c>
      <c r="H3678" s="324">
        <v>0</v>
      </c>
      <c r="I3678" s="324">
        <v>0</v>
      </c>
    </row>
    <row r="3679" spans="1:9" x14ac:dyDescent="0.25">
      <c r="A3679" s="393">
        <v>43891</v>
      </c>
      <c r="B3679" s="325" t="s">
        <v>96</v>
      </c>
      <c r="C3679" s="325" t="s">
        <v>169</v>
      </c>
      <c r="D3679" s="325" t="s">
        <v>82</v>
      </c>
      <c r="E3679" s="325" t="s">
        <v>10</v>
      </c>
      <c r="F3679" s="325">
        <v>193</v>
      </c>
      <c r="G3679" s="325">
        <v>193</v>
      </c>
      <c r="H3679" s="325">
        <v>0</v>
      </c>
      <c r="I3679" s="325">
        <v>0</v>
      </c>
    </row>
    <row r="3680" spans="1:9" x14ac:dyDescent="0.25">
      <c r="A3680" s="392">
        <v>43891</v>
      </c>
      <c r="B3680" s="324" t="s">
        <v>96</v>
      </c>
      <c r="C3680" s="324" t="s">
        <v>169</v>
      </c>
      <c r="D3680" s="324" t="s">
        <v>82</v>
      </c>
      <c r="E3680" s="324" t="s">
        <v>11</v>
      </c>
      <c r="F3680" s="324">
        <v>179</v>
      </c>
      <c r="G3680" s="324">
        <v>178</v>
      </c>
      <c r="H3680" s="324">
        <v>1</v>
      </c>
      <c r="I3680" s="324">
        <v>0.01</v>
      </c>
    </row>
    <row r="3681" spans="1:9" x14ac:dyDescent="0.25">
      <c r="A3681" s="393">
        <v>43891</v>
      </c>
      <c r="B3681" s="325" t="s">
        <v>96</v>
      </c>
      <c r="C3681" s="325" t="s">
        <v>169</v>
      </c>
      <c r="D3681" s="325" t="s">
        <v>82</v>
      </c>
      <c r="E3681" s="325" t="s">
        <v>12</v>
      </c>
      <c r="F3681" s="325">
        <v>103</v>
      </c>
      <c r="G3681" s="325">
        <v>103</v>
      </c>
      <c r="H3681" s="325">
        <v>0</v>
      </c>
      <c r="I3681" s="325">
        <v>0</v>
      </c>
    </row>
    <row r="3682" spans="1:9" x14ac:dyDescent="0.25">
      <c r="A3682" s="392">
        <v>43891</v>
      </c>
      <c r="B3682" s="324" t="s">
        <v>96</v>
      </c>
      <c r="C3682" s="324" t="s">
        <v>169</v>
      </c>
      <c r="D3682" s="324" t="s">
        <v>82</v>
      </c>
      <c r="E3682" s="324" t="s">
        <v>13</v>
      </c>
      <c r="F3682" s="324">
        <v>675</v>
      </c>
      <c r="G3682" s="324">
        <v>641</v>
      </c>
      <c r="H3682" s="324">
        <v>34</v>
      </c>
      <c r="I3682" s="324">
        <v>0.05</v>
      </c>
    </row>
    <row r="3683" spans="1:9" x14ac:dyDescent="0.25">
      <c r="A3683" s="393">
        <v>43891</v>
      </c>
      <c r="B3683" s="325" t="s">
        <v>161</v>
      </c>
      <c r="C3683" s="325" t="s">
        <v>169</v>
      </c>
      <c r="D3683" s="325" t="s">
        <v>81</v>
      </c>
      <c r="E3683" s="325" t="s">
        <v>46</v>
      </c>
      <c r="F3683" s="325">
        <v>52</v>
      </c>
      <c r="G3683" s="325" t="s">
        <v>170</v>
      </c>
      <c r="H3683" s="325" t="s">
        <v>170</v>
      </c>
      <c r="I3683" s="325" t="s">
        <v>170</v>
      </c>
    </row>
    <row r="3684" spans="1:9" x14ac:dyDescent="0.25">
      <c r="A3684" s="392">
        <v>43891</v>
      </c>
      <c r="B3684" s="324" t="s">
        <v>161</v>
      </c>
      <c r="C3684" s="324" t="s">
        <v>169</v>
      </c>
      <c r="D3684" s="324" t="s">
        <v>81</v>
      </c>
      <c r="E3684" s="324" t="s">
        <v>47</v>
      </c>
      <c r="F3684" s="324">
        <v>160</v>
      </c>
      <c r="G3684" s="324" t="s">
        <v>170</v>
      </c>
      <c r="H3684" s="324" t="s">
        <v>170</v>
      </c>
      <c r="I3684" s="324" t="s">
        <v>170</v>
      </c>
    </row>
    <row r="3685" spans="1:9" x14ac:dyDescent="0.25">
      <c r="A3685" s="393">
        <v>43891</v>
      </c>
      <c r="B3685" s="325" t="s">
        <v>161</v>
      </c>
      <c r="C3685" s="325" t="s">
        <v>169</v>
      </c>
      <c r="D3685" s="325" t="s">
        <v>81</v>
      </c>
      <c r="E3685" s="325" t="s">
        <v>48</v>
      </c>
      <c r="F3685" s="325">
        <v>52</v>
      </c>
      <c r="G3685" s="325" t="s">
        <v>170</v>
      </c>
      <c r="H3685" s="325" t="s">
        <v>170</v>
      </c>
      <c r="I3685" s="325" t="s">
        <v>170</v>
      </c>
    </row>
    <row r="3686" spans="1:9" x14ac:dyDescent="0.25">
      <c r="A3686" s="392">
        <v>43891</v>
      </c>
      <c r="B3686" s="324" t="s">
        <v>161</v>
      </c>
      <c r="C3686" s="324" t="s">
        <v>169</v>
      </c>
      <c r="D3686" s="324" t="s">
        <v>81</v>
      </c>
      <c r="E3686" s="324" t="s">
        <v>50</v>
      </c>
      <c r="F3686" s="324">
        <v>400</v>
      </c>
      <c r="G3686" s="324" t="s">
        <v>170</v>
      </c>
      <c r="H3686" s="324" t="s">
        <v>170</v>
      </c>
      <c r="I3686" s="324" t="s">
        <v>170</v>
      </c>
    </row>
    <row r="3687" spans="1:9" x14ac:dyDescent="0.25">
      <c r="A3687" s="393">
        <v>43891</v>
      </c>
      <c r="B3687" s="325" t="s">
        <v>161</v>
      </c>
      <c r="C3687" s="325" t="s">
        <v>169</v>
      </c>
      <c r="D3687" s="325" t="s">
        <v>82</v>
      </c>
      <c r="E3687" s="325" t="s">
        <v>9</v>
      </c>
      <c r="F3687" s="325">
        <v>397</v>
      </c>
      <c r="G3687" s="325" t="s">
        <v>170</v>
      </c>
      <c r="H3687" s="325" t="s">
        <v>170</v>
      </c>
      <c r="I3687" s="325" t="s">
        <v>170</v>
      </c>
    </row>
    <row r="3688" spans="1:9" x14ac:dyDescent="0.25">
      <c r="A3688" s="392">
        <v>43891</v>
      </c>
      <c r="B3688" s="324" t="s">
        <v>161</v>
      </c>
      <c r="C3688" s="324" t="s">
        <v>169</v>
      </c>
      <c r="D3688" s="324" t="s">
        <v>82</v>
      </c>
      <c r="E3688" s="324" t="s">
        <v>10</v>
      </c>
      <c r="F3688" s="324">
        <v>33</v>
      </c>
      <c r="G3688" s="324" t="s">
        <v>170</v>
      </c>
      <c r="H3688" s="324" t="s">
        <v>170</v>
      </c>
      <c r="I3688" s="324" t="s">
        <v>170</v>
      </c>
    </row>
    <row r="3689" spans="1:9" x14ac:dyDescent="0.25">
      <c r="A3689" s="393">
        <v>43891</v>
      </c>
      <c r="B3689" s="325" t="s">
        <v>161</v>
      </c>
      <c r="C3689" s="325" t="s">
        <v>169</v>
      </c>
      <c r="D3689" s="325" t="s">
        <v>82</v>
      </c>
      <c r="E3689" s="325" t="s">
        <v>11</v>
      </c>
      <c r="F3689" s="325">
        <v>52</v>
      </c>
      <c r="G3689" s="325" t="s">
        <v>170</v>
      </c>
      <c r="H3689" s="325" t="s">
        <v>170</v>
      </c>
      <c r="I3689" s="325" t="s">
        <v>170</v>
      </c>
    </row>
    <row r="3690" spans="1:9" x14ac:dyDescent="0.25">
      <c r="A3690" s="392">
        <v>43891</v>
      </c>
      <c r="B3690" s="324" t="s">
        <v>161</v>
      </c>
      <c r="C3690" s="324" t="s">
        <v>169</v>
      </c>
      <c r="D3690" s="324" t="s">
        <v>82</v>
      </c>
      <c r="E3690" s="324" t="s">
        <v>12</v>
      </c>
      <c r="F3690" s="324">
        <v>41</v>
      </c>
      <c r="G3690" s="324" t="s">
        <v>170</v>
      </c>
      <c r="H3690" s="324" t="s">
        <v>170</v>
      </c>
      <c r="I3690" s="324" t="s">
        <v>170</v>
      </c>
    </row>
    <row r="3691" spans="1:9" x14ac:dyDescent="0.25">
      <c r="A3691" s="393">
        <v>43891</v>
      </c>
      <c r="B3691" s="325" t="s">
        <v>161</v>
      </c>
      <c r="C3691" s="325" t="s">
        <v>169</v>
      </c>
      <c r="D3691" s="325" t="s">
        <v>82</v>
      </c>
      <c r="E3691" s="325" t="s">
        <v>13</v>
      </c>
      <c r="F3691" s="325">
        <v>141</v>
      </c>
      <c r="G3691" s="325" t="s">
        <v>170</v>
      </c>
      <c r="H3691" s="325" t="s">
        <v>170</v>
      </c>
      <c r="I3691" s="325" t="s">
        <v>170</v>
      </c>
    </row>
    <row r="3692" spans="1:9" x14ac:dyDescent="0.25">
      <c r="A3692" s="392">
        <v>43922</v>
      </c>
      <c r="B3692" s="324" t="s">
        <v>80</v>
      </c>
      <c r="C3692" s="324" t="s">
        <v>169</v>
      </c>
      <c r="D3692" s="324" t="s">
        <v>81</v>
      </c>
      <c r="E3692" s="324" t="s">
        <v>46</v>
      </c>
      <c r="F3692" s="324">
        <v>3550</v>
      </c>
      <c r="G3692" s="324">
        <v>3248</v>
      </c>
      <c r="H3692" s="324">
        <v>302</v>
      </c>
      <c r="I3692" s="324">
        <v>0.09</v>
      </c>
    </row>
    <row r="3693" spans="1:9" x14ac:dyDescent="0.25">
      <c r="A3693" s="393">
        <v>43922</v>
      </c>
      <c r="B3693" s="325" t="s">
        <v>80</v>
      </c>
      <c r="C3693" s="325" t="s">
        <v>169</v>
      </c>
      <c r="D3693" s="325" t="s">
        <v>81</v>
      </c>
      <c r="E3693" s="325" t="s">
        <v>47</v>
      </c>
      <c r="F3693" s="325">
        <v>2942</v>
      </c>
      <c r="G3693" s="325">
        <v>2905</v>
      </c>
      <c r="H3693" s="325">
        <v>37</v>
      </c>
      <c r="I3693" s="325">
        <v>0.01</v>
      </c>
    </row>
    <row r="3694" spans="1:9" x14ac:dyDescent="0.25">
      <c r="A3694" s="392">
        <v>43922</v>
      </c>
      <c r="B3694" s="324" t="s">
        <v>80</v>
      </c>
      <c r="C3694" s="324" t="s">
        <v>169</v>
      </c>
      <c r="D3694" s="324" t="s">
        <v>81</v>
      </c>
      <c r="E3694" s="324" t="s">
        <v>48</v>
      </c>
      <c r="F3694" s="324">
        <v>1899</v>
      </c>
      <c r="G3694" s="324">
        <v>1876</v>
      </c>
      <c r="H3694" s="324">
        <v>23</v>
      </c>
      <c r="I3694" s="324">
        <v>0.01</v>
      </c>
    </row>
    <row r="3695" spans="1:9" x14ac:dyDescent="0.25">
      <c r="A3695" s="393">
        <v>43922</v>
      </c>
      <c r="B3695" s="325" t="s">
        <v>80</v>
      </c>
      <c r="C3695" s="325" t="s">
        <v>169</v>
      </c>
      <c r="D3695" s="325" t="s">
        <v>81</v>
      </c>
      <c r="E3695" s="325" t="s">
        <v>49</v>
      </c>
      <c r="F3695" s="325">
        <v>480</v>
      </c>
      <c r="G3695" s="325">
        <v>480</v>
      </c>
      <c r="H3695" s="325">
        <v>0</v>
      </c>
      <c r="I3695" s="325">
        <v>0</v>
      </c>
    </row>
    <row r="3696" spans="1:9" x14ac:dyDescent="0.25">
      <c r="A3696" s="392">
        <v>43922</v>
      </c>
      <c r="B3696" s="324" t="s">
        <v>80</v>
      </c>
      <c r="C3696" s="324" t="s">
        <v>169</v>
      </c>
      <c r="D3696" s="324" t="s">
        <v>81</v>
      </c>
      <c r="E3696" s="324" t="s">
        <v>50</v>
      </c>
      <c r="F3696" s="324">
        <v>6393</v>
      </c>
      <c r="G3696" s="324">
        <v>6396</v>
      </c>
      <c r="H3696" s="324">
        <v>-3</v>
      </c>
      <c r="I3696" s="324">
        <v>0</v>
      </c>
    </row>
    <row r="3697" spans="1:9" x14ac:dyDescent="0.25">
      <c r="A3697" s="393">
        <v>43922</v>
      </c>
      <c r="B3697" s="325" t="s">
        <v>80</v>
      </c>
      <c r="C3697" s="325" t="s">
        <v>169</v>
      </c>
      <c r="D3697" s="325" t="s">
        <v>82</v>
      </c>
      <c r="E3697" s="325" t="s">
        <v>9</v>
      </c>
      <c r="F3697" s="325">
        <v>2618</v>
      </c>
      <c r="G3697" s="325">
        <v>2616</v>
      </c>
      <c r="H3697" s="325">
        <v>2</v>
      </c>
      <c r="I3697" s="325">
        <v>0</v>
      </c>
    </row>
    <row r="3698" spans="1:9" x14ac:dyDescent="0.25">
      <c r="A3698" s="392">
        <v>43922</v>
      </c>
      <c r="B3698" s="324" t="s">
        <v>80</v>
      </c>
      <c r="C3698" s="324" t="s">
        <v>169</v>
      </c>
      <c r="D3698" s="324" t="s">
        <v>82</v>
      </c>
      <c r="E3698" s="324" t="s">
        <v>10</v>
      </c>
      <c r="F3698" s="324">
        <v>1789</v>
      </c>
      <c r="G3698" s="324">
        <v>1790</v>
      </c>
      <c r="H3698" s="324">
        <v>-1</v>
      </c>
      <c r="I3698" s="324">
        <v>0</v>
      </c>
    </row>
    <row r="3699" spans="1:9" x14ac:dyDescent="0.25">
      <c r="A3699" s="393">
        <v>43922</v>
      </c>
      <c r="B3699" s="325" t="s">
        <v>80</v>
      </c>
      <c r="C3699" s="325" t="s">
        <v>169</v>
      </c>
      <c r="D3699" s="325" t="s">
        <v>82</v>
      </c>
      <c r="E3699" s="325" t="s">
        <v>11</v>
      </c>
      <c r="F3699" s="325">
        <v>1861</v>
      </c>
      <c r="G3699" s="325">
        <v>1856</v>
      </c>
      <c r="H3699" s="325">
        <v>5</v>
      </c>
      <c r="I3699" s="325">
        <v>0</v>
      </c>
    </row>
    <row r="3700" spans="1:9" x14ac:dyDescent="0.25">
      <c r="A3700" s="392">
        <v>43922</v>
      </c>
      <c r="B3700" s="324" t="s">
        <v>80</v>
      </c>
      <c r="C3700" s="324" t="s">
        <v>169</v>
      </c>
      <c r="D3700" s="324" t="s">
        <v>82</v>
      </c>
      <c r="E3700" s="324" t="s">
        <v>12</v>
      </c>
      <c r="F3700" s="324">
        <v>2268</v>
      </c>
      <c r="G3700" s="324">
        <v>2269</v>
      </c>
      <c r="H3700" s="324">
        <v>-1</v>
      </c>
      <c r="I3700" s="324">
        <v>0</v>
      </c>
    </row>
    <row r="3701" spans="1:9" x14ac:dyDescent="0.25">
      <c r="A3701" s="393">
        <v>43922</v>
      </c>
      <c r="B3701" s="325" t="s">
        <v>80</v>
      </c>
      <c r="C3701" s="325" t="s">
        <v>169</v>
      </c>
      <c r="D3701" s="325" t="s">
        <v>82</v>
      </c>
      <c r="E3701" s="325" t="s">
        <v>13</v>
      </c>
      <c r="F3701" s="325">
        <v>3217</v>
      </c>
      <c r="G3701" s="325">
        <v>2976</v>
      </c>
      <c r="H3701" s="325">
        <v>241</v>
      </c>
      <c r="I3701" s="325">
        <v>0.08</v>
      </c>
    </row>
    <row r="3702" spans="1:9" x14ac:dyDescent="0.25">
      <c r="A3702" s="392">
        <v>43922</v>
      </c>
      <c r="B3702" s="324" t="s">
        <v>145</v>
      </c>
      <c r="C3702" s="324" t="s">
        <v>169</v>
      </c>
      <c r="D3702" s="324" t="s">
        <v>81</v>
      </c>
      <c r="E3702" s="324" t="s">
        <v>46</v>
      </c>
      <c r="F3702" s="324">
        <v>104</v>
      </c>
      <c r="G3702" s="324" t="s">
        <v>170</v>
      </c>
      <c r="H3702" s="324" t="s">
        <v>170</v>
      </c>
      <c r="I3702" s="324" t="s">
        <v>170</v>
      </c>
    </row>
    <row r="3703" spans="1:9" x14ac:dyDescent="0.25">
      <c r="A3703" s="393">
        <v>43922</v>
      </c>
      <c r="B3703" s="325" t="s">
        <v>145</v>
      </c>
      <c r="C3703" s="325" t="s">
        <v>169</v>
      </c>
      <c r="D3703" s="325" t="s">
        <v>81</v>
      </c>
      <c r="E3703" s="325" t="s">
        <v>47</v>
      </c>
      <c r="F3703" s="325">
        <v>136</v>
      </c>
      <c r="G3703" s="325" t="s">
        <v>170</v>
      </c>
      <c r="H3703" s="325" t="s">
        <v>170</v>
      </c>
      <c r="I3703" s="325" t="s">
        <v>170</v>
      </c>
    </row>
    <row r="3704" spans="1:9" x14ac:dyDescent="0.25">
      <c r="A3704" s="392">
        <v>43922</v>
      </c>
      <c r="B3704" s="324" t="s">
        <v>145</v>
      </c>
      <c r="C3704" s="324" t="s">
        <v>169</v>
      </c>
      <c r="D3704" s="324" t="s">
        <v>81</v>
      </c>
      <c r="E3704" s="324" t="s">
        <v>48</v>
      </c>
      <c r="F3704" s="324">
        <v>59</v>
      </c>
      <c r="G3704" s="324" t="s">
        <v>170</v>
      </c>
      <c r="H3704" s="324" t="s">
        <v>170</v>
      </c>
      <c r="I3704" s="324" t="s">
        <v>170</v>
      </c>
    </row>
    <row r="3705" spans="1:9" x14ac:dyDescent="0.25">
      <c r="A3705" s="393">
        <v>43922</v>
      </c>
      <c r="B3705" s="325" t="s">
        <v>145</v>
      </c>
      <c r="C3705" s="325" t="s">
        <v>169</v>
      </c>
      <c r="D3705" s="325" t="s">
        <v>81</v>
      </c>
      <c r="E3705" s="325" t="s">
        <v>50</v>
      </c>
      <c r="F3705" s="325">
        <v>266</v>
      </c>
      <c r="G3705" s="325" t="s">
        <v>170</v>
      </c>
      <c r="H3705" s="325" t="s">
        <v>170</v>
      </c>
      <c r="I3705" s="325" t="s">
        <v>170</v>
      </c>
    </row>
    <row r="3706" spans="1:9" x14ac:dyDescent="0.25">
      <c r="A3706" s="392">
        <v>43922</v>
      </c>
      <c r="B3706" s="324" t="s">
        <v>145</v>
      </c>
      <c r="C3706" s="324" t="s">
        <v>169</v>
      </c>
      <c r="D3706" s="324" t="s">
        <v>82</v>
      </c>
      <c r="E3706" s="324" t="s">
        <v>9</v>
      </c>
      <c r="F3706" s="324">
        <v>150</v>
      </c>
      <c r="G3706" s="324" t="s">
        <v>170</v>
      </c>
      <c r="H3706" s="324" t="s">
        <v>170</v>
      </c>
      <c r="I3706" s="324" t="s">
        <v>170</v>
      </c>
    </row>
    <row r="3707" spans="1:9" x14ac:dyDescent="0.25">
      <c r="A3707" s="393">
        <v>43922</v>
      </c>
      <c r="B3707" s="325" t="s">
        <v>145</v>
      </c>
      <c r="C3707" s="325" t="s">
        <v>169</v>
      </c>
      <c r="D3707" s="325" t="s">
        <v>82</v>
      </c>
      <c r="E3707" s="325" t="s">
        <v>10</v>
      </c>
      <c r="F3707" s="325">
        <v>106</v>
      </c>
      <c r="G3707" s="325" t="s">
        <v>170</v>
      </c>
      <c r="H3707" s="325" t="s">
        <v>170</v>
      </c>
      <c r="I3707" s="325" t="s">
        <v>170</v>
      </c>
    </row>
    <row r="3708" spans="1:9" x14ac:dyDescent="0.25">
      <c r="A3708" s="392">
        <v>43922</v>
      </c>
      <c r="B3708" s="324" t="s">
        <v>145</v>
      </c>
      <c r="C3708" s="324" t="s">
        <v>169</v>
      </c>
      <c r="D3708" s="324" t="s">
        <v>82</v>
      </c>
      <c r="E3708" s="324" t="s">
        <v>11</v>
      </c>
      <c r="F3708" s="324">
        <v>48</v>
      </c>
      <c r="G3708" s="324" t="s">
        <v>170</v>
      </c>
      <c r="H3708" s="324" t="s">
        <v>170</v>
      </c>
      <c r="I3708" s="324" t="s">
        <v>170</v>
      </c>
    </row>
    <row r="3709" spans="1:9" x14ac:dyDescent="0.25">
      <c r="A3709" s="393">
        <v>43922</v>
      </c>
      <c r="B3709" s="325" t="s">
        <v>145</v>
      </c>
      <c r="C3709" s="325" t="s">
        <v>169</v>
      </c>
      <c r="D3709" s="325" t="s">
        <v>82</v>
      </c>
      <c r="E3709" s="325" t="s">
        <v>12</v>
      </c>
      <c r="F3709" s="325">
        <v>22</v>
      </c>
      <c r="G3709" s="325" t="s">
        <v>170</v>
      </c>
      <c r="H3709" s="325" t="s">
        <v>170</v>
      </c>
      <c r="I3709" s="325" t="s">
        <v>170</v>
      </c>
    </row>
    <row r="3710" spans="1:9" x14ac:dyDescent="0.25">
      <c r="A3710" s="392">
        <v>43922</v>
      </c>
      <c r="B3710" s="324" t="s">
        <v>145</v>
      </c>
      <c r="C3710" s="324" t="s">
        <v>169</v>
      </c>
      <c r="D3710" s="324" t="s">
        <v>82</v>
      </c>
      <c r="E3710" s="324" t="s">
        <v>13</v>
      </c>
      <c r="F3710" s="324">
        <v>239</v>
      </c>
      <c r="G3710" s="324" t="s">
        <v>170</v>
      </c>
      <c r="H3710" s="324" t="s">
        <v>170</v>
      </c>
      <c r="I3710" s="324" t="s">
        <v>170</v>
      </c>
    </row>
    <row r="3711" spans="1:9" x14ac:dyDescent="0.25">
      <c r="A3711" s="393">
        <v>43922</v>
      </c>
      <c r="B3711" s="325" t="s">
        <v>83</v>
      </c>
      <c r="C3711" s="325" t="s">
        <v>169</v>
      </c>
      <c r="D3711" s="325" t="s">
        <v>81</v>
      </c>
      <c r="E3711" s="325" t="s">
        <v>46</v>
      </c>
      <c r="F3711" s="325">
        <v>21</v>
      </c>
      <c r="G3711" s="325">
        <v>17</v>
      </c>
      <c r="H3711" s="325">
        <v>4</v>
      </c>
      <c r="I3711" s="325">
        <v>0.24</v>
      </c>
    </row>
    <row r="3712" spans="1:9" x14ac:dyDescent="0.25">
      <c r="A3712" s="392">
        <v>43922</v>
      </c>
      <c r="B3712" s="324" t="s">
        <v>83</v>
      </c>
      <c r="C3712" s="324" t="s">
        <v>169</v>
      </c>
      <c r="D3712" s="324" t="s">
        <v>81</v>
      </c>
      <c r="E3712" s="324" t="s">
        <v>47</v>
      </c>
      <c r="F3712" s="324">
        <v>62</v>
      </c>
      <c r="G3712" s="324">
        <v>61</v>
      </c>
      <c r="H3712" s="324">
        <v>1</v>
      </c>
      <c r="I3712" s="324">
        <v>0.02</v>
      </c>
    </row>
    <row r="3713" spans="1:9" x14ac:dyDescent="0.25">
      <c r="A3713" s="393">
        <v>43922</v>
      </c>
      <c r="B3713" s="325" t="s">
        <v>83</v>
      </c>
      <c r="C3713" s="325" t="s">
        <v>169</v>
      </c>
      <c r="D3713" s="325" t="s">
        <v>81</v>
      </c>
      <c r="E3713" s="325" t="s">
        <v>48</v>
      </c>
      <c r="F3713" s="325">
        <v>46</v>
      </c>
      <c r="G3713" s="325">
        <v>45</v>
      </c>
      <c r="H3713" s="325">
        <v>1</v>
      </c>
      <c r="I3713" s="325">
        <v>0.02</v>
      </c>
    </row>
    <row r="3714" spans="1:9" x14ac:dyDescent="0.25">
      <c r="A3714" s="392">
        <v>43922</v>
      </c>
      <c r="B3714" s="324" t="s">
        <v>83</v>
      </c>
      <c r="C3714" s="324" t="s">
        <v>169</v>
      </c>
      <c r="D3714" s="324" t="s">
        <v>81</v>
      </c>
      <c r="E3714" s="324" t="s">
        <v>50</v>
      </c>
      <c r="F3714" s="324">
        <v>77</v>
      </c>
      <c r="G3714" s="324">
        <v>77</v>
      </c>
      <c r="H3714" s="324">
        <v>0</v>
      </c>
      <c r="I3714" s="324">
        <v>0</v>
      </c>
    </row>
    <row r="3715" spans="1:9" x14ac:dyDescent="0.25">
      <c r="A3715" s="393">
        <v>43922</v>
      </c>
      <c r="B3715" s="325" t="s">
        <v>84</v>
      </c>
      <c r="C3715" s="325" t="s">
        <v>169</v>
      </c>
      <c r="D3715" s="325" t="s">
        <v>81</v>
      </c>
      <c r="E3715" s="325" t="s">
        <v>46</v>
      </c>
      <c r="F3715" s="325">
        <v>173</v>
      </c>
      <c r="G3715" s="325">
        <v>148</v>
      </c>
      <c r="H3715" s="325">
        <v>25</v>
      </c>
      <c r="I3715" s="325">
        <v>0.17</v>
      </c>
    </row>
    <row r="3716" spans="1:9" x14ac:dyDescent="0.25">
      <c r="A3716" s="392">
        <v>43922</v>
      </c>
      <c r="B3716" s="324" t="s">
        <v>84</v>
      </c>
      <c r="C3716" s="324" t="s">
        <v>169</v>
      </c>
      <c r="D3716" s="324" t="s">
        <v>81</v>
      </c>
      <c r="E3716" s="324" t="s">
        <v>47</v>
      </c>
      <c r="F3716" s="324">
        <v>52</v>
      </c>
      <c r="G3716" s="324">
        <v>50</v>
      </c>
      <c r="H3716" s="324">
        <v>2</v>
      </c>
      <c r="I3716" s="324">
        <v>0.04</v>
      </c>
    </row>
    <row r="3717" spans="1:9" x14ac:dyDescent="0.25">
      <c r="A3717" s="393">
        <v>43922</v>
      </c>
      <c r="B3717" s="325" t="s">
        <v>84</v>
      </c>
      <c r="C3717" s="325" t="s">
        <v>169</v>
      </c>
      <c r="D3717" s="325" t="s">
        <v>81</v>
      </c>
      <c r="E3717" s="325" t="s">
        <v>48</v>
      </c>
      <c r="F3717" s="325">
        <v>81</v>
      </c>
      <c r="G3717" s="325">
        <v>80</v>
      </c>
      <c r="H3717" s="325">
        <v>1</v>
      </c>
      <c r="I3717" s="325">
        <v>0.01</v>
      </c>
    </row>
    <row r="3718" spans="1:9" x14ac:dyDescent="0.25">
      <c r="A3718" s="392">
        <v>43922</v>
      </c>
      <c r="B3718" s="324" t="s">
        <v>84</v>
      </c>
      <c r="C3718" s="324" t="s">
        <v>169</v>
      </c>
      <c r="D3718" s="324" t="s">
        <v>81</v>
      </c>
      <c r="E3718" s="324" t="s">
        <v>50</v>
      </c>
      <c r="F3718" s="324">
        <v>4</v>
      </c>
      <c r="G3718" s="324">
        <v>4</v>
      </c>
      <c r="H3718" s="324">
        <v>0</v>
      </c>
      <c r="I3718" s="324">
        <v>0</v>
      </c>
    </row>
    <row r="3719" spans="1:9" x14ac:dyDescent="0.25">
      <c r="A3719" s="393">
        <v>43922</v>
      </c>
      <c r="B3719" s="325" t="s">
        <v>85</v>
      </c>
      <c r="C3719" s="325" t="s">
        <v>169</v>
      </c>
      <c r="D3719" s="325" t="s">
        <v>81</v>
      </c>
      <c r="E3719" s="325" t="s">
        <v>46</v>
      </c>
      <c r="F3719" s="325">
        <v>62</v>
      </c>
      <c r="G3719" s="325">
        <v>56</v>
      </c>
      <c r="H3719" s="325">
        <v>6</v>
      </c>
      <c r="I3719" s="325">
        <v>0.11</v>
      </c>
    </row>
    <row r="3720" spans="1:9" x14ac:dyDescent="0.25">
      <c r="A3720" s="392">
        <v>43922</v>
      </c>
      <c r="B3720" s="324" t="s">
        <v>85</v>
      </c>
      <c r="C3720" s="324" t="s">
        <v>169</v>
      </c>
      <c r="D3720" s="324" t="s">
        <v>81</v>
      </c>
      <c r="E3720" s="324" t="s">
        <v>47</v>
      </c>
      <c r="F3720" s="324">
        <v>135</v>
      </c>
      <c r="G3720" s="324">
        <v>136</v>
      </c>
      <c r="H3720" s="324">
        <v>-1</v>
      </c>
      <c r="I3720" s="324">
        <v>-0.01</v>
      </c>
    </row>
    <row r="3721" spans="1:9" x14ac:dyDescent="0.25">
      <c r="A3721" s="393">
        <v>43922</v>
      </c>
      <c r="B3721" s="325" t="s">
        <v>85</v>
      </c>
      <c r="C3721" s="325" t="s">
        <v>169</v>
      </c>
      <c r="D3721" s="325" t="s">
        <v>81</v>
      </c>
      <c r="E3721" s="325" t="s">
        <v>48</v>
      </c>
      <c r="F3721" s="325">
        <v>69</v>
      </c>
      <c r="G3721" s="325">
        <v>68</v>
      </c>
      <c r="H3721" s="325">
        <v>1</v>
      </c>
      <c r="I3721" s="325">
        <v>0.01</v>
      </c>
    </row>
    <row r="3722" spans="1:9" x14ac:dyDescent="0.25">
      <c r="A3722" s="392">
        <v>43922</v>
      </c>
      <c r="B3722" s="324" t="s">
        <v>85</v>
      </c>
      <c r="C3722" s="324" t="s">
        <v>169</v>
      </c>
      <c r="D3722" s="324" t="s">
        <v>81</v>
      </c>
      <c r="E3722" s="324" t="s">
        <v>49</v>
      </c>
      <c r="F3722" s="324">
        <v>327</v>
      </c>
      <c r="G3722" s="324">
        <v>327</v>
      </c>
      <c r="H3722" s="324">
        <v>0</v>
      </c>
      <c r="I3722" s="324">
        <v>0</v>
      </c>
    </row>
    <row r="3723" spans="1:9" x14ac:dyDescent="0.25">
      <c r="A3723" s="393">
        <v>43922</v>
      </c>
      <c r="B3723" s="325" t="s">
        <v>85</v>
      </c>
      <c r="C3723" s="325" t="s">
        <v>169</v>
      </c>
      <c r="D3723" s="325" t="s">
        <v>81</v>
      </c>
      <c r="E3723" s="325" t="s">
        <v>50</v>
      </c>
      <c r="F3723" s="325">
        <v>1223</v>
      </c>
      <c r="G3723" s="325">
        <v>1224</v>
      </c>
      <c r="H3723" s="325">
        <v>-1</v>
      </c>
      <c r="I3723" s="325">
        <v>0</v>
      </c>
    </row>
    <row r="3724" spans="1:9" x14ac:dyDescent="0.25">
      <c r="A3724" s="392">
        <v>43922</v>
      </c>
      <c r="B3724" s="324" t="s">
        <v>85</v>
      </c>
      <c r="C3724" s="324" t="s">
        <v>169</v>
      </c>
      <c r="D3724" s="324" t="s">
        <v>82</v>
      </c>
      <c r="E3724" s="324" t="s">
        <v>9</v>
      </c>
      <c r="F3724" s="324">
        <v>490</v>
      </c>
      <c r="G3724" s="324">
        <v>490</v>
      </c>
      <c r="H3724" s="324">
        <v>0</v>
      </c>
      <c r="I3724" s="324">
        <v>0</v>
      </c>
    </row>
    <row r="3725" spans="1:9" x14ac:dyDescent="0.25">
      <c r="A3725" s="393">
        <v>43922</v>
      </c>
      <c r="B3725" s="325" t="s">
        <v>85</v>
      </c>
      <c r="C3725" s="325" t="s">
        <v>169</v>
      </c>
      <c r="D3725" s="325" t="s">
        <v>82</v>
      </c>
      <c r="E3725" s="325" t="s">
        <v>10</v>
      </c>
      <c r="F3725" s="325">
        <v>615</v>
      </c>
      <c r="G3725" s="325">
        <v>616</v>
      </c>
      <c r="H3725" s="325">
        <v>-1</v>
      </c>
      <c r="I3725" s="325">
        <v>0</v>
      </c>
    </row>
    <row r="3726" spans="1:9" x14ac:dyDescent="0.25">
      <c r="A3726" s="392">
        <v>43922</v>
      </c>
      <c r="B3726" s="324" t="s">
        <v>85</v>
      </c>
      <c r="C3726" s="324" t="s">
        <v>169</v>
      </c>
      <c r="D3726" s="324" t="s">
        <v>82</v>
      </c>
      <c r="E3726" s="324" t="s">
        <v>11</v>
      </c>
      <c r="F3726" s="324">
        <v>210</v>
      </c>
      <c r="G3726" s="324">
        <v>209</v>
      </c>
      <c r="H3726" s="324">
        <v>1</v>
      </c>
      <c r="I3726" s="324">
        <v>0</v>
      </c>
    </row>
    <row r="3727" spans="1:9" x14ac:dyDescent="0.25">
      <c r="A3727" s="393">
        <v>43922</v>
      </c>
      <c r="B3727" s="325" t="s">
        <v>85</v>
      </c>
      <c r="C3727" s="325" t="s">
        <v>169</v>
      </c>
      <c r="D3727" s="325" t="s">
        <v>82</v>
      </c>
      <c r="E3727" s="325" t="s">
        <v>12</v>
      </c>
      <c r="F3727" s="325">
        <v>55</v>
      </c>
      <c r="G3727" s="325">
        <v>55</v>
      </c>
      <c r="H3727" s="325">
        <v>0</v>
      </c>
      <c r="I3727" s="325">
        <v>0</v>
      </c>
    </row>
    <row r="3728" spans="1:9" x14ac:dyDescent="0.25">
      <c r="A3728" s="392">
        <v>43922</v>
      </c>
      <c r="B3728" s="324" t="s">
        <v>85</v>
      </c>
      <c r="C3728" s="324" t="s">
        <v>169</v>
      </c>
      <c r="D3728" s="324" t="s">
        <v>82</v>
      </c>
      <c r="E3728" s="324" t="s">
        <v>13</v>
      </c>
      <c r="F3728" s="324">
        <v>446</v>
      </c>
      <c r="G3728" s="324">
        <v>441</v>
      </c>
      <c r="H3728" s="324">
        <v>5</v>
      </c>
      <c r="I3728" s="324">
        <v>0.01</v>
      </c>
    </row>
    <row r="3729" spans="1:9" x14ac:dyDescent="0.25">
      <c r="A3729" s="393">
        <v>43922</v>
      </c>
      <c r="B3729" s="325" t="s">
        <v>146</v>
      </c>
      <c r="C3729" s="325" t="s">
        <v>169</v>
      </c>
      <c r="D3729" s="325" t="s">
        <v>81</v>
      </c>
      <c r="E3729" s="325" t="s">
        <v>46</v>
      </c>
      <c r="F3729" s="325">
        <v>18</v>
      </c>
      <c r="G3729" s="325" t="s">
        <v>170</v>
      </c>
      <c r="H3729" s="325" t="s">
        <v>170</v>
      </c>
      <c r="I3729" s="325" t="s">
        <v>170</v>
      </c>
    </row>
    <row r="3730" spans="1:9" x14ac:dyDescent="0.25">
      <c r="A3730" s="392">
        <v>43922</v>
      </c>
      <c r="B3730" s="324" t="s">
        <v>146</v>
      </c>
      <c r="C3730" s="324" t="s">
        <v>169</v>
      </c>
      <c r="D3730" s="324" t="s">
        <v>81</v>
      </c>
      <c r="E3730" s="324" t="s">
        <v>47</v>
      </c>
      <c r="F3730" s="324">
        <v>35</v>
      </c>
      <c r="G3730" s="324" t="s">
        <v>170</v>
      </c>
      <c r="H3730" s="324" t="s">
        <v>170</v>
      </c>
      <c r="I3730" s="324" t="s">
        <v>170</v>
      </c>
    </row>
    <row r="3731" spans="1:9" x14ac:dyDescent="0.25">
      <c r="A3731" s="393">
        <v>43922</v>
      </c>
      <c r="B3731" s="325" t="s">
        <v>146</v>
      </c>
      <c r="C3731" s="325" t="s">
        <v>169</v>
      </c>
      <c r="D3731" s="325" t="s">
        <v>81</v>
      </c>
      <c r="E3731" s="325" t="s">
        <v>48</v>
      </c>
      <c r="F3731" s="325">
        <v>19</v>
      </c>
      <c r="G3731" s="325" t="s">
        <v>170</v>
      </c>
      <c r="H3731" s="325" t="s">
        <v>170</v>
      </c>
      <c r="I3731" s="325" t="s">
        <v>170</v>
      </c>
    </row>
    <row r="3732" spans="1:9" x14ac:dyDescent="0.25">
      <c r="A3732" s="392">
        <v>43922</v>
      </c>
      <c r="B3732" s="324" t="s">
        <v>146</v>
      </c>
      <c r="C3732" s="324" t="s">
        <v>169</v>
      </c>
      <c r="D3732" s="324" t="s">
        <v>81</v>
      </c>
      <c r="E3732" s="324" t="s">
        <v>49</v>
      </c>
      <c r="F3732" s="324">
        <v>98</v>
      </c>
      <c r="G3732" s="324" t="s">
        <v>170</v>
      </c>
      <c r="H3732" s="324" t="s">
        <v>170</v>
      </c>
      <c r="I3732" s="324" t="s">
        <v>170</v>
      </c>
    </row>
    <row r="3733" spans="1:9" x14ac:dyDescent="0.25">
      <c r="A3733" s="393">
        <v>43922</v>
      </c>
      <c r="B3733" s="325" t="s">
        <v>146</v>
      </c>
      <c r="C3733" s="325" t="s">
        <v>169</v>
      </c>
      <c r="D3733" s="325" t="s">
        <v>81</v>
      </c>
      <c r="E3733" s="325" t="s">
        <v>50</v>
      </c>
      <c r="F3733" s="325">
        <v>38</v>
      </c>
      <c r="G3733" s="325" t="s">
        <v>170</v>
      </c>
      <c r="H3733" s="325" t="s">
        <v>170</v>
      </c>
      <c r="I3733" s="325" t="s">
        <v>170</v>
      </c>
    </row>
    <row r="3734" spans="1:9" x14ac:dyDescent="0.25">
      <c r="A3734" s="392">
        <v>43922</v>
      </c>
      <c r="B3734" s="324" t="s">
        <v>86</v>
      </c>
      <c r="C3734" s="324" t="s">
        <v>169</v>
      </c>
      <c r="D3734" s="324" t="s">
        <v>81</v>
      </c>
      <c r="E3734" s="324" t="s">
        <v>46</v>
      </c>
      <c r="F3734" s="324">
        <v>524</v>
      </c>
      <c r="G3734" s="324">
        <v>488</v>
      </c>
      <c r="H3734" s="324">
        <v>36</v>
      </c>
      <c r="I3734" s="324">
        <v>7.0000000000000007E-2</v>
      </c>
    </row>
    <row r="3735" spans="1:9" x14ac:dyDescent="0.25">
      <c r="A3735" s="393">
        <v>43922</v>
      </c>
      <c r="B3735" s="325" t="s">
        <v>86</v>
      </c>
      <c r="C3735" s="325" t="s">
        <v>169</v>
      </c>
      <c r="D3735" s="325" t="s">
        <v>81</v>
      </c>
      <c r="E3735" s="325" t="s">
        <v>47</v>
      </c>
      <c r="F3735" s="325">
        <v>233</v>
      </c>
      <c r="G3735" s="325">
        <v>230</v>
      </c>
      <c r="H3735" s="325">
        <v>3</v>
      </c>
      <c r="I3735" s="325">
        <v>0.01</v>
      </c>
    </row>
    <row r="3736" spans="1:9" x14ac:dyDescent="0.25">
      <c r="A3736" s="392">
        <v>43922</v>
      </c>
      <c r="B3736" s="324" t="s">
        <v>86</v>
      </c>
      <c r="C3736" s="324" t="s">
        <v>169</v>
      </c>
      <c r="D3736" s="324" t="s">
        <v>81</v>
      </c>
      <c r="E3736" s="324" t="s">
        <v>48</v>
      </c>
      <c r="F3736" s="324">
        <v>149</v>
      </c>
      <c r="G3736" s="324">
        <v>150</v>
      </c>
      <c r="H3736" s="324">
        <v>-1</v>
      </c>
      <c r="I3736" s="324">
        <v>-0.01</v>
      </c>
    </row>
    <row r="3737" spans="1:9" x14ac:dyDescent="0.25">
      <c r="A3737" s="393">
        <v>43922</v>
      </c>
      <c r="B3737" s="325" t="s">
        <v>86</v>
      </c>
      <c r="C3737" s="325" t="s">
        <v>169</v>
      </c>
      <c r="D3737" s="325" t="s">
        <v>81</v>
      </c>
      <c r="E3737" s="325" t="s">
        <v>49</v>
      </c>
      <c r="F3737" s="325">
        <v>55</v>
      </c>
      <c r="G3737" s="325">
        <v>55</v>
      </c>
      <c r="H3737" s="325">
        <v>0</v>
      </c>
      <c r="I3737" s="325">
        <v>0</v>
      </c>
    </row>
    <row r="3738" spans="1:9" x14ac:dyDescent="0.25">
      <c r="A3738" s="392">
        <v>43922</v>
      </c>
      <c r="B3738" s="324" t="s">
        <v>86</v>
      </c>
      <c r="C3738" s="324" t="s">
        <v>169</v>
      </c>
      <c r="D3738" s="324" t="s">
        <v>81</v>
      </c>
      <c r="E3738" s="324" t="s">
        <v>50</v>
      </c>
      <c r="F3738" s="324">
        <v>464</v>
      </c>
      <c r="G3738" s="324">
        <v>464</v>
      </c>
      <c r="H3738" s="324">
        <v>0</v>
      </c>
      <c r="I3738" s="324">
        <v>0</v>
      </c>
    </row>
    <row r="3739" spans="1:9" x14ac:dyDescent="0.25">
      <c r="A3739" s="393">
        <v>43922</v>
      </c>
      <c r="B3739" s="325" t="s">
        <v>86</v>
      </c>
      <c r="C3739" s="325" t="s">
        <v>169</v>
      </c>
      <c r="D3739" s="325" t="s">
        <v>82</v>
      </c>
      <c r="E3739" s="325" t="s">
        <v>9</v>
      </c>
      <c r="F3739" s="325">
        <v>142</v>
      </c>
      <c r="G3739" s="325">
        <v>140</v>
      </c>
      <c r="H3739" s="325">
        <v>2</v>
      </c>
      <c r="I3739" s="325">
        <v>0.01</v>
      </c>
    </row>
    <row r="3740" spans="1:9" x14ac:dyDescent="0.25">
      <c r="A3740" s="392">
        <v>43922</v>
      </c>
      <c r="B3740" s="324" t="s">
        <v>86</v>
      </c>
      <c r="C3740" s="324" t="s">
        <v>169</v>
      </c>
      <c r="D3740" s="324" t="s">
        <v>82</v>
      </c>
      <c r="E3740" s="324" t="s">
        <v>10</v>
      </c>
      <c r="F3740" s="324">
        <v>266</v>
      </c>
      <c r="G3740" s="324">
        <v>266</v>
      </c>
      <c r="H3740" s="324">
        <v>0</v>
      </c>
      <c r="I3740" s="324">
        <v>0</v>
      </c>
    </row>
    <row r="3741" spans="1:9" x14ac:dyDescent="0.25">
      <c r="A3741" s="393">
        <v>43922</v>
      </c>
      <c r="B3741" s="325" t="s">
        <v>86</v>
      </c>
      <c r="C3741" s="325" t="s">
        <v>169</v>
      </c>
      <c r="D3741" s="325" t="s">
        <v>82</v>
      </c>
      <c r="E3741" s="325" t="s">
        <v>11</v>
      </c>
      <c r="F3741" s="325">
        <v>315</v>
      </c>
      <c r="G3741" s="325">
        <v>314</v>
      </c>
      <c r="H3741" s="325">
        <v>1</v>
      </c>
      <c r="I3741" s="325">
        <v>0</v>
      </c>
    </row>
    <row r="3742" spans="1:9" x14ac:dyDescent="0.25">
      <c r="A3742" s="392">
        <v>43922</v>
      </c>
      <c r="B3742" s="324" t="s">
        <v>86</v>
      </c>
      <c r="C3742" s="324" t="s">
        <v>169</v>
      </c>
      <c r="D3742" s="324" t="s">
        <v>82</v>
      </c>
      <c r="E3742" s="324" t="s">
        <v>12</v>
      </c>
      <c r="F3742" s="324">
        <v>313</v>
      </c>
      <c r="G3742" s="324">
        <v>313</v>
      </c>
      <c r="H3742" s="324">
        <v>0</v>
      </c>
      <c r="I3742" s="324">
        <v>0</v>
      </c>
    </row>
    <row r="3743" spans="1:9" x14ac:dyDescent="0.25">
      <c r="A3743" s="393">
        <v>43922</v>
      </c>
      <c r="B3743" s="325" t="s">
        <v>86</v>
      </c>
      <c r="C3743" s="325" t="s">
        <v>169</v>
      </c>
      <c r="D3743" s="325" t="s">
        <v>82</v>
      </c>
      <c r="E3743" s="325" t="s">
        <v>13</v>
      </c>
      <c r="F3743" s="325">
        <v>330</v>
      </c>
      <c r="G3743" s="325">
        <v>295</v>
      </c>
      <c r="H3743" s="325">
        <v>35</v>
      </c>
      <c r="I3743" s="325">
        <v>0.12</v>
      </c>
    </row>
    <row r="3744" spans="1:9" x14ac:dyDescent="0.25">
      <c r="A3744" s="392">
        <v>43922</v>
      </c>
      <c r="B3744" s="324" t="s">
        <v>87</v>
      </c>
      <c r="C3744" s="324" t="s">
        <v>169</v>
      </c>
      <c r="D3744" s="324" t="s">
        <v>81</v>
      </c>
      <c r="E3744" s="324" t="s">
        <v>46</v>
      </c>
      <c r="F3744" s="324">
        <v>15</v>
      </c>
      <c r="G3744" s="324">
        <v>14</v>
      </c>
      <c r="H3744" s="324">
        <v>1</v>
      </c>
      <c r="I3744" s="324">
        <v>7.0000000000000007E-2</v>
      </c>
    </row>
    <row r="3745" spans="1:9" x14ac:dyDescent="0.25">
      <c r="A3745" s="393">
        <v>43922</v>
      </c>
      <c r="B3745" s="325" t="s">
        <v>87</v>
      </c>
      <c r="C3745" s="325" t="s">
        <v>169</v>
      </c>
      <c r="D3745" s="325" t="s">
        <v>81</v>
      </c>
      <c r="E3745" s="325" t="s">
        <v>47</v>
      </c>
      <c r="F3745" s="325">
        <v>53</v>
      </c>
      <c r="G3745" s="325">
        <v>53</v>
      </c>
      <c r="H3745" s="325">
        <v>0</v>
      </c>
      <c r="I3745" s="325">
        <v>0</v>
      </c>
    </row>
    <row r="3746" spans="1:9" x14ac:dyDescent="0.25">
      <c r="A3746" s="392">
        <v>43922</v>
      </c>
      <c r="B3746" s="324" t="s">
        <v>87</v>
      </c>
      <c r="C3746" s="324" t="s">
        <v>169</v>
      </c>
      <c r="D3746" s="324" t="s">
        <v>81</v>
      </c>
      <c r="E3746" s="324" t="s">
        <v>48</v>
      </c>
      <c r="F3746" s="324">
        <v>24</v>
      </c>
      <c r="G3746" s="324">
        <v>23</v>
      </c>
      <c r="H3746" s="324">
        <v>1</v>
      </c>
      <c r="I3746" s="324">
        <v>0.04</v>
      </c>
    </row>
    <row r="3747" spans="1:9" x14ac:dyDescent="0.25">
      <c r="A3747" s="393">
        <v>43922</v>
      </c>
      <c r="B3747" s="325" t="s">
        <v>87</v>
      </c>
      <c r="C3747" s="325" t="s">
        <v>169</v>
      </c>
      <c r="D3747" s="325" t="s">
        <v>81</v>
      </c>
      <c r="E3747" s="325" t="s">
        <v>50</v>
      </c>
      <c r="F3747" s="325">
        <v>64</v>
      </c>
      <c r="G3747" s="325">
        <v>64</v>
      </c>
      <c r="H3747" s="325">
        <v>0</v>
      </c>
      <c r="I3747" s="325">
        <v>0</v>
      </c>
    </row>
    <row r="3748" spans="1:9" x14ac:dyDescent="0.25">
      <c r="A3748" s="392">
        <v>43922</v>
      </c>
      <c r="B3748" s="324" t="s">
        <v>88</v>
      </c>
      <c r="C3748" s="324" t="s">
        <v>169</v>
      </c>
      <c r="D3748" s="324" t="s">
        <v>81</v>
      </c>
      <c r="E3748" s="324" t="s">
        <v>46</v>
      </c>
      <c r="F3748" s="324">
        <v>174</v>
      </c>
      <c r="G3748" s="324">
        <v>155</v>
      </c>
      <c r="H3748" s="324">
        <v>19</v>
      </c>
      <c r="I3748" s="324">
        <v>0.12</v>
      </c>
    </row>
    <row r="3749" spans="1:9" x14ac:dyDescent="0.25">
      <c r="A3749" s="393">
        <v>43922</v>
      </c>
      <c r="B3749" s="325" t="s">
        <v>88</v>
      </c>
      <c r="C3749" s="325" t="s">
        <v>169</v>
      </c>
      <c r="D3749" s="325" t="s">
        <v>81</v>
      </c>
      <c r="E3749" s="325" t="s">
        <v>47</v>
      </c>
      <c r="F3749" s="325">
        <v>216</v>
      </c>
      <c r="G3749" s="325">
        <v>220</v>
      </c>
      <c r="H3749" s="325">
        <v>-4</v>
      </c>
      <c r="I3749" s="325">
        <v>-0.02</v>
      </c>
    </row>
    <row r="3750" spans="1:9" x14ac:dyDescent="0.25">
      <c r="A3750" s="392">
        <v>43922</v>
      </c>
      <c r="B3750" s="324" t="s">
        <v>88</v>
      </c>
      <c r="C3750" s="324" t="s">
        <v>169</v>
      </c>
      <c r="D3750" s="324" t="s">
        <v>81</v>
      </c>
      <c r="E3750" s="324" t="s">
        <v>48</v>
      </c>
      <c r="F3750" s="324">
        <v>125</v>
      </c>
      <c r="G3750" s="324">
        <v>120</v>
      </c>
      <c r="H3750" s="324">
        <v>5</v>
      </c>
      <c r="I3750" s="324">
        <v>0.04</v>
      </c>
    </row>
    <row r="3751" spans="1:9" x14ac:dyDescent="0.25">
      <c r="A3751" s="393">
        <v>43922</v>
      </c>
      <c r="B3751" s="325" t="s">
        <v>88</v>
      </c>
      <c r="C3751" s="325" t="s">
        <v>169</v>
      </c>
      <c r="D3751" s="325" t="s">
        <v>81</v>
      </c>
      <c r="E3751" s="325" t="s">
        <v>49</v>
      </c>
      <c r="F3751" s="325">
        <v>98</v>
      </c>
      <c r="G3751" s="325">
        <v>98</v>
      </c>
      <c r="H3751" s="325">
        <v>0</v>
      </c>
      <c r="I3751" s="325">
        <v>0</v>
      </c>
    </row>
    <row r="3752" spans="1:9" x14ac:dyDescent="0.25">
      <c r="A3752" s="392">
        <v>43922</v>
      </c>
      <c r="B3752" s="324" t="s">
        <v>88</v>
      </c>
      <c r="C3752" s="324" t="s">
        <v>169</v>
      </c>
      <c r="D3752" s="324" t="s">
        <v>81</v>
      </c>
      <c r="E3752" s="324" t="s">
        <v>50</v>
      </c>
      <c r="F3752" s="324">
        <v>558</v>
      </c>
      <c r="G3752" s="324">
        <v>558</v>
      </c>
      <c r="H3752" s="324">
        <v>0</v>
      </c>
      <c r="I3752" s="324">
        <v>0</v>
      </c>
    </row>
    <row r="3753" spans="1:9" x14ac:dyDescent="0.25">
      <c r="A3753" s="393">
        <v>43922</v>
      </c>
      <c r="B3753" s="325" t="s">
        <v>88</v>
      </c>
      <c r="C3753" s="325" t="s">
        <v>169</v>
      </c>
      <c r="D3753" s="325" t="s">
        <v>82</v>
      </c>
      <c r="E3753" s="325" t="s">
        <v>9</v>
      </c>
      <c r="F3753" s="325">
        <v>352</v>
      </c>
      <c r="G3753" s="325">
        <v>351</v>
      </c>
      <c r="H3753" s="325">
        <v>1</v>
      </c>
      <c r="I3753" s="325">
        <v>0</v>
      </c>
    </row>
    <row r="3754" spans="1:9" x14ac:dyDescent="0.25">
      <c r="A3754" s="392">
        <v>43922</v>
      </c>
      <c r="B3754" s="324" t="s">
        <v>88</v>
      </c>
      <c r="C3754" s="324" t="s">
        <v>169</v>
      </c>
      <c r="D3754" s="324" t="s">
        <v>82</v>
      </c>
      <c r="E3754" s="324" t="s">
        <v>10</v>
      </c>
      <c r="F3754" s="324">
        <v>60</v>
      </c>
      <c r="G3754" s="324">
        <v>59</v>
      </c>
      <c r="H3754" s="324">
        <v>1</v>
      </c>
      <c r="I3754" s="324">
        <v>0.02</v>
      </c>
    </row>
    <row r="3755" spans="1:9" x14ac:dyDescent="0.25">
      <c r="A3755" s="393">
        <v>43922</v>
      </c>
      <c r="B3755" s="325" t="s">
        <v>88</v>
      </c>
      <c r="C3755" s="325" t="s">
        <v>169</v>
      </c>
      <c r="D3755" s="325" t="s">
        <v>82</v>
      </c>
      <c r="E3755" s="325" t="s">
        <v>11</v>
      </c>
      <c r="F3755" s="325">
        <v>125</v>
      </c>
      <c r="G3755" s="325">
        <v>125</v>
      </c>
      <c r="H3755" s="325">
        <v>0</v>
      </c>
      <c r="I3755" s="325">
        <v>0</v>
      </c>
    </row>
    <row r="3756" spans="1:9" x14ac:dyDescent="0.25">
      <c r="A3756" s="392">
        <v>43922</v>
      </c>
      <c r="B3756" s="324" t="s">
        <v>88</v>
      </c>
      <c r="C3756" s="324" t="s">
        <v>169</v>
      </c>
      <c r="D3756" s="324" t="s">
        <v>82</v>
      </c>
      <c r="E3756" s="324" t="s">
        <v>12</v>
      </c>
      <c r="F3756" s="324">
        <v>83</v>
      </c>
      <c r="G3756" s="324">
        <v>84</v>
      </c>
      <c r="H3756" s="324">
        <v>-1</v>
      </c>
      <c r="I3756" s="324">
        <v>-0.01</v>
      </c>
    </row>
    <row r="3757" spans="1:9" x14ac:dyDescent="0.25">
      <c r="A3757" s="393">
        <v>43922</v>
      </c>
      <c r="B3757" s="325" t="s">
        <v>88</v>
      </c>
      <c r="C3757" s="325" t="s">
        <v>169</v>
      </c>
      <c r="D3757" s="325" t="s">
        <v>82</v>
      </c>
      <c r="E3757" s="325" t="s">
        <v>13</v>
      </c>
      <c r="F3757" s="325">
        <v>230</v>
      </c>
      <c r="G3757" s="325">
        <v>214</v>
      </c>
      <c r="H3757" s="325">
        <v>16</v>
      </c>
      <c r="I3757" s="325">
        <v>7.0000000000000007E-2</v>
      </c>
    </row>
    <row r="3758" spans="1:9" x14ac:dyDescent="0.25">
      <c r="A3758" s="392">
        <v>43922</v>
      </c>
      <c r="B3758" s="324" t="s">
        <v>89</v>
      </c>
      <c r="C3758" s="324" t="s">
        <v>169</v>
      </c>
      <c r="D3758" s="324" t="s">
        <v>81</v>
      </c>
      <c r="E3758" s="324" t="s">
        <v>46</v>
      </c>
      <c r="F3758" s="324">
        <v>431</v>
      </c>
      <c r="G3758" s="324">
        <v>387</v>
      </c>
      <c r="H3758" s="324">
        <v>44</v>
      </c>
      <c r="I3758" s="324">
        <v>0.11</v>
      </c>
    </row>
    <row r="3759" spans="1:9" x14ac:dyDescent="0.25">
      <c r="A3759" s="393">
        <v>43922</v>
      </c>
      <c r="B3759" s="325" t="s">
        <v>89</v>
      </c>
      <c r="C3759" s="325" t="s">
        <v>169</v>
      </c>
      <c r="D3759" s="325" t="s">
        <v>81</v>
      </c>
      <c r="E3759" s="325" t="s">
        <v>47</v>
      </c>
      <c r="F3759" s="325">
        <v>377</v>
      </c>
      <c r="G3759" s="325">
        <v>361</v>
      </c>
      <c r="H3759" s="325">
        <v>16</v>
      </c>
      <c r="I3759" s="325">
        <v>0.04</v>
      </c>
    </row>
    <row r="3760" spans="1:9" x14ac:dyDescent="0.25">
      <c r="A3760" s="392">
        <v>43922</v>
      </c>
      <c r="B3760" s="324" t="s">
        <v>89</v>
      </c>
      <c r="C3760" s="324" t="s">
        <v>169</v>
      </c>
      <c r="D3760" s="324" t="s">
        <v>81</v>
      </c>
      <c r="E3760" s="324" t="s">
        <v>48</v>
      </c>
      <c r="F3760" s="324">
        <v>208</v>
      </c>
      <c r="G3760" s="324">
        <v>203</v>
      </c>
      <c r="H3760" s="324">
        <v>5</v>
      </c>
      <c r="I3760" s="324">
        <v>0.02</v>
      </c>
    </row>
    <row r="3761" spans="1:9" x14ac:dyDescent="0.25">
      <c r="A3761" s="393">
        <v>43922</v>
      </c>
      <c r="B3761" s="325" t="s">
        <v>89</v>
      </c>
      <c r="C3761" s="325" t="s">
        <v>169</v>
      </c>
      <c r="D3761" s="325" t="s">
        <v>81</v>
      </c>
      <c r="E3761" s="325" t="s">
        <v>50</v>
      </c>
      <c r="F3761" s="325">
        <v>486</v>
      </c>
      <c r="G3761" s="325">
        <v>485</v>
      </c>
      <c r="H3761" s="325">
        <v>1</v>
      </c>
      <c r="I3761" s="325">
        <v>0</v>
      </c>
    </row>
    <row r="3762" spans="1:9" x14ac:dyDescent="0.25">
      <c r="A3762" s="392">
        <v>43922</v>
      </c>
      <c r="B3762" s="324" t="s">
        <v>89</v>
      </c>
      <c r="C3762" s="324" t="s">
        <v>169</v>
      </c>
      <c r="D3762" s="324" t="s">
        <v>82</v>
      </c>
      <c r="E3762" s="324" t="s">
        <v>9</v>
      </c>
      <c r="F3762" s="324">
        <v>75</v>
      </c>
      <c r="G3762" s="324">
        <v>75</v>
      </c>
      <c r="H3762" s="324">
        <v>0</v>
      </c>
      <c r="I3762" s="324">
        <v>0</v>
      </c>
    </row>
    <row r="3763" spans="1:9" x14ac:dyDescent="0.25">
      <c r="A3763" s="393">
        <v>43922</v>
      </c>
      <c r="B3763" s="325" t="s">
        <v>89</v>
      </c>
      <c r="C3763" s="325" t="s">
        <v>169</v>
      </c>
      <c r="D3763" s="325" t="s">
        <v>82</v>
      </c>
      <c r="E3763" s="325" t="s">
        <v>10</v>
      </c>
      <c r="F3763" s="325">
        <v>67</v>
      </c>
      <c r="G3763" s="325">
        <v>67</v>
      </c>
      <c r="H3763" s="325">
        <v>0</v>
      </c>
      <c r="I3763" s="325">
        <v>0</v>
      </c>
    </row>
    <row r="3764" spans="1:9" x14ac:dyDescent="0.25">
      <c r="A3764" s="392">
        <v>43922</v>
      </c>
      <c r="B3764" s="324" t="s">
        <v>89</v>
      </c>
      <c r="C3764" s="324" t="s">
        <v>169</v>
      </c>
      <c r="D3764" s="324" t="s">
        <v>82</v>
      </c>
      <c r="E3764" s="324" t="s">
        <v>11</v>
      </c>
      <c r="F3764" s="324">
        <v>79</v>
      </c>
      <c r="G3764" s="324">
        <v>79</v>
      </c>
      <c r="H3764" s="324">
        <v>0</v>
      </c>
      <c r="I3764" s="324">
        <v>0</v>
      </c>
    </row>
    <row r="3765" spans="1:9" x14ac:dyDescent="0.25">
      <c r="A3765" s="393">
        <v>43922</v>
      </c>
      <c r="B3765" s="325" t="s">
        <v>89</v>
      </c>
      <c r="C3765" s="325" t="s">
        <v>169</v>
      </c>
      <c r="D3765" s="325" t="s">
        <v>82</v>
      </c>
      <c r="E3765" s="325" t="s">
        <v>12</v>
      </c>
      <c r="F3765" s="325">
        <v>146</v>
      </c>
      <c r="G3765" s="325">
        <v>146</v>
      </c>
      <c r="H3765" s="325">
        <v>0</v>
      </c>
      <c r="I3765" s="325">
        <v>0</v>
      </c>
    </row>
    <row r="3766" spans="1:9" x14ac:dyDescent="0.25">
      <c r="A3766" s="392">
        <v>43922</v>
      </c>
      <c r="B3766" s="324" t="s">
        <v>89</v>
      </c>
      <c r="C3766" s="324" t="s">
        <v>169</v>
      </c>
      <c r="D3766" s="324" t="s">
        <v>82</v>
      </c>
      <c r="E3766" s="324" t="s">
        <v>13</v>
      </c>
      <c r="F3766" s="324">
        <v>488</v>
      </c>
      <c r="G3766" s="324">
        <v>467</v>
      </c>
      <c r="H3766" s="324">
        <v>21</v>
      </c>
      <c r="I3766" s="324">
        <v>0.04</v>
      </c>
    </row>
    <row r="3767" spans="1:9" x14ac:dyDescent="0.25">
      <c r="A3767" s="393">
        <v>43922</v>
      </c>
      <c r="B3767" s="325" t="s">
        <v>90</v>
      </c>
      <c r="C3767" s="325" t="s">
        <v>169</v>
      </c>
      <c r="D3767" s="325" t="s">
        <v>81</v>
      </c>
      <c r="E3767" s="325" t="s">
        <v>46</v>
      </c>
      <c r="F3767" s="325">
        <v>41</v>
      </c>
      <c r="G3767" s="325">
        <v>39</v>
      </c>
      <c r="H3767" s="325">
        <v>2</v>
      </c>
      <c r="I3767" s="325">
        <v>0.05</v>
      </c>
    </row>
    <row r="3768" spans="1:9" x14ac:dyDescent="0.25">
      <c r="A3768" s="392">
        <v>43922</v>
      </c>
      <c r="B3768" s="324" t="s">
        <v>90</v>
      </c>
      <c r="C3768" s="324" t="s">
        <v>169</v>
      </c>
      <c r="D3768" s="324" t="s">
        <v>81</v>
      </c>
      <c r="E3768" s="324" t="s">
        <v>47</v>
      </c>
      <c r="F3768" s="324">
        <v>83</v>
      </c>
      <c r="G3768" s="324">
        <v>82</v>
      </c>
      <c r="H3768" s="324">
        <v>1</v>
      </c>
      <c r="I3768" s="324">
        <v>0.01</v>
      </c>
    </row>
    <row r="3769" spans="1:9" x14ac:dyDescent="0.25">
      <c r="A3769" s="393">
        <v>43922</v>
      </c>
      <c r="B3769" s="325" t="s">
        <v>90</v>
      </c>
      <c r="C3769" s="325" t="s">
        <v>169</v>
      </c>
      <c r="D3769" s="325" t="s">
        <v>81</v>
      </c>
      <c r="E3769" s="325" t="s">
        <v>48</v>
      </c>
      <c r="F3769" s="325">
        <v>75</v>
      </c>
      <c r="G3769" s="325">
        <v>73</v>
      </c>
      <c r="H3769" s="325">
        <v>2</v>
      </c>
      <c r="I3769" s="325">
        <v>0.03</v>
      </c>
    </row>
    <row r="3770" spans="1:9" x14ac:dyDescent="0.25">
      <c r="A3770" s="392">
        <v>43922</v>
      </c>
      <c r="B3770" s="324" t="s">
        <v>90</v>
      </c>
      <c r="C3770" s="324" t="s">
        <v>169</v>
      </c>
      <c r="D3770" s="324" t="s">
        <v>81</v>
      </c>
      <c r="E3770" s="324" t="s">
        <v>50</v>
      </c>
      <c r="F3770" s="324">
        <v>295</v>
      </c>
      <c r="G3770" s="324">
        <v>293</v>
      </c>
      <c r="H3770" s="324">
        <v>2</v>
      </c>
      <c r="I3770" s="324">
        <v>0.01</v>
      </c>
    </row>
    <row r="3771" spans="1:9" x14ac:dyDescent="0.25">
      <c r="A3771" s="393">
        <v>43922</v>
      </c>
      <c r="B3771" s="325" t="s">
        <v>147</v>
      </c>
      <c r="C3771" s="325" t="s">
        <v>169</v>
      </c>
      <c r="D3771" s="325" t="s">
        <v>81</v>
      </c>
      <c r="E3771" s="325" t="s">
        <v>46</v>
      </c>
      <c r="F3771" s="325">
        <v>19</v>
      </c>
      <c r="G3771" s="325" t="s">
        <v>170</v>
      </c>
      <c r="H3771" s="325" t="s">
        <v>170</v>
      </c>
      <c r="I3771" s="325" t="s">
        <v>170</v>
      </c>
    </row>
    <row r="3772" spans="1:9" x14ac:dyDescent="0.25">
      <c r="A3772" s="392">
        <v>43922</v>
      </c>
      <c r="B3772" s="324" t="s">
        <v>147</v>
      </c>
      <c r="C3772" s="324" t="s">
        <v>169</v>
      </c>
      <c r="D3772" s="324" t="s">
        <v>81</v>
      </c>
      <c r="E3772" s="324" t="s">
        <v>47</v>
      </c>
      <c r="F3772" s="324">
        <v>20</v>
      </c>
      <c r="G3772" s="324" t="s">
        <v>170</v>
      </c>
      <c r="H3772" s="324" t="s">
        <v>170</v>
      </c>
      <c r="I3772" s="324" t="s">
        <v>170</v>
      </c>
    </row>
    <row r="3773" spans="1:9" x14ac:dyDescent="0.25">
      <c r="A3773" s="393">
        <v>43922</v>
      </c>
      <c r="B3773" s="325" t="s">
        <v>147</v>
      </c>
      <c r="C3773" s="325" t="s">
        <v>169</v>
      </c>
      <c r="D3773" s="325" t="s">
        <v>81</v>
      </c>
      <c r="E3773" s="325" t="s">
        <v>48</v>
      </c>
      <c r="F3773" s="325">
        <v>23</v>
      </c>
      <c r="G3773" s="325" t="s">
        <v>170</v>
      </c>
      <c r="H3773" s="325" t="s">
        <v>170</v>
      </c>
      <c r="I3773" s="325" t="s">
        <v>170</v>
      </c>
    </row>
    <row r="3774" spans="1:9" x14ac:dyDescent="0.25">
      <c r="A3774" s="392">
        <v>43922</v>
      </c>
      <c r="B3774" s="324" t="s">
        <v>147</v>
      </c>
      <c r="C3774" s="324" t="s">
        <v>169</v>
      </c>
      <c r="D3774" s="324" t="s">
        <v>81</v>
      </c>
      <c r="E3774" s="324" t="s">
        <v>50</v>
      </c>
      <c r="F3774" s="324">
        <v>60</v>
      </c>
      <c r="G3774" s="324" t="s">
        <v>170</v>
      </c>
      <c r="H3774" s="324" t="s">
        <v>170</v>
      </c>
      <c r="I3774" s="324" t="s">
        <v>170</v>
      </c>
    </row>
    <row r="3775" spans="1:9" x14ac:dyDescent="0.25">
      <c r="A3775" s="393">
        <v>43922</v>
      </c>
      <c r="B3775" s="325" t="s">
        <v>147</v>
      </c>
      <c r="C3775" s="325" t="s">
        <v>169</v>
      </c>
      <c r="D3775" s="325" t="s">
        <v>82</v>
      </c>
      <c r="E3775" s="325" t="s">
        <v>9</v>
      </c>
      <c r="F3775" s="325">
        <v>8</v>
      </c>
      <c r="G3775" s="325" t="s">
        <v>170</v>
      </c>
      <c r="H3775" s="325" t="s">
        <v>170</v>
      </c>
      <c r="I3775" s="325" t="s">
        <v>170</v>
      </c>
    </row>
    <row r="3776" spans="1:9" x14ac:dyDescent="0.25">
      <c r="A3776" s="392">
        <v>43922</v>
      </c>
      <c r="B3776" s="324" t="s">
        <v>147</v>
      </c>
      <c r="C3776" s="324" t="s">
        <v>169</v>
      </c>
      <c r="D3776" s="324" t="s">
        <v>82</v>
      </c>
      <c r="E3776" s="324" t="s">
        <v>10</v>
      </c>
      <c r="F3776" s="324">
        <v>23</v>
      </c>
      <c r="G3776" s="324" t="s">
        <v>170</v>
      </c>
      <c r="H3776" s="324" t="s">
        <v>170</v>
      </c>
      <c r="I3776" s="324" t="s">
        <v>170</v>
      </c>
    </row>
    <row r="3777" spans="1:9" x14ac:dyDescent="0.25">
      <c r="A3777" s="393">
        <v>43922</v>
      </c>
      <c r="B3777" s="325" t="s">
        <v>147</v>
      </c>
      <c r="C3777" s="325" t="s">
        <v>169</v>
      </c>
      <c r="D3777" s="325" t="s">
        <v>82</v>
      </c>
      <c r="E3777" s="325" t="s">
        <v>11</v>
      </c>
      <c r="F3777" s="325">
        <v>19</v>
      </c>
      <c r="G3777" s="325" t="s">
        <v>170</v>
      </c>
      <c r="H3777" s="325" t="s">
        <v>170</v>
      </c>
      <c r="I3777" s="325" t="s">
        <v>170</v>
      </c>
    </row>
    <row r="3778" spans="1:9" x14ac:dyDescent="0.25">
      <c r="A3778" s="392">
        <v>43922</v>
      </c>
      <c r="B3778" s="324" t="s">
        <v>147</v>
      </c>
      <c r="C3778" s="324" t="s">
        <v>169</v>
      </c>
      <c r="D3778" s="324" t="s">
        <v>82</v>
      </c>
      <c r="E3778" s="324" t="s">
        <v>12</v>
      </c>
      <c r="F3778" s="324">
        <v>12</v>
      </c>
      <c r="G3778" s="324" t="s">
        <v>170</v>
      </c>
      <c r="H3778" s="324" t="s">
        <v>170</v>
      </c>
      <c r="I3778" s="324" t="s">
        <v>170</v>
      </c>
    </row>
    <row r="3779" spans="1:9" x14ac:dyDescent="0.25">
      <c r="A3779" s="393">
        <v>43922</v>
      </c>
      <c r="B3779" s="325" t="s">
        <v>147</v>
      </c>
      <c r="C3779" s="325" t="s">
        <v>169</v>
      </c>
      <c r="D3779" s="325" t="s">
        <v>82</v>
      </c>
      <c r="E3779" s="325" t="s">
        <v>13</v>
      </c>
      <c r="F3779" s="325">
        <v>60</v>
      </c>
      <c r="G3779" s="325" t="s">
        <v>170</v>
      </c>
      <c r="H3779" s="325" t="s">
        <v>170</v>
      </c>
      <c r="I3779" s="325" t="s">
        <v>170</v>
      </c>
    </row>
    <row r="3780" spans="1:9" x14ac:dyDescent="0.25">
      <c r="A3780" s="392">
        <v>43922</v>
      </c>
      <c r="B3780" s="324" t="s">
        <v>148</v>
      </c>
      <c r="C3780" s="324" t="s">
        <v>169</v>
      </c>
      <c r="D3780" s="324" t="s">
        <v>81</v>
      </c>
      <c r="E3780" s="324" t="s">
        <v>46</v>
      </c>
      <c r="F3780" s="324">
        <v>132</v>
      </c>
      <c r="G3780" s="324" t="s">
        <v>170</v>
      </c>
      <c r="H3780" s="324" t="s">
        <v>170</v>
      </c>
      <c r="I3780" s="324" t="s">
        <v>170</v>
      </c>
    </row>
    <row r="3781" spans="1:9" x14ac:dyDescent="0.25">
      <c r="A3781" s="393">
        <v>43922</v>
      </c>
      <c r="B3781" s="325" t="s">
        <v>148</v>
      </c>
      <c r="C3781" s="325" t="s">
        <v>169</v>
      </c>
      <c r="D3781" s="325" t="s">
        <v>81</v>
      </c>
      <c r="E3781" s="325" t="s">
        <v>47</v>
      </c>
      <c r="F3781" s="325">
        <v>142</v>
      </c>
      <c r="G3781" s="325" t="s">
        <v>170</v>
      </c>
      <c r="H3781" s="325" t="s">
        <v>170</v>
      </c>
      <c r="I3781" s="325" t="s">
        <v>170</v>
      </c>
    </row>
    <row r="3782" spans="1:9" x14ac:dyDescent="0.25">
      <c r="A3782" s="392">
        <v>43922</v>
      </c>
      <c r="B3782" s="324" t="s">
        <v>148</v>
      </c>
      <c r="C3782" s="324" t="s">
        <v>169</v>
      </c>
      <c r="D3782" s="324" t="s">
        <v>81</v>
      </c>
      <c r="E3782" s="324" t="s">
        <v>48</v>
      </c>
      <c r="F3782" s="324">
        <v>101</v>
      </c>
      <c r="G3782" s="324" t="s">
        <v>170</v>
      </c>
      <c r="H3782" s="324" t="s">
        <v>170</v>
      </c>
      <c r="I3782" s="324" t="s">
        <v>170</v>
      </c>
    </row>
    <row r="3783" spans="1:9" x14ac:dyDescent="0.25">
      <c r="A3783" s="393">
        <v>43922</v>
      </c>
      <c r="B3783" s="325" t="s">
        <v>148</v>
      </c>
      <c r="C3783" s="325" t="s">
        <v>169</v>
      </c>
      <c r="D3783" s="325" t="s">
        <v>81</v>
      </c>
      <c r="E3783" s="325" t="s">
        <v>50</v>
      </c>
      <c r="F3783" s="325">
        <v>165</v>
      </c>
      <c r="G3783" s="325" t="s">
        <v>170</v>
      </c>
      <c r="H3783" s="325" t="s">
        <v>170</v>
      </c>
      <c r="I3783" s="325" t="s">
        <v>170</v>
      </c>
    </row>
    <row r="3784" spans="1:9" x14ac:dyDescent="0.25">
      <c r="A3784" s="392">
        <v>43922</v>
      </c>
      <c r="B3784" s="324" t="s">
        <v>148</v>
      </c>
      <c r="C3784" s="324" t="s">
        <v>169</v>
      </c>
      <c r="D3784" s="324" t="s">
        <v>82</v>
      </c>
      <c r="E3784" s="324" t="s">
        <v>9</v>
      </c>
      <c r="F3784" s="324">
        <v>155</v>
      </c>
      <c r="G3784" s="324" t="s">
        <v>170</v>
      </c>
      <c r="H3784" s="324" t="s">
        <v>170</v>
      </c>
      <c r="I3784" s="324" t="s">
        <v>170</v>
      </c>
    </row>
    <row r="3785" spans="1:9" x14ac:dyDescent="0.25">
      <c r="A3785" s="393">
        <v>43922</v>
      </c>
      <c r="B3785" s="325" t="s">
        <v>148</v>
      </c>
      <c r="C3785" s="325" t="s">
        <v>169</v>
      </c>
      <c r="D3785" s="325" t="s">
        <v>82</v>
      </c>
      <c r="E3785" s="325" t="s">
        <v>10</v>
      </c>
      <c r="F3785" s="325">
        <v>34</v>
      </c>
      <c r="G3785" s="325" t="s">
        <v>170</v>
      </c>
      <c r="H3785" s="325" t="s">
        <v>170</v>
      </c>
      <c r="I3785" s="325" t="s">
        <v>170</v>
      </c>
    </row>
    <row r="3786" spans="1:9" x14ac:dyDescent="0.25">
      <c r="A3786" s="392">
        <v>43922</v>
      </c>
      <c r="B3786" s="324" t="s">
        <v>148</v>
      </c>
      <c r="C3786" s="324" t="s">
        <v>169</v>
      </c>
      <c r="D3786" s="324" t="s">
        <v>82</v>
      </c>
      <c r="E3786" s="324" t="s">
        <v>11</v>
      </c>
      <c r="F3786" s="324">
        <v>103</v>
      </c>
      <c r="G3786" s="324" t="s">
        <v>170</v>
      </c>
      <c r="H3786" s="324" t="s">
        <v>170</v>
      </c>
      <c r="I3786" s="324" t="s">
        <v>170</v>
      </c>
    </row>
    <row r="3787" spans="1:9" x14ac:dyDescent="0.25">
      <c r="A3787" s="393">
        <v>43922</v>
      </c>
      <c r="B3787" s="325" t="s">
        <v>148</v>
      </c>
      <c r="C3787" s="325" t="s">
        <v>169</v>
      </c>
      <c r="D3787" s="325" t="s">
        <v>82</v>
      </c>
      <c r="E3787" s="325" t="s">
        <v>12</v>
      </c>
      <c r="F3787" s="325">
        <v>53</v>
      </c>
      <c r="G3787" s="325" t="s">
        <v>170</v>
      </c>
      <c r="H3787" s="325" t="s">
        <v>170</v>
      </c>
      <c r="I3787" s="325" t="s">
        <v>170</v>
      </c>
    </row>
    <row r="3788" spans="1:9" x14ac:dyDescent="0.25">
      <c r="A3788" s="392">
        <v>43922</v>
      </c>
      <c r="B3788" s="324" t="s">
        <v>148</v>
      </c>
      <c r="C3788" s="324" t="s">
        <v>169</v>
      </c>
      <c r="D3788" s="324" t="s">
        <v>82</v>
      </c>
      <c r="E3788" s="324" t="s">
        <v>13</v>
      </c>
      <c r="F3788" s="324">
        <v>195</v>
      </c>
      <c r="G3788" s="324" t="s">
        <v>170</v>
      </c>
      <c r="H3788" s="324" t="s">
        <v>170</v>
      </c>
      <c r="I3788" s="324" t="s">
        <v>170</v>
      </c>
    </row>
    <row r="3789" spans="1:9" x14ac:dyDescent="0.25">
      <c r="A3789" s="393">
        <v>43922</v>
      </c>
      <c r="B3789" s="325" t="s">
        <v>149</v>
      </c>
      <c r="C3789" s="325" t="s">
        <v>169</v>
      </c>
      <c r="D3789" s="325" t="s">
        <v>81</v>
      </c>
      <c r="E3789" s="325" t="s">
        <v>46</v>
      </c>
      <c r="F3789" s="325">
        <v>34</v>
      </c>
      <c r="G3789" s="325" t="s">
        <v>170</v>
      </c>
      <c r="H3789" s="325" t="s">
        <v>170</v>
      </c>
      <c r="I3789" s="325" t="s">
        <v>170</v>
      </c>
    </row>
    <row r="3790" spans="1:9" x14ac:dyDescent="0.25">
      <c r="A3790" s="392">
        <v>43922</v>
      </c>
      <c r="B3790" s="324" t="s">
        <v>149</v>
      </c>
      <c r="C3790" s="324" t="s">
        <v>169</v>
      </c>
      <c r="D3790" s="324" t="s">
        <v>81</v>
      </c>
      <c r="E3790" s="324" t="s">
        <v>47</v>
      </c>
      <c r="F3790" s="324">
        <v>60</v>
      </c>
      <c r="G3790" s="324" t="s">
        <v>170</v>
      </c>
      <c r="H3790" s="324" t="s">
        <v>170</v>
      </c>
      <c r="I3790" s="324" t="s">
        <v>170</v>
      </c>
    </row>
    <row r="3791" spans="1:9" x14ac:dyDescent="0.25">
      <c r="A3791" s="393">
        <v>43922</v>
      </c>
      <c r="B3791" s="325" t="s">
        <v>149</v>
      </c>
      <c r="C3791" s="325" t="s">
        <v>169</v>
      </c>
      <c r="D3791" s="325" t="s">
        <v>81</v>
      </c>
      <c r="E3791" s="325" t="s">
        <v>48</v>
      </c>
      <c r="F3791" s="325">
        <v>65</v>
      </c>
      <c r="G3791" s="325" t="s">
        <v>170</v>
      </c>
      <c r="H3791" s="325" t="s">
        <v>170</v>
      </c>
      <c r="I3791" s="325" t="s">
        <v>170</v>
      </c>
    </row>
    <row r="3792" spans="1:9" x14ac:dyDescent="0.25">
      <c r="A3792" s="392">
        <v>43922</v>
      </c>
      <c r="B3792" s="324" t="s">
        <v>149</v>
      </c>
      <c r="C3792" s="324" t="s">
        <v>169</v>
      </c>
      <c r="D3792" s="324" t="s">
        <v>81</v>
      </c>
      <c r="E3792" s="324" t="s">
        <v>50</v>
      </c>
      <c r="F3792" s="324">
        <v>235</v>
      </c>
      <c r="G3792" s="324" t="s">
        <v>170</v>
      </c>
      <c r="H3792" s="324" t="s">
        <v>170</v>
      </c>
      <c r="I3792" s="324" t="s">
        <v>170</v>
      </c>
    </row>
    <row r="3793" spans="1:9" x14ac:dyDescent="0.25">
      <c r="A3793" s="393">
        <v>43922</v>
      </c>
      <c r="B3793" s="325" t="s">
        <v>150</v>
      </c>
      <c r="C3793" s="325" t="s">
        <v>169</v>
      </c>
      <c r="D3793" s="325" t="s">
        <v>81</v>
      </c>
      <c r="E3793" s="325" t="s">
        <v>46</v>
      </c>
      <c r="F3793" s="325">
        <v>128</v>
      </c>
      <c r="G3793" s="325" t="s">
        <v>170</v>
      </c>
      <c r="H3793" s="325" t="s">
        <v>170</v>
      </c>
      <c r="I3793" s="325" t="s">
        <v>170</v>
      </c>
    </row>
    <row r="3794" spans="1:9" x14ac:dyDescent="0.25">
      <c r="A3794" s="392">
        <v>43922</v>
      </c>
      <c r="B3794" s="324" t="s">
        <v>150</v>
      </c>
      <c r="C3794" s="324" t="s">
        <v>169</v>
      </c>
      <c r="D3794" s="324" t="s">
        <v>81</v>
      </c>
      <c r="E3794" s="324" t="s">
        <v>47</v>
      </c>
      <c r="F3794" s="324">
        <v>94</v>
      </c>
      <c r="G3794" s="324" t="s">
        <v>170</v>
      </c>
      <c r="H3794" s="324" t="s">
        <v>170</v>
      </c>
      <c r="I3794" s="324" t="s">
        <v>170</v>
      </c>
    </row>
    <row r="3795" spans="1:9" x14ac:dyDescent="0.25">
      <c r="A3795" s="393">
        <v>43922</v>
      </c>
      <c r="B3795" s="325" t="s">
        <v>150</v>
      </c>
      <c r="C3795" s="325" t="s">
        <v>169</v>
      </c>
      <c r="D3795" s="325" t="s">
        <v>81</v>
      </c>
      <c r="E3795" s="325" t="s">
        <v>48</v>
      </c>
      <c r="F3795" s="325">
        <v>62</v>
      </c>
      <c r="G3795" s="325" t="s">
        <v>170</v>
      </c>
      <c r="H3795" s="325" t="s">
        <v>170</v>
      </c>
      <c r="I3795" s="325" t="s">
        <v>170</v>
      </c>
    </row>
    <row r="3796" spans="1:9" x14ac:dyDescent="0.25">
      <c r="A3796" s="392">
        <v>43922</v>
      </c>
      <c r="B3796" s="324" t="s">
        <v>150</v>
      </c>
      <c r="C3796" s="324" t="s">
        <v>169</v>
      </c>
      <c r="D3796" s="324" t="s">
        <v>81</v>
      </c>
      <c r="E3796" s="324" t="s">
        <v>50</v>
      </c>
      <c r="F3796" s="324">
        <v>68</v>
      </c>
      <c r="G3796" s="324" t="s">
        <v>170</v>
      </c>
      <c r="H3796" s="324" t="s">
        <v>170</v>
      </c>
      <c r="I3796" s="324" t="s">
        <v>170</v>
      </c>
    </row>
    <row r="3797" spans="1:9" x14ac:dyDescent="0.25">
      <c r="A3797" s="393">
        <v>43922</v>
      </c>
      <c r="B3797" s="325" t="s">
        <v>91</v>
      </c>
      <c r="C3797" s="325" t="s">
        <v>169</v>
      </c>
      <c r="D3797" s="325" t="s">
        <v>81</v>
      </c>
      <c r="E3797" s="325" t="s">
        <v>46</v>
      </c>
      <c r="F3797" s="325">
        <v>883</v>
      </c>
      <c r="G3797" s="325">
        <v>814</v>
      </c>
      <c r="H3797" s="325">
        <v>69</v>
      </c>
      <c r="I3797" s="325">
        <v>0.08</v>
      </c>
    </row>
    <row r="3798" spans="1:9" x14ac:dyDescent="0.25">
      <c r="A3798" s="392">
        <v>43922</v>
      </c>
      <c r="B3798" s="324" t="s">
        <v>91</v>
      </c>
      <c r="C3798" s="324" t="s">
        <v>169</v>
      </c>
      <c r="D3798" s="324" t="s">
        <v>81</v>
      </c>
      <c r="E3798" s="324" t="s">
        <v>47</v>
      </c>
      <c r="F3798" s="324">
        <v>407</v>
      </c>
      <c r="G3798" s="324">
        <v>402</v>
      </c>
      <c r="H3798" s="324">
        <v>5</v>
      </c>
      <c r="I3798" s="324">
        <v>0.01</v>
      </c>
    </row>
    <row r="3799" spans="1:9" x14ac:dyDescent="0.25">
      <c r="A3799" s="393">
        <v>43922</v>
      </c>
      <c r="B3799" s="325" t="s">
        <v>91</v>
      </c>
      <c r="C3799" s="325" t="s">
        <v>169</v>
      </c>
      <c r="D3799" s="325" t="s">
        <v>81</v>
      </c>
      <c r="E3799" s="325" t="s">
        <v>48</v>
      </c>
      <c r="F3799" s="325">
        <v>446</v>
      </c>
      <c r="G3799" s="325">
        <v>445</v>
      </c>
      <c r="H3799" s="325">
        <v>1</v>
      </c>
      <c r="I3799" s="325">
        <v>0</v>
      </c>
    </row>
    <row r="3800" spans="1:9" x14ac:dyDescent="0.25">
      <c r="A3800" s="392">
        <v>43922</v>
      </c>
      <c r="B3800" s="324" t="s">
        <v>91</v>
      </c>
      <c r="C3800" s="324" t="s">
        <v>169</v>
      </c>
      <c r="D3800" s="324" t="s">
        <v>81</v>
      </c>
      <c r="E3800" s="324" t="s">
        <v>50</v>
      </c>
      <c r="F3800" s="324">
        <v>646</v>
      </c>
      <c r="G3800" s="324">
        <v>646</v>
      </c>
      <c r="H3800" s="324">
        <v>0</v>
      </c>
      <c r="I3800" s="324">
        <v>0</v>
      </c>
    </row>
    <row r="3801" spans="1:9" x14ac:dyDescent="0.25">
      <c r="A3801" s="393">
        <v>43922</v>
      </c>
      <c r="B3801" s="325" t="s">
        <v>91</v>
      </c>
      <c r="C3801" s="325" t="s">
        <v>169</v>
      </c>
      <c r="D3801" s="325" t="s">
        <v>82</v>
      </c>
      <c r="E3801" s="325" t="s">
        <v>9</v>
      </c>
      <c r="F3801" s="325">
        <v>418</v>
      </c>
      <c r="G3801" s="325">
        <v>418</v>
      </c>
      <c r="H3801" s="325">
        <v>0</v>
      </c>
      <c r="I3801" s="325">
        <v>0</v>
      </c>
    </row>
    <row r="3802" spans="1:9" x14ac:dyDescent="0.25">
      <c r="A3802" s="392">
        <v>43922</v>
      </c>
      <c r="B3802" s="324" t="s">
        <v>91</v>
      </c>
      <c r="C3802" s="324" t="s">
        <v>169</v>
      </c>
      <c r="D3802" s="324" t="s">
        <v>82</v>
      </c>
      <c r="E3802" s="324" t="s">
        <v>10</v>
      </c>
      <c r="F3802" s="324">
        <v>169</v>
      </c>
      <c r="G3802" s="324">
        <v>169</v>
      </c>
      <c r="H3802" s="324">
        <v>0</v>
      </c>
      <c r="I3802" s="324">
        <v>0</v>
      </c>
    </row>
    <row r="3803" spans="1:9" x14ac:dyDescent="0.25">
      <c r="A3803" s="393">
        <v>43922</v>
      </c>
      <c r="B3803" s="325" t="s">
        <v>91</v>
      </c>
      <c r="C3803" s="325" t="s">
        <v>169</v>
      </c>
      <c r="D3803" s="325" t="s">
        <v>82</v>
      </c>
      <c r="E3803" s="325" t="s">
        <v>11</v>
      </c>
      <c r="F3803" s="325">
        <v>404</v>
      </c>
      <c r="G3803" s="325">
        <v>404</v>
      </c>
      <c r="H3803" s="325">
        <v>0</v>
      </c>
      <c r="I3803" s="325">
        <v>0</v>
      </c>
    </row>
    <row r="3804" spans="1:9" x14ac:dyDescent="0.25">
      <c r="A3804" s="392">
        <v>43922</v>
      </c>
      <c r="B3804" s="324" t="s">
        <v>91</v>
      </c>
      <c r="C3804" s="324" t="s">
        <v>169</v>
      </c>
      <c r="D3804" s="324" t="s">
        <v>82</v>
      </c>
      <c r="E3804" s="324" t="s">
        <v>12</v>
      </c>
      <c r="F3804" s="324">
        <v>988</v>
      </c>
      <c r="G3804" s="324">
        <v>988</v>
      </c>
      <c r="H3804" s="324">
        <v>0</v>
      </c>
      <c r="I3804" s="324">
        <v>0</v>
      </c>
    </row>
    <row r="3805" spans="1:9" x14ac:dyDescent="0.25">
      <c r="A3805" s="393">
        <v>43922</v>
      </c>
      <c r="B3805" s="325" t="s">
        <v>91</v>
      </c>
      <c r="C3805" s="325" t="s">
        <v>169</v>
      </c>
      <c r="D3805" s="325" t="s">
        <v>82</v>
      </c>
      <c r="E3805" s="325" t="s">
        <v>13</v>
      </c>
      <c r="F3805" s="325">
        <v>265</v>
      </c>
      <c r="G3805" s="325">
        <v>194</v>
      </c>
      <c r="H3805" s="325">
        <v>71</v>
      </c>
      <c r="I3805" s="325">
        <v>0.37</v>
      </c>
    </row>
    <row r="3806" spans="1:9" x14ac:dyDescent="0.25">
      <c r="A3806" s="392">
        <v>43922</v>
      </c>
      <c r="B3806" s="324" t="s">
        <v>151</v>
      </c>
      <c r="C3806" s="324" t="s">
        <v>169</v>
      </c>
      <c r="D3806" s="324" t="s">
        <v>81</v>
      </c>
      <c r="E3806" s="324" t="s">
        <v>46</v>
      </c>
      <c r="F3806" s="324">
        <v>53</v>
      </c>
      <c r="G3806" s="324" t="s">
        <v>170</v>
      </c>
      <c r="H3806" s="324" t="s">
        <v>170</v>
      </c>
      <c r="I3806" s="324" t="s">
        <v>170</v>
      </c>
    </row>
    <row r="3807" spans="1:9" x14ac:dyDescent="0.25">
      <c r="A3807" s="393">
        <v>43922</v>
      </c>
      <c r="B3807" s="325" t="s">
        <v>151</v>
      </c>
      <c r="C3807" s="325" t="s">
        <v>169</v>
      </c>
      <c r="D3807" s="325" t="s">
        <v>81</v>
      </c>
      <c r="E3807" s="325" t="s">
        <v>47</v>
      </c>
      <c r="F3807" s="325">
        <v>51</v>
      </c>
      <c r="G3807" s="325" t="s">
        <v>170</v>
      </c>
      <c r="H3807" s="325" t="s">
        <v>170</v>
      </c>
      <c r="I3807" s="325" t="s">
        <v>170</v>
      </c>
    </row>
    <row r="3808" spans="1:9" x14ac:dyDescent="0.25">
      <c r="A3808" s="392">
        <v>43922</v>
      </c>
      <c r="B3808" s="324" t="s">
        <v>151</v>
      </c>
      <c r="C3808" s="324" t="s">
        <v>169</v>
      </c>
      <c r="D3808" s="324" t="s">
        <v>81</v>
      </c>
      <c r="E3808" s="324" t="s">
        <v>48</v>
      </c>
      <c r="F3808" s="324">
        <v>27</v>
      </c>
      <c r="G3808" s="324" t="s">
        <v>170</v>
      </c>
      <c r="H3808" s="324" t="s">
        <v>170</v>
      </c>
      <c r="I3808" s="324" t="s">
        <v>170</v>
      </c>
    </row>
    <row r="3809" spans="1:9" x14ac:dyDescent="0.25">
      <c r="A3809" s="393">
        <v>43922</v>
      </c>
      <c r="B3809" s="325" t="s">
        <v>151</v>
      </c>
      <c r="C3809" s="325" t="s">
        <v>169</v>
      </c>
      <c r="D3809" s="325" t="s">
        <v>81</v>
      </c>
      <c r="E3809" s="325" t="s">
        <v>50</v>
      </c>
      <c r="F3809" s="325">
        <v>37</v>
      </c>
      <c r="G3809" s="325" t="s">
        <v>170</v>
      </c>
      <c r="H3809" s="325" t="s">
        <v>170</v>
      </c>
      <c r="I3809" s="325" t="s">
        <v>170</v>
      </c>
    </row>
    <row r="3810" spans="1:9" x14ac:dyDescent="0.25">
      <c r="A3810" s="392">
        <v>43922</v>
      </c>
      <c r="B3810" s="324" t="s">
        <v>92</v>
      </c>
      <c r="C3810" s="324" t="s">
        <v>169</v>
      </c>
      <c r="D3810" s="324" t="s">
        <v>81</v>
      </c>
      <c r="E3810" s="324" t="s">
        <v>46</v>
      </c>
      <c r="F3810" s="324">
        <v>13</v>
      </c>
      <c r="G3810" s="324">
        <v>12</v>
      </c>
      <c r="H3810" s="324">
        <v>1</v>
      </c>
      <c r="I3810" s="324">
        <v>0.08</v>
      </c>
    </row>
    <row r="3811" spans="1:9" x14ac:dyDescent="0.25">
      <c r="A3811" s="393">
        <v>43922</v>
      </c>
      <c r="B3811" s="325" t="s">
        <v>92</v>
      </c>
      <c r="C3811" s="325" t="s">
        <v>169</v>
      </c>
      <c r="D3811" s="325" t="s">
        <v>81</v>
      </c>
      <c r="E3811" s="325" t="s">
        <v>47</v>
      </c>
      <c r="F3811" s="325">
        <v>253</v>
      </c>
      <c r="G3811" s="325">
        <v>252</v>
      </c>
      <c r="H3811" s="325">
        <v>1</v>
      </c>
      <c r="I3811" s="325">
        <v>0</v>
      </c>
    </row>
    <row r="3812" spans="1:9" x14ac:dyDescent="0.25">
      <c r="A3812" s="392">
        <v>43922</v>
      </c>
      <c r="B3812" s="324" t="s">
        <v>92</v>
      </c>
      <c r="C3812" s="324" t="s">
        <v>169</v>
      </c>
      <c r="D3812" s="324" t="s">
        <v>81</v>
      </c>
      <c r="E3812" s="324" t="s">
        <v>48</v>
      </c>
      <c r="F3812" s="324">
        <v>65</v>
      </c>
      <c r="G3812" s="324">
        <v>66</v>
      </c>
      <c r="H3812" s="324">
        <v>-1</v>
      </c>
      <c r="I3812" s="324">
        <v>-0.02</v>
      </c>
    </row>
    <row r="3813" spans="1:9" x14ac:dyDescent="0.25">
      <c r="A3813" s="393">
        <v>43922</v>
      </c>
      <c r="B3813" s="325" t="s">
        <v>92</v>
      </c>
      <c r="C3813" s="325" t="s">
        <v>169</v>
      </c>
      <c r="D3813" s="325" t="s">
        <v>81</v>
      </c>
      <c r="E3813" s="325" t="s">
        <v>50</v>
      </c>
      <c r="F3813" s="325">
        <v>447</v>
      </c>
      <c r="G3813" s="325">
        <v>445</v>
      </c>
      <c r="H3813" s="325">
        <v>2</v>
      </c>
      <c r="I3813" s="325">
        <v>0</v>
      </c>
    </row>
    <row r="3814" spans="1:9" x14ac:dyDescent="0.25">
      <c r="A3814" s="392">
        <v>43922</v>
      </c>
      <c r="B3814" s="324" t="s">
        <v>92</v>
      </c>
      <c r="C3814" s="324" t="s">
        <v>169</v>
      </c>
      <c r="D3814" s="324" t="s">
        <v>82</v>
      </c>
      <c r="E3814" s="324" t="s">
        <v>9</v>
      </c>
      <c r="F3814" s="324">
        <v>369</v>
      </c>
      <c r="G3814" s="324">
        <v>369</v>
      </c>
      <c r="H3814" s="324">
        <v>0</v>
      </c>
      <c r="I3814" s="324">
        <v>0</v>
      </c>
    </row>
    <row r="3815" spans="1:9" x14ac:dyDescent="0.25">
      <c r="A3815" s="393">
        <v>43922</v>
      </c>
      <c r="B3815" s="325" t="s">
        <v>92</v>
      </c>
      <c r="C3815" s="325" t="s">
        <v>169</v>
      </c>
      <c r="D3815" s="325" t="s">
        <v>82</v>
      </c>
      <c r="E3815" s="325" t="s">
        <v>10</v>
      </c>
      <c r="F3815" s="325">
        <v>166</v>
      </c>
      <c r="G3815" s="325">
        <v>168</v>
      </c>
      <c r="H3815" s="325">
        <v>-2</v>
      </c>
      <c r="I3815" s="325">
        <v>-0.01</v>
      </c>
    </row>
    <row r="3816" spans="1:9" x14ac:dyDescent="0.25">
      <c r="A3816" s="392">
        <v>43922</v>
      </c>
      <c r="B3816" s="324" t="s">
        <v>92</v>
      </c>
      <c r="C3816" s="324" t="s">
        <v>169</v>
      </c>
      <c r="D3816" s="324" t="s">
        <v>82</v>
      </c>
      <c r="E3816" s="324" t="s">
        <v>11</v>
      </c>
      <c r="F3816" s="324">
        <v>33</v>
      </c>
      <c r="G3816" s="324">
        <v>31</v>
      </c>
      <c r="H3816" s="324">
        <v>2</v>
      </c>
      <c r="I3816" s="324">
        <v>0.06</v>
      </c>
    </row>
    <row r="3817" spans="1:9" x14ac:dyDescent="0.25">
      <c r="A3817" s="393">
        <v>43922</v>
      </c>
      <c r="B3817" s="325" t="s">
        <v>92</v>
      </c>
      <c r="C3817" s="325" t="s">
        <v>169</v>
      </c>
      <c r="D3817" s="325" t="s">
        <v>82</v>
      </c>
      <c r="E3817" s="325" t="s">
        <v>12</v>
      </c>
      <c r="F3817" s="325">
        <v>12</v>
      </c>
      <c r="G3817" s="325">
        <v>12</v>
      </c>
      <c r="H3817" s="325">
        <v>0</v>
      </c>
      <c r="I3817" s="325">
        <v>0</v>
      </c>
    </row>
    <row r="3818" spans="1:9" x14ac:dyDescent="0.25">
      <c r="A3818" s="392">
        <v>43922</v>
      </c>
      <c r="B3818" s="324" t="s">
        <v>92</v>
      </c>
      <c r="C3818" s="324" t="s">
        <v>169</v>
      </c>
      <c r="D3818" s="324" t="s">
        <v>82</v>
      </c>
      <c r="E3818" s="324" t="s">
        <v>13</v>
      </c>
      <c r="F3818" s="324">
        <v>198</v>
      </c>
      <c r="G3818" s="324">
        <v>195</v>
      </c>
      <c r="H3818" s="324">
        <v>3</v>
      </c>
      <c r="I3818" s="324">
        <v>0.02</v>
      </c>
    </row>
    <row r="3819" spans="1:9" x14ac:dyDescent="0.25">
      <c r="A3819" s="393">
        <v>43922</v>
      </c>
      <c r="B3819" s="325" t="s">
        <v>152</v>
      </c>
      <c r="C3819" s="325" t="s">
        <v>169</v>
      </c>
      <c r="D3819" s="325" t="s">
        <v>81</v>
      </c>
      <c r="E3819" s="325" t="s">
        <v>46</v>
      </c>
      <c r="F3819" s="325">
        <v>73</v>
      </c>
      <c r="G3819" s="325" t="s">
        <v>170</v>
      </c>
      <c r="H3819" s="325" t="s">
        <v>170</v>
      </c>
      <c r="I3819" s="325" t="s">
        <v>170</v>
      </c>
    </row>
    <row r="3820" spans="1:9" x14ac:dyDescent="0.25">
      <c r="A3820" s="392">
        <v>43922</v>
      </c>
      <c r="B3820" s="324" t="s">
        <v>152</v>
      </c>
      <c r="C3820" s="324" t="s">
        <v>169</v>
      </c>
      <c r="D3820" s="324" t="s">
        <v>81</v>
      </c>
      <c r="E3820" s="324" t="s">
        <v>47</v>
      </c>
      <c r="F3820" s="324">
        <v>69</v>
      </c>
      <c r="G3820" s="324" t="s">
        <v>170</v>
      </c>
      <c r="H3820" s="324" t="s">
        <v>170</v>
      </c>
      <c r="I3820" s="324" t="s">
        <v>170</v>
      </c>
    </row>
    <row r="3821" spans="1:9" x14ac:dyDescent="0.25">
      <c r="A3821" s="393">
        <v>43922</v>
      </c>
      <c r="B3821" s="325" t="s">
        <v>152</v>
      </c>
      <c r="C3821" s="325" t="s">
        <v>169</v>
      </c>
      <c r="D3821" s="325" t="s">
        <v>81</v>
      </c>
      <c r="E3821" s="325" t="s">
        <v>48</v>
      </c>
      <c r="F3821" s="325">
        <v>24</v>
      </c>
      <c r="G3821" s="325" t="s">
        <v>170</v>
      </c>
      <c r="H3821" s="325" t="s">
        <v>170</v>
      </c>
      <c r="I3821" s="325" t="s">
        <v>170</v>
      </c>
    </row>
    <row r="3822" spans="1:9" x14ac:dyDescent="0.25">
      <c r="A3822" s="392">
        <v>43922</v>
      </c>
      <c r="B3822" s="324" t="s">
        <v>152</v>
      </c>
      <c r="C3822" s="324" t="s">
        <v>169</v>
      </c>
      <c r="D3822" s="324" t="s">
        <v>81</v>
      </c>
      <c r="E3822" s="324" t="s">
        <v>50</v>
      </c>
      <c r="F3822" s="324">
        <v>75</v>
      </c>
      <c r="G3822" s="324" t="s">
        <v>170</v>
      </c>
      <c r="H3822" s="324" t="s">
        <v>170</v>
      </c>
      <c r="I3822" s="324" t="s">
        <v>170</v>
      </c>
    </row>
    <row r="3823" spans="1:9" x14ac:dyDescent="0.25">
      <c r="A3823" s="393">
        <v>43922</v>
      </c>
      <c r="B3823" s="325" t="s">
        <v>153</v>
      </c>
      <c r="C3823" s="325" t="s">
        <v>169</v>
      </c>
      <c r="D3823" s="325" t="s">
        <v>81</v>
      </c>
      <c r="E3823" s="325" t="s">
        <v>46</v>
      </c>
      <c r="F3823" s="325">
        <v>91</v>
      </c>
      <c r="G3823" s="325" t="s">
        <v>170</v>
      </c>
      <c r="H3823" s="325" t="s">
        <v>170</v>
      </c>
      <c r="I3823" s="325" t="s">
        <v>170</v>
      </c>
    </row>
    <row r="3824" spans="1:9" x14ac:dyDescent="0.25">
      <c r="A3824" s="392">
        <v>43922</v>
      </c>
      <c r="B3824" s="324" t="s">
        <v>153</v>
      </c>
      <c r="C3824" s="324" t="s">
        <v>169</v>
      </c>
      <c r="D3824" s="324" t="s">
        <v>81</v>
      </c>
      <c r="E3824" s="324" t="s">
        <v>47</v>
      </c>
      <c r="F3824" s="324">
        <v>41</v>
      </c>
      <c r="G3824" s="324" t="s">
        <v>170</v>
      </c>
      <c r="H3824" s="324" t="s">
        <v>170</v>
      </c>
      <c r="I3824" s="324" t="s">
        <v>170</v>
      </c>
    </row>
    <row r="3825" spans="1:9" x14ac:dyDescent="0.25">
      <c r="A3825" s="393">
        <v>43922</v>
      </c>
      <c r="B3825" s="325" t="s">
        <v>153</v>
      </c>
      <c r="C3825" s="325" t="s">
        <v>169</v>
      </c>
      <c r="D3825" s="325" t="s">
        <v>81</v>
      </c>
      <c r="E3825" s="325" t="s">
        <v>48</v>
      </c>
      <c r="F3825" s="325">
        <v>24</v>
      </c>
      <c r="G3825" s="325" t="s">
        <v>170</v>
      </c>
      <c r="H3825" s="325" t="s">
        <v>170</v>
      </c>
      <c r="I3825" s="325" t="s">
        <v>170</v>
      </c>
    </row>
    <row r="3826" spans="1:9" x14ac:dyDescent="0.25">
      <c r="A3826" s="392">
        <v>43922</v>
      </c>
      <c r="B3826" s="324" t="s">
        <v>153</v>
      </c>
      <c r="C3826" s="324" t="s">
        <v>169</v>
      </c>
      <c r="D3826" s="324" t="s">
        <v>81</v>
      </c>
      <c r="E3826" s="324" t="s">
        <v>50</v>
      </c>
      <c r="F3826" s="324">
        <v>16</v>
      </c>
      <c r="G3826" s="324" t="s">
        <v>170</v>
      </c>
      <c r="H3826" s="324" t="s">
        <v>170</v>
      </c>
      <c r="I3826" s="324" t="s">
        <v>170</v>
      </c>
    </row>
    <row r="3827" spans="1:9" x14ac:dyDescent="0.25">
      <c r="A3827" s="393">
        <v>43922</v>
      </c>
      <c r="B3827" s="325" t="s">
        <v>154</v>
      </c>
      <c r="C3827" s="325" t="s">
        <v>169</v>
      </c>
      <c r="D3827" s="325" t="s">
        <v>81</v>
      </c>
      <c r="E3827" s="325" t="s">
        <v>46</v>
      </c>
      <c r="F3827" s="325">
        <v>7</v>
      </c>
      <c r="G3827" s="325" t="s">
        <v>170</v>
      </c>
      <c r="H3827" s="325" t="s">
        <v>170</v>
      </c>
      <c r="I3827" s="325" t="s">
        <v>170</v>
      </c>
    </row>
    <row r="3828" spans="1:9" x14ac:dyDescent="0.25">
      <c r="A3828" s="392">
        <v>43922</v>
      </c>
      <c r="B3828" s="324" t="s">
        <v>154</v>
      </c>
      <c r="C3828" s="324" t="s">
        <v>169</v>
      </c>
      <c r="D3828" s="324" t="s">
        <v>81</v>
      </c>
      <c r="E3828" s="324" t="s">
        <v>47</v>
      </c>
      <c r="F3828" s="324">
        <v>23</v>
      </c>
      <c r="G3828" s="324" t="s">
        <v>170</v>
      </c>
      <c r="H3828" s="324" t="s">
        <v>170</v>
      </c>
      <c r="I3828" s="324" t="s">
        <v>170</v>
      </c>
    </row>
    <row r="3829" spans="1:9" x14ac:dyDescent="0.25">
      <c r="A3829" s="393">
        <v>43922</v>
      </c>
      <c r="B3829" s="325" t="s">
        <v>154</v>
      </c>
      <c r="C3829" s="325" t="s">
        <v>169</v>
      </c>
      <c r="D3829" s="325" t="s">
        <v>81</v>
      </c>
      <c r="E3829" s="325" t="s">
        <v>48</v>
      </c>
      <c r="F3829" s="325">
        <v>10</v>
      </c>
      <c r="G3829" s="325" t="s">
        <v>170</v>
      </c>
      <c r="H3829" s="325" t="s">
        <v>170</v>
      </c>
      <c r="I3829" s="325" t="s">
        <v>170</v>
      </c>
    </row>
    <row r="3830" spans="1:9" x14ac:dyDescent="0.25">
      <c r="A3830" s="392">
        <v>43922</v>
      </c>
      <c r="B3830" s="324" t="s">
        <v>154</v>
      </c>
      <c r="C3830" s="324" t="s">
        <v>169</v>
      </c>
      <c r="D3830" s="324" t="s">
        <v>81</v>
      </c>
      <c r="E3830" s="324" t="s">
        <v>50</v>
      </c>
      <c r="F3830" s="324">
        <v>60</v>
      </c>
      <c r="G3830" s="324" t="s">
        <v>170</v>
      </c>
      <c r="H3830" s="324" t="s">
        <v>170</v>
      </c>
      <c r="I3830" s="324" t="s">
        <v>170</v>
      </c>
    </row>
    <row r="3831" spans="1:9" x14ac:dyDescent="0.25">
      <c r="A3831" s="393">
        <v>43922</v>
      </c>
      <c r="B3831" s="325" t="s">
        <v>155</v>
      </c>
      <c r="C3831" s="325" t="s">
        <v>169</v>
      </c>
      <c r="D3831" s="325" t="s">
        <v>81</v>
      </c>
      <c r="E3831" s="325" t="s">
        <v>46</v>
      </c>
      <c r="F3831" s="325">
        <v>168</v>
      </c>
      <c r="G3831" s="325" t="s">
        <v>170</v>
      </c>
      <c r="H3831" s="325" t="s">
        <v>170</v>
      </c>
      <c r="I3831" s="325" t="s">
        <v>170</v>
      </c>
    </row>
    <row r="3832" spans="1:9" x14ac:dyDescent="0.25">
      <c r="A3832" s="392">
        <v>43922</v>
      </c>
      <c r="B3832" s="324" t="s">
        <v>155</v>
      </c>
      <c r="C3832" s="324" t="s">
        <v>169</v>
      </c>
      <c r="D3832" s="324" t="s">
        <v>81</v>
      </c>
      <c r="E3832" s="324" t="s">
        <v>47</v>
      </c>
      <c r="F3832" s="324">
        <v>148</v>
      </c>
      <c r="G3832" s="324" t="s">
        <v>170</v>
      </c>
      <c r="H3832" s="324" t="s">
        <v>170</v>
      </c>
      <c r="I3832" s="324" t="s">
        <v>170</v>
      </c>
    </row>
    <row r="3833" spans="1:9" x14ac:dyDescent="0.25">
      <c r="A3833" s="393">
        <v>43922</v>
      </c>
      <c r="B3833" s="325" t="s">
        <v>155</v>
      </c>
      <c r="C3833" s="325" t="s">
        <v>169</v>
      </c>
      <c r="D3833" s="325" t="s">
        <v>81</v>
      </c>
      <c r="E3833" s="325" t="s">
        <v>48</v>
      </c>
      <c r="F3833" s="325">
        <v>90</v>
      </c>
      <c r="G3833" s="325" t="s">
        <v>170</v>
      </c>
      <c r="H3833" s="325" t="s">
        <v>170</v>
      </c>
      <c r="I3833" s="325" t="s">
        <v>170</v>
      </c>
    </row>
    <row r="3834" spans="1:9" x14ac:dyDescent="0.25">
      <c r="A3834" s="392">
        <v>43922</v>
      </c>
      <c r="B3834" s="324" t="s">
        <v>155</v>
      </c>
      <c r="C3834" s="324" t="s">
        <v>169</v>
      </c>
      <c r="D3834" s="324" t="s">
        <v>81</v>
      </c>
      <c r="E3834" s="324" t="s">
        <v>50</v>
      </c>
      <c r="F3834" s="324">
        <v>268</v>
      </c>
      <c r="G3834" s="324" t="s">
        <v>170</v>
      </c>
      <c r="H3834" s="324" t="s">
        <v>170</v>
      </c>
      <c r="I3834" s="324" t="s">
        <v>170</v>
      </c>
    </row>
    <row r="3835" spans="1:9" x14ac:dyDescent="0.25">
      <c r="A3835" s="393">
        <v>43922</v>
      </c>
      <c r="B3835" s="325" t="s">
        <v>155</v>
      </c>
      <c r="C3835" s="325" t="s">
        <v>169</v>
      </c>
      <c r="D3835" s="325" t="s">
        <v>82</v>
      </c>
      <c r="E3835" s="325" t="s">
        <v>9</v>
      </c>
      <c r="F3835" s="325">
        <v>60</v>
      </c>
      <c r="G3835" s="325" t="s">
        <v>170</v>
      </c>
      <c r="H3835" s="325" t="s">
        <v>170</v>
      </c>
      <c r="I3835" s="325" t="s">
        <v>170</v>
      </c>
    </row>
    <row r="3836" spans="1:9" x14ac:dyDescent="0.25">
      <c r="A3836" s="392">
        <v>43922</v>
      </c>
      <c r="B3836" s="324" t="s">
        <v>155</v>
      </c>
      <c r="C3836" s="324" t="s">
        <v>169</v>
      </c>
      <c r="D3836" s="324" t="s">
        <v>82</v>
      </c>
      <c r="E3836" s="324" t="s">
        <v>10</v>
      </c>
      <c r="F3836" s="324">
        <v>44</v>
      </c>
      <c r="G3836" s="324" t="s">
        <v>170</v>
      </c>
      <c r="H3836" s="324" t="s">
        <v>170</v>
      </c>
      <c r="I3836" s="324" t="s">
        <v>170</v>
      </c>
    </row>
    <row r="3837" spans="1:9" x14ac:dyDescent="0.25">
      <c r="A3837" s="393">
        <v>43922</v>
      </c>
      <c r="B3837" s="325" t="s">
        <v>155</v>
      </c>
      <c r="C3837" s="325" t="s">
        <v>169</v>
      </c>
      <c r="D3837" s="325" t="s">
        <v>82</v>
      </c>
      <c r="E3837" s="325" t="s">
        <v>11</v>
      </c>
      <c r="F3837" s="325">
        <v>57</v>
      </c>
      <c r="G3837" s="325" t="s">
        <v>170</v>
      </c>
      <c r="H3837" s="325" t="s">
        <v>170</v>
      </c>
      <c r="I3837" s="325" t="s">
        <v>170</v>
      </c>
    </row>
    <row r="3838" spans="1:9" x14ac:dyDescent="0.25">
      <c r="A3838" s="392">
        <v>43922</v>
      </c>
      <c r="B3838" s="324" t="s">
        <v>155</v>
      </c>
      <c r="C3838" s="324" t="s">
        <v>169</v>
      </c>
      <c r="D3838" s="324" t="s">
        <v>82</v>
      </c>
      <c r="E3838" s="324" t="s">
        <v>12</v>
      </c>
      <c r="F3838" s="324">
        <v>124</v>
      </c>
      <c r="G3838" s="324" t="s">
        <v>170</v>
      </c>
      <c r="H3838" s="324" t="s">
        <v>170</v>
      </c>
      <c r="I3838" s="324" t="s">
        <v>170</v>
      </c>
    </row>
    <row r="3839" spans="1:9" x14ac:dyDescent="0.25">
      <c r="A3839" s="393">
        <v>43922</v>
      </c>
      <c r="B3839" s="325" t="s">
        <v>155</v>
      </c>
      <c r="C3839" s="325" t="s">
        <v>169</v>
      </c>
      <c r="D3839" s="325" t="s">
        <v>82</v>
      </c>
      <c r="E3839" s="325" t="s">
        <v>13</v>
      </c>
      <c r="F3839" s="325">
        <v>389</v>
      </c>
      <c r="G3839" s="325" t="s">
        <v>170</v>
      </c>
      <c r="H3839" s="325" t="s">
        <v>170</v>
      </c>
      <c r="I3839" s="325" t="s">
        <v>170</v>
      </c>
    </row>
    <row r="3840" spans="1:9" x14ac:dyDescent="0.25">
      <c r="A3840" s="392">
        <v>43922</v>
      </c>
      <c r="B3840" s="324" t="s">
        <v>156</v>
      </c>
      <c r="C3840" s="324" t="s">
        <v>169</v>
      </c>
      <c r="D3840" s="324" t="s">
        <v>81</v>
      </c>
      <c r="E3840" s="324" t="s">
        <v>46</v>
      </c>
      <c r="F3840" s="324">
        <v>102</v>
      </c>
      <c r="G3840" s="324" t="s">
        <v>170</v>
      </c>
      <c r="H3840" s="324" t="s">
        <v>170</v>
      </c>
      <c r="I3840" s="324" t="s">
        <v>170</v>
      </c>
    </row>
    <row r="3841" spans="1:9" x14ac:dyDescent="0.25">
      <c r="A3841" s="393">
        <v>43922</v>
      </c>
      <c r="B3841" s="325" t="s">
        <v>156</v>
      </c>
      <c r="C3841" s="325" t="s">
        <v>169</v>
      </c>
      <c r="D3841" s="325" t="s">
        <v>81</v>
      </c>
      <c r="E3841" s="325" t="s">
        <v>47</v>
      </c>
      <c r="F3841" s="325">
        <v>37</v>
      </c>
      <c r="G3841" s="325" t="s">
        <v>170</v>
      </c>
      <c r="H3841" s="325" t="s">
        <v>170</v>
      </c>
      <c r="I3841" s="325" t="s">
        <v>170</v>
      </c>
    </row>
    <row r="3842" spans="1:9" x14ac:dyDescent="0.25">
      <c r="A3842" s="392">
        <v>43922</v>
      </c>
      <c r="B3842" s="324" t="s">
        <v>156</v>
      </c>
      <c r="C3842" s="324" t="s">
        <v>169</v>
      </c>
      <c r="D3842" s="324" t="s">
        <v>81</v>
      </c>
      <c r="E3842" s="324" t="s">
        <v>48</v>
      </c>
      <c r="F3842" s="324">
        <v>42</v>
      </c>
      <c r="G3842" s="324" t="s">
        <v>170</v>
      </c>
      <c r="H3842" s="324" t="s">
        <v>170</v>
      </c>
      <c r="I3842" s="324" t="s">
        <v>170</v>
      </c>
    </row>
    <row r="3843" spans="1:9" x14ac:dyDescent="0.25">
      <c r="A3843" s="393">
        <v>43922</v>
      </c>
      <c r="B3843" s="325" t="s">
        <v>156</v>
      </c>
      <c r="C3843" s="325" t="s">
        <v>169</v>
      </c>
      <c r="D3843" s="325" t="s">
        <v>81</v>
      </c>
      <c r="E3843" s="325" t="s">
        <v>50</v>
      </c>
      <c r="F3843" s="325">
        <v>133</v>
      </c>
      <c r="G3843" s="325" t="s">
        <v>170</v>
      </c>
      <c r="H3843" s="325" t="s">
        <v>170</v>
      </c>
      <c r="I3843" s="325" t="s">
        <v>170</v>
      </c>
    </row>
    <row r="3844" spans="1:9" x14ac:dyDescent="0.25">
      <c r="A3844" s="392">
        <v>43922</v>
      </c>
      <c r="B3844" s="324" t="s">
        <v>156</v>
      </c>
      <c r="C3844" s="324" t="s">
        <v>169</v>
      </c>
      <c r="D3844" s="324" t="s">
        <v>82</v>
      </c>
      <c r="E3844" s="324" t="s">
        <v>9</v>
      </c>
      <c r="F3844" s="324">
        <v>11</v>
      </c>
      <c r="G3844" s="324" t="s">
        <v>170</v>
      </c>
      <c r="H3844" s="324" t="s">
        <v>170</v>
      </c>
      <c r="I3844" s="324" t="s">
        <v>170</v>
      </c>
    </row>
    <row r="3845" spans="1:9" x14ac:dyDescent="0.25">
      <c r="A3845" s="393">
        <v>43922</v>
      </c>
      <c r="B3845" s="325" t="s">
        <v>156</v>
      </c>
      <c r="C3845" s="325" t="s">
        <v>169</v>
      </c>
      <c r="D3845" s="325" t="s">
        <v>82</v>
      </c>
      <c r="E3845" s="325" t="s">
        <v>10</v>
      </c>
      <c r="F3845" s="325">
        <v>45</v>
      </c>
      <c r="G3845" s="325" t="s">
        <v>170</v>
      </c>
      <c r="H3845" s="325" t="s">
        <v>170</v>
      </c>
      <c r="I3845" s="325" t="s">
        <v>170</v>
      </c>
    </row>
    <row r="3846" spans="1:9" x14ac:dyDescent="0.25">
      <c r="A3846" s="392">
        <v>43922</v>
      </c>
      <c r="B3846" s="324" t="s">
        <v>156</v>
      </c>
      <c r="C3846" s="324" t="s">
        <v>169</v>
      </c>
      <c r="D3846" s="324" t="s">
        <v>82</v>
      </c>
      <c r="E3846" s="324" t="s">
        <v>11</v>
      </c>
      <c r="F3846" s="324">
        <v>56</v>
      </c>
      <c r="G3846" s="324" t="s">
        <v>170</v>
      </c>
      <c r="H3846" s="324" t="s">
        <v>170</v>
      </c>
      <c r="I3846" s="324" t="s">
        <v>170</v>
      </c>
    </row>
    <row r="3847" spans="1:9" x14ac:dyDescent="0.25">
      <c r="A3847" s="393">
        <v>43922</v>
      </c>
      <c r="B3847" s="325" t="s">
        <v>156</v>
      </c>
      <c r="C3847" s="325" t="s">
        <v>169</v>
      </c>
      <c r="D3847" s="325" t="s">
        <v>82</v>
      </c>
      <c r="E3847" s="325" t="s">
        <v>12</v>
      </c>
      <c r="F3847" s="325">
        <v>96</v>
      </c>
      <c r="G3847" s="325" t="s">
        <v>170</v>
      </c>
      <c r="H3847" s="325" t="s">
        <v>170</v>
      </c>
      <c r="I3847" s="325" t="s">
        <v>170</v>
      </c>
    </row>
    <row r="3848" spans="1:9" x14ac:dyDescent="0.25">
      <c r="A3848" s="392">
        <v>43922</v>
      </c>
      <c r="B3848" s="324" t="s">
        <v>156</v>
      </c>
      <c r="C3848" s="324" t="s">
        <v>169</v>
      </c>
      <c r="D3848" s="324" t="s">
        <v>82</v>
      </c>
      <c r="E3848" s="324" t="s">
        <v>13</v>
      </c>
      <c r="F3848" s="324">
        <v>106</v>
      </c>
      <c r="G3848" s="324" t="s">
        <v>170</v>
      </c>
      <c r="H3848" s="324" t="s">
        <v>170</v>
      </c>
      <c r="I3848" s="324" t="s">
        <v>170</v>
      </c>
    </row>
    <row r="3849" spans="1:9" x14ac:dyDescent="0.25">
      <c r="A3849" s="393">
        <v>43922</v>
      </c>
      <c r="B3849" s="325" t="s">
        <v>93</v>
      </c>
      <c r="C3849" s="325" t="s">
        <v>169</v>
      </c>
      <c r="D3849" s="325" t="s">
        <v>81</v>
      </c>
      <c r="E3849" s="325" t="s">
        <v>46</v>
      </c>
      <c r="F3849" s="325">
        <v>178</v>
      </c>
      <c r="G3849" s="325">
        <v>164</v>
      </c>
      <c r="H3849" s="325">
        <v>14</v>
      </c>
      <c r="I3849" s="325">
        <v>0.09</v>
      </c>
    </row>
    <row r="3850" spans="1:9" x14ac:dyDescent="0.25">
      <c r="A3850" s="392">
        <v>43922</v>
      </c>
      <c r="B3850" s="324" t="s">
        <v>93</v>
      </c>
      <c r="C3850" s="324" t="s">
        <v>169</v>
      </c>
      <c r="D3850" s="324" t="s">
        <v>81</v>
      </c>
      <c r="E3850" s="324" t="s">
        <v>47</v>
      </c>
      <c r="F3850" s="324">
        <v>65</v>
      </c>
      <c r="G3850" s="324">
        <v>63</v>
      </c>
      <c r="H3850" s="324">
        <v>2</v>
      </c>
      <c r="I3850" s="324">
        <v>0.03</v>
      </c>
    </row>
    <row r="3851" spans="1:9" x14ac:dyDescent="0.25">
      <c r="A3851" s="393">
        <v>43922</v>
      </c>
      <c r="B3851" s="325" t="s">
        <v>93</v>
      </c>
      <c r="C3851" s="325" t="s">
        <v>169</v>
      </c>
      <c r="D3851" s="325" t="s">
        <v>81</v>
      </c>
      <c r="E3851" s="325" t="s">
        <v>48</v>
      </c>
      <c r="F3851" s="325">
        <v>63</v>
      </c>
      <c r="G3851" s="325">
        <v>61</v>
      </c>
      <c r="H3851" s="325">
        <v>2</v>
      </c>
      <c r="I3851" s="325">
        <v>0.03</v>
      </c>
    </row>
    <row r="3852" spans="1:9" x14ac:dyDescent="0.25">
      <c r="A3852" s="392">
        <v>43922</v>
      </c>
      <c r="B3852" s="324" t="s">
        <v>93</v>
      </c>
      <c r="C3852" s="324" t="s">
        <v>169</v>
      </c>
      <c r="D3852" s="324" t="s">
        <v>81</v>
      </c>
      <c r="E3852" s="324" t="s">
        <v>50</v>
      </c>
      <c r="F3852" s="324">
        <v>174</v>
      </c>
      <c r="G3852" s="324">
        <v>175</v>
      </c>
      <c r="H3852" s="324">
        <v>-1</v>
      </c>
      <c r="I3852" s="324">
        <v>-0.01</v>
      </c>
    </row>
    <row r="3853" spans="1:9" x14ac:dyDescent="0.25">
      <c r="A3853" s="393">
        <v>43922</v>
      </c>
      <c r="B3853" s="325" t="s">
        <v>93</v>
      </c>
      <c r="C3853" s="325" t="s">
        <v>169</v>
      </c>
      <c r="D3853" s="325" t="s">
        <v>82</v>
      </c>
      <c r="E3853" s="325" t="s">
        <v>9</v>
      </c>
      <c r="F3853" s="325">
        <v>19</v>
      </c>
      <c r="G3853" s="325">
        <v>19</v>
      </c>
      <c r="H3853" s="325">
        <v>0</v>
      </c>
      <c r="I3853" s="325">
        <v>0</v>
      </c>
    </row>
    <row r="3854" spans="1:9" x14ac:dyDescent="0.25">
      <c r="A3854" s="392">
        <v>43922</v>
      </c>
      <c r="B3854" s="324" t="s">
        <v>93</v>
      </c>
      <c r="C3854" s="324" t="s">
        <v>169</v>
      </c>
      <c r="D3854" s="324" t="s">
        <v>82</v>
      </c>
      <c r="E3854" s="324" t="s">
        <v>10</v>
      </c>
      <c r="F3854" s="324">
        <v>57</v>
      </c>
      <c r="G3854" s="324">
        <v>57</v>
      </c>
      <c r="H3854" s="324">
        <v>0</v>
      </c>
      <c r="I3854" s="324">
        <v>0</v>
      </c>
    </row>
    <row r="3855" spans="1:9" x14ac:dyDescent="0.25">
      <c r="A3855" s="393">
        <v>43922</v>
      </c>
      <c r="B3855" s="325" t="s">
        <v>93</v>
      </c>
      <c r="C3855" s="325" t="s">
        <v>169</v>
      </c>
      <c r="D3855" s="325" t="s">
        <v>82</v>
      </c>
      <c r="E3855" s="325" t="s">
        <v>11</v>
      </c>
      <c r="F3855" s="325">
        <v>74</v>
      </c>
      <c r="G3855" s="325">
        <v>74</v>
      </c>
      <c r="H3855" s="325">
        <v>0</v>
      </c>
      <c r="I3855" s="325">
        <v>0</v>
      </c>
    </row>
    <row r="3856" spans="1:9" x14ac:dyDescent="0.25">
      <c r="A3856" s="392">
        <v>43922</v>
      </c>
      <c r="B3856" s="324" t="s">
        <v>93</v>
      </c>
      <c r="C3856" s="324" t="s">
        <v>169</v>
      </c>
      <c r="D3856" s="324" t="s">
        <v>82</v>
      </c>
      <c r="E3856" s="324" t="s">
        <v>12</v>
      </c>
      <c r="F3856" s="324">
        <v>151</v>
      </c>
      <c r="G3856" s="324">
        <v>151</v>
      </c>
      <c r="H3856" s="324">
        <v>0</v>
      </c>
      <c r="I3856" s="324">
        <v>0</v>
      </c>
    </row>
    <row r="3857" spans="1:9" x14ac:dyDescent="0.25">
      <c r="A3857" s="393">
        <v>43922</v>
      </c>
      <c r="B3857" s="325" t="s">
        <v>93</v>
      </c>
      <c r="C3857" s="325" t="s">
        <v>169</v>
      </c>
      <c r="D3857" s="325" t="s">
        <v>82</v>
      </c>
      <c r="E3857" s="325" t="s">
        <v>13</v>
      </c>
      <c r="F3857" s="325">
        <v>179</v>
      </c>
      <c r="G3857" s="325">
        <v>162</v>
      </c>
      <c r="H3857" s="325">
        <v>17</v>
      </c>
      <c r="I3857" s="325">
        <v>0.1</v>
      </c>
    </row>
    <row r="3858" spans="1:9" x14ac:dyDescent="0.25">
      <c r="A3858" s="392">
        <v>43922</v>
      </c>
      <c r="B3858" s="324" t="s">
        <v>171</v>
      </c>
      <c r="C3858" s="324" t="s">
        <v>169</v>
      </c>
      <c r="D3858" s="324" t="s">
        <v>81</v>
      </c>
      <c r="E3858" s="324" t="s">
        <v>46</v>
      </c>
      <c r="F3858" s="324" t="s">
        <v>170</v>
      </c>
      <c r="G3858" s="324" t="s">
        <v>170</v>
      </c>
      <c r="H3858" s="324" t="s">
        <v>170</v>
      </c>
      <c r="I3858" s="324" t="s">
        <v>170</v>
      </c>
    </row>
    <row r="3859" spans="1:9" x14ac:dyDescent="0.25">
      <c r="A3859" s="393">
        <v>43922</v>
      </c>
      <c r="B3859" s="325" t="s">
        <v>171</v>
      </c>
      <c r="C3859" s="325" t="s">
        <v>169</v>
      </c>
      <c r="D3859" s="325" t="s">
        <v>81</v>
      </c>
      <c r="E3859" s="325" t="s">
        <v>47</v>
      </c>
      <c r="F3859" s="325" t="s">
        <v>170</v>
      </c>
      <c r="G3859" s="325" t="s">
        <v>170</v>
      </c>
      <c r="H3859" s="325" t="s">
        <v>170</v>
      </c>
      <c r="I3859" s="325" t="s">
        <v>170</v>
      </c>
    </row>
    <row r="3860" spans="1:9" x14ac:dyDescent="0.25">
      <c r="A3860" s="392">
        <v>43922</v>
      </c>
      <c r="B3860" s="324" t="s">
        <v>171</v>
      </c>
      <c r="C3860" s="324" t="s">
        <v>169</v>
      </c>
      <c r="D3860" s="324" t="s">
        <v>81</v>
      </c>
      <c r="E3860" s="324" t="s">
        <v>48</v>
      </c>
      <c r="F3860" s="324" t="s">
        <v>170</v>
      </c>
      <c r="G3860" s="324" t="s">
        <v>170</v>
      </c>
      <c r="H3860" s="324" t="s">
        <v>170</v>
      </c>
      <c r="I3860" s="324" t="s">
        <v>170</v>
      </c>
    </row>
    <row r="3861" spans="1:9" x14ac:dyDescent="0.25">
      <c r="A3861" s="393">
        <v>43922</v>
      </c>
      <c r="B3861" s="325" t="s">
        <v>171</v>
      </c>
      <c r="C3861" s="325" t="s">
        <v>169</v>
      </c>
      <c r="D3861" s="325" t="s">
        <v>81</v>
      </c>
      <c r="E3861" s="325" t="s">
        <v>50</v>
      </c>
      <c r="F3861" s="325" t="s">
        <v>170</v>
      </c>
      <c r="G3861" s="325" t="s">
        <v>170</v>
      </c>
      <c r="H3861" s="325" t="s">
        <v>170</v>
      </c>
      <c r="I3861" s="325" t="s">
        <v>170</v>
      </c>
    </row>
    <row r="3862" spans="1:9" x14ac:dyDescent="0.25">
      <c r="A3862" s="392">
        <v>43922</v>
      </c>
      <c r="B3862" s="324" t="s">
        <v>171</v>
      </c>
      <c r="C3862" s="324" t="s">
        <v>169</v>
      </c>
      <c r="D3862" s="324" t="s">
        <v>82</v>
      </c>
      <c r="E3862" s="324" t="s">
        <v>9</v>
      </c>
      <c r="F3862" s="324" t="s">
        <v>170</v>
      </c>
      <c r="G3862" s="324" t="s">
        <v>170</v>
      </c>
      <c r="H3862" s="324" t="s">
        <v>170</v>
      </c>
      <c r="I3862" s="324" t="s">
        <v>170</v>
      </c>
    </row>
    <row r="3863" spans="1:9" x14ac:dyDescent="0.25">
      <c r="A3863" s="393">
        <v>43922</v>
      </c>
      <c r="B3863" s="325" t="s">
        <v>171</v>
      </c>
      <c r="C3863" s="325" t="s">
        <v>169</v>
      </c>
      <c r="D3863" s="325" t="s">
        <v>82</v>
      </c>
      <c r="E3863" s="325" t="s">
        <v>10</v>
      </c>
      <c r="F3863" s="325" t="s">
        <v>170</v>
      </c>
      <c r="G3863" s="325" t="s">
        <v>170</v>
      </c>
      <c r="H3863" s="325" t="s">
        <v>170</v>
      </c>
      <c r="I3863" s="325" t="s">
        <v>170</v>
      </c>
    </row>
    <row r="3864" spans="1:9" x14ac:dyDescent="0.25">
      <c r="A3864" s="392">
        <v>43922</v>
      </c>
      <c r="B3864" s="324" t="s">
        <v>171</v>
      </c>
      <c r="C3864" s="324" t="s">
        <v>169</v>
      </c>
      <c r="D3864" s="324" t="s">
        <v>82</v>
      </c>
      <c r="E3864" s="324" t="s">
        <v>11</v>
      </c>
      <c r="F3864" s="324" t="s">
        <v>170</v>
      </c>
      <c r="G3864" s="324" t="s">
        <v>170</v>
      </c>
      <c r="H3864" s="324" t="s">
        <v>170</v>
      </c>
      <c r="I3864" s="324" t="s">
        <v>170</v>
      </c>
    </row>
    <row r="3865" spans="1:9" x14ac:dyDescent="0.25">
      <c r="A3865" s="393">
        <v>43922</v>
      </c>
      <c r="B3865" s="325" t="s">
        <v>171</v>
      </c>
      <c r="C3865" s="325" t="s">
        <v>169</v>
      </c>
      <c r="D3865" s="325" t="s">
        <v>82</v>
      </c>
      <c r="E3865" s="325" t="s">
        <v>12</v>
      </c>
      <c r="F3865" s="325" t="s">
        <v>170</v>
      </c>
      <c r="G3865" s="325" t="s">
        <v>170</v>
      </c>
      <c r="H3865" s="325" t="s">
        <v>170</v>
      </c>
      <c r="I3865" s="325" t="s">
        <v>170</v>
      </c>
    </row>
    <row r="3866" spans="1:9" x14ac:dyDescent="0.25">
      <c r="A3866" s="392">
        <v>43922</v>
      </c>
      <c r="B3866" s="324" t="s">
        <v>171</v>
      </c>
      <c r="C3866" s="324" t="s">
        <v>169</v>
      </c>
      <c r="D3866" s="324" t="s">
        <v>82</v>
      </c>
      <c r="E3866" s="324" t="s">
        <v>13</v>
      </c>
      <c r="F3866" s="324" t="s">
        <v>170</v>
      </c>
      <c r="G3866" s="324" t="s">
        <v>170</v>
      </c>
      <c r="H3866" s="324" t="s">
        <v>170</v>
      </c>
      <c r="I3866" s="324" t="s">
        <v>170</v>
      </c>
    </row>
    <row r="3867" spans="1:9" x14ac:dyDescent="0.25">
      <c r="A3867" s="393">
        <v>43922</v>
      </c>
      <c r="B3867" s="325" t="s">
        <v>157</v>
      </c>
      <c r="C3867" s="325" t="s">
        <v>169</v>
      </c>
      <c r="D3867" s="325" t="s">
        <v>81</v>
      </c>
      <c r="E3867" s="325" t="s">
        <v>46</v>
      </c>
      <c r="F3867" s="325">
        <v>111</v>
      </c>
      <c r="G3867" s="325" t="s">
        <v>170</v>
      </c>
      <c r="H3867" s="325" t="s">
        <v>170</v>
      </c>
      <c r="I3867" s="325" t="s">
        <v>170</v>
      </c>
    </row>
    <row r="3868" spans="1:9" x14ac:dyDescent="0.25">
      <c r="A3868" s="392">
        <v>43922</v>
      </c>
      <c r="B3868" s="324" t="s">
        <v>157</v>
      </c>
      <c r="C3868" s="324" t="s">
        <v>169</v>
      </c>
      <c r="D3868" s="324" t="s">
        <v>81</v>
      </c>
      <c r="E3868" s="324" t="s">
        <v>47</v>
      </c>
      <c r="F3868" s="324">
        <v>69</v>
      </c>
      <c r="G3868" s="324" t="s">
        <v>170</v>
      </c>
      <c r="H3868" s="324" t="s">
        <v>170</v>
      </c>
      <c r="I3868" s="324" t="s">
        <v>170</v>
      </c>
    </row>
    <row r="3869" spans="1:9" x14ac:dyDescent="0.25">
      <c r="A3869" s="393">
        <v>43922</v>
      </c>
      <c r="B3869" s="325" t="s">
        <v>157</v>
      </c>
      <c r="C3869" s="325" t="s">
        <v>169</v>
      </c>
      <c r="D3869" s="325" t="s">
        <v>81</v>
      </c>
      <c r="E3869" s="325" t="s">
        <v>48</v>
      </c>
      <c r="F3869" s="325">
        <v>50</v>
      </c>
      <c r="G3869" s="325" t="s">
        <v>170</v>
      </c>
      <c r="H3869" s="325" t="s">
        <v>170</v>
      </c>
      <c r="I3869" s="325" t="s">
        <v>170</v>
      </c>
    </row>
    <row r="3870" spans="1:9" x14ac:dyDescent="0.25">
      <c r="A3870" s="392">
        <v>43922</v>
      </c>
      <c r="B3870" s="324" t="s">
        <v>157</v>
      </c>
      <c r="C3870" s="324" t="s">
        <v>169</v>
      </c>
      <c r="D3870" s="324" t="s">
        <v>81</v>
      </c>
      <c r="E3870" s="324" t="s">
        <v>50</v>
      </c>
      <c r="F3870" s="324">
        <v>190</v>
      </c>
      <c r="G3870" s="324" t="s">
        <v>170</v>
      </c>
      <c r="H3870" s="324" t="s">
        <v>170</v>
      </c>
      <c r="I3870" s="324" t="s">
        <v>170</v>
      </c>
    </row>
    <row r="3871" spans="1:9" x14ac:dyDescent="0.25">
      <c r="A3871" s="393">
        <v>43922</v>
      </c>
      <c r="B3871" s="325" t="s">
        <v>157</v>
      </c>
      <c r="C3871" s="325" t="s">
        <v>169</v>
      </c>
      <c r="D3871" s="325" t="s">
        <v>82</v>
      </c>
      <c r="E3871" s="325" t="s">
        <v>9</v>
      </c>
      <c r="F3871" s="325">
        <v>77</v>
      </c>
      <c r="G3871" s="325" t="s">
        <v>170</v>
      </c>
      <c r="H3871" s="325" t="s">
        <v>170</v>
      </c>
      <c r="I3871" s="325" t="s">
        <v>170</v>
      </c>
    </row>
    <row r="3872" spans="1:9" x14ac:dyDescent="0.25">
      <c r="A3872" s="392">
        <v>43922</v>
      </c>
      <c r="B3872" s="324" t="s">
        <v>157</v>
      </c>
      <c r="C3872" s="324" t="s">
        <v>169</v>
      </c>
      <c r="D3872" s="324" t="s">
        <v>82</v>
      </c>
      <c r="E3872" s="324" t="s">
        <v>10</v>
      </c>
      <c r="F3872" s="324">
        <v>27</v>
      </c>
      <c r="G3872" s="324" t="s">
        <v>170</v>
      </c>
      <c r="H3872" s="324" t="s">
        <v>170</v>
      </c>
      <c r="I3872" s="324" t="s">
        <v>170</v>
      </c>
    </row>
    <row r="3873" spans="1:9" x14ac:dyDescent="0.25">
      <c r="A3873" s="393">
        <v>43922</v>
      </c>
      <c r="B3873" s="325" t="s">
        <v>157</v>
      </c>
      <c r="C3873" s="325" t="s">
        <v>169</v>
      </c>
      <c r="D3873" s="325" t="s">
        <v>82</v>
      </c>
      <c r="E3873" s="325" t="s">
        <v>11</v>
      </c>
      <c r="F3873" s="325">
        <v>81</v>
      </c>
      <c r="G3873" s="325" t="s">
        <v>170</v>
      </c>
      <c r="H3873" s="325" t="s">
        <v>170</v>
      </c>
      <c r="I3873" s="325" t="s">
        <v>170</v>
      </c>
    </row>
    <row r="3874" spans="1:9" x14ac:dyDescent="0.25">
      <c r="A3874" s="392">
        <v>43922</v>
      </c>
      <c r="B3874" s="324" t="s">
        <v>157</v>
      </c>
      <c r="C3874" s="324" t="s">
        <v>169</v>
      </c>
      <c r="D3874" s="324" t="s">
        <v>82</v>
      </c>
      <c r="E3874" s="324" t="s">
        <v>12</v>
      </c>
      <c r="F3874" s="324">
        <v>55</v>
      </c>
      <c r="G3874" s="324" t="s">
        <v>170</v>
      </c>
      <c r="H3874" s="324" t="s">
        <v>170</v>
      </c>
      <c r="I3874" s="324" t="s">
        <v>170</v>
      </c>
    </row>
    <row r="3875" spans="1:9" x14ac:dyDescent="0.25">
      <c r="A3875" s="393">
        <v>43922</v>
      </c>
      <c r="B3875" s="325" t="s">
        <v>157</v>
      </c>
      <c r="C3875" s="325" t="s">
        <v>169</v>
      </c>
      <c r="D3875" s="325" t="s">
        <v>82</v>
      </c>
      <c r="E3875" s="325" t="s">
        <v>13</v>
      </c>
      <c r="F3875" s="325">
        <v>123</v>
      </c>
      <c r="G3875" s="325" t="s">
        <v>170</v>
      </c>
      <c r="H3875" s="325" t="s">
        <v>170</v>
      </c>
      <c r="I3875" s="325" t="s">
        <v>170</v>
      </c>
    </row>
    <row r="3876" spans="1:9" x14ac:dyDescent="0.25">
      <c r="A3876" s="392">
        <v>43922</v>
      </c>
      <c r="B3876" s="324" t="s">
        <v>158</v>
      </c>
      <c r="C3876" s="324" t="s">
        <v>169</v>
      </c>
      <c r="D3876" s="324" t="s">
        <v>81</v>
      </c>
      <c r="E3876" s="324" t="s">
        <v>46</v>
      </c>
      <c r="F3876" s="324">
        <v>259</v>
      </c>
      <c r="G3876" s="324" t="s">
        <v>170</v>
      </c>
      <c r="H3876" s="324" t="s">
        <v>170</v>
      </c>
      <c r="I3876" s="324" t="s">
        <v>170</v>
      </c>
    </row>
    <row r="3877" spans="1:9" x14ac:dyDescent="0.25">
      <c r="A3877" s="393">
        <v>43922</v>
      </c>
      <c r="B3877" s="325" t="s">
        <v>158</v>
      </c>
      <c r="C3877" s="325" t="s">
        <v>169</v>
      </c>
      <c r="D3877" s="325" t="s">
        <v>81</v>
      </c>
      <c r="E3877" s="325" t="s">
        <v>47</v>
      </c>
      <c r="F3877" s="325">
        <v>90</v>
      </c>
      <c r="G3877" s="325" t="s">
        <v>170</v>
      </c>
      <c r="H3877" s="325" t="s">
        <v>170</v>
      </c>
      <c r="I3877" s="325" t="s">
        <v>170</v>
      </c>
    </row>
    <row r="3878" spans="1:9" x14ac:dyDescent="0.25">
      <c r="A3878" s="392">
        <v>43922</v>
      </c>
      <c r="B3878" s="324" t="s">
        <v>158</v>
      </c>
      <c r="C3878" s="324" t="s">
        <v>169</v>
      </c>
      <c r="D3878" s="324" t="s">
        <v>81</v>
      </c>
      <c r="E3878" s="324" t="s">
        <v>48</v>
      </c>
      <c r="F3878" s="324">
        <v>85</v>
      </c>
      <c r="G3878" s="324" t="s">
        <v>170</v>
      </c>
      <c r="H3878" s="324" t="s">
        <v>170</v>
      </c>
      <c r="I3878" s="324" t="s">
        <v>170</v>
      </c>
    </row>
    <row r="3879" spans="1:9" x14ac:dyDescent="0.25">
      <c r="A3879" s="393">
        <v>43922</v>
      </c>
      <c r="B3879" s="325" t="s">
        <v>158</v>
      </c>
      <c r="C3879" s="325" t="s">
        <v>169</v>
      </c>
      <c r="D3879" s="325" t="s">
        <v>81</v>
      </c>
      <c r="E3879" s="325" t="s">
        <v>50</v>
      </c>
      <c r="F3879" s="325">
        <v>173</v>
      </c>
      <c r="G3879" s="325" t="s">
        <v>170</v>
      </c>
      <c r="H3879" s="325" t="s">
        <v>170</v>
      </c>
      <c r="I3879" s="325" t="s">
        <v>170</v>
      </c>
    </row>
    <row r="3880" spans="1:9" x14ac:dyDescent="0.25">
      <c r="A3880" s="392">
        <v>43922</v>
      </c>
      <c r="B3880" s="324" t="s">
        <v>158</v>
      </c>
      <c r="C3880" s="324" t="s">
        <v>169</v>
      </c>
      <c r="D3880" s="324" t="s">
        <v>82</v>
      </c>
      <c r="E3880" s="324" t="s">
        <v>9</v>
      </c>
      <c r="F3880" s="324">
        <v>40</v>
      </c>
      <c r="G3880" s="324" t="s">
        <v>170</v>
      </c>
      <c r="H3880" s="324" t="s">
        <v>170</v>
      </c>
      <c r="I3880" s="324" t="s">
        <v>170</v>
      </c>
    </row>
    <row r="3881" spans="1:9" x14ac:dyDescent="0.25">
      <c r="A3881" s="393">
        <v>43922</v>
      </c>
      <c r="B3881" s="325" t="s">
        <v>158</v>
      </c>
      <c r="C3881" s="325" t="s">
        <v>169</v>
      </c>
      <c r="D3881" s="325" t="s">
        <v>82</v>
      </c>
      <c r="E3881" s="325" t="s">
        <v>10</v>
      </c>
      <c r="F3881" s="325">
        <v>53</v>
      </c>
      <c r="G3881" s="325" t="s">
        <v>170</v>
      </c>
      <c r="H3881" s="325" t="s">
        <v>170</v>
      </c>
      <c r="I3881" s="325" t="s">
        <v>170</v>
      </c>
    </row>
    <row r="3882" spans="1:9" x14ac:dyDescent="0.25">
      <c r="A3882" s="392">
        <v>43922</v>
      </c>
      <c r="B3882" s="324" t="s">
        <v>158</v>
      </c>
      <c r="C3882" s="324" t="s">
        <v>169</v>
      </c>
      <c r="D3882" s="324" t="s">
        <v>82</v>
      </c>
      <c r="E3882" s="324" t="s">
        <v>11</v>
      </c>
      <c r="F3882" s="324">
        <v>74</v>
      </c>
      <c r="G3882" s="324" t="s">
        <v>170</v>
      </c>
      <c r="H3882" s="324" t="s">
        <v>170</v>
      </c>
      <c r="I3882" s="324" t="s">
        <v>170</v>
      </c>
    </row>
    <row r="3883" spans="1:9" x14ac:dyDescent="0.25">
      <c r="A3883" s="393">
        <v>43922</v>
      </c>
      <c r="B3883" s="325" t="s">
        <v>158</v>
      </c>
      <c r="C3883" s="325" t="s">
        <v>169</v>
      </c>
      <c r="D3883" s="325" t="s">
        <v>82</v>
      </c>
      <c r="E3883" s="325" t="s">
        <v>12</v>
      </c>
      <c r="F3883" s="325">
        <v>179</v>
      </c>
      <c r="G3883" s="325" t="s">
        <v>170</v>
      </c>
      <c r="H3883" s="325" t="s">
        <v>170</v>
      </c>
      <c r="I3883" s="325" t="s">
        <v>170</v>
      </c>
    </row>
    <row r="3884" spans="1:9" x14ac:dyDescent="0.25">
      <c r="A3884" s="392">
        <v>43922</v>
      </c>
      <c r="B3884" s="324" t="s">
        <v>158</v>
      </c>
      <c r="C3884" s="324" t="s">
        <v>169</v>
      </c>
      <c r="D3884" s="324" t="s">
        <v>82</v>
      </c>
      <c r="E3884" s="324" t="s">
        <v>13</v>
      </c>
      <c r="F3884" s="324">
        <v>261</v>
      </c>
      <c r="G3884" s="324" t="s">
        <v>170</v>
      </c>
      <c r="H3884" s="324" t="s">
        <v>170</v>
      </c>
      <c r="I3884" s="324" t="s">
        <v>170</v>
      </c>
    </row>
    <row r="3885" spans="1:9" x14ac:dyDescent="0.25">
      <c r="A3885" s="393">
        <v>43922</v>
      </c>
      <c r="B3885" s="325" t="s">
        <v>94</v>
      </c>
      <c r="C3885" s="325" t="s">
        <v>169</v>
      </c>
      <c r="D3885" s="325" t="s">
        <v>81</v>
      </c>
      <c r="E3885" s="325" t="s">
        <v>46</v>
      </c>
      <c r="F3885" s="325">
        <v>127</v>
      </c>
      <c r="G3885" s="325">
        <v>118</v>
      </c>
      <c r="H3885" s="325">
        <v>9</v>
      </c>
      <c r="I3885" s="325">
        <v>0.08</v>
      </c>
    </row>
    <row r="3886" spans="1:9" x14ac:dyDescent="0.25">
      <c r="A3886" s="392">
        <v>43922</v>
      </c>
      <c r="B3886" s="324" t="s">
        <v>94</v>
      </c>
      <c r="C3886" s="324" t="s">
        <v>169</v>
      </c>
      <c r="D3886" s="324" t="s">
        <v>81</v>
      </c>
      <c r="E3886" s="324" t="s">
        <v>47</v>
      </c>
      <c r="F3886" s="324">
        <v>373</v>
      </c>
      <c r="G3886" s="324">
        <v>368</v>
      </c>
      <c r="H3886" s="324">
        <v>5</v>
      </c>
      <c r="I3886" s="324">
        <v>0.01</v>
      </c>
    </row>
    <row r="3887" spans="1:9" x14ac:dyDescent="0.25">
      <c r="A3887" s="393">
        <v>43922</v>
      </c>
      <c r="B3887" s="325" t="s">
        <v>94</v>
      </c>
      <c r="C3887" s="325" t="s">
        <v>169</v>
      </c>
      <c r="D3887" s="325" t="s">
        <v>81</v>
      </c>
      <c r="E3887" s="325" t="s">
        <v>48</v>
      </c>
      <c r="F3887" s="325">
        <v>127</v>
      </c>
      <c r="G3887" s="325">
        <v>134</v>
      </c>
      <c r="H3887" s="325">
        <v>-7</v>
      </c>
      <c r="I3887" s="325">
        <v>-0.05</v>
      </c>
    </row>
    <row r="3888" spans="1:9" x14ac:dyDescent="0.25">
      <c r="A3888" s="392">
        <v>43922</v>
      </c>
      <c r="B3888" s="324" t="s">
        <v>94</v>
      </c>
      <c r="C3888" s="324" t="s">
        <v>169</v>
      </c>
      <c r="D3888" s="324" t="s">
        <v>81</v>
      </c>
      <c r="E3888" s="324" t="s">
        <v>50</v>
      </c>
      <c r="F3888" s="324">
        <v>1025</v>
      </c>
      <c r="G3888" s="324">
        <v>1026</v>
      </c>
      <c r="H3888" s="324">
        <v>-1</v>
      </c>
      <c r="I3888" s="324">
        <v>0</v>
      </c>
    </row>
    <row r="3889" spans="1:9" x14ac:dyDescent="0.25">
      <c r="A3889" s="393">
        <v>43922</v>
      </c>
      <c r="B3889" s="325" t="s">
        <v>94</v>
      </c>
      <c r="C3889" s="325" t="s">
        <v>169</v>
      </c>
      <c r="D3889" s="325" t="s">
        <v>82</v>
      </c>
      <c r="E3889" s="325" t="s">
        <v>9</v>
      </c>
      <c r="F3889" s="325">
        <v>408</v>
      </c>
      <c r="G3889" s="325">
        <v>409</v>
      </c>
      <c r="H3889" s="325">
        <v>-1</v>
      </c>
      <c r="I3889" s="325">
        <v>0</v>
      </c>
    </row>
    <row r="3890" spans="1:9" x14ac:dyDescent="0.25">
      <c r="A3890" s="392">
        <v>43922</v>
      </c>
      <c r="B3890" s="324" t="s">
        <v>94</v>
      </c>
      <c r="C3890" s="324" t="s">
        <v>169</v>
      </c>
      <c r="D3890" s="324" t="s">
        <v>82</v>
      </c>
      <c r="E3890" s="324" t="s">
        <v>10</v>
      </c>
      <c r="F3890" s="324">
        <v>196</v>
      </c>
      <c r="G3890" s="324">
        <v>195</v>
      </c>
      <c r="H3890" s="324">
        <v>1</v>
      </c>
      <c r="I3890" s="324">
        <v>0.01</v>
      </c>
    </row>
    <row r="3891" spans="1:9" x14ac:dyDescent="0.25">
      <c r="A3891" s="393">
        <v>43922</v>
      </c>
      <c r="B3891" s="325" t="s">
        <v>94</v>
      </c>
      <c r="C3891" s="325" t="s">
        <v>169</v>
      </c>
      <c r="D3891" s="325" t="s">
        <v>82</v>
      </c>
      <c r="E3891" s="325" t="s">
        <v>11</v>
      </c>
      <c r="F3891" s="325">
        <v>396</v>
      </c>
      <c r="G3891" s="325">
        <v>396</v>
      </c>
      <c r="H3891" s="325">
        <v>0</v>
      </c>
      <c r="I3891" s="325">
        <v>0</v>
      </c>
    </row>
    <row r="3892" spans="1:9" x14ac:dyDescent="0.25">
      <c r="A3892" s="392">
        <v>43922</v>
      </c>
      <c r="B3892" s="324" t="s">
        <v>94</v>
      </c>
      <c r="C3892" s="324" t="s">
        <v>169</v>
      </c>
      <c r="D3892" s="324" t="s">
        <v>82</v>
      </c>
      <c r="E3892" s="324" t="s">
        <v>12</v>
      </c>
      <c r="F3892" s="324">
        <v>266</v>
      </c>
      <c r="G3892" s="324">
        <v>266</v>
      </c>
      <c r="H3892" s="324">
        <v>0</v>
      </c>
      <c r="I3892" s="324">
        <v>0</v>
      </c>
    </row>
    <row r="3893" spans="1:9" x14ac:dyDescent="0.25">
      <c r="A3893" s="393">
        <v>43922</v>
      </c>
      <c r="B3893" s="325" t="s">
        <v>94</v>
      </c>
      <c r="C3893" s="325" t="s">
        <v>169</v>
      </c>
      <c r="D3893" s="325" t="s">
        <v>82</v>
      </c>
      <c r="E3893" s="325" t="s">
        <v>13</v>
      </c>
      <c r="F3893" s="325">
        <v>386</v>
      </c>
      <c r="G3893" s="325">
        <v>380</v>
      </c>
      <c r="H3893" s="325">
        <v>6</v>
      </c>
      <c r="I3893" s="325">
        <v>0.02</v>
      </c>
    </row>
    <row r="3894" spans="1:9" x14ac:dyDescent="0.25">
      <c r="A3894" s="392">
        <v>43922</v>
      </c>
      <c r="B3894" s="324" t="s">
        <v>159</v>
      </c>
      <c r="C3894" s="324" t="s">
        <v>169</v>
      </c>
      <c r="D3894" s="324" t="s">
        <v>81</v>
      </c>
      <c r="E3894" s="324" t="s">
        <v>46</v>
      </c>
      <c r="F3894" s="324">
        <v>76</v>
      </c>
      <c r="G3894" s="324" t="s">
        <v>170</v>
      </c>
      <c r="H3894" s="324" t="s">
        <v>170</v>
      </c>
      <c r="I3894" s="324" t="s">
        <v>170</v>
      </c>
    </row>
    <row r="3895" spans="1:9" x14ac:dyDescent="0.25">
      <c r="A3895" s="393">
        <v>43922</v>
      </c>
      <c r="B3895" s="325" t="s">
        <v>159</v>
      </c>
      <c r="C3895" s="325" t="s">
        <v>169</v>
      </c>
      <c r="D3895" s="325" t="s">
        <v>81</v>
      </c>
      <c r="E3895" s="325" t="s">
        <v>47</v>
      </c>
      <c r="F3895" s="325">
        <v>28</v>
      </c>
      <c r="G3895" s="325" t="s">
        <v>170</v>
      </c>
      <c r="H3895" s="325" t="s">
        <v>170</v>
      </c>
      <c r="I3895" s="325" t="s">
        <v>170</v>
      </c>
    </row>
    <row r="3896" spans="1:9" x14ac:dyDescent="0.25">
      <c r="A3896" s="392">
        <v>43922</v>
      </c>
      <c r="B3896" s="324" t="s">
        <v>159</v>
      </c>
      <c r="C3896" s="324" t="s">
        <v>169</v>
      </c>
      <c r="D3896" s="324" t="s">
        <v>81</v>
      </c>
      <c r="E3896" s="324" t="s">
        <v>48</v>
      </c>
      <c r="F3896" s="324">
        <v>21</v>
      </c>
      <c r="G3896" s="324" t="s">
        <v>170</v>
      </c>
      <c r="H3896" s="324" t="s">
        <v>170</v>
      </c>
      <c r="I3896" s="324" t="s">
        <v>170</v>
      </c>
    </row>
    <row r="3897" spans="1:9" x14ac:dyDescent="0.25">
      <c r="A3897" s="393">
        <v>43922</v>
      </c>
      <c r="B3897" s="325" t="s">
        <v>159</v>
      </c>
      <c r="C3897" s="325" t="s">
        <v>169</v>
      </c>
      <c r="D3897" s="325" t="s">
        <v>81</v>
      </c>
      <c r="E3897" s="325" t="s">
        <v>50</v>
      </c>
      <c r="F3897" s="325">
        <v>41</v>
      </c>
      <c r="G3897" s="325" t="s">
        <v>170</v>
      </c>
      <c r="H3897" s="325" t="s">
        <v>170</v>
      </c>
      <c r="I3897" s="325" t="s">
        <v>170</v>
      </c>
    </row>
    <row r="3898" spans="1:9" x14ac:dyDescent="0.25">
      <c r="A3898" s="392">
        <v>43922</v>
      </c>
      <c r="B3898" s="324" t="s">
        <v>159</v>
      </c>
      <c r="C3898" s="324" t="s">
        <v>169</v>
      </c>
      <c r="D3898" s="324" t="s">
        <v>82</v>
      </c>
      <c r="E3898" s="324" t="s">
        <v>9</v>
      </c>
      <c r="F3898" s="324">
        <v>8</v>
      </c>
      <c r="G3898" s="324" t="s">
        <v>170</v>
      </c>
      <c r="H3898" s="324" t="s">
        <v>170</v>
      </c>
      <c r="I3898" s="324" t="s">
        <v>170</v>
      </c>
    </row>
    <row r="3899" spans="1:9" x14ac:dyDescent="0.25">
      <c r="A3899" s="393">
        <v>43922</v>
      </c>
      <c r="B3899" s="325" t="s">
        <v>159</v>
      </c>
      <c r="C3899" s="325" t="s">
        <v>169</v>
      </c>
      <c r="D3899" s="325" t="s">
        <v>82</v>
      </c>
      <c r="E3899" s="325" t="s">
        <v>10</v>
      </c>
      <c r="F3899" s="325">
        <v>12</v>
      </c>
      <c r="G3899" s="325" t="s">
        <v>170</v>
      </c>
      <c r="H3899" s="325" t="s">
        <v>170</v>
      </c>
      <c r="I3899" s="325" t="s">
        <v>170</v>
      </c>
    </row>
    <row r="3900" spans="1:9" x14ac:dyDescent="0.25">
      <c r="A3900" s="392">
        <v>43922</v>
      </c>
      <c r="B3900" s="324" t="s">
        <v>159</v>
      </c>
      <c r="C3900" s="324" t="s">
        <v>169</v>
      </c>
      <c r="D3900" s="324" t="s">
        <v>82</v>
      </c>
      <c r="E3900" s="324" t="s">
        <v>11</v>
      </c>
      <c r="F3900" s="324">
        <v>18</v>
      </c>
      <c r="G3900" s="324" t="s">
        <v>170</v>
      </c>
      <c r="H3900" s="324" t="s">
        <v>170</v>
      </c>
      <c r="I3900" s="324" t="s">
        <v>170</v>
      </c>
    </row>
    <row r="3901" spans="1:9" x14ac:dyDescent="0.25">
      <c r="A3901" s="393">
        <v>43922</v>
      </c>
      <c r="B3901" s="325" t="s">
        <v>159</v>
      </c>
      <c r="C3901" s="325" t="s">
        <v>169</v>
      </c>
      <c r="D3901" s="325" t="s">
        <v>82</v>
      </c>
      <c r="E3901" s="325" t="s">
        <v>12</v>
      </c>
      <c r="F3901" s="325">
        <v>55</v>
      </c>
      <c r="G3901" s="325" t="s">
        <v>170</v>
      </c>
      <c r="H3901" s="325" t="s">
        <v>170</v>
      </c>
      <c r="I3901" s="325" t="s">
        <v>170</v>
      </c>
    </row>
    <row r="3902" spans="1:9" x14ac:dyDescent="0.25">
      <c r="A3902" s="392">
        <v>43922</v>
      </c>
      <c r="B3902" s="324" t="s">
        <v>159</v>
      </c>
      <c r="C3902" s="324" t="s">
        <v>169</v>
      </c>
      <c r="D3902" s="324" t="s">
        <v>82</v>
      </c>
      <c r="E3902" s="324" t="s">
        <v>13</v>
      </c>
      <c r="F3902" s="324">
        <v>73</v>
      </c>
      <c r="G3902" s="324" t="s">
        <v>170</v>
      </c>
      <c r="H3902" s="324" t="s">
        <v>170</v>
      </c>
      <c r="I3902" s="324" t="s">
        <v>170</v>
      </c>
    </row>
    <row r="3903" spans="1:9" x14ac:dyDescent="0.25">
      <c r="A3903" s="393">
        <v>43922</v>
      </c>
      <c r="B3903" s="325" t="s">
        <v>160</v>
      </c>
      <c r="C3903" s="325" t="s">
        <v>169</v>
      </c>
      <c r="D3903" s="325" t="s">
        <v>81</v>
      </c>
      <c r="E3903" s="325" t="s">
        <v>46</v>
      </c>
      <c r="F3903" s="325">
        <v>21</v>
      </c>
      <c r="G3903" s="325" t="s">
        <v>170</v>
      </c>
      <c r="H3903" s="325" t="s">
        <v>170</v>
      </c>
      <c r="I3903" s="325" t="s">
        <v>170</v>
      </c>
    </row>
    <row r="3904" spans="1:9" x14ac:dyDescent="0.25">
      <c r="A3904" s="392">
        <v>43922</v>
      </c>
      <c r="B3904" s="324" t="s">
        <v>160</v>
      </c>
      <c r="C3904" s="324" t="s">
        <v>169</v>
      </c>
      <c r="D3904" s="324" t="s">
        <v>81</v>
      </c>
      <c r="E3904" s="324" t="s">
        <v>47</v>
      </c>
      <c r="F3904" s="324">
        <v>18</v>
      </c>
      <c r="G3904" s="324" t="s">
        <v>170</v>
      </c>
      <c r="H3904" s="324" t="s">
        <v>170</v>
      </c>
      <c r="I3904" s="324" t="s">
        <v>170</v>
      </c>
    </row>
    <row r="3905" spans="1:9" x14ac:dyDescent="0.25">
      <c r="A3905" s="393">
        <v>43922</v>
      </c>
      <c r="B3905" s="325" t="s">
        <v>160</v>
      </c>
      <c r="C3905" s="325" t="s">
        <v>169</v>
      </c>
      <c r="D3905" s="325" t="s">
        <v>81</v>
      </c>
      <c r="E3905" s="325" t="s">
        <v>48</v>
      </c>
      <c r="F3905" s="325">
        <v>16</v>
      </c>
      <c r="G3905" s="325" t="s">
        <v>170</v>
      </c>
      <c r="H3905" s="325" t="s">
        <v>170</v>
      </c>
      <c r="I3905" s="325" t="s">
        <v>170</v>
      </c>
    </row>
    <row r="3906" spans="1:9" x14ac:dyDescent="0.25">
      <c r="A3906" s="392">
        <v>43922</v>
      </c>
      <c r="B3906" s="324" t="s">
        <v>160</v>
      </c>
      <c r="C3906" s="324" t="s">
        <v>169</v>
      </c>
      <c r="D3906" s="324" t="s">
        <v>81</v>
      </c>
      <c r="E3906" s="324" t="s">
        <v>50</v>
      </c>
      <c r="F3906" s="324">
        <v>81</v>
      </c>
      <c r="G3906" s="324" t="s">
        <v>170</v>
      </c>
      <c r="H3906" s="324" t="s">
        <v>170</v>
      </c>
      <c r="I3906" s="324" t="s">
        <v>170</v>
      </c>
    </row>
    <row r="3907" spans="1:9" x14ac:dyDescent="0.25">
      <c r="A3907" s="393">
        <v>43922</v>
      </c>
      <c r="B3907" s="325" t="s">
        <v>13</v>
      </c>
      <c r="C3907" s="325" t="s">
        <v>169</v>
      </c>
      <c r="D3907" s="325" t="s">
        <v>81</v>
      </c>
      <c r="E3907" s="325" t="s">
        <v>46</v>
      </c>
      <c r="F3907" s="325">
        <v>132</v>
      </c>
      <c r="G3907" s="325">
        <v>148</v>
      </c>
      <c r="H3907" s="325">
        <v>-16</v>
      </c>
      <c r="I3907" s="325">
        <v>-0.11</v>
      </c>
    </row>
    <row r="3908" spans="1:9" x14ac:dyDescent="0.25">
      <c r="A3908" s="392">
        <v>43922</v>
      </c>
      <c r="B3908" s="324" t="s">
        <v>13</v>
      </c>
      <c r="C3908" s="324" t="s">
        <v>169</v>
      </c>
      <c r="D3908" s="324" t="s">
        <v>81</v>
      </c>
      <c r="E3908" s="324" t="s">
        <v>47</v>
      </c>
      <c r="F3908" s="324">
        <v>79</v>
      </c>
      <c r="G3908" s="324">
        <v>82</v>
      </c>
      <c r="H3908" s="324">
        <v>-3</v>
      </c>
      <c r="I3908" s="324">
        <v>-0.04</v>
      </c>
    </row>
    <row r="3909" spans="1:9" x14ac:dyDescent="0.25">
      <c r="A3909" s="393">
        <v>43922</v>
      </c>
      <c r="B3909" s="325" t="s">
        <v>13</v>
      </c>
      <c r="C3909" s="325" t="s">
        <v>169</v>
      </c>
      <c r="D3909" s="325" t="s">
        <v>81</v>
      </c>
      <c r="E3909" s="325" t="s">
        <v>48</v>
      </c>
      <c r="F3909" s="325">
        <v>40</v>
      </c>
      <c r="G3909" s="325">
        <v>41</v>
      </c>
      <c r="H3909" s="325">
        <v>-1</v>
      </c>
      <c r="I3909" s="325">
        <v>-0.02</v>
      </c>
    </row>
    <row r="3910" spans="1:9" x14ac:dyDescent="0.25">
      <c r="A3910" s="392">
        <v>43922</v>
      </c>
      <c r="B3910" s="324" t="s">
        <v>13</v>
      </c>
      <c r="C3910" s="324" t="s">
        <v>169</v>
      </c>
      <c r="D3910" s="324" t="s">
        <v>81</v>
      </c>
      <c r="E3910" s="324" t="s">
        <v>50</v>
      </c>
      <c r="F3910" s="324">
        <v>88</v>
      </c>
      <c r="G3910" s="324">
        <v>94</v>
      </c>
      <c r="H3910" s="324">
        <v>-6</v>
      </c>
      <c r="I3910" s="324">
        <v>-0.06</v>
      </c>
    </row>
    <row r="3911" spans="1:9" x14ac:dyDescent="0.25">
      <c r="A3911" s="393">
        <v>43922</v>
      </c>
      <c r="B3911" s="325" t="s">
        <v>95</v>
      </c>
      <c r="C3911" s="325" t="s">
        <v>169</v>
      </c>
      <c r="D3911" s="325" t="s">
        <v>81</v>
      </c>
      <c r="E3911" s="325" t="s">
        <v>46</v>
      </c>
      <c r="F3911" s="325">
        <v>497</v>
      </c>
      <c r="G3911" s="325">
        <v>433</v>
      </c>
      <c r="H3911" s="325">
        <v>64</v>
      </c>
      <c r="I3911" s="325">
        <v>0.15</v>
      </c>
    </row>
    <row r="3912" spans="1:9" x14ac:dyDescent="0.25">
      <c r="A3912" s="392">
        <v>43922</v>
      </c>
      <c r="B3912" s="324" t="s">
        <v>95</v>
      </c>
      <c r="C3912" s="324" t="s">
        <v>169</v>
      </c>
      <c r="D3912" s="324" t="s">
        <v>81</v>
      </c>
      <c r="E3912" s="324" t="s">
        <v>47</v>
      </c>
      <c r="F3912" s="324">
        <v>223</v>
      </c>
      <c r="G3912" s="324">
        <v>217</v>
      </c>
      <c r="H3912" s="324">
        <v>6</v>
      </c>
      <c r="I3912" s="324">
        <v>0.03</v>
      </c>
    </row>
    <row r="3913" spans="1:9" x14ac:dyDescent="0.25">
      <c r="A3913" s="393">
        <v>43922</v>
      </c>
      <c r="B3913" s="325" t="s">
        <v>95</v>
      </c>
      <c r="C3913" s="325" t="s">
        <v>169</v>
      </c>
      <c r="D3913" s="325" t="s">
        <v>81</v>
      </c>
      <c r="E3913" s="325" t="s">
        <v>48</v>
      </c>
      <c r="F3913" s="325">
        <v>184</v>
      </c>
      <c r="G3913" s="325">
        <v>170</v>
      </c>
      <c r="H3913" s="325">
        <v>14</v>
      </c>
      <c r="I3913" s="325">
        <v>0.08</v>
      </c>
    </row>
    <row r="3914" spans="1:9" x14ac:dyDescent="0.25">
      <c r="A3914" s="392">
        <v>43922</v>
      </c>
      <c r="B3914" s="324" t="s">
        <v>95</v>
      </c>
      <c r="C3914" s="324" t="s">
        <v>169</v>
      </c>
      <c r="D3914" s="324" t="s">
        <v>81</v>
      </c>
      <c r="E3914" s="324" t="s">
        <v>50</v>
      </c>
      <c r="F3914" s="324">
        <v>297</v>
      </c>
      <c r="G3914" s="324">
        <v>297</v>
      </c>
      <c r="H3914" s="324">
        <v>0</v>
      </c>
      <c r="I3914" s="324">
        <v>0</v>
      </c>
    </row>
    <row r="3915" spans="1:9" x14ac:dyDescent="0.25">
      <c r="A3915" s="393">
        <v>43922</v>
      </c>
      <c r="B3915" s="325" t="s">
        <v>95</v>
      </c>
      <c r="C3915" s="325" t="s">
        <v>169</v>
      </c>
      <c r="D3915" s="325" t="s">
        <v>82</v>
      </c>
      <c r="E3915" s="325" t="s">
        <v>9</v>
      </c>
      <c r="F3915" s="325">
        <v>40</v>
      </c>
      <c r="G3915" s="325">
        <v>40</v>
      </c>
      <c r="H3915" s="325">
        <v>0</v>
      </c>
      <c r="I3915" s="325">
        <v>0</v>
      </c>
    </row>
    <row r="3916" spans="1:9" x14ac:dyDescent="0.25">
      <c r="A3916" s="392">
        <v>43922</v>
      </c>
      <c r="B3916" s="324" t="s">
        <v>95</v>
      </c>
      <c r="C3916" s="324" t="s">
        <v>169</v>
      </c>
      <c r="D3916" s="324" t="s">
        <v>82</v>
      </c>
      <c r="E3916" s="324" t="s">
        <v>10</v>
      </c>
      <c r="F3916" s="324">
        <v>53</v>
      </c>
      <c r="G3916" s="324">
        <v>53</v>
      </c>
      <c r="H3916" s="324">
        <v>0</v>
      </c>
      <c r="I3916" s="324">
        <v>0</v>
      </c>
    </row>
    <row r="3917" spans="1:9" x14ac:dyDescent="0.25">
      <c r="A3917" s="393">
        <v>43922</v>
      </c>
      <c r="B3917" s="325" t="s">
        <v>95</v>
      </c>
      <c r="C3917" s="325" t="s">
        <v>169</v>
      </c>
      <c r="D3917" s="325" t="s">
        <v>82</v>
      </c>
      <c r="E3917" s="325" t="s">
        <v>11</v>
      </c>
      <c r="F3917" s="325">
        <v>74</v>
      </c>
      <c r="G3917" s="325">
        <v>74</v>
      </c>
      <c r="H3917" s="325">
        <v>0</v>
      </c>
      <c r="I3917" s="325">
        <v>0</v>
      </c>
    </row>
    <row r="3918" spans="1:9" x14ac:dyDescent="0.25">
      <c r="A3918" s="392">
        <v>43922</v>
      </c>
      <c r="B3918" s="324" t="s">
        <v>95</v>
      </c>
      <c r="C3918" s="324" t="s">
        <v>169</v>
      </c>
      <c r="D3918" s="324" t="s">
        <v>82</v>
      </c>
      <c r="E3918" s="324" t="s">
        <v>12</v>
      </c>
      <c r="F3918" s="324">
        <v>179</v>
      </c>
      <c r="G3918" s="324">
        <v>179</v>
      </c>
      <c r="H3918" s="324">
        <v>0</v>
      </c>
      <c r="I3918" s="324">
        <v>0</v>
      </c>
    </row>
    <row r="3919" spans="1:9" x14ac:dyDescent="0.25">
      <c r="A3919" s="393">
        <v>43922</v>
      </c>
      <c r="B3919" s="325" t="s">
        <v>95</v>
      </c>
      <c r="C3919" s="325" t="s">
        <v>169</v>
      </c>
      <c r="D3919" s="325" t="s">
        <v>82</v>
      </c>
      <c r="E3919" s="325" t="s">
        <v>13</v>
      </c>
      <c r="F3919" s="325">
        <v>261</v>
      </c>
      <c r="G3919" s="325">
        <v>219</v>
      </c>
      <c r="H3919" s="325">
        <v>42</v>
      </c>
      <c r="I3919" s="325">
        <v>0.19</v>
      </c>
    </row>
    <row r="3920" spans="1:9" x14ac:dyDescent="0.25">
      <c r="A3920" s="392">
        <v>43922</v>
      </c>
      <c r="B3920" s="324" t="s">
        <v>96</v>
      </c>
      <c r="C3920" s="324" t="s">
        <v>169</v>
      </c>
      <c r="D3920" s="324" t="s">
        <v>81</v>
      </c>
      <c r="E3920" s="324" t="s">
        <v>46</v>
      </c>
      <c r="F3920" s="324">
        <v>279</v>
      </c>
      <c r="G3920" s="324">
        <v>255</v>
      </c>
      <c r="H3920" s="324">
        <v>24</v>
      </c>
      <c r="I3920" s="324">
        <v>0.09</v>
      </c>
    </row>
    <row r="3921" spans="1:9" x14ac:dyDescent="0.25">
      <c r="A3921" s="393">
        <v>43922</v>
      </c>
      <c r="B3921" s="325" t="s">
        <v>96</v>
      </c>
      <c r="C3921" s="325" t="s">
        <v>169</v>
      </c>
      <c r="D3921" s="325" t="s">
        <v>81</v>
      </c>
      <c r="E3921" s="325" t="s">
        <v>47</v>
      </c>
      <c r="F3921" s="325">
        <v>331</v>
      </c>
      <c r="G3921" s="325">
        <v>328</v>
      </c>
      <c r="H3921" s="325">
        <v>3</v>
      </c>
      <c r="I3921" s="325">
        <v>0.01</v>
      </c>
    </row>
    <row r="3922" spans="1:9" x14ac:dyDescent="0.25">
      <c r="A3922" s="392">
        <v>43922</v>
      </c>
      <c r="B3922" s="324" t="s">
        <v>96</v>
      </c>
      <c r="C3922" s="324" t="s">
        <v>169</v>
      </c>
      <c r="D3922" s="324" t="s">
        <v>81</v>
      </c>
      <c r="E3922" s="324" t="s">
        <v>48</v>
      </c>
      <c r="F3922" s="324">
        <v>197</v>
      </c>
      <c r="G3922" s="324">
        <v>197</v>
      </c>
      <c r="H3922" s="324">
        <v>0</v>
      </c>
      <c r="I3922" s="324">
        <v>0</v>
      </c>
    </row>
    <row r="3923" spans="1:9" x14ac:dyDescent="0.25">
      <c r="A3923" s="393">
        <v>43922</v>
      </c>
      <c r="B3923" s="325" t="s">
        <v>96</v>
      </c>
      <c r="C3923" s="325" t="s">
        <v>169</v>
      </c>
      <c r="D3923" s="325" t="s">
        <v>81</v>
      </c>
      <c r="E3923" s="325" t="s">
        <v>50</v>
      </c>
      <c r="F3923" s="325">
        <v>545</v>
      </c>
      <c r="G3923" s="325">
        <v>544</v>
      </c>
      <c r="H3923" s="325">
        <v>1</v>
      </c>
      <c r="I3923" s="325">
        <v>0</v>
      </c>
    </row>
    <row r="3924" spans="1:9" x14ac:dyDescent="0.25">
      <c r="A3924" s="392">
        <v>43922</v>
      </c>
      <c r="B3924" s="324" t="s">
        <v>96</v>
      </c>
      <c r="C3924" s="324" t="s">
        <v>169</v>
      </c>
      <c r="D3924" s="324" t="s">
        <v>82</v>
      </c>
      <c r="E3924" s="324" t="s">
        <v>9</v>
      </c>
      <c r="F3924" s="324">
        <v>305</v>
      </c>
      <c r="G3924" s="324">
        <v>305</v>
      </c>
      <c r="H3924" s="324">
        <v>0</v>
      </c>
      <c r="I3924" s="324">
        <v>0</v>
      </c>
    </row>
    <row r="3925" spans="1:9" x14ac:dyDescent="0.25">
      <c r="A3925" s="393">
        <v>43922</v>
      </c>
      <c r="B3925" s="325" t="s">
        <v>96</v>
      </c>
      <c r="C3925" s="325" t="s">
        <v>169</v>
      </c>
      <c r="D3925" s="325" t="s">
        <v>82</v>
      </c>
      <c r="E3925" s="325" t="s">
        <v>10</v>
      </c>
      <c r="F3925" s="325">
        <v>140</v>
      </c>
      <c r="G3925" s="325">
        <v>140</v>
      </c>
      <c r="H3925" s="325">
        <v>0</v>
      </c>
      <c r="I3925" s="325">
        <v>0</v>
      </c>
    </row>
    <row r="3926" spans="1:9" x14ac:dyDescent="0.25">
      <c r="A3926" s="392">
        <v>43922</v>
      </c>
      <c r="B3926" s="324" t="s">
        <v>96</v>
      </c>
      <c r="C3926" s="324" t="s">
        <v>169</v>
      </c>
      <c r="D3926" s="324" t="s">
        <v>82</v>
      </c>
      <c r="E3926" s="324" t="s">
        <v>11</v>
      </c>
      <c r="F3926" s="324">
        <v>151</v>
      </c>
      <c r="G3926" s="324">
        <v>150</v>
      </c>
      <c r="H3926" s="324">
        <v>1</v>
      </c>
      <c r="I3926" s="324">
        <v>0.01</v>
      </c>
    </row>
    <row r="3927" spans="1:9" x14ac:dyDescent="0.25">
      <c r="A3927" s="393">
        <v>43922</v>
      </c>
      <c r="B3927" s="325" t="s">
        <v>96</v>
      </c>
      <c r="C3927" s="325" t="s">
        <v>169</v>
      </c>
      <c r="D3927" s="325" t="s">
        <v>82</v>
      </c>
      <c r="E3927" s="325" t="s">
        <v>12</v>
      </c>
      <c r="F3927" s="325">
        <v>75</v>
      </c>
      <c r="G3927" s="325">
        <v>75</v>
      </c>
      <c r="H3927" s="325">
        <v>0</v>
      </c>
      <c r="I3927" s="325">
        <v>0</v>
      </c>
    </row>
    <row r="3928" spans="1:9" x14ac:dyDescent="0.25">
      <c r="A3928" s="392">
        <v>43922</v>
      </c>
      <c r="B3928" s="324" t="s">
        <v>96</v>
      </c>
      <c r="C3928" s="324" t="s">
        <v>169</v>
      </c>
      <c r="D3928" s="324" t="s">
        <v>82</v>
      </c>
      <c r="E3928" s="324" t="s">
        <v>13</v>
      </c>
      <c r="F3928" s="324">
        <v>434</v>
      </c>
      <c r="G3928" s="324">
        <v>409</v>
      </c>
      <c r="H3928" s="324">
        <v>25</v>
      </c>
      <c r="I3928" s="324">
        <v>0.06</v>
      </c>
    </row>
    <row r="3929" spans="1:9" x14ac:dyDescent="0.25">
      <c r="A3929" s="393">
        <v>43922</v>
      </c>
      <c r="B3929" s="325" t="s">
        <v>161</v>
      </c>
      <c r="C3929" s="325" t="s">
        <v>169</v>
      </c>
      <c r="D3929" s="325" t="s">
        <v>81</v>
      </c>
      <c r="E3929" s="325" t="s">
        <v>46</v>
      </c>
      <c r="F3929" s="325">
        <v>38</v>
      </c>
      <c r="G3929" s="325" t="s">
        <v>170</v>
      </c>
      <c r="H3929" s="325" t="s">
        <v>170</v>
      </c>
      <c r="I3929" s="325" t="s">
        <v>170</v>
      </c>
    </row>
    <row r="3930" spans="1:9" x14ac:dyDescent="0.25">
      <c r="A3930" s="392">
        <v>43922</v>
      </c>
      <c r="B3930" s="324" t="s">
        <v>161</v>
      </c>
      <c r="C3930" s="324" t="s">
        <v>169</v>
      </c>
      <c r="D3930" s="324" t="s">
        <v>81</v>
      </c>
      <c r="E3930" s="324" t="s">
        <v>47</v>
      </c>
      <c r="F3930" s="324">
        <v>99</v>
      </c>
      <c r="G3930" s="324" t="s">
        <v>170</v>
      </c>
      <c r="H3930" s="324" t="s">
        <v>170</v>
      </c>
      <c r="I3930" s="324" t="s">
        <v>170</v>
      </c>
    </row>
    <row r="3931" spans="1:9" x14ac:dyDescent="0.25">
      <c r="A3931" s="393">
        <v>43922</v>
      </c>
      <c r="B3931" s="325" t="s">
        <v>161</v>
      </c>
      <c r="C3931" s="325" t="s">
        <v>169</v>
      </c>
      <c r="D3931" s="325" t="s">
        <v>81</v>
      </c>
      <c r="E3931" s="325" t="s">
        <v>48</v>
      </c>
      <c r="F3931" s="325">
        <v>46</v>
      </c>
      <c r="G3931" s="325" t="s">
        <v>170</v>
      </c>
      <c r="H3931" s="325" t="s">
        <v>170</v>
      </c>
      <c r="I3931" s="325" t="s">
        <v>170</v>
      </c>
    </row>
    <row r="3932" spans="1:9" x14ac:dyDescent="0.25">
      <c r="A3932" s="392">
        <v>43922</v>
      </c>
      <c r="B3932" s="324" t="s">
        <v>161</v>
      </c>
      <c r="C3932" s="324" t="s">
        <v>169</v>
      </c>
      <c r="D3932" s="324" t="s">
        <v>81</v>
      </c>
      <c r="E3932" s="324" t="s">
        <v>50</v>
      </c>
      <c r="F3932" s="324">
        <v>304</v>
      </c>
      <c r="G3932" s="324" t="s">
        <v>170</v>
      </c>
      <c r="H3932" s="324" t="s">
        <v>170</v>
      </c>
      <c r="I3932" s="324" t="s">
        <v>170</v>
      </c>
    </row>
    <row r="3933" spans="1:9" x14ac:dyDescent="0.25">
      <c r="A3933" s="393">
        <v>43922</v>
      </c>
      <c r="B3933" s="325" t="s">
        <v>161</v>
      </c>
      <c r="C3933" s="325" t="s">
        <v>169</v>
      </c>
      <c r="D3933" s="325" t="s">
        <v>82</v>
      </c>
      <c r="E3933" s="325" t="s">
        <v>9</v>
      </c>
      <c r="F3933" s="325">
        <v>275</v>
      </c>
      <c r="G3933" s="325" t="s">
        <v>170</v>
      </c>
      <c r="H3933" s="325" t="s">
        <v>170</v>
      </c>
      <c r="I3933" s="325" t="s">
        <v>170</v>
      </c>
    </row>
    <row r="3934" spans="1:9" x14ac:dyDescent="0.25">
      <c r="A3934" s="392">
        <v>43922</v>
      </c>
      <c r="B3934" s="324" t="s">
        <v>161</v>
      </c>
      <c r="C3934" s="324" t="s">
        <v>169</v>
      </c>
      <c r="D3934" s="324" t="s">
        <v>82</v>
      </c>
      <c r="E3934" s="324" t="s">
        <v>10</v>
      </c>
      <c r="F3934" s="324">
        <v>33</v>
      </c>
      <c r="G3934" s="324" t="s">
        <v>170</v>
      </c>
      <c r="H3934" s="324" t="s">
        <v>170</v>
      </c>
      <c r="I3934" s="324" t="s">
        <v>170</v>
      </c>
    </row>
    <row r="3935" spans="1:9" x14ac:dyDescent="0.25">
      <c r="A3935" s="393">
        <v>43922</v>
      </c>
      <c r="B3935" s="325" t="s">
        <v>161</v>
      </c>
      <c r="C3935" s="325" t="s">
        <v>169</v>
      </c>
      <c r="D3935" s="325" t="s">
        <v>82</v>
      </c>
      <c r="E3935" s="325" t="s">
        <v>11</v>
      </c>
      <c r="F3935" s="325">
        <v>44</v>
      </c>
      <c r="G3935" s="325" t="s">
        <v>170</v>
      </c>
      <c r="H3935" s="325" t="s">
        <v>170</v>
      </c>
      <c r="I3935" s="325" t="s">
        <v>170</v>
      </c>
    </row>
    <row r="3936" spans="1:9" x14ac:dyDescent="0.25">
      <c r="A3936" s="392">
        <v>43922</v>
      </c>
      <c r="B3936" s="324" t="s">
        <v>161</v>
      </c>
      <c r="C3936" s="324" t="s">
        <v>169</v>
      </c>
      <c r="D3936" s="324" t="s">
        <v>82</v>
      </c>
      <c r="E3936" s="324" t="s">
        <v>12</v>
      </c>
      <c r="F3936" s="324">
        <v>28</v>
      </c>
      <c r="G3936" s="324" t="s">
        <v>170</v>
      </c>
      <c r="H3936" s="324" t="s">
        <v>170</v>
      </c>
      <c r="I3936" s="324" t="s">
        <v>170</v>
      </c>
    </row>
    <row r="3937" spans="1:9" x14ac:dyDescent="0.25">
      <c r="A3937" s="393">
        <v>43922</v>
      </c>
      <c r="B3937" s="325" t="s">
        <v>161</v>
      </c>
      <c r="C3937" s="325" t="s">
        <v>169</v>
      </c>
      <c r="D3937" s="325" t="s">
        <v>82</v>
      </c>
      <c r="E3937" s="325" t="s">
        <v>13</v>
      </c>
      <c r="F3937" s="325">
        <v>107</v>
      </c>
      <c r="G3937" s="325" t="s">
        <v>170</v>
      </c>
      <c r="H3937" s="325" t="s">
        <v>170</v>
      </c>
      <c r="I3937" s="325" t="s">
        <v>170</v>
      </c>
    </row>
    <row r="3938" spans="1:9" x14ac:dyDescent="0.25">
      <c r="A3938" s="392">
        <v>43952</v>
      </c>
      <c r="B3938" s="324" t="s">
        <v>80</v>
      </c>
      <c r="C3938" s="324" t="s">
        <v>169</v>
      </c>
      <c r="D3938" s="324" t="s">
        <v>81</v>
      </c>
      <c r="E3938" s="324" t="s">
        <v>46</v>
      </c>
      <c r="F3938" s="324">
        <v>4407</v>
      </c>
      <c r="G3938" s="324">
        <v>4022</v>
      </c>
      <c r="H3938" s="324">
        <v>385</v>
      </c>
      <c r="I3938" s="324">
        <v>0.1</v>
      </c>
    </row>
    <row r="3939" spans="1:9" x14ac:dyDescent="0.25">
      <c r="A3939" s="393">
        <v>43952</v>
      </c>
      <c r="B3939" s="325" t="s">
        <v>80</v>
      </c>
      <c r="C3939" s="325" t="s">
        <v>169</v>
      </c>
      <c r="D3939" s="325" t="s">
        <v>81</v>
      </c>
      <c r="E3939" s="325" t="s">
        <v>47</v>
      </c>
      <c r="F3939" s="325">
        <v>2419</v>
      </c>
      <c r="G3939" s="325">
        <v>2416</v>
      </c>
      <c r="H3939" s="325">
        <v>3</v>
      </c>
      <c r="I3939" s="325">
        <v>0</v>
      </c>
    </row>
    <row r="3940" spans="1:9" x14ac:dyDescent="0.25">
      <c r="A3940" s="392">
        <v>43952</v>
      </c>
      <c r="B3940" s="324" t="s">
        <v>80</v>
      </c>
      <c r="C3940" s="324" t="s">
        <v>169</v>
      </c>
      <c r="D3940" s="324" t="s">
        <v>81</v>
      </c>
      <c r="E3940" s="324" t="s">
        <v>48</v>
      </c>
      <c r="F3940" s="324">
        <v>1768</v>
      </c>
      <c r="G3940" s="324">
        <v>1753</v>
      </c>
      <c r="H3940" s="324">
        <v>15</v>
      </c>
      <c r="I3940" s="324">
        <v>0.01</v>
      </c>
    </row>
    <row r="3941" spans="1:9" x14ac:dyDescent="0.25">
      <c r="A3941" s="393">
        <v>43952</v>
      </c>
      <c r="B3941" s="325" t="s">
        <v>80</v>
      </c>
      <c r="C3941" s="325" t="s">
        <v>169</v>
      </c>
      <c r="D3941" s="325" t="s">
        <v>81</v>
      </c>
      <c r="E3941" s="325" t="s">
        <v>49</v>
      </c>
      <c r="F3941" s="325">
        <v>178</v>
      </c>
      <c r="G3941" s="325">
        <v>177</v>
      </c>
      <c r="H3941" s="325">
        <v>1</v>
      </c>
      <c r="I3941" s="325">
        <v>0.01</v>
      </c>
    </row>
    <row r="3942" spans="1:9" x14ac:dyDescent="0.25">
      <c r="A3942" s="392">
        <v>43952</v>
      </c>
      <c r="B3942" s="324" t="s">
        <v>80</v>
      </c>
      <c r="C3942" s="324" t="s">
        <v>169</v>
      </c>
      <c r="D3942" s="324" t="s">
        <v>81</v>
      </c>
      <c r="E3942" s="324" t="s">
        <v>50</v>
      </c>
      <c r="F3942" s="324">
        <v>5986</v>
      </c>
      <c r="G3942" s="324">
        <v>5992</v>
      </c>
      <c r="H3942" s="324">
        <v>-6</v>
      </c>
      <c r="I3942" s="324">
        <v>0</v>
      </c>
    </row>
    <row r="3943" spans="1:9" x14ac:dyDescent="0.25">
      <c r="A3943" s="393">
        <v>43952</v>
      </c>
      <c r="B3943" s="325" t="s">
        <v>80</v>
      </c>
      <c r="C3943" s="325" t="s">
        <v>169</v>
      </c>
      <c r="D3943" s="325" t="s">
        <v>82</v>
      </c>
      <c r="E3943" s="325" t="s">
        <v>9</v>
      </c>
      <c r="F3943" s="325">
        <v>2091</v>
      </c>
      <c r="G3943" s="325">
        <v>2105</v>
      </c>
      <c r="H3943" s="325">
        <v>-14</v>
      </c>
      <c r="I3943" s="325">
        <v>-0.01</v>
      </c>
    </row>
    <row r="3944" spans="1:9" x14ac:dyDescent="0.25">
      <c r="A3944" s="392">
        <v>43952</v>
      </c>
      <c r="B3944" s="324" t="s">
        <v>80</v>
      </c>
      <c r="C3944" s="324" t="s">
        <v>169</v>
      </c>
      <c r="D3944" s="324" t="s">
        <v>82</v>
      </c>
      <c r="E3944" s="324" t="s">
        <v>10</v>
      </c>
      <c r="F3944" s="324">
        <v>1793</v>
      </c>
      <c r="G3944" s="324">
        <v>1805</v>
      </c>
      <c r="H3944" s="324">
        <v>-12</v>
      </c>
      <c r="I3944" s="324">
        <v>-0.01</v>
      </c>
    </row>
    <row r="3945" spans="1:9" x14ac:dyDescent="0.25">
      <c r="A3945" s="393">
        <v>43952</v>
      </c>
      <c r="B3945" s="325" t="s">
        <v>80</v>
      </c>
      <c r="C3945" s="325" t="s">
        <v>169</v>
      </c>
      <c r="D3945" s="325" t="s">
        <v>82</v>
      </c>
      <c r="E3945" s="325" t="s">
        <v>11</v>
      </c>
      <c r="F3945" s="325">
        <v>1751</v>
      </c>
      <c r="G3945" s="325">
        <v>1759</v>
      </c>
      <c r="H3945" s="325">
        <v>-8</v>
      </c>
      <c r="I3945" s="325">
        <v>0</v>
      </c>
    </row>
    <row r="3946" spans="1:9" x14ac:dyDescent="0.25">
      <c r="A3946" s="392">
        <v>43952</v>
      </c>
      <c r="B3946" s="324" t="s">
        <v>80</v>
      </c>
      <c r="C3946" s="324" t="s">
        <v>169</v>
      </c>
      <c r="D3946" s="324" t="s">
        <v>82</v>
      </c>
      <c r="E3946" s="324" t="s">
        <v>12</v>
      </c>
      <c r="F3946" s="324">
        <v>2479</v>
      </c>
      <c r="G3946" s="324">
        <v>2480</v>
      </c>
      <c r="H3946" s="324">
        <v>-1</v>
      </c>
      <c r="I3946" s="324">
        <v>0</v>
      </c>
    </row>
    <row r="3947" spans="1:9" x14ac:dyDescent="0.25">
      <c r="A3947" s="393">
        <v>43952</v>
      </c>
      <c r="B3947" s="325" t="s">
        <v>80</v>
      </c>
      <c r="C3947" s="325" t="s">
        <v>169</v>
      </c>
      <c r="D3947" s="325" t="s">
        <v>82</v>
      </c>
      <c r="E3947" s="325" t="s">
        <v>13</v>
      </c>
      <c r="F3947" s="325">
        <v>3254</v>
      </c>
      <c r="G3947" s="325">
        <v>2943</v>
      </c>
      <c r="H3947" s="325">
        <v>311</v>
      </c>
      <c r="I3947" s="325">
        <v>0.11</v>
      </c>
    </row>
    <row r="3948" spans="1:9" x14ac:dyDescent="0.25">
      <c r="A3948" s="392">
        <v>43952</v>
      </c>
      <c r="B3948" s="324" t="s">
        <v>145</v>
      </c>
      <c r="C3948" s="324" t="s">
        <v>169</v>
      </c>
      <c r="D3948" s="324" t="s">
        <v>81</v>
      </c>
      <c r="E3948" s="324" t="s">
        <v>46</v>
      </c>
      <c r="F3948" s="324">
        <v>120</v>
      </c>
      <c r="G3948" s="324" t="s">
        <v>170</v>
      </c>
      <c r="H3948" s="324" t="s">
        <v>170</v>
      </c>
      <c r="I3948" s="324" t="s">
        <v>170</v>
      </c>
    </row>
    <row r="3949" spans="1:9" x14ac:dyDescent="0.25">
      <c r="A3949" s="393">
        <v>43952</v>
      </c>
      <c r="B3949" s="325" t="s">
        <v>145</v>
      </c>
      <c r="C3949" s="325" t="s">
        <v>169</v>
      </c>
      <c r="D3949" s="325" t="s">
        <v>81</v>
      </c>
      <c r="E3949" s="325" t="s">
        <v>47</v>
      </c>
      <c r="F3949" s="325">
        <v>107</v>
      </c>
      <c r="G3949" s="325" t="s">
        <v>170</v>
      </c>
      <c r="H3949" s="325" t="s">
        <v>170</v>
      </c>
      <c r="I3949" s="325" t="s">
        <v>170</v>
      </c>
    </row>
    <row r="3950" spans="1:9" x14ac:dyDescent="0.25">
      <c r="A3950" s="392">
        <v>43952</v>
      </c>
      <c r="B3950" s="324" t="s">
        <v>145</v>
      </c>
      <c r="C3950" s="324" t="s">
        <v>169</v>
      </c>
      <c r="D3950" s="324" t="s">
        <v>81</v>
      </c>
      <c r="E3950" s="324" t="s">
        <v>48</v>
      </c>
      <c r="F3950" s="324">
        <v>55</v>
      </c>
      <c r="G3950" s="324" t="s">
        <v>170</v>
      </c>
      <c r="H3950" s="324" t="s">
        <v>170</v>
      </c>
      <c r="I3950" s="324" t="s">
        <v>170</v>
      </c>
    </row>
    <row r="3951" spans="1:9" x14ac:dyDescent="0.25">
      <c r="A3951" s="393">
        <v>43952</v>
      </c>
      <c r="B3951" s="325" t="s">
        <v>145</v>
      </c>
      <c r="C3951" s="325" t="s">
        <v>169</v>
      </c>
      <c r="D3951" s="325" t="s">
        <v>81</v>
      </c>
      <c r="E3951" s="325" t="s">
        <v>50</v>
      </c>
      <c r="F3951" s="325">
        <v>245</v>
      </c>
      <c r="G3951" s="325" t="s">
        <v>170</v>
      </c>
      <c r="H3951" s="325" t="s">
        <v>170</v>
      </c>
      <c r="I3951" s="325" t="s">
        <v>170</v>
      </c>
    </row>
    <row r="3952" spans="1:9" x14ac:dyDescent="0.25">
      <c r="A3952" s="392">
        <v>43952</v>
      </c>
      <c r="B3952" s="324" t="s">
        <v>145</v>
      </c>
      <c r="C3952" s="324" t="s">
        <v>169</v>
      </c>
      <c r="D3952" s="324" t="s">
        <v>82</v>
      </c>
      <c r="E3952" s="324" t="s">
        <v>9</v>
      </c>
      <c r="F3952" s="324">
        <v>128</v>
      </c>
      <c r="G3952" s="324" t="s">
        <v>170</v>
      </c>
      <c r="H3952" s="324" t="s">
        <v>170</v>
      </c>
      <c r="I3952" s="324" t="s">
        <v>170</v>
      </c>
    </row>
    <row r="3953" spans="1:9" x14ac:dyDescent="0.25">
      <c r="A3953" s="393">
        <v>43952</v>
      </c>
      <c r="B3953" s="325" t="s">
        <v>145</v>
      </c>
      <c r="C3953" s="325" t="s">
        <v>169</v>
      </c>
      <c r="D3953" s="325" t="s">
        <v>82</v>
      </c>
      <c r="E3953" s="325" t="s">
        <v>10</v>
      </c>
      <c r="F3953" s="325">
        <v>97</v>
      </c>
      <c r="G3953" s="325" t="s">
        <v>170</v>
      </c>
      <c r="H3953" s="325" t="s">
        <v>170</v>
      </c>
      <c r="I3953" s="325" t="s">
        <v>170</v>
      </c>
    </row>
    <row r="3954" spans="1:9" x14ac:dyDescent="0.25">
      <c r="A3954" s="392">
        <v>43952</v>
      </c>
      <c r="B3954" s="324" t="s">
        <v>145</v>
      </c>
      <c r="C3954" s="324" t="s">
        <v>169</v>
      </c>
      <c r="D3954" s="324" t="s">
        <v>82</v>
      </c>
      <c r="E3954" s="324" t="s">
        <v>11</v>
      </c>
      <c r="F3954" s="324">
        <v>38</v>
      </c>
      <c r="G3954" s="324" t="s">
        <v>170</v>
      </c>
      <c r="H3954" s="324" t="s">
        <v>170</v>
      </c>
      <c r="I3954" s="324" t="s">
        <v>170</v>
      </c>
    </row>
    <row r="3955" spans="1:9" x14ac:dyDescent="0.25">
      <c r="A3955" s="393">
        <v>43952</v>
      </c>
      <c r="B3955" s="325" t="s">
        <v>145</v>
      </c>
      <c r="C3955" s="325" t="s">
        <v>169</v>
      </c>
      <c r="D3955" s="325" t="s">
        <v>82</v>
      </c>
      <c r="E3955" s="325" t="s">
        <v>12</v>
      </c>
      <c r="F3955" s="325">
        <v>20</v>
      </c>
      <c r="G3955" s="325" t="s">
        <v>170</v>
      </c>
      <c r="H3955" s="325" t="s">
        <v>170</v>
      </c>
      <c r="I3955" s="325" t="s">
        <v>170</v>
      </c>
    </row>
    <row r="3956" spans="1:9" x14ac:dyDescent="0.25">
      <c r="A3956" s="392">
        <v>43952</v>
      </c>
      <c r="B3956" s="324" t="s">
        <v>145</v>
      </c>
      <c r="C3956" s="324" t="s">
        <v>169</v>
      </c>
      <c r="D3956" s="324" t="s">
        <v>82</v>
      </c>
      <c r="E3956" s="324" t="s">
        <v>13</v>
      </c>
      <c r="F3956" s="324">
        <v>244</v>
      </c>
      <c r="G3956" s="324" t="s">
        <v>170</v>
      </c>
      <c r="H3956" s="324" t="s">
        <v>170</v>
      </c>
      <c r="I3956" s="324" t="s">
        <v>170</v>
      </c>
    </row>
    <row r="3957" spans="1:9" x14ac:dyDescent="0.25">
      <c r="A3957" s="393">
        <v>43952</v>
      </c>
      <c r="B3957" s="325" t="s">
        <v>83</v>
      </c>
      <c r="C3957" s="325" t="s">
        <v>169</v>
      </c>
      <c r="D3957" s="325" t="s">
        <v>81</v>
      </c>
      <c r="E3957" s="325" t="s">
        <v>46</v>
      </c>
      <c r="F3957" s="325">
        <v>26</v>
      </c>
      <c r="G3957" s="325">
        <v>24</v>
      </c>
      <c r="H3957" s="325">
        <v>2</v>
      </c>
      <c r="I3957" s="325">
        <v>0.08</v>
      </c>
    </row>
    <row r="3958" spans="1:9" x14ac:dyDescent="0.25">
      <c r="A3958" s="392">
        <v>43952</v>
      </c>
      <c r="B3958" s="324" t="s">
        <v>83</v>
      </c>
      <c r="C3958" s="324" t="s">
        <v>169</v>
      </c>
      <c r="D3958" s="324" t="s">
        <v>81</v>
      </c>
      <c r="E3958" s="324" t="s">
        <v>47</v>
      </c>
      <c r="F3958" s="324">
        <v>38</v>
      </c>
      <c r="G3958" s="324">
        <v>37</v>
      </c>
      <c r="H3958" s="324">
        <v>1</v>
      </c>
      <c r="I3958" s="324">
        <v>0.03</v>
      </c>
    </row>
    <row r="3959" spans="1:9" x14ac:dyDescent="0.25">
      <c r="A3959" s="393">
        <v>43952</v>
      </c>
      <c r="B3959" s="325" t="s">
        <v>83</v>
      </c>
      <c r="C3959" s="325" t="s">
        <v>169</v>
      </c>
      <c r="D3959" s="325" t="s">
        <v>81</v>
      </c>
      <c r="E3959" s="325" t="s">
        <v>48</v>
      </c>
      <c r="F3959" s="325">
        <v>41</v>
      </c>
      <c r="G3959" s="325">
        <v>42</v>
      </c>
      <c r="H3959" s="325">
        <v>-1</v>
      </c>
      <c r="I3959" s="325">
        <v>-0.02</v>
      </c>
    </row>
    <row r="3960" spans="1:9" x14ac:dyDescent="0.25">
      <c r="A3960" s="392">
        <v>43952</v>
      </c>
      <c r="B3960" s="324" t="s">
        <v>83</v>
      </c>
      <c r="C3960" s="324" t="s">
        <v>169</v>
      </c>
      <c r="D3960" s="324" t="s">
        <v>81</v>
      </c>
      <c r="E3960" s="324" t="s">
        <v>50</v>
      </c>
      <c r="F3960" s="324">
        <v>53</v>
      </c>
      <c r="G3960" s="324">
        <v>53</v>
      </c>
      <c r="H3960" s="324">
        <v>0</v>
      </c>
      <c r="I3960" s="324">
        <v>0</v>
      </c>
    </row>
    <row r="3961" spans="1:9" x14ac:dyDescent="0.25">
      <c r="A3961" s="393">
        <v>43952</v>
      </c>
      <c r="B3961" s="325" t="s">
        <v>84</v>
      </c>
      <c r="C3961" s="325" t="s">
        <v>169</v>
      </c>
      <c r="D3961" s="325" t="s">
        <v>81</v>
      </c>
      <c r="E3961" s="325" t="s">
        <v>46</v>
      </c>
      <c r="F3961" s="325">
        <v>189</v>
      </c>
      <c r="G3961" s="325">
        <v>159</v>
      </c>
      <c r="H3961" s="325">
        <v>30</v>
      </c>
      <c r="I3961" s="325">
        <v>0.19</v>
      </c>
    </row>
    <row r="3962" spans="1:9" x14ac:dyDescent="0.25">
      <c r="A3962" s="392">
        <v>43952</v>
      </c>
      <c r="B3962" s="324" t="s">
        <v>84</v>
      </c>
      <c r="C3962" s="324" t="s">
        <v>169</v>
      </c>
      <c r="D3962" s="324" t="s">
        <v>81</v>
      </c>
      <c r="E3962" s="324" t="s">
        <v>47</v>
      </c>
      <c r="F3962" s="324">
        <v>37</v>
      </c>
      <c r="G3962" s="324">
        <v>37</v>
      </c>
      <c r="H3962" s="324">
        <v>0</v>
      </c>
      <c r="I3962" s="324">
        <v>0</v>
      </c>
    </row>
    <row r="3963" spans="1:9" x14ac:dyDescent="0.25">
      <c r="A3963" s="393">
        <v>43952</v>
      </c>
      <c r="B3963" s="325" t="s">
        <v>84</v>
      </c>
      <c r="C3963" s="325" t="s">
        <v>169</v>
      </c>
      <c r="D3963" s="325" t="s">
        <v>81</v>
      </c>
      <c r="E3963" s="325" t="s">
        <v>48</v>
      </c>
      <c r="F3963" s="325">
        <v>86</v>
      </c>
      <c r="G3963" s="325">
        <v>85</v>
      </c>
      <c r="H3963" s="325">
        <v>1</v>
      </c>
      <c r="I3963" s="325">
        <v>0.01</v>
      </c>
    </row>
    <row r="3964" spans="1:9" x14ac:dyDescent="0.25">
      <c r="A3964" s="392">
        <v>43952</v>
      </c>
      <c r="B3964" s="324" t="s">
        <v>84</v>
      </c>
      <c r="C3964" s="324" t="s">
        <v>169</v>
      </c>
      <c r="D3964" s="324" t="s">
        <v>81</v>
      </c>
      <c r="E3964" s="324" t="s">
        <v>50</v>
      </c>
      <c r="F3964" s="324">
        <v>8</v>
      </c>
      <c r="G3964" s="324">
        <v>7</v>
      </c>
      <c r="H3964" s="324">
        <v>1</v>
      </c>
      <c r="I3964" s="324">
        <v>0.14000000000000001</v>
      </c>
    </row>
    <row r="3965" spans="1:9" x14ac:dyDescent="0.25">
      <c r="A3965" s="393">
        <v>43952</v>
      </c>
      <c r="B3965" s="325" t="s">
        <v>85</v>
      </c>
      <c r="C3965" s="325" t="s">
        <v>169</v>
      </c>
      <c r="D3965" s="325" t="s">
        <v>81</v>
      </c>
      <c r="E3965" s="325" t="s">
        <v>46</v>
      </c>
      <c r="F3965" s="325">
        <v>93</v>
      </c>
      <c r="G3965" s="325">
        <v>89</v>
      </c>
      <c r="H3965" s="325">
        <v>4</v>
      </c>
      <c r="I3965" s="325">
        <v>0.04</v>
      </c>
    </row>
    <row r="3966" spans="1:9" x14ac:dyDescent="0.25">
      <c r="A3966" s="392">
        <v>43952</v>
      </c>
      <c r="B3966" s="324" t="s">
        <v>85</v>
      </c>
      <c r="C3966" s="324" t="s">
        <v>169</v>
      </c>
      <c r="D3966" s="324" t="s">
        <v>81</v>
      </c>
      <c r="E3966" s="324" t="s">
        <v>47</v>
      </c>
      <c r="F3966" s="324">
        <v>132</v>
      </c>
      <c r="G3966" s="324">
        <v>129</v>
      </c>
      <c r="H3966" s="324">
        <v>3</v>
      </c>
      <c r="I3966" s="324">
        <v>0.02</v>
      </c>
    </row>
    <row r="3967" spans="1:9" x14ac:dyDescent="0.25">
      <c r="A3967" s="393">
        <v>43952</v>
      </c>
      <c r="B3967" s="325" t="s">
        <v>85</v>
      </c>
      <c r="C3967" s="325" t="s">
        <v>169</v>
      </c>
      <c r="D3967" s="325" t="s">
        <v>81</v>
      </c>
      <c r="E3967" s="325" t="s">
        <v>48</v>
      </c>
      <c r="F3967" s="325">
        <v>50</v>
      </c>
      <c r="G3967" s="325">
        <v>53</v>
      </c>
      <c r="H3967" s="325">
        <v>-3</v>
      </c>
      <c r="I3967" s="325">
        <v>-0.06</v>
      </c>
    </row>
    <row r="3968" spans="1:9" x14ac:dyDescent="0.25">
      <c r="A3968" s="392">
        <v>43952</v>
      </c>
      <c r="B3968" s="324" t="s">
        <v>85</v>
      </c>
      <c r="C3968" s="324" t="s">
        <v>169</v>
      </c>
      <c r="D3968" s="324" t="s">
        <v>81</v>
      </c>
      <c r="E3968" s="324" t="s">
        <v>49</v>
      </c>
      <c r="F3968" s="324">
        <v>37</v>
      </c>
      <c r="G3968" s="324">
        <v>36</v>
      </c>
      <c r="H3968" s="324">
        <v>1</v>
      </c>
      <c r="I3968" s="324">
        <v>0.03</v>
      </c>
    </row>
    <row r="3969" spans="1:9" x14ac:dyDescent="0.25">
      <c r="A3969" s="393">
        <v>43952</v>
      </c>
      <c r="B3969" s="325" t="s">
        <v>85</v>
      </c>
      <c r="C3969" s="325" t="s">
        <v>169</v>
      </c>
      <c r="D3969" s="325" t="s">
        <v>81</v>
      </c>
      <c r="E3969" s="325" t="s">
        <v>50</v>
      </c>
      <c r="F3969" s="325">
        <v>1430</v>
      </c>
      <c r="G3969" s="325">
        <v>1432</v>
      </c>
      <c r="H3969" s="325">
        <v>-2</v>
      </c>
      <c r="I3969" s="325">
        <v>0</v>
      </c>
    </row>
    <row r="3970" spans="1:9" x14ac:dyDescent="0.25">
      <c r="A3970" s="392">
        <v>43952</v>
      </c>
      <c r="B3970" s="324" t="s">
        <v>85</v>
      </c>
      <c r="C3970" s="324" t="s">
        <v>169</v>
      </c>
      <c r="D3970" s="324" t="s">
        <v>82</v>
      </c>
      <c r="E3970" s="324" t="s">
        <v>9</v>
      </c>
      <c r="F3970" s="324">
        <v>386</v>
      </c>
      <c r="G3970" s="324">
        <v>383</v>
      </c>
      <c r="H3970" s="324">
        <v>3</v>
      </c>
      <c r="I3970" s="324">
        <v>0.01</v>
      </c>
    </row>
    <row r="3971" spans="1:9" x14ac:dyDescent="0.25">
      <c r="A3971" s="393">
        <v>43952</v>
      </c>
      <c r="B3971" s="325" t="s">
        <v>85</v>
      </c>
      <c r="C3971" s="325" t="s">
        <v>169</v>
      </c>
      <c r="D3971" s="325" t="s">
        <v>82</v>
      </c>
      <c r="E3971" s="325" t="s">
        <v>10</v>
      </c>
      <c r="F3971" s="325">
        <v>697</v>
      </c>
      <c r="G3971" s="325">
        <v>700</v>
      </c>
      <c r="H3971" s="325">
        <v>-3</v>
      </c>
      <c r="I3971" s="325">
        <v>0</v>
      </c>
    </row>
    <row r="3972" spans="1:9" x14ac:dyDescent="0.25">
      <c r="A3972" s="392">
        <v>43952</v>
      </c>
      <c r="B3972" s="324" t="s">
        <v>85</v>
      </c>
      <c r="C3972" s="324" t="s">
        <v>169</v>
      </c>
      <c r="D3972" s="324" t="s">
        <v>82</v>
      </c>
      <c r="E3972" s="324" t="s">
        <v>11</v>
      </c>
      <c r="F3972" s="324">
        <v>180</v>
      </c>
      <c r="G3972" s="324">
        <v>180</v>
      </c>
      <c r="H3972" s="324">
        <v>0</v>
      </c>
      <c r="I3972" s="324">
        <v>0</v>
      </c>
    </row>
    <row r="3973" spans="1:9" x14ac:dyDescent="0.25">
      <c r="A3973" s="393">
        <v>43952</v>
      </c>
      <c r="B3973" s="325" t="s">
        <v>85</v>
      </c>
      <c r="C3973" s="325" t="s">
        <v>169</v>
      </c>
      <c r="D3973" s="325" t="s">
        <v>82</v>
      </c>
      <c r="E3973" s="325" t="s">
        <v>12</v>
      </c>
      <c r="F3973" s="325">
        <v>71</v>
      </c>
      <c r="G3973" s="325">
        <v>72</v>
      </c>
      <c r="H3973" s="325">
        <v>-1</v>
      </c>
      <c r="I3973" s="325">
        <v>-0.01</v>
      </c>
    </row>
    <row r="3974" spans="1:9" x14ac:dyDescent="0.25">
      <c r="A3974" s="392">
        <v>43952</v>
      </c>
      <c r="B3974" s="324" t="s">
        <v>85</v>
      </c>
      <c r="C3974" s="324" t="s">
        <v>169</v>
      </c>
      <c r="D3974" s="324" t="s">
        <v>82</v>
      </c>
      <c r="E3974" s="324" t="s">
        <v>13</v>
      </c>
      <c r="F3974" s="324">
        <v>408</v>
      </c>
      <c r="G3974" s="324">
        <v>404</v>
      </c>
      <c r="H3974" s="324">
        <v>4</v>
      </c>
      <c r="I3974" s="324">
        <v>0.01</v>
      </c>
    </row>
    <row r="3975" spans="1:9" x14ac:dyDescent="0.25">
      <c r="A3975" s="393">
        <v>43952</v>
      </c>
      <c r="B3975" s="325" t="s">
        <v>146</v>
      </c>
      <c r="C3975" s="325" t="s">
        <v>169</v>
      </c>
      <c r="D3975" s="325" t="s">
        <v>81</v>
      </c>
      <c r="E3975" s="325" t="s">
        <v>46</v>
      </c>
      <c r="F3975" s="325">
        <v>13</v>
      </c>
      <c r="G3975" s="325" t="s">
        <v>170</v>
      </c>
      <c r="H3975" s="325" t="s">
        <v>170</v>
      </c>
      <c r="I3975" s="325" t="s">
        <v>170</v>
      </c>
    </row>
    <row r="3976" spans="1:9" x14ac:dyDescent="0.25">
      <c r="A3976" s="392">
        <v>43952</v>
      </c>
      <c r="B3976" s="324" t="s">
        <v>146</v>
      </c>
      <c r="C3976" s="324" t="s">
        <v>169</v>
      </c>
      <c r="D3976" s="324" t="s">
        <v>81</v>
      </c>
      <c r="E3976" s="324" t="s">
        <v>47</v>
      </c>
      <c r="F3976" s="324">
        <v>23</v>
      </c>
      <c r="G3976" s="324" t="s">
        <v>170</v>
      </c>
      <c r="H3976" s="324" t="s">
        <v>170</v>
      </c>
      <c r="I3976" s="324" t="s">
        <v>170</v>
      </c>
    </row>
    <row r="3977" spans="1:9" x14ac:dyDescent="0.25">
      <c r="A3977" s="393">
        <v>43952</v>
      </c>
      <c r="B3977" s="325" t="s">
        <v>146</v>
      </c>
      <c r="C3977" s="325" t="s">
        <v>169</v>
      </c>
      <c r="D3977" s="325" t="s">
        <v>81</v>
      </c>
      <c r="E3977" s="325" t="s">
        <v>48</v>
      </c>
      <c r="F3977" s="325">
        <v>18</v>
      </c>
      <c r="G3977" s="325" t="s">
        <v>170</v>
      </c>
      <c r="H3977" s="325" t="s">
        <v>170</v>
      </c>
      <c r="I3977" s="325" t="s">
        <v>170</v>
      </c>
    </row>
    <row r="3978" spans="1:9" x14ac:dyDescent="0.25">
      <c r="A3978" s="392">
        <v>43952</v>
      </c>
      <c r="B3978" s="324" t="s">
        <v>146</v>
      </c>
      <c r="C3978" s="324" t="s">
        <v>169</v>
      </c>
      <c r="D3978" s="324" t="s">
        <v>81</v>
      </c>
      <c r="E3978" s="324" t="s">
        <v>49</v>
      </c>
      <c r="F3978" s="324">
        <v>50</v>
      </c>
      <c r="G3978" s="324" t="s">
        <v>170</v>
      </c>
      <c r="H3978" s="324" t="s">
        <v>170</v>
      </c>
      <c r="I3978" s="324" t="s">
        <v>170</v>
      </c>
    </row>
    <row r="3979" spans="1:9" x14ac:dyDescent="0.25">
      <c r="A3979" s="393">
        <v>43952</v>
      </c>
      <c r="B3979" s="325" t="s">
        <v>146</v>
      </c>
      <c r="C3979" s="325" t="s">
        <v>169</v>
      </c>
      <c r="D3979" s="325" t="s">
        <v>81</v>
      </c>
      <c r="E3979" s="325" t="s">
        <v>50</v>
      </c>
      <c r="F3979" s="325">
        <v>42</v>
      </c>
      <c r="G3979" s="325" t="s">
        <v>170</v>
      </c>
      <c r="H3979" s="325" t="s">
        <v>170</v>
      </c>
      <c r="I3979" s="325" t="s">
        <v>170</v>
      </c>
    </row>
    <row r="3980" spans="1:9" x14ac:dyDescent="0.25">
      <c r="A3980" s="392">
        <v>43952</v>
      </c>
      <c r="B3980" s="324" t="s">
        <v>86</v>
      </c>
      <c r="C3980" s="324" t="s">
        <v>169</v>
      </c>
      <c r="D3980" s="324" t="s">
        <v>81</v>
      </c>
      <c r="E3980" s="324" t="s">
        <v>46</v>
      </c>
      <c r="F3980" s="324">
        <v>610</v>
      </c>
      <c r="G3980" s="324">
        <v>555</v>
      </c>
      <c r="H3980" s="324">
        <v>55</v>
      </c>
      <c r="I3980" s="324">
        <v>0.1</v>
      </c>
    </row>
    <row r="3981" spans="1:9" x14ac:dyDescent="0.25">
      <c r="A3981" s="393">
        <v>43952</v>
      </c>
      <c r="B3981" s="325" t="s">
        <v>86</v>
      </c>
      <c r="C3981" s="325" t="s">
        <v>169</v>
      </c>
      <c r="D3981" s="325" t="s">
        <v>81</v>
      </c>
      <c r="E3981" s="325" t="s">
        <v>47</v>
      </c>
      <c r="F3981" s="325">
        <v>211</v>
      </c>
      <c r="G3981" s="325">
        <v>206</v>
      </c>
      <c r="H3981" s="325">
        <v>5</v>
      </c>
      <c r="I3981" s="325">
        <v>0.02</v>
      </c>
    </row>
    <row r="3982" spans="1:9" x14ac:dyDescent="0.25">
      <c r="A3982" s="392">
        <v>43952</v>
      </c>
      <c r="B3982" s="324" t="s">
        <v>86</v>
      </c>
      <c r="C3982" s="324" t="s">
        <v>169</v>
      </c>
      <c r="D3982" s="324" t="s">
        <v>81</v>
      </c>
      <c r="E3982" s="324" t="s">
        <v>48</v>
      </c>
      <c r="F3982" s="324">
        <v>137</v>
      </c>
      <c r="G3982" s="324">
        <v>138</v>
      </c>
      <c r="H3982" s="324">
        <v>-1</v>
      </c>
      <c r="I3982" s="324">
        <v>-0.01</v>
      </c>
    </row>
    <row r="3983" spans="1:9" x14ac:dyDescent="0.25">
      <c r="A3983" s="393">
        <v>43952</v>
      </c>
      <c r="B3983" s="325" t="s">
        <v>86</v>
      </c>
      <c r="C3983" s="325" t="s">
        <v>169</v>
      </c>
      <c r="D3983" s="325" t="s">
        <v>81</v>
      </c>
      <c r="E3983" s="325" t="s">
        <v>49</v>
      </c>
      <c r="F3983" s="325">
        <v>91</v>
      </c>
      <c r="G3983" s="325">
        <v>91</v>
      </c>
      <c r="H3983" s="325">
        <v>0</v>
      </c>
      <c r="I3983" s="325">
        <v>0</v>
      </c>
    </row>
    <row r="3984" spans="1:9" x14ac:dyDescent="0.25">
      <c r="A3984" s="392">
        <v>43952</v>
      </c>
      <c r="B3984" s="324" t="s">
        <v>86</v>
      </c>
      <c r="C3984" s="324" t="s">
        <v>169</v>
      </c>
      <c r="D3984" s="324" t="s">
        <v>81</v>
      </c>
      <c r="E3984" s="324" t="s">
        <v>50</v>
      </c>
      <c r="F3984" s="324">
        <v>566</v>
      </c>
      <c r="G3984" s="324">
        <v>569</v>
      </c>
      <c r="H3984" s="324">
        <v>-3</v>
      </c>
      <c r="I3984" s="324">
        <v>-0.01</v>
      </c>
    </row>
    <row r="3985" spans="1:9" x14ac:dyDescent="0.25">
      <c r="A3985" s="393">
        <v>43952</v>
      </c>
      <c r="B3985" s="325" t="s">
        <v>86</v>
      </c>
      <c r="C3985" s="325" t="s">
        <v>169</v>
      </c>
      <c r="D3985" s="325" t="s">
        <v>82</v>
      </c>
      <c r="E3985" s="325" t="s">
        <v>9</v>
      </c>
      <c r="F3985" s="325">
        <v>142</v>
      </c>
      <c r="G3985" s="325">
        <v>142</v>
      </c>
      <c r="H3985" s="325">
        <v>0</v>
      </c>
      <c r="I3985" s="325">
        <v>0</v>
      </c>
    </row>
    <row r="3986" spans="1:9" x14ac:dyDescent="0.25">
      <c r="A3986" s="392">
        <v>43952</v>
      </c>
      <c r="B3986" s="324" t="s">
        <v>86</v>
      </c>
      <c r="C3986" s="324" t="s">
        <v>169</v>
      </c>
      <c r="D3986" s="324" t="s">
        <v>82</v>
      </c>
      <c r="E3986" s="324" t="s">
        <v>10</v>
      </c>
      <c r="F3986" s="324">
        <v>351</v>
      </c>
      <c r="G3986" s="324">
        <v>352</v>
      </c>
      <c r="H3986" s="324">
        <v>-1</v>
      </c>
      <c r="I3986" s="324">
        <v>0</v>
      </c>
    </row>
    <row r="3987" spans="1:9" x14ac:dyDescent="0.25">
      <c r="A3987" s="393">
        <v>43952</v>
      </c>
      <c r="B3987" s="325" t="s">
        <v>86</v>
      </c>
      <c r="C3987" s="325" t="s">
        <v>169</v>
      </c>
      <c r="D3987" s="325" t="s">
        <v>82</v>
      </c>
      <c r="E3987" s="325" t="s">
        <v>11</v>
      </c>
      <c r="F3987" s="325">
        <v>405</v>
      </c>
      <c r="G3987" s="325">
        <v>407</v>
      </c>
      <c r="H3987" s="325">
        <v>-2</v>
      </c>
      <c r="I3987" s="325">
        <v>0</v>
      </c>
    </row>
    <row r="3988" spans="1:9" x14ac:dyDescent="0.25">
      <c r="A3988" s="392">
        <v>43952</v>
      </c>
      <c r="B3988" s="324" t="s">
        <v>86</v>
      </c>
      <c r="C3988" s="324" t="s">
        <v>169</v>
      </c>
      <c r="D3988" s="324" t="s">
        <v>82</v>
      </c>
      <c r="E3988" s="324" t="s">
        <v>12</v>
      </c>
      <c r="F3988" s="324">
        <v>325</v>
      </c>
      <c r="G3988" s="324">
        <v>325</v>
      </c>
      <c r="H3988" s="324">
        <v>0</v>
      </c>
      <c r="I3988" s="324">
        <v>0</v>
      </c>
    </row>
    <row r="3989" spans="1:9" x14ac:dyDescent="0.25">
      <c r="A3989" s="393">
        <v>43952</v>
      </c>
      <c r="B3989" s="325" t="s">
        <v>86</v>
      </c>
      <c r="C3989" s="325" t="s">
        <v>169</v>
      </c>
      <c r="D3989" s="325" t="s">
        <v>82</v>
      </c>
      <c r="E3989" s="325" t="s">
        <v>13</v>
      </c>
      <c r="F3989" s="325">
        <v>351</v>
      </c>
      <c r="G3989" s="325">
        <v>292</v>
      </c>
      <c r="H3989" s="325">
        <v>59</v>
      </c>
      <c r="I3989" s="325">
        <v>0.2</v>
      </c>
    </row>
    <row r="3990" spans="1:9" x14ac:dyDescent="0.25">
      <c r="A3990" s="392">
        <v>43952</v>
      </c>
      <c r="B3990" s="324" t="s">
        <v>87</v>
      </c>
      <c r="C3990" s="324" t="s">
        <v>169</v>
      </c>
      <c r="D3990" s="324" t="s">
        <v>81</v>
      </c>
      <c r="E3990" s="324" t="s">
        <v>46</v>
      </c>
      <c r="F3990" s="324">
        <v>18</v>
      </c>
      <c r="G3990" s="324">
        <v>17</v>
      </c>
      <c r="H3990" s="324">
        <v>1</v>
      </c>
      <c r="I3990" s="324">
        <v>0.06</v>
      </c>
    </row>
    <row r="3991" spans="1:9" x14ac:dyDescent="0.25">
      <c r="A3991" s="393">
        <v>43952</v>
      </c>
      <c r="B3991" s="325" t="s">
        <v>87</v>
      </c>
      <c r="C3991" s="325" t="s">
        <v>169</v>
      </c>
      <c r="D3991" s="325" t="s">
        <v>81</v>
      </c>
      <c r="E3991" s="325" t="s">
        <v>47</v>
      </c>
      <c r="F3991" s="325">
        <v>47</v>
      </c>
      <c r="G3991" s="325">
        <v>48</v>
      </c>
      <c r="H3991" s="325">
        <v>-1</v>
      </c>
      <c r="I3991" s="325">
        <v>-0.02</v>
      </c>
    </row>
    <row r="3992" spans="1:9" x14ac:dyDescent="0.25">
      <c r="A3992" s="392">
        <v>43952</v>
      </c>
      <c r="B3992" s="324" t="s">
        <v>87</v>
      </c>
      <c r="C3992" s="324" t="s">
        <v>169</v>
      </c>
      <c r="D3992" s="324" t="s">
        <v>81</v>
      </c>
      <c r="E3992" s="324" t="s">
        <v>48</v>
      </c>
      <c r="F3992" s="324">
        <v>16</v>
      </c>
      <c r="G3992" s="324">
        <v>16</v>
      </c>
      <c r="H3992" s="324">
        <v>0</v>
      </c>
      <c r="I3992" s="324">
        <v>0</v>
      </c>
    </row>
    <row r="3993" spans="1:9" x14ac:dyDescent="0.25">
      <c r="A3993" s="393">
        <v>43952</v>
      </c>
      <c r="B3993" s="325" t="s">
        <v>87</v>
      </c>
      <c r="C3993" s="325" t="s">
        <v>169</v>
      </c>
      <c r="D3993" s="325" t="s">
        <v>81</v>
      </c>
      <c r="E3993" s="325" t="s">
        <v>50</v>
      </c>
      <c r="F3993" s="325">
        <v>49</v>
      </c>
      <c r="G3993" s="325">
        <v>49</v>
      </c>
      <c r="H3993" s="325">
        <v>0</v>
      </c>
      <c r="I3993" s="325">
        <v>0</v>
      </c>
    </row>
    <row r="3994" spans="1:9" x14ac:dyDescent="0.25">
      <c r="A3994" s="392">
        <v>43952</v>
      </c>
      <c r="B3994" s="324" t="s">
        <v>88</v>
      </c>
      <c r="C3994" s="324" t="s">
        <v>169</v>
      </c>
      <c r="D3994" s="324" t="s">
        <v>81</v>
      </c>
      <c r="E3994" s="324" t="s">
        <v>46</v>
      </c>
      <c r="F3994" s="324">
        <v>187</v>
      </c>
      <c r="G3994" s="324">
        <v>175</v>
      </c>
      <c r="H3994" s="324">
        <v>12</v>
      </c>
      <c r="I3994" s="324">
        <v>7.0000000000000007E-2</v>
      </c>
    </row>
    <row r="3995" spans="1:9" x14ac:dyDescent="0.25">
      <c r="A3995" s="393">
        <v>43952</v>
      </c>
      <c r="B3995" s="325" t="s">
        <v>88</v>
      </c>
      <c r="C3995" s="325" t="s">
        <v>169</v>
      </c>
      <c r="D3995" s="325" t="s">
        <v>81</v>
      </c>
      <c r="E3995" s="325" t="s">
        <v>47</v>
      </c>
      <c r="F3995" s="325">
        <v>150</v>
      </c>
      <c r="G3995" s="325">
        <v>152</v>
      </c>
      <c r="H3995" s="325">
        <v>-2</v>
      </c>
      <c r="I3995" s="325">
        <v>-0.01</v>
      </c>
    </row>
    <row r="3996" spans="1:9" x14ac:dyDescent="0.25">
      <c r="A3996" s="392">
        <v>43952</v>
      </c>
      <c r="B3996" s="324" t="s">
        <v>88</v>
      </c>
      <c r="C3996" s="324" t="s">
        <v>169</v>
      </c>
      <c r="D3996" s="324" t="s">
        <v>81</v>
      </c>
      <c r="E3996" s="324" t="s">
        <v>48</v>
      </c>
      <c r="F3996" s="324">
        <v>116</v>
      </c>
      <c r="G3996" s="324">
        <v>114</v>
      </c>
      <c r="H3996" s="324">
        <v>2</v>
      </c>
      <c r="I3996" s="324">
        <v>0.02</v>
      </c>
    </row>
    <row r="3997" spans="1:9" x14ac:dyDescent="0.25">
      <c r="A3997" s="393">
        <v>43952</v>
      </c>
      <c r="B3997" s="325" t="s">
        <v>88</v>
      </c>
      <c r="C3997" s="325" t="s">
        <v>169</v>
      </c>
      <c r="D3997" s="325" t="s">
        <v>81</v>
      </c>
      <c r="E3997" s="325" t="s">
        <v>49</v>
      </c>
      <c r="F3997" s="325">
        <v>50</v>
      </c>
      <c r="G3997" s="325">
        <v>50</v>
      </c>
      <c r="H3997" s="325">
        <v>0</v>
      </c>
      <c r="I3997" s="325">
        <v>0</v>
      </c>
    </row>
    <row r="3998" spans="1:9" x14ac:dyDescent="0.25">
      <c r="A3998" s="392">
        <v>43952</v>
      </c>
      <c r="B3998" s="324" t="s">
        <v>88</v>
      </c>
      <c r="C3998" s="324" t="s">
        <v>169</v>
      </c>
      <c r="D3998" s="324" t="s">
        <v>81</v>
      </c>
      <c r="E3998" s="324" t="s">
        <v>50</v>
      </c>
      <c r="F3998" s="324">
        <v>501</v>
      </c>
      <c r="G3998" s="324">
        <v>501</v>
      </c>
      <c r="H3998" s="324">
        <v>0</v>
      </c>
      <c r="I3998" s="324">
        <v>0</v>
      </c>
    </row>
    <row r="3999" spans="1:9" x14ac:dyDescent="0.25">
      <c r="A3999" s="393">
        <v>43952</v>
      </c>
      <c r="B3999" s="325" t="s">
        <v>88</v>
      </c>
      <c r="C3999" s="325" t="s">
        <v>169</v>
      </c>
      <c r="D3999" s="325" t="s">
        <v>82</v>
      </c>
      <c r="E3999" s="325" t="s">
        <v>9</v>
      </c>
      <c r="F3999" s="325">
        <v>310</v>
      </c>
      <c r="G3999" s="325">
        <v>311</v>
      </c>
      <c r="H3999" s="325">
        <v>-1</v>
      </c>
      <c r="I3999" s="325">
        <v>0</v>
      </c>
    </row>
    <row r="4000" spans="1:9" x14ac:dyDescent="0.25">
      <c r="A4000" s="392">
        <v>43952</v>
      </c>
      <c r="B4000" s="324" t="s">
        <v>88</v>
      </c>
      <c r="C4000" s="324" t="s">
        <v>169</v>
      </c>
      <c r="D4000" s="324" t="s">
        <v>82</v>
      </c>
      <c r="E4000" s="324" t="s">
        <v>10</v>
      </c>
      <c r="F4000" s="324">
        <v>37</v>
      </c>
      <c r="G4000" s="324">
        <v>37</v>
      </c>
      <c r="H4000" s="324">
        <v>0</v>
      </c>
      <c r="I4000" s="324">
        <v>0</v>
      </c>
    </row>
    <row r="4001" spans="1:9" x14ac:dyDescent="0.25">
      <c r="A4001" s="393">
        <v>43952</v>
      </c>
      <c r="B4001" s="325" t="s">
        <v>88</v>
      </c>
      <c r="C4001" s="325" t="s">
        <v>169</v>
      </c>
      <c r="D4001" s="325" t="s">
        <v>82</v>
      </c>
      <c r="E4001" s="325" t="s">
        <v>11</v>
      </c>
      <c r="F4001" s="325">
        <v>120</v>
      </c>
      <c r="G4001" s="325">
        <v>122</v>
      </c>
      <c r="H4001" s="325">
        <v>-2</v>
      </c>
      <c r="I4001" s="325">
        <v>-0.02</v>
      </c>
    </row>
    <row r="4002" spans="1:9" x14ac:dyDescent="0.25">
      <c r="A4002" s="392">
        <v>43952</v>
      </c>
      <c r="B4002" s="324" t="s">
        <v>88</v>
      </c>
      <c r="C4002" s="324" t="s">
        <v>169</v>
      </c>
      <c r="D4002" s="324" t="s">
        <v>82</v>
      </c>
      <c r="E4002" s="324" t="s">
        <v>12</v>
      </c>
      <c r="F4002" s="324">
        <v>78</v>
      </c>
      <c r="G4002" s="324">
        <v>78</v>
      </c>
      <c r="H4002" s="324">
        <v>0</v>
      </c>
      <c r="I4002" s="324">
        <v>0</v>
      </c>
    </row>
    <row r="4003" spans="1:9" x14ac:dyDescent="0.25">
      <c r="A4003" s="393">
        <v>43952</v>
      </c>
      <c r="B4003" s="325" t="s">
        <v>88</v>
      </c>
      <c r="C4003" s="325" t="s">
        <v>169</v>
      </c>
      <c r="D4003" s="325" t="s">
        <v>82</v>
      </c>
      <c r="E4003" s="325" t="s">
        <v>13</v>
      </c>
      <c r="F4003" s="325">
        <v>226</v>
      </c>
      <c r="G4003" s="325">
        <v>214</v>
      </c>
      <c r="H4003" s="325">
        <v>12</v>
      </c>
      <c r="I4003" s="325">
        <v>0.06</v>
      </c>
    </row>
    <row r="4004" spans="1:9" x14ac:dyDescent="0.25">
      <c r="A4004" s="392">
        <v>43952</v>
      </c>
      <c r="B4004" s="324" t="s">
        <v>89</v>
      </c>
      <c r="C4004" s="324" t="s">
        <v>169</v>
      </c>
      <c r="D4004" s="324" t="s">
        <v>81</v>
      </c>
      <c r="E4004" s="324" t="s">
        <v>46</v>
      </c>
      <c r="F4004" s="324">
        <v>561</v>
      </c>
      <c r="G4004" s="324">
        <v>495</v>
      </c>
      <c r="H4004" s="324">
        <v>66</v>
      </c>
      <c r="I4004" s="324">
        <v>0.13</v>
      </c>
    </row>
    <row r="4005" spans="1:9" x14ac:dyDescent="0.25">
      <c r="A4005" s="393">
        <v>43952</v>
      </c>
      <c r="B4005" s="325" t="s">
        <v>89</v>
      </c>
      <c r="C4005" s="325" t="s">
        <v>169</v>
      </c>
      <c r="D4005" s="325" t="s">
        <v>81</v>
      </c>
      <c r="E4005" s="325" t="s">
        <v>47</v>
      </c>
      <c r="F4005" s="325">
        <v>288</v>
      </c>
      <c r="G4005" s="325">
        <v>285</v>
      </c>
      <c r="H4005" s="325">
        <v>3</v>
      </c>
      <c r="I4005" s="325">
        <v>0.01</v>
      </c>
    </row>
    <row r="4006" spans="1:9" x14ac:dyDescent="0.25">
      <c r="A4006" s="392">
        <v>43952</v>
      </c>
      <c r="B4006" s="324" t="s">
        <v>89</v>
      </c>
      <c r="C4006" s="324" t="s">
        <v>169</v>
      </c>
      <c r="D4006" s="324" t="s">
        <v>81</v>
      </c>
      <c r="E4006" s="324" t="s">
        <v>48</v>
      </c>
      <c r="F4006" s="324">
        <v>223</v>
      </c>
      <c r="G4006" s="324">
        <v>211</v>
      </c>
      <c r="H4006" s="324">
        <v>12</v>
      </c>
      <c r="I4006" s="324">
        <v>0.06</v>
      </c>
    </row>
    <row r="4007" spans="1:9" x14ac:dyDescent="0.25">
      <c r="A4007" s="393">
        <v>43952</v>
      </c>
      <c r="B4007" s="325" t="s">
        <v>89</v>
      </c>
      <c r="C4007" s="325" t="s">
        <v>169</v>
      </c>
      <c r="D4007" s="325" t="s">
        <v>81</v>
      </c>
      <c r="E4007" s="325" t="s">
        <v>50</v>
      </c>
      <c r="F4007" s="325">
        <v>374</v>
      </c>
      <c r="G4007" s="325">
        <v>372</v>
      </c>
      <c r="H4007" s="325">
        <v>2</v>
      </c>
      <c r="I4007" s="325">
        <v>0.01</v>
      </c>
    </row>
    <row r="4008" spans="1:9" x14ac:dyDescent="0.25">
      <c r="A4008" s="392">
        <v>43952</v>
      </c>
      <c r="B4008" s="324" t="s">
        <v>89</v>
      </c>
      <c r="C4008" s="324" t="s">
        <v>169</v>
      </c>
      <c r="D4008" s="324" t="s">
        <v>82</v>
      </c>
      <c r="E4008" s="324" t="s">
        <v>9</v>
      </c>
      <c r="F4008" s="324">
        <v>49</v>
      </c>
      <c r="G4008" s="324">
        <v>49</v>
      </c>
      <c r="H4008" s="324">
        <v>0</v>
      </c>
      <c r="I4008" s="324">
        <v>0</v>
      </c>
    </row>
    <row r="4009" spans="1:9" x14ac:dyDescent="0.25">
      <c r="A4009" s="393">
        <v>43952</v>
      </c>
      <c r="B4009" s="325" t="s">
        <v>89</v>
      </c>
      <c r="C4009" s="325" t="s">
        <v>169</v>
      </c>
      <c r="D4009" s="325" t="s">
        <v>82</v>
      </c>
      <c r="E4009" s="325" t="s">
        <v>10</v>
      </c>
      <c r="F4009" s="325">
        <v>50</v>
      </c>
      <c r="G4009" s="325">
        <v>51</v>
      </c>
      <c r="H4009" s="325">
        <v>-1</v>
      </c>
      <c r="I4009" s="325">
        <v>-0.02</v>
      </c>
    </row>
    <row r="4010" spans="1:9" x14ac:dyDescent="0.25">
      <c r="A4010" s="392">
        <v>43952</v>
      </c>
      <c r="B4010" s="324" t="s">
        <v>89</v>
      </c>
      <c r="C4010" s="324" t="s">
        <v>169</v>
      </c>
      <c r="D4010" s="324" t="s">
        <v>82</v>
      </c>
      <c r="E4010" s="324" t="s">
        <v>11</v>
      </c>
      <c r="F4010" s="324">
        <v>60</v>
      </c>
      <c r="G4010" s="324">
        <v>59</v>
      </c>
      <c r="H4010" s="324">
        <v>1</v>
      </c>
      <c r="I4010" s="324">
        <v>0.02</v>
      </c>
    </row>
    <row r="4011" spans="1:9" x14ac:dyDescent="0.25">
      <c r="A4011" s="393">
        <v>43952</v>
      </c>
      <c r="B4011" s="325" t="s">
        <v>89</v>
      </c>
      <c r="C4011" s="325" t="s">
        <v>169</v>
      </c>
      <c r="D4011" s="325" t="s">
        <v>82</v>
      </c>
      <c r="E4011" s="325" t="s">
        <v>12</v>
      </c>
      <c r="F4011" s="325">
        <v>159</v>
      </c>
      <c r="G4011" s="325">
        <v>159</v>
      </c>
      <c r="H4011" s="325">
        <v>0</v>
      </c>
      <c r="I4011" s="325">
        <v>0</v>
      </c>
    </row>
    <row r="4012" spans="1:9" x14ac:dyDescent="0.25">
      <c r="A4012" s="392">
        <v>43952</v>
      </c>
      <c r="B4012" s="324" t="s">
        <v>89</v>
      </c>
      <c r="C4012" s="324" t="s">
        <v>169</v>
      </c>
      <c r="D4012" s="324" t="s">
        <v>82</v>
      </c>
      <c r="E4012" s="324" t="s">
        <v>13</v>
      </c>
      <c r="F4012" s="324">
        <v>459</v>
      </c>
      <c r="G4012" s="324">
        <v>431</v>
      </c>
      <c r="H4012" s="324">
        <v>28</v>
      </c>
      <c r="I4012" s="324">
        <v>0.06</v>
      </c>
    </row>
    <row r="4013" spans="1:9" x14ac:dyDescent="0.25">
      <c r="A4013" s="393">
        <v>43952</v>
      </c>
      <c r="B4013" s="325" t="s">
        <v>90</v>
      </c>
      <c r="C4013" s="325" t="s">
        <v>169</v>
      </c>
      <c r="D4013" s="325" t="s">
        <v>81</v>
      </c>
      <c r="E4013" s="325" t="s">
        <v>46</v>
      </c>
      <c r="F4013" s="325">
        <v>51</v>
      </c>
      <c r="G4013" s="325">
        <v>47</v>
      </c>
      <c r="H4013" s="325">
        <v>4</v>
      </c>
      <c r="I4013" s="325">
        <v>0.09</v>
      </c>
    </row>
    <row r="4014" spans="1:9" x14ac:dyDescent="0.25">
      <c r="A4014" s="392">
        <v>43952</v>
      </c>
      <c r="B4014" s="324" t="s">
        <v>90</v>
      </c>
      <c r="C4014" s="324" t="s">
        <v>169</v>
      </c>
      <c r="D4014" s="324" t="s">
        <v>81</v>
      </c>
      <c r="E4014" s="324" t="s">
        <v>47</v>
      </c>
      <c r="F4014" s="324">
        <v>71</v>
      </c>
      <c r="G4014" s="324">
        <v>69</v>
      </c>
      <c r="H4014" s="324">
        <v>2</v>
      </c>
      <c r="I4014" s="324">
        <v>0.03</v>
      </c>
    </row>
    <row r="4015" spans="1:9" x14ac:dyDescent="0.25">
      <c r="A4015" s="393">
        <v>43952</v>
      </c>
      <c r="B4015" s="325" t="s">
        <v>90</v>
      </c>
      <c r="C4015" s="325" t="s">
        <v>169</v>
      </c>
      <c r="D4015" s="325" t="s">
        <v>81</v>
      </c>
      <c r="E4015" s="325" t="s">
        <v>48</v>
      </c>
      <c r="F4015" s="325">
        <v>60</v>
      </c>
      <c r="G4015" s="325">
        <v>62</v>
      </c>
      <c r="H4015" s="325">
        <v>-2</v>
      </c>
      <c r="I4015" s="325">
        <v>-0.03</v>
      </c>
    </row>
    <row r="4016" spans="1:9" x14ac:dyDescent="0.25">
      <c r="A4016" s="392">
        <v>43952</v>
      </c>
      <c r="B4016" s="324" t="s">
        <v>90</v>
      </c>
      <c r="C4016" s="324" t="s">
        <v>169</v>
      </c>
      <c r="D4016" s="324" t="s">
        <v>81</v>
      </c>
      <c r="E4016" s="324" t="s">
        <v>50</v>
      </c>
      <c r="F4016" s="324">
        <v>305</v>
      </c>
      <c r="G4016" s="324">
        <v>304</v>
      </c>
      <c r="H4016" s="324">
        <v>1</v>
      </c>
      <c r="I4016" s="324">
        <v>0</v>
      </c>
    </row>
    <row r="4017" spans="1:9" x14ac:dyDescent="0.25">
      <c r="A4017" s="393">
        <v>43952</v>
      </c>
      <c r="B4017" s="325" t="s">
        <v>147</v>
      </c>
      <c r="C4017" s="325" t="s">
        <v>169</v>
      </c>
      <c r="D4017" s="325" t="s">
        <v>81</v>
      </c>
      <c r="E4017" s="325" t="s">
        <v>46</v>
      </c>
      <c r="F4017" s="325">
        <v>19</v>
      </c>
      <c r="G4017" s="325" t="s">
        <v>170</v>
      </c>
      <c r="H4017" s="325" t="s">
        <v>170</v>
      </c>
      <c r="I4017" s="325" t="s">
        <v>170</v>
      </c>
    </row>
    <row r="4018" spans="1:9" x14ac:dyDescent="0.25">
      <c r="A4018" s="392">
        <v>43952</v>
      </c>
      <c r="B4018" s="324" t="s">
        <v>147</v>
      </c>
      <c r="C4018" s="324" t="s">
        <v>169</v>
      </c>
      <c r="D4018" s="324" t="s">
        <v>81</v>
      </c>
      <c r="E4018" s="324" t="s">
        <v>47</v>
      </c>
      <c r="F4018" s="324">
        <v>10</v>
      </c>
      <c r="G4018" s="324" t="s">
        <v>170</v>
      </c>
      <c r="H4018" s="324" t="s">
        <v>170</v>
      </c>
      <c r="I4018" s="324" t="s">
        <v>170</v>
      </c>
    </row>
    <row r="4019" spans="1:9" x14ac:dyDescent="0.25">
      <c r="A4019" s="393">
        <v>43952</v>
      </c>
      <c r="B4019" s="325" t="s">
        <v>147</v>
      </c>
      <c r="C4019" s="325" t="s">
        <v>169</v>
      </c>
      <c r="D4019" s="325" t="s">
        <v>81</v>
      </c>
      <c r="E4019" s="325" t="s">
        <v>48</v>
      </c>
      <c r="F4019" s="325">
        <v>15</v>
      </c>
      <c r="G4019" s="325" t="s">
        <v>170</v>
      </c>
      <c r="H4019" s="325" t="s">
        <v>170</v>
      </c>
      <c r="I4019" s="325" t="s">
        <v>170</v>
      </c>
    </row>
    <row r="4020" spans="1:9" x14ac:dyDescent="0.25">
      <c r="A4020" s="392">
        <v>43952</v>
      </c>
      <c r="B4020" s="324" t="s">
        <v>147</v>
      </c>
      <c r="C4020" s="324" t="s">
        <v>169</v>
      </c>
      <c r="D4020" s="324" t="s">
        <v>81</v>
      </c>
      <c r="E4020" s="324" t="s">
        <v>50</v>
      </c>
      <c r="F4020" s="324">
        <v>58</v>
      </c>
      <c r="G4020" s="324" t="s">
        <v>170</v>
      </c>
      <c r="H4020" s="324" t="s">
        <v>170</v>
      </c>
      <c r="I4020" s="324" t="s">
        <v>170</v>
      </c>
    </row>
    <row r="4021" spans="1:9" x14ac:dyDescent="0.25">
      <c r="A4021" s="393">
        <v>43952</v>
      </c>
      <c r="B4021" s="325" t="s">
        <v>147</v>
      </c>
      <c r="C4021" s="325" t="s">
        <v>169</v>
      </c>
      <c r="D4021" s="325" t="s">
        <v>82</v>
      </c>
      <c r="E4021" s="325" t="s">
        <v>9</v>
      </c>
      <c r="F4021" s="325">
        <v>3</v>
      </c>
      <c r="G4021" s="325" t="s">
        <v>170</v>
      </c>
      <c r="H4021" s="325" t="s">
        <v>170</v>
      </c>
      <c r="I4021" s="325" t="s">
        <v>170</v>
      </c>
    </row>
    <row r="4022" spans="1:9" x14ac:dyDescent="0.25">
      <c r="A4022" s="392">
        <v>43952</v>
      </c>
      <c r="B4022" s="324" t="s">
        <v>147</v>
      </c>
      <c r="C4022" s="324" t="s">
        <v>169</v>
      </c>
      <c r="D4022" s="324" t="s">
        <v>82</v>
      </c>
      <c r="E4022" s="324" t="s">
        <v>10</v>
      </c>
      <c r="F4022" s="324">
        <v>21</v>
      </c>
      <c r="G4022" s="324" t="s">
        <v>170</v>
      </c>
      <c r="H4022" s="324" t="s">
        <v>170</v>
      </c>
      <c r="I4022" s="324" t="s">
        <v>170</v>
      </c>
    </row>
    <row r="4023" spans="1:9" x14ac:dyDescent="0.25">
      <c r="A4023" s="393">
        <v>43952</v>
      </c>
      <c r="B4023" s="325" t="s">
        <v>147</v>
      </c>
      <c r="C4023" s="325" t="s">
        <v>169</v>
      </c>
      <c r="D4023" s="325" t="s">
        <v>82</v>
      </c>
      <c r="E4023" s="325" t="s">
        <v>11</v>
      </c>
      <c r="F4023" s="325">
        <v>6</v>
      </c>
      <c r="G4023" s="325" t="s">
        <v>170</v>
      </c>
      <c r="H4023" s="325" t="s">
        <v>170</v>
      </c>
      <c r="I4023" s="325" t="s">
        <v>170</v>
      </c>
    </row>
    <row r="4024" spans="1:9" x14ac:dyDescent="0.25">
      <c r="A4024" s="392">
        <v>43952</v>
      </c>
      <c r="B4024" s="324" t="s">
        <v>147</v>
      </c>
      <c r="C4024" s="324" t="s">
        <v>169</v>
      </c>
      <c r="D4024" s="324" t="s">
        <v>82</v>
      </c>
      <c r="E4024" s="324" t="s">
        <v>12</v>
      </c>
      <c r="F4024" s="324">
        <v>16</v>
      </c>
      <c r="G4024" s="324" t="s">
        <v>170</v>
      </c>
      <c r="H4024" s="324" t="s">
        <v>170</v>
      </c>
      <c r="I4024" s="324" t="s">
        <v>170</v>
      </c>
    </row>
    <row r="4025" spans="1:9" x14ac:dyDescent="0.25">
      <c r="A4025" s="393">
        <v>43952</v>
      </c>
      <c r="B4025" s="325" t="s">
        <v>147</v>
      </c>
      <c r="C4025" s="325" t="s">
        <v>169</v>
      </c>
      <c r="D4025" s="325" t="s">
        <v>82</v>
      </c>
      <c r="E4025" s="325" t="s">
        <v>13</v>
      </c>
      <c r="F4025" s="325">
        <v>56</v>
      </c>
      <c r="G4025" s="325" t="s">
        <v>170</v>
      </c>
      <c r="H4025" s="325" t="s">
        <v>170</v>
      </c>
      <c r="I4025" s="325" t="s">
        <v>170</v>
      </c>
    </row>
    <row r="4026" spans="1:9" x14ac:dyDescent="0.25">
      <c r="A4026" s="392">
        <v>43952</v>
      </c>
      <c r="B4026" s="324" t="s">
        <v>148</v>
      </c>
      <c r="C4026" s="324" t="s">
        <v>169</v>
      </c>
      <c r="D4026" s="324" t="s">
        <v>81</v>
      </c>
      <c r="E4026" s="324" t="s">
        <v>46</v>
      </c>
      <c r="F4026" s="324">
        <v>133</v>
      </c>
      <c r="G4026" s="324" t="s">
        <v>170</v>
      </c>
      <c r="H4026" s="324" t="s">
        <v>170</v>
      </c>
      <c r="I4026" s="324" t="s">
        <v>170</v>
      </c>
    </row>
    <row r="4027" spans="1:9" x14ac:dyDescent="0.25">
      <c r="A4027" s="393">
        <v>43952</v>
      </c>
      <c r="B4027" s="325" t="s">
        <v>148</v>
      </c>
      <c r="C4027" s="325" t="s">
        <v>169</v>
      </c>
      <c r="D4027" s="325" t="s">
        <v>81</v>
      </c>
      <c r="E4027" s="325" t="s">
        <v>47</v>
      </c>
      <c r="F4027" s="325">
        <v>106</v>
      </c>
      <c r="G4027" s="325" t="s">
        <v>170</v>
      </c>
      <c r="H4027" s="325" t="s">
        <v>170</v>
      </c>
      <c r="I4027" s="325" t="s">
        <v>170</v>
      </c>
    </row>
    <row r="4028" spans="1:9" x14ac:dyDescent="0.25">
      <c r="A4028" s="392">
        <v>43952</v>
      </c>
      <c r="B4028" s="324" t="s">
        <v>148</v>
      </c>
      <c r="C4028" s="324" t="s">
        <v>169</v>
      </c>
      <c r="D4028" s="324" t="s">
        <v>81</v>
      </c>
      <c r="E4028" s="324" t="s">
        <v>48</v>
      </c>
      <c r="F4028" s="324">
        <v>94</v>
      </c>
      <c r="G4028" s="324" t="s">
        <v>170</v>
      </c>
      <c r="H4028" s="324" t="s">
        <v>170</v>
      </c>
      <c r="I4028" s="324" t="s">
        <v>170</v>
      </c>
    </row>
    <row r="4029" spans="1:9" x14ac:dyDescent="0.25">
      <c r="A4029" s="393">
        <v>43952</v>
      </c>
      <c r="B4029" s="325" t="s">
        <v>148</v>
      </c>
      <c r="C4029" s="325" t="s">
        <v>169</v>
      </c>
      <c r="D4029" s="325" t="s">
        <v>81</v>
      </c>
      <c r="E4029" s="325" t="s">
        <v>50</v>
      </c>
      <c r="F4029" s="325">
        <v>126</v>
      </c>
      <c r="G4029" s="325" t="s">
        <v>170</v>
      </c>
      <c r="H4029" s="325" t="s">
        <v>170</v>
      </c>
      <c r="I4029" s="325" t="s">
        <v>170</v>
      </c>
    </row>
    <row r="4030" spans="1:9" x14ac:dyDescent="0.25">
      <c r="A4030" s="392">
        <v>43952</v>
      </c>
      <c r="B4030" s="324" t="s">
        <v>148</v>
      </c>
      <c r="C4030" s="324" t="s">
        <v>169</v>
      </c>
      <c r="D4030" s="324" t="s">
        <v>82</v>
      </c>
      <c r="E4030" s="324" t="s">
        <v>9</v>
      </c>
      <c r="F4030" s="324">
        <v>121</v>
      </c>
      <c r="G4030" s="324" t="s">
        <v>170</v>
      </c>
      <c r="H4030" s="324" t="s">
        <v>170</v>
      </c>
      <c r="I4030" s="324" t="s">
        <v>170</v>
      </c>
    </row>
    <row r="4031" spans="1:9" x14ac:dyDescent="0.25">
      <c r="A4031" s="393">
        <v>43952</v>
      </c>
      <c r="B4031" s="325" t="s">
        <v>148</v>
      </c>
      <c r="C4031" s="325" t="s">
        <v>169</v>
      </c>
      <c r="D4031" s="325" t="s">
        <v>82</v>
      </c>
      <c r="E4031" s="325" t="s">
        <v>10</v>
      </c>
      <c r="F4031" s="325">
        <v>19</v>
      </c>
      <c r="G4031" s="325" t="s">
        <v>170</v>
      </c>
      <c r="H4031" s="325" t="s">
        <v>170</v>
      </c>
      <c r="I4031" s="325" t="s">
        <v>170</v>
      </c>
    </row>
    <row r="4032" spans="1:9" x14ac:dyDescent="0.25">
      <c r="A4032" s="392">
        <v>43952</v>
      </c>
      <c r="B4032" s="324" t="s">
        <v>148</v>
      </c>
      <c r="C4032" s="324" t="s">
        <v>169</v>
      </c>
      <c r="D4032" s="324" t="s">
        <v>82</v>
      </c>
      <c r="E4032" s="324" t="s">
        <v>11</v>
      </c>
      <c r="F4032" s="324">
        <v>84</v>
      </c>
      <c r="G4032" s="324" t="s">
        <v>170</v>
      </c>
      <c r="H4032" s="324" t="s">
        <v>170</v>
      </c>
      <c r="I4032" s="324" t="s">
        <v>170</v>
      </c>
    </row>
    <row r="4033" spans="1:9" x14ac:dyDescent="0.25">
      <c r="A4033" s="393">
        <v>43952</v>
      </c>
      <c r="B4033" s="325" t="s">
        <v>148</v>
      </c>
      <c r="C4033" s="325" t="s">
        <v>169</v>
      </c>
      <c r="D4033" s="325" t="s">
        <v>82</v>
      </c>
      <c r="E4033" s="325" t="s">
        <v>12</v>
      </c>
      <c r="F4033" s="325">
        <v>59</v>
      </c>
      <c r="G4033" s="325" t="s">
        <v>170</v>
      </c>
      <c r="H4033" s="325" t="s">
        <v>170</v>
      </c>
      <c r="I4033" s="325" t="s">
        <v>170</v>
      </c>
    </row>
    <row r="4034" spans="1:9" x14ac:dyDescent="0.25">
      <c r="A4034" s="392">
        <v>43952</v>
      </c>
      <c r="B4034" s="324" t="s">
        <v>148</v>
      </c>
      <c r="C4034" s="324" t="s">
        <v>169</v>
      </c>
      <c r="D4034" s="324" t="s">
        <v>82</v>
      </c>
      <c r="E4034" s="324" t="s">
        <v>13</v>
      </c>
      <c r="F4034" s="324">
        <v>176</v>
      </c>
      <c r="G4034" s="324" t="s">
        <v>170</v>
      </c>
      <c r="H4034" s="324" t="s">
        <v>170</v>
      </c>
      <c r="I4034" s="324" t="s">
        <v>170</v>
      </c>
    </row>
    <row r="4035" spans="1:9" x14ac:dyDescent="0.25">
      <c r="A4035" s="393">
        <v>43952</v>
      </c>
      <c r="B4035" s="325" t="s">
        <v>149</v>
      </c>
      <c r="C4035" s="325" t="s">
        <v>169</v>
      </c>
      <c r="D4035" s="325" t="s">
        <v>81</v>
      </c>
      <c r="E4035" s="325" t="s">
        <v>46</v>
      </c>
      <c r="F4035" s="325">
        <v>38</v>
      </c>
      <c r="G4035" s="325" t="s">
        <v>170</v>
      </c>
      <c r="H4035" s="325" t="s">
        <v>170</v>
      </c>
      <c r="I4035" s="325" t="s">
        <v>170</v>
      </c>
    </row>
    <row r="4036" spans="1:9" x14ac:dyDescent="0.25">
      <c r="A4036" s="392">
        <v>43952</v>
      </c>
      <c r="B4036" s="324" t="s">
        <v>149</v>
      </c>
      <c r="C4036" s="324" t="s">
        <v>169</v>
      </c>
      <c r="D4036" s="324" t="s">
        <v>81</v>
      </c>
      <c r="E4036" s="324" t="s">
        <v>47</v>
      </c>
      <c r="F4036" s="324">
        <v>56</v>
      </c>
      <c r="G4036" s="324" t="s">
        <v>170</v>
      </c>
      <c r="H4036" s="324" t="s">
        <v>170</v>
      </c>
      <c r="I4036" s="324" t="s">
        <v>170</v>
      </c>
    </row>
    <row r="4037" spans="1:9" x14ac:dyDescent="0.25">
      <c r="A4037" s="393">
        <v>43952</v>
      </c>
      <c r="B4037" s="325" t="s">
        <v>149</v>
      </c>
      <c r="C4037" s="325" t="s">
        <v>169</v>
      </c>
      <c r="D4037" s="325" t="s">
        <v>81</v>
      </c>
      <c r="E4037" s="325" t="s">
        <v>48</v>
      </c>
      <c r="F4037" s="325">
        <v>47</v>
      </c>
      <c r="G4037" s="325" t="s">
        <v>170</v>
      </c>
      <c r="H4037" s="325" t="s">
        <v>170</v>
      </c>
      <c r="I4037" s="325" t="s">
        <v>170</v>
      </c>
    </row>
    <row r="4038" spans="1:9" x14ac:dyDescent="0.25">
      <c r="A4038" s="392">
        <v>43952</v>
      </c>
      <c r="B4038" s="324" t="s">
        <v>149</v>
      </c>
      <c r="C4038" s="324" t="s">
        <v>169</v>
      </c>
      <c r="D4038" s="324" t="s">
        <v>81</v>
      </c>
      <c r="E4038" s="324" t="s">
        <v>50</v>
      </c>
      <c r="F4038" s="324">
        <v>252</v>
      </c>
      <c r="G4038" s="324" t="s">
        <v>170</v>
      </c>
      <c r="H4038" s="324" t="s">
        <v>170</v>
      </c>
      <c r="I4038" s="324" t="s">
        <v>170</v>
      </c>
    </row>
    <row r="4039" spans="1:9" x14ac:dyDescent="0.25">
      <c r="A4039" s="393">
        <v>43952</v>
      </c>
      <c r="B4039" s="325" t="s">
        <v>150</v>
      </c>
      <c r="C4039" s="325" t="s">
        <v>169</v>
      </c>
      <c r="D4039" s="325" t="s">
        <v>81</v>
      </c>
      <c r="E4039" s="325" t="s">
        <v>46</v>
      </c>
      <c r="F4039" s="325">
        <v>180</v>
      </c>
      <c r="G4039" s="325" t="s">
        <v>170</v>
      </c>
      <c r="H4039" s="325" t="s">
        <v>170</v>
      </c>
      <c r="I4039" s="325" t="s">
        <v>170</v>
      </c>
    </row>
    <row r="4040" spans="1:9" x14ac:dyDescent="0.25">
      <c r="A4040" s="392">
        <v>43952</v>
      </c>
      <c r="B4040" s="324" t="s">
        <v>150</v>
      </c>
      <c r="C4040" s="324" t="s">
        <v>169</v>
      </c>
      <c r="D4040" s="324" t="s">
        <v>81</v>
      </c>
      <c r="E4040" s="324" t="s">
        <v>47</v>
      </c>
      <c r="F4040" s="324">
        <v>68</v>
      </c>
      <c r="G4040" s="324" t="s">
        <v>170</v>
      </c>
      <c r="H4040" s="324" t="s">
        <v>170</v>
      </c>
      <c r="I4040" s="324" t="s">
        <v>170</v>
      </c>
    </row>
    <row r="4041" spans="1:9" x14ac:dyDescent="0.25">
      <c r="A4041" s="393">
        <v>43952</v>
      </c>
      <c r="B4041" s="325" t="s">
        <v>150</v>
      </c>
      <c r="C4041" s="325" t="s">
        <v>169</v>
      </c>
      <c r="D4041" s="325" t="s">
        <v>81</v>
      </c>
      <c r="E4041" s="325" t="s">
        <v>48</v>
      </c>
      <c r="F4041" s="325">
        <v>49</v>
      </c>
      <c r="G4041" s="325" t="s">
        <v>170</v>
      </c>
      <c r="H4041" s="325" t="s">
        <v>170</v>
      </c>
      <c r="I4041" s="325" t="s">
        <v>170</v>
      </c>
    </row>
    <row r="4042" spans="1:9" x14ac:dyDescent="0.25">
      <c r="A4042" s="392">
        <v>43952</v>
      </c>
      <c r="B4042" s="324" t="s">
        <v>150</v>
      </c>
      <c r="C4042" s="324" t="s">
        <v>169</v>
      </c>
      <c r="D4042" s="324" t="s">
        <v>81</v>
      </c>
      <c r="E4042" s="324" t="s">
        <v>50</v>
      </c>
      <c r="F4042" s="324">
        <v>47</v>
      </c>
      <c r="G4042" s="324" t="s">
        <v>170</v>
      </c>
      <c r="H4042" s="324" t="s">
        <v>170</v>
      </c>
      <c r="I4042" s="324" t="s">
        <v>170</v>
      </c>
    </row>
    <row r="4043" spans="1:9" x14ac:dyDescent="0.25">
      <c r="A4043" s="393">
        <v>43952</v>
      </c>
      <c r="B4043" s="325" t="s">
        <v>91</v>
      </c>
      <c r="C4043" s="325" t="s">
        <v>169</v>
      </c>
      <c r="D4043" s="325" t="s">
        <v>81</v>
      </c>
      <c r="E4043" s="325" t="s">
        <v>46</v>
      </c>
      <c r="F4043" s="325">
        <v>1060</v>
      </c>
      <c r="G4043" s="325">
        <v>987</v>
      </c>
      <c r="H4043" s="325">
        <v>73</v>
      </c>
      <c r="I4043" s="325">
        <v>7.0000000000000007E-2</v>
      </c>
    </row>
    <row r="4044" spans="1:9" x14ac:dyDescent="0.25">
      <c r="A4044" s="392">
        <v>43952</v>
      </c>
      <c r="B4044" s="324" t="s">
        <v>91</v>
      </c>
      <c r="C4044" s="324" t="s">
        <v>169</v>
      </c>
      <c r="D4044" s="324" t="s">
        <v>81</v>
      </c>
      <c r="E4044" s="324" t="s">
        <v>47</v>
      </c>
      <c r="F4044" s="324">
        <v>368</v>
      </c>
      <c r="G4044" s="324">
        <v>369</v>
      </c>
      <c r="H4044" s="324">
        <v>-1</v>
      </c>
      <c r="I4044" s="324">
        <v>0</v>
      </c>
    </row>
    <row r="4045" spans="1:9" x14ac:dyDescent="0.25">
      <c r="A4045" s="393">
        <v>43952</v>
      </c>
      <c r="B4045" s="325" t="s">
        <v>91</v>
      </c>
      <c r="C4045" s="325" t="s">
        <v>169</v>
      </c>
      <c r="D4045" s="325" t="s">
        <v>81</v>
      </c>
      <c r="E4045" s="325" t="s">
        <v>48</v>
      </c>
      <c r="F4045" s="325">
        <v>431</v>
      </c>
      <c r="G4045" s="325">
        <v>433</v>
      </c>
      <c r="H4045" s="325">
        <v>-2</v>
      </c>
      <c r="I4045" s="325">
        <v>0</v>
      </c>
    </row>
    <row r="4046" spans="1:9" x14ac:dyDescent="0.25">
      <c r="A4046" s="392">
        <v>43952</v>
      </c>
      <c r="B4046" s="324" t="s">
        <v>91</v>
      </c>
      <c r="C4046" s="324" t="s">
        <v>169</v>
      </c>
      <c r="D4046" s="324" t="s">
        <v>81</v>
      </c>
      <c r="E4046" s="324" t="s">
        <v>50</v>
      </c>
      <c r="F4046" s="324">
        <v>421</v>
      </c>
      <c r="G4046" s="324">
        <v>419</v>
      </c>
      <c r="H4046" s="324">
        <v>2</v>
      </c>
      <c r="I4046" s="324">
        <v>0</v>
      </c>
    </row>
    <row r="4047" spans="1:9" x14ac:dyDescent="0.25">
      <c r="A4047" s="393">
        <v>43952</v>
      </c>
      <c r="B4047" s="325" t="s">
        <v>91</v>
      </c>
      <c r="C4047" s="325" t="s">
        <v>169</v>
      </c>
      <c r="D4047" s="325" t="s">
        <v>82</v>
      </c>
      <c r="E4047" s="325" t="s">
        <v>9</v>
      </c>
      <c r="F4047" s="325">
        <v>312</v>
      </c>
      <c r="G4047" s="325">
        <v>315</v>
      </c>
      <c r="H4047" s="325">
        <v>-3</v>
      </c>
      <c r="I4047" s="325">
        <v>-0.01</v>
      </c>
    </row>
    <row r="4048" spans="1:9" x14ac:dyDescent="0.25">
      <c r="A4048" s="392">
        <v>43952</v>
      </c>
      <c r="B4048" s="324" t="s">
        <v>91</v>
      </c>
      <c r="C4048" s="324" t="s">
        <v>169</v>
      </c>
      <c r="D4048" s="324" t="s">
        <v>82</v>
      </c>
      <c r="E4048" s="324" t="s">
        <v>10</v>
      </c>
      <c r="F4048" s="324">
        <v>128</v>
      </c>
      <c r="G4048" s="324">
        <v>130</v>
      </c>
      <c r="H4048" s="324">
        <v>-2</v>
      </c>
      <c r="I4048" s="324">
        <v>-0.02</v>
      </c>
    </row>
    <row r="4049" spans="1:9" x14ac:dyDescent="0.25">
      <c r="A4049" s="393">
        <v>43952</v>
      </c>
      <c r="B4049" s="325" t="s">
        <v>91</v>
      </c>
      <c r="C4049" s="325" t="s">
        <v>169</v>
      </c>
      <c r="D4049" s="325" t="s">
        <v>82</v>
      </c>
      <c r="E4049" s="325" t="s">
        <v>11</v>
      </c>
      <c r="F4049" s="325">
        <v>374</v>
      </c>
      <c r="G4049" s="325">
        <v>375</v>
      </c>
      <c r="H4049" s="325">
        <v>-1</v>
      </c>
      <c r="I4049" s="325">
        <v>0</v>
      </c>
    </row>
    <row r="4050" spans="1:9" x14ac:dyDescent="0.25">
      <c r="A4050" s="392">
        <v>43952</v>
      </c>
      <c r="B4050" s="324" t="s">
        <v>91</v>
      </c>
      <c r="C4050" s="324" t="s">
        <v>169</v>
      </c>
      <c r="D4050" s="324" t="s">
        <v>82</v>
      </c>
      <c r="E4050" s="324" t="s">
        <v>12</v>
      </c>
      <c r="F4050" s="324">
        <v>1043</v>
      </c>
      <c r="G4050" s="324">
        <v>1043</v>
      </c>
      <c r="H4050" s="324">
        <v>0</v>
      </c>
      <c r="I4050" s="324">
        <v>0</v>
      </c>
    </row>
    <row r="4051" spans="1:9" x14ac:dyDescent="0.25">
      <c r="A4051" s="393">
        <v>43952</v>
      </c>
      <c r="B4051" s="325" t="s">
        <v>91</v>
      </c>
      <c r="C4051" s="325" t="s">
        <v>169</v>
      </c>
      <c r="D4051" s="325" t="s">
        <v>82</v>
      </c>
      <c r="E4051" s="325" t="s">
        <v>13</v>
      </c>
      <c r="F4051" s="325">
        <v>252</v>
      </c>
      <c r="G4051" s="325">
        <v>176</v>
      </c>
      <c r="H4051" s="325">
        <v>76</v>
      </c>
      <c r="I4051" s="325">
        <v>0.43</v>
      </c>
    </row>
    <row r="4052" spans="1:9" x14ac:dyDescent="0.25">
      <c r="A4052" s="392">
        <v>43952</v>
      </c>
      <c r="B4052" s="324" t="s">
        <v>151</v>
      </c>
      <c r="C4052" s="324" t="s">
        <v>169</v>
      </c>
      <c r="D4052" s="324" t="s">
        <v>81</v>
      </c>
      <c r="E4052" s="324" t="s">
        <v>46</v>
      </c>
      <c r="F4052" s="324">
        <v>79</v>
      </c>
      <c r="G4052" s="324" t="s">
        <v>170</v>
      </c>
      <c r="H4052" s="324" t="s">
        <v>170</v>
      </c>
      <c r="I4052" s="324" t="s">
        <v>170</v>
      </c>
    </row>
    <row r="4053" spans="1:9" x14ac:dyDescent="0.25">
      <c r="A4053" s="393">
        <v>43952</v>
      </c>
      <c r="B4053" s="325" t="s">
        <v>151</v>
      </c>
      <c r="C4053" s="325" t="s">
        <v>169</v>
      </c>
      <c r="D4053" s="325" t="s">
        <v>81</v>
      </c>
      <c r="E4053" s="325" t="s">
        <v>47</v>
      </c>
      <c r="F4053" s="325">
        <v>48</v>
      </c>
      <c r="G4053" s="325" t="s">
        <v>170</v>
      </c>
      <c r="H4053" s="325" t="s">
        <v>170</v>
      </c>
      <c r="I4053" s="325" t="s">
        <v>170</v>
      </c>
    </row>
    <row r="4054" spans="1:9" x14ac:dyDescent="0.25">
      <c r="A4054" s="392">
        <v>43952</v>
      </c>
      <c r="B4054" s="324" t="s">
        <v>151</v>
      </c>
      <c r="C4054" s="324" t="s">
        <v>169</v>
      </c>
      <c r="D4054" s="324" t="s">
        <v>81</v>
      </c>
      <c r="E4054" s="324" t="s">
        <v>48</v>
      </c>
      <c r="F4054" s="324">
        <v>31</v>
      </c>
      <c r="G4054" s="324" t="s">
        <v>170</v>
      </c>
      <c r="H4054" s="324" t="s">
        <v>170</v>
      </c>
      <c r="I4054" s="324" t="s">
        <v>170</v>
      </c>
    </row>
    <row r="4055" spans="1:9" x14ac:dyDescent="0.25">
      <c r="A4055" s="393">
        <v>43952</v>
      </c>
      <c r="B4055" s="325" t="s">
        <v>151</v>
      </c>
      <c r="C4055" s="325" t="s">
        <v>169</v>
      </c>
      <c r="D4055" s="325" t="s">
        <v>81</v>
      </c>
      <c r="E4055" s="325" t="s">
        <v>50</v>
      </c>
      <c r="F4055" s="325">
        <v>35</v>
      </c>
      <c r="G4055" s="325" t="s">
        <v>170</v>
      </c>
      <c r="H4055" s="325" t="s">
        <v>170</v>
      </c>
      <c r="I4055" s="325" t="s">
        <v>170</v>
      </c>
    </row>
    <row r="4056" spans="1:9" x14ac:dyDescent="0.25">
      <c r="A4056" s="392">
        <v>43952</v>
      </c>
      <c r="B4056" s="324" t="s">
        <v>92</v>
      </c>
      <c r="C4056" s="324" t="s">
        <v>169</v>
      </c>
      <c r="D4056" s="324" t="s">
        <v>81</v>
      </c>
      <c r="E4056" s="324" t="s">
        <v>46</v>
      </c>
      <c r="F4056" s="324">
        <v>24</v>
      </c>
      <c r="G4056" s="324">
        <v>21</v>
      </c>
      <c r="H4056" s="324">
        <v>3</v>
      </c>
      <c r="I4056" s="324">
        <v>0.14000000000000001</v>
      </c>
    </row>
    <row r="4057" spans="1:9" x14ac:dyDescent="0.25">
      <c r="A4057" s="393">
        <v>43952</v>
      </c>
      <c r="B4057" s="325" t="s">
        <v>92</v>
      </c>
      <c r="C4057" s="325" t="s">
        <v>169</v>
      </c>
      <c r="D4057" s="325" t="s">
        <v>81</v>
      </c>
      <c r="E4057" s="325" t="s">
        <v>47</v>
      </c>
      <c r="F4057" s="325">
        <v>146</v>
      </c>
      <c r="G4057" s="325">
        <v>147</v>
      </c>
      <c r="H4057" s="325">
        <v>-1</v>
      </c>
      <c r="I4057" s="325">
        <v>-0.01</v>
      </c>
    </row>
    <row r="4058" spans="1:9" x14ac:dyDescent="0.25">
      <c r="A4058" s="392">
        <v>43952</v>
      </c>
      <c r="B4058" s="324" t="s">
        <v>92</v>
      </c>
      <c r="C4058" s="324" t="s">
        <v>169</v>
      </c>
      <c r="D4058" s="324" t="s">
        <v>81</v>
      </c>
      <c r="E4058" s="324" t="s">
        <v>48</v>
      </c>
      <c r="F4058" s="324">
        <v>44</v>
      </c>
      <c r="G4058" s="324">
        <v>44</v>
      </c>
      <c r="H4058" s="324">
        <v>0</v>
      </c>
      <c r="I4058" s="324">
        <v>0</v>
      </c>
    </row>
    <row r="4059" spans="1:9" x14ac:dyDescent="0.25">
      <c r="A4059" s="393">
        <v>43952</v>
      </c>
      <c r="B4059" s="325" t="s">
        <v>92</v>
      </c>
      <c r="C4059" s="325" t="s">
        <v>169</v>
      </c>
      <c r="D4059" s="325" t="s">
        <v>81</v>
      </c>
      <c r="E4059" s="325" t="s">
        <v>50</v>
      </c>
      <c r="F4059" s="325">
        <v>402</v>
      </c>
      <c r="G4059" s="325">
        <v>402</v>
      </c>
      <c r="H4059" s="325">
        <v>0</v>
      </c>
      <c r="I4059" s="325">
        <v>0</v>
      </c>
    </row>
    <row r="4060" spans="1:9" x14ac:dyDescent="0.25">
      <c r="A4060" s="392">
        <v>43952</v>
      </c>
      <c r="B4060" s="324" t="s">
        <v>92</v>
      </c>
      <c r="C4060" s="324" t="s">
        <v>169</v>
      </c>
      <c r="D4060" s="324" t="s">
        <v>82</v>
      </c>
      <c r="E4060" s="324" t="s">
        <v>9</v>
      </c>
      <c r="F4060" s="324">
        <v>256</v>
      </c>
      <c r="G4060" s="324">
        <v>256</v>
      </c>
      <c r="H4060" s="324">
        <v>0</v>
      </c>
      <c r="I4060" s="324">
        <v>0</v>
      </c>
    </row>
    <row r="4061" spans="1:9" x14ac:dyDescent="0.25">
      <c r="A4061" s="393">
        <v>43952</v>
      </c>
      <c r="B4061" s="325" t="s">
        <v>92</v>
      </c>
      <c r="C4061" s="325" t="s">
        <v>169</v>
      </c>
      <c r="D4061" s="325" t="s">
        <v>82</v>
      </c>
      <c r="E4061" s="325" t="s">
        <v>10</v>
      </c>
      <c r="F4061" s="325">
        <v>154</v>
      </c>
      <c r="G4061" s="325">
        <v>155</v>
      </c>
      <c r="H4061" s="325">
        <v>-1</v>
      </c>
      <c r="I4061" s="325">
        <v>-0.01</v>
      </c>
    </row>
    <row r="4062" spans="1:9" x14ac:dyDescent="0.25">
      <c r="A4062" s="392">
        <v>43952</v>
      </c>
      <c r="B4062" s="324" t="s">
        <v>92</v>
      </c>
      <c r="C4062" s="324" t="s">
        <v>169</v>
      </c>
      <c r="D4062" s="324" t="s">
        <v>82</v>
      </c>
      <c r="E4062" s="324" t="s">
        <v>11</v>
      </c>
      <c r="F4062" s="324">
        <v>28</v>
      </c>
      <c r="G4062" s="324">
        <v>28</v>
      </c>
      <c r="H4062" s="324">
        <v>0</v>
      </c>
      <c r="I4062" s="324">
        <v>0</v>
      </c>
    </row>
    <row r="4063" spans="1:9" x14ac:dyDescent="0.25">
      <c r="A4063" s="393">
        <v>43952</v>
      </c>
      <c r="B4063" s="325" t="s">
        <v>92</v>
      </c>
      <c r="C4063" s="325" t="s">
        <v>169</v>
      </c>
      <c r="D4063" s="325" t="s">
        <v>82</v>
      </c>
      <c r="E4063" s="325" t="s">
        <v>12</v>
      </c>
      <c r="F4063" s="325">
        <v>8</v>
      </c>
      <c r="G4063" s="325">
        <v>8</v>
      </c>
      <c r="H4063" s="325">
        <v>0</v>
      </c>
      <c r="I4063" s="325">
        <v>0</v>
      </c>
    </row>
    <row r="4064" spans="1:9" x14ac:dyDescent="0.25">
      <c r="A4064" s="392">
        <v>43952</v>
      </c>
      <c r="B4064" s="324" t="s">
        <v>92</v>
      </c>
      <c r="C4064" s="324" t="s">
        <v>169</v>
      </c>
      <c r="D4064" s="324" t="s">
        <v>82</v>
      </c>
      <c r="E4064" s="324" t="s">
        <v>13</v>
      </c>
      <c r="F4064" s="324">
        <v>170</v>
      </c>
      <c r="G4064" s="324">
        <v>167</v>
      </c>
      <c r="H4064" s="324">
        <v>3</v>
      </c>
      <c r="I4064" s="324">
        <v>0.02</v>
      </c>
    </row>
    <row r="4065" spans="1:9" x14ac:dyDescent="0.25">
      <c r="A4065" s="393">
        <v>43952</v>
      </c>
      <c r="B4065" s="325" t="s">
        <v>152</v>
      </c>
      <c r="C4065" s="325" t="s">
        <v>169</v>
      </c>
      <c r="D4065" s="325" t="s">
        <v>81</v>
      </c>
      <c r="E4065" s="325" t="s">
        <v>46</v>
      </c>
      <c r="F4065" s="325">
        <v>100</v>
      </c>
      <c r="G4065" s="325" t="s">
        <v>170</v>
      </c>
      <c r="H4065" s="325" t="s">
        <v>170</v>
      </c>
      <c r="I4065" s="325" t="s">
        <v>170</v>
      </c>
    </row>
    <row r="4066" spans="1:9" x14ac:dyDescent="0.25">
      <c r="A4066" s="392">
        <v>43952</v>
      </c>
      <c r="B4066" s="324" t="s">
        <v>152</v>
      </c>
      <c r="C4066" s="324" t="s">
        <v>169</v>
      </c>
      <c r="D4066" s="324" t="s">
        <v>81</v>
      </c>
      <c r="E4066" s="324" t="s">
        <v>47</v>
      </c>
      <c r="F4066" s="324">
        <v>45</v>
      </c>
      <c r="G4066" s="324" t="s">
        <v>170</v>
      </c>
      <c r="H4066" s="324" t="s">
        <v>170</v>
      </c>
      <c r="I4066" s="324" t="s">
        <v>170</v>
      </c>
    </row>
    <row r="4067" spans="1:9" x14ac:dyDescent="0.25">
      <c r="A4067" s="393">
        <v>43952</v>
      </c>
      <c r="B4067" s="325" t="s">
        <v>152</v>
      </c>
      <c r="C4067" s="325" t="s">
        <v>169</v>
      </c>
      <c r="D4067" s="325" t="s">
        <v>81</v>
      </c>
      <c r="E4067" s="325" t="s">
        <v>48</v>
      </c>
      <c r="F4067" s="325">
        <v>32</v>
      </c>
      <c r="G4067" s="325" t="s">
        <v>170</v>
      </c>
      <c r="H4067" s="325" t="s">
        <v>170</v>
      </c>
      <c r="I4067" s="325" t="s">
        <v>170</v>
      </c>
    </row>
    <row r="4068" spans="1:9" x14ac:dyDescent="0.25">
      <c r="A4068" s="392">
        <v>43952</v>
      </c>
      <c r="B4068" s="324" t="s">
        <v>152</v>
      </c>
      <c r="C4068" s="324" t="s">
        <v>169</v>
      </c>
      <c r="D4068" s="324" t="s">
        <v>81</v>
      </c>
      <c r="E4068" s="324" t="s">
        <v>50</v>
      </c>
      <c r="F4068" s="324">
        <v>60</v>
      </c>
      <c r="G4068" s="324" t="s">
        <v>170</v>
      </c>
      <c r="H4068" s="324" t="s">
        <v>170</v>
      </c>
      <c r="I4068" s="324" t="s">
        <v>170</v>
      </c>
    </row>
    <row r="4069" spans="1:9" x14ac:dyDescent="0.25">
      <c r="A4069" s="393">
        <v>43952</v>
      </c>
      <c r="B4069" s="325" t="s">
        <v>153</v>
      </c>
      <c r="C4069" s="325" t="s">
        <v>169</v>
      </c>
      <c r="D4069" s="325" t="s">
        <v>81</v>
      </c>
      <c r="E4069" s="325" t="s">
        <v>46</v>
      </c>
      <c r="F4069" s="325">
        <v>106</v>
      </c>
      <c r="G4069" s="325" t="s">
        <v>170</v>
      </c>
      <c r="H4069" s="325" t="s">
        <v>170</v>
      </c>
      <c r="I4069" s="325" t="s">
        <v>170</v>
      </c>
    </row>
    <row r="4070" spans="1:9" x14ac:dyDescent="0.25">
      <c r="A4070" s="392">
        <v>43952</v>
      </c>
      <c r="B4070" s="324" t="s">
        <v>153</v>
      </c>
      <c r="C4070" s="324" t="s">
        <v>169</v>
      </c>
      <c r="D4070" s="324" t="s">
        <v>81</v>
      </c>
      <c r="E4070" s="324" t="s">
        <v>47</v>
      </c>
      <c r="F4070" s="324">
        <v>32</v>
      </c>
      <c r="G4070" s="324" t="s">
        <v>170</v>
      </c>
      <c r="H4070" s="324" t="s">
        <v>170</v>
      </c>
      <c r="I4070" s="324" t="s">
        <v>170</v>
      </c>
    </row>
    <row r="4071" spans="1:9" x14ac:dyDescent="0.25">
      <c r="A4071" s="393">
        <v>43952</v>
      </c>
      <c r="B4071" s="325" t="s">
        <v>153</v>
      </c>
      <c r="C4071" s="325" t="s">
        <v>169</v>
      </c>
      <c r="D4071" s="325" t="s">
        <v>81</v>
      </c>
      <c r="E4071" s="325" t="s">
        <v>48</v>
      </c>
      <c r="F4071" s="325">
        <v>32</v>
      </c>
      <c r="G4071" s="325" t="s">
        <v>170</v>
      </c>
      <c r="H4071" s="325" t="s">
        <v>170</v>
      </c>
      <c r="I4071" s="325" t="s">
        <v>170</v>
      </c>
    </row>
    <row r="4072" spans="1:9" x14ac:dyDescent="0.25">
      <c r="A4072" s="392">
        <v>43952</v>
      </c>
      <c r="B4072" s="324" t="s">
        <v>153</v>
      </c>
      <c r="C4072" s="324" t="s">
        <v>169</v>
      </c>
      <c r="D4072" s="324" t="s">
        <v>81</v>
      </c>
      <c r="E4072" s="324" t="s">
        <v>50</v>
      </c>
      <c r="F4072" s="324">
        <v>7</v>
      </c>
      <c r="G4072" s="324" t="s">
        <v>170</v>
      </c>
      <c r="H4072" s="324" t="s">
        <v>170</v>
      </c>
      <c r="I4072" s="324" t="s">
        <v>170</v>
      </c>
    </row>
    <row r="4073" spans="1:9" x14ac:dyDescent="0.25">
      <c r="A4073" s="393">
        <v>43952</v>
      </c>
      <c r="B4073" s="325" t="s">
        <v>154</v>
      </c>
      <c r="C4073" s="325" t="s">
        <v>169</v>
      </c>
      <c r="D4073" s="325" t="s">
        <v>81</v>
      </c>
      <c r="E4073" s="325" t="s">
        <v>46</v>
      </c>
      <c r="F4073" s="325">
        <v>13</v>
      </c>
      <c r="G4073" s="325" t="s">
        <v>170</v>
      </c>
      <c r="H4073" s="325" t="s">
        <v>170</v>
      </c>
      <c r="I4073" s="325" t="s">
        <v>170</v>
      </c>
    </row>
    <row r="4074" spans="1:9" x14ac:dyDescent="0.25">
      <c r="A4074" s="392">
        <v>43952</v>
      </c>
      <c r="B4074" s="324" t="s">
        <v>154</v>
      </c>
      <c r="C4074" s="324" t="s">
        <v>169</v>
      </c>
      <c r="D4074" s="324" t="s">
        <v>81</v>
      </c>
      <c r="E4074" s="324" t="s">
        <v>47</v>
      </c>
      <c r="F4074" s="324">
        <v>15</v>
      </c>
      <c r="G4074" s="324" t="s">
        <v>170</v>
      </c>
      <c r="H4074" s="324" t="s">
        <v>170</v>
      </c>
      <c r="I4074" s="324" t="s">
        <v>170</v>
      </c>
    </row>
    <row r="4075" spans="1:9" x14ac:dyDescent="0.25">
      <c r="A4075" s="393">
        <v>43952</v>
      </c>
      <c r="B4075" s="325" t="s">
        <v>154</v>
      </c>
      <c r="C4075" s="325" t="s">
        <v>169</v>
      </c>
      <c r="D4075" s="325" t="s">
        <v>81</v>
      </c>
      <c r="E4075" s="325" t="s">
        <v>48</v>
      </c>
      <c r="F4075" s="325">
        <v>13</v>
      </c>
      <c r="G4075" s="325" t="s">
        <v>170</v>
      </c>
      <c r="H4075" s="325" t="s">
        <v>170</v>
      </c>
      <c r="I4075" s="325" t="s">
        <v>170</v>
      </c>
    </row>
    <row r="4076" spans="1:9" x14ac:dyDescent="0.25">
      <c r="A4076" s="392">
        <v>43952</v>
      </c>
      <c r="B4076" s="324" t="s">
        <v>154</v>
      </c>
      <c r="C4076" s="324" t="s">
        <v>169</v>
      </c>
      <c r="D4076" s="324" t="s">
        <v>81</v>
      </c>
      <c r="E4076" s="324" t="s">
        <v>50</v>
      </c>
      <c r="F4076" s="324">
        <v>53</v>
      </c>
      <c r="G4076" s="324" t="s">
        <v>170</v>
      </c>
      <c r="H4076" s="324" t="s">
        <v>170</v>
      </c>
      <c r="I4076" s="324" t="s">
        <v>170</v>
      </c>
    </row>
    <row r="4077" spans="1:9" x14ac:dyDescent="0.25">
      <c r="A4077" s="393">
        <v>43952</v>
      </c>
      <c r="B4077" s="325" t="s">
        <v>155</v>
      </c>
      <c r="C4077" s="325" t="s">
        <v>169</v>
      </c>
      <c r="D4077" s="325" t="s">
        <v>81</v>
      </c>
      <c r="E4077" s="325" t="s">
        <v>46</v>
      </c>
      <c r="F4077" s="325">
        <v>217</v>
      </c>
      <c r="G4077" s="325" t="s">
        <v>170</v>
      </c>
      <c r="H4077" s="325" t="s">
        <v>170</v>
      </c>
      <c r="I4077" s="325" t="s">
        <v>170</v>
      </c>
    </row>
    <row r="4078" spans="1:9" x14ac:dyDescent="0.25">
      <c r="A4078" s="392">
        <v>43952</v>
      </c>
      <c r="B4078" s="324" t="s">
        <v>155</v>
      </c>
      <c r="C4078" s="324" t="s">
        <v>169</v>
      </c>
      <c r="D4078" s="324" t="s">
        <v>81</v>
      </c>
      <c r="E4078" s="324" t="s">
        <v>47</v>
      </c>
      <c r="F4078" s="324">
        <v>123</v>
      </c>
      <c r="G4078" s="324" t="s">
        <v>170</v>
      </c>
      <c r="H4078" s="324" t="s">
        <v>170</v>
      </c>
      <c r="I4078" s="324" t="s">
        <v>170</v>
      </c>
    </row>
    <row r="4079" spans="1:9" x14ac:dyDescent="0.25">
      <c r="A4079" s="393">
        <v>43952</v>
      </c>
      <c r="B4079" s="325" t="s">
        <v>155</v>
      </c>
      <c r="C4079" s="325" t="s">
        <v>169</v>
      </c>
      <c r="D4079" s="325" t="s">
        <v>81</v>
      </c>
      <c r="E4079" s="325" t="s">
        <v>48</v>
      </c>
      <c r="F4079" s="325">
        <v>83</v>
      </c>
      <c r="G4079" s="325" t="s">
        <v>170</v>
      </c>
      <c r="H4079" s="325" t="s">
        <v>170</v>
      </c>
      <c r="I4079" s="325" t="s">
        <v>170</v>
      </c>
    </row>
    <row r="4080" spans="1:9" x14ac:dyDescent="0.25">
      <c r="A4080" s="392">
        <v>43952</v>
      </c>
      <c r="B4080" s="324" t="s">
        <v>155</v>
      </c>
      <c r="C4080" s="324" t="s">
        <v>169</v>
      </c>
      <c r="D4080" s="324" t="s">
        <v>81</v>
      </c>
      <c r="E4080" s="324" t="s">
        <v>50</v>
      </c>
      <c r="F4080" s="324">
        <v>197</v>
      </c>
      <c r="G4080" s="324" t="s">
        <v>170</v>
      </c>
      <c r="H4080" s="324" t="s">
        <v>170</v>
      </c>
      <c r="I4080" s="324" t="s">
        <v>170</v>
      </c>
    </row>
    <row r="4081" spans="1:9" x14ac:dyDescent="0.25">
      <c r="A4081" s="393">
        <v>43952</v>
      </c>
      <c r="B4081" s="325" t="s">
        <v>155</v>
      </c>
      <c r="C4081" s="325" t="s">
        <v>169</v>
      </c>
      <c r="D4081" s="325" t="s">
        <v>82</v>
      </c>
      <c r="E4081" s="325" t="s">
        <v>9</v>
      </c>
      <c r="F4081" s="325">
        <v>42</v>
      </c>
      <c r="G4081" s="325" t="s">
        <v>170</v>
      </c>
      <c r="H4081" s="325" t="s">
        <v>170</v>
      </c>
      <c r="I4081" s="325" t="s">
        <v>170</v>
      </c>
    </row>
    <row r="4082" spans="1:9" x14ac:dyDescent="0.25">
      <c r="A4082" s="392">
        <v>43952</v>
      </c>
      <c r="B4082" s="324" t="s">
        <v>155</v>
      </c>
      <c r="C4082" s="324" t="s">
        <v>169</v>
      </c>
      <c r="D4082" s="324" t="s">
        <v>82</v>
      </c>
      <c r="E4082" s="324" t="s">
        <v>10</v>
      </c>
      <c r="F4082" s="324">
        <v>27</v>
      </c>
      <c r="G4082" s="324" t="s">
        <v>170</v>
      </c>
      <c r="H4082" s="324" t="s">
        <v>170</v>
      </c>
      <c r="I4082" s="324" t="s">
        <v>170</v>
      </c>
    </row>
    <row r="4083" spans="1:9" x14ac:dyDescent="0.25">
      <c r="A4083" s="393">
        <v>43952</v>
      </c>
      <c r="B4083" s="325" t="s">
        <v>155</v>
      </c>
      <c r="C4083" s="325" t="s">
        <v>169</v>
      </c>
      <c r="D4083" s="325" t="s">
        <v>82</v>
      </c>
      <c r="E4083" s="325" t="s">
        <v>11</v>
      </c>
      <c r="F4083" s="325">
        <v>52</v>
      </c>
      <c r="G4083" s="325" t="s">
        <v>170</v>
      </c>
      <c r="H4083" s="325" t="s">
        <v>170</v>
      </c>
      <c r="I4083" s="325" t="s">
        <v>170</v>
      </c>
    </row>
    <row r="4084" spans="1:9" x14ac:dyDescent="0.25">
      <c r="A4084" s="392">
        <v>43952</v>
      </c>
      <c r="B4084" s="324" t="s">
        <v>155</v>
      </c>
      <c r="C4084" s="324" t="s">
        <v>169</v>
      </c>
      <c r="D4084" s="324" t="s">
        <v>82</v>
      </c>
      <c r="E4084" s="324" t="s">
        <v>12</v>
      </c>
      <c r="F4084" s="324">
        <v>134</v>
      </c>
      <c r="G4084" s="324" t="s">
        <v>170</v>
      </c>
      <c r="H4084" s="324" t="s">
        <v>170</v>
      </c>
      <c r="I4084" s="324" t="s">
        <v>170</v>
      </c>
    </row>
    <row r="4085" spans="1:9" x14ac:dyDescent="0.25">
      <c r="A4085" s="393">
        <v>43952</v>
      </c>
      <c r="B4085" s="325" t="s">
        <v>155</v>
      </c>
      <c r="C4085" s="325" t="s">
        <v>169</v>
      </c>
      <c r="D4085" s="325" t="s">
        <v>82</v>
      </c>
      <c r="E4085" s="325" t="s">
        <v>13</v>
      </c>
      <c r="F4085" s="325">
        <v>365</v>
      </c>
      <c r="G4085" s="325" t="s">
        <v>170</v>
      </c>
      <c r="H4085" s="325" t="s">
        <v>170</v>
      </c>
      <c r="I4085" s="325" t="s">
        <v>170</v>
      </c>
    </row>
    <row r="4086" spans="1:9" x14ac:dyDescent="0.25">
      <c r="A4086" s="392">
        <v>43952</v>
      </c>
      <c r="B4086" s="324" t="s">
        <v>156</v>
      </c>
      <c r="C4086" s="324" t="s">
        <v>169</v>
      </c>
      <c r="D4086" s="324" t="s">
        <v>81</v>
      </c>
      <c r="E4086" s="324" t="s">
        <v>46</v>
      </c>
      <c r="F4086" s="324">
        <v>138</v>
      </c>
      <c r="G4086" s="324" t="s">
        <v>170</v>
      </c>
      <c r="H4086" s="324" t="s">
        <v>170</v>
      </c>
      <c r="I4086" s="324" t="s">
        <v>170</v>
      </c>
    </row>
    <row r="4087" spans="1:9" x14ac:dyDescent="0.25">
      <c r="A4087" s="393">
        <v>43952</v>
      </c>
      <c r="B4087" s="325" t="s">
        <v>156</v>
      </c>
      <c r="C4087" s="325" t="s">
        <v>169</v>
      </c>
      <c r="D4087" s="325" t="s">
        <v>81</v>
      </c>
      <c r="E4087" s="325" t="s">
        <v>47</v>
      </c>
      <c r="F4087" s="325">
        <v>62</v>
      </c>
      <c r="G4087" s="325" t="s">
        <v>170</v>
      </c>
      <c r="H4087" s="325" t="s">
        <v>170</v>
      </c>
      <c r="I4087" s="325" t="s">
        <v>170</v>
      </c>
    </row>
    <row r="4088" spans="1:9" x14ac:dyDescent="0.25">
      <c r="A4088" s="392">
        <v>43952</v>
      </c>
      <c r="B4088" s="324" t="s">
        <v>156</v>
      </c>
      <c r="C4088" s="324" t="s">
        <v>169</v>
      </c>
      <c r="D4088" s="324" t="s">
        <v>81</v>
      </c>
      <c r="E4088" s="324" t="s">
        <v>48</v>
      </c>
      <c r="F4088" s="324">
        <v>50</v>
      </c>
      <c r="G4088" s="324" t="s">
        <v>170</v>
      </c>
      <c r="H4088" s="324" t="s">
        <v>170</v>
      </c>
      <c r="I4088" s="324" t="s">
        <v>170</v>
      </c>
    </row>
    <row r="4089" spans="1:9" x14ac:dyDescent="0.25">
      <c r="A4089" s="393">
        <v>43952</v>
      </c>
      <c r="B4089" s="325" t="s">
        <v>156</v>
      </c>
      <c r="C4089" s="325" t="s">
        <v>169</v>
      </c>
      <c r="D4089" s="325" t="s">
        <v>81</v>
      </c>
      <c r="E4089" s="325" t="s">
        <v>50</v>
      </c>
      <c r="F4089" s="325">
        <v>254</v>
      </c>
      <c r="G4089" s="325" t="s">
        <v>170</v>
      </c>
      <c r="H4089" s="325" t="s">
        <v>170</v>
      </c>
      <c r="I4089" s="325" t="s">
        <v>170</v>
      </c>
    </row>
    <row r="4090" spans="1:9" x14ac:dyDescent="0.25">
      <c r="A4090" s="392">
        <v>43952</v>
      </c>
      <c r="B4090" s="324" t="s">
        <v>156</v>
      </c>
      <c r="C4090" s="324" t="s">
        <v>169</v>
      </c>
      <c r="D4090" s="324" t="s">
        <v>82</v>
      </c>
      <c r="E4090" s="324" t="s">
        <v>9</v>
      </c>
      <c r="F4090" s="324">
        <v>15</v>
      </c>
      <c r="G4090" s="324" t="s">
        <v>170</v>
      </c>
      <c r="H4090" s="324" t="s">
        <v>170</v>
      </c>
      <c r="I4090" s="324" t="s">
        <v>170</v>
      </c>
    </row>
    <row r="4091" spans="1:9" x14ac:dyDescent="0.25">
      <c r="A4091" s="393">
        <v>43952</v>
      </c>
      <c r="B4091" s="325" t="s">
        <v>156</v>
      </c>
      <c r="C4091" s="325" t="s">
        <v>169</v>
      </c>
      <c r="D4091" s="325" t="s">
        <v>82</v>
      </c>
      <c r="E4091" s="325" t="s">
        <v>10</v>
      </c>
      <c r="F4091" s="325">
        <v>57</v>
      </c>
      <c r="G4091" s="325" t="s">
        <v>170</v>
      </c>
      <c r="H4091" s="325" t="s">
        <v>170</v>
      </c>
      <c r="I4091" s="325" t="s">
        <v>170</v>
      </c>
    </row>
    <row r="4092" spans="1:9" x14ac:dyDescent="0.25">
      <c r="A4092" s="392">
        <v>43952</v>
      </c>
      <c r="B4092" s="324" t="s">
        <v>156</v>
      </c>
      <c r="C4092" s="324" t="s">
        <v>169</v>
      </c>
      <c r="D4092" s="324" t="s">
        <v>82</v>
      </c>
      <c r="E4092" s="324" t="s">
        <v>11</v>
      </c>
      <c r="F4092" s="324">
        <v>98</v>
      </c>
      <c r="G4092" s="324" t="s">
        <v>170</v>
      </c>
      <c r="H4092" s="324" t="s">
        <v>170</v>
      </c>
      <c r="I4092" s="324" t="s">
        <v>170</v>
      </c>
    </row>
    <row r="4093" spans="1:9" x14ac:dyDescent="0.25">
      <c r="A4093" s="393">
        <v>43952</v>
      </c>
      <c r="B4093" s="325" t="s">
        <v>156</v>
      </c>
      <c r="C4093" s="325" t="s">
        <v>169</v>
      </c>
      <c r="D4093" s="325" t="s">
        <v>82</v>
      </c>
      <c r="E4093" s="325" t="s">
        <v>12</v>
      </c>
      <c r="F4093" s="325">
        <v>173</v>
      </c>
      <c r="G4093" s="325" t="s">
        <v>170</v>
      </c>
      <c r="H4093" s="325" t="s">
        <v>170</v>
      </c>
      <c r="I4093" s="325" t="s">
        <v>170</v>
      </c>
    </row>
    <row r="4094" spans="1:9" x14ac:dyDescent="0.25">
      <c r="A4094" s="392">
        <v>43952</v>
      </c>
      <c r="B4094" s="324" t="s">
        <v>156</v>
      </c>
      <c r="C4094" s="324" t="s">
        <v>169</v>
      </c>
      <c r="D4094" s="324" t="s">
        <v>82</v>
      </c>
      <c r="E4094" s="324" t="s">
        <v>13</v>
      </c>
      <c r="F4094" s="324">
        <v>161</v>
      </c>
      <c r="G4094" s="324" t="s">
        <v>170</v>
      </c>
      <c r="H4094" s="324" t="s">
        <v>170</v>
      </c>
      <c r="I4094" s="324" t="s">
        <v>170</v>
      </c>
    </row>
    <row r="4095" spans="1:9" x14ac:dyDescent="0.25">
      <c r="A4095" s="393">
        <v>43952</v>
      </c>
      <c r="B4095" s="325" t="s">
        <v>93</v>
      </c>
      <c r="C4095" s="325" t="s">
        <v>169</v>
      </c>
      <c r="D4095" s="325" t="s">
        <v>81</v>
      </c>
      <c r="E4095" s="325" t="s">
        <v>46</v>
      </c>
      <c r="F4095" s="325">
        <v>262</v>
      </c>
      <c r="G4095" s="325">
        <v>240</v>
      </c>
      <c r="H4095" s="325">
        <v>22</v>
      </c>
      <c r="I4095" s="325">
        <v>0.09</v>
      </c>
    </row>
    <row r="4096" spans="1:9" x14ac:dyDescent="0.25">
      <c r="A4096" s="392">
        <v>43952</v>
      </c>
      <c r="B4096" s="324" t="s">
        <v>93</v>
      </c>
      <c r="C4096" s="324" t="s">
        <v>169</v>
      </c>
      <c r="D4096" s="324" t="s">
        <v>81</v>
      </c>
      <c r="E4096" s="324" t="s">
        <v>47</v>
      </c>
      <c r="F4096" s="324">
        <v>99</v>
      </c>
      <c r="G4096" s="324">
        <v>97</v>
      </c>
      <c r="H4096" s="324">
        <v>2</v>
      </c>
      <c r="I4096" s="324">
        <v>0.02</v>
      </c>
    </row>
    <row r="4097" spans="1:9" x14ac:dyDescent="0.25">
      <c r="A4097" s="393">
        <v>43952</v>
      </c>
      <c r="B4097" s="325" t="s">
        <v>93</v>
      </c>
      <c r="C4097" s="325" t="s">
        <v>169</v>
      </c>
      <c r="D4097" s="325" t="s">
        <v>81</v>
      </c>
      <c r="E4097" s="325" t="s">
        <v>48</v>
      </c>
      <c r="F4097" s="325">
        <v>67</v>
      </c>
      <c r="G4097" s="325">
        <v>63</v>
      </c>
      <c r="H4097" s="325">
        <v>4</v>
      </c>
      <c r="I4097" s="325">
        <v>0.06</v>
      </c>
    </row>
    <row r="4098" spans="1:9" x14ac:dyDescent="0.25">
      <c r="A4098" s="392">
        <v>43952</v>
      </c>
      <c r="B4098" s="324" t="s">
        <v>93</v>
      </c>
      <c r="C4098" s="324" t="s">
        <v>169</v>
      </c>
      <c r="D4098" s="324" t="s">
        <v>81</v>
      </c>
      <c r="E4098" s="324" t="s">
        <v>50</v>
      </c>
      <c r="F4098" s="324">
        <v>306</v>
      </c>
      <c r="G4098" s="324">
        <v>306</v>
      </c>
      <c r="H4098" s="324">
        <v>0</v>
      </c>
      <c r="I4098" s="324">
        <v>0</v>
      </c>
    </row>
    <row r="4099" spans="1:9" x14ac:dyDescent="0.25">
      <c r="A4099" s="393">
        <v>43952</v>
      </c>
      <c r="B4099" s="325" t="s">
        <v>93</v>
      </c>
      <c r="C4099" s="325" t="s">
        <v>169</v>
      </c>
      <c r="D4099" s="325" t="s">
        <v>82</v>
      </c>
      <c r="E4099" s="325" t="s">
        <v>9</v>
      </c>
      <c r="F4099" s="325">
        <v>33</v>
      </c>
      <c r="G4099" s="325">
        <v>34</v>
      </c>
      <c r="H4099" s="325">
        <v>-1</v>
      </c>
      <c r="I4099" s="325">
        <v>-0.03</v>
      </c>
    </row>
    <row r="4100" spans="1:9" x14ac:dyDescent="0.25">
      <c r="A4100" s="392">
        <v>43952</v>
      </c>
      <c r="B4100" s="324" t="s">
        <v>93</v>
      </c>
      <c r="C4100" s="324" t="s">
        <v>169</v>
      </c>
      <c r="D4100" s="324" t="s">
        <v>82</v>
      </c>
      <c r="E4100" s="324" t="s">
        <v>10</v>
      </c>
      <c r="F4100" s="324">
        <v>78</v>
      </c>
      <c r="G4100" s="324">
        <v>77</v>
      </c>
      <c r="H4100" s="324">
        <v>1</v>
      </c>
      <c r="I4100" s="324">
        <v>0.01</v>
      </c>
    </row>
    <row r="4101" spans="1:9" x14ac:dyDescent="0.25">
      <c r="A4101" s="393">
        <v>43952</v>
      </c>
      <c r="B4101" s="325" t="s">
        <v>93</v>
      </c>
      <c r="C4101" s="325" t="s">
        <v>169</v>
      </c>
      <c r="D4101" s="325" t="s">
        <v>82</v>
      </c>
      <c r="E4101" s="325" t="s">
        <v>11</v>
      </c>
      <c r="F4101" s="325">
        <v>116</v>
      </c>
      <c r="G4101" s="325">
        <v>116</v>
      </c>
      <c r="H4101" s="325">
        <v>0</v>
      </c>
      <c r="I4101" s="325">
        <v>0</v>
      </c>
    </row>
    <row r="4102" spans="1:9" x14ac:dyDescent="0.25">
      <c r="A4102" s="392">
        <v>43952</v>
      </c>
      <c r="B4102" s="324" t="s">
        <v>93</v>
      </c>
      <c r="C4102" s="324" t="s">
        <v>169</v>
      </c>
      <c r="D4102" s="324" t="s">
        <v>82</v>
      </c>
      <c r="E4102" s="324" t="s">
        <v>12</v>
      </c>
      <c r="F4102" s="324">
        <v>253</v>
      </c>
      <c r="G4102" s="324">
        <v>253</v>
      </c>
      <c r="H4102" s="324">
        <v>0</v>
      </c>
      <c r="I4102" s="324">
        <v>0</v>
      </c>
    </row>
    <row r="4103" spans="1:9" x14ac:dyDescent="0.25">
      <c r="A4103" s="393">
        <v>43952</v>
      </c>
      <c r="B4103" s="325" t="s">
        <v>93</v>
      </c>
      <c r="C4103" s="325" t="s">
        <v>169</v>
      </c>
      <c r="D4103" s="325" t="s">
        <v>82</v>
      </c>
      <c r="E4103" s="325" t="s">
        <v>13</v>
      </c>
      <c r="F4103" s="325">
        <v>254</v>
      </c>
      <c r="G4103" s="325">
        <v>226</v>
      </c>
      <c r="H4103" s="325">
        <v>28</v>
      </c>
      <c r="I4103" s="325">
        <v>0.12</v>
      </c>
    </row>
    <row r="4104" spans="1:9" x14ac:dyDescent="0.25">
      <c r="A4104" s="392">
        <v>43952</v>
      </c>
      <c r="B4104" s="324" t="s">
        <v>171</v>
      </c>
      <c r="C4104" s="324" t="s">
        <v>169</v>
      </c>
      <c r="D4104" s="324" t="s">
        <v>81</v>
      </c>
      <c r="E4104" s="324" t="s">
        <v>46</v>
      </c>
      <c r="F4104" s="324" t="s">
        <v>170</v>
      </c>
      <c r="G4104" s="324" t="s">
        <v>170</v>
      </c>
      <c r="H4104" s="324" t="s">
        <v>170</v>
      </c>
      <c r="I4104" s="324" t="s">
        <v>170</v>
      </c>
    </row>
    <row r="4105" spans="1:9" x14ac:dyDescent="0.25">
      <c r="A4105" s="393">
        <v>43952</v>
      </c>
      <c r="B4105" s="325" t="s">
        <v>171</v>
      </c>
      <c r="C4105" s="325" t="s">
        <v>169</v>
      </c>
      <c r="D4105" s="325" t="s">
        <v>81</v>
      </c>
      <c r="E4105" s="325" t="s">
        <v>47</v>
      </c>
      <c r="F4105" s="325" t="s">
        <v>170</v>
      </c>
      <c r="G4105" s="325" t="s">
        <v>170</v>
      </c>
      <c r="H4105" s="325" t="s">
        <v>170</v>
      </c>
      <c r="I4105" s="325" t="s">
        <v>170</v>
      </c>
    </row>
    <row r="4106" spans="1:9" x14ac:dyDescent="0.25">
      <c r="A4106" s="392">
        <v>43952</v>
      </c>
      <c r="B4106" s="324" t="s">
        <v>171</v>
      </c>
      <c r="C4106" s="324" t="s">
        <v>169</v>
      </c>
      <c r="D4106" s="324" t="s">
        <v>81</v>
      </c>
      <c r="E4106" s="324" t="s">
        <v>48</v>
      </c>
      <c r="F4106" s="324" t="s">
        <v>170</v>
      </c>
      <c r="G4106" s="324" t="s">
        <v>170</v>
      </c>
      <c r="H4106" s="324" t="s">
        <v>170</v>
      </c>
      <c r="I4106" s="324" t="s">
        <v>170</v>
      </c>
    </row>
    <row r="4107" spans="1:9" x14ac:dyDescent="0.25">
      <c r="A4107" s="393">
        <v>43952</v>
      </c>
      <c r="B4107" s="325" t="s">
        <v>171</v>
      </c>
      <c r="C4107" s="325" t="s">
        <v>169</v>
      </c>
      <c r="D4107" s="325" t="s">
        <v>81</v>
      </c>
      <c r="E4107" s="325" t="s">
        <v>50</v>
      </c>
      <c r="F4107" s="325" t="s">
        <v>170</v>
      </c>
      <c r="G4107" s="325" t="s">
        <v>170</v>
      </c>
      <c r="H4107" s="325" t="s">
        <v>170</v>
      </c>
      <c r="I4107" s="325" t="s">
        <v>170</v>
      </c>
    </row>
    <row r="4108" spans="1:9" x14ac:dyDescent="0.25">
      <c r="A4108" s="392">
        <v>43952</v>
      </c>
      <c r="B4108" s="324" t="s">
        <v>171</v>
      </c>
      <c r="C4108" s="324" t="s">
        <v>169</v>
      </c>
      <c r="D4108" s="324" t="s">
        <v>82</v>
      </c>
      <c r="E4108" s="324" t="s">
        <v>9</v>
      </c>
      <c r="F4108" s="324" t="s">
        <v>170</v>
      </c>
      <c r="G4108" s="324" t="s">
        <v>170</v>
      </c>
      <c r="H4108" s="324" t="s">
        <v>170</v>
      </c>
      <c r="I4108" s="324" t="s">
        <v>170</v>
      </c>
    </row>
    <row r="4109" spans="1:9" x14ac:dyDescent="0.25">
      <c r="A4109" s="393">
        <v>43952</v>
      </c>
      <c r="B4109" s="325" t="s">
        <v>171</v>
      </c>
      <c r="C4109" s="325" t="s">
        <v>169</v>
      </c>
      <c r="D4109" s="325" t="s">
        <v>82</v>
      </c>
      <c r="E4109" s="325" t="s">
        <v>10</v>
      </c>
      <c r="F4109" s="325" t="s">
        <v>170</v>
      </c>
      <c r="G4109" s="325" t="s">
        <v>170</v>
      </c>
      <c r="H4109" s="325" t="s">
        <v>170</v>
      </c>
      <c r="I4109" s="325" t="s">
        <v>170</v>
      </c>
    </row>
    <row r="4110" spans="1:9" x14ac:dyDescent="0.25">
      <c r="A4110" s="392">
        <v>43952</v>
      </c>
      <c r="B4110" s="324" t="s">
        <v>171</v>
      </c>
      <c r="C4110" s="324" t="s">
        <v>169</v>
      </c>
      <c r="D4110" s="324" t="s">
        <v>82</v>
      </c>
      <c r="E4110" s="324" t="s">
        <v>11</v>
      </c>
      <c r="F4110" s="324" t="s">
        <v>170</v>
      </c>
      <c r="G4110" s="324" t="s">
        <v>170</v>
      </c>
      <c r="H4110" s="324" t="s">
        <v>170</v>
      </c>
      <c r="I4110" s="324" t="s">
        <v>170</v>
      </c>
    </row>
    <row r="4111" spans="1:9" x14ac:dyDescent="0.25">
      <c r="A4111" s="393">
        <v>43952</v>
      </c>
      <c r="B4111" s="325" t="s">
        <v>171</v>
      </c>
      <c r="C4111" s="325" t="s">
        <v>169</v>
      </c>
      <c r="D4111" s="325" t="s">
        <v>82</v>
      </c>
      <c r="E4111" s="325" t="s">
        <v>12</v>
      </c>
      <c r="F4111" s="325" t="s">
        <v>170</v>
      </c>
      <c r="G4111" s="325" t="s">
        <v>170</v>
      </c>
      <c r="H4111" s="325" t="s">
        <v>170</v>
      </c>
      <c r="I4111" s="325" t="s">
        <v>170</v>
      </c>
    </row>
    <row r="4112" spans="1:9" x14ac:dyDescent="0.25">
      <c r="A4112" s="392">
        <v>43952</v>
      </c>
      <c r="B4112" s="324" t="s">
        <v>171</v>
      </c>
      <c r="C4112" s="324" t="s">
        <v>169</v>
      </c>
      <c r="D4112" s="324" t="s">
        <v>82</v>
      </c>
      <c r="E4112" s="324" t="s">
        <v>13</v>
      </c>
      <c r="F4112" s="324" t="s">
        <v>170</v>
      </c>
      <c r="G4112" s="324" t="s">
        <v>170</v>
      </c>
      <c r="H4112" s="324" t="s">
        <v>170</v>
      </c>
      <c r="I4112" s="324" t="s">
        <v>170</v>
      </c>
    </row>
    <row r="4113" spans="1:9" x14ac:dyDescent="0.25">
      <c r="A4113" s="393">
        <v>43952</v>
      </c>
      <c r="B4113" s="325" t="s">
        <v>157</v>
      </c>
      <c r="C4113" s="325" t="s">
        <v>169</v>
      </c>
      <c r="D4113" s="325" t="s">
        <v>81</v>
      </c>
      <c r="E4113" s="325" t="s">
        <v>46</v>
      </c>
      <c r="F4113" s="325">
        <v>121</v>
      </c>
      <c r="G4113" s="325" t="s">
        <v>170</v>
      </c>
      <c r="H4113" s="325" t="s">
        <v>170</v>
      </c>
      <c r="I4113" s="325" t="s">
        <v>170</v>
      </c>
    </row>
    <row r="4114" spans="1:9" x14ac:dyDescent="0.25">
      <c r="A4114" s="392">
        <v>43952</v>
      </c>
      <c r="B4114" s="324" t="s">
        <v>157</v>
      </c>
      <c r="C4114" s="324" t="s">
        <v>169</v>
      </c>
      <c r="D4114" s="324" t="s">
        <v>81</v>
      </c>
      <c r="E4114" s="324" t="s">
        <v>47</v>
      </c>
      <c r="F4114" s="324">
        <v>47</v>
      </c>
      <c r="G4114" s="324" t="s">
        <v>170</v>
      </c>
      <c r="H4114" s="324" t="s">
        <v>170</v>
      </c>
      <c r="I4114" s="324" t="s">
        <v>170</v>
      </c>
    </row>
    <row r="4115" spans="1:9" x14ac:dyDescent="0.25">
      <c r="A4115" s="393">
        <v>43952</v>
      </c>
      <c r="B4115" s="325" t="s">
        <v>157</v>
      </c>
      <c r="C4115" s="325" t="s">
        <v>169</v>
      </c>
      <c r="D4115" s="325" t="s">
        <v>81</v>
      </c>
      <c r="E4115" s="325" t="s">
        <v>48</v>
      </c>
      <c r="F4115" s="325">
        <v>58</v>
      </c>
      <c r="G4115" s="325" t="s">
        <v>170</v>
      </c>
      <c r="H4115" s="325" t="s">
        <v>170</v>
      </c>
      <c r="I4115" s="325" t="s">
        <v>170</v>
      </c>
    </row>
    <row r="4116" spans="1:9" x14ac:dyDescent="0.25">
      <c r="A4116" s="392">
        <v>43952</v>
      </c>
      <c r="B4116" s="324" t="s">
        <v>157</v>
      </c>
      <c r="C4116" s="324" t="s">
        <v>169</v>
      </c>
      <c r="D4116" s="324" t="s">
        <v>81</v>
      </c>
      <c r="E4116" s="324" t="s">
        <v>50</v>
      </c>
      <c r="F4116" s="324">
        <v>139</v>
      </c>
      <c r="G4116" s="324" t="s">
        <v>170</v>
      </c>
      <c r="H4116" s="324" t="s">
        <v>170</v>
      </c>
      <c r="I4116" s="324" t="s">
        <v>170</v>
      </c>
    </row>
    <row r="4117" spans="1:9" x14ac:dyDescent="0.25">
      <c r="A4117" s="393">
        <v>43952</v>
      </c>
      <c r="B4117" s="325" t="s">
        <v>157</v>
      </c>
      <c r="C4117" s="325" t="s">
        <v>169</v>
      </c>
      <c r="D4117" s="325" t="s">
        <v>82</v>
      </c>
      <c r="E4117" s="325" t="s">
        <v>9</v>
      </c>
      <c r="F4117" s="325">
        <v>68</v>
      </c>
      <c r="G4117" s="325" t="s">
        <v>170</v>
      </c>
      <c r="H4117" s="325" t="s">
        <v>170</v>
      </c>
      <c r="I4117" s="325" t="s">
        <v>170</v>
      </c>
    </row>
    <row r="4118" spans="1:9" x14ac:dyDescent="0.25">
      <c r="A4118" s="392">
        <v>43952</v>
      </c>
      <c r="B4118" s="324" t="s">
        <v>157</v>
      </c>
      <c r="C4118" s="324" t="s">
        <v>169</v>
      </c>
      <c r="D4118" s="324" t="s">
        <v>82</v>
      </c>
      <c r="E4118" s="324" t="s">
        <v>10</v>
      </c>
      <c r="F4118" s="324">
        <v>12</v>
      </c>
      <c r="G4118" s="324" t="s">
        <v>170</v>
      </c>
      <c r="H4118" s="324" t="s">
        <v>170</v>
      </c>
      <c r="I4118" s="324" t="s">
        <v>170</v>
      </c>
    </row>
    <row r="4119" spans="1:9" x14ac:dyDescent="0.25">
      <c r="A4119" s="393">
        <v>43952</v>
      </c>
      <c r="B4119" s="325" t="s">
        <v>157</v>
      </c>
      <c r="C4119" s="325" t="s">
        <v>169</v>
      </c>
      <c r="D4119" s="325" t="s">
        <v>82</v>
      </c>
      <c r="E4119" s="325" t="s">
        <v>11</v>
      </c>
      <c r="F4119" s="325">
        <v>76</v>
      </c>
      <c r="G4119" s="325" t="s">
        <v>170</v>
      </c>
      <c r="H4119" s="325" t="s">
        <v>170</v>
      </c>
      <c r="I4119" s="325" t="s">
        <v>170</v>
      </c>
    </row>
    <row r="4120" spans="1:9" x14ac:dyDescent="0.25">
      <c r="A4120" s="392">
        <v>43952</v>
      </c>
      <c r="B4120" s="324" t="s">
        <v>157</v>
      </c>
      <c r="C4120" s="324" t="s">
        <v>169</v>
      </c>
      <c r="D4120" s="324" t="s">
        <v>82</v>
      </c>
      <c r="E4120" s="324" t="s">
        <v>12</v>
      </c>
      <c r="F4120" s="324">
        <v>48</v>
      </c>
      <c r="G4120" s="324" t="s">
        <v>170</v>
      </c>
      <c r="H4120" s="324" t="s">
        <v>170</v>
      </c>
      <c r="I4120" s="324" t="s">
        <v>170</v>
      </c>
    </row>
    <row r="4121" spans="1:9" x14ac:dyDescent="0.25">
      <c r="A4121" s="393">
        <v>43952</v>
      </c>
      <c r="B4121" s="325" t="s">
        <v>157</v>
      </c>
      <c r="C4121" s="325" t="s">
        <v>169</v>
      </c>
      <c r="D4121" s="325" t="s">
        <v>82</v>
      </c>
      <c r="E4121" s="325" t="s">
        <v>13</v>
      </c>
      <c r="F4121" s="325">
        <v>128</v>
      </c>
      <c r="G4121" s="325" t="s">
        <v>170</v>
      </c>
      <c r="H4121" s="325" t="s">
        <v>170</v>
      </c>
      <c r="I4121" s="325" t="s">
        <v>170</v>
      </c>
    </row>
    <row r="4122" spans="1:9" x14ac:dyDescent="0.25">
      <c r="A4122" s="392">
        <v>43952</v>
      </c>
      <c r="B4122" s="324" t="s">
        <v>158</v>
      </c>
      <c r="C4122" s="324" t="s">
        <v>169</v>
      </c>
      <c r="D4122" s="324" t="s">
        <v>81</v>
      </c>
      <c r="E4122" s="324" t="s">
        <v>46</v>
      </c>
      <c r="F4122" s="324">
        <v>326</v>
      </c>
      <c r="G4122" s="324" t="s">
        <v>170</v>
      </c>
      <c r="H4122" s="324" t="s">
        <v>170</v>
      </c>
      <c r="I4122" s="324" t="s">
        <v>170</v>
      </c>
    </row>
    <row r="4123" spans="1:9" x14ac:dyDescent="0.25">
      <c r="A4123" s="393">
        <v>43952</v>
      </c>
      <c r="B4123" s="325" t="s">
        <v>158</v>
      </c>
      <c r="C4123" s="325" t="s">
        <v>169</v>
      </c>
      <c r="D4123" s="325" t="s">
        <v>81</v>
      </c>
      <c r="E4123" s="325" t="s">
        <v>47</v>
      </c>
      <c r="F4123" s="325">
        <v>82</v>
      </c>
      <c r="G4123" s="325" t="s">
        <v>170</v>
      </c>
      <c r="H4123" s="325" t="s">
        <v>170</v>
      </c>
      <c r="I4123" s="325" t="s">
        <v>170</v>
      </c>
    </row>
    <row r="4124" spans="1:9" x14ac:dyDescent="0.25">
      <c r="A4124" s="392">
        <v>43952</v>
      </c>
      <c r="B4124" s="324" t="s">
        <v>158</v>
      </c>
      <c r="C4124" s="324" t="s">
        <v>169</v>
      </c>
      <c r="D4124" s="324" t="s">
        <v>81</v>
      </c>
      <c r="E4124" s="324" t="s">
        <v>48</v>
      </c>
      <c r="F4124" s="324">
        <v>77</v>
      </c>
      <c r="G4124" s="324" t="s">
        <v>170</v>
      </c>
      <c r="H4124" s="324" t="s">
        <v>170</v>
      </c>
      <c r="I4124" s="324" t="s">
        <v>170</v>
      </c>
    </row>
    <row r="4125" spans="1:9" x14ac:dyDescent="0.25">
      <c r="A4125" s="393">
        <v>43952</v>
      </c>
      <c r="B4125" s="325" t="s">
        <v>158</v>
      </c>
      <c r="C4125" s="325" t="s">
        <v>169</v>
      </c>
      <c r="D4125" s="325" t="s">
        <v>81</v>
      </c>
      <c r="E4125" s="325" t="s">
        <v>50</v>
      </c>
      <c r="F4125" s="325">
        <v>162</v>
      </c>
      <c r="G4125" s="325" t="s">
        <v>170</v>
      </c>
      <c r="H4125" s="325" t="s">
        <v>170</v>
      </c>
      <c r="I4125" s="325" t="s">
        <v>170</v>
      </c>
    </row>
    <row r="4126" spans="1:9" x14ac:dyDescent="0.25">
      <c r="A4126" s="392">
        <v>43952</v>
      </c>
      <c r="B4126" s="324" t="s">
        <v>158</v>
      </c>
      <c r="C4126" s="324" t="s">
        <v>169</v>
      </c>
      <c r="D4126" s="324" t="s">
        <v>82</v>
      </c>
      <c r="E4126" s="324" t="s">
        <v>9</v>
      </c>
      <c r="F4126" s="324">
        <v>34</v>
      </c>
      <c r="G4126" s="324" t="s">
        <v>170</v>
      </c>
      <c r="H4126" s="324" t="s">
        <v>170</v>
      </c>
      <c r="I4126" s="324" t="s">
        <v>170</v>
      </c>
    </row>
    <row r="4127" spans="1:9" x14ac:dyDescent="0.25">
      <c r="A4127" s="393">
        <v>43952</v>
      </c>
      <c r="B4127" s="325" t="s">
        <v>158</v>
      </c>
      <c r="C4127" s="325" t="s">
        <v>169</v>
      </c>
      <c r="D4127" s="325" t="s">
        <v>82</v>
      </c>
      <c r="E4127" s="325" t="s">
        <v>10</v>
      </c>
      <c r="F4127" s="325">
        <v>56</v>
      </c>
      <c r="G4127" s="325" t="s">
        <v>170</v>
      </c>
      <c r="H4127" s="325" t="s">
        <v>170</v>
      </c>
      <c r="I4127" s="325" t="s">
        <v>170</v>
      </c>
    </row>
    <row r="4128" spans="1:9" x14ac:dyDescent="0.25">
      <c r="A4128" s="392">
        <v>43952</v>
      </c>
      <c r="B4128" s="324" t="s">
        <v>158</v>
      </c>
      <c r="C4128" s="324" t="s">
        <v>169</v>
      </c>
      <c r="D4128" s="324" t="s">
        <v>82</v>
      </c>
      <c r="E4128" s="324" t="s">
        <v>11</v>
      </c>
      <c r="F4128" s="324">
        <v>67</v>
      </c>
      <c r="G4128" s="324" t="s">
        <v>170</v>
      </c>
      <c r="H4128" s="324" t="s">
        <v>170</v>
      </c>
      <c r="I4128" s="324" t="s">
        <v>170</v>
      </c>
    </row>
    <row r="4129" spans="1:9" x14ac:dyDescent="0.25">
      <c r="A4129" s="393">
        <v>43952</v>
      </c>
      <c r="B4129" s="325" t="s">
        <v>158</v>
      </c>
      <c r="C4129" s="325" t="s">
        <v>169</v>
      </c>
      <c r="D4129" s="325" t="s">
        <v>82</v>
      </c>
      <c r="E4129" s="325" t="s">
        <v>12</v>
      </c>
      <c r="F4129" s="325">
        <v>209</v>
      </c>
      <c r="G4129" s="325" t="s">
        <v>170</v>
      </c>
      <c r="H4129" s="325" t="s">
        <v>170</v>
      </c>
      <c r="I4129" s="325" t="s">
        <v>170</v>
      </c>
    </row>
    <row r="4130" spans="1:9" x14ac:dyDescent="0.25">
      <c r="A4130" s="392">
        <v>43952</v>
      </c>
      <c r="B4130" s="324" t="s">
        <v>158</v>
      </c>
      <c r="C4130" s="324" t="s">
        <v>169</v>
      </c>
      <c r="D4130" s="324" t="s">
        <v>82</v>
      </c>
      <c r="E4130" s="324" t="s">
        <v>13</v>
      </c>
      <c r="F4130" s="324">
        <v>281</v>
      </c>
      <c r="G4130" s="324" t="s">
        <v>170</v>
      </c>
      <c r="H4130" s="324" t="s">
        <v>170</v>
      </c>
      <c r="I4130" s="324" t="s">
        <v>170</v>
      </c>
    </row>
    <row r="4131" spans="1:9" x14ac:dyDescent="0.25">
      <c r="A4131" s="393">
        <v>43952</v>
      </c>
      <c r="B4131" s="325" t="s">
        <v>94</v>
      </c>
      <c r="C4131" s="325" t="s">
        <v>169</v>
      </c>
      <c r="D4131" s="325" t="s">
        <v>81</v>
      </c>
      <c r="E4131" s="325" t="s">
        <v>46</v>
      </c>
      <c r="F4131" s="325">
        <v>192</v>
      </c>
      <c r="G4131" s="325">
        <v>178</v>
      </c>
      <c r="H4131" s="325">
        <v>14</v>
      </c>
      <c r="I4131" s="325">
        <v>0.08</v>
      </c>
    </row>
    <row r="4132" spans="1:9" x14ac:dyDescent="0.25">
      <c r="A4132" s="392">
        <v>43952</v>
      </c>
      <c r="B4132" s="324" t="s">
        <v>94</v>
      </c>
      <c r="C4132" s="324" t="s">
        <v>169</v>
      </c>
      <c r="D4132" s="324" t="s">
        <v>81</v>
      </c>
      <c r="E4132" s="324" t="s">
        <v>47</v>
      </c>
      <c r="F4132" s="324">
        <v>329</v>
      </c>
      <c r="G4132" s="324">
        <v>335</v>
      </c>
      <c r="H4132" s="324">
        <v>-6</v>
      </c>
      <c r="I4132" s="324">
        <v>-0.02</v>
      </c>
    </row>
    <row r="4133" spans="1:9" x14ac:dyDescent="0.25">
      <c r="A4133" s="393">
        <v>43952</v>
      </c>
      <c r="B4133" s="325" t="s">
        <v>94</v>
      </c>
      <c r="C4133" s="325" t="s">
        <v>169</v>
      </c>
      <c r="D4133" s="325" t="s">
        <v>81</v>
      </c>
      <c r="E4133" s="325" t="s">
        <v>48</v>
      </c>
      <c r="F4133" s="325">
        <v>113</v>
      </c>
      <c r="G4133" s="325">
        <v>120</v>
      </c>
      <c r="H4133" s="325">
        <v>-7</v>
      </c>
      <c r="I4133" s="325">
        <v>-0.06</v>
      </c>
    </row>
    <row r="4134" spans="1:9" x14ac:dyDescent="0.25">
      <c r="A4134" s="392">
        <v>43952</v>
      </c>
      <c r="B4134" s="324" t="s">
        <v>94</v>
      </c>
      <c r="C4134" s="324" t="s">
        <v>169</v>
      </c>
      <c r="D4134" s="324" t="s">
        <v>81</v>
      </c>
      <c r="E4134" s="324" t="s">
        <v>50</v>
      </c>
      <c r="F4134" s="324">
        <v>778</v>
      </c>
      <c r="G4134" s="324">
        <v>782</v>
      </c>
      <c r="H4134" s="324">
        <v>-4</v>
      </c>
      <c r="I4134" s="324">
        <v>-0.01</v>
      </c>
    </row>
    <row r="4135" spans="1:9" x14ac:dyDescent="0.25">
      <c r="A4135" s="393">
        <v>43952</v>
      </c>
      <c r="B4135" s="325" t="s">
        <v>94</v>
      </c>
      <c r="C4135" s="325" t="s">
        <v>169</v>
      </c>
      <c r="D4135" s="325" t="s">
        <v>82</v>
      </c>
      <c r="E4135" s="325" t="s">
        <v>9</v>
      </c>
      <c r="F4135" s="325">
        <v>320</v>
      </c>
      <c r="G4135" s="325">
        <v>327</v>
      </c>
      <c r="H4135" s="325">
        <v>-7</v>
      </c>
      <c r="I4135" s="325">
        <v>-0.02</v>
      </c>
    </row>
    <row r="4136" spans="1:9" x14ac:dyDescent="0.25">
      <c r="A4136" s="392">
        <v>43952</v>
      </c>
      <c r="B4136" s="324" t="s">
        <v>94</v>
      </c>
      <c r="C4136" s="324" t="s">
        <v>169</v>
      </c>
      <c r="D4136" s="324" t="s">
        <v>82</v>
      </c>
      <c r="E4136" s="324" t="s">
        <v>10</v>
      </c>
      <c r="F4136" s="324">
        <v>126</v>
      </c>
      <c r="G4136" s="324">
        <v>130</v>
      </c>
      <c r="H4136" s="324">
        <v>-4</v>
      </c>
      <c r="I4136" s="324">
        <v>-0.03</v>
      </c>
    </row>
    <row r="4137" spans="1:9" x14ac:dyDescent="0.25">
      <c r="A4137" s="393">
        <v>43952</v>
      </c>
      <c r="B4137" s="325" t="s">
        <v>94</v>
      </c>
      <c r="C4137" s="325" t="s">
        <v>169</v>
      </c>
      <c r="D4137" s="325" t="s">
        <v>82</v>
      </c>
      <c r="E4137" s="325" t="s">
        <v>11</v>
      </c>
      <c r="F4137" s="325">
        <v>279</v>
      </c>
      <c r="G4137" s="325">
        <v>284</v>
      </c>
      <c r="H4137" s="325">
        <v>-5</v>
      </c>
      <c r="I4137" s="325">
        <v>-0.02</v>
      </c>
    </row>
    <row r="4138" spans="1:9" x14ac:dyDescent="0.25">
      <c r="A4138" s="392">
        <v>43952</v>
      </c>
      <c r="B4138" s="324" t="s">
        <v>94</v>
      </c>
      <c r="C4138" s="324" t="s">
        <v>169</v>
      </c>
      <c r="D4138" s="324" t="s">
        <v>82</v>
      </c>
      <c r="E4138" s="324" t="s">
        <v>12</v>
      </c>
      <c r="F4138" s="324">
        <v>254</v>
      </c>
      <c r="G4138" s="324">
        <v>254</v>
      </c>
      <c r="H4138" s="324">
        <v>0</v>
      </c>
      <c r="I4138" s="324">
        <v>0</v>
      </c>
    </row>
    <row r="4139" spans="1:9" x14ac:dyDescent="0.25">
      <c r="A4139" s="393">
        <v>43952</v>
      </c>
      <c r="B4139" s="325" t="s">
        <v>94</v>
      </c>
      <c r="C4139" s="325" t="s">
        <v>169</v>
      </c>
      <c r="D4139" s="325" t="s">
        <v>82</v>
      </c>
      <c r="E4139" s="325" t="s">
        <v>13</v>
      </c>
      <c r="F4139" s="325">
        <v>433</v>
      </c>
      <c r="G4139" s="325">
        <v>420</v>
      </c>
      <c r="H4139" s="325">
        <v>13</v>
      </c>
      <c r="I4139" s="325">
        <v>0.03</v>
      </c>
    </row>
    <row r="4140" spans="1:9" x14ac:dyDescent="0.25">
      <c r="A4140" s="392">
        <v>43952</v>
      </c>
      <c r="B4140" s="324" t="s">
        <v>159</v>
      </c>
      <c r="C4140" s="324" t="s">
        <v>169</v>
      </c>
      <c r="D4140" s="324" t="s">
        <v>81</v>
      </c>
      <c r="E4140" s="324" t="s">
        <v>46</v>
      </c>
      <c r="F4140" s="324">
        <v>124</v>
      </c>
      <c r="G4140" s="324" t="s">
        <v>170</v>
      </c>
      <c r="H4140" s="324" t="s">
        <v>170</v>
      </c>
      <c r="I4140" s="324" t="s">
        <v>170</v>
      </c>
    </row>
    <row r="4141" spans="1:9" x14ac:dyDescent="0.25">
      <c r="A4141" s="393">
        <v>43952</v>
      </c>
      <c r="B4141" s="325" t="s">
        <v>159</v>
      </c>
      <c r="C4141" s="325" t="s">
        <v>169</v>
      </c>
      <c r="D4141" s="325" t="s">
        <v>81</v>
      </c>
      <c r="E4141" s="325" t="s">
        <v>47</v>
      </c>
      <c r="F4141" s="325">
        <v>37</v>
      </c>
      <c r="G4141" s="325" t="s">
        <v>170</v>
      </c>
      <c r="H4141" s="325" t="s">
        <v>170</v>
      </c>
      <c r="I4141" s="325" t="s">
        <v>170</v>
      </c>
    </row>
    <row r="4142" spans="1:9" x14ac:dyDescent="0.25">
      <c r="A4142" s="392">
        <v>43952</v>
      </c>
      <c r="B4142" s="324" t="s">
        <v>159</v>
      </c>
      <c r="C4142" s="324" t="s">
        <v>169</v>
      </c>
      <c r="D4142" s="324" t="s">
        <v>81</v>
      </c>
      <c r="E4142" s="324" t="s">
        <v>48</v>
      </c>
      <c r="F4142" s="324">
        <v>17</v>
      </c>
      <c r="G4142" s="324" t="s">
        <v>170</v>
      </c>
      <c r="H4142" s="324" t="s">
        <v>170</v>
      </c>
      <c r="I4142" s="324" t="s">
        <v>170</v>
      </c>
    </row>
    <row r="4143" spans="1:9" x14ac:dyDescent="0.25">
      <c r="A4143" s="393">
        <v>43952</v>
      </c>
      <c r="B4143" s="325" t="s">
        <v>159</v>
      </c>
      <c r="C4143" s="325" t="s">
        <v>169</v>
      </c>
      <c r="D4143" s="325" t="s">
        <v>81</v>
      </c>
      <c r="E4143" s="325" t="s">
        <v>50</v>
      </c>
      <c r="F4143" s="325">
        <v>52</v>
      </c>
      <c r="G4143" s="325" t="s">
        <v>170</v>
      </c>
      <c r="H4143" s="325" t="s">
        <v>170</v>
      </c>
      <c r="I4143" s="325" t="s">
        <v>170</v>
      </c>
    </row>
    <row r="4144" spans="1:9" x14ac:dyDescent="0.25">
      <c r="A4144" s="392">
        <v>43952</v>
      </c>
      <c r="B4144" s="324" t="s">
        <v>159</v>
      </c>
      <c r="C4144" s="324" t="s">
        <v>169</v>
      </c>
      <c r="D4144" s="324" t="s">
        <v>82</v>
      </c>
      <c r="E4144" s="324" t="s">
        <v>9</v>
      </c>
      <c r="F4144" s="324">
        <v>18</v>
      </c>
      <c r="G4144" s="324" t="s">
        <v>170</v>
      </c>
      <c r="H4144" s="324" t="s">
        <v>170</v>
      </c>
      <c r="I4144" s="324" t="s">
        <v>170</v>
      </c>
    </row>
    <row r="4145" spans="1:9" x14ac:dyDescent="0.25">
      <c r="A4145" s="393">
        <v>43952</v>
      </c>
      <c r="B4145" s="325" t="s">
        <v>159</v>
      </c>
      <c r="C4145" s="325" t="s">
        <v>169</v>
      </c>
      <c r="D4145" s="325" t="s">
        <v>82</v>
      </c>
      <c r="E4145" s="325" t="s">
        <v>10</v>
      </c>
      <c r="F4145" s="325">
        <v>21</v>
      </c>
      <c r="G4145" s="325" t="s">
        <v>170</v>
      </c>
      <c r="H4145" s="325" t="s">
        <v>170</v>
      </c>
      <c r="I4145" s="325" t="s">
        <v>170</v>
      </c>
    </row>
    <row r="4146" spans="1:9" x14ac:dyDescent="0.25">
      <c r="A4146" s="392">
        <v>43952</v>
      </c>
      <c r="B4146" s="324" t="s">
        <v>159</v>
      </c>
      <c r="C4146" s="324" t="s">
        <v>169</v>
      </c>
      <c r="D4146" s="324" t="s">
        <v>82</v>
      </c>
      <c r="E4146" s="324" t="s">
        <v>11</v>
      </c>
      <c r="F4146" s="324">
        <v>18</v>
      </c>
      <c r="G4146" s="324" t="s">
        <v>170</v>
      </c>
      <c r="H4146" s="324" t="s">
        <v>170</v>
      </c>
      <c r="I4146" s="324" t="s">
        <v>170</v>
      </c>
    </row>
    <row r="4147" spans="1:9" x14ac:dyDescent="0.25">
      <c r="A4147" s="393">
        <v>43952</v>
      </c>
      <c r="B4147" s="325" t="s">
        <v>159</v>
      </c>
      <c r="C4147" s="325" t="s">
        <v>169</v>
      </c>
      <c r="D4147" s="325" t="s">
        <v>82</v>
      </c>
      <c r="E4147" s="325" t="s">
        <v>12</v>
      </c>
      <c r="F4147" s="325">
        <v>80</v>
      </c>
      <c r="G4147" s="325" t="s">
        <v>170</v>
      </c>
      <c r="H4147" s="325" t="s">
        <v>170</v>
      </c>
      <c r="I4147" s="325" t="s">
        <v>170</v>
      </c>
    </row>
    <row r="4148" spans="1:9" x14ac:dyDescent="0.25">
      <c r="A4148" s="392">
        <v>43952</v>
      </c>
      <c r="B4148" s="324" t="s">
        <v>159</v>
      </c>
      <c r="C4148" s="324" t="s">
        <v>169</v>
      </c>
      <c r="D4148" s="324" t="s">
        <v>82</v>
      </c>
      <c r="E4148" s="324" t="s">
        <v>13</v>
      </c>
      <c r="F4148" s="324">
        <v>93</v>
      </c>
      <c r="G4148" s="324" t="s">
        <v>170</v>
      </c>
      <c r="H4148" s="324" t="s">
        <v>170</v>
      </c>
      <c r="I4148" s="324" t="s">
        <v>170</v>
      </c>
    </row>
    <row r="4149" spans="1:9" x14ac:dyDescent="0.25">
      <c r="A4149" s="393">
        <v>43952</v>
      </c>
      <c r="B4149" s="325" t="s">
        <v>160</v>
      </c>
      <c r="C4149" s="325" t="s">
        <v>169</v>
      </c>
      <c r="D4149" s="325" t="s">
        <v>81</v>
      </c>
      <c r="E4149" s="325" t="s">
        <v>46</v>
      </c>
      <c r="F4149" s="325">
        <v>20</v>
      </c>
      <c r="G4149" s="325" t="s">
        <v>170</v>
      </c>
      <c r="H4149" s="325" t="s">
        <v>170</v>
      </c>
      <c r="I4149" s="325" t="s">
        <v>170</v>
      </c>
    </row>
    <row r="4150" spans="1:9" x14ac:dyDescent="0.25">
      <c r="A4150" s="392">
        <v>43952</v>
      </c>
      <c r="B4150" s="324" t="s">
        <v>160</v>
      </c>
      <c r="C4150" s="324" t="s">
        <v>169</v>
      </c>
      <c r="D4150" s="324" t="s">
        <v>81</v>
      </c>
      <c r="E4150" s="324" t="s">
        <v>47</v>
      </c>
      <c r="F4150" s="324">
        <v>12</v>
      </c>
      <c r="G4150" s="324" t="s">
        <v>170</v>
      </c>
      <c r="H4150" s="324" t="s">
        <v>170</v>
      </c>
      <c r="I4150" s="324" t="s">
        <v>170</v>
      </c>
    </row>
    <row r="4151" spans="1:9" x14ac:dyDescent="0.25">
      <c r="A4151" s="393">
        <v>43952</v>
      </c>
      <c r="B4151" s="325" t="s">
        <v>160</v>
      </c>
      <c r="C4151" s="325" t="s">
        <v>169</v>
      </c>
      <c r="D4151" s="325" t="s">
        <v>81</v>
      </c>
      <c r="E4151" s="325" t="s">
        <v>48</v>
      </c>
      <c r="F4151" s="325">
        <v>11</v>
      </c>
      <c r="G4151" s="325" t="s">
        <v>170</v>
      </c>
      <c r="H4151" s="325" t="s">
        <v>170</v>
      </c>
      <c r="I4151" s="325" t="s">
        <v>170</v>
      </c>
    </row>
    <row r="4152" spans="1:9" x14ac:dyDescent="0.25">
      <c r="A4152" s="392">
        <v>43952</v>
      </c>
      <c r="B4152" s="324" t="s">
        <v>160</v>
      </c>
      <c r="C4152" s="324" t="s">
        <v>169</v>
      </c>
      <c r="D4152" s="324" t="s">
        <v>81</v>
      </c>
      <c r="E4152" s="324" t="s">
        <v>50</v>
      </c>
      <c r="F4152" s="324">
        <v>72</v>
      </c>
      <c r="G4152" s="324" t="s">
        <v>170</v>
      </c>
      <c r="H4152" s="324" t="s">
        <v>170</v>
      </c>
      <c r="I4152" s="324" t="s">
        <v>170</v>
      </c>
    </row>
    <row r="4153" spans="1:9" x14ac:dyDescent="0.25">
      <c r="A4153" s="393">
        <v>43952</v>
      </c>
      <c r="B4153" s="325" t="s">
        <v>13</v>
      </c>
      <c r="C4153" s="325" t="s">
        <v>169</v>
      </c>
      <c r="D4153" s="325" t="s">
        <v>81</v>
      </c>
      <c r="E4153" s="325" t="s">
        <v>46</v>
      </c>
      <c r="F4153" s="325">
        <v>191</v>
      </c>
      <c r="G4153" s="325">
        <v>208</v>
      </c>
      <c r="H4153" s="325">
        <v>-17</v>
      </c>
      <c r="I4153" s="325">
        <v>-0.08</v>
      </c>
    </row>
    <row r="4154" spans="1:9" x14ac:dyDescent="0.25">
      <c r="A4154" s="392">
        <v>43952</v>
      </c>
      <c r="B4154" s="324" t="s">
        <v>13</v>
      </c>
      <c r="C4154" s="324" t="s">
        <v>169</v>
      </c>
      <c r="D4154" s="324" t="s">
        <v>81</v>
      </c>
      <c r="E4154" s="324" t="s">
        <v>47</v>
      </c>
      <c r="F4154" s="324">
        <v>74</v>
      </c>
      <c r="G4154" s="324">
        <v>78</v>
      </c>
      <c r="H4154" s="324">
        <v>-4</v>
      </c>
      <c r="I4154" s="324">
        <v>-0.05</v>
      </c>
    </row>
    <row r="4155" spans="1:9" x14ac:dyDescent="0.25">
      <c r="A4155" s="393">
        <v>43952</v>
      </c>
      <c r="B4155" s="325" t="s">
        <v>13</v>
      </c>
      <c r="C4155" s="325" t="s">
        <v>169</v>
      </c>
      <c r="D4155" s="325" t="s">
        <v>81</v>
      </c>
      <c r="E4155" s="325" t="s">
        <v>48</v>
      </c>
      <c r="F4155" s="325">
        <v>51</v>
      </c>
      <c r="G4155" s="325">
        <v>57</v>
      </c>
      <c r="H4155" s="325">
        <v>-6</v>
      </c>
      <c r="I4155" s="325">
        <v>-0.11</v>
      </c>
    </row>
    <row r="4156" spans="1:9" x14ac:dyDescent="0.25">
      <c r="A4156" s="392">
        <v>43952</v>
      </c>
      <c r="B4156" s="324" t="s">
        <v>13</v>
      </c>
      <c r="C4156" s="324" t="s">
        <v>169</v>
      </c>
      <c r="D4156" s="324" t="s">
        <v>81</v>
      </c>
      <c r="E4156" s="324" t="s">
        <v>50</v>
      </c>
      <c r="F4156" s="324">
        <v>72</v>
      </c>
      <c r="G4156" s="324">
        <v>76</v>
      </c>
      <c r="H4156" s="324">
        <v>-4</v>
      </c>
      <c r="I4156" s="324">
        <v>-0.05</v>
      </c>
    </row>
    <row r="4157" spans="1:9" x14ac:dyDescent="0.25">
      <c r="A4157" s="393">
        <v>43952</v>
      </c>
      <c r="B4157" s="325" t="s">
        <v>95</v>
      </c>
      <c r="C4157" s="325" t="s">
        <v>169</v>
      </c>
      <c r="D4157" s="325" t="s">
        <v>81</v>
      </c>
      <c r="E4157" s="325" t="s">
        <v>46</v>
      </c>
      <c r="F4157" s="325">
        <v>640</v>
      </c>
      <c r="G4157" s="325">
        <v>551</v>
      </c>
      <c r="H4157" s="325">
        <v>89</v>
      </c>
      <c r="I4157" s="325">
        <v>0.16</v>
      </c>
    </row>
    <row r="4158" spans="1:9" x14ac:dyDescent="0.25">
      <c r="A4158" s="392">
        <v>43952</v>
      </c>
      <c r="B4158" s="324" t="s">
        <v>95</v>
      </c>
      <c r="C4158" s="324" t="s">
        <v>169</v>
      </c>
      <c r="D4158" s="324" t="s">
        <v>81</v>
      </c>
      <c r="E4158" s="324" t="s">
        <v>47</v>
      </c>
      <c r="F4158" s="324">
        <v>186</v>
      </c>
      <c r="G4158" s="324">
        <v>185</v>
      </c>
      <c r="H4158" s="324">
        <v>1</v>
      </c>
      <c r="I4158" s="324">
        <v>0.01</v>
      </c>
    </row>
    <row r="4159" spans="1:9" x14ac:dyDescent="0.25">
      <c r="A4159" s="393">
        <v>43952</v>
      </c>
      <c r="B4159" s="325" t="s">
        <v>95</v>
      </c>
      <c r="C4159" s="325" t="s">
        <v>169</v>
      </c>
      <c r="D4159" s="325" t="s">
        <v>81</v>
      </c>
      <c r="E4159" s="325" t="s">
        <v>48</v>
      </c>
      <c r="F4159" s="325">
        <v>156</v>
      </c>
      <c r="G4159" s="325">
        <v>137</v>
      </c>
      <c r="H4159" s="325">
        <v>19</v>
      </c>
      <c r="I4159" s="325">
        <v>0.14000000000000001</v>
      </c>
    </row>
    <row r="4160" spans="1:9" x14ac:dyDescent="0.25">
      <c r="A4160" s="392">
        <v>43952</v>
      </c>
      <c r="B4160" s="324" t="s">
        <v>95</v>
      </c>
      <c r="C4160" s="324" t="s">
        <v>169</v>
      </c>
      <c r="D4160" s="324" t="s">
        <v>81</v>
      </c>
      <c r="E4160" s="324" t="s">
        <v>50</v>
      </c>
      <c r="F4160" s="324">
        <v>244</v>
      </c>
      <c r="G4160" s="324">
        <v>243</v>
      </c>
      <c r="H4160" s="324">
        <v>1</v>
      </c>
      <c r="I4160" s="324">
        <v>0</v>
      </c>
    </row>
    <row r="4161" spans="1:9" x14ac:dyDescent="0.25">
      <c r="A4161" s="393">
        <v>43952</v>
      </c>
      <c r="B4161" s="325" t="s">
        <v>95</v>
      </c>
      <c r="C4161" s="325" t="s">
        <v>169</v>
      </c>
      <c r="D4161" s="325" t="s">
        <v>82</v>
      </c>
      <c r="E4161" s="325" t="s">
        <v>9</v>
      </c>
      <c r="F4161" s="325">
        <v>34</v>
      </c>
      <c r="G4161" s="325">
        <v>34</v>
      </c>
      <c r="H4161" s="325">
        <v>0</v>
      </c>
      <c r="I4161" s="325">
        <v>0</v>
      </c>
    </row>
    <row r="4162" spans="1:9" x14ac:dyDescent="0.25">
      <c r="A4162" s="392">
        <v>43952</v>
      </c>
      <c r="B4162" s="324" t="s">
        <v>95</v>
      </c>
      <c r="C4162" s="324" t="s">
        <v>169</v>
      </c>
      <c r="D4162" s="324" t="s">
        <v>82</v>
      </c>
      <c r="E4162" s="324" t="s">
        <v>10</v>
      </c>
      <c r="F4162" s="324">
        <v>56</v>
      </c>
      <c r="G4162" s="324">
        <v>56</v>
      </c>
      <c r="H4162" s="324">
        <v>0</v>
      </c>
      <c r="I4162" s="324">
        <v>0</v>
      </c>
    </row>
    <row r="4163" spans="1:9" x14ac:dyDescent="0.25">
      <c r="A4163" s="393">
        <v>43952</v>
      </c>
      <c r="B4163" s="325" t="s">
        <v>95</v>
      </c>
      <c r="C4163" s="325" t="s">
        <v>169</v>
      </c>
      <c r="D4163" s="325" t="s">
        <v>82</v>
      </c>
      <c r="E4163" s="325" t="s">
        <v>11</v>
      </c>
      <c r="F4163" s="325">
        <v>67</v>
      </c>
      <c r="G4163" s="325">
        <v>67</v>
      </c>
      <c r="H4163" s="325">
        <v>0</v>
      </c>
      <c r="I4163" s="325">
        <v>0</v>
      </c>
    </row>
    <row r="4164" spans="1:9" x14ac:dyDescent="0.25">
      <c r="A4164" s="392">
        <v>43952</v>
      </c>
      <c r="B4164" s="324" t="s">
        <v>95</v>
      </c>
      <c r="C4164" s="324" t="s">
        <v>169</v>
      </c>
      <c r="D4164" s="324" t="s">
        <v>82</v>
      </c>
      <c r="E4164" s="324" t="s">
        <v>12</v>
      </c>
      <c r="F4164" s="324">
        <v>209</v>
      </c>
      <c r="G4164" s="324">
        <v>209</v>
      </c>
      <c r="H4164" s="324">
        <v>0</v>
      </c>
      <c r="I4164" s="324">
        <v>0</v>
      </c>
    </row>
    <row r="4165" spans="1:9" x14ac:dyDescent="0.25">
      <c r="A4165" s="393">
        <v>43952</v>
      </c>
      <c r="B4165" s="325" t="s">
        <v>95</v>
      </c>
      <c r="C4165" s="325" t="s">
        <v>169</v>
      </c>
      <c r="D4165" s="325" t="s">
        <v>82</v>
      </c>
      <c r="E4165" s="325" t="s">
        <v>13</v>
      </c>
      <c r="F4165" s="325">
        <v>281</v>
      </c>
      <c r="G4165" s="325">
        <v>221</v>
      </c>
      <c r="H4165" s="325">
        <v>60</v>
      </c>
      <c r="I4165" s="325">
        <v>0.27</v>
      </c>
    </row>
    <row r="4166" spans="1:9" x14ac:dyDescent="0.25">
      <c r="A4166" s="392">
        <v>43952</v>
      </c>
      <c r="B4166" s="324" t="s">
        <v>96</v>
      </c>
      <c r="C4166" s="324" t="s">
        <v>169</v>
      </c>
      <c r="D4166" s="324" t="s">
        <v>81</v>
      </c>
      <c r="E4166" s="324" t="s">
        <v>46</v>
      </c>
      <c r="F4166" s="324">
        <v>303</v>
      </c>
      <c r="G4166" s="324">
        <v>276</v>
      </c>
      <c r="H4166" s="324">
        <v>27</v>
      </c>
      <c r="I4166" s="324">
        <v>0.1</v>
      </c>
    </row>
    <row r="4167" spans="1:9" x14ac:dyDescent="0.25">
      <c r="A4167" s="393">
        <v>43952</v>
      </c>
      <c r="B4167" s="325" t="s">
        <v>96</v>
      </c>
      <c r="C4167" s="325" t="s">
        <v>169</v>
      </c>
      <c r="D4167" s="325" t="s">
        <v>81</v>
      </c>
      <c r="E4167" s="325" t="s">
        <v>47</v>
      </c>
      <c r="F4167" s="325">
        <v>243</v>
      </c>
      <c r="G4167" s="325">
        <v>242</v>
      </c>
      <c r="H4167" s="325">
        <v>1</v>
      </c>
      <c r="I4167" s="325">
        <v>0</v>
      </c>
    </row>
    <row r="4168" spans="1:9" x14ac:dyDescent="0.25">
      <c r="A4168" s="392">
        <v>43952</v>
      </c>
      <c r="B4168" s="324" t="s">
        <v>96</v>
      </c>
      <c r="C4168" s="324" t="s">
        <v>169</v>
      </c>
      <c r="D4168" s="324" t="s">
        <v>81</v>
      </c>
      <c r="E4168" s="324" t="s">
        <v>48</v>
      </c>
      <c r="F4168" s="324">
        <v>177</v>
      </c>
      <c r="G4168" s="324">
        <v>178</v>
      </c>
      <c r="H4168" s="324">
        <v>-1</v>
      </c>
      <c r="I4168" s="324">
        <v>-0.01</v>
      </c>
    </row>
    <row r="4169" spans="1:9" x14ac:dyDescent="0.25">
      <c r="A4169" s="393">
        <v>43952</v>
      </c>
      <c r="B4169" s="325" t="s">
        <v>96</v>
      </c>
      <c r="C4169" s="325" t="s">
        <v>169</v>
      </c>
      <c r="D4169" s="325" t="s">
        <v>81</v>
      </c>
      <c r="E4169" s="325" t="s">
        <v>50</v>
      </c>
      <c r="F4169" s="325">
        <v>477</v>
      </c>
      <c r="G4169" s="325">
        <v>477</v>
      </c>
      <c r="H4169" s="325">
        <v>0</v>
      </c>
      <c r="I4169" s="325">
        <v>0</v>
      </c>
    </row>
    <row r="4170" spans="1:9" x14ac:dyDescent="0.25">
      <c r="A4170" s="392">
        <v>43952</v>
      </c>
      <c r="B4170" s="324" t="s">
        <v>96</v>
      </c>
      <c r="C4170" s="324" t="s">
        <v>169</v>
      </c>
      <c r="D4170" s="324" t="s">
        <v>82</v>
      </c>
      <c r="E4170" s="324" t="s">
        <v>9</v>
      </c>
      <c r="F4170" s="324">
        <v>249</v>
      </c>
      <c r="G4170" s="324">
        <v>254</v>
      </c>
      <c r="H4170" s="324">
        <v>-5</v>
      </c>
      <c r="I4170" s="324">
        <v>-0.02</v>
      </c>
    </row>
    <row r="4171" spans="1:9" x14ac:dyDescent="0.25">
      <c r="A4171" s="393">
        <v>43952</v>
      </c>
      <c r="B4171" s="325" t="s">
        <v>96</v>
      </c>
      <c r="C4171" s="325" t="s">
        <v>169</v>
      </c>
      <c r="D4171" s="325" t="s">
        <v>82</v>
      </c>
      <c r="E4171" s="325" t="s">
        <v>10</v>
      </c>
      <c r="F4171" s="325">
        <v>116</v>
      </c>
      <c r="G4171" s="325">
        <v>117</v>
      </c>
      <c r="H4171" s="325">
        <v>-1</v>
      </c>
      <c r="I4171" s="325">
        <v>-0.01</v>
      </c>
    </row>
    <row r="4172" spans="1:9" x14ac:dyDescent="0.25">
      <c r="A4172" s="392">
        <v>43952</v>
      </c>
      <c r="B4172" s="324" t="s">
        <v>96</v>
      </c>
      <c r="C4172" s="324" t="s">
        <v>169</v>
      </c>
      <c r="D4172" s="324" t="s">
        <v>82</v>
      </c>
      <c r="E4172" s="324" t="s">
        <v>11</v>
      </c>
      <c r="F4172" s="324">
        <v>122</v>
      </c>
      <c r="G4172" s="324">
        <v>121</v>
      </c>
      <c r="H4172" s="324">
        <v>1</v>
      </c>
      <c r="I4172" s="324">
        <v>0.01</v>
      </c>
    </row>
    <row r="4173" spans="1:9" x14ac:dyDescent="0.25">
      <c r="A4173" s="393">
        <v>43952</v>
      </c>
      <c r="B4173" s="325" t="s">
        <v>96</v>
      </c>
      <c r="C4173" s="325" t="s">
        <v>169</v>
      </c>
      <c r="D4173" s="325" t="s">
        <v>82</v>
      </c>
      <c r="E4173" s="325" t="s">
        <v>12</v>
      </c>
      <c r="F4173" s="325">
        <v>79</v>
      </c>
      <c r="G4173" s="325">
        <v>79</v>
      </c>
      <c r="H4173" s="325">
        <v>0</v>
      </c>
      <c r="I4173" s="325">
        <v>0</v>
      </c>
    </row>
    <row r="4174" spans="1:9" x14ac:dyDescent="0.25">
      <c r="A4174" s="392">
        <v>43952</v>
      </c>
      <c r="B4174" s="324" t="s">
        <v>96</v>
      </c>
      <c r="C4174" s="324" t="s">
        <v>169</v>
      </c>
      <c r="D4174" s="324" t="s">
        <v>82</v>
      </c>
      <c r="E4174" s="324" t="s">
        <v>13</v>
      </c>
      <c r="F4174" s="324">
        <v>420</v>
      </c>
      <c r="G4174" s="324">
        <v>392</v>
      </c>
      <c r="H4174" s="324">
        <v>28</v>
      </c>
      <c r="I4174" s="324">
        <v>7.0000000000000007E-2</v>
      </c>
    </row>
    <row r="4175" spans="1:9" x14ac:dyDescent="0.25">
      <c r="A4175" s="393">
        <v>43952</v>
      </c>
      <c r="B4175" s="325" t="s">
        <v>161</v>
      </c>
      <c r="C4175" s="325" t="s">
        <v>169</v>
      </c>
      <c r="D4175" s="325" t="s">
        <v>81</v>
      </c>
      <c r="E4175" s="325" t="s">
        <v>46</v>
      </c>
      <c r="F4175" s="325">
        <v>45</v>
      </c>
      <c r="G4175" s="325" t="s">
        <v>170</v>
      </c>
      <c r="H4175" s="325" t="s">
        <v>170</v>
      </c>
      <c r="I4175" s="325" t="s">
        <v>170</v>
      </c>
    </row>
    <row r="4176" spans="1:9" x14ac:dyDescent="0.25">
      <c r="A4176" s="392">
        <v>43952</v>
      </c>
      <c r="B4176" s="324" t="s">
        <v>161</v>
      </c>
      <c r="C4176" s="324" t="s">
        <v>169</v>
      </c>
      <c r="D4176" s="324" t="s">
        <v>81</v>
      </c>
      <c r="E4176" s="324" t="s">
        <v>47</v>
      </c>
      <c r="F4176" s="324">
        <v>65</v>
      </c>
      <c r="G4176" s="324" t="s">
        <v>170</v>
      </c>
      <c r="H4176" s="324" t="s">
        <v>170</v>
      </c>
      <c r="I4176" s="324" t="s">
        <v>170</v>
      </c>
    </row>
    <row r="4177" spans="1:9" x14ac:dyDescent="0.25">
      <c r="A4177" s="393">
        <v>43952</v>
      </c>
      <c r="B4177" s="325" t="s">
        <v>161</v>
      </c>
      <c r="C4177" s="325" t="s">
        <v>169</v>
      </c>
      <c r="D4177" s="325" t="s">
        <v>81</v>
      </c>
      <c r="E4177" s="325" t="s">
        <v>48</v>
      </c>
      <c r="F4177" s="325">
        <v>35</v>
      </c>
      <c r="G4177" s="325" t="s">
        <v>170</v>
      </c>
      <c r="H4177" s="325" t="s">
        <v>170</v>
      </c>
      <c r="I4177" s="325" t="s">
        <v>170</v>
      </c>
    </row>
    <row r="4178" spans="1:9" x14ac:dyDescent="0.25">
      <c r="A4178" s="392">
        <v>43952</v>
      </c>
      <c r="B4178" s="324" t="s">
        <v>161</v>
      </c>
      <c r="C4178" s="324" t="s">
        <v>169</v>
      </c>
      <c r="D4178" s="324" t="s">
        <v>81</v>
      </c>
      <c r="E4178" s="324" t="s">
        <v>50</v>
      </c>
      <c r="F4178" s="324">
        <v>294</v>
      </c>
      <c r="G4178" s="324" t="s">
        <v>170</v>
      </c>
      <c r="H4178" s="324" t="s">
        <v>170</v>
      </c>
      <c r="I4178" s="324" t="s">
        <v>170</v>
      </c>
    </row>
    <row r="4179" spans="1:9" x14ac:dyDescent="0.25">
      <c r="A4179" s="393">
        <v>43952</v>
      </c>
      <c r="B4179" s="325" t="s">
        <v>161</v>
      </c>
      <c r="C4179" s="325" t="s">
        <v>169</v>
      </c>
      <c r="D4179" s="325" t="s">
        <v>82</v>
      </c>
      <c r="E4179" s="325" t="s">
        <v>9</v>
      </c>
      <c r="F4179" s="325">
        <v>242</v>
      </c>
      <c r="G4179" s="325" t="s">
        <v>170</v>
      </c>
      <c r="H4179" s="325" t="s">
        <v>170</v>
      </c>
      <c r="I4179" s="325" t="s">
        <v>170</v>
      </c>
    </row>
    <row r="4180" spans="1:9" x14ac:dyDescent="0.25">
      <c r="A4180" s="392">
        <v>43952</v>
      </c>
      <c r="B4180" s="324" t="s">
        <v>161</v>
      </c>
      <c r="C4180" s="324" t="s">
        <v>169</v>
      </c>
      <c r="D4180" s="324" t="s">
        <v>82</v>
      </c>
      <c r="E4180" s="324" t="s">
        <v>10</v>
      </c>
      <c r="F4180" s="324">
        <v>25</v>
      </c>
      <c r="G4180" s="324" t="s">
        <v>170</v>
      </c>
      <c r="H4180" s="324" t="s">
        <v>170</v>
      </c>
      <c r="I4180" s="324" t="s">
        <v>170</v>
      </c>
    </row>
    <row r="4181" spans="1:9" x14ac:dyDescent="0.25">
      <c r="A4181" s="393">
        <v>43952</v>
      </c>
      <c r="B4181" s="325" t="s">
        <v>161</v>
      </c>
      <c r="C4181" s="325" t="s">
        <v>169</v>
      </c>
      <c r="D4181" s="325" t="s">
        <v>82</v>
      </c>
      <c r="E4181" s="325" t="s">
        <v>11</v>
      </c>
      <c r="F4181" s="325">
        <v>44</v>
      </c>
      <c r="G4181" s="325" t="s">
        <v>170</v>
      </c>
      <c r="H4181" s="325" t="s">
        <v>170</v>
      </c>
      <c r="I4181" s="325" t="s">
        <v>170</v>
      </c>
    </row>
    <row r="4182" spans="1:9" x14ac:dyDescent="0.25">
      <c r="A4182" s="392">
        <v>43952</v>
      </c>
      <c r="B4182" s="324" t="s">
        <v>161</v>
      </c>
      <c r="C4182" s="324" t="s">
        <v>169</v>
      </c>
      <c r="D4182" s="324" t="s">
        <v>82</v>
      </c>
      <c r="E4182" s="324" t="s">
        <v>12</v>
      </c>
      <c r="F4182" s="324">
        <v>30</v>
      </c>
      <c r="G4182" s="324" t="s">
        <v>170</v>
      </c>
      <c r="H4182" s="324" t="s">
        <v>170</v>
      </c>
      <c r="I4182" s="324" t="s">
        <v>170</v>
      </c>
    </row>
    <row r="4183" spans="1:9" x14ac:dyDescent="0.25">
      <c r="A4183" s="393">
        <v>43952</v>
      </c>
      <c r="B4183" s="325" t="s">
        <v>161</v>
      </c>
      <c r="C4183" s="325" t="s">
        <v>169</v>
      </c>
      <c r="D4183" s="325" t="s">
        <v>82</v>
      </c>
      <c r="E4183" s="325" t="s">
        <v>13</v>
      </c>
      <c r="F4183" s="325">
        <v>98</v>
      </c>
      <c r="G4183" s="325" t="s">
        <v>170</v>
      </c>
      <c r="H4183" s="325" t="s">
        <v>170</v>
      </c>
      <c r="I4183" s="325" t="s">
        <v>170</v>
      </c>
    </row>
    <row r="4184" spans="1:9" x14ac:dyDescent="0.25">
      <c r="A4184" s="392">
        <v>43983</v>
      </c>
      <c r="B4184" s="324" t="s">
        <v>80</v>
      </c>
      <c r="C4184" s="324" t="s">
        <v>169</v>
      </c>
      <c r="D4184" s="324" t="s">
        <v>81</v>
      </c>
      <c r="E4184" s="324" t="s">
        <v>46</v>
      </c>
      <c r="F4184" s="324">
        <v>5236</v>
      </c>
      <c r="G4184" s="324">
        <v>4867</v>
      </c>
      <c r="H4184" s="324">
        <v>369</v>
      </c>
      <c r="I4184" s="324">
        <v>0.08</v>
      </c>
    </row>
    <row r="4185" spans="1:9" x14ac:dyDescent="0.25">
      <c r="A4185" s="393">
        <v>43983</v>
      </c>
      <c r="B4185" s="325" t="s">
        <v>80</v>
      </c>
      <c r="C4185" s="325" t="s">
        <v>169</v>
      </c>
      <c r="D4185" s="325" t="s">
        <v>81</v>
      </c>
      <c r="E4185" s="325" t="s">
        <v>47</v>
      </c>
      <c r="F4185" s="325">
        <v>3039</v>
      </c>
      <c r="G4185" s="325">
        <v>3077</v>
      </c>
      <c r="H4185" s="325">
        <v>-38</v>
      </c>
      <c r="I4185" s="325">
        <v>-0.01</v>
      </c>
    </row>
    <row r="4186" spans="1:9" x14ac:dyDescent="0.25">
      <c r="A4186" s="392">
        <v>43983</v>
      </c>
      <c r="B4186" s="324" t="s">
        <v>80</v>
      </c>
      <c r="C4186" s="324" t="s">
        <v>169</v>
      </c>
      <c r="D4186" s="324" t="s">
        <v>81</v>
      </c>
      <c r="E4186" s="324" t="s">
        <v>48</v>
      </c>
      <c r="F4186" s="324">
        <v>2287</v>
      </c>
      <c r="G4186" s="324">
        <v>2325</v>
      </c>
      <c r="H4186" s="324">
        <v>-38</v>
      </c>
      <c r="I4186" s="324">
        <v>-0.02</v>
      </c>
    </row>
    <row r="4187" spans="1:9" x14ac:dyDescent="0.25">
      <c r="A4187" s="393">
        <v>43983</v>
      </c>
      <c r="B4187" s="325" t="s">
        <v>80</v>
      </c>
      <c r="C4187" s="325" t="s">
        <v>169</v>
      </c>
      <c r="D4187" s="325" t="s">
        <v>81</v>
      </c>
      <c r="E4187" s="325" t="s">
        <v>49</v>
      </c>
      <c r="F4187" s="325">
        <v>255</v>
      </c>
      <c r="G4187" s="325">
        <v>263</v>
      </c>
      <c r="H4187" s="325">
        <v>-8</v>
      </c>
      <c r="I4187" s="325">
        <v>-0.03</v>
      </c>
    </row>
    <row r="4188" spans="1:9" x14ac:dyDescent="0.25">
      <c r="A4188" s="392">
        <v>43983</v>
      </c>
      <c r="B4188" s="324" t="s">
        <v>80</v>
      </c>
      <c r="C4188" s="324" t="s">
        <v>169</v>
      </c>
      <c r="D4188" s="324" t="s">
        <v>81</v>
      </c>
      <c r="E4188" s="324" t="s">
        <v>50</v>
      </c>
      <c r="F4188" s="324">
        <v>7739</v>
      </c>
      <c r="G4188" s="324">
        <v>7785</v>
      </c>
      <c r="H4188" s="324">
        <v>-46</v>
      </c>
      <c r="I4188" s="324">
        <v>-0.01</v>
      </c>
    </row>
    <row r="4189" spans="1:9" x14ac:dyDescent="0.25">
      <c r="A4189" s="393">
        <v>43983</v>
      </c>
      <c r="B4189" s="325" t="s">
        <v>80</v>
      </c>
      <c r="C4189" s="325" t="s">
        <v>169</v>
      </c>
      <c r="D4189" s="325" t="s">
        <v>82</v>
      </c>
      <c r="E4189" s="325" t="s">
        <v>9</v>
      </c>
      <c r="F4189" s="325">
        <v>2810</v>
      </c>
      <c r="G4189" s="325">
        <v>2869</v>
      </c>
      <c r="H4189" s="325">
        <v>-59</v>
      </c>
      <c r="I4189" s="325">
        <v>-0.02</v>
      </c>
    </row>
    <row r="4190" spans="1:9" x14ac:dyDescent="0.25">
      <c r="A4190" s="392">
        <v>43983</v>
      </c>
      <c r="B4190" s="324" t="s">
        <v>80</v>
      </c>
      <c r="C4190" s="324" t="s">
        <v>169</v>
      </c>
      <c r="D4190" s="324" t="s">
        <v>82</v>
      </c>
      <c r="E4190" s="324" t="s">
        <v>10</v>
      </c>
      <c r="F4190" s="324">
        <v>2321</v>
      </c>
      <c r="G4190" s="324">
        <v>2339</v>
      </c>
      <c r="H4190" s="324">
        <v>-18</v>
      </c>
      <c r="I4190" s="324">
        <v>-0.01</v>
      </c>
    </row>
    <row r="4191" spans="1:9" x14ac:dyDescent="0.25">
      <c r="A4191" s="393">
        <v>43983</v>
      </c>
      <c r="B4191" s="325" t="s">
        <v>80</v>
      </c>
      <c r="C4191" s="325" t="s">
        <v>169</v>
      </c>
      <c r="D4191" s="325" t="s">
        <v>82</v>
      </c>
      <c r="E4191" s="325" t="s">
        <v>11</v>
      </c>
      <c r="F4191" s="325">
        <v>2282</v>
      </c>
      <c r="G4191" s="325">
        <v>2310</v>
      </c>
      <c r="H4191" s="325">
        <v>-28</v>
      </c>
      <c r="I4191" s="325">
        <v>-0.01</v>
      </c>
    </row>
    <row r="4192" spans="1:9" x14ac:dyDescent="0.25">
      <c r="A4192" s="392">
        <v>43983</v>
      </c>
      <c r="B4192" s="324" t="s">
        <v>80</v>
      </c>
      <c r="C4192" s="324" t="s">
        <v>169</v>
      </c>
      <c r="D4192" s="324" t="s">
        <v>82</v>
      </c>
      <c r="E4192" s="324" t="s">
        <v>12</v>
      </c>
      <c r="F4192" s="324">
        <v>2990</v>
      </c>
      <c r="G4192" s="324">
        <v>3005</v>
      </c>
      <c r="H4192" s="324">
        <v>-15</v>
      </c>
      <c r="I4192" s="324">
        <v>0</v>
      </c>
    </row>
    <row r="4193" spans="1:9" x14ac:dyDescent="0.25">
      <c r="A4193" s="393">
        <v>43983</v>
      </c>
      <c r="B4193" s="325" t="s">
        <v>80</v>
      </c>
      <c r="C4193" s="325" t="s">
        <v>169</v>
      </c>
      <c r="D4193" s="325" t="s">
        <v>82</v>
      </c>
      <c r="E4193" s="325" t="s">
        <v>13</v>
      </c>
      <c r="F4193" s="325">
        <v>4073</v>
      </c>
      <c r="G4193" s="325">
        <v>3780</v>
      </c>
      <c r="H4193" s="325">
        <v>293</v>
      </c>
      <c r="I4193" s="325">
        <v>0.08</v>
      </c>
    </row>
    <row r="4194" spans="1:9" x14ac:dyDescent="0.25">
      <c r="A4194" s="392">
        <v>43983</v>
      </c>
      <c r="B4194" s="324" t="s">
        <v>145</v>
      </c>
      <c r="C4194" s="324" t="s">
        <v>169</v>
      </c>
      <c r="D4194" s="324" t="s">
        <v>81</v>
      </c>
      <c r="E4194" s="324" t="s">
        <v>46</v>
      </c>
      <c r="F4194" s="324">
        <v>142</v>
      </c>
      <c r="G4194" s="324" t="s">
        <v>170</v>
      </c>
      <c r="H4194" s="324" t="s">
        <v>170</v>
      </c>
      <c r="I4194" s="324" t="s">
        <v>170</v>
      </c>
    </row>
    <row r="4195" spans="1:9" x14ac:dyDescent="0.25">
      <c r="A4195" s="393">
        <v>43983</v>
      </c>
      <c r="B4195" s="325" t="s">
        <v>145</v>
      </c>
      <c r="C4195" s="325" t="s">
        <v>169</v>
      </c>
      <c r="D4195" s="325" t="s">
        <v>81</v>
      </c>
      <c r="E4195" s="325" t="s">
        <v>47</v>
      </c>
      <c r="F4195" s="325">
        <v>121</v>
      </c>
      <c r="G4195" s="325" t="s">
        <v>170</v>
      </c>
      <c r="H4195" s="325" t="s">
        <v>170</v>
      </c>
      <c r="I4195" s="325" t="s">
        <v>170</v>
      </c>
    </row>
    <row r="4196" spans="1:9" x14ac:dyDescent="0.25">
      <c r="A4196" s="392">
        <v>43983</v>
      </c>
      <c r="B4196" s="324" t="s">
        <v>145</v>
      </c>
      <c r="C4196" s="324" t="s">
        <v>169</v>
      </c>
      <c r="D4196" s="324" t="s">
        <v>81</v>
      </c>
      <c r="E4196" s="324" t="s">
        <v>48</v>
      </c>
      <c r="F4196" s="324">
        <v>71</v>
      </c>
      <c r="G4196" s="324" t="s">
        <v>170</v>
      </c>
      <c r="H4196" s="324" t="s">
        <v>170</v>
      </c>
      <c r="I4196" s="324" t="s">
        <v>170</v>
      </c>
    </row>
    <row r="4197" spans="1:9" x14ac:dyDescent="0.25">
      <c r="A4197" s="393">
        <v>43983</v>
      </c>
      <c r="B4197" s="325" t="s">
        <v>145</v>
      </c>
      <c r="C4197" s="325" t="s">
        <v>169</v>
      </c>
      <c r="D4197" s="325" t="s">
        <v>81</v>
      </c>
      <c r="E4197" s="325" t="s">
        <v>50</v>
      </c>
      <c r="F4197" s="325">
        <v>254</v>
      </c>
      <c r="G4197" s="325" t="s">
        <v>170</v>
      </c>
      <c r="H4197" s="325" t="s">
        <v>170</v>
      </c>
      <c r="I4197" s="325" t="s">
        <v>170</v>
      </c>
    </row>
    <row r="4198" spans="1:9" x14ac:dyDescent="0.25">
      <c r="A4198" s="392">
        <v>43983</v>
      </c>
      <c r="B4198" s="324" t="s">
        <v>145</v>
      </c>
      <c r="C4198" s="324" t="s">
        <v>169</v>
      </c>
      <c r="D4198" s="324" t="s">
        <v>82</v>
      </c>
      <c r="E4198" s="324" t="s">
        <v>9</v>
      </c>
      <c r="F4198" s="324">
        <v>145</v>
      </c>
      <c r="G4198" s="324" t="s">
        <v>170</v>
      </c>
      <c r="H4198" s="324" t="s">
        <v>170</v>
      </c>
      <c r="I4198" s="324" t="s">
        <v>170</v>
      </c>
    </row>
    <row r="4199" spans="1:9" x14ac:dyDescent="0.25">
      <c r="A4199" s="393">
        <v>43983</v>
      </c>
      <c r="B4199" s="325" t="s">
        <v>145</v>
      </c>
      <c r="C4199" s="325" t="s">
        <v>169</v>
      </c>
      <c r="D4199" s="325" t="s">
        <v>82</v>
      </c>
      <c r="E4199" s="325" t="s">
        <v>10</v>
      </c>
      <c r="F4199" s="325">
        <v>128</v>
      </c>
      <c r="G4199" s="325" t="s">
        <v>170</v>
      </c>
      <c r="H4199" s="325" t="s">
        <v>170</v>
      </c>
      <c r="I4199" s="325" t="s">
        <v>170</v>
      </c>
    </row>
    <row r="4200" spans="1:9" x14ac:dyDescent="0.25">
      <c r="A4200" s="392">
        <v>43983</v>
      </c>
      <c r="B4200" s="324" t="s">
        <v>145</v>
      </c>
      <c r="C4200" s="324" t="s">
        <v>169</v>
      </c>
      <c r="D4200" s="324" t="s">
        <v>82</v>
      </c>
      <c r="E4200" s="324" t="s">
        <v>11</v>
      </c>
      <c r="F4200" s="324">
        <v>46</v>
      </c>
      <c r="G4200" s="324" t="s">
        <v>170</v>
      </c>
      <c r="H4200" s="324" t="s">
        <v>170</v>
      </c>
      <c r="I4200" s="324" t="s">
        <v>170</v>
      </c>
    </row>
    <row r="4201" spans="1:9" x14ac:dyDescent="0.25">
      <c r="A4201" s="393">
        <v>43983</v>
      </c>
      <c r="B4201" s="325" t="s">
        <v>145</v>
      </c>
      <c r="C4201" s="325" t="s">
        <v>169</v>
      </c>
      <c r="D4201" s="325" t="s">
        <v>82</v>
      </c>
      <c r="E4201" s="325" t="s">
        <v>12</v>
      </c>
      <c r="F4201" s="325">
        <v>16</v>
      </c>
      <c r="G4201" s="325" t="s">
        <v>170</v>
      </c>
      <c r="H4201" s="325" t="s">
        <v>170</v>
      </c>
      <c r="I4201" s="325" t="s">
        <v>170</v>
      </c>
    </row>
    <row r="4202" spans="1:9" x14ac:dyDescent="0.25">
      <c r="A4202" s="392">
        <v>43983</v>
      </c>
      <c r="B4202" s="324" t="s">
        <v>145</v>
      </c>
      <c r="C4202" s="324" t="s">
        <v>169</v>
      </c>
      <c r="D4202" s="324" t="s">
        <v>82</v>
      </c>
      <c r="E4202" s="324" t="s">
        <v>13</v>
      </c>
      <c r="F4202" s="324">
        <v>253</v>
      </c>
      <c r="G4202" s="324" t="s">
        <v>170</v>
      </c>
      <c r="H4202" s="324" t="s">
        <v>170</v>
      </c>
      <c r="I4202" s="324" t="s">
        <v>170</v>
      </c>
    </row>
    <row r="4203" spans="1:9" x14ac:dyDescent="0.25">
      <c r="A4203" s="393">
        <v>43983</v>
      </c>
      <c r="B4203" s="325" t="s">
        <v>83</v>
      </c>
      <c r="C4203" s="325" t="s">
        <v>169</v>
      </c>
      <c r="D4203" s="325" t="s">
        <v>81</v>
      </c>
      <c r="E4203" s="325" t="s">
        <v>46</v>
      </c>
      <c r="F4203" s="325">
        <v>36</v>
      </c>
      <c r="G4203" s="325">
        <v>34</v>
      </c>
      <c r="H4203" s="325">
        <v>2</v>
      </c>
      <c r="I4203" s="325">
        <v>0.06</v>
      </c>
    </row>
    <row r="4204" spans="1:9" x14ac:dyDescent="0.25">
      <c r="A4204" s="392">
        <v>43983</v>
      </c>
      <c r="B4204" s="324" t="s">
        <v>83</v>
      </c>
      <c r="C4204" s="324" t="s">
        <v>169</v>
      </c>
      <c r="D4204" s="324" t="s">
        <v>81</v>
      </c>
      <c r="E4204" s="324" t="s">
        <v>47</v>
      </c>
      <c r="F4204" s="324">
        <v>33</v>
      </c>
      <c r="G4204" s="324">
        <v>31</v>
      </c>
      <c r="H4204" s="324">
        <v>2</v>
      </c>
      <c r="I4204" s="324">
        <v>0.06</v>
      </c>
    </row>
    <row r="4205" spans="1:9" x14ac:dyDescent="0.25">
      <c r="A4205" s="393">
        <v>43983</v>
      </c>
      <c r="B4205" s="325" t="s">
        <v>83</v>
      </c>
      <c r="C4205" s="325" t="s">
        <v>169</v>
      </c>
      <c r="D4205" s="325" t="s">
        <v>81</v>
      </c>
      <c r="E4205" s="325" t="s">
        <v>48</v>
      </c>
      <c r="F4205" s="325">
        <v>42</v>
      </c>
      <c r="G4205" s="325">
        <v>41</v>
      </c>
      <c r="H4205" s="325">
        <v>1</v>
      </c>
      <c r="I4205" s="325">
        <v>0.02</v>
      </c>
    </row>
    <row r="4206" spans="1:9" x14ac:dyDescent="0.25">
      <c r="A4206" s="392">
        <v>43983</v>
      </c>
      <c r="B4206" s="324" t="s">
        <v>83</v>
      </c>
      <c r="C4206" s="324" t="s">
        <v>169</v>
      </c>
      <c r="D4206" s="324" t="s">
        <v>81</v>
      </c>
      <c r="E4206" s="324" t="s">
        <v>50</v>
      </c>
      <c r="F4206" s="324">
        <v>63</v>
      </c>
      <c r="G4206" s="324">
        <v>63</v>
      </c>
      <c r="H4206" s="324">
        <v>0</v>
      </c>
      <c r="I4206" s="324">
        <v>0</v>
      </c>
    </row>
    <row r="4207" spans="1:9" x14ac:dyDescent="0.25">
      <c r="A4207" s="393">
        <v>43983</v>
      </c>
      <c r="B4207" s="325" t="s">
        <v>84</v>
      </c>
      <c r="C4207" s="325" t="s">
        <v>169</v>
      </c>
      <c r="D4207" s="325" t="s">
        <v>81</v>
      </c>
      <c r="E4207" s="325" t="s">
        <v>46</v>
      </c>
      <c r="F4207" s="325">
        <v>224</v>
      </c>
      <c r="G4207" s="325">
        <v>199</v>
      </c>
      <c r="H4207" s="325">
        <v>25</v>
      </c>
      <c r="I4207" s="325">
        <v>0.13</v>
      </c>
    </row>
    <row r="4208" spans="1:9" x14ac:dyDescent="0.25">
      <c r="A4208" s="392">
        <v>43983</v>
      </c>
      <c r="B4208" s="324" t="s">
        <v>84</v>
      </c>
      <c r="C4208" s="324" t="s">
        <v>169</v>
      </c>
      <c r="D4208" s="324" t="s">
        <v>81</v>
      </c>
      <c r="E4208" s="324" t="s">
        <v>47</v>
      </c>
      <c r="F4208" s="324">
        <v>66</v>
      </c>
      <c r="G4208" s="324">
        <v>65</v>
      </c>
      <c r="H4208" s="324">
        <v>1</v>
      </c>
      <c r="I4208" s="324">
        <v>0.02</v>
      </c>
    </row>
    <row r="4209" spans="1:9" x14ac:dyDescent="0.25">
      <c r="A4209" s="393">
        <v>43983</v>
      </c>
      <c r="B4209" s="325" t="s">
        <v>84</v>
      </c>
      <c r="C4209" s="325" t="s">
        <v>169</v>
      </c>
      <c r="D4209" s="325" t="s">
        <v>81</v>
      </c>
      <c r="E4209" s="325" t="s">
        <v>48</v>
      </c>
      <c r="F4209" s="325">
        <v>106</v>
      </c>
      <c r="G4209" s="325">
        <v>102</v>
      </c>
      <c r="H4209" s="325">
        <v>4</v>
      </c>
      <c r="I4209" s="325">
        <v>0.04</v>
      </c>
    </row>
    <row r="4210" spans="1:9" x14ac:dyDescent="0.25">
      <c r="A4210" s="392">
        <v>43983</v>
      </c>
      <c r="B4210" s="324" t="s">
        <v>84</v>
      </c>
      <c r="C4210" s="324" t="s">
        <v>169</v>
      </c>
      <c r="D4210" s="324" t="s">
        <v>81</v>
      </c>
      <c r="E4210" s="324" t="s">
        <v>50</v>
      </c>
      <c r="F4210" s="324">
        <v>4</v>
      </c>
      <c r="G4210" s="324">
        <v>5</v>
      </c>
      <c r="H4210" s="324">
        <v>-1</v>
      </c>
      <c r="I4210" s="324">
        <v>-0.2</v>
      </c>
    </row>
    <row r="4211" spans="1:9" x14ac:dyDescent="0.25">
      <c r="A4211" s="393">
        <v>43983</v>
      </c>
      <c r="B4211" s="325" t="s">
        <v>85</v>
      </c>
      <c r="C4211" s="325" t="s">
        <v>169</v>
      </c>
      <c r="D4211" s="325" t="s">
        <v>81</v>
      </c>
      <c r="E4211" s="325" t="s">
        <v>46</v>
      </c>
      <c r="F4211" s="325">
        <v>127</v>
      </c>
      <c r="G4211" s="325">
        <v>115</v>
      </c>
      <c r="H4211" s="325">
        <v>12</v>
      </c>
      <c r="I4211" s="325">
        <v>0.1</v>
      </c>
    </row>
    <row r="4212" spans="1:9" x14ac:dyDescent="0.25">
      <c r="A4212" s="392">
        <v>43983</v>
      </c>
      <c r="B4212" s="324" t="s">
        <v>85</v>
      </c>
      <c r="C4212" s="324" t="s">
        <v>169</v>
      </c>
      <c r="D4212" s="324" t="s">
        <v>81</v>
      </c>
      <c r="E4212" s="324" t="s">
        <v>47</v>
      </c>
      <c r="F4212" s="324">
        <v>191</v>
      </c>
      <c r="G4212" s="324">
        <v>193</v>
      </c>
      <c r="H4212" s="324">
        <v>-2</v>
      </c>
      <c r="I4212" s="324">
        <v>-0.01</v>
      </c>
    </row>
    <row r="4213" spans="1:9" x14ac:dyDescent="0.25">
      <c r="A4213" s="393">
        <v>43983</v>
      </c>
      <c r="B4213" s="325" t="s">
        <v>85</v>
      </c>
      <c r="C4213" s="325" t="s">
        <v>169</v>
      </c>
      <c r="D4213" s="325" t="s">
        <v>81</v>
      </c>
      <c r="E4213" s="325" t="s">
        <v>48</v>
      </c>
      <c r="F4213" s="325">
        <v>100</v>
      </c>
      <c r="G4213" s="325">
        <v>98</v>
      </c>
      <c r="H4213" s="325">
        <v>2</v>
      </c>
      <c r="I4213" s="325">
        <v>0.02</v>
      </c>
    </row>
    <row r="4214" spans="1:9" x14ac:dyDescent="0.25">
      <c r="A4214" s="392">
        <v>43983</v>
      </c>
      <c r="B4214" s="324" t="s">
        <v>85</v>
      </c>
      <c r="C4214" s="324" t="s">
        <v>169</v>
      </c>
      <c r="D4214" s="324" t="s">
        <v>81</v>
      </c>
      <c r="E4214" s="324" t="s">
        <v>49</v>
      </c>
      <c r="F4214" s="324">
        <v>41</v>
      </c>
      <c r="G4214" s="324">
        <v>44</v>
      </c>
      <c r="H4214" s="324">
        <v>-3</v>
      </c>
      <c r="I4214" s="324">
        <v>-7.0000000000000007E-2</v>
      </c>
    </row>
    <row r="4215" spans="1:9" x14ac:dyDescent="0.25">
      <c r="A4215" s="393">
        <v>43983</v>
      </c>
      <c r="B4215" s="325" t="s">
        <v>85</v>
      </c>
      <c r="C4215" s="325" t="s">
        <v>169</v>
      </c>
      <c r="D4215" s="325" t="s">
        <v>81</v>
      </c>
      <c r="E4215" s="325" t="s">
        <v>50</v>
      </c>
      <c r="F4215" s="325">
        <v>1887</v>
      </c>
      <c r="G4215" s="325">
        <v>1889</v>
      </c>
      <c r="H4215" s="325">
        <v>-2</v>
      </c>
      <c r="I4215" s="325">
        <v>0</v>
      </c>
    </row>
    <row r="4216" spans="1:9" x14ac:dyDescent="0.25">
      <c r="A4216" s="392">
        <v>43983</v>
      </c>
      <c r="B4216" s="324" t="s">
        <v>85</v>
      </c>
      <c r="C4216" s="324" t="s">
        <v>169</v>
      </c>
      <c r="D4216" s="324" t="s">
        <v>82</v>
      </c>
      <c r="E4216" s="324" t="s">
        <v>9</v>
      </c>
      <c r="F4216" s="324">
        <v>517</v>
      </c>
      <c r="G4216" s="324">
        <v>518</v>
      </c>
      <c r="H4216" s="324">
        <v>-1</v>
      </c>
      <c r="I4216" s="324">
        <v>0</v>
      </c>
    </row>
    <row r="4217" spans="1:9" x14ac:dyDescent="0.25">
      <c r="A4217" s="393">
        <v>43983</v>
      </c>
      <c r="B4217" s="325" t="s">
        <v>85</v>
      </c>
      <c r="C4217" s="325" t="s">
        <v>169</v>
      </c>
      <c r="D4217" s="325" t="s">
        <v>82</v>
      </c>
      <c r="E4217" s="325" t="s">
        <v>10</v>
      </c>
      <c r="F4217" s="325">
        <v>875</v>
      </c>
      <c r="G4217" s="325">
        <v>877</v>
      </c>
      <c r="H4217" s="325">
        <v>-2</v>
      </c>
      <c r="I4217" s="325">
        <v>0</v>
      </c>
    </row>
    <row r="4218" spans="1:9" x14ac:dyDescent="0.25">
      <c r="A4218" s="392">
        <v>43983</v>
      </c>
      <c r="B4218" s="324" t="s">
        <v>85</v>
      </c>
      <c r="C4218" s="324" t="s">
        <v>169</v>
      </c>
      <c r="D4218" s="324" t="s">
        <v>82</v>
      </c>
      <c r="E4218" s="324" t="s">
        <v>11</v>
      </c>
      <c r="F4218" s="324">
        <v>235</v>
      </c>
      <c r="G4218" s="324">
        <v>234</v>
      </c>
      <c r="H4218" s="324">
        <v>1</v>
      </c>
      <c r="I4218" s="324">
        <v>0</v>
      </c>
    </row>
    <row r="4219" spans="1:9" x14ac:dyDescent="0.25">
      <c r="A4219" s="393">
        <v>43983</v>
      </c>
      <c r="B4219" s="325" t="s">
        <v>85</v>
      </c>
      <c r="C4219" s="325" t="s">
        <v>169</v>
      </c>
      <c r="D4219" s="325" t="s">
        <v>82</v>
      </c>
      <c r="E4219" s="325" t="s">
        <v>12</v>
      </c>
      <c r="F4219" s="325">
        <v>102</v>
      </c>
      <c r="G4219" s="325">
        <v>103</v>
      </c>
      <c r="H4219" s="325">
        <v>-1</v>
      </c>
      <c r="I4219" s="325">
        <v>-0.01</v>
      </c>
    </row>
    <row r="4220" spans="1:9" x14ac:dyDescent="0.25">
      <c r="A4220" s="392">
        <v>43983</v>
      </c>
      <c r="B4220" s="324" t="s">
        <v>85</v>
      </c>
      <c r="C4220" s="324" t="s">
        <v>169</v>
      </c>
      <c r="D4220" s="324" t="s">
        <v>82</v>
      </c>
      <c r="E4220" s="324" t="s">
        <v>13</v>
      </c>
      <c r="F4220" s="324">
        <v>617</v>
      </c>
      <c r="G4220" s="324">
        <v>607</v>
      </c>
      <c r="H4220" s="324">
        <v>10</v>
      </c>
      <c r="I4220" s="324">
        <v>0.02</v>
      </c>
    </row>
    <row r="4221" spans="1:9" x14ac:dyDescent="0.25">
      <c r="A4221" s="393">
        <v>43983</v>
      </c>
      <c r="B4221" s="325" t="s">
        <v>146</v>
      </c>
      <c r="C4221" s="325" t="s">
        <v>169</v>
      </c>
      <c r="D4221" s="325" t="s">
        <v>81</v>
      </c>
      <c r="E4221" s="325" t="s">
        <v>46</v>
      </c>
      <c r="F4221" s="325">
        <v>22</v>
      </c>
      <c r="G4221" s="325" t="s">
        <v>170</v>
      </c>
      <c r="H4221" s="325" t="s">
        <v>170</v>
      </c>
      <c r="I4221" s="325" t="s">
        <v>170</v>
      </c>
    </row>
    <row r="4222" spans="1:9" x14ac:dyDescent="0.25">
      <c r="A4222" s="392">
        <v>43983</v>
      </c>
      <c r="B4222" s="324" t="s">
        <v>146</v>
      </c>
      <c r="C4222" s="324" t="s">
        <v>169</v>
      </c>
      <c r="D4222" s="324" t="s">
        <v>81</v>
      </c>
      <c r="E4222" s="324" t="s">
        <v>47</v>
      </c>
      <c r="F4222" s="324">
        <v>18</v>
      </c>
      <c r="G4222" s="324" t="s">
        <v>170</v>
      </c>
      <c r="H4222" s="324" t="s">
        <v>170</v>
      </c>
      <c r="I4222" s="324" t="s">
        <v>170</v>
      </c>
    </row>
    <row r="4223" spans="1:9" x14ac:dyDescent="0.25">
      <c r="A4223" s="393">
        <v>43983</v>
      </c>
      <c r="B4223" s="325" t="s">
        <v>146</v>
      </c>
      <c r="C4223" s="325" t="s">
        <v>169</v>
      </c>
      <c r="D4223" s="325" t="s">
        <v>81</v>
      </c>
      <c r="E4223" s="325" t="s">
        <v>48</v>
      </c>
      <c r="F4223" s="325">
        <v>12</v>
      </c>
      <c r="G4223" s="325" t="s">
        <v>170</v>
      </c>
      <c r="H4223" s="325" t="s">
        <v>170</v>
      </c>
      <c r="I4223" s="325" t="s">
        <v>170</v>
      </c>
    </row>
    <row r="4224" spans="1:9" x14ac:dyDescent="0.25">
      <c r="A4224" s="392">
        <v>43983</v>
      </c>
      <c r="B4224" s="324" t="s">
        <v>146</v>
      </c>
      <c r="C4224" s="324" t="s">
        <v>169</v>
      </c>
      <c r="D4224" s="324" t="s">
        <v>81</v>
      </c>
      <c r="E4224" s="324" t="s">
        <v>49</v>
      </c>
      <c r="F4224" s="324">
        <v>23</v>
      </c>
      <c r="G4224" s="324" t="s">
        <v>170</v>
      </c>
      <c r="H4224" s="324" t="s">
        <v>170</v>
      </c>
      <c r="I4224" s="324" t="s">
        <v>170</v>
      </c>
    </row>
    <row r="4225" spans="1:9" x14ac:dyDescent="0.25">
      <c r="A4225" s="393">
        <v>43983</v>
      </c>
      <c r="B4225" s="325" t="s">
        <v>146</v>
      </c>
      <c r="C4225" s="325" t="s">
        <v>169</v>
      </c>
      <c r="D4225" s="325" t="s">
        <v>81</v>
      </c>
      <c r="E4225" s="325" t="s">
        <v>50</v>
      </c>
      <c r="F4225" s="325">
        <v>47</v>
      </c>
      <c r="G4225" s="325" t="s">
        <v>170</v>
      </c>
      <c r="H4225" s="325" t="s">
        <v>170</v>
      </c>
      <c r="I4225" s="325" t="s">
        <v>170</v>
      </c>
    </row>
    <row r="4226" spans="1:9" x14ac:dyDescent="0.25">
      <c r="A4226" s="392">
        <v>43983</v>
      </c>
      <c r="B4226" s="324" t="s">
        <v>86</v>
      </c>
      <c r="C4226" s="324" t="s">
        <v>169</v>
      </c>
      <c r="D4226" s="324" t="s">
        <v>81</v>
      </c>
      <c r="E4226" s="324" t="s">
        <v>46</v>
      </c>
      <c r="F4226" s="324">
        <v>736</v>
      </c>
      <c r="G4226" s="324">
        <v>682</v>
      </c>
      <c r="H4226" s="324">
        <v>54</v>
      </c>
      <c r="I4226" s="324">
        <v>0.08</v>
      </c>
    </row>
    <row r="4227" spans="1:9" x14ac:dyDescent="0.25">
      <c r="A4227" s="393">
        <v>43983</v>
      </c>
      <c r="B4227" s="325" t="s">
        <v>86</v>
      </c>
      <c r="C4227" s="325" t="s">
        <v>169</v>
      </c>
      <c r="D4227" s="325" t="s">
        <v>81</v>
      </c>
      <c r="E4227" s="325" t="s">
        <v>47</v>
      </c>
      <c r="F4227" s="325">
        <v>316</v>
      </c>
      <c r="G4227" s="325">
        <v>322</v>
      </c>
      <c r="H4227" s="325">
        <v>-6</v>
      </c>
      <c r="I4227" s="325">
        <v>-0.02</v>
      </c>
    </row>
    <row r="4228" spans="1:9" x14ac:dyDescent="0.25">
      <c r="A4228" s="392">
        <v>43983</v>
      </c>
      <c r="B4228" s="324" t="s">
        <v>86</v>
      </c>
      <c r="C4228" s="324" t="s">
        <v>169</v>
      </c>
      <c r="D4228" s="324" t="s">
        <v>81</v>
      </c>
      <c r="E4228" s="324" t="s">
        <v>48</v>
      </c>
      <c r="F4228" s="324">
        <v>244</v>
      </c>
      <c r="G4228" s="324">
        <v>243</v>
      </c>
      <c r="H4228" s="324">
        <v>1</v>
      </c>
      <c r="I4228" s="324">
        <v>0</v>
      </c>
    </row>
    <row r="4229" spans="1:9" x14ac:dyDescent="0.25">
      <c r="A4229" s="393">
        <v>43983</v>
      </c>
      <c r="B4229" s="325" t="s">
        <v>86</v>
      </c>
      <c r="C4229" s="325" t="s">
        <v>169</v>
      </c>
      <c r="D4229" s="325" t="s">
        <v>81</v>
      </c>
      <c r="E4229" s="325" t="s">
        <v>49</v>
      </c>
      <c r="F4229" s="325">
        <v>191</v>
      </c>
      <c r="G4229" s="325">
        <v>196</v>
      </c>
      <c r="H4229" s="325">
        <v>-5</v>
      </c>
      <c r="I4229" s="325">
        <v>-0.03</v>
      </c>
    </row>
    <row r="4230" spans="1:9" x14ac:dyDescent="0.25">
      <c r="A4230" s="392">
        <v>43983</v>
      </c>
      <c r="B4230" s="324" t="s">
        <v>86</v>
      </c>
      <c r="C4230" s="324" t="s">
        <v>169</v>
      </c>
      <c r="D4230" s="324" t="s">
        <v>81</v>
      </c>
      <c r="E4230" s="324" t="s">
        <v>50</v>
      </c>
      <c r="F4230" s="324">
        <v>940</v>
      </c>
      <c r="G4230" s="324">
        <v>945</v>
      </c>
      <c r="H4230" s="324">
        <v>-5</v>
      </c>
      <c r="I4230" s="324">
        <v>-0.01</v>
      </c>
    </row>
    <row r="4231" spans="1:9" x14ac:dyDescent="0.25">
      <c r="A4231" s="393">
        <v>43983</v>
      </c>
      <c r="B4231" s="325" t="s">
        <v>86</v>
      </c>
      <c r="C4231" s="325" t="s">
        <v>169</v>
      </c>
      <c r="D4231" s="325" t="s">
        <v>82</v>
      </c>
      <c r="E4231" s="325" t="s">
        <v>9</v>
      </c>
      <c r="F4231" s="325">
        <v>337</v>
      </c>
      <c r="G4231" s="325">
        <v>343</v>
      </c>
      <c r="H4231" s="325">
        <v>-6</v>
      </c>
      <c r="I4231" s="325">
        <v>-0.02</v>
      </c>
    </row>
    <row r="4232" spans="1:9" x14ac:dyDescent="0.25">
      <c r="A4232" s="392">
        <v>43983</v>
      </c>
      <c r="B4232" s="324" t="s">
        <v>86</v>
      </c>
      <c r="C4232" s="324" t="s">
        <v>169</v>
      </c>
      <c r="D4232" s="324" t="s">
        <v>82</v>
      </c>
      <c r="E4232" s="324" t="s">
        <v>10</v>
      </c>
      <c r="F4232" s="324">
        <v>484</v>
      </c>
      <c r="G4232" s="324">
        <v>487</v>
      </c>
      <c r="H4232" s="324">
        <v>-3</v>
      </c>
      <c r="I4232" s="324">
        <v>-0.01</v>
      </c>
    </row>
    <row r="4233" spans="1:9" x14ac:dyDescent="0.25">
      <c r="A4233" s="393">
        <v>43983</v>
      </c>
      <c r="B4233" s="325" t="s">
        <v>86</v>
      </c>
      <c r="C4233" s="325" t="s">
        <v>169</v>
      </c>
      <c r="D4233" s="325" t="s">
        <v>82</v>
      </c>
      <c r="E4233" s="325" t="s">
        <v>11</v>
      </c>
      <c r="F4233" s="325">
        <v>627</v>
      </c>
      <c r="G4233" s="325">
        <v>630</v>
      </c>
      <c r="H4233" s="325">
        <v>-3</v>
      </c>
      <c r="I4233" s="325">
        <v>0</v>
      </c>
    </row>
    <row r="4234" spans="1:9" x14ac:dyDescent="0.25">
      <c r="A4234" s="392">
        <v>43983</v>
      </c>
      <c r="B4234" s="324" t="s">
        <v>86</v>
      </c>
      <c r="C4234" s="324" t="s">
        <v>169</v>
      </c>
      <c r="D4234" s="324" t="s">
        <v>82</v>
      </c>
      <c r="E4234" s="324" t="s">
        <v>12</v>
      </c>
      <c r="F4234" s="324">
        <v>433</v>
      </c>
      <c r="G4234" s="324">
        <v>434</v>
      </c>
      <c r="H4234" s="324">
        <v>-1</v>
      </c>
      <c r="I4234" s="324">
        <v>0</v>
      </c>
    </row>
    <row r="4235" spans="1:9" x14ac:dyDescent="0.25">
      <c r="A4235" s="393">
        <v>43983</v>
      </c>
      <c r="B4235" s="325" t="s">
        <v>86</v>
      </c>
      <c r="C4235" s="325" t="s">
        <v>169</v>
      </c>
      <c r="D4235" s="325" t="s">
        <v>82</v>
      </c>
      <c r="E4235" s="325" t="s">
        <v>13</v>
      </c>
      <c r="F4235" s="325">
        <v>480</v>
      </c>
      <c r="G4235" s="325">
        <v>429</v>
      </c>
      <c r="H4235" s="325">
        <v>51</v>
      </c>
      <c r="I4235" s="325">
        <v>0.12</v>
      </c>
    </row>
    <row r="4236" spans="1:9" x14ac:dyDescent="0.25">
      <c r="A4236" s="392">
        <v>43983</v>
      </c>
      <c r="B4236" s="324" t="s">
        <v>87</v>
      </c>
      <c r="C4236" s="324" t="s">
        <v>169</v>
      </c>
      <c r="D4236" s="324" t="s">
        <v>81</v>
      </c>
      <c r="E4236" s="324" t="s">
        <v>46</v>
      </c>
      <c r="F4236" s="324">
        <v>19</v>
      </c>
      <c r="G4236" s="324">
        <v>19</v>
      </c>
      <c r="H4236" s="324">
        <v>0</v>
      </c>
      <c r="I4236" s="324">
        <v>0</v>
      </c>
    </row>
    <row r="4237" spans="1:9" x14ac:dyDescent="0.25">
      <c r="A4237" s="393">
        <v>43983</v>
      </c>
      <c r="B4237" s="325" t="s">
        <v>87</v>
      </c>
      <c r="C4237" s="325" t="s">
        <v>169</v>
      </c>
      <c r="D4237" s="325" t="s">
        <v>81</v>
      </c>
      <c r="E4237" s="325" t="s">
        <v>47</v>
      </c>
      <c r="F4237" s="325">
        <v>64</v>
      </c>
      <c r="G4237" s="325">
        <v>68</v>
      </c>
      <c r="H4237" s="325">
        <v>-4</v>
      </c>
      <c r="I4237" s="325">
        <v>-0.06</v>
      </c>
    </row>
    <row r="4238" spans="1:9" x14ac:dyDescent="0.25">
      <c r="A4238" s="392">
        <v>43983</v>
      </c>
      <c r="B4238" s="324" t="s">
        <v>87</v>
      </c>
      <c r="C4238" s="324" t="s">
        <v>169</v>
      </c>
      <c r="D4238" s="324" t="s">
        <v>81</v>
      </c>
      <c r="E4238" s="324" t="s">
        <v>48</v>
      </c>
      <c r="F4238" s="324">
        <v>36</v>
      </c>
      <c r="G4238" s="324">
        <v>37</v>
      </c>
      <c r="H4238" s="324">
        <v>-1</v>
      </c>
      <c r="I4238" s="324">
        <v>-0.03</v>
      </c>
    </row>
    <row r="4239" spans="1:9" x14ac:dyDescent="0.25">
      <c r="A4239" s="393">
        <v>43983</v>
      </c>
      <c r="B4239" s="325" t="s">
        <v>87</v>
      </c>
      <c r="C4239" s="325" t="s">
        <v>169</v>
      </c>
      <c r="D4239" s="325" t="s">
        <v>81</v>
      </c>
      <c r="E4239" s="325" t="s">
        <v>50</v>
      </c>
      <c r="F4239" s="325">
        <v>50</v>
      </c>
      <c r="G4239" s="325">
        <v>51</v>
      </c>
      <c r="H4239" s="325">
        <v>-1</v>
      </c>
      <c r="I4239" s="325">
        <v>-0.02</v>
      </c>
    </row>
    <row r="4240" spans="1:9" x14ac:dyDescent="0.25">
      <c r="A4240" s="392">
        <v>43983</v>
      </c>
      <c r="B4240" s="324" t="s">
        <v>88</v>
      </c>
      <c r="C4240" s="324" t="s">
        <v>169</v>
      </c>
      <c r="D4240" s="324" t="s">
        <v>81</v>
      </c>
      <c r="E4240" s="324" t="s">
        <v>46</v>
      </c>
      <c r="F4240" s="324">
        <v>230</v>
      </c>
      <c r="G4240" s="324">
        <v>211</v>
      </c>
      <c r="H4240" s="324">
        <v>19</v>
      </c>
      <c r="I4240" s="324">
        <v>0.09</v>
      </c>
    </row>
    <row r="4241" spans="1:9" x14ac:dyDescent="0.25">
      <c r="A4241" s="393">
        <v>43983</v>
      </c>
      <c r="B4241" s="325" t="s">
        <v>88</v>
      </c>
      <c r="C4241" s="325" t="s">
        <v>169</v>
      </c>
      <c r="D4241" s="325" t="s">
        <v>81</v>
      </c>
      <c r="E4241" s="325" t="s">
        <v>47</v>
      </c>
      <c r="F4241" s="325">
        <v>194</v>
      </c>
      <c r="G4241" s="325">
        <v>197</v>
      </c>
      <c r="H4241" s="325">
        <v>-3</v>
      </c>
      <c r="I4241" s="325">
        <v>-0.02</v>
      </c>
    </row>
    <row r="4242" spans="1:9" x14ac:dyDescent="0.25">
      <c r="A4242" s="392">
        <v>43983</v>
      </c>
      <c r="B4242" s="324" t="s">
        <v>88</v>
      </c>
      <c r="C4242" s="324" t="s">
        <v>169</v>
      </c>
      <c r="D4242" s="324" t="s">
        <v>81</v>
      </c>
      <c r="E4242" s="324" t="s">
        <v>48</v>
      </c>
      <c r="F4242" s="324">
        <v>117</v>
      </c>
      <c r="G4242" s="324">
        <v>113</v>
      </c>
      <c r="H4242" s="324">
        <v>4</v>
      </c>
      <c r="I4242" s="324">
        <v>0.04</v>
      </c>
    </row>
    <row r="4243" spans="1:9" x14ac:dyDescent="0.25">
      <c r="A4243" s="393">
        <v>43983</v>
      </c>
      <c r="B4243" s="325" t="s">
        <v>88</v>
      </c>
      <c r="C4243" s="325" t="s">
        <v>169</v>
      </c>
      <c r="D4243" s="325" t="s">
        <v>81</v>
      </c>
      <c r="E4243" s="325" t="s">
        <v>49</v>
      </c>
      <c r="F4243" s="325">
        <v>23</v>
      </c>
      <c r="G4243" s="325">
        <v>23</v>
      </c>
      <c r="H4243" s="325">
        <v>0</v>
      </c>
      <c r="I4243" s="325">
        <v>0</v>
      </c>
    </row>
    <row r="4244" spans="1:9" x14ac:dyDescent="0.25">
      <c r="A4244" s="392">
        <v>43983</v>
      </c>
      <c r="B4244" s="324" t="s">
        <v>88</v>
      </c>
      <c r="C4244" s="324" t="s">
        <v>169</v>
      </c>
      <c r="D4244" s="324" t="s">
        <v>81</v>
      </c>
      <c r="E4244" s="324" t="s">
        <v>50</v>
      </c>
      <c r="F4244" s="324">
        <v>578</v>
      </c>
      <c r="G4244" s="324">
        <v>577</v>
      </c>
      <c r="H4244" s="324">
        <v>1</v>
      </c>
      <c r="I4244" s="324">
        <v>0</v>
      </c>
    </row>
    <row r="4245" spans="1:9" x14ac:dyDescent="0.25">
      <c r="A4245" s="393">
        <v>43983</v>
      </c>
      <c r="B4245" s="325" t="s">
        <v>88</v>
      </c>
      <c r="C4245" s="325" t="s">
        <v>169</v>
      </c>
      <c r="D4245" s="325" t="s">
        <v>82</v>
      </c>
      <c r="E4245" s="325" t="s">
        <v>9</v>
      </c>
      <c r="F4245" s="325">
        <v>352</v>
      </c>
      <c r="G4245" s="325">
        <v>351</v>
      </c>
      <c r="H4245" s="325">
        <v>1</v>
      </c>
      <c r="I4245" s="325">
        <v>0</v>
      </c>
    </row>
    <row r="4246" spans="1:9" x14ac:dyDescent="0.25">
      <c r="A4246" s="392">
        <v>43983</v>
      </c>
      <c r="B4246" s="324" t="s">
        <v>88</v>
      </c>
      <c r="C4246" s="324" t="s">
        <v>169</v>
      </c>
      <c r="D4246" s="324" t="s">
        <v>82</v>
      </c>
      <c r="E4246" s="324" t="s">
        <v>10</v>
      </c>
      <c r="F4246" s="324">
        <v>39</v>
      </c>
      <c r="G4246" s="324">
        <v>39</v>
      </c>
      <c r="H4246" s="324">
        <v>0</v>
      </c>
      <c r="I4246" s="324">
        <v>0</v>
      </c>
    </row>
    <row r="4247" spans="1:9" x14ac:dyDescent="0.25">
      <c r="A4247" s="393">
        <v>43983</v>
      </c>
      <c r="B4247" s="325" t="s">
        <v>88</v>
      </c>
      <c r="C4247" s="325" t="s">
        <v>169</v>
      </c>
      <c r="D4247" s="325" t="s">
        <v>82</v>
      </c>
      <c r="E4247" s="325" t="s">
        <v>11</v>
      </c>
      <c r="F4247" s="325">
        <v>115</v>
      </c>
      <c r="G4247" s="325">
        <v>115</v>
      </c>
      <c r="H4247" s="325">
        <v>0</v>
      </c>
      <c r="I4247" s="325">
        <v>0</v>
      </c>
    </row>
    <row r="4248" spans="1:9" x14ac:dyDescent="0.25">
      <c r="A4248" s="392">
        <v>43983</v>
      </c>
      <c r="B4248" s="324" t="s">
        <v>88</v>
      </c>
      <c r="C4248" s="324" t="s">
        <v>169</v>
      </c>
      <c r="D4248" s="324" t="s">
        <v>82</v>
      </c>
      <c r="E4248" s="324" t="s">
        <v>12</v>
      </c>
      <c r="F4248" s="324">
        <v>82</v>
      </c>
      <c r="G4248" s="324">
        <v>82</v>
      </c>
      <c r="H4248" s="324">
        <v>0</v>
      </c>
      <c r="I4248" s="324">
        <v>0</v>
      </c>
    </row>
    <row r="4249" spans="1:9" x14ac:dyDescent="0.25">
      <c r="A4249" s="393">
        <v>43983</v>
      </c>
      <c r="B4249" s="325" t="s">
        <v>88</v>
      </c>
      <c r="C4249" s="325" t="s">
        <v>169</v>
      </c>
      <c r="D4249" s="325" t="s">
        <v>82</v>
      </c>
      <c r="E4249" s="325" t="s">
        <v>13</v>
      </c>
      <c r="F4249" s="325">
        <v>300</v>
      </c>
      <c r="G4249" s="325">
        <v>281</v>
      </c>
      <c r="H4249" s="325">
        <v>19</v>
      </c>
      <c r="I4249" s="325">
        <v>7.0000000000000007E-2</v>
      </c>
    </row>
    <row r="4250" spans="1:9" x14ac:dyDescent="0.25">
      <c r="A4250" s="392">
        <v>43983</v>
      </c>
      <c r="B4250" s="324" t="s">
        <v>89</v>
      </c>
      <c r="C4250" s="324" t="s">
        <v>169</v>
      </c>
      <c r="D4250" s="324" t="s">
        <v>81</v>
      </c>
      <c r="E4250" s="324" t="s">
        <v>46</v>
      </c>
      <c r="F4250" s="324">
        <v>625</v>
      </c>
      <c r="G4250" s="324">
        <v>570</v>
      </c>
      <c r="H4250" s="324">
        <v>55</v>
      </c>
      <c r="I4250" s="324">
        <v>0.1</v>
      </c>
    </row>
    <row r="4251" spans="1:9" x14ac:dyDescent="0.25">
      <c r="A4251" s="393">
        <v>43983</v>
      </c>
      <c r="B4251" s="325" t="s">
        <v>89</v>
      </c>
      <c r="C4251" s="325" t="s">
        <v>169</v>
      </c>
      <c r="D4251" s="325" t="s">
        <v>81</v>
      </c>
      <c r="E4251" s="325" t="s">
        <v>47</v>
      </c>
      <c r="F4251" s="325">
        <v>369</v>
      </c>
      <c r="G4251" s="325">
        <v>362</v>
      </c>
      <c r="H4251" s="325">
        <v>7</v>
      </c>
      <c r="I4251" s="325">
        <v>0.02</v>
      </c>
    </row>
    <row r="4252" spans="1:9" x14ac:dyDescent="0.25">
      <c r="A4252" s="392">
        <v>43983</v>
      </c>
      <c r="B4252" s="324" t="s">
        <v>89</v>
      </c>
      <c r="C4252" s="324" t="s">
        <v>169</v>
      </c>
      <c r="D4252" s="324" t="s">
        <v>81</v>
      </c>
      <c r="E4252" s="324" t="s">
        <v>48</v>
      </c>
      <c r="F4252" s="324">
        <v>273</v>
      </c>
      <c r="G4252" s="324">
        <v>278</v>
      </c>
      <c r="H4252" s="324">
        <v>-5</v>
      </c>
      <c r="I4252" s="324">
        <v>-0.02</v>
      </c>
    </row>
    <row r="4253" spans="1:9" x14ac:dyDescent="0.25">
      <c r="A4253" s="393">
        <v>43983</v>
      </c>
      <c r="B4253" s="325" t="s">
        <v>89</v>
      </c>
      <c r="C4253" s="325" t="s">
        <v>169</v>
      </c>
      <c r="D4253" s="325" t="s">
        <v>81</v>
      </c>
      <c r="E4253" s="325" t="s">
        <v>50</v>
      </c>
      <c r="F4253" s="325">
        <v>478</v>
      </c>
      <c r="G4253" s="325">
        <v>484</v>
      </c>
      <c r="H4253" s="325">
        <v>-6</v>
      </c>
      <c r="I4253" s="325">
        <v>-0.01</v>
      </c>
    </row>
    <row r="4254" spans="1:9" x14ac:dyDescent="0.25">
      <c r="A4254" s="392">
        <v>43983</v>
      </c>
      <c r="B4254" s="324" t="s">
        <v>89</v>
      </c>
      <c r="C4254" s="324" t="s">
        <v>169</v>
      </c>
      <c r="D4254" s="324" t="s">
        <v>82</v>
      </c>
      <c r="E4254" s="324" t="s">
        <v>9</v>
      </c>
      <c r="F4254" s="324">
        <v>58</v>
      </c>
      <c r="G4254" s="324">
        <v>59</v>
      </c>
      <c r="H4254" s="324">
        <v>-1</v>
      </c>
      <c r="I4254" s="324">
        <v>-0.02</v>
      </c>
    </row>
    <row r="4255" spans="1:9" x14ac:dyDescent="0.25">
      <c r="A4255" s="393">
        <v>43983</v>
      </c>
      <c r="B4255" s="325" t="s">
        <v>89</v>
      </c>
      <c r="C4255" s="325" t="s">
        <v>169</v>
      </c>
      <c r="D4255" s="325" t="s">
        <v>82</v>
      </c>
      <c r="E4255" s="325" t="s">
        <v>10</v>
      </c>
      <c r="F4255" s="325">
        <v>70</v>
      </c>
      <c r="G4255" s="325">
        <v>70</v>
      </c>
      <c r="H4255" s="325">
        <v>0</v>
      </c>
      <c r="I4255" s="325">
        <v>0</v>
      </c>
    </row>
    <row r="4256" spans="1:9" x14ac:dyDescent="0.25">
      <c r="A4256" s="392">
        <v>43983</v>
      </c>
      <c r="B4256" s="324" t="s">
        <v>89</v>
      </c>
      <c r="C4256" s="324" t="s">
        <v>169</v>
      </c>
      <c r="D4256" s="324" t="s">
        <v>82</v>
      </c>
      <c r="E4256" s="324" t="s">
        <v>11</v>
      </c>
      <c r="F4256" s="324">
        <v>95</v>
      </c>
      <c r="G4256" s="324">
        <v>97</v>
      </c>
      <c r="H4256" s="324">
        <v>-2</v>
      </c>
      <c r="I4256" s="324">
        <v>-0.02</v>
      </c>
    </row>
    <row r="4257" spans="1:9" x14ac:dyDescent="0.25">
      <c r="A4257" s="393">
        <v>43983</v>
      </c>
      <c r="B4257" s="325" t="s">
        <v>89</v>
      </c>
      <c r="C4257" s="325" t="s">
        <v>169</v>
      </c>
      <c r="D4257" s="325" t="s">
        <v>82</v>
      </c>
      <c r="E4257" s="325" t="s">
        <v>12</v>
      </c>
      <c r="F4257" s="325">
        <v>166</v>
      </c>
      <c r="G4257" s="325">
        <v>168</v>
      </c>
      <c r="H4257" s="325">
        <v>-2</v>
      </c>
      <c r="I4257" s="325">
        <v>-0.01</v>
      </c>
    </row>
    <row r="4258" spans="1:9" x14ac:dyDescent="0.25">
      <c r="A4258" s="392">
        <v>43983</v>
      </c>
      <c r="B4258" s="324" t="s">
        <v>89</v>
      </c>
      <c r="C4258" s="324" t="s">
        <v>169</v>
      </c>
      <c r="D4258" s="324" t="s">
        <v>82</v>
      </c>
      <c r="E4258" s="324" t="s">
        <v>13</v>
      </c>
      <c r="F4258" s="324">
        <v>540</v>
      </c>
      <c r="G4258" s="324">
        <v>524</v>
      </c>
      <c r="H4258" s="324">
        <v>16</v>
      </c>
      <c r="I4258" s="324">
        <v>0.03</v>
      </c>
    </row>
    <row r="4259" spans="1:9" x14ac:dyDescent="0.25">
      <c r="A4259" s="393">
        <v>43983</v>
      </c>
      <c r="B4259" s="325" t="s">
        <v>90</v>
      </c>
      <c r="C4259" s="325" t="s">
        <v>169</v>
      </c>
      <c r="D4259" s="325" t="s">
        <v>81</v>
      </c>
      <c r="E4259" s="325" t="s">
        <v>46</v>
      </c>
      <c r="F4259" s="325">
        <v>92</v>
      </c>
      <c r="G4259" s="325">
        <v>87</v>
      </c>
      <c r="H4259" s="325">
        <v>5</v>
      </c>
      <c r="I4259" s="325">
        <v>0.06</v>
      </c>
    </row>
    <row r="4260" spans="1:9" x14ac:dyDescent="0.25">
      <c r="A4260" s="392">
        <v>43983</v>
      </c>
      <c r="B4260" s="324" t="s">
        <v>90</v>
      </c>
      <c r="C4260" s="324" t="s">
        <v>169</v>
      </c>
      <c r="D4260" s="324" t="s">
        <v>81</v>
      </c>
      <c r="E4260" s="324" t="s">
        <v>47</v>
      </c>
      <c r="F4260" s="324">
        <v>93</v>
      </c>
      <c r="G4260" s="324">
        <v>92</v>
      </c>
      <c r="H4260" s="324">
        <v>1</v>
      </c>
      <c r="I4260" s="324">
        <v>0.01</v>
      </c>
    </row>
    <row r="4261" spans="1:9" x14ac:dyDescent="0.25">
      <c r="A4261" s="393">
        <v>43983</v>
      </c>
      <c r="B4261" s="325" t="s">
        <v>90</v>
      </c>
      <c r="C4261" s="325" t="s">
        <v>169</v>
      </c>
      <c r="D4261" s="325" t="s">
        <v>81</v>
      </c>
      <c r="E4261" s="325" t="s">
        <v>48</v>
      </c>
      <c r="F4261" s="325">
        <v>86</v>
      </c>
      <c r="G4261" s="325">
        <v>88</v>
      </c>
      <c r="H4261" s="325">
        <v>-2</v>
      </c>
      <c r="I4261" s="325">
        <v>-0.02</v>
      </c>
    </row>
    <row r="4262" spans="1:9" x14ac:dyDescent="0.25">
      <c r="A4262" s="392">
        <v>43983</v>
      </c>
      <c r="B4262" s="324" t="s">
        <v>90</v>
      </c>
      <c r="C4262" s="324" t="s">
        <v>169</v>
      </c>
      <c r="D4262" s="324" t="s">
        <v>81</v>
      </c>
      <c r="E4262" s="324" t="s">
        <v>50</v>
      </c>
      <c r="F4262" s="324">
        <v>383</v>
      </c>
      <c r="G4262" s="324">
        <v>385</v>
      </c>
      <c r="H4262" s="324">
        <v>-2</v>
      </c>
      <c r="I4262" s="324">
        <v>-0.01</v>
      </c>
    </row>
    <row r="4263" spans="1:9" x14ac:dyDescent="0.25">
      <c r="A4263" s="393">
        <v>43983</v>
      </c>
      <c r="B4263" s="325" t="s">
        <v>147</v>
      </c>
      <c r="C4263" s="325" t="s">
        <v>169</v>
      </c>
      <c r="D4263" s="325" t="s">
        <v>81</v>
      </c>
      <c r="E4263" s="325" t="s">
        <v>46</v>
      </c>
      <c r="F4263" s="325">
        <v>37</v>
      </c>
      <c r="G4263" s="325" t="s">
        <v>170</v>
      </c>
      <c r="H4263" s="325" t="s">
        <v>170</v>
      </c>
      <c r="I4263" s="325" t="s">
        <v>170</v>
      </c>
    </row>
    <row r="4264" spans="1:9" x14ac:dyDescent="0.25">
      <c r="A4264" s="392">
        <v>43983</v>
      </c>
      <c r="B4264" s="324" t="s">
        <v>147</v>
      </c>
      <c r="C4264" s="324" t="s">
        <v>169</v>
      </c>
      <c r="D4264" s="324" t="s">
        <v>81</v>
      </c>
      <c r="E4264" s="324" t="s">
        <v>47</v>
      </c>
      <c r="F4264" s="324">
        <v>18</v>
      </c>
      <c r="G4264" s="324" t="s">
        <v>170</v>
      </c>
      <c r="H4264" s="324" t="s">
        <v>170</v>
      </c>
      <c r="I4264" s="324" t="s">
        <v>170</v>
      </c>
    </row>
    <row r="4265" spans="1:9" x14ac:dyDescent="0.25">
      <c r="A4265" s="393">
        <v>43983</v>
      </c>
      <c r="B4265" s="325" t="s">
        <v>147</v>
      </c>
      <c r="C4265" s="325" t="s">
        <v>169</v>
      </c>
      <c r="D4265" s="325" t="s">
        <v>81</v>
      </c>
      <c r="E4265" s="325" t="s">
        <v>48</v>
      </c>
      <c r="F4265" s="325">
        <v>22</v>
      </c>
      <c r="G4265" s="325" t="s">
        <v>170</v>
      </c>
      <c r="H4265" s="325" t="s">
        <v>170</v>
      </c>
      <c r="I4265" s="325" t="s">
        <v>170</v>
      </c>
    </row>
    <row r="4266" spans="1:9" x14ac:dyDescent="0.25">
      <c r="A4266" s="392">
        <v>43983</v>
      </c>
      <c r="B4266" s="324" t="s">
        <v>147</v>
      </c>
      <c r="C4266" s="324" t="s">
        <v>169</v>
      </c>
      <c r="D4266" s="324" t="s">
        <v>81</v>
      </c>
      <c r="E4266" s="324" t="s">
        <v>50</v>
      </c>
      <c r="F4266" s="324">
        <v>58</v>
      </c>
      <c r="G4266" s="324" t="s">
        <v>170</v>
      </c>
      <c r="H4266" s="324" t="s">
        <v>170</v>
      </c>
      <c r="I4266" s="324" t="s">
        <v>170</v>
      </c>
    </row>
    <row r="4267" spans="1:9" x14ac:dyDescent="0.25">
      <c r="A4267" s="393">
        <v>43983</v>
      </c>
      <c r="B4267" s="325" t="s">
        <v>147</v>
      </c>
      <c r="C4267" s="325" t="s">
        <v>169</v>
      </c>
      <c r="D4267" s="325" t="s">
        <v>82</v>
      </c>
      <c r="E4267" s="325" t="s">
        <v>9</v>
      </c>
      <c r="F4267" s="325">
        <v>9</v>
      </c>
      <c r="G4267" s="325" t="s">
        <v>170</v>
      </c>
      <c r="H4267" s="325" t="s">
        <v>170</v>
      </c>
      <c r="I4267" s="325" t="s">
        <v>170</v>
      </c>
    </row>
    <row r="4268" spans="1:9" x14ac:dyDescent="0.25">
      <c r="A4268" s="392">
        <v>43983</v>
      </c>
      <c r="B4268" s="324" t="s">
        <v>147</v>
      </c>
      <c r="C4268" s="324" t="s">
        <v>169</v>
      </c>
      <c r="D4268" s="324" t="s">
        <v>82</v>
      </c>
      <c r="E4268" s="324" t="s">
        <v>10</v>
      </c>
      <c r="F4268" s="324">
        <v>16</v>
      </c>
      <c r="G4268" s="324" t="s">
        <v>170</v>
      </c>
      <c r="H4268" s="324" t="s">
        <v>170</v>
      </c>
      <c r="I4268" s="324" t="s">
        <v>170</v>
      </c>
    </row>
    <row r="4269" spans="1:9" x14ac:dyDescent="0.25">
      <c r="A4269" s="393">
        <v>43983</v>
      </c>
      <c r="B4269" s="325" t="s">
        <v>147</v>
      </c>
      <c r="C4269" s="325" t="s">
        <v>169</v>
      </c>
      <c r="D4269" s="325" t="s">
        <v>82</v>
      </c>
      <c r="E4269" s="325" t="s">
        <v>11</v>
      </c>
      <c r="F4269" s="325">
        <v>15</v>
      </c>
      <c r="G4269" s="325" t="s">
        <v>170</v>
      </c>
      <c r="H4269" s="325" t="s">
        <v>170</v>
      </c>
      <c r="I4269" s="325" t="s">
        <v>170</v>
      </c>
    </row>
    <row r="4270" spans="1:9" x14ac:dyDescent="0.25">
      <c r="A4270" s="392">
        <v>43983</v>
      </c>
      <c r="B4270" s="324" t="s">
        <v>147</v>
      </c>
      <c r="C4270" s="324" t="s">
        <v>169</v>
      </c>
      <c r="D4270" s="324" t="s">
        <v>82</v>
      </c>
      <c r="E4270" s="324" t="s">
        <v>12</v>
      </c>
      <c r="F4270" s="324">
        <v>21</v>
      </c>
      <c r="G4270" s="324" t="s">
        <v>170</v>
      </c>
      <c r="H4270" s="324" t="s">
        <v>170</v>
      </c>
      <c r="I4270" s="324" t="s">
        <v>170</v>
      </c>
    </row>
    <row r="4271" spans="1:9" x14ac:dyDescent="0.25">
      <c r="A4271" s="393">
        <v>43983</v>
      </c>
      <c r="B4271" s="325" t="s">
        <v>147</v>
      </c>
      <c r="C4271" s="325" t="s">
        <v>169</v>
      </c>
      <c r="D4271" s="325" t="s">
        <v>82</v>
      </c>
      <c r="E4271" s="325" t="s">
        <v>13</v>
      </c>
      <c r="F4271" s="325">
        <v>74</v>
      </c>
      <c r="G4271" s="325" t="s">
        <v>170</v>
      </c>
      <c r="H4271" s="325" t="s">
        <v>170</v>
      </c>
      <c r="I4271" s="325" t="s">
        <v>170</v>
      </c>
    </row>
    <row r="4272" spans="1:9" x14ac:dyDescent="0.25">
      <c r="A4272" s="392">
        <v>43983</v>
      </c>
      <c r="B4272" s="324" t="s">
        <v>148</v>
      </c>
      <c r="C4272" s="324" t="s">
        <v>169</v>
      </c>
      <c r="D4272" s="324" t="s">
        <v>81</v>
      </c>
      <c r="E4272" s="324" t="s">
        <v>46</v>
      </c>
      <c r="F4272" s="324">
        <v>194</v>
      </c>
      <c r="G4272" s="324" t="s">
        <v>170</v>
      </c>
      <c r="H4272" s="324" t="s">
        <v>170</v>
      </c>
      <c r="I4272" s="324" t="s">
        <v>170</v>
      </c>
    </row>
    <row r="4273" spans="1:9" x14ac:dyDescent="0.25">
      <c r="A4273" s="393">
        <v>43983</v>
      </c>
      <c r="B4273" s="325" t="s">
        <v>148</v>
      </c>
      <c r="C4273" s="325" t="s">
        <v>169</v>
      </c>
      <c r="D4273" s="325" t="s">
        <v>81</v>
      </c>
      <c r="E4273" s="325" t="s">
        <v>47</v>
      </c>
      <c r="F4273" s="325">
        <v>122</v>
      </c>
      <c r="G4273" s="325" t="s">
        <v>170</v>
      </c>
      <c r="H4273" s="325" t="s">
        <v>170</v>
      </c>
      <c r="I4273" s="325" t="s">
        <v>170</v>
      </c>
    </row>
    <row r="4274" spans="1:9" x14ac:dyDescent="0.25">
      <c r="A4274" s="392">
        <v>43983</v>
      </c>
      <c r="B4274" s="324" t="s">
        <v>148</v>
      </c>
      <c r="C4274" s="324" t="s">
        <v>169</v>
      </c>
      <c r="D4274" s="324" t="s">
        <v>81</v>
      </c>
      <c r="E4274" s="324" t="s">
        <v>48</v>
      </c>
      <c r="F4274" s="324">
        <v>102</v>
      </c>
      <c r="G4274" s="324" t="s">
        <v>170</v>
      </c>
      <c r="H4274" s="324" t="s">
        <v>170</v>
      </c>
      <c r="I4274" s="324" t="s">
        <v>170</v>
      </c>
    </row>
    <row r="4275" spans="1:9" x14ac:dyDescent="0.25">
      <c r="A4275" s="393">
        <v>43983</v>
      </c>
      <c r="B4275" s="325" t="s">
        <v>148</v>
      </c>
      <c r="C4275" s="325" t="s">
        <v>169</v>
      </c>
      <c r="D4275" s="325" t="s">
        <v>81</v>
      </c>
      <c r="E4275" s="325" t="s">
        <v>50</v>
      </c>
      <c r="F4275" s="325">
        <v>132</v>
      </c>
      <c r="G4275" s="325" t="s">
        <v>170</v>
      </c>
      <c r="H4275" s="325" t="s">
        <v>170</v>
      </c>
      <c r="I4275" s="325" t="s">
        <v>170</v>
      </c>
    </row>
    <row r="4276" spans="1:9" x14ac:dyDescent="0.25">
      <c r="A4276" s="392">
        <v>43983</v>
      </c>
      <c r="B4276" s="324" t="s">
        <v>148</v>
      </c>
      <c r="C4276" s="324" t="s">
        <v>169</v>
      </c>
      <c r="D4276" s="324" t="s">
        <v>82</v>
      </c>
      <c r="E4276" s="324" t="s">
        <v>9</v>
      </c>
      <c r="F4276" s="324">
        <v>137</v>
      </c>
      <c r="G4276" s="324" t="s">
        <v>170</v>
      </c>
      <c r="H4276" s="324" t="s">
        <v>170</v>
      </c>
      <c r="I4276" s="324" t="s">
        <v>170</v>
      </c>
    </row>
    <row r="4277" spans="1:9" x14ac:dyDescent="0.25">
      <c r="A4277" s="393">
        <v>43983</v>
      </c>
      <c r="B4277" s="325" t="s">
        <v>148</v>
      </c>
      <c r="C4277" s="325" t="s">
        <v>169</v>
      </c>
      <c r="D4277" s="325" t="s">
        <v>82</v>
      </c>
      <c r="E4277" s="325" t="s">
        <v>10</v>
      </c>
      <c r="F4277" s="325">
        <v>25</v>
      </c>
      <c r="G4277" s="325" t="s">
        <v>170</v>
      </c>
      <c r="H4277" s="325" t="s">
        <v>170</v>
      </c>
      <c r="I4277" s="325" t="s">
        <v>170</v>
      </c>
    </row>
    <row r="4278" spans="1:9" x14ac:dyDescent="0.25">
      <c r="A4278" s="392">
        <v>43983</v>
      </c>
      <c r="B4278" s="324" t="s">
        <v>148</v>
      </c>
      <c r="C4278" s="324" t="s">
        <v>169</v>
      </c>
      <c r="D4278" s="324" t="s">
        <v>82</v>
      </c>
      <c r="E4278" s="324" t="s">
        <v>11</v>
      </c>
      <c r="F4278" s="324">
        <v>86</v>
      </c>
      <c r="G4278" s="324" t="s">
        <v>170</v>
      </c>
      <c r="H4278" s="324" t="s">
        <v>170</v>
      </c>
      <c r="I4278" s="324" t="s">
        <v>170</v>
      </c>
    </row>
    <row r="4279" spans="1:9" x14ac:dyDescent="0.25">
      <c r="A4279" s="393">
        <v>43983</v>
      </c>
      <c r="B4279" s="325" t="s">
        <v>148</v>
      </c>
      <c r="C4279" s="325" t="s">
        <v>169</v>
      </c>
      <c r="D4279" s="325" t="s">
        <v>82</v>
      </c>
      <c r="E4279" s="325" t="s">
        <v>12</v>
      </c>
      <c r="F4279" s="325">
        <v>64</v>
      </c>
      <c r="G4279" s="325" t="s">
        <v>170</v>
      </c>
      <c r="H4279" s="325" t="s">
        <v>170</v>
      </c>
      <c r="I4279" s="325" t="s">
        <v>170</v>
      </c>
    </row>
    <row r="4280" spans="1:9" x14ac:dyDescent="0.25">
      <c r="A4280" s="392">
        <v>43983</v>
      </c>
      <c r="B4280" s="324" t="s">
        <v>148</v>
      </c>
      <c r="C4280" s="324" t="s">
        <v>169</v>
      </c>
      <c r="D4280" s="324" t="s">
        <v>82</v>
      </c>
      <c r="E4280" s="324" t="s">
        <v>13</v>
      </c>
      <c r="F4280" s="324">
        <v>238</v>
      </c>
      <c r="G4280" s="324" t="s">
        <v>170</v>
      </c>
      <c r="H4280" s="324" t="s">
        <v>170</v>
      </c>
      <c r="I4280" s="324" t="s">
        <v>170</v>
      </c>
    </row>
    <row r="4281" spans="1:9" x14ac:dyDescent="0.25">
      <c r="A4281" s="393">
        <v>43983</v>
      </c>
      <c r="B4281" s="325" t="s">
        <v>149</v>
      </c>
      <c r="C4281" s="325" t="s">
        <v>169</v>
      </c>
      <c r="D4281" s="325" t="s">
        <v>81</v>
      </c>
      <c r="E4281" s="325" t="s">
        <v>46</v>
      </c>
      <c r="F4281" s="325">
        <v>60</v>
      </c>
      <c r="G4281" s="325" t="s">
        <v>170</v>
      </c>
      <c r="H4281" s="325" t="s">
        <v>170</v>
      </c>
      <c r="I4281" s="325" t="s">
        <v>170</v>
      </c>
    </row>
    <row r="4282" spans="1:9" x14ac:dyDescent="0.25">
      <c r="A4282" s="392">
        <v>43983</v>
      </c>
      <c r="B4282" s="324" t="s">
        <v>149</v>
      </c>
      <c r="C4282" s="324" t="s">
        <v>169</v>
      </c>
      <c r="D4282" s="324" t="s">
        <v>81</v>
      </c>
      <c r="E4282" s="324" t="s">
        <v>47</v>
      </c>
      <c r="F4282" s="324">
        <v>71</v>
      </c>
      <c r="G4282" s="324" t="s">
        <v>170</v>
      </c>
      <c r="H4282" s="324" t="s">
        <v>170</v>
      </c>
      <c r="I4282" s="324" t="s">
        <v>170</v>
      </c>
    </row>
    <row r="4283" spans="1:9" x14ac:dyDescent="0.25">
      <c r="A4283" s="393">
        <v>43983</v>
      </c>
      <c r="B4283" s="325" t="s">
        <v>149</v>
      </c>
      <c r="C4283" s="325" t="s">
        <v>169</v>
      </c>
      <c r="D4283" s="325" t="s">
        <v>81</v>
      </c>
      <c r="E4283" s="325" t="s">
        <v>48</v>
      </c>
      <c r="F4283" s="325">
        <v>70</v>
      </c>
      <c r="G4283" s="325" t="s">
        <v>170</v>
      </c>
      <c r="H4283" s="325" t="s">
        <v>170</v>
      </c>
      <c r="I4283" s="325" t="s">
        <v>170</v>
      </c>
    </row>
    <row r="4284" spans="1:9" x14ac:dyDescent="0.25">
      <c r="A4284" s="392">
        <v>43983</v>
      </c>
      <c r="B4284" s="324" t="s">
        <v>149</v>
      </c>
      <c r="C4284" s="324" t="s">
        <v>169</v>
      </c>
      <c r="D4284" s="324" t="s">
        <v>81</v>
      </c>
      <c r="E4284" s="324" t="s">
        <v>50</v>
      </c>
      <c r="F4284" s="324">
        <v>323</v>
      </c>
      <c r="G4284" s="324" t="s">
        <v>170</v>
      </c>
      <c r="H4284" s="324" t="s">
        <v>170</v>
      </c>
      <c r="I4284" s="324" t="s">
        <v>170</v>
      </c>
    </row>
    <row r="4285" spans="1:9" x14ac:dyDescent="0.25">
      <c r="A4285" s="393">
        <v>43983</v>
      </c>
      <c r="B4285" s="325" t="s">
        <v>150</v>
      </c>
      <c r="C4285" s="325" t="s">
        <v>169</v>
      </c>
      <c r="D4285" s="325" t="s">
        <v>81</v>
      </c>
      <c r="E4285" s="325" t="s">
        <v>46</v>
      </c>
      <c r="F4285" s="325">
        <v>205</v>
      </c>
      <c r="G4285" s="325" t="s">
        <v>170</v>
      </c>
      <c r="H4285" s="325" t="s">
        <v>170</v>
      </c>
      <c r="I4285" s="325" t="s">
        <v>170</v>
      </c>
    </row>
    <row r="4286" spans="1:9" x14ac:dyDescent="0.25">
      <c r="A4286" s="392">
        <v>43983</v>
      </c>
      <c r="B4286" s="324" t="s">
        <v>150</v>
      </c>
      <c r="C4286" s="324" t="s">
        <v>169</v>
      </c>
      <c r="D4286" s="324" t="s">
        <v>81</v>
      </c>
      <c r="E4286" s="324" t="s">
        <v>47</v>
      </c>
      <c r="F4286" s="324">
        <v>64</v>
      </c>
      <c r="G4286" s="324" t="s">
        <v>170</v>
      </c>
      <c r="H4286" s="324" t="s">
        <v>170</v>
      </c>
      <c r="I4286" s="324" t="s">
        <v>170</v>
      </c>
    </row>
    <row r="4287" spans="1:9" x14ac:dyDescent="0.25">
      <c r="A4287" s="393">
        <v>43983</v>
      </c>
      <c r="B4287" s="325" t="s">
        <v>150</v>
      </c>
      <c r="C4287" s="325" t="s">
        <v>169</v>
      </c>
      <c r="D4287" s="325" t="s">
        <v>81</v>
      </c>
      <c r="E4287" s="325" t="s">
        <v>48</v>
      </c>
      <c r="F4287" s="325">
        <v>70</v>
      </c>
      <c r="G4287" s="325" t="s">
        <v>170</v>
      </c>
      <c r="H4287" s="325" t="s">
        <v>170</v>
      </c>
      <c r="I4287" s="325" t="s">
        <v>170</v>
      </c>
    </row>
    <row r="4288" spans="1:9" x14ac:dyDescent="0.25">
      <c r="A4288" s="392">
        <v>43983</v>
      </c>
      <c r="B4288" s="324" t="s">
        <v>150</v>
      </c>
      <c r="C4288" s="324" t="s">
        <v>169</v>
      </c>
      <c r="D4288" s="324" t="s">
        <v>81</v>
      </c>
      <c r="E4288" s="324" t="s">
        <v>50</v>
      </c>
      <c r="F4288" s="324">
        <v>56</v>
      </c>
      <c r="G4288" s="324" t="s">
        <v>170</v>
      </c>
      <c r="H4288" s="324" t="s">
        <v>170</v>
      </c>
      <c r="I4288" s="324" t="s">
        <v>170</v>
      </c>
    </row>
    <row r="4289" spans="1:9" x14ac:dyDescent="0.25">
      <c r="A4289" s="393">
        <v>43983</v>
      </c>
      <c r="B4289" s="325" t="s">
        <v>91</v>
      </c>
      <c r="C4289" s="325" t="s">
        <v>169</v>
      </c>
      <c r="D4289" s="325" t="s">
        <v>81</v>
      </c>
      <c r="E4289" s="325" t="s">
        <v>46</v>
      </c>
      <c r="F4289" s="325">
        <v>1300</v>
      </c>
      <c r="G4289" s="325">
        <v>1232</v>
      </c>
      <c r="H4289" s="325">
        <v>68</v>
      </c>
      <c r="I4289" s="325">
        <v>0.06</v>
      </c>
    </row>
    <row r="4290" spans="1:9" x14ac:dyDescent="0.25">
      <c r="A4290" s="392">
        <v>43983</v>
      </c>
      <c r="B4290" s="324" t="s">
        <v>91</v>
      </c>
      <c r="C4290" s="324" t="s">
        <v>169</v>
      </c>
      <c r="D4290" s="324" t="s">
        <v>81</v>
      </c>
      <c r="E4290" s="324" t="s">
        <v>47</v>
      </c>
      <c r="F4290" s="324">
        <v>490</v>
      </c>
      <c r="G4290" s="324">
        <v>491</v>
      </c>
      <c r="H4290" s="324">
        <v>-1</v>
      </c>
      <c r="I4290" s="324">
        <v>0</v>
      </c>
    </row>
    <row r="4291" spans="1:9" x14ac:dyDescent="0.25">
      <c r="A4291" s="393">
        <v>43983</v>
      </c>
      <c r="B4291" s="325" t="s">
        <v>91</v>
      </c>
      <c r="C4291" s="325" t="s">
        <v>169</v>
      </c>
      <c r="D4291" s="325" t="s">
        <v>81</v>
      </c>
      <c r="E4291" s="325" t="s">
        <v>48</v>
      </c>
      <c r="F4291" s="325">
        <v>521</v>
      </c>
      <c r="G4291" s="325">
        <v>554</v>
      </c>
      <c r="H4291" s="325">
        <v>-33</v>
      </c>
      <c r="I4291" s="325">
        <v>-0.06</v>
      </c>
    </row>
    <row r="4292" spans="1:9" x14ac:dyDescent="0.25">
      <c r="A4292" s="392">
        <v>43983</v>
      </c>
      <c r="B4292" s="324" t="s">
        <v>91</v>
      </c>
      <c r="C4292" s="324" t="s">
        <v>169</v>
      </c>
      <c r="D4292" s="324" t="s">
        <v>81</v>
      </c>
      <c r="E4292" s="324" t="s">
        <v>50</v>
      </c>
      <c r="F4292" s="324">
        <v>565</v>
      </c>
      <c r="G4292" s="324">
        <v>571</v>
      </c>
      <c r="H4292" s="324">
        <v>-6</v>
      </c>
      <c r="I4292" s="324">
        <v>-0.01</v>
      </c>
    </row>
    <row r="4293" spans="1:9" x14ac:dyDescent="0.25">
      <c r="A4293" s="393">
        <v>43983</v>
      </c>
      <c r="B4293" s="325" t="s">
        <v>91</v>
      </c>
      <c r="C4293" s="325" t="s">
        <v>169</v>
      </c>
      <c r="D4293" s="325" t="s">
        <v>82</v>
      </c>
      <c r="E4293" s="325" t="s">
        <v>9</v>
      </c>
      <c r="F4293" s="325">
        <v>417</v>
      </c>
      <c r="G4293" s="325">
        <v>444</v>
      </c>
      <c r="H4293" s="325">
        <v>-27</v>
      </c>
      <c r="I4293" s="325">
        <v>-0.06</v>
      </c>
    </row>
    <row r="4294" spans="1:9" x14ac:dyDescent="0.25">
      <c r="A4294" s="392">
        <v>43983</v>
      </c>
      <c r="B4294" s="324" t="s">
        <v>91</v>
      </c>
      <c r="C4294" s="324" t="s">
        <v>169</v>
      </c>
      <c r="D4294" s="324" t="s">
        <v>82</v>
      </c>
      <c r="E4294" s="324" t="s">
        <v>10</v>
      </c>
      <c r="F4294" s="324">
        <v>163</v>
      </c>
      <c r="G4294" s="324">
        <v>170</v>
      </c>
      <c r="H4294" s="324">
        <v>-7</v>
      </c>
      <c r="I4294" s="324">
        <v>-0.04</v>
      </c>
    </row>
    <row r="4295" spans="1:9" x14ac:dyDescent="0.25">
      <c r="A4295" s="393">
        <v>43983</v>
      </c>
      <c r="B4295" s="325" t="s">
        <v>91</v>
      </c>
      <c r="C4295" s="325" t="s">
        <v>169</v>
      </c>
      <c r="D4295" s="325" t="s">
        <v>82</v>
      </c>
      <c r="E4295" s="325" t="s">
        <v>11</v>
      </c>
      <c r="F4295" s="325">
        <v>466</v>
      </c>
      <c r="G4295" s="325">
        <v>478</v>
      </c>
      <c r="H4295" s="325">
        <v>-12</v>
      </c>
      <c r="I4295" s="325">
        <v>-0.03</v>
      </c>
    </row>
    <row r="4296" spans="1:9" x14ac:dyDescent="0.25">
      <c r="A4296" s="392">
        <v>43983</v>
      </c>
      <c r="B4296" s="324" t="s">
        <v>91</v>
      </c>
      <c r="C4296" s="324" t="s">
        <v>169</v>
      </c>
      <c r="D4296" s="324" t="s">
        <v>82</v>
      </c>
      <c r="E4296" s="324" t="s">
        <v>12</v>
      </c>
      <c r="F4296" s="324">
        <v>1286</v>
      </c>
      <c r="G4296" s="324">
        <v>1294</v>
      </c>
      <c r="H4296" s="324">
        <v>-8</v>
      </c>
      <c r="I4296" s="324">
        <v>-0.01</v>
      </c>
    </row>
    <row r="4297" spans="1:9" x14ac:dyDescent="0.25">
      <c r="A4297" s="393">
        <v>43983</v>
      </c>
      <c r="B4297" s="325" t="s">
        <v>91</v>
      </c>
      <c r="C4297" s="325" t="s">
        <v>169</v>
      </c>
      <c r="D4297" s="325" t="s">
        <v>82</v>
      </c>
      <c r="E4297" s="325" t="s">
        <v>13</v>
      </c>
      <c r="F4297" s="325">
        <v>340</v>
      </c>
      <c r="G4297" s="325">
        <v>259</v>
      </c>
      <c r="H4297" s="325">
        <v>81</v>
      </c>
      <c r="I4297" s="325">
        <v>0.31</v>
      </c>
    </row>
    <row r="4298" spans="1:9" x14ac:dyDescent="0.25">
      <c r="A4298" s="392">
        <v>43983</v>
      </c>
      <c r="B4298" s="324" t="s">
        <v>151</v>
      </c>
      <c r="C4298" s="324" t="s">
        <v>169</v>
      </c>
      <c r="D4298" s="324" t="s">
        <v>81</v>
      </c>
      <c r="E4298" s="324" t="s">
        <v>46</v>
      </c>
      <c r="F4298" s="324">
        <v>60</v>
      </c>
      <c r="G4298" s="324" t="s">
        <v>170</v>
      </c>
      <c r="H4298" s="324" t="s">
        <v>170</v>
      </c>
      <c r="I4298" s="324" t="s">
        <v>170</v>
      </c>
    </row>
    <row r="4299" spans="1:9" x14ac:dyDescent="0.25">
      <c r="A4299" s="393">
        <v>43983</v>
      </c>
      <c r="B4299" s="325" t="s">
        <v>151</v>
      </c>
      <c r="C4299" s="325" t="s">
        <v>169</v>
      </c>
      <c r="D4299" s="325" t="s">
        <v>81</v>
      </c>
      <c r="E4299" s="325" t="s">
        <v>47</v>
      </c>
      <c r="F4299" s="325">
        <v>73</v>
      </c>
      <c r="G4299" s="325" t="s">
        <v>170</v>
      </c>
      <c r="H4299" s="325" t="s">
        <v>170</v>
      </c>
      <c r="I4299" s="325" t="s">
        <v>170</v>
      </c>
    </row>
    <row r="4300" spans="1:9" x14ac:dyDescent="0.25">
      <c r="A4300" s="392">
        <v>43983</v>
      </c>
      <c r="B4300" s="324" t="s">
        <v>151</v>
      </c>
      <c r="C4300" s="324" t="s">
        <v>169</v>
      </c>
      <c r="D4300" s="324" t="s">
        <v>81</v>
      </c>
      <c r="E4300" s="324" t="s">
        <v>48</v>
      </c>
      <c r="F4300" s="324">
        <v>42</v>
      </c>
      <c r="G4300" s="324" t="s">
        <v>170</v>
      </c>
      <c r="H4300" s="324" t="s">
        <v>170</v>
      </c>
      <c r="I4300" s="324" t="s">
        <v>170</v>
      </c>
    </row>
    <row r="4301" spans="1:9" x14ac:dyDescent="0.25">
      <c r="A4301" s="393">
        <v>43983</v>
      </c>
      <c r="B4301" s="325" t="s">
        <v>151</v>
      </c>
      <c r="C4301" s="325" t="s">
        <v>169</v>
      </c>
      <c r="D4301" s="325" t="s">
        <v>81</v>
      </c>
      <c r="E4301" s="325" t="s">
        <v>50</v>
      </c>
      <c r="F4301" s="325">
        <v>48</v>
      </c>
      <c r="G4301" s="325" t="s">
        <v>170</v>
      </c>
      <c r="H4301" s="325" t="s">
        <v>170</v>
      </c>
      <c r="I4301" s="325" t="s">
        <v>170</v>
      </c>
    </row>
    <row r="4302" spans="1:9" x14ac:dyDescent="0.25">
      <c r="A4302" s="392">
        <v>43983</v>
      </c>
      <c r="B4302" s="324" t="s">
        <v>92</v>
      </c>
      <c r="C4302" s="324" t="s">
        <v>169</v>
      </c>
      <c r="D4302" s="324" t="s">
        <v>81</v>
      </c>
      <c r="E4302" s="324" t="s">
        <v>46</v>
      </c>
      <c r="F4302" s="324">
        <v>18</v>
      </c>
      <c r="G4302" s="324">
        <v>17</v>
      </c>
      <c r="H4302" s="324">
        <v>1</v>
      </c>
      <c r="I4302" s="324">
        <v>0.06</v>
      </c>
    </row>
    <row r="4303" spans="1:9" x14ac:dyDescent="0.25">
      <c r="A4303" s="393">
        <v>43983</v>
      </c>
      <c r="B4303" s="325" t="s">
        <v>92</v>
      </c>
      <c r="C4303" s="325" t="s">
        <v>169</v>
      </c>
      <c r="D4303" s="325" t="s">
        <v>81</v>
      </c>
      <c r="E4303" s="325" t="s">
        <v>47</v>
      </c>
      <c r="F4303" s="325">
        <v>154</v>
      </c>
      <c r="G4303" s="325">
        <v>154</v>
      </c>
      <c r="H4303" s="325">
        <v>0</v>
      </c>
      <c r="I4303" s="325">
        <v>0</v>
      </c>
    </row>
    <row r="4304" spans="1:9" x14ac:dyDescent="0.25">
      <c r="A4304" s="392">
        <v>43983</v>
      </c>
      <c r="B4304" s="324" t="s">
        <v>92</v>
      </c>
      <c r="C4304" s="324" t="s">
        <v>169</v>
      </c>
      <c r="D4304" s="324" t="s">
        <v>81</v>
      </c>
      <c r="E4304" s="324" t="s">
        <v>48</v>
      </c>
      <c r="F4304" s="324">
        <v>47</v>
      </c>
      <c r="G4304" s="324">
        <v>49</v>
      </c>
      <c r="H4304" s="324">
        <v>-2</v>
      </c>
      <c r="I4304" s="324">
        <v>-0.04</v>
      </c>
    </row>
    <row r="4305" spans="1:9" x14ac:dyDescent="0.25">
      <c r="A4305" s="393">
        <v>43983</v>
      </c>
      <c r="B4305" s="325" t="s">
        <v>92</v>
      </c>
      <c r="C4305" s="325" t="s">
        <v>169</v>
      </c>
      <c r="D4305" s="325" t="s">
        <v>81</v>
      </c>
      <c r="E4305" s="325" t="s">
        <v>50</v>
      </c>
      <c r="F4305" s="325">
        <v>586</v>
      </c>
      <c r="G4305" s="325">
        <v>585</v>
      </c>
      <c r="H4305" s="325">
        <v>1</v>
      </c>
      <c r="I4305" s="325">
        <v>0</v>
      </c>
    </row>
    <row r="4306" spans="1:9" x14ac:dyDescent="0.25">
      <c r="A4306" s="392">
        <v>43983</v>
      </c>
      <c r="B4306" s="324" t="s">
        <v>92</v>
      </c>
      <c r="C4306" s="324" t="s">
        <v>169</v>
      </c>
      <c r="D4306" s="324" t="s">
        <v>82</v>
      </c>
      <c r="E4306" s="324" t="s">
        <v>9</v>
      </c>
      <c r="F4306" s="324">
        <v>361</v>
      </c>
      <c r="G4306" s="324">
        <v>359</v>
      </c>
      <c r="H4306" s="324">
        <v>2</v>
      </c>
      <c r="I4306" s="324">
        <v>0.01</v>
      </c>
    </row>
    <row r="4307" spans="1:9" x14ac:dyDescent="0.25">
      <c r="A4307" s="393">
        <v>43983</v>
      </c>
      <c r="B4307" s="325" t="s">
        <v>92</v>
      </c>
      <c r="C4307" s="325" t="s">
        <v>169</v>
      </c>
      <c r="D4307" s="325" t="s">
        <v>82</v>
      </c>
      <c r="E4307" s="325" t="s">
        <v>10</v>
      </c>
      <c r="F4307" s="325">
        <v>202</v>
      </c>
      <c r="G4307" s="325">
        <v>204</v>
      </c>
      <c r="H4307" s="325">
        <v>-2</v>
      </c>
      <c r="I4307" s="325">
        <v>-0.01</v>
      </c>
    </row>
    <row r="4308" spans="1:9" x14ac:dyDescent="0.25">
      <c r="A4308" s="392">
        <v>43983</v>
      </c>
      <c r="B4308" s="324" t="s">
        <v>92</v>
      </c>
      <c r="C4308" s="324" t="s">
        <v>169</v>
      </c>
      <c r="D4308" s="324" t="s">
        <v>82</v>
      </c>
      <c r="E4308" s="324" t="s">
        <v>11</v>
      </c>
      <c r="F4308" s="324">
        <v>40</v>
      </c>
      <c r="G4308" s="324">
        <v>40</v>
      </c>
      <c r="H4308" s="324">
        <v>0</v>
      </c>
      <c r="I4308" s="324">
        <v>0</v>
      </c>
    </row>
    <row r="4309" spans="1:9" x14ac:dyDescent="0.25">
      <c r="A4309" s="393">
        <v>43983</v>
      </c>
      <c r="B4309" s="325" t="s">
        <v>92</v>
      </c>
      <c r="C4309" s="325" t="s">
        <v>169</v>
      </c>
      <c r="D4309" s="325" t="s">
        <v>82</v>
      </c>
      <c r="E4309" s="325" t="s">
        <v>12</v>
      </c>
      <c r="F4309" s="325">
        <v>15</v>
      </c>
      <c r="G4309" s="325">
        <v>15</v>
      </c>
      <c r="H4309" s="325">
        <v>0</v>
      </c>
      <c r="I4309" s="325">
        <v>0</v>
      </c>
    </row>
    <row r="4310" spans="1:9" x14ac:dyDescent="0.25">
      <c r="A4310" s="392">
        <v>43983</v>
      </c>
      <c r="B4310" s="324" t="s">
        <v>92</v>
      </c>
      <c r="C4310" s="324" t="s">
        <v>169</v>
      </c>
      <c r="D4310" s="324" t="s">
        <v>82</v>
      </c>
      <c r="E4310" s="324" t="s">
        <v>13</v>
      </c>
      <c r="F4310" s="324">
        <v>187</v>
      </c>
      <c r="G4310" s="324">
        <v>187</v>
      </c>
      <c r="H4310" s="324">
        <v>0</v>
      </c>
      <c r="I4310" s="324">
        <v>0</v>
      </c>
    </row>
    <row r="4311" spans="1:9" x14ac:dyDescent="0.25">
      <c r="A4311" s="393">
        <v>43983</v>
      </c>
      <c r="B4311" s="325" t="s">
        <v>152</v>
      </c>
      <c r="C4311" s="325" t="s">
        <v>169</v>
      </c>
      <c r="D4311" s="325" t="s">
        <v>81</v>
      </c>
      <c r="E4311" s="325" t="s">
        <v>46</v>
      </c>
      <c r="F4311" s="325">
        <v>114</v>
      </c>
      <c r="G4311" s="325" t="s">
        <v>170</v>
      </c>
      <c r="H4311" s="325" t="s">
        <v>170</v>
      </c>
      <c r="I4311" s="325" t="s">
        <v>170</v>
      </c>
    </row>
    <row r="4312" spans="1:9" x14ac:dyDescent="0.25">
      <c r="A4312" s="392">
        <v>43983</v>
      </c>
      <c r="B4312" s="324" t="s">
        <v>152</v>
      </c>
      <c r="C4312" s="324" t="s">
        <v>169</v>
      </c>
      <c r="D4312" s="324" t="s">
        <v>81</v>
      </c>
      <c r="E4312" s="324" t="s">
        <v>47</v>
      </c>
      <c r="F4312" s="324">
        <v>50</v>
      </c>
      <c r="G4312" s="324" t="s">
        <v>170</v>
      </c>
      <c r="H4312" s="324" t="s">
        <v>170</v>
      </c>
      <c r="I4312" s="324" t="s">
        <v>170</v>
      </c>
    </row>
    <row r="4313" spans="1:9" x14ac:dyDescent="0.25">
      <c r="A4313" s="393">
        <v>43983</v>
      </c>
      <c r="B4313" s="325" t="s">
        <v>152</v>
      </c>
      <c r="C4313" s="325" t="s">
        <v>169</v>
      </c>
      <c r="D4313" s="325" t="s">
        <v>81</v>
      </c>
      <c r="E4313" s="325" t="s">
        <v>48</v>
      </c>
      <c r="F4313" s="325">
        <v>47</v>
      </c>
      <c r="G4313" s="325" t="s">
        <v>170</v>
      </c>
      <c r="H4313" s="325" t="s">
        <v>170</v>
      </c>
      <c r="I4313" s="325" t="s">
        <v>170</v>
      </c>
    </row>
    <row r="4314" spans="1:9" x14ac:dyDescent="0.25">
      <c r="A4314" s="392">
        <v>43983</v>
      </c>
      <c r="B4314" s="324" t="s">
        <v>152</v>
      </c>
      <c r="C4314" s="324" t="s">
        <v>169</v>
      </c>
      <c r="D4314" s="324" t="s">
        <v>81</v>
      </c>
      <c r="E4314" s="324" t="s">
        <v>50</v>
      </c>
      <c r="F4314" s="324">
        <v>74</v>
      </c>
      <c r="G4314" s="324" t="s">
        <v>170</v>
      </c>
      <c r="H4314" s="324" t="s">
        <v>170</v>
      </c>
      <c r="I4314" s="324" t="s">
        <v>170</v>
      </c>
    </row>
    <row r="4315" spans="1:9" x14ac:dyDescent="0.25">
      <c r="A4315" s="393">
        <v>43983</v>
      </c>
      <c r="B4315" s="325" t="s">
        <v>153</v>
      </c>
      <c r="C4315" s="325" t="s">
        <v>169</v>
      </c>
      <c r="D4315" s="325" t="s">
        <v>81</v>
      </c>
      <c r="E4315" s="325" t="s">
        <v>46</v>
      </c>
      <c r="F4315" s="325">
        <v>136</v>
      </c>
      <c r="G4315" s="325" t="s">
        <v>170</v>
      </c>
      <c r="H4315" s="325" t="s">
        <v>170</v>
      </c>
      <c r="I4315" s="325" t="s">
        <v>170</v>
      </c>
    </row>
    <row r="4316" spans="1:9" x14ac:dyDescent="0.25">
      <c r="A4316" s="392">
        <v>43983</v>
      </c>
      <c r="B4316" s="324" t="s">
        <v>153</v>
      </c>
      <c r="C4316" s="324" t="s">
        <v>169</v>
      </c>
      <c r="D4316" s="324" t="s">
        <v>81</v>
      </c>
      <c r="E4316" s="324" t="s">
        <v>47</v>
      </c>
      <c r="F4316" s="324">
        <v>48</v>
      </c>
      <c r="G4316" s="324" t="s">
        <v>170</v>
      </c>
      <c r="H4316" s="324" t="s">
        <v>170</v>
      </c>
      <c r="I4316" s="324" t="s">
        <v>170</v>
      </c>
    </row>
    <row r="4317" spans="1:9" x14ac:dyDescent="0.25">
      <c r="A4317" s="393">
        <v>43983</v>
      </c>
      <c r="B4317" s="325" t="s">
        <v>153</v>
      </c>
      <c r="C4317" s="325" t="s">
        <v>169</v>
      </c>
      <c r="D4317" s="325" t="s">
        <v>81</v>
      </c>
      <c r="E4317" s="325" t="s">
        <v>48</v>
      </c>
      <c r="F4317" s="325">
        <v>29</v>
      </c>
      <c r="G4317" s="325" t="s">
        <v>170</v>
      </c>
      <c r="H4317" s="325" t="s">
        <v>170</v>
      </c>
      <c r="I4317" s="325" t="s">
        <v>170</v>
      </c>
    </row>
    <row r="4318" spans="1:9" x14ac:dyDescent="0.25">
      <c r="A4318" s="392">
        <v>43983</v>
      </c>
      <c r="B4318" s="324" t="s">
        <v>153</v>
      </c>
      <c r="C4318" s="324" t="s">
        <v>169</v>
      </c>
      <c r="D4318" s="324" t="s">
        <v>81</v>
      </c>
      <c r="E4318" s="324" t="s">
        <v>50</v>
      </c>
      <c r="F4318" s="324">
        <v>23</v>
      </c>
      <c r="G4318" s="324" t="s">
        <v>170</v>
      </c>
      <c r="H4318" s="324" t="s">
        <v>170</v>
      </c>
      <c r="I4318" s="324" t="s">
        <v>170</v>
      </c>
    </row>
    <row r="4319" spans="1:9" x14ac:dyDescent="0.25">
      <c r="A4319" s="393">
        <v>43983</v>
      </c>
      <c r="B4319" s="325" t="s">
        <v>154</v>
      </c>
      <c r="C4319" s="325" t="s">
        <v>169</v>
      </c>
      <c r="D4319" s="325" t="s">
        <v>81</v>
      </c>
      <c r="E4319" s="325" t="s">
        <v>46</v>
      </c>
      <c r="F4319" s="325">
        <v>32</v>
      </c>
      <c r="G4319" s="325" t="s">
        <v>170</v>
      </c>
      <c r="H4319" s="325" t="s">
        <v>170</v>
      </c>
      <c r="I4319" s="325" t="s">
        <v>170</v>
      </c>
    </row>
    <row r="4320" spans="1:9" x14ac:dyDescent="0.25">
      <c r="A4320" s="392">
        <v>43983</v>
      </c>
      <c r="B4320" s="324" t="s">
        <v>154</v>
      </c>
      <c r="C4320" s="324" t="s">
        <v>169</v>
      </c>
      <c r="D4320" s="324" t="s">
        <v>81</v>
      </c>
      <c r="E4320" s="324" t="s">
        <v>47</v>
      </c>
      <c r="F4320" s="324">
        <v>22</v>
      </c>
      <c r="G4320" s="324" t="s">
        <v>170</v>
      </c>
      <c r="H4320" s="324" t="s">
        <v>170</v>
      </c>
      <c r="I4320" s="324" t="s">
        <v>170</v>
      </c>
    </row>
    <row r="4321" spans="1:9" x14ac:dyDescent="0.25">
      <c r="A4321" s="393">
        <v>43983</v>
      </c>
      <c r="B4321" s="325" t="s">
        <v>154</v>
      </c>
      <c r="C4321" s="325" t="s">
        <v>169</v>
      </c>
      <c r="D4321" s="325" t="s">
        <v>81</v>
      </c>
      <c r="E4321" s="325" t="s">
        <v>48</v>
      </c>
      <c r="F4321" s="325">
        <v>16</v>
      </c>
      <c r="G4321" s="325" t="s">
        <v>170</v>
      </c>
      <c r="H4321" s="325" t="s">
        <v>170</v>
      </c>
      <c r="I4321" s="325" t="s">
        <v>170</v>
      </c>
    </row>
    <row r="4322" spans="1:9" x14ac:dyDescent="0.25">
      <c r="A4322" s="392">
        <v>43983</v>
      </c>
      <c r="B4322" s="324" t="s">
        <v>154</v>
      </c>
      <c r="C4322" s="324" t="s">
        <v>169</v>
      </c>
      <c r="D4322" s="324" t="s">
        <v>81</v>
      </c>
      <c r="E4322" s="324" t="s">
        <v>50</v>
      </c>
      <c r="F4322" s="324">
        <v>60</v>
      </c>
      <c r="G4322" s="324" t="s">
        <v>170</v>
      </c>
      <c r="H4322" s="324" t="s">
        <v>170</v>
      </c>
      <c r="I4322" s="324" t="s">
        <v>170</v>
      </c>
    </row>
    <row r="4323" spans="1:9" x14ac:dyDescent="0.25">
      <c r="A4323" s="393">
        <v>43983</v>
      </c>
      <c r="B4323" s="325" t="s">
        <v>155</v>
      </c>
      <c r="C4323" s="325" t="s">
        <v>169</v>
      </c>
      <c r="D4323" s="325" t="s">
        <v>81</v>
      </c>
      <c r="E4323" s="325" t="s">
        <v>46</v>
      </c>
      <c r="F4323" s="325">
        <v>243</v>
      </c>
      <c r="G4323" s="325" t="s">
        <v>170</v>
      </c>
      <c r="H4323" s="325" t="s">
        <v>170</v>
      </c>
      <c r="I4323" s="325" t="s">
        <v>170</v>
      </c>
    </row>
    <row r="4324" spans="1:9" x14ac:dyDescent="0.25">
      <c r="A4324" s="392">
        <v>43983</v>
      </c>
      <c r="B4324" s="324" t="s">
        <v>155</v>
      </c>
      <c r="C4324" s="324" t="s">
        <v>169</v>
      </c>
      <c r="D4324" s="324" t="s">
        <v>81</v>
      </c>
      <c r="E4324" s="324" t="s">
        <v>47</v>
      </c>
      <c r="F4324" s="324">
        <v>131</v>
      </c>
      <c r="G4324" s="324" t="s">
        <v>170</v>
      </c>
      <c r="H4324" s="324" t="s">
        <v>170</v>
      </c>
      <c r="I4324" s="324" t="s">
        <v>170</v>
      </c>
    </row>
    <row r="4325" spans="1:9" x14ac:dyDescent="0.25">
      <c r="A4325" s="393">
        <v>43983</v>
      </c>
      <c r="B4325" s="325" t="s">
        <v>155</v>
      </c>
      <c r="C4325" s="325" t="s">
        <v>169</v>
      </c>
      <c r="D4325" s="325" t="s">
        <v>81</v>
      </c>
      <c r="E4325" s="325" t="s">
        <v>48</v>
      </c>
      <c r="F4325" s="325">
        <v>112</v>
      </c>
      <c r="G4325" s="325" t="s">
        <v>170</v>
      </c>
      <c r="H4325" s="325" t="s">
        <v>170</v>
      </c>
      <c r="I4325" s="325" t="s">
        <v>170</v>
      </c>
    </row>
    <row r="4326" spans="1:9" x14ac:dyDescent="0.25">
      <c r="A4326" s="392">
        <v>43983</v>
      </c>
      <c r="B4326" s="324" t="s">
        <v>155</v>
      </c>
      <c r="C4326" s="324" t="s">
        <v>169</v>
      </c>
      <c r="D4326" s="324" t="s">
        <v>81</v>
      </c>
      <c r="E4326" s="324" t="s">
        <v>50</v>
      </c>
      <c r="F4326" s="324">
        <v>255</v>
      </c>
      <c r="G4326" s="324" t="s">
        <v>170</v>
      </c>
      <c r="H4326" s="324" t="s">
        <v>170</v>
      </c>
      <c r="I4326" s="324" t="s">
        <v>170</v>
      </c>
    </row>
    <row r="4327" spans="1:9" x14ac:dyDescent="0.25">
      <c r="A4327" s="393">
        <v>43983</v>
      </c>
      <c r="B4327" s="325" t="s">
        <v>155</v>
      </c>
      <c r="C4327" s="325" t="s">
        <v>169</v>
      </c>
      <c r="D4327" s="325" t="s">
        <v>82</v>
      </c>
      <c r="E4327" s="325" t="s">
        <v>9</v>
      </c>
      <c r="F4327" s="325">
        <v>45</v>
      </c>
      <c r="G4327" s="325" t="s">
        <v>170</v>
      </c>
      <c r="H4327" s="325" t="s">
        <v>170</v>
      </c>
      <c r="I4327" s="325" t="s">
        <v>170</v>
      </c>
    </row>
    <row r="4328" spans="1:9" x14ac:dyDescent="0.25">
      <c r="A4328" s="392">
        <v>43983</v>
      </c>
      <c r="B4328" s="324" t="s">
        <v>155</v>
      </c>
      <c r="C4328" s="324" t="s">
        <v>169</v>
      </c>
      <c r="D4328" s="324" t="s">
        <v>82</v>
      </c>
      <c r="E4328" s="324" t="s">
        <v>10</v>
      </c>
      <c r="F4328" s="324">
        <v>54</v>
      </c>
      <c r="G4328" s="324" t="s">
        <v>170</v>
      </c>
      <c r="H4328" s="324" t="s">
        <v>170</v>
      </c>
      <c r="I4328" s="324" t="s">
        <v>170</v>
      </c>
    </row>
    <row r="4329" spans="1:9" x14ac:dyDescent="0.25">
      <c r="A4329" s="393">
        <v>43983</v>
      </c>
      <c r="B4329" s="325" t="s">
        <v>155</v>
      </c>
      <c r="C4329" s="325" t="s">
        <v>169</v>
      </c>
      <c r="D4329" s="325" t="s">
        <v>82</v>
      </c>
      <c r="E4329" s="325" t="s">
        <v>11</v>
      </c>
      <c r="F4329" s="325">
        <v>76</v>
      </c>
      <c r="G4329" s="325" t="s">
        <v>170</v>
      </c>
      <c r="H4329" s="325" t="s">
        <v>170</v>
      </c>
      <c r="I4329" s="325" t="s">
        <v>170</v>
      </c>
    </row>
    <row r="4330" spans="1:9" x14ac:dyDescent="0.25">
      <c r="A4330" s="392">
        <v>43983</v>
      </c>
      <c r="B4330" s="324" t="s">
        <v>155</v>
      </c>
      <c r="C4330" s="324" t="s">
        <v>169</v>
      </c>
      <c r="D4330" s="324" t="s">
        <v>82</v>
      </c>
      <c r="E4330" s="324" t="s">
        <v>12</v>
      </c>
      <c r="F4330" s="324">
        <v>139</v>
      </c>
      <c r="G4330" s="324" t="s">
        <v>170</v>
      </c>
      <c r="H4330" s="324" t="s">
        <v>170</v>
      </c>
      <c r="I4330" s="324" t="s">
        <v>170</v>
      </c>
    </row>
    <row r="4331" spans="1:9" x14ac:dyDescent="0.25">
      <c r="A4331" s="393">
        <v>43983</v>
      </c>
      <c r="B4331" s="325" t="s">
        <v>155</v>
      </c>
      <c r="C4331" s="325" t="s">
        <v>169</v>
      </c>
      <c r="D4331" s="325" t="s">
        <v>82</v>
      </c>
      <c r="E4331" s="325" t="s">
        <v>13</v>
      </c>
      <c r="F4331" s="325">
        <v>427</v>
      </c>
      <c r="G4331" s="325" t="s">
        <v>170</v>
      </c>
      <c r="H4331" s="325" t="s">
        <v>170</v>
      </c>
      <c r="I4331" s="325" t="s">
        <v>170</v>
      </c>
    </row>
    <row r="4332" spans="1:9" x14ac:dyDescent="0.25">
      <c r="A4332" s="392">
        <v>43983</v>
      </c>
      <c r="B4332" s="324" t="s">
        <v>156</v>
      </c>
      <c r="C4332" s="324" t="s">
        <v>169</v>
      </c>
      <c r="D4332" s="324" t="s">
        <v>81</v>
      </c>
      <c r="E4332" s="324" t="s">
        <v>46</v>
      </c>
      <c r="F4332" s="324">
        <v>197</v>
      </c>
      <c r="G4332" s="324" t="s">
        <v>170</v>
      </c>
      <c r="H4332" s="324" t="s">
        <v>170</v>
      </c>
      <c r="I4332" s="324" t="s">
        <v>170</v>
      </c>
    </row>
    <row r="4333" spans="1:9" x14ac:dyDescent="0.25">
      <c r="A4333" s="393">
        <v>43983</v>
      </c>
      <c r="B4333" s="325" t="s">
        <v>156</v>
      </c>
      <c r="C4333" s="325" t="s">
        <v>169</v>
      </c>
      <c r="D4333" s="325" t="s">
        <v>81</v>
      </c>
      <c r="E4333" s="325" t="s">
        <v>47</v>
      </c>
      <c r="F4333" s="325">
        <v>87</v>
      </c>
      <c r="G4333" s="325" t="s">
        <v>170</v>
      </c>
      <c r="H4333" s="325" t="s">
        <v>170</v>
      </c>
      <c r="I4333" s="325" t="s">
        <v>170</v>
      </c>
    </row>
    <row r="4334" spans="1:9" x14ac:dyDescent="0.25">
      <c r="A4334" s="392">
        <v>43983</v>
      </c>
      <c r="B4334" s="324" t="s">
        <v>156</v>
      </c>
      <c r="C4334" s="324" t="s">
        <v>169</v>
      </c>
      <c r="D4334" s="324" t="s">
        <v>81</v>
      </c>
      <c r="E4334" s="324" t="s">
        <v>48</v>
      </c>
      <c r="F4334" s="324">
        <v>67</v>
      </c>
      <c r="G4334" s="324" t="s">
        <v>170</v>
      </c>
      <c r="H4334" s="324" t="s">
        <v>170</v>
      </c>
      <c r="I4334" s="324" t="s">
        <v>170</v>
      </c>
    </row>
    <row r="4335" spans="1:9" x14ac:dyDescent="0.25">
      <c r="A4335" s="393">
        <v>43983</v>
      </c>
      <c r="B4335" s="325" t="s">
        <v>156</v>
      </c>
      <c r="C4335" s="325" t="s">
        <v>169</v>
      </c>
      <c r="D4335" s="325" t="s">
        <v>81</v>
      </c>
      <c r="E4335" s="325" t="s">
        <v>50</v>
      </c>
      <c r="F4335" s="325">
        <v>304</v>
      </c>
      <c r="G4335" s="325" t="s">
        <v>170</v>
      </c>
      <c r="H4335" s="325" t="s">
        <v>170</v>
      </c>
      <c r="I4335" s="325" t="s">
        <v>170</v>
      </c>
    </row>
    <row r="4336" spans="1:9" x14ac:dyDescent="0.25">
      <c r="A4336" s="392">
        <v>43983</v>
      </c>
      <c r="B4336" s="324" t="s">
        <v>156</v>
      </c>
      <c r="C4336" s="324" t="s">
        <v>169</v>
      </c>
      <c r="D4336" s="324" t="s">
        <v>82</v>
      </c>
      <c r="E4336" s="324" t="s">
        <v>9</v>
      </c>
      <c r="F4336" s="324">
        <v>15</v>
      </c>
      <c r="G4336" s="324" t="s">
        <v>170</v>
      </c>
      <c r="H4336" s="324" t="s">
        <v>170</v>
      </c>
      <c r="I4336" s="324" t="s">
        <v>170</v>
      </c>
    </row>
    <row r="4337" spans="1:9" x14ac:dyDescent="0.25">
      <c r="A4337" s="393">
        <v>43983</v>
      </c>
      <c r="B4337" s="325" t="s">
        <v>156</v>
      </c>
      <c r="C4337" s="325" t="s">
        <v>169</v>
      </c>
      <c r="D4337" s="325" t="s">
        <v>82</v>
      </c>
      <c r="E4337" s="325" t="s">
        <v>10</v>
      </c>
      <c r="F4337" s="325">
        <v>82</v>
      </c>
      <c r="G4337" s="325" t="s">
        <v>170</v>
      </c>
      <c r="H4337" s="325" t="s">
        <v>170</v>
      </c>
      <c r="I4337" s="325" t="s">
        <v>170</v>
      </c>
    </row>
    <row r="4338" spans="1:9" x14ac:dyDescent="0.25">
      <c r="A4338" s="392">
        <v>43983</v>
      </c>
      <c r="B4338" s="324" t="s">
        <v>156</v>
      </c>
      <c r="C4338" s="324" t="s">
        <v>169</v>
      </c>
      <c r="D4338" s="324" t="s">
        <v>82</v>
      </c>
      <c r="E4338" s="324" t="s">
        <v>11</v>
      </c>
      <c r="F4338" s="324">
        <v>151</v>
      </c>
      <c r="G4338" s="324" t="s">
        <v>170</v>
      </c>
      <c r="H4338" s="324" t="s">
        <v>170</v>
      </c>
      <c r="I4338" s="324" t="s">
        <v>170</v>
      </c>
    </row>
    <row r="4339" spans="1:9" x14ac:dyDescent="0.25">
      <c r="A4339" s="393">
        <v>43983</v>
      </c>
      <c r="B4339" s="325" t="s">
        <v>156</v>
      </c>
      <c r="C4339" s="325" t="s">
        <v>169</v>
      </c>
      <c r="D4339" s="325" t="s">
        <v>82</v>
      </c>
      <c r="E4339" s="325" t="s">
        <v>12</v>
      </c>
      <c r="F4339" s="325">
        <v>205</v>
      </c>
      <c r="G4339" s="325" t="s">
        <v>170</v>
      </c>
      <c r="H4339" s="325" t="s">
        <v>170</v>
      </c>
      <c r="I4339" s="325" t="s">
        <v>170</v>
      </c>
    </row>
    <row r="4340" spans="1:9" x14ac:dyDescent="0.25">
      <c r="A4340" s="392">
        <v>43983</v>
      </c>
      <c r="B4340" s="324" t="s">
        <v>156</v>
      </c>
      <c r="C4340" s="324" t="s">
        <v>169</v>
      </c>
      <c r="D4340" s="324" t="s">
        <v>82</v>
      </c>
      <c r="E4340" s="324" t="s">
        <v>13</v>
      </c>
      <c r="F4340" s="324">
        <v>202</v>
      </c>
      <c r="G4340" s="324" t="s">
        <v>170</v>
      </c>
      <c r="H4340" s="324" t="s">
        <v>170</v>
      </c>
      <c r="I4340" s="324" t="s">
        <v>170</v>
      </c>
    </row>
    <row r="4341" spans="1:9" x14ac:dyDescent="0.25">
      <c r="A4341" s="393">
        <v>43983</v>
      </c>
      <c r="B4341" s="325" t="s">
        <v>93</v>
      </c>
      <c r="C4341" s="325" t="s">
        <v>169</v>
      </c>
      <c r="D4341" s="325" t="s">
        <v>81</v>
      </c>
      <c r="E4341" s="325" t="s">
        <v>46</v>
      </c>
      <c r="F4341" s="325">
        <v>337</v>
      </c>
      <c r="G4341" s="325">
        <v>305</v>
      </c>
      <c r="H4341" s="325">
        <v>32</v>
      </c>
      <c r="I4341" s="325">
        <v>0.1</v>
      </c>
    </row>
    <row r="4342" spans="1:9" x14ac:dyDescent="0.25">
      <c r="A4342" s="392">
        <v>43983</v>
      </c>
      <c r="B4342" s="324" t="s">
        <v>93</v>
      </c>
      <c r="C4342" s="324" t="s">
        <v>169</v>
      </c>
      <c r="D4342" s="324" t="s">
        <v>81</v>
      </c>
      <c r="E4342" s="324" t="s">
        <v>47</v>
      </c>
      <c r="F4342" s="324">
        <v>130</v>
      </c>
      <c r="G4342" s="324">
        <v>128</v>
      </c>
      <c r="H4342" s="324">
        <v>2</v>
      </c>
      <c r="I4342" s="324">
        <v>0.02</v>
      </c>
    </row>
    <row r="4343" spans="1:9" x14ac:dyDescent="0.25">
      <c r="A4343" s="393">
        <v>43983</v>
      </c>
      <c r="B4343" s="325" t="s">
        <v>93</v>
      </c>
      <c r="C4343" s="325" t="s">
        <v>169</v>
      </c>
      <c r="D4343" s="325" t="s">
        <v>81</v>
      </c>
      <c r="E4343" s="325" t="s">
        <v>48</v>
      </c>
      <c r="F4343" s="325">
        <v>109</v>
      </c>
      <c r="G4343" s="325">
        <v>105</v>
      </c>
      <c r="H4343" s="325">
        <v>4</v>
      </c>
      <c r="I4343" s="325">
        <v>0.04</v>
      </c>
    </row>
    <row r="4344" spans="1:9" x14ac:dyDescent="0.25">
      <c r="A4344" s="392">
        <v>43983</v>
      </c>
      <c r="B4344" s="324" t="s">
        <v>93</v>
      </c>
      <c r="C4344" s="324" t="s">
        <v>169</v>
      </c>
      <c r="D4344" s="324" t="s">
        <v>81</v>
      </c>
      <c r="E4344" s="324" t="s">
        <v>50</v>
      </c>
      <c r="F4344" s="324">
        <v>387</v>
      </c>
      <c r="G4344" s="324">
        <v>387</v>
      </c>
      <c r="H4344" s="324">
        <v>0</v>
      </c>
      <c r="I4344" s="324">
        <v>0</v>
      </c>
    </row>
    <row r="4345" spans="1:9" x14ac:dyDescent="0.25">
      <c r="A4345" s="393">
        <v>43983</v>
      </c>
      <c r="B4345" s="325" t="s">
        <v>93</v>
      </c>
      <c r="C4345" s="325" t="s">
        <v>169</v>
      </c>
      <c r="D4345" s="325" t="s">
        <v>82</v>
      </c>
      <c r="E4345" s="325" t="s">
        <v>9</v>
      </c>
      <c r="F4345" s="325">
        <v>34</v>
      </c>
      <c r="G4345" s="325">
        <v>34</v>
      </c>
      <c r="H4345" s="325">
        <v>0</v>
      </c>
      <c r="I4345" s="325">
        <v>0</v>
      </c>
    </row>
    <row r="4346" spans="1:9" x14ac:dyDescent="0.25">
      <c r="A4346" s="392">
        <v>43983</v>
      </c>
      <c r="B4346" s="324" t="s">
        <v>93</v>
      </c>
      <c r="C4346" s="324" t="s">
        <v>169</v>
      </c>
      <c r="D4346" s="324" t="s">
        <v>82</v>
      </c>
      <c r="E4346" s="324" t="s">
        <v>10</v>
      </c>
      <c r="F4346" s="324">
        <v>124</v>
      </c>
      <c r="G4346" s="324">
        <v>124</v>
      </c>
      <c r="H4346" s="324">
        <v>0</v>
      </c>
      <c r="I4346" s="324">
        <v>0</v>
      </c>
    </row>
    <row r="4347" spans="1:9" x14ac:dyDescent="0.25">
      <c r="A4347" s="393">
        <v>43983</v>
      </c>
      <c r="B4347" s="325" t="s">
        <v>93</v>
      </c>
      <c r="C4347" s="325" t="s">
        <v>169</v>
      </c>
      <c r="D4347" s="325" t="s">
        <v>82</v>
      </c>
      <c r="E4347" s="325" t="s">
        <v>11</v>
      </c>
      <c r="F4347" s="325">
        <v>186</v>
      </c>
      <c r="G4347" s="325">
        <v>186</v>
      </c>
      <c r="H4347" s="325">
        <v>0</v>
      </c>
      <c r="I4347" s="325">
        <v>0</v>
      </c>
    </row>
    <row r="4348" spans="1:9" x14ac:dyDescent="0.25">
      <c r="A4348" s="392">
        <v>43983</v>
      </c>
      <c r="B4348" s="324" t="s">
        <v>93</v>
      </c>
      <c r="C4348" s="324" t="s">
        <v>169</v>
      </c>
      <c r="D4348" s="324" t="s">
        <v>82</v>
      </c>
      <c r="E4348" s="324" t="s">
        <v>12</v>
      </c>
      <c r="F4348" s="324">
        <v>296</v>
      </c>
      <c r="G4348" s="324">
        <v>296</v>
      </c>
      <c r="H4348" s="324">
        <v>0</v>
      </c>
      <c r="I4348" s="324">
        <v>0</v>
      </c>
    </row>
    <row r="4349" spans="1:9" x14ac:dyDescent="0.25">
      <c r="A4349" s="393">
        <v>43983</v>
      </c>
      <c r="B4349" s="325" t="s">
        <v>93</v>
      </c>
      <c r="C4349" s="325" t="s">
        <v>169</v>
      </c>
      <c r="D4349" s="325" t="s">
        <v>82</v>
      </c>
      <c r="E4349" s="325" t="s">
        <v>13</v>
      </c>
      <c r="F4349" s="325">
        <v>323</v>
      </c>
      <c r="G4349" s="325">
        <v>285</v>
      </c>
      <c r="H4349" s="325">
        <v>38</v>
      </c>
      <c r="I4349" s="325">
        <v>0.13</v>
      </c>
    </row>
    <row r="4350" spans="1:9" x14ac:dyDescent="0.25">
      <c r="A4350" s="392">
        <v>43983</v>
      </c>
      <c r="B4350" s="324" t="s">
        <v>171</v>
      </c>
      <c r="C4350" s="324" t="s">
        <v>169</v>
      </c>
      <c r="D4350" s="324" t="s">
        <v>81</v>
      </c>
      <c r="E4350" s="324" t="s">
        <v>46</v>
      </c>
      <c r="F4350" s="324" t="s">
        <v>170</v>
      </c>
      <c r="G4350" s="324" t="s">
        <v>170</v>
      </c>
      <c r="H4350" s="324" t="s">
        <v>170</v>
      </c>
      <c r="I4350" s="324" t="s">
        <v>170</v>
      </c>
    </row>
    <row r="4351" spans="1:9" x14ac:dyDescent="0.25">
      <c r="A4351" s="393">
        <v>43983</v>
      </c>
      <c r="B4351" s="325" t="s">
        <v>171</v>
      </c>
      <c r="C4351" s="325" t="s">
        <v>169</v>
      </c>
      <c r="D4351" s="325" t="s">
        <v>81</v>
      </c>
      <c r="E4351" s="325" t="s">
        <v>47</v>
      </c>
      <c r="F4351" s="325" t="s">
        <v>170</v>
      </c>
      <c r="G4351" s="325" t="s">
        <v>170</v>
      </c>
      <c r="H4351" s="325" t="s">
        <v>170</v>
      </c>
      <c r="I4351" s="325" t="s">
        <v>170</v>
      </c>
    </row>
    <row r="4352" spans="1:9" x14ac:dyDescent="0.25">
      <c r="A4352" s="392">
        <v>43983</v>
      </c>
      <c r="B4352" s="324" t="s">
        <v>171</v>
      </c>
      <c r="C4352" s="324" t="s">
        <v>169</v>
      </c>
      <c r="D4352" s="324" t="s">
        <v>81</v>
      </c>
      <c r="E4352" s="324" t="s">
        <v>48</v>
      </c>
      <c r="F4352" s="324" t="s">
        <v>170</v>
      </c>
      <c r="G4352" s="324" t="s">
        <v>170</v>
      </c>
      <c r="H4352" s="324" t="s">
        <v>170</v>
      </c>
      <c r="I4352" s="324" t="s">
        <v>170</v>
      </c>
    </row>
    <row r="4353" spans="1:9" x14ac:dyDescent="0.25">
      <c r="A4353" s="393">
        <v>43983</v>
      </c>
      <c r="B4353" s="325" t="s">
        <v>171</v>
      </c>
      <c r="C4353" s="325" t="s">
        <v>169</v>
      </c>
      <c r="D4353" s="325" t="s">
        <v>81</v>
      </c>
      <c r="E4353" s="325" t="s">
        <v>50</v>
      </c>
      <c r="F4353" s="325" t="s">
        <v>170</v>
      </c>
      <c r="G4353" s="325" t="s">
        <v>170</v>
      </c>
      <c r="H4353" s="325" t="s">
        <v>170</v>
      </c>
      <c r="I4353" s="325" t="s">
        <v>170</v>
      </c>
    </row>
    <row r="4354" spans="1:9" x14ac:dyDescent="0.25">
      <c r="A4354" s="392">
        <v>43983</v>
      </c>
      <c r="B4354" s="324" t="s">
        <v>171</v>
      </c>
      <c r="C4354" s="324" t="s">
        <v>169</v>
      </c>
      <c r="D4354" s="324" t="s">
        <v>82</v>
      </c>
      <c r="E4354" s="324" t="s">
        <v>9</v>
      </c>
      <c r="F4354" s="324" t="s">
        <v>170</v>
      </c>
      <c r="G4354" s="324" t="s">
        <v>170</v>
      </c>
      <c r="H4354" s="324" t="s">
        <v>170</v>
      </c>
      <c r="I4354" s="324" t="s">
        <v>170</v>
      </c>
    </row>
    <row r="4355" spans="1:9" x14ac:dyDescent="0.25">
      <c r="A4355" s="393">
        <v>43983</v>
      </c>
      <c r="B4355" s="325" t="s">
        <v>171</v>
      </c>
      <c r="C4355" s="325" t="s">
        <v>169</v>
      </c>
      <c r="D4355" s="325" t="s">
        <v>82</v>
      </c>
      <c r="E4355" s="325" t="s">
        <v>10</v>
      </c>
      <c r="F4355" s="325" t="s">
        <v>170</v>
      </c>
      <c r="G4355" s="325" t="s">
        <v>170</v>
      </c>
      <c r="H4355" s="325" t="s">
        <v>170</v>
      </c>
      <c r="I4355" s="325" t="s">
        <v>170</v>
      </c>
    </row>
    <row r="4356" spans="1:9" x14ac:dyDescent="0.25">
      <c r="A4356" s="392">
        <v>43983</v>
      </c>
      <c r="B4356" s="324" t="s">
        <v>171</v>
      </c>
      <c r="C4356" s="324" t="s">
        <v>169</v>
      </c>
      <c r="D4356" s="324" t="s">
        <v>82</v>
      </c>
      <c r="E4356" s="324" t="s">
        <v>11</v>
      </c>
      <c r="F4356" s="324" t="s">
        <v>170</v>
      </c>
      <c r="G4356" s="324" t="s">
        <v>170</v>
      </c>
      <c r="H4356" s="324" t="s">
        <v>170</v>
      </c>
      <c r="I4356" s="324" t="s">
        <v>170</v>
      </c>
    </row>
    <row r="4357" spans="1:9" x14ac:dyDescent="0.25">
      <c r="A4357" s="393">
        <v>43983</v>
      </c>
      <c r="B4357" s="325" t="s">
        <v>171</v>
      </c>
      <c r="C4357" s="325" t="s">
        <v>169</v>
      </c>
      <c r="D4357" s="325" t="s">
        <v>82</v>
      </c>
      <c r="E4357" s="325" t="s">
        <v>12</v>
      </c>
      <c r="F4357" s="325" t="s">
        <v>170</v>
      </c>
      <c r="G4357" s="325" t="s">
        <v>170</v>
      </c>
      <c r="H4357" s="325" t="s">
        <v>170</v>
      </c>
      <c r="I4357" s="325" t="s">
        <v>170</v>
      </c>
    </row>
    <row r="4358" spans="1:9" x14ac:dyDescent="0.25">
      <c r="A4358" s="392">
        <v>43983</v>
      </c>
      <c r="B4358" s="324" t="s">
        <v>171</v>
      </c>
      <c r="C4358" s="324" t="s">
        <v>169</v>
      </c>
      <c r="D4358" s="324" t="s">
        <v>82</v>
      </c>
      <c r="E4358" s="324" t="s">
        <v>13</v>
      </c>
      <c r="F4358" s="324" t="s">
        <v>170</v>
      </c>
      <c r="G4358" s="324" t="s">
        <v>170</v>
      </c>
      <c r="H4358" s="324" t="s">
        <v>170</v>
      </c>
      <c r="I4358" s="324" t="s">
        <v>170</v>
      </c>
    </row>
    <row r="4359" spans="1:9" x14ac:dyDescent="0.25">
      <c r="A4359" s="393">
        <v>43983</v>
      </c>
      <c r="B4359" s="325" t="s">
        <v>157</v>
      </c>
      <c r="C4359" s="325" t="s">
        <v>169</v>
      </c>
      <c r="D4359" s="325" t="s">
        <v>81</v>
      </c>
      <c r="E4359" s="325" t="s">
        <v>46</v>
      </c>
      <c r="F4359" s="325">
        <v>135</v>
      </c>
      <c r="G4359" s="325" t="s">
        <v>170</v>
      </c>
      <c r="H4359" s="325" t="s">
        <v>170</v>
      </c>
      <c r="I4359" s="325" t="s">
        <v>170</v>
      </c>
    </row>
    <row r="4360" spans="1:9" x14ac:dyDescent="0.25">
      <c r="A4360" s="392">
        <v>43983</v>
      </c>
      <c r="B4360" s="324" t="s">
        <v>157</v>
      </c>
      <c r="C4360" s="324" t="s">
        <v>169</v>
      </c>
      <c r="D4360" s="324" t="s">
        <v>81</v>
      </c>
      <c r="E4360" s="324" t="s">
        <v>47</v>
      </c>
      <c r="F4360" s="324">
        <v>60</v>
      </c>
      <c r="G4360" s="324" t="s">
        <v>170</v>
      </c>
      <c r="H4360" s="324" t="s">
        <v>170</v>
      </c>
      <c r="I4360" s="324" t="s">
        <v>170</v>
      </c>
    </row>
    <row r="4361" spans="1:9" x14ac:dyDescent="0.25">
      <c r="A4361" s="393">
        <v>43983</v>
      </c>
      <c r="B4361" s="325" t="s">
        <v>157</v>
      </c>
      <c r="C4361" s="325" t="s">
        <v>169</v>
      </c>
      <c r="D4361" s="325" t="s">
        <v>81</v>
      </c>
      <c r="E4361" s="325" t="s">
        <v>48</v>
      </c>
      <c r="F4361" s="325">
        <v>50</v>
      </c>
      <c r="G4361" s="325" t="s">
        <v>170</v>
      </c>
      <c r="H4361" s="325" t="s">
        <v>170</v>
      </c>
      <c r="I4361" s="325" t="s">
        <v>170</v>
      </c>
    </row>
    <row r="4362" spans="1:9" x14ac:dyDescent="0.25">
      <c r="A4362" s="392">
        <v>43983</v>
      </c>
      <c r="B4362" s="324" t="s">
        <v>157</v>
      </c>
      <c r="C4362" s="324" t="s">
        <v>169</v>
      </c>
      <c r="D4362" s="324" t="s">
        <v>81</v>
      </c>
      <c r="E4362" s="324" t="s">
        <v>50</v>
      </c>
      <c r="F4362" s="324">
        <v>158</v>
      </c>
      <c r="G4362" s="324" t="s">
        <v>170</v>
      </c>
      <c r="H4362" s="324" t="s">
        <v>170</v>
      </c>
      <c r="I4362" s="324" t="s">
        <v>170</v>
      </c>
    </row>
    <row r="4363" spans="1:9" x14ac:dyDescent="0.25">
      <c r="A4363" s="393">
        <v>43983</v>
      </c>
      <c r="B4363" s="325" t="s">
        <v>157</v>
      </c>
      <c r="C4363" s="325" t="s">
        <v>169</v>
      </c>
      <c r="D4363" s="325" t="s">
        <v>82</v>
      </c>
      <c r="E4363" s="325" t="s">
        <v>9</v>
      </c>
      <c r="F4363" s="325">
        <v>70</v>
      </c>
      <c r="G4363" s="325" t="s">
        <v>170</v>
      </c>
      <c r="H4363" s="325" t="s">
        <v>170</v>
      </c>
      <c r="I4363" s="325" t="s">
        <v>170</v>
      </c>
    </row>
    <row r="4364" spans="1:9" x14ac:dyDescent="0.25">
      <c r="A4364" s="392">
        <v>43983</v>
      </c>
      <c r="B4364" s="324" t="s">
        <v>157</v>
      </c>
      <c r="C4364" s="324" t="s">
        <v>169</v>
      </c>
      <c r="D4364" s="324" t="s">
        <v>82</v>
      </c>
      <c r="E4364" s="324" t="s">
        <v>10</v>
      </c>
      <c r="F4364" s="324">
        <v>14</v>
      </c>
      <c r="G4364" s="324" t="s">
        <v>170</v>
      </c>
      <c r="H4364" s="324" t="s">
        <v>170</v>
      </c>
      <c r="I4364" s="324" t="s">
        <v>170</v>
      </c>
    </row>
    <row r="4365" spans="1:9" x14ac:dyDescent="0.25">
      <c r="A4365" s="393">
        <v>43983</v>
      </c>
      <c r="B4365" s="325" t="s">
        <v>157</v>
      </c>
      <c r="C4365" s="325" t="s">
        <v>169</v>
      </c>
      <c r="D4365" s="325" t="s">
        <v>82</v>
      </c>
      <c r="E4365" s="325" t="s">
        <v>11</v>
      </c>
      <c r="F4365" s="325">
        <v>64</v>
      </c>
      <c r="G4365" s="325" t="s">
        <v>170</v>
      </c>
      <c r="H4365" s="325" t="s">
        <v>170</v>
      </c>
      <c r="I4365" s="325" t="s">
        <v>170</v>
      </c>
    </row>
    <row r="4366" spans="1:9" x14ac:dyDescent="0.25">
      <c r="A4366" s="392">
        <v>43983</v>
      </c>
      <c r="B4366" s="324" t="s">
        <v>157</v>
      </c>
      <c r="C4366" s="324" t="s">
        <v>169</v>
      </c>
      <c r="D4366" s="324" t="s">
        <v>82</v>
      </c>
      <c r="E4366" s="324" t="s">
        <v>12</v>
      </c>
      <c r="F4366" s="324">
        <v>52</v>
      </c>
      <c r="G4366" s="324" t="s">
        <v>170</v>
      </c>
      <c r="H4366" s="324" t="s">
        <v>170</v>
      </c>
      <c r="I4366" s="324" t="s">
        <v>170</v>
      </c>
    </row>
    <row r="4367" spans="1:9" x14ac:dyDescent="0.25">
      <c r="A4367" s="393">
        <v>43983</v>
      </c>
      <c r="B4367" s="325" t="s">
        <v>157</v>
      </c>
      <c r="C4367" s="325" t="s">
        <v>169</v>
      </c>
      <c r="D4367" s="325" t="s">
        <v>82</v>
      </c>
      <c r="E4367" s="325" t="s">
        <v>13</v>
      </c>
      <c r="F4367" s="325">
        <v>157</v>
      </c>
      <c r="G4367" s="325" t="s">
        <v>170</v>
      </c>
      <c r="H4367" s="325" t="s">
        <v>170</v>
      </c>
      <c r="I4367" s="325" t="s">
        <v>170</v>
      </c>
    </row>
    <row r="4368" spans="1:9" x14ac:dyDescent="0.25">
      <c r="A4368" s="392">
        <v>43983</v>
      </c>
      <c r="B4368" s="324" t="s">
        <v>158</v>
      </c>
      <c r="C4368" s="324" t="s">
        <v>169</v>
      </c>
      <c r="D4368" s="324" t="s">
        <v>81</v>
      </c>
      <c r="E4368" s="324" t="s">
        <v>46</v>
      </c>
      <c r="F4368" s="324">
        <v>332</v>
      </c>
      <c r="G4368" s="324" t="s">
        <v>170</v>
      </c>
      <c r="H4368" s="324" t="s">
        <v>170</v>
      </c>
      <c r="I4368" s="324" t="s">
        <v>170</v>
      </c>
    </row>
    <row r="4369" spans="1:9" x14ac:dyDescent="0.25">
      <c r="A4369" s="393">
        <v>43983</v>
      </c>
      <c r="B4369" s="325" t="s">
        <v>158</v>
      </c>
      <c r="C4369" s="325" t="s">
        <v>169</v>
      </c>
      <c r="D4369" s="325" t="s">
        <v>81</v>
      </c>
      <c r="E4369" s="325" t="s">
        <v>47</v>
      </c>
      <c r="F4369" s="325">
        <v>104</v>
      </c>
      <c r="G4369" s="325" t="s">
        <v>170</v>
      </c>
      <c r="H4369" s="325" t="s">
        <v>170</v>
      </c>
      <c r="I4369" s="325" t="s">
        <v>170</v>
      </c>
    </row>
    <row r="4370" spans="1:9" x14ac:dyDescent="0.25">
      <c r="A4370" s="392">
        <v>43983</v>
      </c>
      <c r="B4370" s="324" t="s">
        <v>158</v>
      </c>
      <c r="C4370" s="324" t="s">
        <v>169</v>
      </c>
      <c r="D4370" s="324" t="s">
        <v>81</v>
      </c>
      <c r="E4370" s="324" t="s">
        <v>48</v>
      </c>
      <c r="F4370" s="324">
        <v>92</v>
      </c>
      <c r="G4370" s="324" t="s">
        <v>170</v>
      </c>
      <c r="H4370" s="324" t="s">
        <v>170</v>
      </c>
      <c r="I4370" s="324" t="s">
        <v>170</v>
      </c>
    </row>
    <row r="4371" spans="1:9" x14ac:dyDescent="0.25">
      <c r="A4371" s="393">
        <v>43983</v>
      </c>
      <c r="B4371" s="325" t="s">
        <v>158</v>
      </c>
      <c r="C4371" s="325" t="s">
        <v>169</v>
      </c>
      <c r="D4371" s="325" t="s">
        <v>81</v>
      </c>
      <c r="E4371" s="325" t="s">
        <v>50</v>
      </c>
      <c r="F4371" s="325">
        <v>148</v>
      </c>
      <c r="G4371" s="325" t="s">
        <v>170</v>
      </c>
      <c r="H4371" s="325" t="s">
        <v>170</v>
      </c>
      <c r="I4371" s="325" t="s">
        <v>170</v>
      </c>
    </row>
    <row r="4372" spans="1:9" x14ac:dyDescent="0.25">
      <c r="A4372" s="392">
        <v>43983</v>
      </c>
      <c r="B4372" s="324" t="s">
        <v>158</v>
      </c>
      <c r="C4372" s="324" t="s">
        <v>169</v>
      </c>
      <c r="D4372" s="324" t="s">
        <v>82</v>
      </c>
      <c r="E4372" s="324" t="s">
        <v>9</v>
      </c>
      <c r="F4372" s="324">
        <v>44</v>
      </c>
      <c r="G4372" s="324" t="s">
        <v>170</v>
      </c>
      <c r="H4372" s="324" t="s">
        <v>170</v>
      </c>
      <c r="I4372" s="324" t="s">
        <v>170</v>
      </c>
    </row>
    <row r="4373" spans="1:9" x14ac:dyDescent="0.25">
      <c r="A4373" s="393">
        <v>43983</v>
      </c>
      <c r="B4373" s="325" t="s">
        <v>158</v>
      </c>
      <c r="C4373" s="325" t="s">
        <v>169</v>
      </c>
      <c r="D4373" s="325" t="s">
        <v>82</v>
      </c>
      <c r="E4373" s="325" t="s">
        <v>10</v>
      </c>
      <c r="F4373" s="325">
        <v>61</v>
      </c>
      <c r="G4373" s="325" t="s">
        <v>170</v>
      </c>
      <c r="H4373" s="325" t="s">
        <v>170</v>
      </c>
      <c r="I4373" s="325" t="s">
        <v>170</v>
      </c>
    </row>
    <row r="4374" spans="1:9" x14ac:dyDescent="0.25">
      <c r="A4374" s="392">
        <v>43983</v>
      </c>
      <c r="B4374" s="324" t="s">
        <v>158</v>
      </c>
      <c r="C4374" s="324" t="s">
        <v>169</v>
      </c>
      <c r="D4374" s="324" t="s">
        <v>82</v>
      </c>
      <c r="E4374" s="324" t="s">
        <v>11</v>
      </c>
      <c r="F4374" s="324">
        <v>54</v>
      </c>
      <c r="G4374" s="324" t="s">
        <v>170</v>
      </c>
      <c r="H4374" s="324" t="s">
        <v>170</v>
      </c>
      <c r="I4374" s="324" t="s">
        <v>170</v>
      </c>
    </row>
    <row r="4375" spans="1:9" x14ac:dyDescent="0.25">
      <c r="A4375" s="393">
        <v>43983</v>
      </c>
      <c r="B4375" s="325" t="s">
        <v>158</v>
      </c>
      <c r="C4375" s="325" t="s">
        <v>169</v>
      </c>
      <c r="D4375" s="325" t="s">
        <v>82</v>
      </c>
      <c r="E4375" s="325" t="s">
        <v>12</v>
      </c>
      <c r="F4375" s="325">
        <v>214</v>
      </c>
      <c r="G4375" s="325" t="s">
        <v>170</v>
      </c>
      <c r="H4375" s="325" t="s">
        <v>170</v>
      </c>
      <c r="I4375" s="325" t="s">
        <v>170</v>
      </c>
    </row>
    <row r="4376" spans="1:9" x14ac:dyDescent="0.25">
      <c r="A4376" s="392">
        <v>43983</v>
      </c>
      <c r="B4376" s="324" t="s">
        <v>158</v>
      </c>
      <c r="C4376" s="324" t="s">
        <v>169</v>
      </c>
      <c r="D4376" s="324" t="s">
        <v>82</v>
      </c>
      <c r="E4376" s="324" t="s">
        <v>13</v>
      </c>
      <c r="F4376" s="324">
        <v>303</v>
      </c>
      <c r="G4376" s="324" t="s">
        <v>170</v>
      </c>
      <c r="H4376" s="324" t="s">
        <v>170</v>
      </c>
      <c r="I4376" s="324" t="s">
        <v>170</v>
      </c>
    </row>
    <row r="4377" spans="1:9" x14ac:dyDescent="0.25">
      <c r="A4377" s="393">
        <v>43983</v>
      </c>
      <c r="B4377" s="325" t="s">
        <v>94</v>
      </c>
      <c r="C4377" s="325" t="s">
        <v>169</v>
      </c>
      <c r="D4377" s="325" t="s">
        <v>81</v>
      </c>
      <c r="E4377" s="325" t="s">
        <v>46</v>
      </c>
      <c r="F4377" s="325">
        <v>234</v>
      </c>
      <c r="G4377" s="325">
        <v>226</v>
      </c>
      <c r="H4377" s="325">
        <v>8</v>
      </c>
      <c r="I4377" s="325">
        <v>0.04</v>
      </c>
    </row>
    <row r="4378" spans="1:9" x14ac:dyDescent="0.25">
      <c r="A4378" s="392">
        <v>43983</v>
      </c>
      <c r="B4378" s="324" t="s">
        <v>94</v>
      </c>
      <c r="C4378" s="324" t="s">
        <v>169</v>
      </c>
      <c r="D4378" s="324" t="s">
        <v>81</v>
      </c>
      <c r="E4378" s="324" t="s">
        <v>47</v>
      </c>
      <c r="F4378" s="324">
        <v>374</v>
      </c>
      <c r="G4378" s="324">
        <v>396</v>
      </c>
      <c r="H4378" s="324">
        <v>-22</v>
      </c>
      <c r="I4378" s="324">
        <v>-0.06</v>
      </c>
    </row>
    <row r="4379" spans="1:9" x14ac:dyDescent="0.25">
      <c r="A4379" s="393">
        <v>43983</v>
      </c>
      <c r="B4379" s="325" t="s">
        <v>94</v>
      </c>
      <c r="C4379" s="325" t="s">
        <v>169</v>
      </c>
      <c r="D4379" s="325" t="s">
        <v>81</v>
      </c>
      <c r="E4379" s="325" t="s">
        <v>48</v>
      </c>
      <c r="F4379" s="325">
        <v>147</v>
      </c>
      <c r="G4379" s="325">
        <v>154</v>
      </c>
      <c r="H4379" s="325">
        <v>-7</v>
      </c>
      <c r="I4379" s="325">
        <v>-0.05</v>
      </c>
    </row>
    <row r="4380" spans="1:9" x14ac:dyDescent="0.25">
      <c r="A4380" s="392">
        <v>43983</v>
      </c>
      <c r="B4380" s="324" t="s">
        <v>94</v>
      </c>
      <c r="C4380" s="324" t="s">
        <v>169</v>
      </c>
      <c r="D4380" s="324" t="s">
        <v>81</v>
      </c>
      <c r="E4380" s="324" t="s">
        <v>50</v>
      </c>
      <c r="F4380" s="324">
        <v>943</v>
      </c>
      <c r="G4380" s="324">
        <v>955</v>
      </c>
      <c r="H4380" s="324">
        <v>-12</v>
      </c>
      <c r="I4380" s="324">
        <v>-0.01</v>
      </c>
    </row>
    <row r="4381" spans="1:9" x14ac:dyDescent="0.25">
      <c r="A4381" s="393">
        <v>43983</v>
      </c>
      <c r="B4381" s="325" t="s">
        <v>94</v>
      </c>
      <c r="C4381" s="325" t="s">
        <v>169</v>
      </c>
      <c r="D4381" s="325" t="s">
        <v>82</v>
      </c>
      <c r="E4381" s="325" t="s">
        <v>9</v>
      </c>
      <c r="F4381" s="325">
        <v>408</v>
      </c>
      <c r="G4381" s="325">
        <v>428</v>
      </c>
      <c r="H4381" s="325">
        <v>-20</v>
      </c>
      <c r="I4381" s="325">
        <v>-0.05</v>
      </c>
    </row>
    <row r="4382" spans="1:9" x14ac:dyDescent="0.25">
      <c r="A4382" s="392">
        <v>43983</v>
      </c>
      <c r="B4382" s="324" t="s">
        <v>94</v>
      </c>
      <c r="C4382" s="324" t="s">
        <v>169</v>
      </c>
      <c r="D4382" s="324" t="s">
        <v>82</v>
      </c>
      <c r="E4382" s="324" t="s">
        <v>10</v>
      </c>
      <c r="F4382" s="324">
        <v>150</v>
      </c>
      <c r="G4382" s="324">
        <v>151</v>
      </c>
      <c r="H4382" s="324">
        <v>-1</v>
      </c>
      <c r="I4382" s="324">
        <v>-0.01</v>
      </c>
    </row>
    <row r="4383" spans="1:9" x14ac:dyDescent="0.25">
      <c r="A4383" s="393">
        <v>43983</v>
      </c>
      <c r="B4383" s="325" t="s">
        <v>94</v>
      </c>
      <c r="C4383" s="325" t="s">
        <v>169</v>
      </c>
      <c r="D4383" s="325" t="s">
        <v>82</v>
      </c>
      <c r="E4383" s="325" t="s">
        <v>11</v>
      </c>
      <c r="F4383" s="325">
        <v>332</v>
      </c>
      <c r="G4383" s="325">
        <v>340</v>
      </c>
      <c r="H4383" s="325">
        <v>-8</v>
      </c>
      <c r="I4383" s="325">
        <v>-0.02</v>
      </c>
    </row>
    <row r="4384" spans="1:9" x14ac:dyDescent="0.25">
      <c r="A4384" s="392">
        <v>43983</v>
      </c>
      <c r="B4384" s="324" t="s">
        <v>94</v>
      </c>
      <c r="C4384" s="324" t="s">
        <v>169</v>
      </c>
      <c r="D4384" s="324" t="s">
        <v>82</v>
      </c>
      <c r="E4384" s="324" t="s">
        <v>12</v>
      </c>
      <c r="F4384" s="324">
        <v>316</v>
      </c>
      <c r="G4384" s="324">
        <v>319</v>
      </c>
      <c r="H4384" s="324">
        <v>-3</v>
      </c>
      <c r="I4384" s="324">
        <v>-0.01</v>
      </c>
    </row>
    <row r="4385" spans="1:9" x14ac:dyDescent="0.25">
      <c r="A4385" s="393">
        <v>43983</v>
      </c>
      <c r="B4385" s="325" t="s">
        <v>94</v>
      </c>
      <c r="C4385" s="325" t="s">
        <v>169</v>
      </c>
      <c r="D4385" s="325" t="s">
        <v>82</v>
      </c>
      <c r="E4385" s="325" t="s">
        <v>13</v>
      </c>
      <c r="F4385" s="325">
        <v>492</v>
      </c>
      <c r="G4385" s="325">
        <v>493</v>
      </c>
      <c r="H4385" s="325">
        <v>-1</v>
      </c>
      <c r="I4385" s="325">
        <v>0</v>
      </c>
    </row>
    <row r="4386" spans="1:9" x14ac:dyDescent="0.25">
      <c r="A4386" s="392">
        <v>43983</v>
      </c>
      <c r="B4386" s="324" t="s">
        <v>159</v>
      </c>
      <c r="C4386" s="324" t="s">
        <v>169</v>
      </c>
      <c r="D4386" s="324" t="s">
        <v>81</v>
      </c>
      <c r="E4386" s="324" t="s">
        <v>46</v>
      </c>
      <c r="F4386" s="324">
        <v>140</v>
      </c>
      <c r="G4386" s="324" t="s">
        <v>170</v>
      </c>
      <c r="H4386" s="324" t="s">
        <v>170</v>
      </c>
      <c r="I4386" s="324" t="s">
        <v>170</v>
      </c>
    </row>
    <row r="4387" spans="1:9" x14ac:dyDescent="0.25">
      <c r="A4387" s="393">
        <v>43983</v>
      </c>
      <c r="B4387" s="325" t="s">
        <v>159</v>
      </c>
      <c r="C4387" s="325" t="s">
        <v>169</v>
      </c>
      <c r="D4387" s="325" t="s">
        <v>81</v>
      </c>
      <c r="E4387" s="325" t="s">
        <v>47</v>
      </c>
      <c r="F4387" s="325">
        <v>43</v>
      </c>
      <c r="G4387" s="325" t="s">
        <v>170</v>
      </c>
      <c r="H4387" s="325" t="s">
        <v>170</v>
      </c>
      <c r="I4387" s="325" t="s">
        <v>170</v>
      </c>
    </row>
    <row r="4388" spans="1:9" x14ac:dyDescent="0.25">
      <c r="A4388" s="392">
        <v>43983</v>
      </c>
      <c r="B4388" s="324" t="s">
        <v>159</v>
      </c>
      <c r="C4388" s="324" t="s">
        <v>169</v>
      </c>
      <c r="D4388" s="324" t="s">
        <v>81</v>
      </c>
      <c r="E4388" s="324" t="s">
        <v>48</v>
      </c>
      <c r="F4388" s="324">
        <v>42</v>
      </c>
      <c r="G4388" s="324" t="s">
        <v>170</v>
      </c>
      <c r="H4388" s="324" t="s">
        <v>170</v>
      </c>
      <c r="I4388" s="324" t="s">
        <v>170</v>
      </c>
    </row>
    <row r="4389" spans="1:9" x14ac:dyDescent="0.25">
      <c r="A4389" s="393">
        <v>43983</v>
      </c>
      <c r="B4389" s="325" t="s">
        <v>159</v>
      </c>
      <c r="C4389" s="325" t="s">
        <v>169</v>
      </c>
      <c r="D4389" s="325" t="s">
        <v>81</v>
      </c>
      <c r="E4389" s="325" t="s">
        <v>50</v>
      </c>
      <c r="F4389" s="325">
        <v>83</v>
      </c>
      <c r="G4389" s="325" t="s">
        <v>170</v>
      </c>
      <c r="H4389" s="325" t="s">
        <v>170</v>
      </c>
      <c r="I4389" s="325" t="s">
        <v>170</v>
      </c>
    </row>
    <row r="4390" spans="1:9" x14ac:dyDescent="0.25">
      <c r="A4390" s="392">
        <v>43983</v>
      </c>
      <c r="B4390" s="324" t="s">
        <v>159</v>
      </c>
      <c r="C4390" s="324" t="s">
        <v>169</v>
      </c>
      <c r="D4390" s="324" t="s">
        <v>82</v>
      </c>
      <c r="E4390" s="324" t="s">
        <v>9</v>
      </c>
      <c r="F4390" s="324">
        <v>19</v>
      </c>
      <c r="G4390" s="324" t="s">
        <v>170</v>
      </c>
      <c r="H4390" s="324" t="s">
        <v>170</v>
      </c>
      <c r="I4390" s="324" t="s">
        <v>170</v>
      </c>
    </row>
    <row r="4391" spans="1:9" x14ac:dyDescent="0.25">
      <c r="A4391" s="393">
        <v>43983</v>
      </c>
      <c r="B4391" s="325" t="s">
        <v>159</v>
      </c>
      <c r="C4391" s="325" t="s">
        <v>169</v>
      </c>
      <c r="D4391" s="325" t="s">
        <v>82</v>
      </c>
      <c r="E4391" s="325" t="s">
        <v>10</v>
      </c>
      <c r="F4391" s="325">
        <v>42</v>
      </c>
      <c r="G4391" s="325" t="s">
        <v>170</v>
      </c>
      <c r="H4391" s="325" t="s">
        <v>170</v>
      </c>
      <c r="I4391" s="325" t="s">
        <v>170</v>
      </c>
    </row>
    <row r="4392" spans="1:9" x14ac:dyDescent="0.25">
      <c r="A4392" s="392">
        <v>43983</v>
      </c>
      <c r="B4392" s="324" t="s">
        <v>159</v>
      </c>
      <c r="C4392" s="324" t="s">
        <v>169</v>
      </c>
      <c r="D4392" s="324" t="s">
        <v>82</v>
      </c>
      <c r="E4392" s="324" t="s">
        <v>11</v>
      </c>
      <c r="F4392" s="324">
        <v>35</v>
      </c>
      <c r="G4392" s="324" t="s">
        <v>170</v>
      </c>
      <c r="H4392" s="324" t="s">
        <v>170</v>
      </c>
      <c r="I4392" s="324" t="s">
        <v>170</v>
      </c>
    </row>
    <row r="4393" spans="1:9" x14ac:dyDescent="0.25">
      <c r="A4393" s="393">
        <v>43983</v>
      </c>
      <c r="B4393" s="325" t="s">
        <v>159</v>
      </c>
      <c r="C4393" s="325" t="s">
        <v>169</v>
      </c>
      <c r="D4393" s="325" t="s">
        <v>82</v>
      </c>
      <c r="E4393" s="325" t="s">
        <v>12</v>
      </c>
      <c r="F4393" s="325">
        <v>91</v>
      </c>
      <c r="G4393" s="325" t="s">
        <v>170</v>
      </c>
      <c r="H4393" s="325" t="s">
        <v>170</v>
      </c>
      <c r="I4393" s="325" t="s">
        <v>170</v>
      </c>
    </row>
    <row r="4394" spans="1:9" x14ac:dyDescent="0.25">
      <c r="A4394" s="392">
        <v>43983</v>
      </c>
      <c r="B4394" s="324" t="s">
        <v>159</v>
      </c>
      <c r="C4394" s="324" t="s">
        <v>169</v>
      </c>
      <c r="D4394" s="324" t="s">
        <v>82</v>
      </c>
      <c r="E4394" s="324" t="s">
        <v>13</v>
      </c>
      <c r="F4394" s="324">
        <v>121</v>
      </c>
      <c r="G4394" s="324" t="s">
        <v>170</v>
      </c>
      <c r="H4394" s="324" t="s">
        <v>170</v>
      </c>
      <c r="I4394" s="324" t="s">
        <v>170</v>
      </c>
    </row>
    <row r="4395" spans="1:9" x14ac:dyDescent="0.25">
      <c r="A4395" s="393">
        <v>43983</v>
      </c>
      <c r="B4395" s="325" t="s">
        <v>160</v>
      </c>
      <c r="C4395" s="325" t="s">
        <v>169</v>
      </c>
      <c r="D4395" s="325" t="s">
        <v>81</v>
      </c>
      <c r="E4395" s="325" t="s">
        <v>46</v>
      </c>
      <c r="F4395" s="325">
        <v>15</v>
      </c>
      <c r="G4395" s="325" t="s">
        <v>170</v>
      </c>
      <c r="H4395" s="325" t="s">
        <v>170</v>
      </c>
      <c r="I4395" s="325" t="s">
        <v>170</v>
      </c>
    </row>
    <row r="4396" spans="1:9" x14ac:dyDescent="0.25">
      <c r="A4396" s="392">
        <v>43983</v>
      </c>
      <c r="B4396" s="324" t="s">
        <v>160</v>
      </c>
      <c r="C4396" s="324" t="s">
        <v>169</v>
      </c>
      <c r="D4396" s="324" t="s">
        <v>81</v>
      </c>
      <c r="E4396" s="324" t="s">
        <v>47</v>
      </c>
      <c r="F4396" s="324">
        <v>17</v>
      </c>
      <c r="G4396" s="324" t="s">
        <v>170</v>
      </c>
      <c r="H4396" s="324" t="s">
        <v>170</v>
      </c>
      <c r="I4396" s="324" t="s">
        <v>170</v>
      </c>
    </row>
    <row r="4397" spans="1:9" x14ac:dyDescent="0.25">
      <c r="A4397" s="393">
        <v>43983</v>
      </c>
      <c r="B4397" s="325" t="s">
        <v>160</v>
      </c>
      <c r="C4397" s="325" t="s">
        <v>169</v>
      </c>
      <c r="D4397" s="325" t="s">
        <v>81</v>
      </c>
      <c r="E4397" s="325" t="s">
        <v>48</v>
      </c>
      <c r="F4397" s="325">
        <v>14</v>
      </c>
      <c r="G4397" s="325" t="s">
        <v>170</v>
      </c>
      <c r="H4397" s="325" t="s">
        <v>170</v>
      </c>
      <c r="I4397" s="325" t="s">
        <v>170</v>
      </c>
    </row>
    <row r="4398" spans="1:9" x14ac:dyDescent="0.25">
      <c r="A4398" s="392">
        <v>43983</v>
      </c>
      <c r="B4398" s="324" t="s">
        <v>160</v>
      </c>
      <c r="C4398" s="324" t="s">
        <v>169</v>
      </c>
      <c r="D4398" s="324" t="s">
        <v>81</v>
      </c>
      <c r="E4398" s="324" t="s">
        <v>50</v>
      </c>
      <c r="F4398" s="324">
        <v>94</v>
      </c>
      <c r="G4398" s="324" t="s">
        <v>170</v>
      </c>
      <c r="H4398" s="324" t="s">
        <v>170</v>
      </c>
      <c r="I4398" s="324" t="s">
        <v>170</v>
      </c>
    </row>
    <row r="4399" spans="1:9" x14ac:dyDescent="0.25">
      <c r="A4399" s="393">
        <v>43983</v>
      </c>
      <c r="B4399" s="325" t="s">
        <v>13</v>
      </c>
      <c r="C4399" s="325" t="s">
        <v>169</v>
      </c>
      <c r="D4399" s="325" t="s">
        <v>81</v>
      </c>
      <c r="E4399" s="325" t="s">
        <v>46</v>
      </c>
      <c r="F4399" s="325">
        <v>174</v>
      </c>
      <c r="G4399" s="325">
        <v>195</v>
      </c>
      <c r="H4399" s="325">
        <v>-21</v>
      </c>
      <c r="I4399" s="325">
        <v>-0.11</v>
      </c>
    </row>
    <row r="4400" spans="1:9" x14ac:dyDescent="0.25">
      <c r="A4400" s="392">
        <v>43983</v>
      </c>
      <c r="B4400" s="324" t="s">
        <v>13</v>
      </c>
      <c r="C4400" s="324" t="s">
        <v>169</v>
      </c>
      <c r="D4400" s="324" t="s">
        <v>81</v>
      </c>
      <c r="E4400" s="324" t="s">
        <v>47</v>
      </c>
      <c r="F4400" s="324">
        <v>73</v>
      </c>
      <c r="G4400" s="324">
        <v>76</v>
      </c>
      <c r="H4400" s="324">
        <v>-3</v>
      </c>
      <c r="I4400" s="324">
        <v>-0.04</v>
      </c>
    </row>
    <row r="4401" spans="1:9" x14ac:dyDescent="0.25">
      <c r="A4401" s="393">
        <v>43983</v>
      </c>
      <c r="B4401" s="325" t="s">
        <v>13</v>
      </c>
      <c r="C4401" s="325" t="s">
        <v>169</v>
      </c>
      <c r="D4401" s="325" t="s">
        <v>81</v>
      </c>
      <c r="E4401" s="325" t="s">
        <v>48</v>
      </c>
      <c r="F4401" s="325">
        <v>65</v>
      </c>
      <c r="G4401" s="325">
        <v>71</v>
      </c>
      <c r="H4401" s="325">
        <v>-6</v>
      </c>
      <c r="I4401" s="325">
        <v>-0.08</v>
      </c>
    </row>
    <row r="4402" spans="1:9" x14ac:dyDescent="0.25">
      <c r="A4402" s="392">
        <v>43983</v>
      </c>
      <c r="B4402" s="324" t="s">
        <v>13</v>
      </c>
      <c r="C4402" s="324" t="s">
        <v>169</v>
      </c>
      <c r="D4402" s="324" t="s">
        <v>81</v>
      </c>
      <c r="E4402" s="324" t="s">
        <v>50</v>
      </c>
      <c r="F4402" s="324">
        <v>84</v>
      </c>
      <c r="G4402" s="324">
        <v>92</v>
      </c>
      <c r="H4402" s="324">
        <v>-8</v>
      </c>
      <c r="I4402" s="324">
        <v>-0.09</v>
      </c>
    </row>
    <row r="4403" spans="1:9" x14ac:dyDescent="0.25">
      <c r="A4403" s="393">
        <v>43983</v>
      </c>
      <c r="B4403" s="325" t="s">
        <v>95</v>
      </c>
      <c r="C4403" s="325" t="s">
        <v>169</v>
      </c>
      <c r="D4403" s="325" t="s">
        <v>81</v>
      </c>
      <c r="E4403" s="325" t="s">
        <v>46</v>
      </c>
      <c r="F4403" s="325">
        <v>706</v>
      </c>
      <c r="G4403" s="325">
        <v>628</v>
      </c>
      <c r="H4403" s="325">
        <v>78</v>
      </c>
      <c r="I4403" s="325">
        <v>0.12</v>
      </c>
    </row>
    <row r="4404" spans="1:9" x14ac:dyDescent="0.25">
      <c r="A4404" s="392">
        <v>43983</v>
      </c>
      <c r="B4404" s="324" t="s">
        <v>95</v>
      </c>
      <c r="C4404" s="324" t="s">
        <v>169</v>
      </c>
      <c r="D4404" s="324" t="s">
        <v>81</v>
      </c>
      <c r="E4404" s="324" t="s">
        <v>47</v>
      </c>
      <c r="F4404" s="324">
        <v>200</v>
      </c>
      <c r="G4404" s="324">
        <v>193</v>
      </c>
      <c r="H4404" s="324">
        <v>7</v>
      </c>
      <c r="I4404" s="324">
        <v>0.04</v>
      </c>
    </row>
    <row r="4405" spans="1:9" x14ac:dyDescent="0.25">
      <c r="A4405" s="393">
        <v>43983</v>
      </c>
      <c r="B4405" s="325" t="s">
        <v>95</v>
      </c>
      <c r="C4405" s="325" t="s">
        <v>169</v>
      </c>
      <c r="D4405" s="325" t="s">
        <v>81</v>
      </c>
      <c r="E4405" s="325" t="s">
        <v>48</v>
      </c>
      <c r="F4405" s="325">
        <v>189</v>
      </c>
      <c r="G4405" s="325">
        <v>182</v>
      </c>
      <c r="H4405" s="325">
        <v>7</v>
      </c>
      <c r="I4405" s="325">
        <v>0.04</v>
      </c>
    </row>
    <row r="4406" spans="1:9" x14ac:dyDescent="0.25">
      <c r="A4406" s="392">
        <v>43983</v>
      </c>
      <c r="B4406" s="324" t="s">
        <v>95</v>
      </c>
      <c r="C4406" s="324" t="s">
        <v>169</v>
      </c>
      <c r="D4406" s="324" t="s">
        <v>81</v>
      </c>
      <c r="E4406" s="324" t="s">
        <v>50</v>
      </c>
      <c r="F4406" s="324">
        <v>270</v>
      </c>
      <c r="G4406" s="324">
        <v>267</v>
      </c>
      <c r="H4406" s="324">
        <v>3</v>
      </c>
      <c r="I4406" s="324">
        <v>0.01</v>
      </c>
    </row>
    <row r="4407" spans="1:9" x14ac:dyDescent="0.25">
      <c r="A4407" s="393">
        <v>43983</v>
      </c>
      <c r="B4407" s="325" t="s">
        <v>95</v>
      </c>
      <c r="C4407" s="325" t="s">
        <v>169</v>
      </c>
      <c r="D4407" s="325" t="s">
        <v>82</v>
      </c>
      <c r="E4407" s="325" t="s">
        <v>9</v>
      </c>
      <c r="F4407" s="325">
        <v>44</v>
      </c>
      <c r="G4407" s="325">
        <v>44</v>
      </c>
      <c r="H4407" s="325">
        <v>0</v>
      </c>
      <c r="I4407" s="325">
        <v>0</v>
      </c>
    </row>
    <row r="4408" spans="1:9" x14ac:dyDescent="0.25">
      <c r="A4408" s="392">
        <v>43983</v>
      </c>
      <c r="B4408" s="324" t="s">
        <v>95</v>
      </c>
      <c r="C4408" s="324" t="s">
        <v>169</v>
      </c>
      <c r="D4408" s="324" t="s">
        <v>82</v>
      </c>
      <c r="E4408" s="324" t="s">
        <v>10</v>
      </c>
      <c r="F4408" s="324">
        <v>61</v>
      </c>
      <c r="G4408" s="324">
        <v>61</v>
      </c>
      <c r="H4408" s="324">
        <v>0</v>
      </c>
      <c r="I4408" s="324">
        <v>0</v>
      </c>
    </row>
    <row r="4409" spans="1:9" x14ac:dyDescent="0.25">
      <c r="A4409" s="393">
        <v>43983</v>
      </c>
      <c r="B4409" s="325" t="s">
        <v>95</v>
      </c>
      <c r="C4409" s="325" t="s">
        <v>169</v>
      </c>
      <c r="D4409" s="325" t="s">
        <v>82</v>
      </c>
      <c r="E4409" s="325" t="s">
        <v>11</v>
      </c>
      <c r="F4409" s="325">
        <v>54</v>
      </c>
      <c r="G4409" s="325">
        <v>54</v>
      </c>
      <c r="H4409" s="325">
        <v>0</v>
      </c>
      <c r="I4409" s="325">
        <v>0</v>
      </c>
    </row>
    <row r="4410" spans="1:9" x14ac:dyDescent="0.25">
      <c r="A4410" s="392">
        <v>43983</v>
      </c>
      <c r="B4410" s="324" t="s">
        <v>95</v>
      </c>
      <c r="C4410" s="324" t="s">
        <v>169</v>
      </c>
      <c r="D4410" s="324" t="s">
        <v>82</v>
      </c>
      <c r="E4410" s="324" t="s">
        <v>12</v>
      </c>
      <c r="F4410" s="324">
        <v>214</v>
      </c>
      <c r="G4410" s="324">
        <v>214</v>
      </c>
      <c r="H4410" s="324">
        <v>0</v>
      </c>
      <c r="I4410" s="324">
        <v>0</v>
      </c>
    </row>
    <row r="4411" spans="1:9" x14ac:dyDescent="0.25">
      <c r="A4411" s="393">
        <v>43983</v>
      </c>
      <c r="B4411" s="325" t="s">
        <v>95</v>
      </c>
      <c r="C4411" s="325" t="s">
        <v>169</v>
      </c>
      <c r="D4411" s="325" t="s">
        <v>82</v>
      </c>
      <c r="E4411" s="325" t="s">
        <v>13</v>
      </c>
      <c r="F4411" s="325">
        <v>303</v>
      </c>
      <c r="G4411" s="325">
        <v>246</v>
      </c>
      <c r="H4411" s="325">
        <v>57</v>
      </c>
      <c r="I4411" s="325">
        <v>0.23</v>
      </c>
    </row>
    <row r="4412" spans="1:9" x14ac:dyDescent="0.25">
      <c r="A4412" s="392">
        <v>43983</v>
      </c>
      <c r="B4412" s="324" t="s">
        <v>96</v>
      </c>
      <c r="C4412" s="324" t="s">
        <v>169</v>
      </c>
      <c r="D4412" s="324" t="s">
        <v>81</v>
      </c>
      <c r="E4412" s="324" t="s">
        <v>46</v>
      </c>
      <c r="F4412" s="324">
        <v>378</v>
      </c>
      <c r="G4412" s="324">
        <v>347</v>
      </c>
      <c r="H4412" s="324">
        <v>31</v>
      </c>
      <c r="I4412" s="324">
        <v>0.09</v>
      </c>
    </row>
    <row r="4413" spans="1:9" x14ac:dyDescent="0.25">
      <c r="A4413" s="393">
        <v>43983</v>
      </c>
      <c r="B4413" s="325" t="s">
        <v>96</v>
      </c>
      <c r="C4413" s="325" t="s">
        <v>169</v>
      </c>
      <c r="D4413" s="325" t="s">
        <v>81</v>
      </c>
      <c r="E4413" s="325" t="s">
        <v>47</v>
      </c>
      <c r="F4413" s="325">
        <v>292</v>
      </c>
      <c r="G4413" s="325">
        <v>309</v>
      </c>
      <c r="H4413" s="325">
        <v>-17</v>
      </c>
      <c r="I4413" s="325">
        <v>-0.06</v>
      </c>
    </row>
    <row r="4414" spans="1:9" x14ac:dyDescent="0.25">
      <c r="A4414" s="392">
        <v>43983</v>
      </c>
      <c r="B4414" s="324" t="s">
        <v>96</v>
      </c>
      <c r="C4414" s="324" t="s">
        <v>169</v>
      </c>
      <c r="D4414" s="324" t="s">
        <v>81</v>
      </c>
      <c r="E4414" s="324" t="s">
        <v>48</v>
      </c>
      <c r="F4414" s="324">
        <v>205</v>
      </c>
      <c r="G4414" s="324">
        <v>210</v>
      </c>
      <c r="H4414" s="324">
        <v>-5</v>
      </c>
      <c r="I4414" s="324">
        <v>-0.02</v>
      </c>
    </row>
    <row r="4415" spans="1:9" x14ac:dyDescent="0.25">
      <c r="A4415" s="393">
        <v>43983</v>
      </c>
      <c r="B4415" s="325" t="s">
        <v>96</v>
      </c>
      <c r="C4415" s="325" t="s">
        <v>169</v>
      </c>
      <c r="D4415" s="325" t="s">
        <v>81</v>
      </c>
      <c r="E4415" s="325" t="s">
        <v>50</v>
      </c>
      <c r="F4415" s="325">
        <v>521</v>
      </c>
      <c r="G4415" s="325">
        <v>529</v>
      </c>
      <c r="H4415" s="325">
        <v>-8</v>
      </c>
      <c r="I4415" s="325">
        <v>-0.02</v>
      </c>
    </row>
    <row r="4416" spans="1:9" x14ac:dyDescent="0.25">
      <c r="A4416" s="392">
        <v>43983</v>
      </c>
      <c r="B4416" s="324" t="s">
        <v>96</v>
      </c>
      <c r="C4416" s="324" t="s">
        <v>169</v>
      </c>
      <c r="D4416" s="324" t="s">
        <v>82</v>
      </c>
      <c r="E4416" s="324" t="s">
        <v>9</v>
      </c>
      <c r="F4416" s="324">
        <v>282</v>
      </c>
      <c r="G4416" s="324">
        <v>289</v>
      </c>
      <c r="H4416" s="324">
        <v>-7</v>
      </c>
      <c r="I4416" s="324">
        <v>-0.02</v>
      </c>
    </row>
    <row r="4417" spans="1:9" x14ac:dyDescent="0.25">
      <c r="A4417" s="393">
        <v>43983</v>
      </c>
      <c r="B4417" s="325" t="s">
        <v>96</v>
      </c>
      <c r="C4417" s="325" t="s">
        <v>169</v>
      </c>
      <c r="D4417" s="325" t="s">
        <v>82</v>
      </c>
      <c r="E4417" s="325" t="s">
        <v>10</v>
      </c>
      <c r="F4417" s="325">
        <v>153</v>
      </c>
      <c r="G4417" s="325">
        <v>156</v>
      </c>
      <c r="H4417" s="325">
        <v>-3</v>
      </c>
      <c r="I4417" s="325">
        <v>-0.02</v>
      </c>
    </row>
    <row r="4418" spans="1:9" x14ac:dyDescent="0.25">
      <c r="A4418" s="392">
        <v>43983</v>
      </c>
      <c r="B4418" s="324" t="s">
        <v>96</v>
      </c>
      <c r="C4418" s="324" t="s">
        <v>169</v>
      </c>
      <c r="D4418" s="324" t="s">
        <v>82</v>
      </c>
      <c r="E4418" s="324" t="s">
        <v>11</v>
      </c>
      <c r="F4418" s="324">
        <v>132</v>
      </c>
      <c r="G4418" s="324">
        <v>136</v>
      </c>
      <c r="H4418" s="324">
        <v>-4</v>
      </c>
      <c r="I4418" s="324">
        <v>-0.03</v>
      </c>
    </row>
    <row r="4419" spans="1:9" x14ac:dyDescent="0.25">
      <c r="A4419" s="393">
        <v>43983</v>
      </c>
      <c r="B4419" s="325" t="s">
        <v>96</v>
      </c>
      <c r="C4419" s="325" t="s">
        <v>169</v>
      </c>
      <c r="D4419" s="325" t="s">
        <v>82</v>
      </c>
      <c r="E4419" s="325" t="s">
        <v>12</v>
      </c>
      <c r="F4419" s="325">
        <v>80</v>
      </c>
      <c r="G4419" s="325">
        <v>80</v>
      </c>
      <c r="H4419" s="325">
        <v>0</v>
      </c>
      <c r="I4419" s="325">
        <v>0</v>
      </c>
    </row>
    <row r="4420" spans="1:9" x14ac:dyDescent="0.25">
      <c r="A4420" s="392">
        <v>43983</v>
      </c>
      <c r="B4420" s="324" t="s">
        <v>96</v>
      </c>
      <c r="C4420" s="324" t="s">
        <v>169</v>
      </c>
      <c r="D4420" s="324" t="s">
        <v>82</v>
      </c>
      <c r="E4420" s="324" t="s">
        <v>13</v>
      </c>
      <c r="F4420" s="324">
        <v>491</v>
      </c>
      <c r="G4420" s="324">
        <v>469</v>
      </c>
      <c r="H4420" s="324">
        <v>22</v>
      </c>
      <c r="I4420" s="324">
        <v>0.05</v>
      </c>
    </row>
    <row r="4421" spans="1:9" x14ac:dyDescent="0.25">
      <c r="A4421" s="393">
        <v>43983</v>
      </c>
      <c r="B4421" s="325" t="s">
        <v>161</v>
      </c>
      <c r="C4421" s="325" t="s">
        <v>169</v>
      </c>
      <c r="D4421" s="325" t="s">
        <v>81</v>
      </c>
      <c r="E4421" s="325" t="s">
        <v>46</v>
      </c>
      <c r="F4421" s="325">
        <v>60</v>
      </c>
      <c r="G4421" s="325" t="s">
        <v>170</v>
      </c>
      <c r="H4421" s="325" t="s">
        <v>170</v>
      </c>
      <c r="I4421" s="325" t="s">
        <v>170</v>
      </c>
    </row>
    <row r="4422" spans="1:9" x14ac:dyDescent="0.25">
      <c r="A4422" s="392">
        <v>43983</v>
      </c>
      <c r="B4422" s="324" t="s">
        <v>161</v>
      </c>
      <c r="C4422" s="324" t="s">
        <v>169</v>
      </c>
      <c r="D4422" s="324" t="s">
        <v>81</v>
      </c>
      <c r="E4422" s="324" t="s">
        <v>47</v>
      </c>
      <c r="F4422" s="324">
        <v>97</v>
      </c>
      <c r="G4422" s="324" t="s">
        <v>170</v>
      </c>
      <c r="H4422" s="324" t="s">
        <v>170</v>
      </c>
      <c r="I4422" s="324" t="s">
        <v>170</v>
      </c>
    </row>
    <row r="4423" spans="1:9" x14ac:dyDescent="0.25">
      <c r="A4423" s="393">
        <v>43983</v>
      </c>
      <c r="B4423" s="325" t="s">
        <v>161</v>
      </c>
      <c r="C4423" s="325" t="s">
        <v>169</v>
      </c>
      <c r="D4423" s="325" t="s">
        <v>81</v>
      </c>
      <c r="E4423" s="325" t="s">
        <v>48</v>
      </c>
      <c r="F4423" s="325">
        <v>45</v>
      </c>
      <c r="G4423" s="325" t="s">
        <v>170</v>
      </c>
      <c r="H4423" s="325" t="s">
        <v>170</v>
      </c>
      <c r="I4423" s="325" t="s">
        <v>170</v>
      </c>
    </row>
    <row r="4424" spans="1:9" x14ac:dyDescent="0.25">
      <c r="A4424" s="392">
        <v>43983</v>
      </c>
      <c r="B4424" s="324" t="s">
        <v>161</v>
      </c>
      <c r="C4424" s="324" t="s">
        <v>169</v>
      </c>
      <c r="D4424" s="324" t="s">
        <v>81</v>
      </c>
      <c r="E4424" s="324" t="s">
        <v>50</v>
      </c>
      <c r="F4424" s="324">
        <v>329</v>
      </c>
      <c r="G4424" s="324" t="s">
        <v>170</v>
      </c>
      <c r="H4424" s="324" t="s">
        <v>170</v>
      </c>
      <c r="I4424" s="324" t="s">
        <v>170</v>
      </c>
    </row>
    <row r="4425" spans="1:9" x14ac:dyDescent="0.25">
      <c r="A4425" s="393">
        <v>43983</v>
      </c>
      <c r="B4425" s="325" t="s">
        <v>161</v>
      </c>
      <c r="C4425" s="325" t="s">
        <v>169</v>
      </c>
      <c r="D4425" s="325" t="s">
        <v>82</v>
      </c>
      <c r="E4425" s="325" t="s">
        <v>9</v>
      </c>
      <c r="F4425" s="325">
        <v>282</v>
      </c>
      <c r="G4425" s="325" t="s">
        <v>170</v>
      </c>
      <c r="H4425" s="325" t="s">
        <v>170</v>
      </c>
      <c r="I4425" s="325" t="s">
        <v>170</v>
      </c>
    </row>
    <row r="4426" spans="1:9" x14ac:dyDescent="0.25">
      <c r="A4426" s="392">
        <v>43983</v>
      </c>
      <c r="B4426" s="324" t="s">
        <v>161</v>
      </c>
      <c r="C4426" s="324" t="s">
        <v>169</v>
      </c>
      <c r="D4426" s="324" t="s">
        <v>82</v>
      </c>
      <c r="E4426" s="324" t="s">
        <v>10</v>
      </c>
      <c r="F4426" s="324">
        <v>25</v>
      </c>
      <c r="G4426" s="324" t="s">
        <v>170</v>
      </c>
      <c r="H4426" s="324" t="s">
        <v>170</v>
      </c>
      <c r="I4426" s="324" t="s">
        <v>170</v>
      </c>
    </row>
    <row r="4427" spans="1:9" x14ac:dyDescent="0.25">
      <c r="A4427" s="393">
        <v>43983</v>
      </c>
      <c r="B4427" s="325" t="s">
        <v>161</v>
      </c>
      <c r="C4427" s="325" t="s">
        <v>169</v>
      </c>
      <c r="D4427" s="325" t="s">
        <v>82</v>
      </c>
      <c r="E4427" s="325" t="s">
        <v>11</v>
      </c>
      <c r="F4427" s="325">
        <v>51</v>
      </c>
      <c r="G4427" s="325" t="s">
        <v>170</v>
      </c>
      <c r="H4427" s="325" t="s">
        <v>170</v>
      </c>
      <c r="I4427" s="325" t="s">
        <v>170</v>
      </c>
    </row>
    <row r="4428" spans="1:9" x14ac:dyDescent="0.25">
      <c r="A4428" s="392">
        <v>43983</v>
      </c>
      <c r="B4428" s="324" t="s">
        <v>161</v>
      </c>
      <c r="C4428" s="324" t="s">
        <v>169</v>
      </c>
      <c r="D4428" s="324" t="s">
        <v>82</v>
      </c>
      <c r="E4428" s="324" t="s">
        <v>12</v>
      </c>
      <c r="F4428" s="324">
        <v>30</v>
      </c>
      <c r="G4428" s="324" t="s">
        <v>170</v>
      </c>
      <c r="H4428" s="324" t="s">
        <v>170</v>
      </c>
      <c r="I4428" s="324" t="s">
        <v>170</v>
      </c>
    </row>
    <row r="4429" spans="1:9" x14ac:dyDescent="0.25">
      <c r="A4429" s="393">
        <v>43983</v>
      </c>
      <c r="B4429" s="325" t="s">
        <v>161</v>
      </c>
      <c r="C4429" s="325" t="s">
        <v>169</v>
      </c>
      <c r="D4429" s="325" t="s">
        <v>82</v>
      </c>
      <c r="E4429" s="325" t="s">
        <v>13</v>
      </c>
      <c r="F4429" s="325">
        <v>143</v>
      </c>
      <c r="G4429" s="325" t="s">
        <v>170</v>
      </c>
      <c r="H4429" s="325" t="s">
        <v>170</v>
      </c>
      <c r="I4429" s="325" t="s">
        <v>170</v>
      </c>
    </row>
    <row r="4430" spans="1:9" x14ac:dyDescent="0.25">
      <c r="A4430" s="392">
        <v>44013</v>
      </c>
      <c r="B4430" s="324" t="s">
        <v>80</v>
      </c>
      <c r="C4430" s="324" t="s">
        <v>169</v>
      </c>
      <c r="D4430" s="324" t="s">
        <v>81</v>
      </c>
      <c r="E4430" s="324" t="s">
        <v>46</v>
      </c>
      <c r="F4430" s="324">
        <v>5425</v>
      </c>
      <c r="G4430" s="324">
        <v>5015</v>
      </c>
      <c r="H4430" s="324">
        <v>410</v>
      </c>
      <c r="I4430" s="324">
        <v>0.08</v>
      </c>
    </row>
    <row r="4431" spans="1:9" x14ac:dyDescent="0.25">
      <c r="A4431" s="393">
        <v>44013</v>
      </c>
      <c r="B4431" s="325" t="s">
        <v>80</v>
      </c>
      <c r="C4431" s="325" t="s">
        <v>169</v>
      </c>
      <c r="D4431" s="325" t="s">
        <v>81</v>
      </c>
      <c r="E4431" s="325" t="s">
        <v>47</v>
      </c>
      <c r="F4431" s="325">
        <v>3859</v>
      </c>
      <c r="G4431" s="325">
        <v>3841</v>
      </c>
      <c r="H4431" s="325">
        <v>18</v>
      </c>
      <c r="I4431" s="325">
        <v>0</v>
      </c>
    </row>
    <row r="4432" spans="1:9" x14ac:dyDescent="0.25">
      <c r="A4432" s="392">
        <v>44013</v>
      </c>
      <c r="B4432" s="324" t="s">
        <v>80</v>
      </c>
      <c r="C4432" s="324" t="s">
        <v>169</v>
      </c>
      <c r="D4432" s="324" t="s">
        <v>81</v>
      </c>
      <c r="E4432" s="324" t="s">
        <v>48</v>
      </c>
      <c r="F4432" s="324">
        <v>2828</v>
      </c>
      <c r="G4432" s="324">
        <v>2791</v>
      </c>
      <c r="H4432" s="324">
        <v>37</v>
      </c>
      <c r="I4432" s="324">
        <v>0.01</v>
      </c>
    </row>
    <row r="4433" spans="1:9" x14ac:dyDescent="0.25">
      <c r="A4433" s="393">
        <v>44013</v>
      </c>
      <c r="B4433" s="325" t="s">
        <v>80</v>
      </c>
      <c r="C4433" s="325" t="s">
        <v>169</v>
      </c>
      <c r="D4433" s="325" t="s">
        <v>81</v>
      </c>
      <c r="E4433" s="325" t="s">
        <v>49</v>
      </c>
      <c r="F4433" s="325">
        <v>295</v>
      </c>
      <c r="G4433" s="325">
        <v>296</v>
      </c>
      <c r="H4433" s="325">
        <v>-1</v>
      </c>
      <c r="I4433" s="325">
        <v>0</v>
      </c>
    </row>
    <row r="4434" spans="1:9" x14ac:dyDescent="0.25">
      <c r="A4434" s="392">
        <v>44013</v>
      </c>
      <c r="B4434" s="324" t="s">
        <v>80</v>
      </c>
      <c r="C4434" s="324" t="s">
        <v>169</v>
      </c>
      <c r="D4434" s="324" t="s">
        <v>81</v>
      </c>
      <c r="E4434" s="324" t="s">
        <v>50</v>
      </c>
      <c r="F4434" s="324">
        <v>8912</v>
      </c>
      <c r="G4434" s="324">
        <v>8934</v>
      </c>
      <c r="H4434" s="324">
        <v>-22</v>
      </c>
      <c r="I4434" s="324">
        <v>0</v>
      </c>
    </row>
    <row r="4435" spans="1:9" x14ac:dyDescent="0.25">
      <c r="A4435" s="393">
        <v>44013</v>
      </c>
      <c r="B4435" s="325" t="s">
        <v>80</v>
      </c>
      <c r="C4435" s="325" t="s">
        <v>169</v>
      </c>
      <c r="D4435" s="325" t="s">
        <v>82</v>
      </c>
      <c r="E4435" s="325" t="s">
        <v>9</v>
      </c>
      <c r="F4435" s="325">
        <v>3255</v>
      </c>
      <c r="G4435" s="325">
        <v>3269</v>
      </c>
      <c r="H4435" s="325">
        <v>-14</v>
      </c>
      <c r="I4435" s="325">
        <v>0</v>
      </c>
    </row>
    <row r="4436" spans="1:9" x14ac:dyDescent="0.25">
      <c r="A4436" s="392">
        <v>44013</v>
      </c>
      <c r="B4436" s="324" t="s">
        <v>80</v>
      </c>
      <c r="C4436" s="324" t="s">
        <v>169</v>
      </c>
      <c r="D4436" s="324" t="s">
        <v>82</v>
      </c>
      <c r="E4436" s="324" t="s">
        <v>10</v>
      </c>
      <c r="F4436" s="324">
        <v>2637</v>
      </c>
      <c r="G4436" s="324">
        <v>2638</v>
      </c>
      <c r="H4436" s="324">
        <v>-1</v>
      </c>
      <c r="I4436" s="324">
        <v>0</v>
      </c>
    </row>
    <row r="4437" spans="1:9" x14ac:dyDescent="0.25">
      <c r="A4437" s="393">
        <v>44013</v>
      </c>
      <c r="B4437" s="325" t="s">
        <v>80</v>
      </c>
      <c r="C4437" s="325" t="s">
        <v>169</v>
      </c>
      <c r="D4437" s="325" t="s">
        <v>82</v>
      </c>
      <c r="E4437" s="325" t="s">
        <v>11</v>
      </c>
      <c r="F4437" s="325">
        <v>2545</v>
      </c>
      <c r="G4437" s="325">
        <v>2551</v>
      </c>
      <c r="H4437" s="325">
        <v>-6</v>
      </c>
      <c r="I4437" s="325">
        <v>0</v>
      </c>
    </row>
    <row r="4438" spans="1:9" x14ac:dyDescent="0.25">
      <c r="A4438" s="392">
        <v>44013</v>
      </c>
      <c r="B4438" s="324" t="s">
        <v>80</v>
      </c>
      <c r="C4438" s="324" t="s">
        <v>169</v>
      </c>
      <c r="D4438" s="324" t="s">
        <v>82</v>
      </c>
      <c r="E4438" s="324" t="s">
        <v>12</v>
      </c>
      <c r="F4438" s="324">
        <v>3193</v>
      </c>
      <c r="G4438" s="324">
        <v>3190</v>
      </c>
      <c r="H4438" s="324">
        <v>3</v>
      </c>
      <c r="I4438" s="324">
        <v>0</v>
      </c>
    </row>
    <row r="4439" spans="1:9" x14ac:dyDescent="0.25">
      <c r="A4439" s="393">
        <v>44013</v>
      </c>
      <c r="B4439" s="325" t="s">
        <v>80</v>
      </c>
      <c r="C4439" s="325" t="s">
        <v>169</v>
      </c>
      <c r="D4439" s="325" t="s">
        <v>82</v>
      </c>
      <c r="E4439" s="325" t="s">
        <v>13</v>
      </c>
      <c r="F4439" s="325">
        <v>4909</v>
      </c>
      <c r="G4439" s="325">
        <v>4587</v>
      </c>
      <c r="H4439" s="325">
        <v>322</v>
      </c>
      <c r="I4439" s="325">
        <v>7.0000000000000007E-2</v>
      </c>
    </row>
    <row r="4440" spans="1:9" x14ac:dyDescent="0.25">
      <c r="A4440" s="392">
        <v>44013</v>
      </c>
      <c r="B4440" s="324" t="s">
        <v>145</v>
      </c>
      <c r="C4440" s="324" t="s">
        <v>169</v>
      </c>
      <c r="D4440" s="324" t="s">
        <v>81</v>
      </c>
      <c r="E4440" s="324" t="s">
        <v>46</v>
      </c>
      <c r="F4440" s="324">
        <v>141</v>
      </c>
      <c r="G4440" s="324" t="s">
        <v>170</v>
      </c>
      <c r="H4440" s="324" t="s">
        <v>170</v>
      </c>
      <c r="I4440" s="324" t="s">
        <v>170</v>
      </c>
    </row>
    <row r="4441" spans="1:9" x14ac:dyDescent="0.25">
      <c r="A4441" s="393">
        <v>44013</v>
      </c>
      <c r="B4441" s="325" t="s">
        <v>145</v>
      </c>
      <c r="C4441" s="325" t="s">
        <v>169</v>
      </c>
      <c r="D4441" s="325" t="s">
        <v>81</v>
      </c>
      <c r="E4441" s="325" t="s">
        <v>47</v>
      </c>
      <c r="F4441" s="325">
        <v>180</v>
      </c>
      <c r="G4441" s="325" t="s">
        <v>170</v>
      </c>
      <c r="H4441" s="325" t="s">
        <v>170</v>
      </c>
      <c r="I4441" s="325" t="s">
        <v>170</v>
      </c>
    </row>
    <row r="4442" spans="1:9" x14ac:dyDescent="0.25">
      <c r="A4442" s="392">
        <v>44013</v>
      </c>
      <c r="B4442" s="324" t="s">
        <v>145</v>
      </c>
      <c r="C4442" s="324" t="s">
        <v>169</v>
      </c>
      <c r="D4442" s="324" t="s">
        <v>81</v>
      </c>
      <c r="E4442" s="324" t="s">
        <v>48</v>
      </c>
      <c r="F4442" s="324">
        <v>83</v>
      </c>
      <c r="G4442" s="324" t="s">
        <v>170</v>
      </c>
      <c r="H4442" s="324" t="s">
        <v>170</v>
      </c>
      <c r="I4442" s="324" t="s">
        <v>170</v>
      </c>
    </row>
    <row r="4443" spans="1:9" x14ac:dyDescent="0.25">
      <c r="A4443" s="393">
        <v>44013</v>
      </c>
      <c r="B4443" s="325" t="s">
        <v>145</v>
      </c>
      <c r="C4443" s="325" t="s">
        <v>169</v>
      </c>
      <c r="D4443" s="325" t="s">
        <v>81</v>
      </c>
      <c r="E4443" s="325" t="s">
        <v>50</v>
      </c>
      <c r="F4443" s="325">
        <v>296</v>
      </c>
      <c r="G4443" s="325" t="s">
        <v>170</v>
      </c>
      <c r="H4443" s="325" t="s">
        <v>170</v>
      </c>
      <c r="I4443" s="325" t="s">
        <v>170</v>
      </c>
    </row>
    <row r="4444" spans="1:9" x14ac:dyDescent="0.25">
      <c r="A4444" s="392">
        <v>44013</v>
      </c>
      <c r="B4444" s="324" t="s">
        <v>145</v>
      </c>
      <c r="C4444" s="324" t="s">
        <v>169</v>
      </c>
      <c r="D4444" s="324" t="s">
        <v>82</v>
      </c>
      <c r="E4444" s="324" t="s">
        <v>9</v>
      </c>
      <c r="F4444" s="324">
        <v>173</v>
      </c>
      <c r="G4444" s="324" t="s">
        <v>170</v>
      </c>
      <c r="H4444" s="324" t="s">
        <v>170</v>
      </c>
      <c r="I4444" s="324" t="s">
        <v>170</v>
      </c>
    </row>
    <row r="4445" spans="1:9" x14ac:dyDescent="0.25">
      <c r="A4445" s="393">
        <v>44013</v>
      </c>
      <c r="B4445" s="325" t="s">
        <v>145</v>
      </c>
      <c r="C4445" s="325" t="s">
        <v>169</v>
      </c>
      <c r="D4445" s="325" t="s">
        <v>82</v>
      </c>
      <c r="E4445" s="325" t="s">
        <v>10</v>
      </c>
      <c r="F4445" s="325">
        <v>138</v>
      </c>
      <c r="G4445" s="325" t="s">
        <v>170</v>
      </c>
      <c r="H4445" s="325" t="s">
        <v>170</v>
      </c>
      <c r="I4445" s="325" t="s">
        <v>170</v>
      </c>
    </row>
    <row r="4446" spans="1:9" x14ac:dyDescent="0.25">
      <c r="A4446" s="392">
        <v>44013</v>
      </c>
      <c r="B4446" s="324" t="s">
        <v>145</v>
      </c>
      <c r="C4446" s="324" t="s">
        <v>169</v>
      </c>
      <c r="D4446" s="324" t="s">
        <v>82</v>
      </c>
      <c r="E4446" s="324" t="s">
        <v>11</v>
      </c>
      <c r="F4446" s="324">
        <v>45</v>
      </c>
      <c r="G4446" s="324" t="s">
        <v>170</v>
      </c>
      <c r="H4446" s="324" t="s">
        <v>170</v>
      </c>
      <c r="I4446" s="324" t="s">
        <v>170</v>
      </c>
    </row>
    <row r="4447" spans="1:9" x14ac:dyDescent="0.25">
      <c r="A4447" s="393">
        <v>44013</v>
      </c>
      <c r="B4447" s="325" t="s">
        <v>145</v>
      </c>
      <c r="C4447" s="325" t="s">
        <v>169</v>
      </c>
      <c r="D4447" s="325" t="s">
        <v>82</v>
      </c>
      <c r="E4447" s="325" t="s">
        <v>12</v>
      </c>
      <c r="F4447" s="325">
        <v>25</v>
      </c>
      <c r="G4447" s="325" t="s">
        <v>170</v>
      </c>
      <c r="H4447" s="325" t="s">
        <v>170</v>
      </c>
      <c r="I4447" s="325" t="s">
        <v>170</v>
      </c>
    </row>
    <row r="4448" spans="1:9" x14ac:dyDescent="0.25">
      <c r="A4448" s="392">
        <v>44013</v>
      </c>
      <c r="B4448" s="324" t="s">
        <v>145</v>
      </c>
      <c r="C4448" s="324" t="s">
        <v>169</v>
      </c>
      <c r="D4448" s="324" t="s">
        <v>82</v>
      </c>
      <c r="E4448" s="324" t="s">
        <v>13</v>
      </c>
      <c r="F4448" s="324">
        <v>319</v>
      </c>
      <c r="G4448" s="324" t="s">
        <v>170</v>
      </c>
      <c r="H4448" s="324" t="s">
        <v>170</v>
      </c>
      <c r="I4448" s="324" t="s">
        <v>170</v>
      </c>
    </row>
    <row r="4449" spans="1:9" x14ac:dyDescent="0.25">
      <c r="A4449" s="393">
        <v>44013</v>
      </c>
      <c r="B4449" s="325" t="s">
        <v>83</v>
      </c>
      <c r="C4449" s="325" t="s">
        <v>169</v>
      </c>
      <c r="D4449" s="325" t="s">
        <v>81</v>
      </c>
      <c r="E4449" s="325" t="s">
        <v>46</v>
      </c>
      <c r="F4449" s="325">
        <v>28</v>
      </c>
      <c r="G4449" s="325">
        <v>28</v>
      </c>
      <c r="H4449" s="325">
        <v>0</v>
      </c>
      <c r="I4449" s="325">
        <v>0</v>
      </c>
    </row>
    <row r="4450" spans="1:9" x14ac:dyDescent="0.25">
      <c r="A4450" s="392">
        <v>44013</v>
      </c>
      <c r="B4450" s="324" t="s">
        <v>83</v>
      </c>
      <c r="C4450" s="324" t="s">
        <v>169</v>
      </c>
      <c r="D4450" s="324" t="s">
        <v>81</v>
      </c>
      <c r="E4450" s="324" t="s">
        <v>47</v>
      </c>
      <c r="F4450" s="324">
        <v>48</v>
      </c>
      <c r="G4450" s="324">
        <v>47</v>
      </c>
      <c r="H4450" s="324">
        <v>1</v>
      </c>
      <c r="I4450" s="324">
        <v>0.02</v>
      </c>
    </row>
    <row r="4451" spans="1:9" x14ac:dyDescent="0.25">
      <c r="A4451" s="393">
        <v>44013</v>
      </c>
      <c r="B4451" s="325" t="s">
        <v>83</v>
      </c>
      <c r="C4451" s="325" t="s">
        <v>169</v>
      </c>
      <c r="D4451" s="325" t="s">
        <v>81</v>
      </c>
      <c r="E4451" s="325" t="s">
        <v>48</v>
      </c>
      <c r="F4451" s="325">
        <v>43</v>
      </c>
      <c r="G4451" s="325">
        <v>44</v>
      </c>
      <c r="H4451" s="325">
        <v>-1</v>
      </c>
      <c r="I4451" s="325">
        <v>-0.02</v>
      </c>
    </row>
    <row r="4452" spans="1:9" x14ac:dyDescent="0.25">
      <c r="A4452" s="392">
        <v>44013</v>
      </c>
      <c r="B4452" s="324" t="s">
        <v>83</v>
      </c>
      <c r="C4452" s="324" t="s">
        <v>169</v>
      </c>
      <c r="D4452" s="324" t="s">
        <v>81</v>
      </c>
      <c r="E4452" s="324" t="s">
        <v>50</v>
      </c>
      <c r="F4452" s="324">
        <v>56</v>
      </c>
      <c r="G4452" s="324">
        <v>57</v>
      </c>
      <c r="H4452" s="324">
        <v>-1</v>
      </c>
      <c r="I4452" s="324">
        <v>-0.02</v>
      </c>
    </row>
    <row r="4453" spans="1:9" x14ac:dyDescent="0.25">
      <c r="A4453" s="393">
        <v>44013</v>
      </c>
      <c r="B4453" s="325" t="s">
        <v>84</v>
      </c>
      <c r="C4453" s="325" t="s">
        <v>169</v>
      </c>
      <c r="D4453" s="325" t="s">
        <v>81</v>
      </c>
      <c r="E4453" s="325" t="s">
        <v>46</v>
      </c>
      <c r="F4453" s="325">
        <v>240</v>
      </c>
      <c r="G4453" s="325">
        <v>201</v>
      </c>
      <c r="H4453" s="325">
        <v>39</v>
      </c>
      <c r="I4453" s="325">
        <v>0.19</v>
      </c>
    </row>
    <row r="4454" spans="1:9" x14ac:dyDescent="0.25">
      <c r="A4454" s="392">
        <v>44013</v>
      </c>
      <c r="B4454" s="324" t="s">
        <v>84</v>
      </c>
      <c r="C4454" s="324" t="s">
        <v>169</v>
      </c>
      <c r="D4454" s="324" t="s">
        <v>81</v>
      </c>
      <c r="E4454" s="324" t="s">
        <v>47</v>
      </c>
      <c r="F4454" s="324">
        <v>58</v>
      </c>
      <c r="G4454" s="324">
        <v>59</v>
      </c>
      <c r="H4454" s="324">
        <v>-1</v>
      </c>
      <c r="I4454" s="324">
        <v>-0.02</v>
      </c>
    </row>
    <row r="4455" spans="1:9" x14ac:dyDescent="0.25">
      <c r="A4455" s="393">
        <v>44013</v>
      </c>
      <c r="B4455" s="325" t="s">
        <v>84</v>
      </c>
      <c r="C4455" s="325" t="s">
        <v>169</v>
      </c>
      <c r="D4455" s="325" t="s">
        <v>81</v>
      </c>
      <c r="E4455" s="325" t="s">
        <v>48</v>
      </c>
      <c r="F4455" s="325">
        <v>130</v>
      </c>
      <c r="G4455" s="325">
        <v>123</v>
      </c>
      <c r="H4455" s="325">
        <v>7</v>
      </c>
      <c r="I4455" s="325">
        <v>0.06</v>
      </c>
    </row>
    <row r="4456" spans="1:9" x14ac:dyDescent="0.25">
      <c r="A4456" s="392">
        <v>44013</v>
      </c>
      <c r="B4456" s="324" t="s">
        <v>84</v>
      </c>
      <c r="C4456" s="324" t="s">
        <v>169</v>
      </c>
      <c r="D4456" s="324" t="s">
        <v>81</v>
      </c>
      <c r="E4456" s="324" t="s">
        <v>50</v>
      </c>
      <c r="F4456" s="324">
        <v>12</v>
      </c>
      <c r="G4456" s="324">
        <v>12</v>
      </c>
      <c r="H4456" s="324">
        <v>0</v>
      </c>
      <c r="I4456" s="324">
        <v>0</v>
      </c>
    </row>
    <row r="4457" spans="1:9" x14ac:dyDescent="0.25">
      <c r="A4457" s="393">
        <v>44013</v>
      </c>
      <c r="B4457" s="325" t="s">
        <v>85</v>
      </c>
      <c r="C4457" s="325" t="s">
        <v>169</v>
      </c>
      <c r="D4457" s="325" t="s">
        <v>81</v>
      </c>
      <c r="E4457" s="325" t="s">
        <v>46</v>
      </c>
      <c r="F4457" s="325">
        <v>138</v>
      </c>
      <c r="G4457" s="325">
        <v>129</v>
      </c>
      <c r="H4457" s="325">
        <v>9</v>
      </c>
      <c r="I4457" s="325">
        <v>7.0000000000000007E-2</v>
      </c>
    </row>
    <row r="4458" spans="1:9" x14ac:dyDescent="0.25">
      <c r="A4458" s="392">
        <v>44013</v>
      </c>
      <c r="B4458" s="324" t="s">
        <v>85</v>
      </c>
      <c r="C4458" s="324" t="s">
        <v>169</v>
      </c>
      <c r="D4458" s="324" t="s">
        <v>81</v>
      </c>
      <c r="E4458" s="324" t="s">
        <v>47</v>
      </c>
      <c r="F4458" s="324">
        <v>229</v>
      </c>
      <c r="G4458" s="324">
        <v>233</v>
      </c>
      <c r="H4458" s="324">
        <v>-4</v>
      </c>
      <c r="I4458" s="324">
        <v>-0.02</v>
      </c>
    </row>
    <row r="4459" spans="1:9" x14ac:dyDescent="0.25">
      <c r="A4459" s="393">
        <v>44013</v>
      </c>
      <c r="B4459" s="325" t="s">
        <v>85</v>
      </c>
      <c r="C4459" s="325" t="s">
        <v>169</v>
      </c>
      <c r="D4459" s="325" t="s">
        <v>81</v>
      </c>
      <c r="E4459" s="325" t="s">
        <v>48</v>
      </c>
      <c r="F4459" s="325">
        <v>110</v>
      </c>
      <c r="G4459" s="325">
        <v>104</v>
      </c>
      <c r="H4459" s="325">
        <v>6</v>
      </c>
      <c r="I4459" s="325">
        <v>0.06</v>
      </c>
    </row>
    <row r="4460" spans="1:9" x14ac:dyDescent="0.25">
      <c r="A4460" s="392">
        <v>44013</v>
      </c>
      <c r="B4460" s="324" t="s">
        <v>85</v>
      </c>
      <c r="C4460" s="324" t="s">
        <v>169</v>
      </c>
      <c r="D4460" s="324" t="s">
        <v>81</v>
      </c>
      <c r="E4460" s="324" t="s">
        <v>49</v>
      </c>
      <c r="F4460" s="324">
        <v>115</v>
      </c>
      <c r="G4460" s="324">
        <v>115</v>
      </c>
      <c r="H4460" s="324">
        <v>0</v>
      </c>
      <c r="I4460" s="324">
        <v>0</v>
      </c>
    </row>
    <row r="4461" spans="1:9" x14ac:dyDescent="0.25">
      <c r="A4461" s="393">
        <v>44013</v>
      </c>
      <c r="B4461" s="325" t="s">
        <v>85</v>
      </c>
      <c r="C4461" s="325" t="s">
        <v>169</v>
      </c>
      <c r="D4461" s="325" t="s">
        <v>81</v>
      </c>
      <c r="E4461" s="325" t="s">
        <v>50</v>
      </c>
      <c r="F4461" s="325">
        <v>2115</v>
      </c>
      <c r="G4461" s="325">
        <v>2114</v>
      </c>
      <c r="H4461" s="325">
        <v>1</v>
      </c>
      <c r="I4461" s="325">
        <v>0</v>
      </c>
    </row>
    <row r="4462" spans="1:9" x14ac:dyDescent="0.25">
      <c r="A4462" s="392">
        <v>44013</v>
      </c>
      <c r="B4462" s="324" t="s">
        <v>85</v>
      </c>
      <c r="C4462" s="324" t="s">
        <v>169</v>
      </c>
      <c r="D4462" s="324" t="s">
        <v>82</v>
      </c>
      <c r="E4462" s="324" t="s">
        <v>9</v>
      </c>
      <c r="F4462" s="324">
        <v>594</v>
      </c>
      <c r="G4462" s="324">
        <v>594</v>
      </c>
      <c r="H4462" s="324">
        <v>0</v>
      </c>
      <c r="I4462" s="324">
        <v>0</v>
      </c>
    </row>
    <row r="4463" spans="1:9" x14ac:dyDescent="0.25">
      <c r="A4463" s="393">
        <v>44013</v>
      </c>
      <c r="B4463" s="325" t="s">
        <v>85</v>
      </c>
      <c r="C4463" s="325" t="s">
        <v>169</v>
      </c>
      <c r="D4463" s="325" t="s">
        <v>82</v>
      </c>
      <c r="E4463" s="325" t="s">
        <v>10</v>
      </c>
      <c r="F4463" s="325">
        <v>961</v>
      </c>
      <c r="G4463" s="325">
        <v>960</v>
      </c>
      <c r="H4463" s="325">
        <v>1</v>
      </c>
      <c r="I4463" s="325">
        <v>0</v>
      </c>
    </row>
    <row r="4464" spans="1:9" x14ac:dyDescent="0.25">
      <c r="A4464" s="392">
        <v>44013</v>
      </c>
      <c r="B4464" s="324" t="s">
        <v>85</v>
      </c>
      <c r="C4464" s="324" t="s">
        <v>169</v>
      </c>
      <c r="D4464" s="324" t="s">
        <v>82</v>
      </c>
      <c r="E4464" s="324" t="s">
        <v>11</v>
      </c>
      <c r="F4464" s="324">
        <v>270</v>
      </c>
      <c r="G4464" s="324">
        <v>269</v>
      </c>
      <c r="H4464" s="324">
        <v>1</v>
      </c>
      <c r="I4464" s="324">
        <v>0</v>
      </c>
    </row>
    <row r="4465" spans="1:9" x14ac:dyDescent="0.25">
      <c r="A4465" s="393">
        <v>44013</v>
      </c>
      <c r="B4465" s="325" t="s">
        <v>85</v>
      </c>
      <c r="C4465" s="325" t="s">
        <v>169</v>
      </c>
      <c r="D4465" s="325" t="s">
        <v>82</v>
      </c>
      <c r="E4465" s="325" t="s">
        <v>12</v>
      </c>
      <c r="F4465" s="325">
        <v>106</v>
      </c>
      <c r="G4465" s="325">
        <v>106</v>
      </c>
      <c r="H4465" s="325">
        <v>0</v>
      </c>
      <c r="I4465" s="325">
        <v>0</v>
      </c>
    </row>
    <row r="4466" spans="1:9" x14ac:dyDescent="0.25">
      <c r="A4466" s="392">
        <v>44013</v>
      </c>
      <c r="B4466" s="324" t="s">
        <v>85</v>
      </c>
      <c r="C4466" s="324" t="s">
        <v>169</v>
      </c>
      <c r="D4466" s="324" t="s">
        <v>82</v>
      </c>
      <c r="E4466" s="324" t="s">
        <v>13</v>
      </c>
      <c r="F4466" s="324">
        <v>776</v>
      </c>
      <c r="G4466" s="324">
        <v>766</v>
      </c>
      <c r="H4466" s="324">
        <v>10</v>
      </c>
      <c r="I4466" s="324">
        <v>0.01</v>
      </c>
    </row>
    <row r="4467" spans="1:9" x14ac:dyDescent="0.25">
      <c r="A4467" s="393">
        <v>44013</v>
      </c>
      <c r="B4467" s="325" t="s">
        <v>146</v>
      </c>
      <c r="C4467" s="325" t="s">
        <v>169</v>
      </c>
      <c r="D4467" s="325" t="s">
        <v>81</v>
      </c>
      <c r="E4467" s="325" t="s">
        <v>46</v>
      </c>
      <c r="F4467" s="325">
        <v>25</v>
      </c>
      <c r="G4467" s="325" t="s">
        <v>170</v>
      </c>
      <c r="H4467" s="325" t="s">
        <v>170</v>
      </c>
      <c r="I4467" s="325" t="s">
        <v>170</v>
      </c>
    </row>
    <row r="4468" spans="1:9" x14ac:dyDescent="0.25">
      <c r="A4468" s="392">
        <v>44013</v>
      </c>
      <c r="B4468" s="324" t="s">
        <v>146</v>
      </c>
      <c r="C4468" s="324" t="s">
        <v>169</v>
      </c>
      <c r="D4468" s="324" t="s">
        <v>81</v>
      </c>
      <c r="E4468" s="324" t="s">
        <v>47</v>
      </c>
      <c r="F4468" s="324">
        <v>23</v>
      </c>
      <c r="G4468" s="324" t="s">
        <v>170</v>
      </c>
      <c r="H4468" s="324" t="s">
        <v>170</v>
      </c>
      <c r="I4468" s="324" t="s">
        <v>170</v>
      </c>
    </row>
    <row r="4469" spans="1:9" x14ac:dyDescent="0.25">
      <c r="A4469" s="393">
        <v>44013</v>
      </c>
      <c r="B4469" s="325" t="s">
        <v>146</v>
      </c>
      <c r="C4469" s="325" t="s">
        <v>169</v>
      </c>
      <c r="D4469" s="325" t="s">
        <v>81</v>
      </c>
      <c r="E4469" s="325" t="s">
        <v>48</v>
      </c>
      <c r="F4469" s="325">
        <v>19</v>
      </c>
      <c r="G4469" s="325" t="s">
        <v>170</v>
      </c>
      <c r="H4469" s="325" t="s">
        <v>170</v>
      </c>
      <c r="I4469" s="325" t="s">
        <v>170</v>
      </c>
    </row>
    <row r="4470" spans="1:9" x14ac:dyDescent="0.25">
      <c r="A4470" s="392">
        <v>44013</v>
      </c>
      <c r="B4470" s="324" t="s">
        <v>146</v>
      </c>
      <c r="C4470" s="324" t="s">
        <v>169</v>
      </c>
      <c r="D4470" s="324" t="s">
        <v>81</v>
      </c>
      <c r="E4470" s="324" t="s">
        <v>49</v>
      </c>
      <c r="F4470" s="324">
        <v>43</v>
      </c>
      <c r="G4470" s="324" t="s">
        <v>170</v>
      </c>
      <c r="H4470" s="324" t="s">
        <v>170</v>
      </c>
      <c r="I4470" s="324" t="s">
        <v>170</v>
      </c>
    </row>
    <row r="4471" spans="1:9" x14ac:dyDescent="0.25">
      <c r="A4471" s="393">
        <v>44013</v>
      </c>
      <c r="B4471" s="325" t="s">
        <v>146</v>
      </c>
      <c r="C4471" s="325" t="s">
        <v>169</v>
      </c>
      <c r="D4471" s="325" t="s">
        <v>81</v>
      </c>
      <c r="E4471" s="325" t="s">
        <v>50</v>
      </c>
      <c r="F4471" s="325">
        <v>57</v>
      </c>
      <c r="G4471" s="325" t="s">
        <v>170</v>
      </c>
      <c r="H4471" s="325" t="s">
        <v>170</v>
      </c>
      <c r="I4471" s="325" t="s">
        <v>170</v>
      </c>
    </row>
    <row r="4472" spans="1:9" x14ac:dyDescent="0.25">
      <c r="A4472" s="392">
        <v>44013</v>
      </c>
      <c r="B4472" s="324" t="s">
        <v>86</v>
      </c>
      <c r="C4472" s="324" t="s">
        <v>169</v>
      </c>
      <c r="D4472" s="324" t="s">
        <v>81</v>
      </c>
      <c r="E4472" s="324" t="s">
        <v>46</v>
      </c>
      <c r="F4472" s="324">
        <v>752</v>
      </c>
      <c r="G4472" s="324">
        <v>695</v>
      </c>
      <c r="H4472" s="324">
        <v>57</v>
      </c>
      <c r="I4472" s="324">
        <v>0.08</v>
      </c>
    </row>
    <row r="4473" spans="1:9" x14ac:dyDescent="0.25">
      <c r="A4473" s="393">
        <v>44013</v>
      </c>
      <c r="B4473" s="325" t="s">
        <v>86</v>
      </c>
      <c r="C4473" s="325" t="s">
        <v>169</v>
      </c>
      <c r="D4473" s="325" t="s">
        <v>81</v>
      </c>
      <c r="E4473" s="325" t="s">
        <v>47</v>
      </c>
      <c r="F4473" s="325">
        <v>404</v>
      </c>
      <c r="G4473" s="325">
        <v>409</v>
      </c>
      <c r="H4473" s="325">
        <v>-5</v>
      </c>
      <c r="I4473" s="325">
        <v>-0.01</v>
      </c>
    </row>
    <row r="4474" spans="1:9" x14ac:dyDescent="0.25">
      <c r="A4474" s="392">
        <v>44013</v>
      </c>
      <c r="B4474" s="324" t="s">
        <v>86</v>
      </c>
      <c r="C4474" s="324" t="s">
        <v>169</v>
      </c>
      <c r="D4474" s="324" t="s">
        <v>81</v>
      </c>
      <c r="E4474" s="324" t="s">
        <v>48</v>
      </c>
      <c r="F4474" s="324">
        <v>309</v>
      </c>
      <c r="G4474" s="324">
        <v>298</v>
      </c>
      <c r="H4474" s="324">
        <v>11</v>
      </c>
      <c r="I4474" s="324">
        <v>0.04</v>
      </c>
    </row>
    <row r="4475" spans="1:9" x14ac:dyDescent="0.25">
      <c r="A4475" s="393">
        <v>44013</v>
      </c>
      <c r="B4475" s="325" t="s">
        <v>86</v>
      </c>
      <c r="C4475" s="325" t="s">
        <v>169</v>
      </c>
      <c r="D4475" s="325" t="s">
        <v>81</v>
      </c>
      <c r="E4475" s="325" t="s">
        <v>49</v>
      </c>
      <c r="F4475" s="325">
        <v>137</v>
      </c>
      <c r="G4475" s="325">
        <v>138</v>
      </c>
      <c r="H4475" s="325">
        <v>-1</v>
      </c>
      <c r="I4475" s="325">
        <v>-0.01</v>
      </c>
    </row>
    <row r="4476" spans="1:9" x14ac:dyDescent="0.25">
      <c r="A4476" s="392">
        <v>44013</v>
      </c>
      <c r="B4476" s="324" t="s">
        <v>86</v>
      </c>
      <c r="C4476" s="324" t="s">
        <v>169</v>
      </c>
      <c r="D4476" s="324" t="s">
        <v>81</v>
      </c>
      <c r="E4476" s="324" t="s">
        <v>50</v>
      </c>
      <c r="F4476" s="324">
        <v>1114</v>
      </c>
      <c r="G4476" s="324">
        <v>1120</v>
      </c>
      <c r="H4476" s="324">
        <v>-6</v>
      </c>
      <c r="I4476" s="324">
        <v>-0.01</v>
      </c>
    </row>
    <row r="4477" spans="1:9" x14ac:dyDescent="0.25">
      <c r="A4477" s="393">
        <v>44013</v>
      </c>
      <c r="B4477" s="325" t="s">
        <v>86</v>
      </c>
      <c r="C4477" s="325" t="s">
        <v>169</v>
      </c>
      <c r="D4477" s="325" t="s">
        <v>82</v>
      </c>
      <c r="E4477" s="325" t="s">
        <v>9</v>
      </c>
      <c r="F4477" s="325">
        <v>336</v>
      </c>
      <c r="G4477" s="325">
        <v>337</v>
      </c>
      <c r="H4477" s="325">
        <v>-1</v>
      </c>
      <c r="I4477" s="325">
        <v>0</v>
      </c>
    </row>
    <row r="4478" spans="1:9" x14ac:dyDescent="0.25">
      <c r="A4478" s="392">
        <v>44013</v>
      </c>
      <c r="B4478" s="324" t="s">
        <v>86</v>
      </c>
      <c r="C4478" s="324" t="s">
        <v>169</v>
      </c>
      <c r="D4478" s="324" t="s">
        <v>82</v>
      </c>
      <c r="E4478" s="324" t="s">
        <v>10</v>
      </c>
      <c r="F4478" s="324">
        <v>552</v>
      </c>
      <c r="G4478" s="324">
        <v>551</v>
      </c>
      <c r="H4478" s="324">
        <v>1</v>
      </c>
      <c r="I4478" s="324">
        <v>0</v>
      </c>
    </row>
    <row r="4479" spans="1:9" x14ac:dyDescent="0.25">
      <c r="A4479" s="393">
        <v>44013</v>
      </c>
      <c r="B4479" s="325" t="s">
        <v>86</v>
      </c>
      <c r="C4479" s="325" t="s">
        <v>169</v>
      </c>
      <c r="D4479" s="325" t="s">
        <v>82</v>
      </c>
      <c r="E4479" s="325" t="s">
        <v>11</v>
      </c>
      <c r="F4479" s="325">
        <v>662</v>
      </c>
      <c r="G4479" s="325">
        <v>665</v>
      </c>
      <c r="H4479" s="325">
        <v>-3</v>
      </c>
      <c r="I4479" s="325">
        <v>0</v>
      </c>
    </row>
    <row r="4480" spans="1:9" x14ac:dyDescent="0.25">
      <c r="A4480" s="392">
        <v>44013</v>
      </c>
      <c r="B4480" s="324" t="s">
        <v>86</v>
      </c>
      <c r="C4480" s="324" t="s">
        <v>169</v>
      </c>
      <c r="D4480" s="324" t="s">
        <v>82</v>
      </c>
      <c r="E4480" s="324" t="s">
        <v>12</v>
      </c>
      <c r="F4480" s="324">
        <v>456</v>
      </c>
      <c r="G4480" s="324">
        <v>452</v>
      </c>
      <c r="H4480" s="324">
        <v>4</v>
      </c>
      <c r="I4480" s="324">
        <v>0.01</v>
      </c>
    </row>
    <row r="4481" spans="1:9" x14ac:dyDescent="0.25">
      <c r="A4481" s="393">
        <v>44013</v>
      </c>
      <c r="B4481" s="325" t="s">
        <v>86</v>
      </c>
      <c r="C4481" s="325" t="s">
        <v>169</v>
      </c>
      <c r="D4481" s="325" t="s">
        <v>82</v>
      </c>
      <c r="E4481" s="325" t="s">
        <v>13</v>
      </c>
      <c r="F4481" s="325">
        <v>607</v>
      </c>
      <c r="G4481" s="325">
        <v>552</v>
      </c>
      <c r="H4481" s="325">
        <v>55</v>
      </c>
      <c r="I4481" s="325">
        <v>0.1</v>
      </c>
    </row>
    <row r="4482" spans="1:9" x14ac:dyDescent="0.25">
      <c r="A4482" s="392">
        <v>44013</v>
      </c>
      <c r="B4482" s="324" t="s">
        <v>87</v>
      </c>
      <c r="C4482" s="324" t="s">
        <v>169</v>
      </c>
      <c r="D4482" s="324" t="s">
        <v>81</v>
      </c>
      <c r="E4482" s="324" t="s">
        <v>46</v>
      </c>
      <c r="F4482" s="324">
        <v>28</v>
      </c>
      <c r="G4482" s="324">
        <v>23</v>
      </c>
      <c r="H4482" s="324">
        <v>5</v>
      </c>
      <c r="I4482" s="324">
        <v>0.22</v>
      </c>
    </row>
    <row r="4483" spans="1:9" x14ac:dyDescent="0.25">
      <c r="A4483" s="393">
        <v>44013</v>
      </c>
      <c r="B4483" s="325" t="s">
        <v>87</v>
      </c>
      <c r="C4483" s="325" t="s">
        <v>169</v>
      </c>
      <c r="D4483" s="325" t="s">
        <v>81</v>
      </c>
      <c r="E4483" s="325" t="s">
        <v>47</v>
      </c>
      <c r="F4483" s="325">
        <v>90</v>
      </c>
      <c r="G4483" s="325">
        <v>91</v>
      </c>
      <c r="H4483" s="325">
        <v>-1</v>
      </c>
      <c r="I4483" s="325">
        <v>-0.01</v>
      </c>
    </row>
    <row r="4484" spans="1:9" x14ac:dyDescent="0.25">
      <c r="A4484" s="392">
        <v>44013</v>
      </c>
      <c r="B4484" s="324" t="s">
        <v>87</v>
      </c>
      <c r="C4484" s="324" t="s">
        <v>169</v>
      </c>
      <c r="D4484" s="324" t="s">
        <v>81</v>
      </c>
      <c r="E4484" s="324" t="s">
        <v>48</v>
      </c>
      <c r="F4484" s="324">
        <v>46</v>
      </c>
      <c r="G4484" s="324">
        <v>46</v>
      </c>
      <c r="H4484" s="324">
        <v>0</v>
      </c>
      <c r="I4484" s="324">
        <v>0</v>
      </c>
    </row>
    <row r="4485" spans="1:9" x14ac:dyDescent="0.25">
      <c r="A4485" s="393">
        <v>44013</v>
      </c>
      <c r="B4485" s="325" t="s">
        <v>87</v>
      </c>
      <c r="C4485" s="325" t="s">
        <v>169</v>
      </c>
      <c r="D4485" s="325" t="s">
        <v>81</v>
      </c>
      <c r="E4485" s="325" t="s">
        <v>50</v>
      </c>
      <c r="F4485" s="325">
        <v>58</v>
      </c>
      <c r="G4485" s="325">
        <v>59</v>
      </c>
      <c r="H4485" s="325">
        <v>-1</v>
      </c>
      <c r="I4485" s="325">
        <v>-0.02</v>
      </c>
    </row>
    <row r="4486" spans="1:9" x14ac:dyDescent="0.25">
      <c r="A4486" s="392">
        <v>44013</v>
      </c>
      <c r="B4486" s="324" t="s">
        <v>88</v>
      </c>
      <c r="C4486" s="324" t="s">
        <v>169</v>
      </c>
      <c r="D4486" s="324" t="s">
        <v>81</v>
      </c>
      <c r="E4486" s="324" t="s">
        <v>46</v>
      </c>
      <c r="F4486" s="324">
        <v>264</v>
      </c>
      <c r="G4486" s="324">
        <v>236</v>
      </c>
      <c r="H4486" s="324">
        <v>28</v>
      </c>
      <c r="I4486" s="324">
        <v>0.12</v>
      </c>
    </row>
    <row r="4487" spans="1:9" x14ac:dyDescent="0.25">
      <c r="A4487" s="393">
        <v>44013</v>
      </c>
      <c r="B4487" s="325" t="s">
        <v>88</v>
      </c>
      <c r="C4487" s="325" t="s">
        <v>169</v>
      </c>
      <c r="D4487" s="325" t="s">
        <v>81</v>
      </c>
      <c r="E4487" s="325" t="s">
        <v>47</v>
      </c>
      <c r="F4487" s="325">
        <v>244</v>
      </c>
      <c r="G4487" s="325">
        <v>246</v>
      </c>
      <c r="H4487" s="325">
        <v>-2</v>
      </c>
      <c r="I4487" s="325">
        <v>-0.01</v>
      </c>
    </row>
    <row r="4488" spans="1:9" x14ac:dyDescent="0.25">
      <c r="A4488" s="392">
        <v>44013</v>
      </c>
      <c r="B4488" s="324" t="s">
        <v>88</v>
      </c>
      <c r="C4488" s="324" t="s">
        <v>169</v>
      </c>
      <c r="D4488" s="324" t="s">
        <v>81</v>
      </c>
      <c r="E4488" s="324" t="s">
        <v>48</v>
      </c>
      <c r="F4488" s="324">
        <v>165</v>
      </c>
      <c r="G4488" s="324">
        <v>162</v>
      </c>
      <c r="H4488" s="324">
        <v>3</v>
      </c>
      <c r="I4488" s="324">
        <v>0.02</v>
      </c>
    </row>
    <row r="4489" spans="1:9" x14ac:dyDescent="0.25">
      <c r="A4489" s="393">
        <v>44013</v>
      </c>
      <c r="B4489" s="325" t="s">
        <v>88</v>
      </c>
      <c r="C4489" s="325" t="s">
        <v>169</v>
      </c>
      <c r="D4489" s="325" t="s">
        <v>81</v>
      </c>
      <c r="E4489" s="325" t="s">
        <v>49</v>
      </c>
      <c r="F4489" s="325">
        <v>43</v>
      </c>
      <c r="G4489" s="325">
        <v>43</v>
      </c>
      <c r="H4489" s="325">
        <v>0</v>
      </c>
      <c r="I4489" s="325">
        <v>0</v>
      </c>
    </row>
    <row r="4490" spans="1:9" x14ac:dyDescent="0.25">
      <c r="A4490" s="392">
        <v>44013</v>
      </c>
      <c r="B4490" s="324" t="s">
        <v>88</v>
      </c>
      <c r="C4490" s="324" t="s">
        <v>169</v>
      </c>
      <c r="D4490" s="324" t="s">
        <v>81</v>
      </c>
      <c r="E4490" s="324" t="s">
        <v>50</v>
      </c>
      <c r="F4490" s="324">
        <v>644</v>
      </c>
      <c r="G4490" s="324">
        <v>644</v>
      </c>
      <c r="H4490" s="324">
        <v>0</v>
      </c>
      <c r="I4490" s="324">
        <v>0</v>
      </c>
    </row>
    <row r="4491" spans="1:9" x14ac:dyDescent="0.25">
      <c r="A4491" s="393">
        <v>44013</v>
      </c>
      <c r="B4491" s="325" t="s">
        <v>88</v>
      </c>
      <c r="C4491" s="325" t="s">
        <v>169</v>
      </c>
      <c r="D4491" s="325" t="s">
        <v>82</v>
      </c>
      <c r="E4491" s="325" t="s">
        <v>9</v>
      </c>
      <c r="F4491" s="325">
        <v>362</v>
      </c>
      <c r="G4491" s="325">
        <v>359</v>
      </c>
      <c r="H4491" s="325">
        <v>3</v>
      </c>
      <c r="I4491" s="325">
        <v>0.01</v>
      </c>
    </row>
    <row r="4492" spans="1:9" x14ac:dyDescent="0.25">
      <c r="A4492" s="392">
        <v>44013</v>
      </c>
      <c r="B4492" s="324" t="s">
        <v>88</v>
      </c>
      <c r="C4492" s="324" t="s">
        <v>169</v>
      </c>
      <c r="D4492" s="324" t="s">
        <v>82</v>
      </c>
      <c r="E4492" s="324" t="s">
        <v>10</v>
      </c>
      <c r="F4492" s="324">
        <v>43</v>
      </c>
      <c r="G4492" s="324">
        <v>44</v>
      </c>
      <c r="H4492" s="324">
        <v>-1</v>
      </c>
      <c r="I4492" s="324">
        <v>-0.02</v>
      </c>
    </row>
    <row r="4493" spans="1:9" x14ac:dyDescent="0.25">
      <c r="A4493" s="393">
        <v>44013</v>
      </c>
      <c r="B4493" s="325" t="s">
        <v>88</v>
      </c>
      <c r="C4493" s="325" t="s">
        <v>169</v>
      </c>
      <c r="D4493" s="325" t="s">
        <v>82</v>
      </c>
      <c r="E4493" s="325" t="s">
        <v>11</v>
      </c>
      <c r="F4493" s="325">
        <v>126</v>
      </c>
      <c r="G4493" s="325">
        <v>125</v>
      </c>
      <c r="H4493" s="325">
        <v>1</v>
      </c>
      <c r="I4493" s="325">
        <v>0.01</v>
      </c>
    </row>
    <row r="4494" spans="1:9" x14ac:dyDescent="0.25">
      <c r="A4494" s="392">
        <v>44013</v>
      </c>
      <c r="B4494" s="324" t="s">
        <v>88</v>
      </c>
      <c r="C4494" s="324" t="s">
        <v>169</v>
      </c>
      <c r="D4494" s="324" t="s">
        <v>82</v>
      </c>
      <c r="E4494" s="324" t="s">
        <v>12</v>
      </c>
      <c r="F4494" s="324">
        <v>89</v>
      </c>
      <c r="G4494" s="324">
        <v>89</v>
      </c>
      <c r="H4494" s="324">
        <v>0</v>
      </c>
      <c r="I4494" s="324">
        <v>0</v>
      </c>
    </row>
    <row r="4495" spans="1:9" x14ac:dyDescent="0.25">
      <c r="A4495" s="393">
        <v>44013</v>
      </c>
      <c r="B4495" s="325" t="s">
        <v>88</v>
      </c>
      <c r="C4495" s="325" t="s">
        <v>169</v>
      </c>
      <c r="D4495" s="325" t="s">
        <v>82</v>
      </c>
      <c r="E4495" s="325" t="s">
        <v>13</v>
      </c>
      <c r="F4495" s="325">
        <v>420</v>
      </c>
      <c r="G4495" s="325">
        <v>396</v>
      </c>
      <c r="H4495" s="325">
        <v>24</v>
      </c>
      <c r="I4495" s="325">
        <v>0.06</v>
      </c>
    </row>
    <row r="4496" spans="1:9" x14ac:dyDescent="0.25">
      <c r="A4496" s="392">
        <v>44013</v>
      </c>
      <c r="B4496" s="324" t="s">
        <v>89</v>
      </c>
      <c r="C4496" s="324" t="s">
        <v>169</v>
      </c>
      <c r="D4496" s="324" t="s">
        <v>81</v>
      </c>
      <c r="E4496" s="324" t="s">
        <v>46</v>
      </c>
      <c r="F4496" s="324">
        <v>647</v>
      </c>
      <c r="G4496" s="324">
        <v>582</v>
      </c>
      <c r="H4496" s="324">
        <v>65</v>
      </c>
      <c r="I4496" s="324">
        <v>0.11</v>
      </c>
    </row>
    <row r="4497" spans="1:9" x14ac:dyDescent="0.25">
      <c r="A4497" s="393">
        <v>44013</v>
      </c>
      <c r="B4497" s="325" t="s">
        <v>89</v>
      </c>
      <c r="C4497" s="325" t="s">
        <v>169</v>
      </c>
      <c r="D4497" s="325" t="s">
        <v>81</v>
      </c>
      <c r="E4497" s="325" t="s">
        <v>47</v>
      </c>
      <c r="F4497" s="325">
        <v>437</v>
      </c>
      <c r="G4497" s="325">
        <v>419</v>
      </c>
      <c r="H4497" s="325">
        <v>18</v>
      </c>
      <c r="I4497" s="325">
        <v>0.04</v>
      </c>
    </row>
    <row r="4498" spans="1:9" x14ac:dyDescent="0.25">
      <c r="A4498" s="392">
        <v>44013</v>
      </c>
      <c r="B4498" s="324" t="s">
        <v>89</v>
      </c>
      <c r="C4498" s="324" t="s">
        <v>169</v>
      </c>
      <c r="D4498" s="324" t="s">
        <v>81</v>
      </c>
      <c r="E4498" s="324" t="s">
        <v>48</v>
      </c>
      <c r="F4498" s="324">
        <v>317</v>
      </c>
      <c r="G4498" s="324">
        <v>312</v>
      </c>
      <c r="H4498" s="324">
        <v>5</v>
      </c>
      <c r="I4498" s="324">
        <v>0.02</v>
      </c>
    </row>
    <row r="4499" spans="1:9" x14ac:dyDescent="0.25">
      <c r="A4499" s="393">
        <v>44013</v>
      </c>
      <c r="B4499" s="325" t="s">
        <v>89</v>
      </c>
      <c r="C4499" s="325" t="s">
        <v>169</v>
      </c>
      <c r="D4499" s="325" t="s">
        <v>81</v>
      </c>
      <c r="E4499" s="325" t="s">
        <v>50</v>
      </c>
      <c r="F4499" s="325">
        <v>492</v>
      </c>
      <c r="G4499" s="325">
        <v>493</v>
      </c>
      <c r="H4499" s="325">
        <v>-1</v>
      </c>
      <c r="I4499" s="325">
        <v>0</v>
      </c>
    </row>
    <row r="4500" spans="1:9" x14ac:dyDescent="0.25">
      <c r="A4500" s="392">
        <v>44013</v>
      </c>
      <c r="B4500" s="324" t="s">
        <v>89</v>
      </c>
      <c r="C4500" s="324" t="s">
        <v>169</v>
      </c>
      <c r="D4500" s="324" t="s">
        <v>82</v>
      </c>
      <c r="E4500" s="324" t="s">
        <v>9</v>
      </c>
      <c r="F4500" s="324">
        <v>60</v>
      </c>
      <c r="G4500" s="324">
        <v>59</v>
      </c>
      <c r="H4500" s="324">
        <v>1</v>
      </c>
      <c r="I4500" s="324">
        <v>0.02</v>
      </c>
    </row>
    <row r="4501" spans="1:9" x14ac:dyDescent="0.25">
      <c r="A4501" s="393">
        <v>44013</v>
      </c>
      <c r="B4501" s="325" t="s">
        <v>89</v>
      </c>
      <c r="C4501" s="325" t="s">
        <v>169</v>
      </c>
      <c r="D4501" s="325" t="s">
        <v>82</v>
      </c>
      <c r="E4501" s="325" t="s">
        <v>10</v>
      </c>
      <c r="F4501" s="325">
        <v>56</v>
      </c>
      <c r="G4501" s="325">
        <v>56</v>
      </c>
      <c r="H4501" s="325">
        <v>0</v>
      </c>
      <c r="I4501" s="325">
        <v>0</v>
      </c>
    </row>
    <row r="4502" spans="1:9" x14ac:dyDescent="0.25">
      <c r="A4502" s="392">
        <v>44013</v>
      </c>
      <c r="B4502" s="324" t="s">
        <v>89</v>
      </c>
      <c r="C4502" s="324" t="s">
        <v>169</v>
      </c>
      <c r="D4502" s="324" t="s">
        <v>82</v>
      </c>
      <c r="E4502" s="324" t="s">
        <v>11</v>
      </c>
      <c r="F4502" s="324">
        <v>78</v>
      </c>
      <c r="G4502" s="324">
        <v>77</v>
      </c>
      <c r="H4502" s="324">
        <v>1</v>
      </c>
      <c r="I4502" s="324">
        <v>0.01</v>
      </c>
    </row>
    <row r="4503" spans="1:9" x14ac:dyDescent="0.25">
      <c r="A4503" s="393">
        <v>44013</v>
      </c>
      <c r="B4503" s="325" t="s">
        <v>89</v>
      </c>
      <c r="C4503" s="325" t="s">
        <v>169</v>
      </c>
      <c r="D4503" s="325" t="s">
        <v>82</v>
      </c>
      <c r="E4503" s="325" t="s">
        <v>12</v>
      </c>
      <c r="F4503" s="325">
        <v>155</v>
      </c>
      <c r="G4503" s="325">
        <v>155</v>
      </c>
      <c r="H4503" s="325">
        <v>0</v>
      </c>
      <c r="I4503" s="325">
        <v>0</v>
      </c>
    </row>
    <row r="4504" spans="1:9" x14ac:dyDescent="0.25">
      <c r="A4504" s="392">
        <v>44013</v>
      </c>
      <c r="B4504" s="324" t="s">
        <v>89</v>
      </c>
      <c r="C4504" s="324" t="s">
        <v>169</v>
      </c>
      <c r="D4504" s="324" t="s">
        <v>82</v>
      </c>
      <c r="E4504" s="324" t="s">
        <v>13</v>
      </c>
      <c r="F4504" s="324">
        <v>555</v>
      </c>
      <c r="G4504" s="324">
        <v>532</v>
      </c>
      <c r="H4504" s="324">
        <v>23</v>
      </c>
      <c r="I4504" s="324">
        <v>0.04</v>
      </c>
    </row>
    <row r="4505" spans="1:9" x14ac:dyDescent="0.25">
      <c r="A4505" s="393">
        <v>44013</v>
      </c>
      <c r="B4505" s="325" t="s">
        <v>90</v>
      </c>
      <c r="C4505" s="325" t="s">
        <v>169</v>
      </c>
      <c r="D4505" s="325" t="s">
        <v>81</v>
      </c>
      <c r="E4505" s="325" t="s">
        <v>46</v>
      </c>
      <c r="F4505" s="325">
        <v>97</v>
      </c>
      <c r="G4505" s="325">
        <v>92</v>
      </c>
      <c r="H4505" s="325">
        <v>5</v>
      </c>
      <c r="I4505" s="325">
        <v>0.05</v>
      </c>
    </row>
    <row r="4506" spans="1:9" x14ac:dyDescent="0.25">
      <c r="A4506" s="392">
        <v>44013</v>
      </c>
      <c r="B4506" s="324" t="s">
        <v>90</v>
      </c>
      <c r="C4506" s="324" t="s">
        <v>169</v>
      </c>
      <c r="D4506" s="324" t="s">
        <v>81</v>
      </c>
      <c r="E4506" s="324" t="s">
        <v>47</v>
      </c>
      <c r="F4506" s="324">
        <v>144</v>
      </c>
      <c r="G4506" s="324">
        <v>140</v>
      </c>
      <c r="H4506" s="324">
        <v>4</v>
      </c>
      <c r="I4506" s="324">
        <v>0.03</v>
      </c>
    </row>
    <row r="4507" spans="1:9" x14ac:dyDescent="0.25">
      <c r="A4507" s="393">
        <v>44013</v>
      </c>
      <c r="B4507" s="325" t="s">
        <v>90</v>
      </c>
      <c r="C4507" s="325" t="s">
        <v>169</v>
      </c>
      <c r="D4507" s="325" t="s">
        <v>81</v>
      </c>
      <c r="E4507" s="325" t="s">
        <v>48</v>
      </c>
      <c r="F4507" s="325">
        <v>107</v>
      </c>
      <c r="G4507" s="325">
        <v>107</v>
      </c>
      <c r="H4507" s="325">
        <v>0</v>
      </c>
      <c r="I4507" s="325">
        <v>0</v>
      </c>
    </row>
    <row r="4508" spans="1:9" x14ac:dyDescent="0.25">
      <c r="A4508" s="392">
        <v>44013</v>
      </c>
      <c r="B4508" s="324" t="s">
        <v>90</v>
      </c>
      <c r="C4508" s="324" t="s">
        <v>169</v>
      </c>
      <c r="D4508" s="324" t="s">
        <v>81</v>
      </c>
      <c r="E4508" s="324" t="s">
        <v>50</v>
      </c>
      <c r="F4508" s="324">
        <v>447</v>
      </c>
      <c r="G4508" s="324">
        <v>446</v>
      </c>
      <c r="H4508" s="324">
        <v>1</v>
      </c>
      <c r="I4508" s="324">
        <v>0</v>
      </c>
    </row>
    <row r="4509" spans="1:9" x14ac:dyDescent="0.25">
      <c r="A4509" s="393">
        <v>44013</v>
      </c>
      <c r="B4509" s="325" t="s">
        <v>147</v>
      </c>
      <c r="C4509" s="325" t="s">
        <v>169</v>
      </c>
      <c r="D4509" s="325" t="s">
        <v>81</v>
      </c>
      <c r="E4509" s="325" t="s">
        <v>46</v>
      </c>
      <c r="F4509" s="325">
        <v>24</v>
      </c>
      <c r="G4509" s="325" t="s">
        <v>170</v>
      </c>
      <c r="H4509" s="325" t="s">
        <v>170</v>
      </c>
      <c r="I4509" s="325" t="s">
        <v>170</v>
      </c>
    </row>
    <row r="4510" spans="1:9" x14ac:dyDescent="0.25">
      <c r="A4510" s="392">
        <v>44013</v>
      </c>
      <c r="B4510" s="324" t="s">
        <v>147</v>
      </c>
      <c r="C4510" s="324" t="s">
        <v>169</v>
      </c>
      <c r="D4510" s="324" t="s">
        <v>81</v>
      </c>
      <c r="E4510" s="324" t="s">
        <v>47</v>
      </c>
      <c r="F4510" s="324">
        <v>20</v>
      </c>
      <c r="G4510" s="324" t="s">
        <v>170</v>
      </c>
      <c r="H4510" s="324" t="s">
        <v>170</v>
      </c>
      <c r="I4510" s="324" t="s">
        <v>170</v>
      </c>
    </row>
    <row r="4511" spans="1:9" x14ac:dyDescent="0.25">
      <c r="A4511" s="393">
        <v>44013</v>
      </c>
      <c r="B4511" s="325" t="s">
        <v>147</v>
      </c>
      <c r="C4511" s="325" t="s">
        <v>169</v>
      </c>
      <c r="D4511" s="325" t="s">
        <v>81</v>
      </c>
      <c r="E4511" s="325" t="s">
        <v>48</v>
      </c>
      <c r="F4511" s="325">
        <v>15</v>
      </c>
      <c r="G4511" s="325" t="s">
        <v>170</v>
      </c>
      <c r="H4511" s="325" t="s">
        <v>170</v>
      </c>
      <c r="I4511" s="325" t="s">
        <v>170</v>
      </c>
    </row>
    <row r="4512" spans="1:9" x14ac:dyDescent="0.25">
      <c r="A4512" s="392">
        <v>44013</v>
      </c>
      <c r="B4512" s="324" t="s">
        <v>147</v>
      </c>
      <c r="C4512" s="324" t="s">
        <v>169</v>
      </c>
      <c r="D4512" s="324" t="s">
        <v>81</v>
      </c>
      <c r="E4512" s="324" t="s">
        <v>50</v>
      </c>
      <c r="F4512" s="324">
        <v>57</v>
      </c>
      <c r="G4512" s="324" t="s">
        <v>170</v>
      </c>
      <c r="H4512" s="324" t="s">
        <v>170</v>
      </c>
      <c r="I4512" s="324" t="s">
        <v>170</v>
      </c>
    </row>
    <row r="4513" spans="1:9" x14ac:dyDescent="0.25">
      <c r="A4513" s="393">
        <v>44013</v>
      </c>
      <c r="B4513" s="325" t="s">
        <v>147</v>
      </c>
      <c r="C4513" s="325" t="s">
        <v>169</v>
      </c>
      <c r="D4513" s="325" t="s">
        <v>82</v>
      </c>
      <c r="E4513" s="325" t="s">
        <v>9</v>
      </c>
      <c r="F4513" s="325">
        <v>5</v>
      </c>
      <c r="G4513" s="325" t="s">
        <v>170</v>
      </c>
      <c r="H4513" s="325" t="s">
        <v>170</v>
      </c>
      <c r="I4513" s="325" t="s">
        <v>170</v>
      </c>
    </row>
    <row r="4514" spans="1:9" x14ac:dyDescent="0.25">
      <c r="A4514" s="392">
        <v>44013</v>
      </c>
      <c r="B4514" s="324" t="s">
        <v>147</v>
      </c>
      <c r="C4514" s="324" t="s">
        <v>169</v>
      </c>
      <c r="D4514" s="324" t="s">
        <v>82</v>
      </c>
      <c r="E4514" s="324" t="s">
        <v>10</v>
      </c>
      <c r="F4514" s="324">
        <v>12</v>
      </c>
      <c r="G4514" s="324" t="s">
        <v>170</v>
      </c>
      <c r="H4514" s="324" t="s">
        <v>170</v>
      </c>
      <c r="I4514" s="324" t="s">
        <v>170</v>
      </c>
    </row>
    <row r="4515" spans="1:9" x14ac:dyDescent="0.25">
      <c r="A4515" s="393">
        <v>44013</v>
      </c>
      <c r="B4515" s="325" t="s">
        <v>147</v>
      </c>
      <c r="C4515" s="325" t="s">
        <v>169</v>
      </c>
      <c r="D4515" s="325" t="s">
        <v>82</v>
      </c>
      <c r="E4515" s="325" t="s">
        <v>11</v>
      </c>
      <c r="F4515" s="325">
        <v>16</v>
      </c>
      <c r="G4515" s="325" t="s">
        <v>170</v>
      </c>
      <c r="H4515" s="325" t="s">
        <v>170</v>
      </c>
      <c r="I4515" s="325" t="s">
        <v>170</v>
      </c>
    </row>
    <row r="4516" spans="1:9" x14ac:dyDescent="0.25">
      <c r="A4516" s="392">
        <v>44013</v>
      </c>
      <c r="B4516" s="324" t="s">
        <v>147</v>
      </c>
      <c r="C4516" s="324" t="s">
        <v>169</v>
      </c>
      <c r="D4516" s="324" t="s">
        <v>82</v>
      </c>
      <c r="E4516" s="324" t="s">
        <v>12</v>
      </c>
      <c r="F4516" s="324">
        <v>24</v>
      </c>
      <c r="G4516" s="324" t="s">
        <v>170</v>
      </c>
      <c r="H4516" s="324" t="s">
        <v>170</v>
      </c>
      <c r="I4516" s="324" t="s">
        <v>170</v>
      </c>
    </row>
    <row r="4517" spans="1:9" x14ac:dyDescent="0.25">
      <c r="A4517" s="393">
        <v>44013</v>
      </c>
      <c r="B4517" s="325" t="s">
        <v>147</v>
      </c>
      <c r="C4517" s="325" t="s">
        <v>169</v>
      </c>
      <c r="D4517" s="325" t="s">
        <v>82</v>
      </c>
      <c r="E4517" s="325" t="s">
        <v>13</v>
      </c>
      <c r="F4517" s="325">
        <v>59</v>
      </c>
      <c r="G4517" s="325" t="s">
        <v>170</v>
      </c>
      <c r="H4517" s="325" t="s">
        <v>170</v>
      </c>
      <c r="I4517" s="325" t="s">
        <v>170</v>
      </c>
    </row>
    <row r="4518" spans="1:9" x14ac:dyDescent="0.25">
      <c r="A4518" s="392">
        <v>44013</v>
      </c>
      <c r="B4518" s="324" t="s">
        <v>148</v>
      </c>
      <c r="C4518" s="324" t="s">
        <v>169</v>
      </c>
      <c r="D4518" s="324" t="s">
        <v>81</v>
      </c>
      <c r="E4518" s="324" t="s">
        <v>46</v>
      </c>
      <c r="F4518" s="324">
        <v>217</v>
      </c>
      <c r="G4518" s="324" t="s">
        <v>170</v>
      </c>
      <c r="H4518" s="324" t="s">
        <v>170</v>
      </c>
      <c r="I4518" s="324" t="s">
        <v>170</v>
      </c>
    </row>
    <row r="4519" spans="1:9" x14ac:dyDescent="0.25">
      <c r="A4519" s="393">
        <v>44013</v>
      </c>
      <c r="B4519" s="325" t="s">
        <v>148</v>
      </c>
      <c r="C4519" s="325" t="s">
        <v>169</v>
      </c>
      <c r="D4519" s="325" t="s">
        <v>81</v>
      </c>
      <c r="E4519" s="325" t="s">
        <v>47</v>
      </c>
      <c r="F4519" s="325">
        <v>168</v>
      </c>
      <c r="G4519" s="325" t="s">
        <v>170</v>
      </c>
      <c r="H4519" s="325" t="s">
        <v>170</v>
      </c>
      <c r="I4519" s="325" t="s">
        <v>170</v>
      </c>
    </row>
    <row r="4520" spans="1:9" x14ac:dyDescent="0.25">
      <c r="A4520" s="392">
        <v>44013</v>
      </c>
      <c r="B4520" s="324" t="s">
        <v>148</v>
      </c>
      <c r="C4520" s="324" t="s">
        <v>169</v>
      </c>
      <c r="D4520" s="324" t="s">
        <v>81</v>
      </c>
      <c r="E4520" s="324" t="s">
        <v>48</v>
      </c>
      <c r="F4520" s="324">
        <v>123</v>
      </c>
      <c r="G4520" s="324" t="s">
        <v>170</v>
      </c>
      <c r="H4520" s="324" t="s">
        <v>170</v>
      </c>
      <c r="I4520" s="324" t="s">
        <v>170</v>
      </c>
    </row>
    <row r="4521" spans="1:9" x14ac:dyDescent="0.25">
      <c r="A4521" s="393">
        <v>44013</v>
      </c>
      <c r="B4521" s="325" t="s">
        <v>148</v>
      </c>
      <c r="C4521" s="325" t="s">
        <v>169</v>
      </c>
      <c r="D4521" s="325" t="s">
        <v>81</v>
      </c>
      <c r="E4521" s="325" t="s">
        <v>50</v>
      </c>
      <c r="F4521" s="325">
        <v>173</v>
      </c>
      <c r="G4521" s="325" t="s">
        <v>170</v>
      </c>
      <c r="H4521" s="325" t="s">
        <v>170</v>
      </c>
      <c r="I4521" s="325" t="s">
        <v>170</v>
      </c>
    </row>
    <row r="4522" spans="1:9" x14ac:dyDescent="0.25">
      <c r="A4522" s="392">
        <v>44013</v>
      </c>
      <c r="B4522" s="324" t="s">
        <v>148</v>
      </c>
      <c r="C4522" s="324" t="s">
        <v>169</v>
      </c>
      <c r="D4522" s="324" t="s">
        <v>82</v>
      </c>
      <c r="E4522" s="324" t="s">
        <v>9</v>
      </c>
      <c r="F4522" s="324">
        <v>195</v>
      </c>
      <c r="G4522" s="324" t="s">
        <v>170</v>
      </c>
      <c r="H4522" s="324" t="s">
        <v>170</v>
      </c>
      <c r="I4522" s="324" t="s">
        <v>170</v>
      </c>
    </row>
    <row r="4523" spans="1:9" x14ac:dyDescent="0.25">
      <c r="A4523" s="393">
        <v>44013</v>
      </c>
      <c r="B4523" s="325" t="s">
        <v>148</v>
      </c>
      <c r="C4523" s="325" t="s">
        <v>169</v>
      </c>
      <c r="D4523" s="325" t="s">
        <v>82</v>
      </c>
      <c r="E4523" s="325" t="s">
        <v>10</v>
      </c>
      <c r="F4523" s="325">
        <v>38</v>
      </c>
      <c r="G4523" s="325" t="s">
        <v>170</v>
      </c>
      <c r="H4523" s="325" t="s">
        <v>170</v>
      </c>
      <c r="I4523" s="325" t="s">
        <v>170</v>
      </c>
    </row>
    <row r="4524" spans="1:9" x14ac:dyDescent="0.25">
      <c r="A4524" s="392">
        <v>44013</v>
      </c>
      <c r="B4524" s="324" t="s">
        <v>148</v>
      </c>
      <c r="C4524" s="324" t="s">
        <v>169</v>
      </c>
      <c r="D4524" s="324" t="s">
        <v>82</v>
      </c>
      <c r="E4524" s="324" t="s">
        <v>11</v>
      </c>
      <c r="F4524" s="324">
        <v>92</v>
      </c>
      <c r="G4524" s="324" t="s">
        <v>170</v>
      </c>
      <c r="H4524" s="324" t="s">
        <v>170</v>
      </c>
      <c r="I4524" s="324" t="s">
        <v>170</v>
      </c>
    </row>
    <row r="4525" spans="1:9" x14ac:dyDescent="0.25">
      <c r="A4525" s="393">
        <v>44013</v>
      </c>
      <c r="B4525" s="325" t="s">
        <v>148</v>
      </c>
      <c r="C4525" s="325" t="s">
        <v>169</v>
      </c>
      <c r="D4525" s="325" t="s">
        <v>82</v>
      </c>
      <c r="E4525" s="325" t="s">
        <v>12</v>
      </c>
      <c r="F4525" s="325">
        <v>90</v>
      </c>
      <c r="G4525" s="325" t="s">
        <v>170</v>
      </c>
      <c r="H4525" s="325" t="s">
        <v>170</v>
      </c>
      <c r="I4525" s="325" t="s">
        <v>170</v>
      </c>
    </row>
    <row r="4526" spans="1:9" x14ac:dyDescent="0.25">
      <c r="A4526" s="392">
        <v>44013</v>
      </c>
      <c r="B4526" s="324" t="s">
        <v>148</v>
      </c>
      <c r="C4526" s="324" t="s">
        <v>169</v>
      </c>
      <c r="D4526" s="324" t="s">
        <v>82</v>
      </c>
      <c r="E4526" s="324" t="s">
        <v>13</v>
      </c>
      <c r="F4526" s="324">
        <v>266</v>
      </c>
      <c r="G4526" s="324" t="s">
        <v>170</v>
      </c>
      <c r="H4526" s="324" t="s">
        <v>170</v>
      </c>
      <c r="I4526" s="324" t="s">
        <v>170</v>
      </c>
    </row>
    <row r="4527" spans="1:9" x14ac:dyDescent="0.25">
      <c r="A4527" s="393">
        <v>44013</v>
      </c>
      <c r="B4527" s="325" t="s">
        <v>149</v>
      </c>
      <c r="C4527" s="325" t="s">
        <v>169</v>
      </c>
      <c r="D4527" s="325" t="s">
        <v>81</v>
      </c>
      <c r="E4527" s="325" t="s">
        <v>46</v>
      </c>
      <c r="F4527" s="325">
        <v>51</v>
      </c>
      <c r="G4527" s="325" t="s">
        <v>170</v>
      </c>
      <c r="H4527" s="325" t="s">
        <v>170</v>
      </c>
      <c r="I4527" s="325" t="s">
        <v>170</v>
      </c>
    </row>
    <row r="4528" spans="1:9" x14ac:dyDescent="0.25">
      <c r="A4528" s="392">
        <v>44013</v>
      </c>
      <c r="B4528" s="324" t="s">
        <v>149</v>
      </c>
      <c r="C4528" s="324" t="s">
        <v>169</v>
      </c>
      <c r="D4528" s="324" t="s">
        <v>81</v>
      </c>
      <c r="E4528" s="324" t="s">
        <v>47</v>
      </c>
      <c r="F4528" s="324">
        <v>116</v>
      </c>
      <c r="G4528" s="324" t="s">
        <v>170</v>
      </c>
      <c r="H4528" s="324" t="s">
        <v>170</v>
      </c>
      <c r="I4528" s="324" t="s">
        <v>170</v>
      </c>
    </row>
    <row r="4529" spans="1:9" x14ac:dyDescent="0.25">
      <c r="A4529" s="393">
        <v>44013</v>
      </c>
      <c r="B4529" s="325" t="s">
        <v>149</v>
      </c>
      <c r="C4529" s="325" t="s">
        <v>169</v>
      </c>
      <c r="D4529" s="325" t="s">
        <v>81</v>
      </c>
      <c r="E4529" s="325" t="s">
        <v>48</v>
      </c>
      <c r="F4529" s="325">
        <v>91</v>
      </c>
      <c r="G4529" s="325" t="s">
        <v>170</v>
      </c>
      <c r="H4529" s="325" t="s">
        <v>170</v>
      </c>
      <c r="I4529" s="325" t="s">
        <v>170</v>
      </c>
    </row>
    <row r="4530" spans="1:9" x14ac:dyDescent="0.25">
      <c r="A4530" s="392">
        <v>44013</v>
      </c>
      <c r="B4530" s="324" t="s">
        <v>149</v>
      </c>
      <c r="C4530" s="324" t="s">
        <v>169</v>
      </c>
      <c r="D4530" s="324" t="s">
        <v>81</v>
      </c>
      <c r="E4530" s="324" t="s">
        <v>50</v>
      </c>
      <c r="F4530" s="324">
        <v>360</v>
      </c>
      <c r="G4530" s="324" t="s">
        <v>170</v>
      </c>
      <c r="H4530" s="324" t="s">
        <v>170</v>
      </c>
      <c r="I4530" s="324" t="s">
        <v>170</v>
      </c>
    </row>
    <row r="4531" spans="1:9" x14ac:dyDescent="0.25">
      <c r="A4531" s="393">
        <v>44013</v>
      </c>
      <c r="B4531" s="325" t="s">
        <v>150</v>
      </c>
      <c r="C4531" s="325" t="s">
        <v>169</v>
      </c>
      <c r="D4531" s="325" t="s">
        <v>81</v>
      </c>
      <c r="E4531" s="325" t="s">
        <v>46</v>
      </c>
      <c r="F4531" s="325">
        <v>215</v>
      </c>
      <c r="G4531" s="325" t="s">
        <v>170</v>
      </c>
      <c r="H4531" s="325" t="s">
        <v>170</v>
      </c>
      <c r="I4531" s="325" t="s">
        <v>170</v>
      </c>
    </row>
    <row r="4532" spans="1:9" x14ac:dyDescent="0.25">
      <c r="A4532" s="392">
        <v>44013</v>
      </c>
      <c r="B4532" s="324" t="s">
        <v>150</v>
      </c>
      <c r="C4532" s="324" t="s">
        <v>169</v>
      </c>
      <c r="D4532" s="324" t="s">
        <v>81</v>
      </c>
      <c r="E4532" s="324" t="s">
        <v>47</v>
      </c>
      <c r="F4532" s="324">
        <v>76</v>
      </c>
      <c r="G4532" s="324" t="s">
        <v>170</v>
      </c>
      <c r="H4532" s="324" t="s">
        <v>170</v>
      </c>
      <c r="I4532" s="324" t="s">
        <v>170</v>
      </c>
    </row>
    <row r="4533" spans="1:9" x14ac:dyDescent="0.25">
      <c r="A4533" s="393">
        <v>44013</v>
      </c>
      <c r="B4533" s="325" t="s">
        <v>150</v>
      </c>
      <c r="C4533" s="325" t="s">
        <v>169</v>
      </c>
      <c r="D4533" s="325" t="s">
        <v>81</v>
      </c>
      <c r="E4533" s="325" t="s">
        <v>48</v>
      </c>
      <c r="F4533" s="325">
        <v>72</v>
      </c>
      <c r="G4533" s="325" t="s">
        <v>170</v>
      </c>
      <c r="H4533" s="325" t="s">
        <v>170</v>
      </c>
      <c r="I4533" s="325" t="s">
        <v>170</v>
      </c>
    </row>
    <row r="4534" spans="1:9" x14ac:dyDescent="0.25">
      <c r="A4534" s="392">
        <v>44013</v>
      </c>
      <c r="B4534" s="324" t="s">
        <v>150</v>
      </c>
      <c r="C4534" s="324" t="s">
        <v>169</v>
      </c>
      <c r="D4534" s="324" t="s">
        <v>81</v>
      </c>
      <c r="E4534" s="324" t="s">
        <v>50</v>
      </c>
      <c r="F4534" s="324">
        <v>81</v>
      </c>
      <c r="G4534" s="324" t="s">
        <v>170</v>
      </c>
      <c r="H4534" s="324" t="s">
        <v>170</v>
      </c>
      <c r="I4534" s="324" t="s">
        <v>170</v>
      </c>
    </row>
    <row r="4535" spans="1:9" x14ac:dyDescent="0.25">
      <c r="A4535" s="393">
        <v>44013</v>
      </c>
      <c r="B4535" s="325" t="s">
        <v>91</v>
      </c>
      <c r="C4535" s="325" t="s">
        <v>169</v>
      </c>
      <c r="D4535" s="325" t="s">
        <v>81</v>
      </c>
      <c r="E4535" s="325" t="s">
        <v>46</v>
      </c>
      <c r="F4535" s="325">
        <v>1290</v>
      </c>
      <c r="G4535" s="325">
        <v>1220</v>
      </c>
      <c r="H4535" s="325">
        <v>70</v>
      </c>
      <c r="I4535" s="325">
        <v>0.06</v>
      </c>
    </row>
    <row r="4536" spans="1:9" x14ac:dyDescent="0.25">
      <c r="A4536" s="392">
        <v>44013</v>
      </c>
      <c r="B4536" s="324" t="s">
        <v>91</v>
      </c>
      <c r="C4536" s="324" t="s">
        <v>169</v>
      </c>
      <c r="D4536" s="324" t="s">
        <v>81</v>
      </c>
      <c r="E4536" s="324" t="s">
        <v>47</v>
      </c>
      <c r="F4536" s="324">
        <v>560</v>
      </c>
      <c r="G4536" s="324">
        <v>564</v>
      </c>
      <c r="H4536" s="324">
        <v>-4</v>
      </c>
      <c r="I4536" s="324">
        <v>-0.01</v>
      </c>
    </row>
    <row r="4537" spans="1:9" x14ac:dyDescent="0.25">
      <c r="A4537" s="393">
        <v>44013</v>
      </c>
      <c r="B4537" s="325" t="s">
        <v>91</v>
      </c>
      <c r="C4537" s="325" t="s">
        <v>169</v>
      </c>
      <c r="D4537" s="325" t="s">
        <v>81</v>
      </c>
      <c r="E4537" s="325" t="s">
        <v>48</v>
      </c>
      <c r="F4537" s="325">
        <v>656</v>
      </c>
      <c r="G4537" s="325">
        <v>669</v>
      </c>
      <c r="H4537" s="325">
        <v>-13</v>
      </c>
      <c r="I4537" s="325">
        <v>-0.02</v>
      </c>
    </row>
    <row r="4538" spans="1:9" x14ac:dyDescent="0.25">
      <c r="A4538" s="392">
        <v>44013</v>
      </c>
      <c r="B4538" s="324" t="s">
        <v>91</v>
      </c>
      <c r="C4538" s="324" t="s">
        <v>169</v>
      </c>
      <c r="D4538" s="324" t="s">
        <v>81</v>
      </c>
      <c r="E4538" s="324" t="s">
        <v>50</v>
      </c>
      <c r="F4538" s="324">
        <v>633</v>
      </c>
      <c r="G4538" s="324">
        <v>640</v>
      </c>
      <c r="H4538" s="324">
        <v>-7</v>
      </c>
      <c r="I4538" s="324">
        <v>-0.01</v>
      </c>
    </row>
    <row r="4539" spans="1:9" x14ac:dyDescent="0.25">
      <c r="A4539" s="393">
        <v>44013</v>
      </c>
      <c r="B4539" s="325" t="s">
        <v>91</v>
      </c>
      <c r="C4539" s="325" t="s">
        <v>169</v>
      </c>
      <c r="D4539" s="325" t="s">
        <v>82</v>
      </c>
      <c r="E4539" s="325" t="s">
        <v>9</v>
      </c>
      <c r="F4539" s="325">
        <v>523</v>
      </c>
      <c r="G4539" s="325">
        <v>535</v>
      </c>
      <c r="H4539" s="325">
        <v>-12</v>
      </c>
      <c r="I4539" s="325">
        <v>-0.02</v>
      </c>
    </row>
    <row r="4540" spans="1:9" x14ac:dyDescent="0.25">
      <c r="A4540" s="392">
        <v>44013</v>
      </c>
      <c r="B4540" s="324" t="s">
        <v>91</v>
      </c>
      <c r="C4540" s="324" t="s">
        <v>169</v>
      </c>
      <c r="D4540" s="324" t="s">
        <v>82</v>
      </c>
      <c r="E4540" s="324" t="s">
        <v>10</v>
      </c>
      <c r="F4540" s="324">
        <v>168</v>
      </c>
      <c r="G4540" s="324">
        <v>171</v>
      </c>
      <c r="H4540" s="324">
        <v>-3</v>
      </c>
      <c r="I4540" s="324">
        <v>-0.02</v>
      </c>
    </row>
    <row r="4541" spans="1:9" x14ac:dyDescent="0.25">
      <c r="A4541" s="393">
        <v>44013</v>
      </c>
      <c r="B4541" s="325" t="s">
        <v>91</v>
      </c>
      <c r="C4541" s="325" t="s">
        <v>169</v>
      </c>
      <c r="D4541" s="325" t="s">
        <v>82</v>
      </c>
      <c r="E4541" s="325" t="s">
        <v>11</v>
      </c>
      <c r="F4541" s="325">
        <v>506</v>
      </c>
      <c r="G4541" s="325">
        <v>510</v>
      </c>
      <c r="H4541" s="325">
        <v>-4</v>
      </c>
      <c r="I4541" s="325">
        <v>-0.01</v>
      </c>
    </row>
    <row r="4542" spans="1:9" x14ac:dyDescent="0.25">
      <c r="A4542" s="392">
        <v>44013</v>
      </c>
      <c r="B4542" s="324" t="s">
        <v>91</v>
      </c>
      <c r="C4542" s="324" t="s">
        <v>169</v>
      </c>
      <c r="D4542" s="324" t="s">
        <v>82</v>
      </c>
      <c r="E4542" s="324" t="s">
        <v>12</v>
      </c>
      <c r="F4542" s="324">
        <v>1337</v>
      </c>
      <c r="G4542" s="324">
        <v>1340</v>
      </c>
      <c r="H4542" s="324">
        <v>-3</v>
      </c>
      <c r="I4542" s="324">
        <v>0</v>
      </c>
    </row>
    <row r="4543" spans="1:9" x14ac:dyDescent="0.25">
      <c r="A4543" s="393">
        <v>44013</v>
      </c>
      <c r="B4543" s="325" t="s">
        <v>91</v>
      </c>
      <c r="C4543" s="325" t="s">
        <v>169</v>
      </c>
      <c r="D4543" s="325" t="s">
        <v>82</v>
      </c>
      <c r="E4543" s="325" t="s">
        <v>13</v>
      </c>
      <c r="F4543" s="325">
        <v>361</v>
      </c>
      <c r="G4543" s="325">
        <v>295</v>
      </c>
      <c r="H4543" s="325">
        <v>66</v>
      </c>
      <c r="I4543" s="325">
        <v>0.22</v>
      </c>
    </row>
    <row r="4544" spans="1:9" x14ac:dyDescent="0.25">
      <c r="A4544" s="392">
        <v>44013</v>
      </c>
      <c r="B4544" s="324" t="s">
        <v>151</v>
      </c>
      <c r="C4544" s="324" t="s">
        <v>169</v>
      </c>
      <c r="D4544" s="324" t="s">
        <v>81</v>
      </c>
      <c r="E4544" s="324" t="s">
        <v>46</v>
      </c>
      <c r="F4544" s="324">
        <v>84</v>
      </c>
      <c r="G4544" s="324" t="s">
        <v>170</v>
      </c>
      <c r="H4544" s="324" t="s">
        <v>170</v>
      </c>
      <c r="I4544" s="324" t="s">
        <v>170</v>
      </c>
    </row>
    <row r="4545" spans="1:9" x14ac:dyDescent="0.25">
      <c r="A4545" s="393">
        <v>44013</v>
      </c>
      <c r="B4545" s="325" t="s">
        <v>151</v>
      </c>
      <c r="C4545" s="325" t="s">
        <v>169</v>
      </c>
      <c r="D4545" s="325" t="s">
        <v>81</v>
      </c>
      <c r="E4545" s="325" t="s">
        <v>47</v>
      </c>
      <c r="F4545" s="325">
        <v>82</v>
      </c>
      <c r="G4545" s="325" t="s">
        <v>170</v>
      </c>
      <c r="H4545" s="325" t="s">
        <v>170</v>
      </c>
      <c r="I4545" s="325" t="s">
        <v>170</v>
      </c>
    </row>
    <row r="4546" spans="1:9" x14ac:dyDescent="0.25">
      <c r="A4546" s="392">
        <v>44013</v>
      </c>
      <c r="B4546" s="324" t="s">
        <v>151</v>
      </c>
      <c r="C4546" s="324" t="s">
        <v>169</v>
      </c>
      <c r="D4546" s="324" t="s">
        <v>81</v>
      </c>
      <c r="E4546" s="324" t="s">
        <v>48</v>
      </c>
      <c r="F4546" s="324">
        <v>49</v>
      </c>
      <c r="G4546" s="324" t="s">
        <v>170</v>
      </c>
      <c r="H4546" s="324" t="s">
        <v>170</v>
      </c>
      <c r="I4546" s="324" t="s">
        <v>170</v>
      </c>
    </row>
    <row r="4547" spans="1:9" x14ac:dyDescent="0.25">
      <c r="A4547" s="393">
        <v>44013</v>
      </c>
      <c r="B4547" s="325" t="s">
        <v>151</v>
      </c>
      <c r="C4547" s="325" t="s">
        <v>169</v>
      </c>
      <c r="D4547" s="325" t="s">
        <v>81</v>
      </c>
      <c r="E4547" s="325" t="s">
        <v>50</v>
      </c>
      <c r="F4547" s="325">
        <v>59</v>
      </c>
      <c r="G4547" s="325" t="s">
        <v>170</v>
      </c>
      <c r="H4547" s="325" t="s">
        <v>170</v>
      </c>
      <c r="I4547" s="325" t="s">
        <v>170</v>
      </c>
    </row>
    <row r="4548" spans="1:9" x14ac:dyDescent="0.25">
      <c r="A4548" s="392">
        <v>44013</v>
      </c>
      <c r="B4548" s="324" t="s">
        <v>92</v>
      </c>
      <c r="C4548" s="324" t="s">
        <v>169</v>
      </c>
      <c r="D4548" s="324" t="s">
        <v>81</v>
      </c>
      <c r="E4548" s="324" t="s">
        <v>46</v>
      </c>
      <c r="F4548" s="324">
        <v>32</v>
      </c>
      <c r="G4548" s="324">
        <v>28</v>
      </c>
      <c r="H4548" s="324">
        <v>4</v>
      </c>
      <c r="I4548" s="324">
        <v>0.14000000000000001</v>
      </c>
    </row>
    <row r="4549" spans="1:9" x14ac:dyDescent="0.25">
      <c r="A4549" s="393">
        <v>44013</v>
      </c>
      <c r="B4549" s="325" t="s">
        <v>92</v>
      </c>
      <c r="C4549" s="325" t="s">
        <v>169</v>
      </c>
      <c r="D4549" s="325" t="s">
        <v>81</v>
      </c>
      <c r="E4549" s="325" t="s">
        <v>47</v>
      </c>
      <c r="F4549" s="325">
        <v>225</v>
      </c>
      <c r="G4549" s="325">
        <v>226</v>
      </c>
      <c r="H4549" s="325">
        <v>-1</v>
      </c>
      <c r="I4549" s="325">
        <v>0</v>
      </c>
    </row>
    <row r="4550" spans="1:9" x14ac:dyDescent="0.25">
      <c r="A4550" s="392">
        <v>44013</v>
      </c>
      <c r="B4550" s="324" t="s">
        <v>92</v>
      </c>
      <c r="C4550" s="324" t="s">
        <v>169</v>
      </c>
      <c r="D4550" s="324" t="s">
        <v>81</v>
      </c>
      <c r="E4550" s="324" t="s">
        <v>48</v>
      </c>
      <c r="F4550" s="324">
        <v>85</v>
      </c>
      <c r="G4550" s="324">
        <v>85</v>
      </c>
      <c r="H4550" s="324">
        <v>0</v>
      </c>
      <c r="I4550" s="324">
        <v>0</v>
      </c>
    </row>
    <row r="4551" spans="1:9" x14ac:dyDescent="0.25">
      <c r="A4551" s="393">
        <v>44013</v>
      </c>
      <c r="B4551" s="325" t="s">
        <v>92</v>
      </c>
      <c r="C4551" s="325" t="s">
        <v>169</v>
      </c>
      <c r="D4551" s="325" t="s">
        <v>81</v>
      </c>
      <c r="E4551" s="325" t="s">
        <v>50</v>
      </c>
      <c r="F4551" s="325">
        <v>661</v>
      </c>
      <c r="G4551" s="325">
        <v>660</v>
      </c>
      <c r="H4551" s="325">
        <v>1</v>
      </c>
      <c r="I4551" s="325">
        <v>0</v>
      </c>
    </row>
    <row r="4552" spans="1:9" x14ac:dyDescent="0.25">
      <c r="A4552" s="392">
        <v>44013</v>
      </c>
      <c r="B4552" s="324" t="s">
        <v>92</v>
      </c>
      <c r="C4552" s="324" t="s">
        <v>169</v>
      </c>
      <c r="D4552" s="324" t="s">
        <v>82</v>
      </c>
      <c r="E4552" s="324" t="s">
        <v>9</v>
      </c>
      <c r="F4552" s="324">
        <v>417</v>
      </c>
      <c r="G4552" s="324">
        <v>418</v>
      </c>
      <c r="H4552" s="324">
        <v>-1</v>
      </c>
      <c r="I4552" s="324">
        <v>0</v>
      </c>
    </row>
    <row r="4553" spans="1:9" x14ac:dyDescent="0.25">
      <c r="A4553" s="393">
        <v>44013</v>
      </c>
      <c r="B4553" s="325" t="s">
        <v>92</v>
      </c>
      <c r="C4553" s="325" t="s">
        <v>169</v>
      </c>
      <c r="D4553" s="325" t="s">
        <v>82</v>
      </c>
      <c r="E4553" s="325" t="s">
        <v>10</v>
      </c>
      <c r="F4553" s="325">
        <v>249</v>
      </c>
      <c r="G4553" s="325">
        <v>249</v>
      </c>
      <c r="H4553" s="325">
        <v>0</v>
      </c>
      <c r="I4553" s="325">
        <v>0</v>
      </c>
    </row>
    <row r="4554" spans="1:9" x14ac:dyDescent="0.25">
      <c r="A4554" s="392">
        <v>44013</v>
      </c>
      <c r="B4554" s="324" t="s">
        <v>92</v>
      </c>
      <c r="C4554" s="324" t="s">
        <v>169</v>
      </c>
      <c r="D4554" s="324" t="s">
        <v>82</v>
      </c>
      <c r="E4554" s="324" t="s">
        <v>11</v>
      </c>
      <c r="F4554" s="324">
        <v>33</v>
      </c>
      <c r="G4554" s="324">
        <v>33</v>
      </c>
      <c r="H4554" s="324">
        <v>0</v>
      </c>
      <c r="I4554" s="324">
        <v>0</v>
      </c>
    </row>
    <row r="4555" spans="1:9" x14ac:dyDescent="0.25">
      <c r="A4555" s="393">
        <v>44013</v>
      </c>
      <c r="B4555" s="325" t="s">
        <v>92</v>
      </c>
      <c r="C4555" s="325" t="s">
        <v>169</v>
      </c>
      <c r="D4555" s="325" t="s">
        <v>82</v>
      </c>
      <c r="E4555" s="325" t="s">
        <v>12</v>
      </c>
      <c r="F4555" s="325">
        <v>24</v>
      </c>
      <c r="G4555" s="325">
        <v>24</v>
      </c>
      <c r="H4555" s="325">
        <v>0</v>
      </c>
      <c r="I4555" s="325">
        <v>0</v>
      </c>
    </row>
    <row r="4556" spans="1:9" x14ac:dyDescent="0.25">
      <c r="A4556" s="392">
        <v>44013</v>
      </c>
      <c r="B4556" s="324" t="s">
        <v>92</v>
      </c>
      <c r="C4556" s="324" t="s">
        <v>169</v>
      </c>
      <c r="D4556" s="324" t="s">
        <v>82</v>
      </c>
      <c r="E4556" s="324" t="s">
        <v>13</v>
      </c>
      <c r="F4556" s="324">
        <v>280</v>
      </c>
      <c r="G4556" s="324">
        <v>275</v>
      </c>
      <c r="H4556" s="324">
        <v>5</v>
      </c>
      <c r="I4556" s="324">
        <v>0.02</v>
      </c>
    </row>
    <row r="4557" spans="1:9" x14ac:dyDescent="0.25">
      <c r="A4557" s="393">
        <v>44013</v>
      </c>
      <c r="B4557" s="325" t="s">
        <v>152</v>
      </c>
      <c r="C4557" s="325" t="s">
        <v>169</v>
      </c>
      <c r="D4557" s="325" t="s">
        <v>81</v>
      </c>
      <c r="E4557" s="325" t="s">
        <v>46</v>
      </c>
      <c r="F4557" s="325">
        <v>116</v>
      </c>
      <c r="G4557" s="325" t="s">
        <v>170</v>
      </c>
      <c r="H4557" s="325" t="s">
        <v>170</v>
      </c>
      <c r="I4557" s="325" t="s">
        <v>170</v>
      </c>
    </row>
    <row r="4558" spans="1:9" x14ac:dyDescent="0.25">
      <c r="A4558" s="392">
        <v>44013</v>
      </c>
      <c r="B4558" s="324" t="s">
        <v>152</v>
      </c>
      <c r="C4558" s="324" t="s">
        <v>169</v>
      </c>
      <c r="D4558" s="324" t="s">
        <v>81</v>
      </c>
      <c r="E4558" s="324" t="s">
        <v>47</v>
      </c>
      <c r="F4558" s="324">
        <v>80</v>
      </c>
      <c r="G4558" s="324" t="s">
        <v>170</v>
      </c>
      <c r="H4558" s="324" t="s">
        <v>170</v>
      </c>
      <c r="I4558" s="324" t="s">
        <v>170</v>
      </c>
    </row>
    <row r="4559" spans="1:9" x14ac:dyDescent="0.25">
      <c r="A4559" s="393">
        <v>44013</v>
      </c>
      <c r="B4559" s="325" t="s">
        <v>152</v>
      </c>
      <c r="C4559" s="325" t="s">
        <v>169</v>
      </c>
      <c r="D4559" s="325" t="s">
        <v>81</v>
      </c>
      <c r="E4559" s="325" t="s">
        <v>48</v>
      </c>
      <c r="F4559" s="325">
        <v>60</v>
      </c>
      <c r="G4559" s="325" t="s">
        <v>170</v>
      </c>
      <c r="H4559" s="325" t="s">
        <v>170</v>
      </c>
      <c r="I4559" s="325" t="s">
        <v>170</v>
      </c>
    </row>
    <row r="4560" spans="1:9" x14ac:dyDescent="0.25">
      <c r="A4560" s="392">
        <v>44013</v>
      </c>
      <c r="B4560" s="324" t="s">
        <v>152</v>
      </c>
      <c r="C4560" s="324" t="s">
        <v>169</v>
      </c>
      <c r="D4560" s="324" t="s">
        <v>81</v>
      </c>
      <c r="E4560" s="324" t="s">
        <v>50</v>
      </c>
      <c r="F4560" s="324">
        <v>105</v>
      </c>
      <c r="G4560" s="324" t="s">
        <v>170</v>
      </c>
      <c r="H4560" s="324" t="s">
        <v>170</v>
      </c>
      <c r="I4560" s="324" t="s">
        <v>170</v>
      </c>
    </row>
    <row r="4561" spans="1:9" x14ac:dyDescent="0.25">
      <c r="A4561" s="393">
        <v>44013</v>
      </c>
      <c r="B4561" s="325" t="s">
        <v>153</v>
      </c>
      <c r="C4561" s="325" t="s">
        <v>169</v>
      </c>
      <c r="D4561" s="325" t="s">
        <v>81</v>
      </c>
      <c r="E4561" s="325" t="s">
        <v>46</v>
      </c>
      <c r="F4561" s="325">
        <v>137</v>
      </c>
      <c r="G4561" s="325" t="s">
        <v>170</v>
      </c>
      <c r="H4561" s="325" t="s">
        <v>170</v>
      </c>
      <c r="I4561" s="325" t="s">
        <v>170</v>
      </c>
    </row>
    <row r="4562" spans="1:9" x14ac:dyDescent="0.25">
      <c r="A4562" s="392">
        <v>44013</v>
      </c>
      <c r="B4562" s="324" t="s">
        <v>153</v>
      </c>
      <c r="C4562" s="324" t="s">
        <v>169</v>
      </c>
      <c r="D4562" s="324" t="s">
        <v>81</v>
      </c>
      <c r="E4562" s="324" t="s">
        <v>47</v>
      </c>
      <c r="F4562" s="324">
        <v>55</v>
      </c>
      <c r="G4562" s="324" t="s">
        <v>170</v>
      </c>
      <c r="H4562" s="324" t="s">
        <v>170</v>
      </c>
      <c r="I4562" s="324" t="s">
        <v>170</v>
      </c>
    </row>
    <row r="4563" spans="1:9" x14ac:dyDescent="0.25">
      <c r="A4563" s="393">
        <v>44013</v>
      </c>
      <c r="B4563" s="325" t="s">
        <v>153</v>
      </c>
      <c r="C4563" s="325" t="s">
        <v>169</v>
      </c>
      <c r="D4563" s="325" t="s">
        <v>81</v>
      </c>
      <c r="E4563" s="325" t="s">
        <v>48</v>
      </c>
      <c r="F4563" s="325">
        <v>47</v>
      </c>
      <c r="G4563" s="325" t="s">
        <v>170</v>
      </c>
      <c r="H4563" s="325" t="s">
        <v>170</v>
      </c>
      <c r="I4563" s="325" t="s">
        <v>170</v>
      </c>
    </row>
    <row r="4564" spans="1:9" x14ac:dyDescent="0.25">
      <c r="A4564" s="392">
        <v>44013</v>
      </c>
      <c r="B4564" s="324" t="s">
        <v>153</v>
      </c>
      <c r="C4564" s="324" t="s">
        <v>169</v>
      </c>
      <c r="D4564" s="324" t="s">
        <v>81</v>
      </c>
      <c r="E4564" s="324" t="s">
        <v>50</v>
      </c>
      <c r="F4564" s="324">
        <v>25</v>
      </c>
      <c r="G4564" s="324" t="s">
        <v>170</v>
      </c>
      <c r="H4564" s="324" t="s">
        <v>170</v>
      </c>
      <c r="I4564" s="324" t="s">
        <v>170</v>
      </c>
    </row>
    <row r="4565" spans="1:9" x14ac:dyDescent="0.25">
      <c r="A4565" s="393">
        <v>44013</v>
      </c>
      <c r="B4565" s="325" t="s">
        <v>154</v>
      </c>
      <c r="C4565" s="325" t="s">
        <v>169</v>
      </c>
      <c r="D4565" s="325" t="s">
        <v>81</v>
      </c>
      <c r="E4565" s="325" t="s">
        <v>46</v>
      </c>
      <c r="F4565" s="325">
        <v>46</v>
      </c>
      <c r="G4565" s="325" t="s">
        <v>170</v>
      </c>
      <c r="H4565" s="325" t="s">
        <v>170</v>
      </c>
      <c r="I4565" s="325" t="s">
        <v>170</v>
      </c>
    </row>
    <row r="4566" spans="1:9" x14ac:dyDescent="0.25">
      <c r="A4566" s="392">
        <v>44013</v>
      </c>
      <c r="B4566" s="324" t="s">
        <v>154</v>
      </c>
      <c r="C4566" s="324" t="s">
        <v>169</v>
      </c>
      <c r="D4566" s="324" t="s">
        <v>81</v>
      </c>
      <c r="E4566" s="324" t="s">
        <v>47</v>
      </c>
      <c r="F4566" s="324">
        <v>28</v>
      </c>
      <c r="G4566" s="324" t="s">
        <v>170</v>
      </c>
      <c r="H4566" s="324" t="s">
        <v>170</v>
      </c>
      <c r="I4566" s="324" t="s">
        <v>170</v>
      </c>
    </row>
    <row r="4567" spans="1:9" x14ac:dyDescent="0.25">
      <c r="A4567" s="393">
        <v>44013</v>
      </c>
      <c r="B4567" s="325" t="s">
        <v>154</v>
      </c>
      <c r="C4567" s="325" t="s">
        <v>169</v>
      </c>
      <c r="D4567" s="325" t="s">
        <v>81</v>
      </c>
      <c r="E4567" s="325" t="s">
        <v>48</v>
      </c>
      <c r="F4567" s="325">
        <v>16</v>
      </c>
      <c r="G4567" s="325" t="s">
        <v>170</v>
      </c>
      <c r="H4567" s="325" t="s">
        <v>170</v>
      </c>
      <c r="I4567" s="325" t="s">
        <v>170</v>
      </c>
    </row>
    <row r="4568" spans="1:9" x14ac:dyDescent="0.25">
      <c r="A4568" s="392">
        <v>44013</v>
      </c>
      <c r="B4568" s="324" t="s">
        <v>154</v>
      </c>
      <c r="C4568" s="324" t="s">
        <v>169</v>
      </c>
      <c r="D4568" s="324" t="s">
        <v>81</v>
      </c>
      <c r="E4568" s="324" t="s">
        <v>50</v>
      </c>
      <c r="F4568" s="324">
        <v>87</v>
      </c>
      <c r="G4568" s="324" t="s">
        <v>170</v>
      </c>
      <c r="H4568" s="324" t="s">
        <v>170</v>
      </c>
      <c r="I4568" s="324" t="s">
        <v>170</v>
      </c>
    </row>
    <row r="4569" spans="1:9" x14ac:dyDescent="0.25">
      <c r="A4569" s="393">
        <v>44013</v>
      </c>
      <c r="B4569" s="325" t="s">
        <v>155</v>
      </c>
      <c r="C4569" s="325" t="s">
        <v>169</v>
      </c>
      <c r="D4569" s="325" t="s">
        <v>81</v>
      </c>
      <c r="E4569" s="325" t="s">
        <v>46</v>
      </c>
      <c r="F4569" s="325">
        <v>251</v>
      </c>
      <c r="G4569" s="325" t="s">
        <v>170</v>
      </c>
      <c r="H4569" s="325" t="s">
        <v>170</v>
      </c>
      <c r="I4569" s="325" t="s">
        <v>170</v>
      </c>
    </row>
    <row r="4570" spans="1:9" x14ac:dyDescent="0.25">
      <c r="A4570" s="392">
        <v>44013</v>
      </c>
      <c r="B4570" s="324" t="s">
        <v>155</v>
      </c>
      <c r="C4570" s="324" t="s">
        <v>169</v>
      </c>
      <c r="D4570" s="324" t="s">
        <v>81</v>
      </c>
      <c r="E4570" s="324" t="s">
        <v>47</v>
      </c>
      <c r="F4570" s="324">
        <v>140</v>
      </c>
      <c r="G4570" s="324" t="s">
        <v>170</v>
      </c>
      <c r="H4570" s="324" t="s">
        <v>170</v>
      </c>
      <c r="I4570" s="324" t="s">
        <v>170</v>
      </c>
    </row>
    <row r="4571" spans="1:9" x14ac:dyDescent="0.25">
      <c r="A4571" s="393">
        <v>44013</v>
      </c>
      <c r="B4571" s="325" t="s">
        <v>155</v>
      </c>
      <c r="C4571" s="325" t="s">
        <v>169</v>
      </c>
      <c r="D4571" s="325" t="s">
        <v>81</v>
      </c>
      <c r="E4571" s="325" t="s">
        <v>48</v>
      </c>
      <c r="F4571" s="325">
        <v>119</v>
      </c>
      <c r="G4571" s="325" t="s">
        <v>170</v>
      </c>
      <c r="H4571" s="325" t="s">
        <v>170</v>
      </c>
      <c r="I4571" s="325" t="s">
        <v>170</v>
      </c>
    </row>
    <row r="4572" spans="1:9" x14ac:dyDescent="0.25">
      <c r="A4572" s="392">
        <v>44013</v>
      </c>
      <c r="B4572" s="324" t="s">
        <v>155</v>
      </c>
      <c r="C4572" s="324" t="s">
        <v>169</v>
      </c>
      <c r="D4572" s="324" t="s">
        <v>81</v>
      </c>
      <c r="E4572" s="324" t="s">
        <v>50</v>
      </c>
      <c r="F4572" s="324">
        <v>222</v>
      </c>
      <c r="G4572" s="324" t="s">
        <v>170</v>
      </c>
      <c r="H4572" s="324" t="s">
        <v>170</v>
      </c>
      <c r="I4572" s="324" t="s">
        <v>170</v>
      </c>
    </row>
    <row r="4573" spans="1:9" x14ac:dyDescent="0.25">
      <c r="A4573" s="393">
        <v>44013</v>
      </c>
      <c r="B4573" s="325" t="s">
        <v>155</v>
      </c>
      <c r="C4573" s="325" t="s">
        <v>169</v>
      </c>
      <c r="D4573" s="325" t="s">
        <v>82</v>
      </c>
      <c r="E4573" s="325" t="s">
        <v>9</v>
      </c>
      <c r="F4573" s="325">
        <v>51</v>
      </c>
      <c r="G4573" s="325" t="s">
        <v>170</v>
      </c>
      <c r="H4573" s="325" t="s">
        <v>170</v>
      </c>
      <c r="I4573" s="325" t="s">
        <v>170</v>
      </c>
    </row>
    <row r="4574" spans="1:9" x14ac:dyDescent="0.25">
      <c r="A4574" s="392">
        <v>44013</v>
      </c>
      <c r="B4574" s="324" t="s">
        <v>155</v>
      </c>
      <c r="C4574" s="324" t="s">
        <v>169</v>
      </c>
      <c r="D4574" s="324" t="s">
        <v>82</v>
      </c>
      <c r="E4574" s="324" t="s">
        <v>10</v>
      </c>
      <c r="F4574" s="324">
        <v>43</v>
      </c>
      <c r="G4574" s="324" t="s">
        <v>170</v>
      </c>
      <c r="H4574" s="324" t="s">
        <v>170</v>
      </c>
      <c r="I4574" s="324" t="s">
        <v>170</v>
      </c>
    </row>
    <row r="4575" spans="1:9" x14ac:dyDescent="0.25">
      <c r="A4575" s="393">
        <v>44013</v>
      </c>
      <c r="B4575" s="325" t="s">
        <v>155</v>
      </c>
      <c r="C4575" s="325" t="s">
        <v>169</v>
      </c>
      <c r="D4575" s="325" t="s">
        <v>82</v>
      </c>
      <c r="E4575" s="325" t="s">
        <v>11</v>
      </c>
      <c r="F4575" s="325">
        <v>61</v>
      </c>
      <c r="G4575" s="325" t="s">
        <v>170</v>
      </c>
      <c r="H4575" s="325" t="s">
        <v>170</v>
      </c>
      <c r="I4575" s="325" t="s">
        <v>170</v>
      </c>
    </row>
    <row r="4576" spans="1:9" x14ac:dyDescent="0.25">
      <c r="A4576" s="392">
        <v>44013</v>
      </c>
      <c r="B4576" s="324" t="s">
        <v>155</v>
      </c>
      <c r="C4576" s="324" t="s">
        <v>169</v>
      </c>
      <c r="D4576" s="324" t="s">
        <v>82</v>
      </c>
      <c r="E4576" s="324" t="s">
        <v>12</v>
      </c>
      <c r="F4576" s="324">
        <v>128</v>
      </c>
      <c r="G4576" s="324" t="s">
        <v>170</v>
      </c>
      <c r="H4576" s="324" t="s">
        <v>170</v>
      </c>
      <c r="I4576" s="324" t="s">
        <v>170</v>
      </c>
    </row>
    <row r="4577" spans="1:9" x14ac:dyDescent="0.25">
      <c r="A4577" s="393">
        <v>44013</v>
      </c>
      <c r="B4577" s="325" t="s">
        <v>155</v>
      </c>
      <c r="C4577" s="325" t="s">
        <v>169</v>
      </c>
      <c r="D4577" s="325" t="s">
        <v>82</v>
      </c>
      <c r="E4577" s="325" t="s">
        <v>13</v>
      </c>
      <c r="F4577" s="325">
        <v>449</v>
      </c>
      <c r="G4577" s="325" t="s">
        <v>170</v>
      </c>
      <c r="H4577" s="325" t="s">
        <v>170</v>
      </c>
      <c r="I4577" s="325" t="s">
        <v>170</v>
      </c>
    </row>
    <row r="4578" spans="1:9" x14ac:dyDescent="0.25">
      <c r="A4578" s="392">
        <v>44013</v>
      </c>
      <c r="B4578" s="324" t="s">
        <v>156</v>
      </c>
      <c r="C4578" s="324" t="s">
        <v>169</v>
      </c>
      <c r="D4578" s="324" t="s">
        <v>81</v>
      </c>
      <c r="E4578" s="324" t="s">
        <v>46</v>
      </c>
      <c r="F4578" s="324">
        <v>190</v>
      </c>
      <c r="G4578" s="324" t="s">
        <v>170</v>
      </c>
      <c r="H4578" s="324" t="s">
        <v>170</v>
      </c>
      <c r="I4578" s="324" t="s">
        <v>170</v>
      </c>
    </row>
    <row r="4579" spans="1:9" x14ac:dyDescent="0.25">
      <c r="A4579" s="393">
        <v>44013</v>
      </c>
      <c r="B4579" s="325" t="s">
        <v>156</v>
      </c>
      <c r="C4579" s="325" t="s">
        <v>169</v>
      </c>
      <c r="D4579" s="325" t="s">
        <v>81</v>
      </c>
      <c r="E4579" s="325" t="s">
        <v>47</v>
      </c>
      <c r="F4579" s="325">
        <v>96</v>
      </c>
      <c r="G4579" s="325" t="s">
        <v>170</v>
      </c>
      <c r="H4579" s="325" t="s">
        <v>170</v>
      </c>
      <c r="I4579" s="325" t="s">
        <v>170</v>
      </c>
    </row>
    <row r="4580" spans="1:9" x14ac:dyDescent="0.25">
      <c r="A4580" s="392">
        <v>44013</v>
      </c>
      <c r="B4580" s="324" t="s">
        <v>156</v>
      </c>
      <c r="C4580" s="324" t="s">
        <v>169</v>
      </c>
      <c r="D4580" s="324" t="s">
        <v>81</v>
      </c>
      <c r="E4580" s="324" t="s">
        <v>48</v>
      </c>
      <c r="F4580" s="324">
        <v>87</v>
      </c>
      <c r="G4580" s="324" t="s">
        <v>170</v>
      </c>
      <c r="H4580" s="324" t="s">
        <v>170</v>
      </c>
      <c r="I4580" s="324" t="s">
        <v>170</v>
      </c>
    </row>
    <row r="4581" spans="1:9" x14ac:dyDescent="0.25">
      <c r="A4581" s="393">
        <v>44013</v>
      </c>
      <c r="B4581" s="325" t="s">
        <v>156</v>
      </c>
      <c r="C4581" s="325" t="s">
        <v>169</v>
      </c>
      <c r="D4581" s="325" t="s">
        <v>81</v>
      </c>
      <c r="E4581" s="325" t="s">
        <v>50</v>
      </c>
      <c r="F4581" s="325">
        <v>354</v>
      </c>
      <c r="G4581" s="325" t="s">
        <v>170</v>
      </c>
      <c r="H4581" s="325" t="s">
        <v>170</v>
      </c>
      <c r="I4581" s="325" t="s">
        <v>170</v>
      </c>
    </row>
    <row r="4582" spans="1:9" x14ac:dyDescent="0.25">
      <c r="A4582" s="392">
        <v>44013</v>
      </c>
      <c r="B4582" s="324" t="s">
        <v>156</v>
      </c>
      <c r="C4582" s="324" t="s">
        <v>169</v>
      </c>
      <c r="D4582" s="324" t="s">
        <v>82</v>
      </c>
      <c r="E4582" s="324" t="s">
        <v>9</v>
      </c>
      <c r="F4582" s="324">
        <v>22</v>
      </c>
      <c r="G4582" s="324" t="s">
        <v>170</v>
      </c>
      <c r="H4582" s="324" t="s">
        <v>170</v>
      </c>
      <c r="I4582" s="324" t="s">
        <v>170</v>
      </c>
    </row>
    <row r="4583" spans="1:9" x14ac:dyDescent="0.25">
      <c r="A4583" s="393">
        <v>44013</v>
      </c>
      <c r="B4583" s="325" t="s">
        <v>156</v>
      </c>
      <c r="C4583" s="325" t="s">
        <v>169</v>
      </c>
      <c r="D4583" s="325" t="s">
        <v>82</v>
      </c>
      <c r="E4583" s="325" t="s">
        <v>10</v>
      </c>
      <c r="F4583" s="325">
        <v>97</v>
      </c>
      <c r="G4583" s="325" t="s">
        <v>170</v>
      </c>
      <c r="H4583" s="325" t="s">
        <v>170</v>
      </c>
      <c r="I4583" s="325" t="s">
        <v>170</v>
      </c>
    </row>
    <row r="4584" spans="1:9" x14ac:dyDescent="0.25">
      <c r="A4584" s="392">
        <v>44013</v>
      </c>
      <c r="B4584" s="324" t="s">
        <v>156</v>
      </c>
      <c r="C4584" s="324" t="s">
        <v>169</v>
      </c>
      <c r="D4584" s="324" t="s">
        <v>82</v>
      </c>
      <c r="E4584" s="324" t="s">
        <v>11</v>
      </c>
      <c r="F4584" s="324">
        <v>179</v>
      </c>
      <c r="G4584" s="324" t="s">
        <v>170</v>
      </c>
      <c r="H4584" s="324" t="s">
        <v>170</v>
      </c>
      <c r="I4584" s="324" t="s">
        <v>170</v>
      </c>
    </row>
    <row r="4585" spans="1:9" x14ac:dyDescent="0.25">
      <c r="A4585" s="393">
        <v>44013</v>
      </c>
      <c r="B4585" s="325" t="s">
        <v>156</v>
      </c>
      <c r="C4585" s="325" t="s">
        <v>169</v>
      </c>
      <c r="D4585" s="325" t="s">
        <v>82</v>
      </c>
      <c r="E4585" s="325" t="s">
        <v>12</v>
      </c>
      <c r="F4585" s="325">
        <v>218</v>
      </c>
      <c r="G4585" s="325" t="s">
        <v>170</v>
      </c>
      <c r="H4585" s="325" t="s">
        <v>170</v>
      </c>
      <c r="I4585" s="325" t="s">
        <v>170</v>
      </c>
    </row>
    <row r="4586" spans="1:9" x14ac:dyDescent="0.25">
      <c r="A4586" s="392">
        <v>44013</v>
      </c>
      <c r="B4586" s="324" t="s">
        <v>156</v>
      </c>
      <c r="C4586" s="324" t="s">
        <v>169</v>
      </c>
      <c r="D4586" s="324" t="s">
        <v>82</v>
      </c>
      <c r="E4586" s="324" t="s">
        <v>13</v>
      </c>
      <c r="F4586" s="324">
        <v>211</v>
      </c>
      <c r="G4586" s="324" t="s">
        <v>170</v>
      </c>
      <c r="H4586" s="324" t="s">
        <v>170</v>
      </c>
      <c r="I4586" s="324" t="s">
        <v>170</v>
      </c>
    </row>
    <row r="4587" spans="1:9" x14ac:dyDescent="0.25">
      <c r="A4587" s="393">
        <v>44013</v>
      </c>
      <c r="B4587" s="325" t="s">
        <v>93</v>
      </c>
      <c r="C4587" s="325" t="s">
        <v>169</v>
      </c>
      <c r="D4587" s="325" t="s">
        <v>81</v>
      </c>
      <c r="E4587" s="325" t="s">
        <v>46</v>
      </c>
      <c r="F4587" s="325">
        <v>303</v>
      </c>
      <c r="G4587" s="325">
        <v>276</v>
      </c>
      <c r="H4587" s="325">
        <v>27</v>
      </c>
      <c r="I4587" s="325">
        <v>0.1</v>
      </c>
    </row>
    <row r="4588" spans="1:9" x14ac:dyDescent="0.25">
      <c r="A4588" s="392">
        <v>44013</v>
      </c>
      <c r="B4588" s="324" t="s">
        <v>93</v>
      </c>
      <c r="C4588" s="324" t="s">
        <v>169</v>
      </c>
      <c r="D4588" s="324" t="s">
        <v>81</v>
      </c>
      <c r="E4588" s="324" t="s">
        <v>47</v>
      </c>
      <c r="F4588" s="324">
        <v>143</v>
      </c>
      <c r="G4588" s="324">
        <v>137</v>
      </c>
      <c r="H4588" s="324">
        <v>6</v>
      </c>
      <c r="I4588" s="324">
        <v>0.04</v>
      </c>
    </row>
    <row r="4589" spans="1:9" x14ac:dyDescent="0.25">
      <c r="A4589" s="393">
        <v>44013</v>
      </c>
      <c r="B4589" s="325" t="s">
        <v>93</v>
      </c>
      <c r="C4589" s="325" t="s">
        <v>169</v>
      </c>
      <c r="D4589" s="325" t="s">
        <v>81</v>
      </c>
      <c r="E4589" s="325" t="s">
        <v>48</v>
      </c>
      <c r="F4589" s="325">
        <v>126</v>
      </c>
      <c r="G4589" s="325">
        <v>122</v>
      </c>
      <c r="H4589" s="325">
        <v>4</v>
      </c>
      <c r="I4589" s="325">
        <v>0.03</v>
      </c>
    </row>
    <row r="4590" spans="1:9" x14ac:dyDescent="0.25">
      <c r="A4590" s="392">
        <v>44013</v>
      </c>
      <c r="B4590" s="324" t="s">
        <v>93</v>
      </c>
      <c r="C4590" s="324" t="s">
        <v>169</v>
      </c>
      <c r="D4590" s="324" t="s">
        <v>81</v>
      </c>
      <c r="E4590" s="324" t="s">
        <v>50</v>
      </c>
      <c r="F4590" s="324">
        <v>452</v>
      </c>
      <c r="G4590" s="324">
        <v>452</v>
      </c>
      <c r="H4590" s="324">
        <v>0</v>
      </c>
      <c r="I4590" s="324">
        <v>0</v>
      </c>
    </row>
    <row r="4591" spans="1:9" x14ac:dyDescent="0.25">
      <c r="A4591" s="393">
        <v>44013</v>
      </c>
      <c r="B4591" s="325" t="s">
        <v>93</v>
      </c>
      <c r="C4591" s="325" t="s">
        <v>169</v>
      </c>
      <c r="D4591" s="325" t="s">
        <v>82</v>
      </c>
      <c r="E4591" s="325" t="s">
        <v>9</v>
      </c>
      <c r="F4591" s="325">
        <v>39</v>
      </c>
      <c r="G4591" s="325">
        <v>39</v>
      </c>
      <c r="H4591" s="325">
        <v>0</v>
      </c>
      <c r="I4591" s="325">
        <v>0</v>
      </c>
    </row>
    <row r="4592" spans="1:9" x14ac:dyDescent="0.25">
      <c r="A4592" s="392">
        <v>44013</v>
      </c>
      <c r="B4592" s="324" t="s">
        <v>93</v>
      </c>
      <c r="C4592" s="324" t="s">
        <v>169</v>
      </c>
      <c r="D4592" s="324" t="s">
        <v>82</v>
      </c>
      <c r="E4592" s="324" t="s">
        <v>10</v>
      </c>
      <c r="F4592" s="324">
        <v>133</v>
      </c>
      <c r="G4592" s="324">
        <v>133</v>
      </c>
      <c r="H4592" s="324">
        <v>0</v>
      </c>
      <c r="I4592" s="324">
        <v>0</v>
      </c>
    </row>
    <row r="4593" spans="1:9" x14ac:dyDescent="0.25">
      <c r="A4593" s="393">
        <v>44013</v>
      </c>
      <c r="B4593" s="325" t="s">
        <v>93</v>
      </c>
      <c r="C4593" s="325" t="s">
        <v>169</v>
      </c>
      <c r="D4593" s="325" t="s">
        <v>82</v>
      </c>
      <c r="E4593" s="325" t="s">
        <v>11</v>
      </c>
      <c r="F4593" s="325">
        <v>212</v>
      </c>
      <c r="G4593" s="325">
        <v>213</v>
      </c>
      <c r="H4593" s="325">
        <v>-1</v>
      </c>
      <c r="I4593" s="325">
        <v>0</v>
      </c>
    </row>
    <row r="4594" spans="1:9" x14ac:dyDescent="0.25">
      <c r="A4594" s="392">
        <v>44013</v>
      </c>
      <c r="B4594" s="324" t="s">
        <v>93</v>
      </c>
      <c r="C4594" s="324" t="s">
        <v>169</v>
      </c>
      <c r="D4594" s="324" t="s">
        <v>82</v>
      </c>
      <c r="E4594" s="324" t="s">
        <v>12</v>
      </c>
      <c r="F4594" s="324">
        <v>302</v>
      </c>
      <c r="G4594" s="324">
        <v>302</v>
      </c>
      <c r="H4594" s="324">
        <v>0</v>
      </c>
      <c r="I4594" s="324">
        <v>0</v>
      </c>
    </row>
    <row r="4595" spans="1:9" x14ac:dyDescent="0.25">
      <c r="A4595" s="393">
        <v>44013</v>
      </c>
      <c r="B4595" s="325" t="s">
        <v>93</v>
      </c>
      <c r="C4595" s="325" t="s">
        <v>169</v>
      </c>
      <c r="D4595" s="325" t="s">
        <v>82</v>
      </c>
      <c r="E4595" s="325" t="s">
        <v>13</v>
      </c>
      <c r="F4595" s="325">
        <v>338</v>
      </c>
      <c r="G4595" s="325">
        <v>300</v>
      </c>
      <c r="H4595" s="325">
        <v>38</v>
      </c>
      <c r="I4595" s="325">
        <v>0.13</v>
      </c>
    </row>
    <row r="4596" spans="1:9" x14ac:dyDescent="0.25">
      <c r="A4596" s="392">
        <v>44013</v>
      </c>
      <c r="B4596" s="324" t="s">
        <v>171</v>
      </c>
      <c r="C4596" s="324" t="s">
        <v>169</v>
      </c>
      <c r="D4596" s="324" t="s">
        <v>81</v>
      </c>
      <c r="E4596" s="324" t="s">
        <v>46</v>
      </c>
      <c r="F4596" s="324" t="s">
        <v>170</v>
      </c>
      <c r="G4596" s="324" t="s">
        <v>170</v>
      </c>
      <c r="H4596" s="324" t="s">
        <v>170</v>
      </c>
      <c r="I4596" s="324" t="s">
        <v>170</v>
      </c>
    </row>
    <row r="4597" spans="1:9" x14ac:dyDescent="0.25">
      <c r="A4597" s="393">
        <v>44013</v>
      </c>
      <c r="B4597" s="325" t="s">
        <v>171</v>
      </c>
      <c r="C4597" s="325" t="s">
        <v>169</v>
      </c>
      <c r="D4597" s="325" t="s">
        <v>81</v>
      </c>
      <c r="E4597" s="325" t="s">
        <v>47</v>
      </c>
      <c r="F4597" s="325" t="s">
        <v>170</v>
      </c>
      <c r="G4597" s="325" t="s">
        <v>170</v>
      </c>
      <c r="H4597" s="325" t="s">
        <v>170</v>
      </c>
      <c r="I4597" s="325" t="s">
        <v>170</v>
      </c>
    </row>
    <row r="4598" spans="1:9" x14ac:dyDescent="0.25">
      <c r="A4598" s="392">
        <v>44013</v>
      </c>
      <c r="B4598" s="324" t="s">
        <v>171</v>
      </c>
      <c r="C4598" s="324" t="s">
        <v>169</v>
      </c>
      <c r="D4598" s="324" t="s">
        <v>81</v>
      </c>
      <c r="E4598" s="324" t="s">
        <v>48</v>
      </c>
      <c r="F4598" s="324" t="s">
        <v>170</v>
      </c>
      <c r="G4598" s="324" t="s">
        <v>170</v>
      </c>
      <c r="H4598" s="324" t="s">
        <v>170</v>
      </c>
      <c r="I4598" s="324" t="s">
        <v>170</v>
      </c>
    </row>
    <row r="4599" spans="1:9" x14ac:dyDescent="0.25">
      <c r="A4599" s="393">
        <v>44013</v>
      </c>
      <c r="B4599" s="325" t="s">
        <v>171</v>
      </c>
      <c r="C4599" s="325" t="s">
        <v>169</v>
      </c>
      <c r="D4599" s="325" t="s">
        <v>81</v>
      </c>
      <c r="E4599" s="325" t="s">
        <v>50</v>
      </c>
      <c r="F4599" s="325" t="s">
        <v>170</v>
      </c>
      <c r="G4599" s="325" t="s">
        <v>170</v>
      </c>
      <c r="H4599" s="325" t="s">
        <v>170</v>
      </c>
      <c r="I4599" s="325" t="s">
        <v>170</v>
      </c>
    </row>
    <row r="4600" spans="1:9" x14ac:dyDescent="0.25">
      <c r="A4600" s="392">
        <v>44013</v>
      </c>
      <c r="B4600" s="324" t="s">
        <v>171</v>
      </c>
      <c r="C4600" s="324" t="s">
        <v>169</v>
      </c>
      <c r="D4600" s="324" t="s">
        <v>82</v>
      </c>
      <c r="E4600" s="324" t="s">
        <v>9</v>
      </c>
      <c r="F4600" s="324" t="s">
        <v>170</v>
      </c>
      <c r="G4600" s="324" t="s">
        <v>170</v>
      </c>
      <c r="H4600" s="324" t="s">
        <v>170</v>
      </c>
      <c r="I4600" s="324" t="s">
        <v>170</v>
      </c>
    </row>
    <row r="4601" spans="1:9" x14ac:dyDescent="0.25">
      <c r="A4601" s="393">
        <v>44013</v>
      </c>
      <c r="B4601" s="325" t="s">
        <v>171</v>
      </c>
      <c r="C4601" s="325" t="s">
        <v>169</v>
      </c>
      <c r="D4601" s="325" t="s">
        <v>82</v>
      </c>
      <c r="E4601" s="325" t="s">
        <v>10</v>
      </c>
      <c r="F4601" s="325" t="s">
        <v>170</v>
      </c>
      <c r="G4601" s="325" t="s">
        <v>170</v>
      </c>
      <c r="H4601" s="325" t="s">
        <v>170</v>
      </c>
      <c r="I4601" s="325" t="s">
        <v>170</v>
      </c>
    </row>
    <row r="4602" spans="1:9" x14ac:dyDescent="0.25">
      <c r="A4602" s="392">
        <v>44013</v>
      </c>
      <c r="B4602" s="324" t="s">
        <v>171</v>
      </c>
      <c r="C4602" s="324" t="s">
        <v>169</v>
      </c>
      <c r="D4602" s="324" t="s">
        <v>82</v>
      </c>
      <c r="E4602" s="324" t="s">
        <v>11</v>
      </c>
      <c r="F4602" s="324" t="s">
        <v>170</v>
      </c>
      <c r="G4602" s="324" t="s">
        <v>170</v>
      </c>
      <c r="H4602" s="324" t="s">
        <v>170</v>
      </c>
      <c r="I4602" s="324" t="s">
        <v>170</v>
      </c>
    </row>
    <row r="4603" spans="1:9" x14ac:dyDescent="0.25">
      <c r="A4603" s="393">
        <v>44013</v>
      </c>
      <c r="B4603" s="325" t="s">
        <v>171</v>
      </c>
      <c r="C4603" s="325" t="s">
        <v>169</v>
      </c>
      <c r="D4603" s="325" t="s">
        <v>82</v>
      </c>
      <c r="E4603" s="325" t="s">
        <v>12</v>
      </c>
      <c r="F4603" s="325" t="s">
        <v>170</v>
      </c>
      <c r="G4603" s="325" t="s">
        <v>170</v>
      </c>
      <c r="H4603" s="325" t="s">
        <v>170</v>
      </c>
      <c r="I4603" s="325" t="s">
        <v>170</v>
      </c>
    </row>
    <row r="4604" spans="1:9" x14ac:dyDescent="0.25">
      <c r="A4604" s="392">
        <v>44013</v>
      </c>
      <c r="B4604" s="324" t="s">
        <v>171</v>
      </c>
      <c r="C4604" s="324" t="s">
        <v>169</v>
      </c>
      <c r="D4604" s="324" t="s">
        <v>82</v>
      </c>
      <c r="E4604" s="324" t="s">
        <v>13</v>
      </c>
      <c r="F4604" s="324" t="s">
        <v>170</v>
      </c>
      <c r="G4604" s="324" t="s">
        <v>170</v>
      </c>
      <c r="H4604" s="324" t="s">
        <v>170</v>
      </c>
      <c r="I4604" s="324" t="s">
        <v>170</v>
      </c>
    </row>
    <row r="4605" spans="1:9" x14ac:dyDescent="0.25">
      <c r="A4605" s="393">
        <v>44013</v>
      </c>
      <c r="B4605" s="325" t="s">
        <v>157</v>
      </c>
      <c r="C4605" s="325" t="s">
        <v>169</v>
      </c>
      <c r="D4605" s="325" t="s">
        <v>81</v>
      </c>
      <c r="E4605" s="325" t="s">
        <v>46</v>
      </c>
      <c r="F4605" s="325">
        <v>153</v>
      </c>
      <c r="G4605" s="325" t="s">
        <v>170</v>
      </c>
      <c r="H4605" s="325" t="s">
        <v>170</v>
      </c>
      <c r="I4605" s="325" t="s">
        <v>170</v>
      </c>
    </row>
    <row r="4606" spans="1:9" x14ac:dyDescent="0.25">
      <c r="A4606" s="392">
        <v>44013</v>
      </c>
      <c r="B4606" s="324" t="s">
        <v>157</v>
      </c>
      <c r="C4606" s="324" t="s">
        <v>169</v>
      </c>
      <c r="D4606" s="324" t="s">
        <v>81</v>
      </c>
      <c r="E4606" s="324" t="s">
        <v>47</v>
      </c>
      <c r="F4606" s="324">
        <v>63</v>
      </c>
      <c r="G4606" s="324" t="s">
        <v>170</v>
      </c>
      <c r="H4606" s="324" t="s">
        <v>170</v>
      </c>
      <c r="I4606" s="324" t="s">
        <v>170</v>
      </c>
    </row>
    <row r="4607" spans="1:9" x14ac:dyDescent="0.25">
      <c r="A4607" s="393">
        <v>44013</v>
      </c>
      <c r="B4607" s="325" t="s">
        <v>157</v>
      </c>
      <c r="C4607" s="325" t="s">
        <v>169</v>
      </c>
      <c r="D4607" s="325" t="s">
        <v>81</v>
      </c>
      <c r="E4607" s="325" t="s">
        <v>48</v>
      </c>
      <c r="F4607" s="325">
        <v>73</v>
      </c>
      <c r="G4607" s="325" t="s">
        <v>170</v>
      </c>
      <c r="H4607" s="325" t="s">
        <v>170</v>
      </c>
      <c r="I4607" s="325" t="s">
        <v>170</v>
      </c>
    </row>
    <row r="4608" spans="1:9" x14ac:dyDescent="0.25">
      <c r="A4608" s="392">
        <v>44013</v>
      </c>
      <c r="B4608" s="324" t="s">
        <v>157</v>
      </c>
      <c r="C4608" s="324" t="s">
        <v>169</v>
      </c>
      <c r="D4608" s="324" t="s">
        <v>81</v>
      </c>
      <c r="E4608" s="324" t="s">
        <v>50</v>
      </c>
      <c r="F4608" s="324">
        <v>165</v>
      </c>
      <c r="G4608" s="324" t="s">
        <v>170</v>
      </c>
      <c r="H4608" s="324" t="s">
        <v>170</v>
      </c>
      <c r="I4608" s="324" t="s">
        <v>170</v>
      </c>
    </row>
    <row r="4609" spans="1:9" x14ac:dyDescent="0.25">
      <c r="A4609" s="393">
        <v>44013</v>
      </c>
      <c r="B4609" s="325" t="s">
        <v>157</v>
      </c>
      <c r="C4609" s="325" t="s">
        <v>169</v>
      </c>
      <c r="D4609" s="325" t="s">
        <v>82</v>
      </c>
      <c r="E4609" s="325" t="s">
        <v>9</v>
      </c>
      <c r="F4609" s="325">
        <v>70</v>
      </c>
      <c r="G4609" s="325" t="s">
        <v>170</v>
      </c>
      <c r="H4609" s="325" t="s">
        <v>170</v>
      </c>
      <c r="I4609" s="325" t="s">
        <v>170</v>
      </c>
    </row>
    <row r="4610" spans="1:9" x14ac:dyDescent="0.25">
      <c r="A4610" s="392">
        <v>44013</v>
      </c>
      <c r="B4610" s="324" t="s">
        <v>157</v>
      </c>
      <c r="C4610" s="324" t="s">
        <v>169</v>
      </c>
      <c r="D4610" s="324" t="s">
        <v>82</v>
      </c>
      <c r="E4610" s="324" t="s">
        <v>10</v>
      </c>
      <c r="F4610" s="324">
        <v>11</v>
      </c>
      <c r="G4610" s="324" t="s">
        <v>170</v>
      </c>
      <c r="H4610" s="324" t="s">
        <v>170</v>
      </c>
      <c r="I4610" s="324" t="s">
        <v>170</v>
      </c>
    </row>
    <row r="4611" spans="1:9" x14ac:dyDescent="0.25">
      <c r="A4611" s="393">
        <v>44013</v>
      </c>
      <c r="B4611" s="325" t="s">
        <v>157</v>
      </c>
      <c r="C4611" s="325" t="s">
        <v>169</v>
      </c>
      <c r="D4611" s="325" t="s">
        <v>82</v>
      </c>
      <c r="E4611" s="325" t="s">
        <v>11</v>
      </c>
      <c r="F4611" s="325">
        <v>68</v>
      </c>
      <c r="G4611" s="325" t="s">
        <v>170</v>
      </c>
      <c r="H4611" s="325" t="s">
        <v>170</v>
      </c>
      <c r="I4611" s="325" t="s">
        <v>170</v>
      </c>
    </row>
    <row r="4612" spans="1:9" x14ac:dyDescent="0.25">
      <c r="A4612" s="392">
        <v>44013</v>
      </c>
      <c r="B4612" s="324" t="s">
        <v>157</v>
      </c>
      <c r="C4612" s="324" t="s">
        <v>169</v>
      </c>
      <c r="D4612" s="324" t="s">
        <v>82</v>
      </c>
      <c r="E4612" s="324" t="s">
        <v>12</v>
      </c>
      <c r="F4612" s="324">
        <v>58</v>
      </c>
      <c r="G4612" s="324" t="s">
        <v>170</v>
      </c>
      <c r="H4612" s="324" t="s">
        <v>170</v>
      </c>
      <c r="I4612" s="324" t="s">
        <v>170</v>
      </c>
    </row>
    <row r="4613" spans="1:9" x14ac:dyDescent="0.25">
      <c r="A4613" s="393">
        <v>44013</v>
      </c>
      <c r="B4613" s="325" t="s">
        <v>157</v>
      </c>
      <c r="C4613" s="325" t="s">
        <v>169</v>
      </c>
      <c r="D4613" s="325" t="s">
        <v>82</v>
      </c>
      <c r="E4613" s="325" t="s">
        <v>13</v>
      </c>
      <c r="F4613" s="325">
        <v>208</v>
      </c>
      <c r="G4613" s="325" t="s">
        <v>170</v>
      </c>
      <c r="H4613" s="325" t="s">
        <v>170</v>
      </c>
      <c r="I4613" s="325" t="s">
        <v>170</v>
      </c>
    </row>
    <row r="4614" spans="1:9" x14ac:dyDescent="0.25">
      <c r="A4614" s="392">
        <v>44013</v>
      </c>
      <c r="B4614" s="324" t="s">
        <v>158</v>
      </c>
      <c r="C4614" s="324" t="s">
        <v>169</v>
      </c>
      <c r="D4614" s="324" t="s">
        <v>81</v>
      </c>
      <c r="E4614" s="324" t="s">
        <v>46</v>
      </c>
      <c r="F4614" s="324">
        <v>354</v>
      </c>
      <c r="G4614" s="324" t="s">
        <v>170</v>
      </c>
      <c r="H4614" s="324" t="s">
        <v>170</v>
      </c>
      <c r="I4614" s="324" t="s">
        <v>170</v>
      </c>
    </row>
    <row r="4615" spans="1:9" x14ac:dyDescent="0.25">
      <c r="A4615" s="393">
        <v>44013</v>
      </c>
      <c r="B4615" s="325" t="s">
        <v>158</v>
      </c>
      <c r="C4615" s="325" t="s">
        <v>169</v>
      </c>
      <c r="D4615" s="325" t="s">
        <v>81</v>
      </c>
      <c r="E4615" s="325" t="s">
        <v>47</v>
      </c>
      <c r="F4615" s="325">
        <v>101</v>
      </c>
      <c r="G4615" s="325" t="s">
        <v>170</v>
      </c>
      <c r="H4615" s="325" t="s">
        <v>170</v>
      </c>
      <c r="I4615" s="325" t="s">
        <v>170</v>
      </c>
    </row>
    <row r="4616" spans="1:9" x14ac:dyDescent="0.25">
      <c r="A4616" s="392">
        <v>44013</v>
      </c>
      <c r="B4616" s="324" t="s">
        <v>158</v>
      </c>
      <c r="C4616" s="324" t="s">
        <v>169</v>
      </c>
      <c r="D4616" s="324" t="s">
        <v>81</v>
      </c>
      <c r="E4616" s="324" t="s">
        <v>48</v>
      </c>
      <c r="F4616" s="324">
        <v>88</v>
      </c>
      <c r="G4616" s="324" t="s">
        <v>170</v>
      </c>
      <c r="H4616" s="324" t="s">
        <v>170</v>
      </c>
      <c r="I4616" s="324" t="s">
        <v>170</v>
      </c>
    </row>
    <row r="4617" spans="1:9" x14ac:dyDescent="0.25">
      <c r="A4617" s="393">
        <v>44013</v>
      </c>
      <c r="B4617" s="325" t="s">
        <v>158</v>
      </c>
      <c r="C4617" s="325" t="s">
        <v>169</v>
      </c>
      <c r="D4617" s="325" t="s">
        <v>81</v>
      </c>
      <c r="E4617" s="325" t="s">
        <v>50</v>
      </c>
      <c r="F4617" s="325">
        <v>148</v>
      </c>
      <c r="G4617" s="325" t="s">
        <v>170</v>
      </c>
      <c r="H4617" s="325" t="s">
        <v>170</v>
      </c>
      <c r="I4617" s="325" t="s">
        <v>170</v>
      </c>
    </row>
    <row r="4618" spans="1:9" x14ac:dyDescent="0.25">
      <c r="A4618" s="392">
        <v>44013</v>
      </c>
      <c r="B4618" s="324" t="s">
        <v>158</v>
      </c>
      <c r="C4618" s="324" t="s">
        <v>169</v>
      </c>
      <c r="D4618" s="324" t="s">
        <v>82</v>
      </c>
      <c r="E4618" s="324" t="s">
        <v>9</v>
      </c>
      <c r="F4618" s="324">
        <v>31</v>
      </c>
      <c r="G4618" s="324" t="s">
        <v>170</v>
      </c>
      <c r="H4618" s="324" t="s">
        <v>170</v>
      </c>
      <c r="I4618" s="324" t="s">
        <v>170</v>
      </c>
    </row>
    <row r="4619" spans="1:9" x14ac:dyDescent="0.25">
      <c r="A4619" s="393">
        <v>44013</v>
      </c>
      <c r="B4619" s="325" t="s">
        <v>158</v>
      </c>
      <c r="C4619" s="325" t="s">
        <v>169</v>
      </c>
      <c r="D4619" s="325" t="s">
        <v>82</v>
      </c>
      <c r="E4619" s="325" t="s">
        <v>10</v>
      </c>
      <c r="F4619" s="325">
        <v>40</v>
      </c>
      <c r="G4619" s="325" t="s">
        <v>170</v>
      </c>
      <c r="H4619" s="325" t="s">
        <v>170</v>
      </c>
      <c r="I4619" s="325" t="s">
        <v>170</v>
      </c>
    </row>
    <row r="4620" spans="1:9" x14ac:dyDescent="0.25">
      <c r="A4620" s="392">
        <v>44013</v>
      </c>
      <c r="B4620" s="324" t="s">
        <v>158</v>
      </c>
      <c r="C4620" s="324" t="s">
        <v>169</v>
      </c>
      <c r="D4620" s="324" t="s">
        <v>82</v>
      </c>
      <c r="E4620" s="324" t="s">
        <v>11</v>
      </c>
      <c r="F4620" s="324">
        <v>71</v>
      </c>
      <c r="G4620" s="324" t="s">
        <v>170</v>
      </c>
      <c r="H4620" s="324" t="s">
        <v>170</v>
      </c>
      <c r="I4620" s="324" t="s">
        <v>170</v>
      </c>
    </row>
    <row r="4621" spans="1:9" x14ac:dyDescent="0.25">
      <c r="A4621" s="393">
        <v>44013</v>
      </c>
      <c r="B4621" s="325" t="s">
        <v>158</v>
      </c>
      <c r="C4621" s="325" t="s">
        <v>169</v>
      </c>
      <c r="D4621" s="325" t="s">
        <v>82</v>
      </c>
      <c r="E4621" s="325" t="s">
        <v>12</v>
      </c>
      <c r="F4621" s="325">
        <v>227</v>
      </c>
      <c r="G4621" s="325" t="s">
        <v>170</v>
      </c>
      <c r="H4621" s="325" t="s">
        <v>170</v>
      </c>
      <c r="I4621" s="325" t="s">
        <v>170</v>
      </c>
    </row>
    <row r="4622" spans="1:9" x14ac:dyDescent="0.25">
      <c r="A4622" s="392">
        <v>44013</v>
      </c>
      <c r="B4622" s="324" t="s">
        <v>158</v>
      </c>
      <c r="C4622" s="324" t="s">
        <v>169</v>
      </c>
      <c r="D4622" s="324" t="s">
        <v>82</v>
      </c>
      <c r="E4622" s="324" t="s">
        <v>13</v>
      </c>
      <c r="F4622" s="324">
        <v>322</v>
      </c>
      <c r="G4622" s="324" t="s">
        <v>170</v>
      </c>
      <c r="H4622" s="324" t="s">
        <v>170</v>
      </c>
      <c r="I4622" s="324" t="s">
        <v>170</v>
      </c>
    </row>
    <row r="4623" spans="1:9" x14ac:dyDescent="0.25">
      <c r="A4623" s="393">
        <v>44013</v>
      </c>
      <c r="B4623" s="325" t="s">
        <v>94</v>
      </c>
      <c r="C4623" s="325" t="s">
        <v>169</v>
      </c>
      <c r="D4623" s="325" t="s">
        <v>81</v>
      </c>
      <c r="E4623" s="325" t="s">
        <v>46</v>
      </c>
      <c r="F4623" s="325">
        <v>277</v>
      </c>
      <c r="G4623" s="325">
        <v>266</v>
      </c>
      <c r="H4623" s="325">
        <v>11</v>
      </c>
      <c r="I4623" s="325">
        <v>0.04</v>
      </c>
    </row>
    <row r="4624" spans="1:9" x14ac:dyDescent="0.25">
      <c r="A4624" s="392">
        <v>44013</v>
      </c>
      <c r="B4624" s="324" t="s">
        <v>94</v>
      </c>
      <c r="C4624" s="324" t="s">
        <v>169</v>
      </c>
      <c r="D4624" s="324" t="s">
        <v>81</v>
      </c>
      <c r="E4624" s="324" t="s">
        <v>47</v>
      </c>
      <c r="F4624" s="324">
        <v>563</v>
      </c>
      <c r="G4624" s="324">
        <v>569</v>
      </c>
      <c r="H4624" s="324">
        <v>-6</v>
      </c>
      <c r="I4624" s="324">
        <v>-0.01</v>
      </c>
    </row>
    <row r="4625" spans="1:9" x14ac:dyDescent="0.25">
      <c r="A4625" s="393">
        <v>44013</v>
      </c>
      <c r="B4625" s="325" t="s">
        <v>94</v>
      </c>
      <c r="C4625" s="325" t="s">
        <v>169</v>
      </c>
      <c r="D4625" s="325" t="s">
        <v>81</v>
      </c>
      <c r="E4625" s="325" t="s">
        <v>48</v>
      </c>
      <c r="F4625" s="325">
        <v>196</v>
      </c>
      <c r="G4625" s="325">
        <v>191</v>
      </c>
      <c r="H4625" s="325">
        <v>5</v>
      </c>
      <c r="I4625" s="325">
        <v>0.03</v>
      </c>
    </row>
    <row r="4626" spans="1:9" x14ac:dyDescent="0.25">
      <c r="A4626" s="392">
        <v>44013</v>
      </c>
      <c r="B4626" s="324" t="s">
        <v>94</v>
      </c>
      <c r="C4626" s="324" t="s">
        <v>169</v>
      </c>
      <c r="D4626" s="324" t="s">
        <v>81</v>
      </c>
      <c r="E4626" s="324" t="s">
        <v>50</v>
      </c>
      <c r="F4626" s="324">
        <v>1245</v>
      </c>
      <c r="G4626" s="324">
        <v>1246</v>
      </c>
      <c r="H4626" s="324">
        <v>-1</v>
      </c>
      <c r="I4626" s="324">
        <v>0</v>
      </c>
    </row>
    <row r="4627" spans="1:9" x14ac:dyDescent="0.25">
      <c r="A4627" s="393">
        <v>44013</v>
      </c>
      <c r="B4627" s="325" t="s">
        <v>94</v>
      </c>
      <c r="C4627" s="325" t="s">
        <v>169</v>
      </c>
      <c r="D4627" s="325" t="s">
        <v>82</v>
      </c>
      <c r="E4627" s="325" t="s">
        <v>9</v>
      </c>
      <c r="F4627" s="325">
        <v>525</v>
      </c>
      <c r="G4627" s="325">
        <v>529</v>
      </c>
      <c r="H4627" s="325">
        <v>-4</v>
      </c>
      <c r="I4627" s="325">
        <v>-0.01</v>
      </c>
    </row>
    <row r="4628" spans="1:9" x14ac:dyDescent="0.25">
      <c r="A4628" s="392">
        <v>44013</v>
      </c>
      <c r="B4628" s="324" t="s">
        <v>94</v>
      </c>
      <c r="C4628" s="324" t="s">
        <v>169</v>
      </c>
      <c r="D4628" s="324" t="s">
        <v>82</v>
      </c>
      <c r="E4628" s="324" t="s">
        <v>10</v>
      </c>
      <c r="F4628" s="324">
        <v>259</v>
      </c>
      <c r="G4628" s="324">
        <v>259</v>
      </c>
      <c r="H4628" s="324">
        <v>0</v>
      </c>
      <c r="I4628" s="324">
        <v>0</v>
      </c>
    </row>
    <row r="4629" spans="1:9" x14ac:dyDescent="0.25">
      <c r="A4629" s="393">
        <v>44013</v>
      </c>
      <c r="B4629" s="325" t="s">
        <v>94</v>
      </c>
      <c r="C4629" s="325" t="s">
        <v>169</v>
      </c>
      <c r="D4629" s="325" t="s">
        <v>82</v>
      </c>
      <c r="E4629" s="325" t="s">
        <v>11</v>
      </c>
      <c r="F4629" s="325">
        <v>450</v>
      </c>
      <c r="G4629" s="325">
        <v>451</v>
      </c>
      <c r="H4629" s="325">
        <v>-1</v>
      </c>
      <c r="I4629" s="325">
        <v>0</v>
      </c>
    </row>
    <row r="4630" spans="1:9" x14ac:dyDescent="0.25">
      <c r="A4630" s="392">
        <v>44013</v>
      </c>
      <c r="B4630" s="324" t="s">
        <v>94</v>
      </c>
      <c r="C4630" s="324" t="s">
        <v>169</v>
      </c>
      <c r="D4630" s="324" t="s">
        <v>82</v>
      </c>
      <c r="E4630" s="324" t="s">
        <v>12</v>
      </c>
      <c r="F4630" s="324">
        <v>382</v>
      </c>
      <c r="G4630" s="324">
        <v>380</v>
      </c>
      <c r="H4630" s="324">
        <v>2</v>
      </c>
      <c r="I4630" s="324">
        <v>0.01</v>
      </c>
    </row>
    <row r="4631" spans="1:9" x14ac:dyDescent="0.25">
      <c r="A4631" s="393">
        <v>44013</v>
      </c>
      <c r="B4631" s="325" t="s">
        <v>94</v>
      </c>
      <c r="C4631" s="325" t="s">
        <v>169</v>
      </c>
      <c r="D4631" s="325" t="s">
        <v>82</v>
      </c>
      <c r="E4631" s="325" t="s">
        <v>13</v>
      </c>
      <c r="F4631" s="325">
        <v>665</v>
      </c>
      <c r="G4631" s="325">
        <v>653</v>
      </c>
      <c r="H4631" s="325">
        <v>12</v>
      </c>
      <c r="I4631" s="325">
        <v>0.02</v>
      </c>
    </row>
    <row r="4632" spans="1:9" x14ac:dyDescent="0.25">
      <c r="A4632" s="392">
        <v>44013</v>
      </c>
      <c r="B4632" s="324" t="s">
        <v>159</v>
      </c>
      <c r="C4632" s="324" t="s">
        <v>169</v>
      </c>
      <c r="D4632" s="324" t="s">
        <v>81</v>
      </c>
      <c r="E4632" s="324" t="s">
        <v>46</v>
      </c>
      <c r="F4632" s="324">
        <v>113</v>
      </c>
      <c r="G4632" s="324" t="s">
        <v>170</v>
      </c>
      <c r="H4632" s="324" t="s">
        <v>170</v>
      </c>
      <c r="I4632" s="324" t="s">
        <v>170</v>
      </c>
    </row>
    <row r="4633" spans="1:9" x14ac:dyDescent="0.25">
      <c r="A4633" s="393">
        <v>44013</v>
      </c>
      <c r="B4633" s="325" t="s">
        <v>159</v>
      </c>
      <c r="C4633" s="325" t="s">
        <v>169</v>
      </c>
      <c r="D4633" s="325" t="s">
        <v>81</v>
      </c>
      <c r="E4633" s="325" t="s">
        <v>47</v>
      </c>
      <c r="F4633" s="325">
        <v>47</v>
      </c>
      <c r="G4633" s="325" t="s">
        <v>170</v>
      </c>
      <c r="H4633" s="325" t="s">
        <v>170</v>
      </c>
      <c r="I4633" s="325" t="s">
        <v>170</v>
      </c>
    </row>
    <row r="4634" spans="1:9" x14ac:dyDescent="0.25">
      <c r="A4634" s="392">
        <v>44013</v>
      </c>
      <c r="B4634" s="324" t="s">
        <v>159</v>
      </c>
      <c r="C4634" s="324" t="s">
        <v>169</v>
      </c>
      <c r="D4634" s="324" t="s">
        <v>81</v>
      </c>
      <c r="E4634" s="324" t="s">
        <v>48</v>
      </c>
      <c r="F4634" s="324">
        <v>39</v>
      </c>
      <c r="G4634" s="324" t="s">
        <v>170</v>
      </c>
      <c r="H4634" s="324" t="s">
        <v>170</v>
      </c>
      <c r="I4634" s="324" t="s">
        <v>170</v>
      </c>
    </row>
    <row r="4635" spans="1:9" x14ac:dyDescent="0.25">
      <c r="A4635" s="393">
        <v>44013</v>
      </c>
      <c r="B4635" s="325" t="s">
        <v>159</v>
      </c>
      <c r="C4635" s="325" t="s">
        <v>169</v>
      </c>
      <c r="D4635" s="325" t="s">
        <v>81</v>
      </c>
      <c r="E4635" s="325" t="s">
        <v>50</v>
      </c>
      <c r="F4635" s="325">
        <v>98</v>
      </c>
      <c r="G4635" s="325" t="s">
        <v>170</v>
      </c>
      <c r="H4635" s="325" t="s">
        <v>170</v>
      </c>
      <c r="I4635" s="325" t="s">
        <v>170</v>
      </c>
    </row>
    <row r="4636" spans="1:9" x14ac:dyDescent="0.25">
      <c r="A4636" s="392">
        <v>44013</v>
      </c>
      <c r="B4636" s="324" t="s">
        <v>159</v>
      </c>
      <c r="C4636" s="324" t="s">
        <v>169</v>
      </c>
      <c r="D4636" s="324" t="s">
        <v>82</v>
      </c>
      <c r="E4636" s="324" t="s">
        <v>9</v>
      </c>
      <c r="F4636" s="324">
        <v>17</v>
      </c>
      <c r="G4636" s="324" t="s">
        <v>170</v>
      </c>
      <c r="H4636" s="324" t="s">
        <v>170</v>
      </c>
      <c r="I4636" s="324" t="s">
        <v>170</v>
      </c>
    </row>
    <row r="4637" spans="1:9" x14ac:dyDescent="0.25">
      <c r="A4637" s="393">
        <v>44013</v>
      </c>
      <c r="B4637" s="325" t="s">
        <v>159</v>
      </c>
      <c r="C4637" s="325" t="s">
        <v>169</v>
      </c>
      <c r="D4637" s="325" t="s">
        <v>82</v>
      </c>
      <c r="E4637" s="325" t="s">
        <v>10</v>
      </c>
      <c r="F4637" s="325">
        <v>36</v>
      </c>
      <c r="G4637" s="325" t="s">
        <v>170</v>
      </c>
      <c r="H4637" s="325" t="s">
        <v>170</v>
      </c>
      <c r="I4637" s="325" t="s">
        <v>170</v>
      </c>
    </row>
    <row r="4638" spans="1:9" x14ac:dyDescent="0.25">
      <c r="A4638" s="392">
        <v>44013</v>
      </c>
      <c r="B4638" s="324" t="s">
        <v>159</v>
      </c>
      <c r="C4638" s="324" t="s">
        <v>169</v>
      </c>
      <c r="D4638" s="324" t="s">
        <v>82</v>
      </c>
      <c r="E4638" s="324" t="s">
        <v>11</v>
      </c>
      <c r="F4638" s="324">
        <v>33</v>
      </c>
      <c r="G4638" s="324" t="s">
        <v>170</v>
      </c>
      <c r="H4638" s="324" t="s">
        <v>170</v>
      </c>
      <c r="I4638" s="324" t="s">
        <v>170</v>
      </c>
    </row>
    <row r="4639" spans="1:9" x14ac:dyDescent="0.25">
      <c r="A4639" s="393">
        <v>44013</v>
      </c>
      <c r="B4639" s="325" t="s">
        <v>159</v>
      </c>
      <c r="C4639" s="325" t="s">
        <v>169</v>
      </c>
      <c r="D4639" s="325" t="s">
        <v>82</v>
      </c>
      <c r="E4639" s="325" t="s">
        <v>12</v>
      </c>
      <c r="F4639" s="325">
        <v>84</v>
      </c>
      <c r="G4639" s="325" t="s">
        <v>170</v>
      </c>
      <c r="H4639" s="325" t="s">
        <v>170</v>
      </c>
      <c r="I4639" s="325" t="s">
        <v>170</v>
      </c>
    </row>
    <row r="4640" spans="1:9" x14ac:dyDescent="0.25">
      <c r="A4640" s="392">
        <v>44013</v>
      </c>
      <c r="B4640" s="324" t="s">
        <v>159</v>
      </c>
      <c r="C4640" s="324" t="s">
        <v>169</v>
      </c>
      <c r="D4640" s="324" t="s">
        <v>82</v>
      </c>
      <c r="E4640" s="324" t="s">
        <v>13</v>
      </c>
      <c r="F4640" s="324">
        <v>127</v>
      </c>
      <c r="G4640" s="324" t="s">
        <v>170</v>
      </c>
      <c r="H4640" s="324" t="s">
        <v>170</v>
      </c>
      <c r="I4640" s="324" t="s">
        <v>170</v>
      </c>
    </row>
    <row r="4641" spans="1:9" x14ac:dyDescent="0.25">
      <c r="A4641" s="393">
        <v>44013</v>
      </c>
      <c r="B4641" s="325" t="s">
        <v>160</v>
      </c>
      <c r="C4641" s="325" t="s">
        <v>169</v>
      </c>
      <c r="D4641" s="325" t="s">
        <v>81</v>
      </c>
      <c r="E4641" s="325" t="s">
        <v>46</v>
      </c>
      <c r="F4641" s="325">
        <v>18</v>
      </c>
      <c r="G4641" s="325" t="s">
        <v>170</v>
      </c>
      <c r="H4641" s="325" t="s">
        <v>170</v>
      </c>
      <c r="I4641" s="325" t="s">
        <v>170</v>
      </c>
    </row>
    <row r="4642" spans="1:9" x14ac:dyDescent="0.25">
      <c r="A4642" s="392">
        <v>44013</v>
      </c>
      <c r="B4642" s="324" t="s">
        <v>160</v>
      </c>
      <c r="C4642" s="324" t="s">
        <v>169</v>
      </c>
      <c r="D4642" s="324" t="s">
        <v>81</v>
      </c>
      <c r="E4642" s="324" t="s">
        <v>47</v>
      </c>
      <c r="F4642" s="324">
        <v>21</v>
      </c>
      <c r="G4642" s="324" t="s">
        <v>170</v>
      </c>
      <c r="H4642" s="324" t="s">
        <v>170</v>
      </c>
      <c r="I4642" s="324" t="s">
        <v>170</v>
      </c>
    </row>
    <row r="4643" spans="1:9" x14ac:dyDescent="0.25">
      <c r="A4643" s="393">
        <v>44013</v>
      </c>
      <c r="B4643" s="325" t="s">
        <v>160</v>
      </c>
      <c r="C4643" s="325" t="s">
        <v>169</v>
      </c>
      <c r="D4643" s="325" t="s">
        <v>81</v>
      </c>
      <c r="E4643" s="325" t="s">
        <v>48</v>
      </c>
      <c r="F4643" s="325">
        <v>31</v>
      </c>
      <c r="G4643" s="325" t="s">
        <v>170</v>
      </c>
      <c r="H4643" s="325" t="s">
        <v>170</v>
      </c>
      <c r="I4643" s="325" t="s">
        <v>170</v>
      </c>
    </row>
    <row r="4644" spans="1:9" x14ac:dyDescent="0.25">
      <c r="A4644" s="392">
        <v>44013</v>
      </c>
      <c r="B4644" s="324" t="s">
        <v>160</v>
      </c>
      <c r="C4644" s="324" t="s">
        <v>169</v>
      </c>
      <c r="D4644" s="324" t="s">
        <v>81</v>
      </c>
      <c r="E4644" s="324" t="s">
        <v>50</v>
      </c>
      <c r="F4644" s="324">
        <v>86</v>
      </c>
      <c r="G4644" s="324" t="s">
        <v>170</v>
      </c>
      <c r="H4644" s="324" t="s">
        <v>170</v>
      </c>
      <c r="I4644" s="324" t="s">
        <v>170</v>
      </c>
    </row>
    <row r="4645" spans="1:9" x14ac:dyDescent="0.25">
      <c r="A4645" s="393">
        <v>44013</v>
      </c>
      <c r="B4645" s="325" t="s">
        <v>13</v>
      </c>
      <c r="C4645" s="325" t="s">
        <v>169</v>
      </c>
      <c r="D4645" s="325" t="s">
        <v>81</v>
      </c>
      <c r="E4645" s="325" t="s">
        <v>46</v>
      </c>
      <c r="F4645" s="325">
        <v>197</v>
      </c>
      <c r="G4645" s="325">
        <v>229</v>
      </c>
      <c r="H4645" s="325">
        <v>-32</v>
      </c>
      <c r="I4645" s="325">
        <v>-0.14000000000000001</v>
      </c>
    </row>
    <row r="4646" spans="1:9" x14ac:dyDescent="0.25">
      <c r="A4646" s="392">
        <v>44013</v>
      </c>
      <c r="B4646" s="324" t="s">
        <v>13</v>
      </c>
      <c r="C4646" s="324" t="s">
        <v>169</v>
      </c>
      <c r="D4646" s="324" t="s">
        <v>81</v>
      </c>
      <c r="E4646" s="324" t="s">
        <v>47</v>
      </c>
      <c r="F4646" s="324">
        <v>81</v>
      </c>
      <c r="G4646" s="324">
        <v>83</v>
      </c>
      <c r="H4646" s="324">
        <v>-2</v>
      </c>
      <c r="I4646" s="324">
        <v>-0.02</v>
      </c>
    </row>
    <row r="4647" spans="1:9" x14ac:dyDescent="0.25">
      <c r="A4647" s="393">
        <v>44013</v>
      </c>
      <c r="B4647" s="325" t="s">
        <v>13</v>
      </c>
      <c r="C4647" s="325" t="s">
        <v>169</v>
      </c>
      <c r="D4647" s="325" t="s">
        <v>81</v>
      </c>
      <c r="E4647" s="325" t="s">
        <v>48</v>
      </c>
      <c r="F4647" s="325">
        <v>69</v>
      </c>
      <c r="G4647" s="325">
        <v>72</v>
      </c>
      <c r="H4647" s="325">
        <v>-3</v>
      </c>
      <c r="I4647" s="325">
        <v>-0.04</v>
      </c>
    </row>
    <row r="4648" spans="1:9" x14ac:dyDescent="0.25">
      <c r="A4648" s="392">
        <v>44013</v>
      </c>
      <c r="B4648" s="324" t="s">
        <v>13</v>
      </c>
      <c r="C4648" s="324" t="s">
        <v>169</v>
      </c>
      <c r="D4648" s="324" t="s">
        <v>81</v>
      </c>
      <c r="E4648" s="324" t="s">
        <v>50</v>
      </c>
      <c r="F4648" s="324">
        <v>103</v>
      </c>
      <c r="G4648" s="324">
        <v>111</v>
      </c>
      <c r="H4648" s="324">
        <v>-8</v>
      </c>
      <c r="I4648" s="324">
        <v>-7.0000000000000007E-2</v>
      </c>
    </row>
    <row r="4649" spans="1:9" x14ac:dyDescent="0.25">
      <c r="A4649" s="393">
        <v>44013</v>
      </c>
      <c r="B4649" s="325" t="s">
        <v>95</v>
      </c>
      <c r="C4649" s="325" t="s">
        <v>169</v>
      </c>
      <c r="D4649" s="325" t="s">
        <v>81</v>
      </c>
      <c r="E4649" s="325" t="s">
        <v>46</v>
      </c>
      <c r="F4649" s="325">
        <v>724</v>
      </c>
      <c r="G4649" s="325">
        <v>638</v>
      </c>
      <c r="H4649" s="325">
        <v>86</v>
      </c>
      <c r="I4649" s="325">
        <v>0.13</v>
      </c>
    </row>
    <row r="4650" spans="1:9" x14ac:dyDescent="0.25">
      <c r="A4650" s="392">
        <v>44013</v>
      </c>
      <c r="B4650" s="324" t="s">
        <v>95</v>
      </c>
      <c r="C4650" s="324" t="s">
        <v>169</v>
      </c>
      <c r="D4650" s="324" t="s">
        <v>81</v>
      </c>
      <c r="E4650" s="324" t="s">
        <v>47</v>
      </c>
      <c r="F4650" s="324">
        <v>220</v>
      </c>
      <c r="G4650" s="324">
        <v>208</v>
      </c>
      <c r="H4650" s="324">
        <v>12</v>
      </c>
      <c r="I4650" s="324">
        <v>0.06</v>
      </c>
    </row>
    <row r="4651" spans="1:9" x14ac:dyDescent="0.25">
      <c r="A4651" s="393">
        <v>44013</v>
      </c>
      <c r="B4651" s="325" t="s">
        <v>95</v>
      </c>
      <c r="C4651" s="325" t="s">
        <v>169</v>
      </c>
      <c r="D4651" s="325" t="s">
        <v>81</v>
      </c>
      <c r="E4651" s="325" t="s">
        <v>48</v>
      </c>
      <c r="F4651" s="325">
        <v>210</v>
      </c>
      <c r="G4651" s="325">
        <v>198</v>
      </c>
      <c r="H4651" s="325">
        <v>12</v>
      </c>
      <c r="I4651" s="325">
        <v>0.06</v>
      </c>
    </row>
    <row r="4652" spans="1:9" x14ac:dyDescent="0.25">
      <c r="A4652" s="392">
        <v>44013</v>
      </c>
      <c r="B4652" s="324" t="s">
        <v>95</v>
      </c>
      <c r="C4652" s="324" t="s">
        <v>169</v>
      </c>
      <c r="D4652" s="324" t="s">
        <v>81</v>
      </c>
      <c r="E4652" s="324" t="s">
        <v>50</v>
      </c>
      <c r="F4652" s="324">
        <v>264</v>
      </c>
      <c r="G4652" s="324">
        <v>264</v>
      </c>
      <c r="H4652" s="324">
        <v>0</v>
      </c>
      <c r="I4652" s="324">
        <v>0</v>
      </c>
    </row>
    <row r="4653" spans="1:9" x14ac:dyDescent="0.25">
      <c r="A4653" s="393">
        <v>44013</v>
      </c>
      <c r="B4653" s="325" t="s">
        <v>95</v>
      </c>
      <c r="C4653" s="325" t="s">
        <v>169</v>
      </c>
      <c r="D4653" s="325" t="s">
        <v>82</v>
      </c>
      <c r="E4653" s="325" t="s">
        <v>9</v>
      </c>
      <c r="F4653" s="325">
        <v>31</v>
      </c>
      <c r="G4653" s="325">
        <v>31</v>
      </c>
      <c r="H4653" s="325">
        <v>0</v>
      </c>
      <c r="I4653" s="325">
        <v>0</v>
      </c>
    </row>
    <row r="4654" spans="1:9" x14ac:dyDescent="0.25">
      <c r="A4654" s="392">
        <v>44013</v>
      </c>
      <c r="B4654" s="324" t="s">
        <v>95</v>
      </c>
      <c r="C4654" s="324" t="s">
        <v>169</v>
      </c>
      <c r="D4654" s="324" t="s">
        <v>82</v>
      </c>
      <c r="E4654" s="324" t="s">
        <v>10</v>
      </c>
      <c r="F4654" s="324">
        <v>40</v>
      </c>
      <c r="G4654" s="324">
        <v>40</v>
      </c>
      <c r="H4654" s="324">
        <v>0</v>
      </c>
      <c r="I4654" s="324">
        <v>0</v>
      </c>
    </row>
    <row r="4655" spans="1:9" x14ac:dyDescent="0.25">
      <c r="A4655" s="393">
        <v>44013</v>
      </c>
      <c r="B4655" s="325" t="s">
        <v>95</v>
      </c>
      <c r="C4655" s="325" t="s">
        <v>169</v>
      </c>
      <c r="D4655" s="325" t="s">
        <v>82</v>
      </c>
      <c r="E4655" s="325" t="s">
        <v>11</v>
      </c>
      <c r="F4655" s="325">
        <v>71</v>
      </c>
      <c r="G4655" s="325">
        <v>71</v>
      </c>
      <c r="H4655" s="325">
        <v>0</v>
      </c>
      <c r="I4655" s="325">
        <v>0</v>
      </c>
    </row>
    <row r="4656" spans="1:9" x14ac:dyDescent="0.25">
      <c r="A4656" s="392">
        <v>44013</v>
      </c>
      <c r="B4656" s="324" t="s">
        <v>95</v>
      </c>
      <c r="C4656" s="324" t="s">
        <v>169</v>
      </c>
      <c r="D4656" s="324" t="s">
        <v>82</v>
      </c>
      <c r="E4656" s="324" t="s">
        <v>12</v>
      </c>
      <c r="F4656" s="324">
        <v>227</v>
      </c>
      <c r="G4656" s="324">
        <v>227</v>
      </c>
      <c r="H4656" s="324">
        <v>0</v>
      </c>
      <c r="I4656" s="324">
        <v>0</v>
      </c>
    </row>
    <row r="4657" spans="1:9" x14ac:dyDescent="0.25">
      <c r="A4657" s="393">
        <v>44013</v>
      </c>
      <c r="B4657" s="325" t="s">
        <v>95</v>
      </c>
      <c r="C4657" s="325" t="s">
        <v>169</v>
      </c>
      <c r="D4657" s="325" t="s">
        <v>82</v>
      </c>
      <c r="E4657" s="325" t="s">
        <v>13</v>
      </c>
      <c r="F4657" s="325">
        <v>322</v>
      </c>
      <c r="G4657" s="325">
        <v>267</v>
      </c>
      <c r="H4657" s="325">
        <v>55</v>
      </c>
      <c r="I4657" s="325">
        <v>0.21</v>
      </c>
    </row>
    <row r="4658" spans="1:9" x14ac:dyDescent="0.25">
      <c r="A4658" s="392">
        <v>44013</v>
      </c>
      <c r="B4658" s="324" t="s">
        <v>96</v>
      </c>
      <c r="C4658" s="324" t="s">
        <v>169</v>
      </c>
      <c r="D4658" s="324" t="s">
        <v>81</v>
      </c>
      <c r="E4658" s="324" t="s">
        <v>46</v>
      </c>
      <c r="F4658" s="324">
        <v>408</v>
      </c>
      <c r="G4658" s="324">
        <v>372</v>
      </c>
      <c r="H4658" s="324">
        <v>36</v>
      </c>
      <c r="I4658" s="324">
        <v>0.1</v>
      </c>
    </row>
    <row r="4659" spans="1:9" x14ac:dyDescent="0.25">
      <c r="A4659" s="393">
        <v>44013</v>
      </c>
      <c r="B4659" s="325" t="s">
        <v>96</v>
      </c>
      <c r="C4659" s="325" t="s">
        <v>169</v>
      </c>
      <c r="D4659" s="325" t="s">
        <v>81</v>
      </c>
      <c r="E4659" s="325" t="s">
        <v>47</v>
      </c>
      <c r="F4659" s="325">
        <v>413</v>
      </c>
      <c r="G4659" s="325">
        <v>410</v>
      </c>
      <c r="H4659" s="325">
        <v>3</v>
      </c>
      <c r="I4659" s="325">
        <v>0.01</v>
      </c>
    </row>
    <row r="4660" spans="1:9" x14ac:dyDescent="0.25">
      <c r="A4660" s="392">
        <v>44013</v>
      </c>
      <c r="B4660" s="324" t="s">
        <v>96</v>
      </c>
      <c r="C4660" s="324" t="s">
        <v>169</v>
      </c>
      <c r="D4660" s="324" t="s">
        <v>81</v>
      </c>
      <c r="E4660" s="324" t="s">
        <v>48</v>
      </c>
      <c r="F4660" s="324">
        <v>259</v>
      </c>
      <c r="G4660" s="324">
        <v>258</v>
      </c>
      <c r="H4660" s="324">
        <v>1</v>
      </c>
      <c r="I4660" s="324">
        <v>0</v>
      </c>
    </row>
    <row r="4661" spans="1:9" x14ac:dyDescent="0.25">
      <c r="A4661" s="393">
        <v>44013</v>
      </c>
      <c r="B4661" s="325" t="s">
        <v>96</v>
      </c>
      <c r="C4661" s="325" t="s">
        <v>169</v>
      </c>
      <c r="D4661" s="325" t="s">
        <v>81</v>
      </c>
      <c r="E4661" s="325" t="s">
        <v>50</v>
      </c>
      <c r="F4661" s="325">
        <v>616</v>
      </c>
      <c r="G4661" s="325">
        <v>616</v>
      </c>
      <c r="H4661" s="325">
        <v>0</v>
      </c>
      <c r="I4661" s="325">
        <v>0</v>
      </c>
    </row>
    <row r="4662" spans="1:9" x14ac:dyDescent="0.25">
      <c r="A4662" s="392">
        <v>44013</v>
      </c>
      <c r="B4662" s="324" t="s">
        <v>96</v>
      </c>
      <c r="C4662" s="324" t="s">
        <v>169</v>
      </c>
      <c r="D4662" s="324" t="s">
        <v>82</v>
      </c>
      <c r="E4662" s="324" t="s">
        <v>9</v>
      </c>
      <c r="F4662" s="324">
        <v>368</v>
      </c>
      <c r="G4662" s="324">
        <v>368</v>
      </c>
      <c r="H4662" s="324">
        <v>0</v>
      </c>
      <c r="I4662" s="324">
        <v>0</v>
      </c>
    </row>
    <row r="4663" spans="1:9" x14ac:dyDescent="0.25">
      <c r="A4663" s="393">
        <v>44013</v>
      </c>
      <c r="B4663" s="325" t="s">
        <v>96</v>
      </c>
      <c r="C4663" s="325" t="s">
        <v>169</v>
      </c>
      <c r="D4663" s="325" t="s">
        <v>82</v>
      </c>
      <c r="E4663" s="325" t="s">
        <v>10</v>
      </c>
      <c r="F4663" s="325">
        <v>176</v>
      </c>
      <c r="G4663" s="325">
        <v>175</v>
      </c>
      <c r="H4663" s="325">
        <v>1</v>
      </c>
      <c r="I4663" s="325">
        <v>0.01</v>
      </c>
    </row>
    <row r="4664" spans="1:9" x14ac:dyDescent="0.25">
      <c r="A4664" s="392">
        <v>44013</v>
      </c>
      <c r="B4664" s="324" t="s">
        <v>96</v>
      </c>
      <c r="C4664" s="324" t="s">
        <v>169</v>
      </c>
      <c r="D4664" s="324" t="s">
        <v>82</v>
      </c>
      <c r="E4664" s="324" t="s">
        <v>11</v>
      </c>
      <c r="F4664" s="324">
        <v>137</v>
      </c>
      <c r="G4664" s="324">
        <v>137</v>
      </c>
      <c r="H4664" s="324">
        <v>0</v>
      </c>
      <c r="I4664" s="324">
        <v>0</v>
      </c>
    </row>
    <row r="4665" spans="1:9" x14ac:dyDescent="0.25">
      <c r="A4665" s="393">
        <v>44013</v>
      </c>
      <c r="B4665" s="325" t="s">
        <v>96</v>
      </c>
      <c r="C4665" s="325" t="s">
        <v>169</v>
      </c>
      <c r="D4665" s="325" t="s">
        <v>82</v>
      </c>
      <c r="E4665" s="325" t="s">
        <v>12</v>
      </c>
      <c r="F4665" s="325">
        <v>115</v>
      </c>
      <c r="G4665" s="325">
        <v>115</v>
      </c>
      <c r="H4665" s="325">
        <v>0</v>
      </c>
      <c r="I4665" s="325">
        <v>0</v>
      </c>
    </row>
    <row r="4666" spans="1:9" x14ac:dyDescent="0.25">
      <c r="A4666" s="392">
        <v>44013</v>
      </c>
      <c r="B4666" s="324" t="s">
        <v>96</v>
      </c>
      <c r="C4666" s="324" t="s">
        <v>169</v>
      </c>
      <c r="D4666" s="324" t="s">
        <v>82</v>
      </c>
      <c r="E4666" s="324" t="s">
        <v>13</v>
      </c>
      <c r="F4666" s="324">
        <v>585</v>
      </c>
      <c r="G4666" s="324">
        <v>551</v>
      </c>
      <c r="H4666" s="324">
        <v>34</v>
      </c>
      <c r="I4666" s="324">
        <v>0.06</v>
      </c>
    </row>
    <row r="4667" spans="1:9" x14ac:dyDescent="0.25">
      <c r="A4667" s="393">
        <v>44013</v>
      </c>
      <c r="B4667" s="325" t="s">
        <v>161</v>
      </c>
      <c r="C4667" s="325" t="s">
        <v>169</v>
      </c>
      <c r="D4667" s="325" t="s">
        <v>81</v>
      </c>
      <c r="E4667" s="325" t="s">
        <v>46</v>
      </c>
      <c r="F4667" s="325">
        <v>73</v>
      </c>
      <c r="G4667" s="325" t="s">
        <v>170</v>
      </c>
      <c r="H4667" s="325" t="s">
        <v>170</v>
      </c>
      <c r="I4667" s="325" t="s">
        <v>170</v>
      </c>
    </row>
    <row r="4668" spans="1:9" x14ac:dyDescent="0.25">
      <c r="A4668" s="392">
        <v>44013</v>
      </c>
      <c r="B4668" s="324" t="s">
        <v>161</v>
      </c>
      <c r="C4668" s="324" t="s">
        <v>169</v>
      </c>
      <c r="D4668" s="324" t="s">
        <v>81</v>
      </c>
      <c r="E4668" s="324" t="s">
        <v>47</v>
      </c>
      <c r="F4668" s="324">
        <v>121</v>
      </c>
      <c r="G4668" s="324" t="s">
        <v>170</v>
      </c>
      <c r="H4668" s="324" t="s">
        <v>170</v>
      </c>
      <c r="I4668" s="324" t="s">
        <v>170</v>
      </c>
    </row>
    <row r="4669" spans="1:9" x14ac:dyDescent="0.25">
      <c r="A4669" s="393">
        <v>44013</v>
      </c>
      <c r="B4669" s="325" t="s">
        <v>161</v>
      </c>
      <c r="C4669" s="325" t="s">
        <v>169</v>
      </c>
      <c r="D4669" s="325" t="s">
        <v>81</v>
      </c>
      <c r="E4669" s="325" t="s">
        <v>48</v>
      </c>
      <c r="F4669" s="325">
        <v>51</v>
      </c>
      <c r="G4669" s="325" t="s">
        <v>170</v>
      </c>
      <c r="H4669" s="325" t="s">
        <v>170</v>
      </c>
      <c r="I4669" s="325" t="s">
        <v>170</v>
      </c>
    </row>
    <row r="4670" spans="1:9" x14ac:dyDescent="0.25">
      <c r="A4670" s="392">
        <v>44013</v>
      </c>
      <c r="B4670" s="324" t="s">
        <v>161</v>
      </c>
      <c r="C4670" s="324" t="s">
        <v>169</v>
      </c>
      <c r="D4670" s="324" t="s">
        <v>81</v>
      </c>
      <c r="E4670" s="324" t="s">
        <v>50</v>
      </c>
      <c r="F4670" s="324">
        <v>380</v>
      </c>
      <c r="G4670" s="324" t="s">
        <v>170</v>
      </c>
      <c r="H4670" s="324" t="s">
        <v>170</v>
      </c>
      <c r="I4670" s="324" t="s">
        <v>170</v>
      </c>
    </row>
    <row r="4671" spans="1:9" x14ac:dyDescent="0.25">
      <c r="A4671" s="393">
        <v>44013</v>
      </c>
      <c r="B4671" s="325" t="s">
        <v>161</v>
      </c>
      <c r="C4671" s="325" t="s">
        <v>169</v>
      </c>
      <c r="D4671" s="325" t="s">
        <v>82</v>
      </c>
      <c r="E4671" s="325" t="s">
        <v>9</v>
      </c>
      <c r="F4671" s="325">
        <v>292</v>
      </c>
      <c r="G4671" s="325" t="s">
        <v>170</v>
      </c>
      <c r="H4671" s="325" t="s">
        <v>170</v>
      </c>
      <c r="I4671" s="325" t="s">
        <v>170</v>
      </c>
    </row>
    <row r="4672" spans="1:9" x14ac:dyDescent="0.25">
      <c r="A4672" s="392">
        <v>44013</v>
      </c>
      <c r="B4672" s="324" t="s">
        <v>161</v>
      </c>
      <c r="C4672" s="324" t="s">
        <v>169</v>
      </c>
      <c r="D4672" s="324" t="s">
        <v>82</v>
      </c>
      <c r="E4672" s="324" t="s">
        <v>10</v>
      </c>
      <c r="F4672" s="324">
        <v>32</v>
      </c>
      <c r="G4672" s="324" t="s">
        <v>170</v>
      </c>
      <c r="H4672" s="324" t="s">
        <v>170</v>
      </c>
      <c r="I4672" s="324" t="s">
        <v>170</v>
      </c>
    </row>
    <row r="4673" spans="1:9" x14ac:dyDescent="0.25">
      <c r="A4673" s="393">
        <v>44013</v>
      </c>
      <c r="B4673" s="325" t="s">
        <v>161</v>
      </c>
      <c r="C4673" s="325" t="s">
        <v>169</v>
      </c>
      <c r="D4673" s="325" t="s">
        <v>82</v>
      </c>
      <c r="E4673" s="325" t="s">
        <v>11</v>
      </c>
      <c r="F4673" s="325">
        <v>58</v>
      </c>
      <c r="G4673" s="325" t="s">
        <v>170</v>
      </c>
      <c r="H4673" s="325" t="s">
        <v>170</v>
      </c>
      <c r="I4673" s="325" t="s">
        <v>170</v>
      </c>
    </row>
    <row r="4674" spans="1:9" x14ac:dyDescent="0.25">
      <c r="A4674" s="392">
        <v>44013</v>
      </c>
      <c r="B4674" s="324" t="s">
        <v>161</v>
      </c>
      <c r="C4674" s="324" t="s">
        <v>169</v>
      </c>
      <c r="D4674" s="324" t="s">
        <v>82</v>
      </c>
      <c r="E4674" s="324" t="s">
        <v>12</v>
      </c>
      <c r="F4674" s="324">
        <v>31</v>
      </c>
      <c r="G4674" s="324" t="s">
        <v>170</v>
      </c>
      <c r="H4674" s="324" t="s">
        <v>170</v>
      </c>
      <c r="I4674" s="324" t="s">
        <v>170</v>
      </c>
    </row>
    <row r="4675" spans="1:9" x14ac:dyDescent="0.25">
      <c r="A4675" s="393">
        <v>44013</v>
      </c>
      <c r="B4675" s="325" t="s">
        <v>161</v>
      </c>
      <c r="C4675" s="325" t="s">
        <v>169</v>
      </c>
      <c r="D4675" s="325" t="s">
        <v>82</v>
      </c>
      <c r="E4675" s="325" t="s">
        <v>13</v>
      </c>
      <c r="F4675" s="325">
        <v>212</v>
      </c>
      <c r="G4675" s="325" t="s">
        <v>170</v>
      </c>
      <c r="H4675" s="325" t="s">
        <v>170</v>
      </c>
      <c r="I4675" s="325" t="s">
        <v>170</v>
      </c>
    </row>
    <row r="4676" spans="1:9" x14ac:dyDescent="0.25">
      <c r="A4676" s="392">
        <v>44044</v>
      </c>
      <c r="B4676" s="324" t="s">
        <v>80</v>
      </c>
      <c r="C4676" s="324" t="s">
        <v>169</v>
      </c>
      <c r="D4676" s="324" t="s">
        <v>81</v>
      </c>
      <c r="E4676" s="324" t="s">
        <v>46</v>
      </c>
      <c r="F4676" s="324">
        <v>4945</v>
      </c>
      <c r="G4676" s="324">
        <v>4499</v>
      </c>
      <c r="H4676" s="324">
        <v>446</v>
      </c>
      <c r="I4676" s="324">
        <v>0.1</v>
      </c>
    </row>
    <row r="4677" spans="1:9" x14ac:dyDescent="0.25">
      <c r="A4677" s="393">
        <v>44044</v>
      </c>
      <c r="B4677" s="325" t="s">
        <v>80</v>
      </c>
      <c r="C4677" s="325" t="s">
        <v>169</v>
      </c>
      <c r="D4677" s="325" t="s">
        <v>81</v>
      </c>
      <c r="E4677" s="325" t="s">
        <v>47</v>
      </c>
      <c r="F4677" s="325">
        <v>3806</v>
      </c>
      <c r="G4677" s="325">
        <v>3768</v>
      </c>
      <c r="H4677" s="325">
        <v>38</v>
      </c>
      <c r="I4677" s="325">
        <v>0.01</v>
      </c>
    </row>
    <row r="4678" spans="1:9" x14ac:dyDescent="0.25">
      <c r="A4678" s="392">
        <v>44044</v>
      </c>
      <c r="B4678" s="324" t="s">
        <v>80</v>
      </c>
      <c r="C4678" s="324" t="s">
        <v>169</v>
      </c>
      <c r="D4678" s="324" t="s">
        <v>81</v>
      </c>
      <c r="E4678" s="324" t="s">
        <v>48</v>
      </c>
      <c r="F4678" s="324">
        <v>2621</v>
      </c>
      <c r="G4678" s="324">
        <v>2586</v>
      </c>
      <c r="H4678" s="324">
        <v>35</v>
      </c>
      <c r="I4678" s="324">
        <v>0.01</v>
      </c>
    </row>
    <row r="4679" spans="1:9" x14ac:dyDescent="0.25">
      <c r="A4679" s="393">
        <v>44044</v>
      </c>
      <c r="B4679" s="325" t="s">
        <v>80</v>
      </c>
      <c r="C4679" s="325" t="s">
        <v>169</v>
      </c>
      <c r="D4679" s="325" t="s">
        <v>81</v>
      </c>
      <c r="E4679" s="325" t="s">
        <v>49</v>
      </c>
      <c r="F4679" s="325">
        <v>566</v>
      </c>
      <c r="G4679" s="325">
        <v>567</v>
      </c>
      <c r="H4679" s="325">
        <v>-1</v>
      </c>
      <c r="I4679" s="325">
        <v>0</v>
      </c>
    </row>
    <row r="4680" spans="1:9" x14ac:dyDescent="0.25">
      <c r="A4680" s="392">
        <v>44044</v>
      </c>
      <c r="B4680" s="324" t="s">
        <v>80</v>
      </c>
      <c r="C4680" s="324" t="s">
        <v>169</v>
      </c>
      <c r="D4680" s="324" t="s">
        <v>81</v>
      </c>
      <c r="E4680" s="324" t="s">
        <v>50</v>
      </c>
      <c r="F4680" s="324">
        <v>8416</v>
      </c>
      <c r="G4680" s="324">
        <v>8410</v>
      </c>
      <c r="H4680" s="324">
        <v>6</v>
      </c>
      <c r="I4680" s="324">
        <v>0</v>
      </c>
    </row>
    <row r="4681" spans="1:9" x14ac:dyDescent="0.25">
      <c r="A4681" s="393">
        <v>44044</v>
      </c>
      <c r="B4681" s="325" t="s">
        <v>80</v>
      </c>
      <c r="C4681" s="325" t="s">
        <v>169</v>
      </c>
      <c r="D4681" s="325" t="s">
        <v>82</v>
      </c>
      <c r="E4681" s="325" t="s">
        <v>9</v>
      </c>
      <c r="F4681" s="325">
        <v>3130</v>
      </c>
      <c r="G4681" s="325">
        <v>3133</v>
      </c>
      <c r="H4681" s="325">
        <v>-3</v>
      </c>
      <c r="I4681" s="325">
        <v>0</v>
      </c>
    </row>
    <row r="4682" spans="1:9" x14ac:dyDescent="0.25">
      <c r="A4682" s="392">
        <v>44044</v>
      </c>
      <c r="B4682" s="324" t="s">
        <v>80</v>
      </c>
      <c r="C4682" s="324" t="s">
        <v>169</v>
      </c>
      <c r="D4682" s="324" t="s">
        <v>82</v>
      </c>
      <c r="E4682" s="324" t="s">
        <v>10</v>
      </c>
      <c r="F4682" s="324">
        <v>2496</v>
      </c>
      <c r="G4682" s="324">
        <v>2497</v>
      </c>
      <c r="H4682" s="324">
        <v>-1</v>
      </c>
      <c r="I4682" s="324">
        <v>0</v>
      </c>
    </row>
    <row r="4683" spans="1:9" x14ac:dyDescent="0.25">
      <c r="A4683" s="393">
        <v>44044</v>
      </c>
      <c r="B4683" s="325" t="s">
        <v>80</v>
      </c>
      <c r="C4683" s="325" t="s">
        <v>169</v>
      </c>
      <c r="D4683" s="325" t="s">
        <v>82</v>
      </c>
      <c r="E4683" s="325" t="s">
        <v>11</v>
      </c>
      <c r="F4683" s="325">
        <v>2476</v>
      </c>
      <c r="G4683" s="325">
        <v>2473</v>
      </c>
      <c r="H4683" s="325">
        <v>3</v>
      </c>
      <c r="I4683" s="325">
        <v>0</v>
      </c>
    </row>
    <row r="4684" spans="1:9" x14ac:dyDescent="0.25">
      <c r="A4684" s="392">
        <v>44044</v>
      </c>
      <c r="B4684" s="324" t="s">
        <v>80</v>
      </c>
      <c r="C4684" s="324" t="s">
        <v>169</v>
      </c>
      <c r="D4684" s="324" t="s">
        <v>82</v>
      </c>
      <c r="E4684" s="324" t="s">
        <v>12</v>
      </c>
      <c r="F4684" s="324">
        <v>2892</v>
      </c>
      <c r="G4684" s="324">
        <v>2882</v>
      </c>
      <c r="H4684" s="324">
        <v>10</v>
      </c>
      <c r="I4684" s="324">
        <v>0</v>
      </c>
    </row>
    <row r="4685" spans="1:9" x14ac:dyDescent="0.25">
      <c r="A4685" s="393">
        <v>44044</v>
      </c>
      <c r="B4685" s="325" t="s">
        <v>80</v>
      </c>
      <c r="C4685" s="325" t="s">
        <v>169</v>
      </c>
      <c r="D4685" s="325" t="s">
        <v>82</v>
      </c>
      <c r="E4685" s="325" t="s">
        <v>13</v>
      </c>
      <c r="F4685" s="325">
        <v>4925</v>
      </c>
      <c r="G4685" s="325">
        <v>4556</v>
      </c>
      <c r="H4685" s="325">
        <v>369</v>
      </c>
      <c r="I4685" s="325">
        <v>0.08</v>
      </c>
    </row>
    <row r="4686" spans="1:9" x14ac:dyDescent="0.25">
      <c r="A4686" s="392">
        <v>44044</v>
      </c>
      <c r="B4686" s="324" t="s">
        <v>145</v>
      </c>
      <c r="C4686" s="324" t="s">
        <v>169</v>
      </c>
      <c r="D4686" s="324" t="s">
        <v>81</v>
      </c>
      <c r="E4686" s="324" t="s">
        <v>46</v>
      </c>
      <c r="F4686" s="324">
        <v>134</v>
      </c>
      <c r="G4686" s="324" t="s">
        <v>170</v>
      </c>
      <c r="H4686" s="324" t="s">
        <v>170</v>
      </c>
      <c r="I4686" s="324" t="s">
        <v>170</v>
      </c>
    </row>
    <row r="4687" spans="1:9" x14ac:dyDescent="0.25">
      <c r="A4687" s="393">
        <v>44044</v>
      </c>
      <c r="B4687" s="325" t="s">
        <v>145</v>
      </c>
      <c r="C4687" s="325" t="s">
        <v>169</v>
      </c>
      <c r="D4687" s="325" t="s">
        <v>81</v>
      </c>
      <c r="E4687" s="325" t="s">
        <v>47</v>
      </c>
      <c r="F4687" s="325">
        <v>221</v>
      </c>
      <c r="G4687" s="325" t="s">
        <v>170</v>
      </c>
      <c r="H4687" s="325" t="s">
        <v>170</v>
      </c>
      <c r="I4687" s="325" t="s">
        <v>170</v>
      </c>
    </row>
    <row r="4688" spans="1:9" x14ac:dyDescent="0.25">
      <c r="A4688" s="392">
        <v>44044</v>
      </c>
      <c r="B4688" s="324" t="s">
        <v>145</v>
      </c>
      <c r="C4688" s="324" t="s">
        <v>169</v>
      </c>
      <c r="D4688" s="324" t="s">
        <v>81</v>
      </c>
      <c r="E4688" s="324" t="s">
        <v>48</v>
      </c>
      <c r="F4688" s="324">
        <v>72</v>
      </c>
      <c r="G4688" s="324" t="s">
        <v>170</v>
      </c>
      <c r="H4688" s="324" t="s">
        <v>170</v>
      </c>
      <c r="I4688" s="324" t="s">
        <v>170</v>
      </c>
    </row>
    <row r="4689" spans="1:9" x14ac:dyDescent="0.25">
      <c r="A4689" s="393">
        <v>44044</v>
      </c>
      <c r="B4689" s="325" t="s">
        <v>145</v>
      </c>
      <c r="C4689" s="325" t="s">
        <v>169</v>
      </c>
      <c r="D4689" s="325" t="s">
        <v>81</v>
      </c>
      <c r="E4689" s="325" t="s">
        <v>50</v>
      </c>
      <c r="F4689" s="325">
        <v>288</v>
      </c>
      <c r="G4689" s="325" t="s">
        <v>170</v>
      </c>
      <c r="H4689" s="325" t="s">
        <v>170</v>
      </c>
      <c r="I4689" s="325" t="s">
        <v>170</v>
      </c>
    </row>
    <row r="4690" spans="1:9" x14ac:dyDescent="0.25">
      <c r="A4690" s="392">
        <v>44044</v>
      </c>
      <c r="B4690" s="324" t="s">
        <v>145</v>
      </c>
      <c r="C4690" s="324" t="s">
        <v>169</v>
      </c>
      <c r="D4690" s="324" t="s">
        <v>82</v>
      </c>
      <c r="E4690" s="324" t="s">
        <v>9</v>
      </c>
      <c r="F4690" s="324">
        <v>158</v>
      </c>
      <c r="G4690" s="324" t="s">
        <v>170</v>
      </c>
      <c r="H4690" s="324" t="s">
        <v>170</v>
      </c>
      <c r="I4690" s="324" t="s">
        <v>170</v>
      </c>
    </row>
    <row r="4691" spans="1:9" x14ac:dyDescent="0.25">
      <c r="A4691" s="393">
        <v>44044</v>
      </c>
      <c r="B4691" s="325" t="s">
        <v>145</v>
      </c>
      <c r="C4691" s="325" t="s">
        <v>169</v>
      </c>
      <c r="D4691" s="325" t="s">
        <v>82</v>
      </c>
      <c r="E4691" s="325" t="s">
        <v>10</v>
      </c>
      <c r="F4691" s="325">
        <v>145</v>
      </c>
      <c r="G4691" s="325" t="s">
        <v>170</v>
      </c>
      <c r="H4691" s="325" t="s">
        <v>170</v>
      </c>
      <c r="I4691" s="325" t="s">
        <v>170</v>
      </c>
    </row>
    <row r="4692" spans="1:9" x14ac:dyDescent="0.25">
      <c r="A4692" s="392">
        <v>44044</v>
      </c>
      <c r="B4692" s="324" t="s">
        <v>145</v>
      </c>
      <c r="C4692" s="324" t="s">
        <v>169</v>
      </c>
      <c r="D4692" s="324" t="s">
        <v>82</v>
      </c>
      <c r="E4692" s="324" t="s">
        <v>11</v>
      </c>
      <c r="F4692" s="324">
        <v>49</v>
      </c>
      <c r="G4692" s="324" t="s">
        <v>170</v>
      </c>
      <c r="H4692" s="324" t="s">
        <v>170</v>
      </c>
      <c r="I4692" s="324" t="s">
        <v>170</v>
      </c>
    </row>
    <row r="4693" spans="1:9" x14ac:dyDescent="0.25">
      <c r="A4693" s="393">
        <v>44044</v>
      </c>
      <c r="B4693" s="325" t="s">
        <v>145</v>
      </c>
      <c r="C4693" s="325" t="s">
        <v>169</v>
      </c>
      <c r="D4693" s="325" t="s">
        <v>82</v>
      </c>
      <c r="E4693" s="325" t="s">
        <v>12</v>
      </c>
      <c r="F4693" s="325">
        <v>25</v>
      </c>
      <c r="G4693" s="325" t="s">
        <v>170</v>
      </c>
      <c r="H4693" s="325" t="s">
        <v>170</v>
      </c>
      <c r="I4693" s="325" t="s">
        <v>170</v>
      </c>
    </row>
    <row r="4694" spans="1:9" x14ac:dyDescent="0.25">
      <c r="A4694" s="392">
        <v>44044</v>
      </c>
      <c r="B4694" s="324" t="s">
        <v>145</v>
      </c>
      <c r="C4694" s="324" t="s">
        <v>169</v>
      </c>
      <c r="D4694" s="324" t="s">
        <v>82</v>
      </c>
      <c r="E4694" s="324" t="s">
        <v>13</v>
      </c>
      <c r="F4694" s="324">
        <v>338</v>
      </c>
      <c r="G4694" s="324" t="s">
        <v>170</v>
      </c>
      <c r="H4694" s="324" t="s">
        <v>170</v>
      </c>
      <c r="I4694" s="324" t="s">
        <v>170</v>
      </c>
    </row>
    <row r="4695" spans="1:9" x14ac:dyDescent="0.25">
      <c r="A4695" s="393">
        <v>44044</v>
      </c>
      <c r="B4695" s="325" t="s">
        <v>83</v>
      </c>
      <c r="C4695" s="325" t="s">
        <v>169</v>
      </c>
      <c r="D4695" s="325" t="s">
        <v>81</v>
      </c>
      <c r="E4695" s="325" t="s">
        <v>46</v>
      </c>
      <c r="F4695" s="325">
        <v>29</v>
      </c>
      <c r="G4695" s="325">
        <v>29</v>
      </c>
      <c r="H4695" s="325">
        <v>0</v>
      </c>
      <c r="I4695" s="325">
        <v>0</v>
      </c>
    </row>
    <row r="4696" spans="1:9" x14ac:dyDescent="0.25">
      <c r="A4696" s="392">
        <v>44044</v>
      </c>
      <c r="B4696" s="324" t="s">
        <v>83</v>
      </c>
      <c r="C4696" s="324" t="s">
        <v>169</v>
      </c>
      <c r="D4696" s="324" t="s">
        <v>81</v>
      </c>
      <c r="E4696" s="324" t="s">
        <v>47</v>
      </c>
      <c r="F4696" s="324">
        <v>45</v>
      </c>
      <c r="G4696" s="324">
        <v>42</v>
      </c>
      <c r="H4696" s="324">
        <v>3</v>
      </c>
      <c r="I4696" s="324">
        <v>7.0000000000000007E-2</v>
      </c>
    </row>
    <row r="4697" spans="1:9" x14ac:dyDescent="0.25">
      <c r="A4697" s="393">
        <v>44044</v>
      </c>
      <c r="B4697" s="325" t="s">
        <v>83</v>
      </c>
      <c r="C4697" s="325" t="s">
        <v>169</v>
      </c>
      <c r="D4697" s="325" t="s">
        <v>81</v>
      </c>
      <c r="E4697" s="325" t="s">
        <v>48</v>
      </c>
      <c r="F4697" s="325">
        <v>50</v>
      </c>
      <c r="G4697" s="325">
        <v>51</v>
      </c>
      <c r="H4697" s="325">
        <v>-1</v>
      </c>
      <c r="I4697" s="325">
        <v>-0.02</v>
      </c>
    </row>
    <row r="4698" spans="1:9" x14ac:dyDescent="0.25">
      <c r="A4698" s="392">
        <v>44044</v>
      </c>
      <c r="B4698" s="324" t="s">
        <v>83</v>
      </c>
      <c r="C4698" s="324" t="s">
        <v>169</v>
      </c>
      <c r="D4698" s="324" t="s">
        <v>81</v>
      </c>
      <c r="E4698" s="324" t="s">
        <v>50</v>
      </c>
      <c r="F4698" s="324">
        <v>76</v>
      </c>
      <c r="G4698" s="324">
        <v>78</v>
      </c>
      <c r="H4698" s="324">
        <v>-2</v>
      </c>
      <c r="I4698" s="324">
        <v>-0.03</v>
      </c>
    </row>
    <row r="4699" spans="1:9" x14ac:dyDescent="0.25">
      <c r="A4699" s="393">
        <v>44044</v>
      </c>
      <c r="B4699" s="325" t="s">
        <v>84</v>
      </c>
      <c r="C4699" s="325" t="s">
        <v>169</v>
      </c>
      <c r="D4699" s="325" t="s">
        <v>81</v>
      </c>
      <c r="E4699" s="325" t="s">
        <v>46</v>
      </c>
      <c r="F4699" s="325">
        <v>221</v>
      </c>
      <c r="G4699" s="325">
        <v>184</v>
      </c>
      <c r="H4699" s="325">
        <v>37</v>
      </c>
      <c r="I4699" s="325">
        <v>0.2</v>
      </c>
    </row>
    <row r="4700" spans="1:9" x14ac:dyDescent="0.25">
      <c r="A4700" s="392">
        <v>44044</v>
      </c>
      <c r="B4700" s="324" t="s">
        <v>84</v>
      </c>
      <c r="C4700" s="324" t="s">
        <v>169</v>
      </c>
      <c r="D4700" s="324" t="s">
        <v>81</v>
      </c>
      <c r="E4700" s="324" t="s">
        <v>47</v>
      </c>
      <c r="F4700" s="324">
        <v>49</v>
      </c>
      <c r="G4700" s="324">
        <v>48</v>
      </c>
      <c r="H4700" s="324">
        <v>1</v>
      </c>
      <c r="I4700" s="324">
        <v>0.02</v>
      </c>
    </row>
    <row r="4701" spans="1:9" x14ac:dyDescent="0.25">
      <c r="A4701" s="393">
        <v>44044</v>
      </c>
      <c r="B4701" s="325" t="s">
        <v>84</v>
      </c>
      <c r="C4701" s="325" t="s">
        <v>169</v>
      </c>
      <c r="D4701" s="325" t="s">
        <v>81</v>
      </c>
      <c r="E4701" s="325" t="s">
        <v>48</v>
      </c>
      <c r="F4701" s="325">
        <v>134</v>
      </c>
      <c r="G4701" s="325">
        <v>131</v>
      </c>
      <c r="H4701" s="325">
        <v>3</v>
      </c>
      <c r="I4701" s="325">
        <v>0.02</v>
      </c>
    </row>
    <row r="4702" spans="1:9" x14ac:dyDescent="0.25">
      <c r="A4702" s="392">
        <v>44044</v>
      </c>
      <c r="B4702" s="324" t="s">
        <v>84</v>
      </c>
      <c r="C4702" s="324" t="s">
        <v>169</v>
      </c>
      <c r="D4702" s="324" t="s">
        <v>81</v>
      </c>
      <c r="E4702" s="324" t="s">
        <v>50</v>
      </c>
      <c r="F4702" s="324">
        <v>8</v>
      </c>
      <c r="G4702" s="324">
        <v>8</v>
      </c>
      <c r="H4702" s="324">
        <v>0</v>
      </c>
      <c r="I4702" s="324">
        <v>0</v>
      </c>
    </row>
    <row r="4703" spans="1:9" x14ac:dyDescent="0.25">
      <c r="A4703" s="393">
        <v>44044</v>
      </c>
      <c r="B4703" s="325" t="s">
        <v>85</v>
      </c>
      <c r="C4703" s="325" t="s">
        <v>169</v>
      </c>
      <c r="D4703" s="325" t="s">
        <v>81</v>
      </c>
      <c r="E4703" s="325" t="s">
        <v>46</v>
      </c>
      <c r="F4703" s="325">
        <v>148</v>
      </c>
      <c r="G4703" s="325">
        <v>137</v>
      </c>
      <c r="H4703" s="325">
        <v>11</v>
      </c>
      <c r="I4703" s="325">
        <v>0.08</v>
      </c>
    </row>
    <row r="4704" spans="1:9" x14ac:dyDescent="0.25">
      <c r="A4704" s="392">
        <v>44044</v>
      </c>
      <c r="B4704" s="324" t="s">
        <v>85</v>
      </c>
      <c r="C4704" s="324" t="s">
        <v>169</v>
      </c>
      <c r="D4704" s="324" t="s">
        <v>81</v>
      </c>
      <c r="E4704" s="324" t="s">
        <v>47</v>
      </c>
      <c r="F4704" s="324">
        <v>172</v>
      </c>
      <c r="G4704" s="324">
        <v>170</v>
      </c>
      <c r="H4704" s="324">
        <v>2</v>
      </c>
      <c r="I4704" s="324">
        <v>0.01</v>
      </c>
    </row>
    <row r="4705" spans="1:9" x14ac:dyDescent="0.25">
      <c r="A4705" s="393">
        <v>44044</v>
      </c>
      <c r="B4705" s="325" t="s">
        <v>85</v>
      </c>
      <c r="C4705" s="325" t="s">
        <v>169</v>
      </c>
      <c r="D4705" s="325" t="s">
        <v>81</v>
      </c>
      <c r="E4705" s="325" t="s">
        <v>48</v>
      </c>
      <c r="F4705" s="325">
        <v>106</v>
      </c>
      <c r="G4705" s="325">
        <v>105</v>
      </c>
      <c r="H4705" s="325">
        <v>1</v>
      </c>
      <c r="I4705" s="325">
        <v>0.01</v>
      </c>
    </row>
    <row r="4706" spans="1:9" x14ac:dyDescent="0.25">
      <c r="A4706" s="392">
        <v>44044</v>
      </c>
      <c r="B4706" s="324" t="s">
        <v>85</v>
      </c>
      <c r="C4706" s="324" t="s">
        <v>169</v>
      </c>
      <c r="D4706" s="324" t="s">
        <v>81</v>
      </c>
      <c r="E4706" s="324" t="s">
        <v>49</v>
      </c>
      <c r="F4706" s="324">
        <v>364</v>
      </c>
      <c r="G4706" s="324">
        <v>364</v>
      </c>
      <c r="H4706" s="324">
        <v>0</v>
      </c>
      <c r="I4706" s="324">
        <v>0</v>
      </c>
    </row>
    <row r="4707" spans="1:9" x14ac:dyDescent="0.25">
      <c r="A4707" s="393">
        <v>44044</v>
      </c>
      <c r="B4707" s="325" t="s">
        <v>85</v>
      </c>
      <c r="C4707" s="325" t="s">
        <v>169</v>
      </c>
      <c r="D4707" s="325" t="s">
        <v>81</v>
      </c>
      <c r="E4707" s="325" t="s">
        <v>50</v>
      </c>
      <c r="F4707" s="325">
        <v>1874</v>
      </c>
      <c r="G4707" s="325">
        <v>1874</v>
      </c>
      <c r="H4707" s="325">
        <v>0</v>
      </c>
      <c r="I4707" s="325">
        <v>0</v>
      </c>
    </row>
    <row r="4708" spans="1:9" x14ac:dyDescent="0.25">
      <c r="A4708" s="392">
        <v>44044</v>
      </c>
      <c r="B4708" s="324" t="s">
        <v>85</v>
      </c>
      <c r="C4708" s="324" t="s">
        <v>169</v>
      </c>
      <c r="D4708" s="324" t="s">
        <v>82</v>
      </c>
      <c r="E4708" s="324" t="s">
        <v>9</v>
      </c>
      <c r="F4708" s="324">
        <v>684</v>
      </c>
      <c r="G4708" s="324">
        <v>684</v>
      </c>
      <c r="H4708" s="324">
        <v>0</v>
      </c>
      <c r="I4708" s="324">
        <v>0</v>
      </c>
    </row>
    <row r="4709" spans="1:9" x14ac:dyDescent="0.25">
      <c r="A4709" s="393">
        <v>44044</v>
      </c>
      <c r="B4709" s="325" t="s">
        <v>85</v>
      </c>
      <c r="C4709" s="325" t="s">
        <v>169</v>
      </c>
      <c r="D4709" s="325" t="s">
        <v>82</v>
      </c>
      <c r="E4709" s="325" t="s">
        <v>10</v>
      </c>
      <c r="F4709" s="325">
        <v>949</v>
      </c>
      <c r="G4709" s="325">
        <v>951</v>
      </c>
      <c r="H4709" s="325">
        <v>-2</v>
      </c>
      <c r="I4709" s="325">
        <v>0</v>
      </c>
    </row>
    <row r="4710" spans="1:9" x14ac:dyDescent="0.25">
      <c r="A4710" s="392">
        <v>44044</v>
      </c>
      <c r="B4710" s="324" t="s">
        <v>85</v>
      </c>
      <c r="C4710" s="324" t="s">
        <v>169</v>
      </c>
      <c r="D4710" s="324" t="s">
        <v>82</v>
      </c>
      <c r="E4710" s="324" t="s">
        <v>11</v>
      </c>
      <c r="F4710" s="324">
        <v>241</v>
      </c>
      <c r="G4710" s="324">
        <v>239</v>
      </c>
      <c r="H4710" s="324">
        <v>2</v>
      </c>
      <c r="I4710" s="324">
        <v>0.01</v>
      </c>
    </row>
    <row r="4711" spans="1:9" x14ac:dyDescent="0.25">
      <c r="A4711" s="393">
        <v>44044</v>
      </c>
      <c r="B4711" s="325" t="s">
        <v>85</v>
      </c>
      <c r="C4711" s="325" t="s">
        <v>169</v>
      </c>
      <c r="D4711" s="325" t="s">
        <v>82</v>
      </c>
      <c r="E4711" s="325" t="s">
        <v>12</v>
      </c>
      <c r="F4711" s="325">
        <v>99</v>
      </c>
      <c r="G4711" s="325">
        <v>98</v>
      </c>
      <c r="H4711" s="325">
        <v>1</v>
      </c>
      <c r="I4711" s="325">
        <v>0.01</v>
      </c>
    </row>
    <row r="4712" spans="1:9" x14ac:dyDescent="0.25">
      <c r="A4712" s="392">
        <v>44044</v>
      </c>
      <c r="B4712" s="324" t="s">
        <v>85</v>
      </c>
      <c r="C4712" s="324" t="s">
        <v>169</v>
      </c>
      <c r="D4712" s="324" t="s">
        <v>82</v>
      </c>
      <c r="E4712" s="324" t="s">
        <v>13</v>
      </c>
      <c r="F4712" s="324">
        <v>691</v>
      </c>
      <c r="G4712" s="324">
        <v>678</v>
      </c>
      <c r="H4712" s="324">
        <v>13</v>
      </c>
      <c r="I4712" s="324">
        <v>0.02</v>
      </c>
    </row>
    <row r="4713" spans="1:9" x14ac:dyDescent="0.25">
      <c r="A4713" s="393">
        <v>44044</v>
      </c>
      <c r="B4713" s="325" t="s">
        <v>146</v>
      </c>
      <c r="C4713" s="325" t="s">
        <v>169</v>
      </c>
      <c r="D4713" s="325" t="s">
        <v>81</v>
      </c>
      <c r="E4713" s="325" t="s">
        <v>46</v>
      </c>
      <c r="F4713" s="325">
        <v>22</v>
      </c>
      <c r="G4713" s="325" t="s">
        <v>170</v>
      </c>
      <c r="H4713" s="325" t="s">
        <v>170</v>
      </c>
      <c r="I4713" s="325" t="s">
        <v>170</v>
      </c>
    </row>
    <row r="4714" spans="1:9" x14ac:dyDescent="0.25">
      <c r="A4714" s="392">
        <v>44044</v>
      </c>
      <c r="B4714" s="324" t="s">
        <v>146</v>
      </c>
      <c r="C4714" s="324" t="s">
        <v>169</v>
      </c>
      <c r="D4714" s="324" t="s">
        <v>81</v>
      </c>
      <c r="E4714" s="324" t="s">
        <v>47</v>
      </c>
      <c r="F4714" s="324">
        <v>28</v>
      </c>
      <c r="G4714" s="324" t="s">
        <v>170</v>
      </c>
      <c r="H4714" s="324" t="s">
        <v>170</v>
      </c>
      <c r="I4714" s="324" t="s">
        <v>170</v>
      </c>
    </row>
    <row r="4715" spans="1:9" x14ac:dyDescent="0.25">
      <c r="A4715" s="393">
        <v>44044</v>
      </c>
      <c r="B4715" s="325" t="s">
        <v>146</v>
      </c>
      <c r="C4715" s="325" t="s">
        <v>169</v>
      </c>
      <c r="D4715" s="325" t="s">
        <v>81</v>
      </c>
      <c r="E4715" s="325" t="s">
        <v>48</v>
      </c>
      <c r="F4715" s="325">
        <v>9</v>
      </c>
      <c r="G4715" s="325" t="s">
        <v>170</v>
      </c>
      <c r="H4715" s="325" t="s">
        <v>170</v>
      </c>
      <c r="I4715" s="325" t="s">
        <v>170</v>
      </c>
    </row>
    <row r="4716" spans="1:9" x14ac:dyDescent="0.25">
      <c r="A4716" s="392">
        <v>44044</v>
      </c>
      <c r="B4716" s="324" t="s">
        <v>146</v>
      </c>
      <c r="C4716" s="324" t="s">
        <v>169</v>
      </c>
      <c r="D4716" s="324" t="s">
        <v>81</v>
      </c>
      <c r="E4716" s="324" t="s">
        <v>49</v>
      </c>
      <c r="F4716" s="324">
        <v>30</v>
      </c>
      <c r="G4716" s="324" t="s">
        <v>170</v>
      </c>
      <c r="H4716" s="324" t="s">
        <v>170</v>
      </c>
      <c r="I4716" s="324" t="s">
        <v>170</v>
      </c>
    </row>
    <row r="4717" spans="1:9" x14ac:dyDescent="0.25">
      <c r="A4717" s="393">
        <v>44044</v>
      </c>
      <c r="B4717" s="325" t="s">
        <v>146</v>
      </c>
      <c r="C4717" s="325" t="s">
        <v>169</v>
      </c>
      <c r="D4717" s="325" t="s">
        <v>81</v>
      </c>
      <c r="E4717" s="325" t="s">
        <v>50</v>
      </c>
      <c r="F4717" s="325">
        <v>55</v>
      </c>
      <c r="G4717" s="325" t="s">
        <v>170</v>
      </c>
      <c r="H4717" s="325" t="s">
        <v>170</v>
      </c>
      <c r="I4717" s="325" t="s">
        <v>170</v>
      </c>
    </row>
    <row r="4718" spans="1:9" x14ac:dyDescent="0.25">
      <c r="A4718" s="392">
        <v>44044</v>
      </c>
      <c r="B4718" s="324" t="s">
        <v>86</v>
      </c>
      <c r="C4718" s="324" t="s">
        <v>169</v>
      </c>
      <c r="D4718" s="324" t="s">
        <v>81</v>
      </c>
      <c r="E4718" s="324" t="s">
        <v>46</v>
      </c>
      <c r="F4718" s="324">
        <v>688</v>
      </c>
      <c r="G4718" s="324">
        <v>647</v>
      </c>
      <c r="H4718" s="324">
        <v>41</v>
      </c>
      <c r="I4718" s="324">
        <v>0.06</v>
      </c>
    </row>
    <row r="4719" spans="1:9" x14ac:dyDescent="0.25">
      <c r="A4719" s="393">
        <v>44044</v>
      </c>
      <c r="B4719" s="325" t="s">
        <v>86</v>
      </c>
      <c r="C4719" s="325" t="s">
        <v>169</v>
      </c>
      <c r="D4719" s="325" t="s">
        <v>81</v>
      </c>
      <c r="E4719" s="325" t="s">
        <v>47</v>
      </c>
      <c r="F4719" s="325">
        <v>401</v>
      </c>
      <c r="G4719" s="325">
        <v>401</v>
      </c>
      <c r="H4719" s="325">
        <v>0</v>
      </c>
      <c r="I4719" s="325">
        <v>0</v>
      </c>
    </row>
    <row r="4720" spans="1:9" x14ac:dyDescent="0.25">
      <c r="A4720" s="392">
        <v>44044</v>
      </c>
      <c r="B4720" s="324" t="s">
        <v>86</v>
      </c>
      <c r="C4720" s="324" t="s">
        <v>169</v>
      </c>
      <c r="D4720" s="324" t="s">
        <v>81</v>
      </c>
      <c r="E4720" s="324" t="s">
        <v>48</v>
      </c>
      <c r="F4720" s="324">
        <v>293</v>
      </c>
      <c r="G4720" s="324">
        <v>283</v>
      </c>
      <c r="H4720" s="324">
        <v>10</v>
      </c>
      <c r="I4720" s="324">
        <v>0.04</v>
      </c>
    </row>
    <row r="4721" spans="1:9" x14ac:dyDescent="0.25">
      <c r="A4721" s="393">
        <v>44044</v>
      </c>
      <c r="B4721" s="325" t="s">
        <v>86</v>
      </c>
      <c r="C4721" s="325" t="s">
        <v>169</v>
      </c>
      <c r="D4721" s="325" t="s">
        <v>81</v>
      </c>
      <c r="E4721" s="325" t="s">
        <v>49</v>
      </c>
      <c r="F4721" s="325">
        <v>172</v>
      </c>
      <c r="G4721" s="325">
        <v>174</v>
      </c>
      <c r="H4721" s="325">
        <v>-2</v>
      </c>
      <c r="I4721" s="325">
        <v>-0.01</v>
      </c>
    </row>
    <row r="4722" spans="1:9" x14ac:dyDescent="0.25">
      <c r="A4722" s="392">
        <v>44044</v>
      </c>
      <c r="B4722" s="324" t="s">
        <v>86</v>
      </c>
      <c r="C4722" s="324" t="s">
        <v>169</v>
      </c>
      <c r="D4722" s="324" t="s">
        <v>81</v>
      </c>
      <c r="E4722" s="324" t="s">
        <v>50</v>
      </c>
      <c r="F4722" s="324">
        <v>1135</v>
      </c>
      <c r="G4722" s="324">
        <v>1133</v>
      </c>
      <c r="H4722" s="324">
        <v>2</v>
      </c>
      <c r="I4722" s="324">
        <v>0</v>
      </c>
    </row>
    <row r="4723" spans="1:9" x14ac:dyDescent="0.25">
      <c r="A4723" s="393">
        <v>44044</v>
      </c>
      <c r="B4723" s="325" t="s">
        <v>86</v>
      </c>
      <c r="C4723" s="325" t="s">
        <v>169</v>
      </c>
      <c r="D4723" s="325" t="s">
        <v>82</v>
      </c>
      <c r="E4723" s="325" t="s">
        <v>9</v>
      </c>
      <c r="F4723" s="325">
        <v>308</v>
      </c>
      <c r="G4723" s="325">
        <v>308</v>
      </c>
      <c r="H4723" s="325">
        <v>0</v>
      </c>
      <c r="I4723" s="325">
        <v>0</v>
      </c>
    </row>
    <row r="4724" spans="1:9" x14ac:dyDescent="0.25">
      <c r="A4724" s="392">
        <v>44044</v>
      </c>
      <c r="B4724" s="324" t="s">
        <v>86</v>
      </c>
      <c r="C4724" s="324" t="s">
        <v>169</v>
      </c>
      <c r="D4724" s="324" t="s">
        <v>82</v>
      </c>
      <c r="E4724" s="324" t="s">
        <v>10</v>
      </c>
      <c r="F4724" s="324">
        <v>509</v>
      </c>
      <c r="G4724" s="324">
        <v>510</v>
      </c>
      <c r="H4724" s="324">
        <v>-1</v>
      </c>
      <c r="I4724" s="324">
        <v>0</v>
      </c>
    </row>
    <row r="4725" spans="1:9" x14ac:dyDescent="0.25">
      <c r="A4725" s="393">
        <v>44044</v>
      </c>
      <c r="B4725" s="325" t="s">
        <v>86</v>
      </c>
      <c r="C4725" s="325" t="s">
        <v>169</v>
      </c>
      <c r="D4725" s="325" t="s">
        <v>82</v>
      </c>
      <c r="E4725" s="325" t="s">
        <v>11</v>
      </c>
      <c r="F4725" s="325">
        <v>693</v>
      </c>
      <c r="G4725" s="325">
        <v>692</v>
      </c>
      <c r="H4725" s="325">
        <v>1</v>
      </c>
      <c r="I4725" s="325">
        <v>0</v>
      </c>
    </row>
    <row r="4726" spans="1:9" x14ac:dyDescent="0.25">
      <c r="A4726" s="392">
        <v>44044</v>
      </c>
      <c r="B4726" s="324" t="s">
        <v>86</v>
      </c>
      <c r="C4726" s="324" t="s">
        <v>169</v>
      </c>
      <c r="D4726" s="324" t="s">
        <v>82</v>
      </c>
      <c r="E4726" s="324" t="s">
        <v>12</v>
      </c>
      <c r="F4726" s="324">
        <v>422</v>
      </c>
      <c r="G4726" s="324">
        <v>419</v>
      </c>
      <c r="H4726" s="324">
        <v>3</v>
      </c>
      <c r="I4726" s="324">
        <v>0.01</v>
      </c>
    </row>
    <row r="4727" spans="1:9" x14ac:dyDescent="0.25">
      <c r="A4727" s="393">
        <v>44044</v>
      </c>
      <c r="B4727" s="325" t="s">
        <v>86</v>
      </c>
      <c r="C4727" s="325" t="s">
        <v>169</v>
      </c>
      <c r="D4727" s="325" t="s">
        <v>82</v>
      </c>
      <c r="E4727" s="325" t="s">
        <v>13</v>
      </c>
      <c r="F4727" s="325">
        <v>653</v>
      </c>
      <c r="G4727" s="325">
        <v>606</v>
      </c>
      <c r="H4727" s="325">
        <v>47</v>
      </c>
      <c r="I4727" s="325">
        <v>0.08</v>
      </c>
    </row>
    <row r="4728" spans="1:9" x14ac:dyDescent="0.25">
      <c r="A4728" s="392">
        <v>44044</v>
      </c>
      <c r="B4728" s="324" t="s">
        <v>87</v>
      </c>
      <c r="C4728" s="324" t="s">
        <v>169</v>
      </c>
      <c r="D4728" s="324" t="s">
        <v>81</v>
      </c>
      <c r="E4728" s="324" t="s">
        <v>46</v>
      </c>
      <c r="F4728" s="324">
        <v>29</v>
      </c>
      <c r="G4728" s="324">
        <v>26</v>
      </c>
      <c r="H4728" s="324">
        <v>3</v>
      </c>
      <c r="I4728" s="324">
        <v>0.12</v>
      </c>
    </row>
    <row r="4729" spans="1:9" x14ac:dyDescent="0.25">
      <c r="A4729" s="393">
        <v>44044</v>
      </c>
      <c r="B4729" s="325" t="s">
        <v>87</v>
      </c>
      <c r="C4729" s="325" t="s">
        <v>169</v>
      </c>
      <c r="D4729" s="325" t="s">
        <v>81</v>
      </c>
      <c r="E4729" s="325" t="s">
        <v>47</v>
      </c>
      <c r="F4729" s="325">
        <v>69</v>
      </c>
      <c r="G4729" s="325">
        <v>69</v>
      </c>
      <c r="H4729" s="325">
        <v>0</v>
      </c>
      <c r="I4729" s="325">
        <v>0</v>
      </c>
    </row>
    <row r="4730" spans="1:9" x14ac:dyDescent="0.25">
      <c r="A4730" s="392">
        <v>44044</v>
      </c>
      <c r="B4730" s="324" t="s">
        <v>87</v>
      </c>
      <c r="C4730" s="324" t="s">
        <v>169</v>
      </c>
      <c r="D4730" s="324" t="s">
        <v>81</v>
      </c>
      <c r="E4730" s="324" t="s">
        <v>48</v>
      </c>
      <c r="F4730" s="324">
        <v>32</v>
      </c>
      <c r="G4730" s="324">
        <v>32</v>
      </c>
      <c r="H4730" s="324">
        <v>0</v>
      </c>
      <c r="I4730" s="324">
        <v>0</v>
      </c>
    </row>
    <row r="4731" spans="1:9" x14ac:dyDescent="0.25">
      <c r="A4731" s="393">
        <v>44044</v>
      </c>
      <c r="B4731" s="325" t="s">
        <v>87</v>
      </c>
      <c r="C4731" s="325" t="s">
        <v>169</v>
      </c>
      <c r="D4731" s="325" t="s">
        <v>81</v>
      </c>
      <c r="E4731" s="325" t="s">
        <v>50</v>
      </c>
      <c r="F4731" s="325">
        <v>69</v>
      </c>
      <c r="G4731" s="325">
        <v>69</v>
      </c>
      <c r="H4731" s="325">
        <v>0</v>
      </c>
      <c r="I4731" s="325">
        <v>0</v>
      </c>
    </row>
    <row r="4732" spans="1:9" x14ac:dyDescent="0.25">
      <c r="A4732" s="392">
        <v>44044</v>
      </c>
      <c r="B4732" s="324" t="s">
        <v>88</v>
      </c>
      <c r="C4732" s="324" t="s">
        <v>169</v>
      </c>
      <c r="D4732" s="324" t="s">
        <v>81</v>
      </c>
      <c r="E4732" s="324" t="s">
        <v>46</v>
      </c>
      <c r="F4732" s="324">
        <v>233</v>
      </c>
      <c r="G4732" s="324">
        <v>215</v>
      </c>
      <c r="H4732" s="324">
        <v>18</v>
      </c>
      <c r="I4732" s="324">
        <v>0.08</v>
      </c>
    </row>
    <row r="4733" spans="1:9" x14ac:dyDescent="0.25">
      <c r="A4733" s="393">
        <v>44044</v>
      </c>
      <c r="B4733" s="325" t="s">
        <v>88</v>
      </c>
      <c r="C4733" s="325" t="s">
        <v>169</v>
      </c>
      <c r="D4733" s="325" t="s">
        <v>81</v>
      </c>
      <c r="E4733" s="325" t="s">
        <v>47</v>
      </c>
      <c r="F4733" s="325">
        <v>242</v>
      </c>
      <c r="G4733" s="325">
        <v>240</v>
      </c>
      <c r="H4733" s="325">
        <v>2</v>
      </c>
      <c r="I4733" s="325">
        <v>0.01</v>
      </c>
    </row>
    <row r="4734" spans="1:9" x14ac:dyDescent="0.25">
      <c r="A4734" s="392">
        <v>44044</v>
      </c>
      <c r="B4734" s="324" t="s">
        <v>88</v>
      </c>
      <c r="C4734" s="324" t="s">
        <v>169</v>
      </c>
      <c r="D4734" s="324" t="s">
        <v>81</v>
      </c>
      <c r="E4734" s="324" t="s">
        <v>48</v>
      </c>
      <c r="F4734" s="324">
        <v>126</v>
      </c>
      <c r="G4734" s="324">
        <v>126</v>
      </c>
      <c r="H4734" s="324">
        <v>0</v>
      </c>
      <c r="I4734" s="324">
        <v>0</v>
      </c>
    </row>
    <row r="4735" spans="1:9" x14ac:dyDescent="0.25">
      <c r="A4735" s="393">
        <v>44044</v>
      </c>
      <c r="B4735" s="325" t="s">
        <v>88</v>
      </c>
      <c r="C4735" s="325" t="s">
        <v>169</v>
      </c>
      <c r="D4735" s="325" t="s">
        <v>81</v>
      </c>
      <c r="E4735" s="325" t="s">
        <v>49</v>
      </c>
      <c r="F4735" s="325">
        <v>30</v>
      </c>
      <c r="G4735" s="325">
        <v>29</v>
      </c>
      <c r="H4735" s="325">
        <v>1</v>
      </c>
      <c r="I4735" s="325">
        <v>0.03</v>
      </c>
    </row>
    <row r="4736" spans="1:9" x14ac:dyDescent="0.25">
      <c r="A4736" s="392">
        <v>44044</v>
      </c>
      <c r="B4736" s="324" t="s">
        <v>88</v>
      </c>
      <c r="C4736" s="324" t="s">
        <v>169</v>
      </c>
      <c r="D4736" s="324" t="s">
        <v>81</v>
      </c>
      <c r="E4736" s="324" t="s">
        <v>50</v>
      </c>
      <c r="F4736" s="324">
        <v>579</v>
      </c>
      <c r="G4736" s="324">
        <v>578</v>
      </c>
      <c r="H4736" s="324">
        <v>1</v>
      </c>
      <c r="I4736" s="324">
        <v>0</v>
      </c>
    </row>
    <row r="4737" spans="1:9" x14ac:dyDescent="0.25">
      <c r="A4737" s="393">
        <v>44044</v>
      </c>
      <c r="B4737" s="325" t="s">
        <v>88</v>
      </c>
      <c r="C4737" s="325" t="s">
        <v>169</v>
      </c>
      <c r="D4737" s="325" t="s">
        <v>82</v>
      </c>
      <c r="E4737" s="325" t="s">
        <v>9</v>
      </c>
      <c r="F4737" s="325">
        <v>324</v>
      </c>
      <c r="G4737" s="325">
        <v>322</v>
      </c>
      <c r="H4737" s="325">
        <v>2</v>
      </c>
      <c r="I4737" s="325">
        <v>0.01</v>
      </c>
    </row>
    <row r="4738" spans="1:9" x14ac:dyDescent="0.25">
      <c r="A4738" s="392">
        <v>44044</v>
      </c>
      <c r="B4738" s="324" t="s">
        <v>88</v>
      </c>
      <c r="C4738" s="324" t="s">
        <v>169</v>
      </c>
      <c r="D4738" s="324" t="s">
        <v>82</v>
      </c>
      <c r="E4738" s="324" t="s">
        <v>10</v>
      </c>
      <c r="F4738" s="324">
        <v>46</v>
      </c>
      <c r="G4738" s="324">
        <v>46</v>
      </c>
      <c r="H4738" s="324">
        <v>0</v>
      </c>
      <c r="I4738" s="324">
        <v>0</v>
      </c>
    </row>
    <row r="4739" spans="1:9" x14ac:dyDescent="0.25">
      <c r="A4739" s="393">
        <v>44044</v>
      </c>
      <c r="B4739" s="325" t="s">
        <v>88</v>
      </c>
      <c r="C4739" s="325" t="s">
        <v>169</v>
      </c>
      <c r="D4739" s="325" t="s">
        <v>82</v>
      </c>
      <c r="E4739" s="325" t="s">
        <v>11</v>
      </c>
      <c r="F4739" s="325">
        <v>104</v>
      </c>
      <c r="G4739" s="325">
        <v>103</v>
      </c>
      <c r="H4739" s="325">
        <v>1</v>
      </c>
      <c r="I4739" s="325">
        <v>0.01</v>
      </c>
    </row>
    <row r="4740" spans="1:9" x14ac:dyDescent="0.25">
      <c r="A4740" s="392">
        <v>44044</v>
      </c>
      <c r="B4740" s="324" t="s">
        <v>88</v>
      </c>
      <c r="C4740" s="324" t="s">
        <v>169</v>
      </c>
      <c r="D4740" s="324" t="s">
        <v>82</v>
      </c>
      <c r="E4740" s="324" t="s">
        <v>12</v>
      </c>
      <c r="F4740" s="324">
        <v>85</v>
      </c>
      <c r="G4740" s="324">
        <v>85</v>
      </c>
      <c r="H4740" s="324">
        <v>0</v>
      </c>
      <c r="I4740" s="324">
        <v>0</v>
      </c>
    </row>
    <row r="4741" spans="1:9" x14ac:dyDescent="0.25">
      <c r="A4741" s="393">
        <v>44044</v>
      </c>
      <c r="B4741" s="325" t="s">
        <v>88</v>
      </c>
      <c r="C4741" s="325" t="s">
        <v>169</v>
      </c>
      <c r="D4741" s="325" t="s">
        <v>82</v>
      </c>
      <c r="E4741" s="325" t="s">
        <v>13</v>
      </c>
      <c r="F4741" s="325">
        <v>369</v>
      </c>
      <c r="G4741" s="325">
        <v>351</v>
      </c>
      <c r="H4741" s="325">
        <v>18</v>
      </c>
      <c r="I4741" s="325">
        <v>0.05</v>
      </c>
    </row>
    <row r="4742" spans="1:9" x14ac:dyDescent="0.25">
      <c r="A4742" s="392">
        <v>44044</v>
      </c>
      <c r="B4742" s="324" t="s">
        <v>89</v>
      </c>
      <c r="C4742" s="324" t="s">
        <v>169</v>
      </c>
      <c r="D4742" s="324" t="s">
        <v>81</v>
      </c>
      <c r="E4742" s="324" t="s">
        <v>46</v>
      </c>
      <c r="F4742" s="324">
        <v>622</v>
      </c>
      <c r="G4742" s="324">
        <v>559</v>
      </c>
      <c r="H4742" s="324">
        <v>63</v>
      </c>
      <c r="I4742" s="324">
        <v>0.11</v>
      </c>
    </row>
    <row r="4743" spans="1:9" x14ac:dyDescent="0.25">
      <c r="A4743" s="393">
        <v>44044</v>
      </c>
      <c r="B4743" s="325" t="s">
        <v>89</v>
      </c>
      <c r="C4743" s="325" t="s">
        <v>169</v>
      </c>
      <c r="D4743" s="325" t="s">
        <v>81</v>
      </c>
      <c r="E4743" s="325" t="s">
        <v>47</v>
      </c>
      <c r="F4743" s="325">
        <v>421</v>
      </c>
      <c r="G4743" s="325">
        <v>416</v>
      </c>
      <c r="H4743" s="325">
        <v>5</v>
      </c>
      <c r="I4743" s="325">
        <v>0.01</v>
      </c>
    </row>
    <row r="4744" spans="1:9" x14ac:dyDescent="0.25">
      <c r="A4744" s="392">
        <v>44044</v>
      </c>
      <c r="B4744" s="324" t="s">
        <v>89</v>
      </c>
      <c r="C4744" s="324" t="s">
        <v>169</v>
      </c>
      <c r="D4744" s="324" t="s">
        <v>81</v>
      </c>
      <c r="E4744" s="324" t="s">
        <v>48</v>
      </c>
      <c r="F4744" s="324">
        <v>254</v>
      </c>
      <c r="G4744" s="324">
        <v>243</v>
      </c>
      <c r="H4744" s="324">
        <v>11</v>
      </c>
      <c r="I4744" s="324">
        <v>0.05</v>
      </c>
    </row>
    <row r="4745" spans="1:9" x14ac:dyDescent="0.25">
      <c r="A4745" s="393">
        <v>44044</v>
      </c>
      <c r="B4745" s="325" t="s">
        <v>89</v>
      </c>
      <c r="C4745" s="325" t="s">
        <v>169</v>
      </c>
      <c r="D4745" s="325" t="s">
        <v>81</v>
      </c>
      <c r="E4745" s="325" t="s">
        <v>50</v>
      </c>
      <c r="F4745" s="325">
        <v>436</v>
      </c>
      <c r="G4745" s="325">
        <v>434</v>
      </c>
      <c r="H4745" s="325">
        <v>2</v>
      </c>
      <c r="I4745" s="325">
        <v>0</v>
      </c>
    </row>
    <row r="4746" spans="1:9" x14ac:dyDescent="0.25">
      <c r="A4746" s="392">
        <v>44044</v>
      </c>
      <c r="B4746" s="324" t="s">
        <v>89</v>
      </c>
      <c r="C4746" s="324" t="s">
        <v>169</v>
      </c>
      <c r="D4746" s="324" t="s">
        <v>82</v>
      </c>
      <c r="E4746" s="324" t="s">
        <v>9</v>
      </c>
      <c r="F4746" s="324">
        <v>44</v>
      </c>
      <c r="G4746" s="324">
        <v>44</v>
      </c>
      <c r="H4746" s="324">
        <v>0</v>
      </c>
      <c r="I4746" s="324">
        <v>0</v>
      </c>
    </row>
    <row r="4747" spans="1:9" x14ac:dyDescent="0.25">
      <c r="A4747" s="393">
        <v>44044</v>
      </c>
      <c r="B4747" s="325" t="s">
        <v>89</v>
      </c>
      <c r="C4747" s="325" t="s">
        <v>169</v>
      </c>
      <c r="D4747" s="325" t="s">
        <v>82</v>
      </c>
      <c r="E4747" s="325" t="s">
        <v>10</v>
      </c>
      <c r="F4747" s="325">
        <v>48</v>
      </c>
      <c r="G4747" s="325">
        <v>48</v>
      </c>
      <c r="H4747" s="325">
        <v>0</v>
      </c>
      <c r="I4747" s="325">
        <v>0</v>
      </c>
    </row>
    <row r="4748" spans="1:9" x14ac:dyDescent="0.25">
      <c r="A4748" s="392">
        <v>44044</v>
      </c>
      <c r="B4748" s="324" t="s">
        <v>89</v>
      </c>
      <c r="C4748" s="324" t="s">
        <v>169</v>
      </c>
      <c r="D4748" s="324" t="s">
        <v>82</v>
      </c>
      <c r="E4748" s="324" t="s">
        <v>11</v>
      </c>
      <c r="F4748" s="324">
        <v>63</v>
      </c>
      <c r="G4748" s="324">
        <v>63</v>
      </c>
      <c r="H4748" s="324">
        <v>0</v>
      </c>
      <c r="I4748" s="324">
        <v>0</v>
      </c>
    </row>
    <row r="4749" spans="1:9" x14ac:dyDescent="0.25">
      <c r="A4749" s="393">
        <v>44044</v>
      </c>
      <c r="B4749" s="325" t="s">
        <v>89</v>
      </c>
      <c r="C4749" s="325" t="s">
        <v>169</v>
      </c>
      <c r="D4749" s="325" t="s">
        <v>82</v>
      </c>
      <c r="E4749" s="325" t="s">
        <v>12</v>
      </c>
      <c r="F4749" s="325">
        <v>148</v>
      </c>
      <c r="G4749" s="325">
        <v>147</v>
      </c>
      <c r="H4749" s="325">
        <v>1</v>
      </c>
      <c r="I4749" s="325">
        <v>0.01</v>
      </c>
    </row>
    <row r="4750" spans="1:9" x14ac:dyDescent="0.25">
      <c r="A4750" s="392">
        <v>44044</v>
      </c>
      <c r="B4750" s="324" t="s">
        <v>89</v>
      </c>
      <c r="C4750" s="324" t="s">
        <v>169</v>
      </c>
      <c r="D4750" s="324" t="s">
        <v>82</v>
      </c>
      <c r="E4750" s="324" t="s">
        <v>13</v>
      </c>
      <c r="F4750" s="324">
        <v>563</v>
      </c>
      <c r="G4750" s="324">
        <v>537</v>
      </c>
      <c r="H4750" s="324">
        <v>26</v>
      </c>
      <c r="I4750" s="324">
        <v>0.05</v>
      </c>
    </row>
    <row r="4751" spans="1:9" x14ac:dyDescent="0.25">
      <c r="A4751" s="393">
        <v>44044</v>
      </c>
      <c r="B4751" s="325" t="s">
        <v>90</v>
      </c>
      <c r="C4751" s="325" t="s">
        <v>169</v>
      </c>
      <c r="D4751" s="325" t="s">
        <v>81</v>
      </c>
      <c r="E4751" s="325" t="s">
        <v>46</v>
      </c>
      <c r="F4751" s="325">
        <v>74</v>
      </c>
      <c r="G4751" s="325">
        <v>70</v>
      </c>
      <c r="H4751" s="325">
        <v>4</v>
      </c>
      <c r="I4751" s="325">
        <v>0.06</v>
      </c>
    </row>
    <row r="4752" spans="1:9" x14ac:dyDescent="0.25">
      <c r="A4752" s="392">
        <v>44044</v>
      </c>
      <c r="B4752" s="324" t="s">
        <v>90</v>
      </c>
      <c r="C4752" s="324" t="s">
        <v>169</v>
      </c>
      <c r="D4752" s="324" t="s">
        <v>81</v>
      </c>
      <c r="E4752" s="324" t="s">
        <v>47</v>
      </c>
      <c r="F4752" s="324">
        <v>142</v>
      </c>
      <c r="G4752" s="324">
        <v>137</v>
      </c>
      <c r="H4752" s="324">
        <v>5</v>
      </c>
      <c r="I4752" s="324">
        <v>0.04</v>
      </c>
    </row>
    <row r="4753" spans="1:9" x14ac:dyDescent="0.25">
      <c r="A4753" s="393">
        <v>44044</v>
      </c>
      <c r="B4753" s="325" t="s">
        <v>90</v>
      </c>
      <c r="C4753" s="325" t="s">
        <v>169</v>
      </c>
      <c r="D4753" s="325" t="s">
        <v>81</v>
      </c>
      <c r="E4753" s="325" t="s">
        <v>48</v>
      </c>
      <c r="F4753" s="325">
        <v>92</v>
      </c>
      <c r="G4753" s="325">
        <v>94</v>
      </c>
      <c r="H4753" s="325">
        <v>-2</v>
      </c>
      <c r="I4753" s="325">
        <v>-0.02</v>
      </c>
    </row>
    <row r="4754" spans="1:9" x14ac:dyDescent="0.25">
      <c r="A4754" s="392">
        <v>44044</v>
      </c>
      <c r="B4754" s="324" t="s">
        <v>90</v>
      </c>
      <c r="C4754" s="324" t="s">
        <v>169</v>
      </c>
      <c r="D4754" s="324" t="s">
        <v>81</v>
      </c>
      <c r="E4754" s="324" t="s">
        <v>50</v>
      </c>
      <c r="F4754" s="324">
        <v>426</v>
      </c>
      <c r="G4754" s="324">
        <v>423</v>
      </c>
      <c r="H4754" s="324">
        <v>3</v>
      </c>
      <c r="I4754" s="324">
        <v>0.01</v>
      </c>
    </row>
    <row r="4755" spans="1:9" x14ac:dyDescent="0.25">
      <c r="A4755" s="393">
        <v>44044</v>
      </c>
      <c r="B4755" s="325" t="s">
        <v>147</v>
      </c>
      <c r="C4755" s="325" t="s">
        <v>169</v>
      </c>
      <c r="D4755" s="325" t="s">
        <v>81</v>
      </c>
      <c r="E4755" s="325" t="s">
        <v>46</v>
      </c>
      <c r="F4755" s="325">
        <v>29</v>
      </c>
      <c r="G4755" s="325" t="s">
        <v>170</v>
      </c>
      <c r="H4755" s="325" t="s">
        <v>170</v>
      </c>
      <c r="I4755" s="325" t="s">
        <v>170</v>
      </c>
    </row>
    <row r="4756" spans="1:9" x14ac:dyDescent="0.25">
      <c r="A4756" s="392">
        <v>44044</v>
      </c>
      <c r="B4756" s="324" t="s">
        <v>147</v>
      </c>
      <c r="C4756" s="324" t="s">
        <v>169</v>
      </c>
      <c r="D4756" s="324" t="s">
        <v>81</v>
      </c>
      <c r="E4756" s="324" t="s">
        <v>47</v>
      </c>
      <c r="F4756" s="324">
        <v>18</v>
      </c>
      <c r="G4756" s="324" t="s">
        <v>170</v>
      </c>
      <c r="H4756" s="324" t="s">
        <v>170</v>
      </c>
      <c r="I4756" s="324" t="s">
        <v>170</v>
      </c>
    </row>
    <row r="4757" spans="1:9" x14ac:dyDescent="0.25">
      <c r="A4757" s="393">
        <v>44044</v>
      </c>
      <c r="B4757" s="325" t="s">
        <v>147</v>
      </c>
      <c r="C4757" s="325" t="s">
        <v>169</v>
      </c>
      <c r="D4757" s="325" t="s">
        <v>81</v>
      </c>
      <c r="E4757" s="325" t="s">
        <v>48</v>
      </c>
      <c r="F4757" s="325">
        <v>21</v>
      </c>
      <c r="G4757" s="325" t="s">
        <v>170</v>
      </c>
      <c r="H4757" s="325" t="s">
        <v>170</v>
      </c>
      <c r="I4757" s="325" t="s">
        <v>170</v>
      </c>
    </row>
    <row r="4758" spans="1:9" x14ac:dyDescent="0.25">
      <c r="A4758" s="392">
        <v>44044</v>
      </c>
      <c r="B4758" s="324" t="s">
        <v>147</v>
      </c>
      <c r="C4758" s="324" t="s">
        <v>169</v>
      </c>
      <c r="D4758" s="324" t="s">
        <v>81</v>
      </c>
      <c r="E4758" s="324" t="s">
        <v>50</v>
      </c>
      <c r="F4758" s="324">
        <v>49</v>
      </c>
      <c r="G4758" s="324" t="s">
        <v>170</v>
      </c>
      <c r="H4758" s="324" t="s">
        <v>170</v>
      </c>
      <c r="I4758" s="324" t="s">
        <v>170</v>
      </c>
    </row>
    <row r="4759" spans="1:9" x14ac:dyDescent="0.25">
      <c r="A4759" s="393">
        <v>44044</v>
      </c>
      <c r="B4759" s="325" t="s">
        <v>147</v>
      </c>
      <c r="C4759" s="325" t="s">
        <v>169</v>
      </c>
      <c r="D4759" s="325" t="s">
        <v>82</v>
      </c>
      <c r="E4759" s="325" t="s">
        <v>9</v>
      </c>
      <c r="F4759" s="325">
        <v>11</v>
      </c>
      <c r="G4759" s="325" t="s">
        <v>170</v>
      </c>
      <c r="H4759" s="325" t="s">
        <v>170</v>
      </c>
      <c r="I4759" s="325" t="s">
        <v>170</v>
      </c>
    </row>
    <row r="4760" spans="1:9" x14ac:dyDescent="0.25">
      <c r="A4760" s="392">
        <v>44044</v>
      </c>
      <c r="B4760" s="324" t="s">
        <v>147</v>
      </c>
      <c r="C4760" s="324" t="s">
        <v>169</v>
      </c>
      <c r="D4760" s="324" t="s">
        <v>82</v>
      </c>
      <c r="E4760" s="324" t="s">
        <v>10</v>
      </c>
      <c r="F4760" s="324">
        <v>16</v>
      </c>
      <c r="G4760" s="324" t="s">
        <v>170</v>
      </c>
      <c r="H4760" s="324" t="s">
        <v>170</v>
      </c>
      <c r="I4760" s="324" t="s">
        <v>170</v>
      </c>
    </row>
    <row r="4761" spans="1:9" x14ac:dyDescent="0.25">
      <c r="A4761" s="393">
        <v>44044</v>
      </c>
      <c r="B4761" s="325" t="s">
        <v>147</v>
      </c>
      <c r="C4761" s="325" t="s">
        <v>169</v>
      </c>
      <c r="D4761" s="325" t="s">
        <v>82</v>
      </c>
      <c r="E4761" s="325" t="s">
        <v>11</v>
      </c>
      <c r="F4761" s="325">
        <v>12</v>
      </c>
      <c r="G4761" s="325" t="s">
        <v>170</v>
      </c>
      <c r="H4761" s="325" t="s">
        <v>170</v>
      </c>
      <c r="I4761" s="325" t="s">
        <v>170</v>
      </c>
    </row>
    <row r="4762" spans="1:9" x14ac:dyDescent="0.25">
      <c r="A4762" s="392">
        <v>44044</v>
      </c>
      <c r="B4762" s="324" t="s">
        <v>147</v>
      </c>
      <c r="C4762" s="324" t="s">
        <v>169</v>
      </c>
      <c r="D4762" s="324" t="s">
        <v>82</v>
      </c>
      <c r="E4762" s="324" t="s">
        <v>12</v>
      </c>
      <c r="F4762" s="324">
        <v>14</v>
      </c>
      <c r="G4762" s="324" t="s">
        <v>170</v>
      </c>
      <c r="H4762" s="324" t="s">
        <v>170</v>
      </c>
      <c r="I4762" s="324" t="s">
        <v>170</v>
      </c>
    </row>
    <row r="4763" spans="1:9" x14ac:dyDescent="0.25">
      <c r="A4763" s="393">
        <v>44044</v>
      </c>
      <c r="B4763" s="325" t="s">
        <v>147</v>
      </c>
      <c r="C4763" s="325" t="s">
        <v>169</v>
      </c>
      <c r="D4763" s="325" t="s">
        <v>82</v>
      </c>
      <c r="E4763" s="325" t="s">
        <v>13</v>
      </c>
      <c r="F4763" s="325">
        <v>64</v>
      </c>
      <c r="G4763" s="325" t="s">
        <v>170</v>
      </c>
      <c r="H4763" s="325" t="s">
        <v>170</v>
      </c>
      <c r="I4763" s="325" t="s">
        <v>170</v>
      </c>
    </row>
    <row r="4764" spans="1:9" x14ac:dyDescent="0.25">
      <c r="A4764" s="392">
        <v>44044</v>
      </c>
      <c r="B4764" s="324" t="s">
        <v>148</v>
      </c>
      <c r="C4764" s="324" t="s">
        <v>169</v>
      </c>
      <c r="D4764" s="324" t="s">
        <v>81</v>
      </c>
      <c r="E4764" s="324" t="s">
        <v>46</v>
      </c>
      <c r="F4764" s="324">
        <v>171</v>
      </c>
      <c r="G4764" s="324" t="s">
        <v>170</v>
      </c>
      <c r="H4764" s="324" t="s">
        <v>170</v>
      </c>
      <c r="I4764" s="324" t="s">
        <v>170</v>
      </c>
    </row>
    <row r="4765" spans="1:9" x14ac:dyDescent="0.25">
      <c r="A4765" s="393">
        <v>44044</v>
      </c>
      <c r="B4765" s="325" t="s">
        <v>148</v>
      </c>
      <c r="C4765" s="325" t="s">
        <v>169</v>
      </c>
      <c r="D4765" s="325" t="s">
        <v>81</v>
      </c>
      <c r="E4765" s="325" t="s">
        <v>47</v>
      </c>
      <c r="F4765" s="325">
        <v>152</v>
      </c>
      <c r="G4765" s="325" t="s">
        <v>170</v>
      </c>
      <c r="H4765" s="325" t="s">
        <v>170</v>
      </c>
      <c r="I4765" s="325" t="s">
        <v>170</v>
      </c>
    </row>
    <row r="4766" spans="1:9" x14ac:dyDescent="0.25">
      <c r="A4766" s="392">
        <v>44044</v>
      </c>
      <c r="B4766" s="324" t="s">
        <v>148</v>
      </c>
      <c r="C4766" s="324" t="s">
        <v>169</v>
      </c>
      <c r="D4766" s="324" t="s">
        <v>81</v>
      </c>
      <c r="E4766" s="324" t="s">
        <v>48</v>
      </c>
      <c r="F4766" s="324">
        <v>104</v>
      </c>
      <c r="G4766" s="324" t="s">
        <v>170</v>
      </c>
      <c r="H4766" s="324" t="s">
        <v>170</v>
      </c>
      <c r="I4766" s="324" t="s">
        <v>170</v>
      </c>
    </row>
    <row r="4767" spans="1:9" x14ac:dyDescent="0.25">
      <c r="A4767" s="393">
        <v>44044</v>
      </c>
      <c r="B4767" s="325" t="s">
        <v>148</v>
      </c>
      <c r="C4767" s="325" t="s">
        <v>169</v>
      </c>
      <c r="D4767" s="325" t="s">
        <v>81</v>
      </c>
      <c r="E4767" s="325" t="s">
        <v>50</v>
      </c>
      <c r="F4767" s="325">
        <v>155</v>
      </c>
      <c r="G4767" s="325" t="s">
        <v>170</v>
      </c>
      <c r="H4767" s="325" t="s">
        <v>170</v>
      </c>
      <c r="I4767" s="325" t="s">
        <v>170</v>
      </c>
    </row>
    <row r="4768" spans="1:9" x14ac:dyDescent="0.25">
      <c r="A4768" s="392">
        <v>44044</v>
      </c>
      <c r="B4768" s="324" t="s">
        <v>148</v>
      </c>
      <c r="C4768" s="324" t="s">
        <v>169</v>
      </c>
      <c r="D4768" s="324" t="s">
        <v>82</v>
      </c>
      <c r="E4768" s="324" t="s">
        <v>9</v>
      </c>
      <c r="F4768" s="324">
        <v>161</v>
      </c>
      <c r="G4768" s="324" t="s">
        <v>170</v>
      </c>
      <c r="H4768" s="324" t="s">
        <v>170</v>
      </c>
      <c r="I4768" s="324" t="s">
        <v>170</v>
      </c>
    </row>
    <row r="4769" spans="1:9" x14ac:dyDescent="0.25">
      <c r="A4769" s="393">
        <v>44044</v>
      </c>
      <c r="B4769" s="325" t="s">
        <v>148</v>
      </c>
      <c r="C4769" s="325" t="s">
        <v>169</v>
      </c>
      <c r="D4769" s="325" t="s">
        <v>82</v>
      </c>
      <c r="E4769" s="325" t="s">
        <v>10</v>
      </c>
      <c r="F4769" s="325">
        <v>23</v>
      </c>
      <c r="G4769" s="325" t="s">
        <v>170</v>
      </c>
      <c r="H4769" s="325" t="s">
        <v>170</v>
      </c>
      <c r="I4769" s="325" t="s">
        <v>170</v>
      </c>
    </row>
    <row r="4770" spans="1:9" x14ac:dyDescent="0.25">
      <c r="A4770" s="392">
        <v>44044</v>
      </c>
      <c r="B4770" s="324" t="s">
        <v>148</v>
      </c>
      <c r="C4770" s="324" t="s">
        <v>169</v>
      </c>
      <c r="D4770" s="324" t="s">
        <v>82</v>
      </c>
      <c r="E4770" s="324" t="s">
        <v>11</v>
      </c>
      <c r="F4770" s="324">
        <v>91</v>
      </c>
      <c r="G4770" s="324" t="s">
        <v>170</v>
      </c>
      <c r="H4770" s="324" t="s">
        <v>170</v>
      </c>
      <c r="I4770" s="324" t="s">
        <v>170</v>
      </c>
    </row>
    <row r="4771" spans="1:9" x14ac:dyDescent="0.25">
      <c r="A4771" s="393">
        <v>44044</v>
      </c>
      <c r="B4771" s="325" t="s">
        <v>148</v>
      </c>
      <c r="C4771" s="325" t="s">
        <v>169</v>
      </c>
      <c r="D4771" s="325" t="s">
        <v>82</v>
      </c>
      <c r="E4771" s="325" t="s">
        <v>12</v>
      </c>
      <c r="F4771" s="325">
        <v>69</v>
      </c>
      <c r="G4771" s="325" t="s">
        <v>170</v>
      </c>
      <c r="H4771" s="325" t="s">
        <v>170</v>
      </c>
      <c r="I4771" s="325" t="s">
        <v>170</v>
      </c>
    </row>
    <row r="4772" spans="1:9" x14ac:dyDescent="0.25">
      <c r="A4772" s="392">
        <v>44044</v>
      </c>
      <c r="B4772" s="324" t="s">
        <v>148</v>
      </c>
      <c r="C4772" s="324" t="s">
        <v>169</v>
      </c>
      <c r="D4772" s="324" t="s">
        <v>82</v>
      </c>
      <c r="E4772" s="324" t="s">
        <v>13</v>
      </c>
      <c r="F4772" s="324">
        <v>238</v>
      </c>
      <c r="G4772" s="324" t="s">
        <v>170</v>
      </c>
      <c r="H4772" s="324" t="s">
        <v>170</v>
      </c>
      <c r="I4772" s="324" t="s">
        <v>170</v>
      </c>
    </row>
    <row r="4773" spans="1:9" x14ac:dyDescent="0.25">
      <c r="A4773" s="393">
        <v>44044</v>
      </c>
      <c r="B4773" s="325" t="s">
        <v>149</v>
      </c>
      <c r="C4773" s="325" t="s">
        <v>169</v>
      </c>
      <c r="D4773" s="325" t="s">
        <v>81</v>
      </c>
      <c r="E4773" s="325" t="s">
        <v>46</v>
      </c>
      <c r="F4773" s="325">
        <v>49</v>
      </c>
      <c r="G4773" s="325" t="s">
        <v>170</v>
      </c>
      <c r="H4773" s="325" t="s">
        <v>170</v>
      </c>
      <c r="I4773" s="325" t="s">
        <v>170</v>
      </c>
    </row>
    <row r="4774" spans="1:9" x14ac:dyDescent="0.25">
      <c r="A4774" s="392">
        <v>44044</v>
      </c>
      <c r="B4774" s="324" t="s">
        <v>149</v>
      </c>
      <c r="C4774" s="324" t="s">
        <v>169</v>
      </c>
      <c r="D4774" s="324" t="s">
        <v>81</v>
      </c>
      <c r="E4774" s="324" t="s">
        <v>47</v>
      </c>
      <c r="F4774" s="324">
        <v>92</v>
      </c>
      <c r="G4774" s="324" t="s">
        <v>170</v>
      </c>
      <c r="H4774" s="324" t="s">
        <v>170</v>
      </c>
      <c r="I4774" s="324" t="s">
        <v>170</v>
      </c>
    </row>
    <row r="4775" spans="1:9" x14ac:dyDescent="0.25">
      <c r="A4775" s="393">
        <v>44044</v>
      </c>
      <c r="B4775" s="325" t="s">
        <v>149</v>
      </c>
      <c r="C4775" s="325" t="s">
        <v>169</v>
      </c>
      <c r="D4775" s="325" t="s">
        <v>81</v>
      </c>
      <c r="E4775" s="325" t="s">
        <v>48</v>
      </c>
      <c r="F4775" s="325">
        <v>76</v>
      </c>
      <c r="G4775" s="325" t="s">
        <v>170</v>
      </c>
      <c r="H4775" s="325" t="s">
        <v>170</v>
      </c>
      <c r="I4775" s="325" t="s">
        <v>170</v>
      </c>
    </row>
    <row r="4776" spans="1:9" x14ac:dyDescent="0.25">
      <c r="A4776" s="392">
        <v>44044</v>
      </c>
      <c r="B4776" s="324" t="s">
        <v>149</v>
      </c>
      <c r="C4776" s="324" t="s">
        <v>169</v>
      </c>
      <c r="D4776" s="324" t="s">
        <v>81</v>
      </c>
      <c r="E4776" s="324" t="s">
        <v>50</v>
      </c>
      <c r="F4776" s="324">
        <v>342</v>
      </c>
      <c r="G4776" s="324" t="s">
        <v>170</v>
      </c>
      <c r="H4776" s="324" t="s">
        <v>170</v>
      </c>
      <c r="I4776" s="324" t="s">
        <v>170</v>
      </c>
    </row>
    <row r="4777" spans="1:9" x14ac:dyDescent="0.25">
      <c r="A4777" s="393">
        <v>44044</v>
      </c>
      <c r="B4777" s="325" t="s">
        <v>150</v>
      </c>
      <c r="C4777" s="325" t="s">
        <v>169</v>
      </c>
      <c r="D4777" s="325" t="s">
        <v>81</v>
      </c>
      <c r="E4777" s="325" t="s">
        <v>46</v>
      </c>
      <c r="F4777" s="325">
        <v>182</v>
      </c>
      <c r="G4777" s="325" t="s">
        <v>170</v>
      </c>
      <c r="H4777" s="325" t="s">
        <v>170</v>
      </c>
      <c r="I4777" s="325" t="s">
        <v>170</v>
      </c>
    </row>
    <row r="4778" spans="1:9" x14ac:dyDescent="0.25">
      <c r="A4778" s="392">
        <v>44044</v>
      </c>
      <c r="B4778" s="324" t="s">
        <v>150</v>
      </c>
      <c r="C4778" s="324" t="s">
        <v>169</v>
      </c>
      <c r="D4778" s="324" t="s">
        <v>81</v>
      </c>
      <c r="E4778" s="324" t="s">
        <v>47</v>
      </c>
      <c r="F4778" s="324">
        <v>84</v>
      </c>
      <c r="G4778" s="324" t="s">
        <v>170</v>
      </c>
      <c r="H4778" s="324" t="s">
        <v>170</v>
      </c>
      <c r="I4778" s="324" t="s">
        <v>170</v>
      </c>
    </row>
    <row r="4779" spans="1:9" x14ac:dyDescent="0.25">
      <c r="A4779" s="393">
        <v>44044</v>
      </c>
      <c r="B4779" s="325" t="s">
        <v>150</v>
      </c>
      <c r="C4779" s="325" t="s">
        <v>169</v>
      </c>
      <c r="D4779" s="325" t="s">
        <v>81</v>
      </c>
      <c r="E4779" s="325" t="s">
        <v>48</v>
      </c>
      <c r="F4779" s="325">
        <v>72</v>
      </c>
      <c r="G4779" s="325" t="s">
        <v>170</v>
      </c>
      <c r="H4779" s="325" t="s">
        <v>170</v>
      </c>
      <c r="I4779" s="325" t="s">
        <v>170</v>
      </c>
    </row>
    <row r="4780" spans="1:9" x14ac:dyDescent="0.25">
      <c r="A4780" s="392">
        <v>44044</v>
      </c>
      <c r="B4780" s="324" t="s">
        <v>150</v>
      </c>
      <c r="C4780" s="324" t="s">
        <v>169</v>
      </c>
      <c r="D4780" s="324" t="s">
        <v>81</v>
      </c>
      <c r="E4780" s="324" t="s">
        <v>50</v>
      </c>
      <c r="F4780" s="324">
        <v>55</v>
      </c>
      <c r="G4780" s="324" t="s">
        <v>170</v>
      </c>
      <c r="H4780" s="324" t="s">
        <v>170</v>
      </c>
      <c r="I4780" s="324" t="s">
        <v>170</v>
      </c>
    </row>
    <row r="4781" spans="1:9" x14ac:dyDescent="0.25">
      <c r="A4781" s="393">
        <v>44044</v>
      </c>
      <c r="B4781" s="325" t="s">
        <v>91</v>
      </c>
      <c r="C4781" s="325" t="s">
        <v>169</v>
      </c>
      <c r="D4781" s="325" t="s">
        <v>81</v>
      </c>
      <c r="E4781" s="325" t="s">
        <v>46</v>
      </c>
      <c r="F4781" s="325">
        <v>1109</v>
      </c>
      <c r="G4781" s="325">
        <v>1012</v>
      </c>
      <c r="H4781" s="325">
        <v>97</v>
      </c>
      <c r="I4781" s="325">
        <v>0.1</v>
      </c>
    </row>
    <row r="4782" spans="1:9" x14ac:dyDescent="0.25">
      <c r="A4782" s="392">
        <v>44044</v>
      </c>
      <c r="B4782" s="324" t="s">
        <v>91</v>
      </c>
      <c r="C4782" s="324" t="s">
        <v>169</v>
      </c>
      <c r="D4782" s="324" t="s">
        <v>81</v>
      </c>
      <c r="E4782" s="324" t="s">
        <v>47</v>
      </c>
      <c r="F4782" s="324">
        <v>532</v>
      </c>
      <c r="G4782" s="324">
        <v>527</v>
      </c>
      <c r="H4782" s="324">
        <v>5</v>
      </c>
      <c r="I4782" s="324">
        <v>0.01</v>
      </c>
    </row>
    <row r="4783" spans="1:9" x14ac:dyDescent="0.25">
      <c r="A4783" s="393">
        <v>44044</v>
      </c>
      <c r="B4783" s="325" t="s">
        <v>91</v>
      </c>
      <c r="C4783" s="325" t="s">
        <v>169</v>
      </c>
      <c r="D4783" s="325" t="s">
        <v>81</v>
      </c>
      <c r="E4783" s="325" t="s">
        <v>48</v>
      </c>
      <c r="F4783" s="325">
        <v>651</v>
      </c>
      <c r="G4783" s="325">
        <v>653</v>
      </c>
      <c r="H4783" s="325">
        <v>-2</v>
      </c>
      <c r="I4783" s="325">
        <v>0</v>
      </c>
    </row>
    <row r="4784" spans="1:9" x14ac:dyDescent="0.25">
      <c r="A4784" s="392">
        <v>44044</v>
      </c>
      <c r="B4784" s="324" t="s">
        <v>91</v>
      </c>
      <c r="C4784" s="324" t="s">
        <v>169</v>
      </c>
      <c r="D4784" s="324" t="s">
        <v>81</v>
      </c>
      <c r="E4784" s="324" t="s">
        <v>50</v>
      </c>
      <c r="F4784" s="324">
        <v>632</v>
      </c>
      <c r="G4784" s="324">
        <v>631</v>
      </c>
      <c r="H4784" s="324">
        <v>1</v>
      </c>
      <c r="I4784" s="324">
        <v>0</v>
      </c>
    </row>
    <row r="4785" spans="1:9" x14ac:dyDescent="0.25">
      <c r="A4785" s="393">
        <v>44044</v>
      </c>
      <c r="B4785" s="325" t="s">
        <v>91</v>
      </c>
      <c r="C4785" s="325" t="s">
        <v>169</v>
      </c>
      <c r="D4785" s="325" t="s">
        <v>82</v>
      </c>
      <c r="E4785" s="325" t="s">
        <v>9</v>
      </c>
      <c r="F4785" s="325">
        <v>464</v>
      </c>
      <c r="G4785" s="325">
        <v>469</v>
      </c>
      <c r="H4785" s="325">
        <v>-5</v>
      </c>
      <c r="I4785" s="325">
        <v>-0.01</v>
      </c>
    </row>
    <row r="4786" spans="1:9" x14ac:dyDescent="0.25">
      <c r="A4786" s="392">
        <v>44044</v>
      </c>
      <c r="B4786" s="324" t="s">
        <v>91</v>
      </c>
      <c r="C4786" s="324" t="s">
        <v>169</v>
      </c>
      <c r="D4786" s="324" t="s">
        <v>82</v>
      </c>
      <c r="E4786" s="324" t="s">
        <v>10</v>
      </c>
      <c r="F4786" s="324">
        <v>155</v>
      </c>
      <c r="G4786" s="324">
        <v>155</v>
      </c>
      <c r="H4786" s="324">
        <v>0</v>
      </c>
      <c r="I4786" s="324">
        <v>0</v>
      </c>
    </row>
    <row r="4787" spans="1:9" x14ac:dyDescent="0.25">
      <c r="A4787" s="393">
        <v>44044</v>
      </c>
      <c r="B4787" s="325" t="s">
        <v>91</v>
      </c>
      <c r="C4787" s="325" t="s">
        <v>169</v>
      </c>
      <c r="D4787" s="325" t="s">
        <v>82</v>
      </c>
      <c r="E4787" s="325" t="s">
        <v>11</v>
      </c>
      <c r="F4787" s="325">
        <v>503</v>
      </c>
      <c r="G4787" s="325">
        <v>501</v>
      </c>
      <c r="H4787" s="325">
        <v>2</v>
      </c>
      <c r="I4787" s="325">
        <v>0</v>
      </c>
    </row>
    <row r="4788" spans="1:9" x14ac:dyDescent="0.25">
      <c r="A4788" s="392">
        <v>44044</v>
      </c>
      <c r="B4788" s="324" t="s">
        <v>91</v>
      </c>
      <c r="C4788" s="324" t="s">
        <v>169</v>
      </c>
      <c r="D4788" s="324" t="s">
        <v>82</v>
      </c>
      <c r="E4788" s="324" t="s">
        <v>12</v>
      </c>
      <c r="F4788" s="324">
        <v>1137</v>
      </c>
      <c r="G4788" s="324">
        <v>1137</v>
      </c>
      <c r="H4788" s="324">
        <v>0</v>
      </c>
      <c r="I4788" s="324">
        <v>0</v>
      </c>
    </row>
    <row r="4789" spans="1:9" x14ac:dyDescent="0.25">
      <c r="A4789" s="393">
        <v>44044</v>
      </c>
      <c r="B4789" s="325" t="s">
        <v>91</v>
      </c>
      <c r="C4789" s="325" t="s">
        <v>169</v>
      </c>
      <c r="D4789" s="325" t="s">
        <v>82</v>
      </c>
      <c r="E4789" s="325" t="s">
        <v>13</v>
      </c>
      <c r="F4789" s="325">
        <v>436</v>
      </c>
      <c r="G4789" s="325">
        <v>333</v>
      </c>
      <c r="H4789" s="325">
        <v>103</v>
      </c>
      <c r="I4789" s="325">
        <v>0.31</v>
      </c>
    </row>
    <row r="4790" spans="1:9" x14ac:dyDescent="0.25">
      <c r="A4790" s="392">
        <v>44044</v>
      </c>
      <c r="B4790" s="324" t="s">
        <v>151</v>
      </c>
      <c r="C4790" s="324" t="s">
        <v>169</v>
      </c>
      <c r="D4790" s="324" t="s">
        <v>81</v>
      </c>
      <c r="E4790" s="324" t="s">
        <v>46</v>
      </c>
      <c r="F4790" s="324">
        <v>62</v>
      </c>
      <c r="G4790" s="324" t="s">
        <v>170</v>
      </c>
      <c r="H4790" s="324" t="s">
        <v>170</v>
      </c>
      <c r="I4790" s="324" t="s">
        <v>170</v>
      </c>
    </row>
    <row r="4791" spans="1:9" x14ac:dyDescent="0.25">
      <c r="A4791" s="393">
        <v>44044</v>
      </c>
      <c r="B4791" s="325" t="s">
        <v>151</v>
      </c>
      <c r="C4791" s="325" t="s">
        <v>169</v>
      </c>
      <c r="D4791" s="325" t="s">
        <v>81</v>
      </c>
      <c r="E4791" s="325" t="s">
        <v>47</v>
      </c>
      <c r="F4791" s="325">
        <v>93</v>
      </c>
      <c r="G4791" s="325" t="s">
        <v>170</v>
      </c>
      <c r="H4791" s="325" t="s">
        <v>170</v>
      </c>
      <c r="I4791" s="325" t="s">
        <v>170</v>
      </c>
    </row>
    <row r="4792" spans="1:9" x14ac:dyDescent="0.25">
      <c r="A4792" s="392">
        <v>44044</v>
      </c>
      <c r="B4792" s="324" t="s">
        <v>151</v>
      </c>
      <c r="C4792" s="324" t="s">
        <v>169</v>
      </c>
      <c r="D4792" s="324" t="s">
        <v>81</v>
      </c>
      <c r="E4792" s="324" t="s">
        <v>48</v>
      </c>
      <c r="F4792" s="324">
        <v>28</v>
      </c>
      <c r="G4792" s="324" t="s">
        <v>170</v>
      </c>
      <c r="H4792" s="324" t="s">
        <v>170</v>
      </c>
      <c r="I4792" s="324" t="s">
        <v>170</v>
      </c>
    </row>
    <row r="4793" spans="1:9" x14ac:dyDescent="0.25">
      <c r="A4793" s="393">
        <v>44044</v>
      </c>
      <c r="B4793" s="325" t="s">
        <v>151</v>
      </c>
      <c r="C4793" s="325" t="s">
        <v>169</v>
      </c>
      <c r="D4793" s="325" t="s">
        <v>81</v>
      </c>
      <c r="E4793" s="325" t="s">
        <v>50</v>
      </c>
      <c r="F4793" s="325">
        <v>50</v>
      </c>
      <c r="G4793" s="325" t="s">
        <v>170</v>
      </c>
      <c r="H4793" s="325" t="s">
        <v>170</v>
      </c>
      <c r="I4793" s="325" t="s">
        <v>170</v>
      </c>
    </row>
    <row r="4794" spans="1:9" x14ac:dyDescent="0.25">
      <c r="A4794" s="392">
        <v>44044</v>
      </c>
      <c r="B4794" s="324" t="s">
        <v>92</v>
      </c>
      <c r="C4794" s="324" t="s">
        <v>169</v>
      </c>
      <c r="D4794" s="324" t="s">
        <v>81</v>
      </c>
      <c r="E4794" s="324" t="s">
        <v>46</v>
      </c>
      <c r="F4794" s="324">
        <v>20</v>
      </c>
      <c r="G4794" s="324">
        <v>17</v>
      </c>
      <c r="H4794" s="324">
        <v>3</v>
      </c>
      <c r="I4794" s="324">
        <v>0.18</v>
      </c>
    </row>
    <row r="4795" spans="1:9" x14ac:dyDescent="0.25">
      <c r="A4795" s="393">
        <v>44044</v>
      </c>
      <c r="B4795" s="325" t="s">
        <v>92</v>
      </c>
      <c r="C4795" s="325" t="s">
        <v>169</v>
      </c>
      <c r="D4795" s="325" t="s">
        <v>81</v>
      </c>
      <c r="E4795" s="325" t="s">
        <v>47</v>
      </c>
      <c r="F4795" s="325">
        <v>237</v>
      </c>
      <c r="G4795" s="325">
        <v>234</v>
      </c>
      <c r="H4795" s="325">
        <v>3</v>
      </c>
      <c r="I4795" s="325">
        <v>0.01</v>
      </c>
    </row>
    <row r="4796" spans="1:9" x14ac:dyDescent="0.25">
      <c r="A4796" s="392">
        <v>44044</v>
      </c>
      <c r="B4796" s="324" t="s">
        <v>92</v>
      </c>
      <c r="C4796" s="324" t="s">
        <v>169</v>
      </c>
      <c r="D4796" s="324" t="s">
        <v>81</v>
      </c>
      <c r="E4796" s="324" t="s">
        <v>48</v>
      </c>
      <c r="F4796" s="324">
        <v>69</v>
      </c>
      <c r="G4796" s="324">
        <v>69</v>
      </c>
      <c r="H4796" s="324">
        <v>0</v>
      </c>
      <c r="I4796" s="324">
        <v>0</v>
      </c>
    </row>
    <row r="4797" spans="1:9" x14ac:dyDescent="0.25">
      <c r="A4797" s="393">
        <v>44044</v>
      </c>
      <c r="B4797" s="325" t="s">
        <v>92</v>
      </c>
      <c r="C4797" s="325" t="s">
        <v>169</v>
      </c>
      <c r="D4797" s="325" t="s">
        <v>81</v>
      </c>
      <c r="E4797" s="325" t="s">
        <v>50</v>
      </c>
      <c r="F4797" s="325">
        <v>585</v>
      </c>
      <c r="G4797" s="325">
        <v>584</v>
      </c>
      <c r="H4797" s="325">
        <v>1</v>
      </c>
      <c r="I4797" s="325">
        <v>0</v>
      </c>
    </row>
    <row r="4798" spans="1:9" x14ac:dyDescent="0.25">
      <c r="A4798" s="392">
        <v>44044</v>
      </c>
      <c r="B4798" s="324" t="s">
        <v>92</v>
      </c>
      <c r="C4798" s="324" t="s">
        <v>169</v>
      </c>
      <c r="D4798" s="324" t="s">
        <v>82</v>
      </c>
      <c r="E4798" s="324" t="s">
        <v>9</v>
      </c>
      <c r="F4798" s="324">
        <v>369</v>
      </c>
      <c r="G4798" s="324">
        <v>369</v>
      </c>
      <c r="H4798" s="324">
        <v>0</v>
      </c>
      <c r="I4798" s="324">
        <v>0</v>
      </c>
    </row>
    <row r="4799" spans="1:9" x14ac:dyDescent="0.25">
      <c r="A4799" s="393">
        <v>44044</v>
      </c>
      <c r="B4799" s="325" t="s">
        <v>92</v>
      </c>
      <c r="C4799" s="325" t="s">
        <v>169</v>
      </c>
      <c r="D4799" s="325" t="s">
        <v>82</v>
      </c>
      <c r="E4799" s="325" t="s">
        <v>10</v>
      </c>
      <c r="F4799" s="325">
        <v>195</v>
      </c>
      <c r="G4799" s="325">
        <v>195</v>
      </c>
      <c r="H4799" s="325">
        <v>0</v>
      </c>
      <c r="I4799" s="325">
        <v>0</v>
      </c>
    </row>
    <row r="4800" spans="1:9" x14ac:dyDescent="0.25">
      <c r="A4800" s="392">
        <v>44044</v>
      </c>
      <c r="B4800" s="324" t="s">
        <v>92</v>
      </c>
      <c r="C4800" s="324" t="s">
        <v>169</v>
      </c>
      <c r="D4800" s="324" t="s">
        <v>82</v>
      </c>
      <c r="E4800" s="324" t="s">
        <v>11</v>
      </c>
      <c r="F4800" s="324">
        <v>36</v>
      </c>
      <c r="G4800" s="324">
        <v>36</v>
      </c>
      <c r="H4800" s="324">
        <v>0</v>
      </c>
      <c r="I4800" s="324">
        <v>0</v>
      </c>
    </row>
    <row r="4801" spans="1:9" x14ac:dyDescent="0.25">
      <c r="A4801" s="393">
        <v>44044</v>
      </c>
      <c r="B4801" s="325" t="s">
        <v>92</v>
      </c>
      <c r="C4801" s="325" t="s">
        <v>169</v>
      </c>
      <c r="D4801" s="325" t="s">
        <v>82</v>
      </c>
      <c r="E4801" s="325" t="s">
        <v>12</v>
      </c>
      <c r="F4801" s="325">
        <v>28</v>
      </c>
      <c r="G4801" s="325">
        <v>28</v>
      </c>
      <c r="H4801" s="325">
        <v>0</v>
      </c>
      <c r="I4801" s="325">
        <v>0</v>
      </c>
    </row>
    <row r="4802" spans="1:9" x14ac:dyDescent="0.25">
      <c r="A4802" s="392">
        <v>44044</v>
      </c>
      <c r="B4802" s="324" t="s">
        <v>92</v>
      </c>
      <c r="C4802" s="324" t="s">
        <v>169</v>
      </c>
      <c r="D4802" s="324" t="s">
        <v>82</v>
      </c>
      <c r="E4802" s="324" t="s">
        <v>13</v>
      </c>
      <c r="F4802" s="324">
        <v>283</v>
      </c>
      <c r="G4802" s="324">
        <v>276</v>
      </c>
      <c r="H4802" s="324">
        <v>7</v>
      </c>
      <c r="I4802" s="324">
        <v>0.03</v>
      </c>
    </row>
    <row r="4803" spans="1:9" x14ac:dyDescent="0.25">
      <c r="A4803" s="393">
        <v>44044</v>
      </c>
      <c r="B4803" s="325" t="s">
        <v>152</v>
      </c>
      <c r="C4803" s="325" t="s">
        <v>169</v>
      </c>
      <c r="D4803" s="325" t="s">
        <v>81</v>
      </c>
      <c r="E4803" s="325" t="s">
        <v>46</v>
      </c>
      <c r="F4803" s="325">
        <v>132</v>
      </c>
      <c r="G4803" s="325" t="s">
        <v>170</v>
      </c>
      <c r="H4803" s="325" t="s">
        <v>170</v>
      </c>
      <c r="I4803" s="325" t="s">
        <v>170</v>
      </c>
    </row>
    <row r="4804" spans="1:9" x14ac:dyDescent="0.25">
      <c r="A4804" s="392">
        <v>44044</v>
      </c>
      <c r="B4804" s="324" t="s">
        <v>152</v>
      </c>
      <c r="C4804" s="324" t="s">
        <v>169</v>
      </c>
      <c r="D4804" s="324" t="s">
        <v>81</v>
      </c>
      <c r="E4804" s="324" t="s">
        <v>47</v>
      </c>
      <c r="F4804" s="324">
        <v>71</v>
      </c>
      <c r="G4804" s="324" t="s">
        <v>170</v>
      </c>
      <c r="H4804" s="324" t="s">
        <v>170</v>
      </c>
      <c r="I4804" s="324" t="s">
        <v>170</v>
      </c>
    </row>
    <row r="4805" spans="1:9" x14ac:dyDescent="0.25">
      <c r="A4805" s="393">
        <v>44044</v>
      </c>
      <c r="B4805" s="325" t="s">
        <v>152</v>
      </c>
      <c r="C4805" s="325" t="s">
        <v>169</v>
      </c>
      <c r="D4805" s="325" t="s">
        <v>81</v>
      </c>
      <c r="E4805" s="325" t="s">
        <v>48</v>
      </c>
      <c r="F4805" s="325">
        <v>35</v>
      </c>
      <c r="G4805" s="325" t="s">
        <v>170</v>
      </c>
      <c r="H4805" s="325" t="s">
        <v>170</v>
      </c>
      <c r="I4805" s="325" t="s">
        <v>170</v>
      </c>
    </row>
    <row r="4806" spans="1:9" x14ac:dyDescent="0.25">
      <c r="A4806" s="392">
        <v>44044</v>
      </c>
      <c r="B4806" s="324" t="s">
        <v>152</v>
      </c>
      <c r="C4806" s="324" t="s">
        <v>169</v>
      </c>
      <c r="D4806" s="324" t="s">
        <v>81</v>
      </c>
      <c r="E4806" s="324" t="s">
        <v>50</v>
      </c>
      <c r="F4806" s="324">
        <v>74</v>
      </c>
      <c r="G4806" s="324" t="s">
        <v>170</v>
      </c>
      <c r="H4806" s="324" t="s">
        <v>170</v>
      </c>
      <c r="I4806" s="324" t="s">
        <v>170</v>
      </c>
    </row>
    <row r="4807" spans="1:9" x14ac:dyDescent="0.25">
      <c r="A4807" s="393">
        <v>44044</v>
      </c>
      <c r="B4807" s="325" t="s">
        <v>153</v>
      </c>
      <c r="C4807" s="325" t="s">
        <v>169</v>
      </c>
      <c r="D4807" s="325" t="s">
        <v>81</v>
      </c>
      <c r="E4807" s="325" t="s">
        <v>46</v>
      </c>
      <c r="F4807" s="325">
        <v>124</v>
      </c>
      <c r="G4807" s="325" t="s">
        <v>170</v>
      </c>
      <c r="H4807" s="325" t="s">
        <v>170</v>
      </c>
      <c r="I4807" s="325" t="s">
        <v>170</v>
      </c>
    </row>
    <row r="4808" spans="1:9" x14ac:dyDescent="0.25">
      <c r="A4808" s="392">
        <v>44044</v>
      </c>
      <c r="B4808" s="324" t="s">
        <v>153</v>
      </c>
      <c r="C4808" s="324" t="s">
        <v>169</v>
      </c>
      <c r="D4808" s="324" t="s">
        <v>81</v>
      </c>
      <c r="E4808" s="324" t="s">
        <v>47</v>
      </c>
      <c r="F4808" s="324">
        <v>44</v>
      </c>
      <c r="G4808" s="324" t="s">
        <v>170</v>
      </c>
      <c r="H4808" s="324" t="s">
        <v>170</v>
      </c>
      <c r="I4808" s="324" t="s">
        <v>170</v>
      </c>
    </row>
    <row r="4809" spans="1:9" x14ac:dyDescent="0.25">
      <c r="A4809" s="393">
        <v>44044</v>
      </c>
      <c r="B4809" s="325" t="s">
        <v>153</v>
      </c>
      <c r="C4809" s="325" t="s">
        <v>169</v>
      </c>
      <c r="D4809" s="325" t="s">
        <v>81</v>
      </c>
      <c r="E4809" s="325" t="s">
        <v>48</v>
      </c>
      <c r="F4809" s="325">
        <v>33</v>
      </c>
      <c r="G4809" s="325" t="s">
        <v>170</v>
      </c>
      <c r="H4809" s="325" t="s">
        <v>170</v>
      </c>
      <c r="I4809" s="325" t="s">
        <v>170</v>
      </c>
    </row>
    <row r="4810" spans="1:9" x14ac:dyDescent="0.25">
      <c r="A4810" s="392">
        <v>44044</v>
      </c>
      <c r="B4810" s="324" t="s">
        <v>153</v>
      </c>
      <c r="C4810" s="324" t="s">
        <v>169</v>
      </c>
      <c r="D4810" s="324" t="s">
        <v>81</v>
      </c>
      <c r="E4810" s="324" t="s">
        <v>50</v>
      </c>
      <c r="F4810" s="324">
        <v>24</v>
      </c>
      <c r="G4810" s="324" t="s">
        <v>170</v>
      </c>
      <c r="H4810" s="324" t="s">
        <v>170</v>
      </c>
      <c r="I4810" s="324" t="s">
        <v>170</v>
      </c>
    </row>
    <row r="4811" spans="1:9" x14ac:dyDescent="0.25">
      <c r="A4811" s="393">
        <v>44044</v>
      </c>
      <c r="B4811" s="325" t="s">
        <v>154</v>
      </c>
      <c r="C4811" s="325" t="s">
        <v>169</v>
      </c>
      <c r="D4811" s="325" t="s">
        <v>81</v>
      </c>
      <c r="E4811" s="325" t="s">
        <v>46</v>
      </c>
      <c r="F4811" s="325">
        <v>25</v>
      </c>
      <c r="G4811" s="325" t="s">
        <v>170</v>
      </c>
      <c r="H4811" s="325" t="s">
        <v>170</v>
      </c>
      <c r="I4811" s="325" t="s">
        <v>170</v>
      </c>
    </row>
    <row r="4812" spans="1:9" x14ac:dyDescent="0.25">
      <c r="A4812" s="392">
        <v>44044</v>
      </c>
      <c r="B4812" s="324" t="s">
        <v>154</v>
      </c>
      <c r="C4812" s="324" t="s">
        <v>169</v>
      </c>
      <c r="D4812" s="324" t="s">
        <v>81</v>
      </c>
      <c r="E4812" s="324" t="s">
        <v>47</v>
      </c>
      <c r="F4812" s="324">
        <v>50</v>
      </c>
      <c r="G4812" s="324" t="s">
        <v>170</v>
      </c>
      <c r="H4812" s="324" t="s">
        <v>170</v>
      </c>
      <c r="I4812" s="324" t="s">
        <v>170</v>
      </c>
    </row>
    <row r="4813" spans="1:9" x14ac:dyDescent="0.25">
      <c r="A4813" s="393">
        <v>44044</v>
      </c>
      <c r="B4813" s="325" t="s">
        <v>154</v>
      </c>
      <c r="C4813" s="325" t="s">
        <v>169</v>
      </c>
      <c r="D4813" s="325" t="s">
        <v>81</v>
      </c>
      <c r="E4813" s="325" t="s">
        <v>48</v>
      </c>
      <c r="F4813" s="325">
        <v>16</v>
      </c>
      <c r="G4813" s="325" t="s">
        <v>170</v>
      </c>
      <c r="H4813" s="325" t="s">
        <v>170</v>
      </c>
      <c r="I4813" s="325" t="s">
        <v>170</v>
      </c>
    </row>
    <row r="4814" spans="1:9" x14ac:dyDescent="0.25">
      <c r="A4814" s="392">
        <v>44044</v>
      </c>
      <c r="B4814" s="324" t="s">
        <v>154</v>
      </c>
      <c r="C4814" s="324" t="s">
        <v>169</v>
      </c>
      <c r="D4814" s="324" t="s">
        <v>81</v>
      </c>
      <c r="E4814" s="324" t="s">
        <v>50</v>
      </c>
      <c r="F4814" s="324">
        <v>84</v>
      </c>
      <c r="G4814" s="324" t="s">
        <v>170</v>
      </c>
      <c r="H4814" s="324" t="s">
        <v>170</v>
      </c>
      <c r="I4814" s="324" t="s">
        <v>170</v>
      </c>
    </row>
    <row r="4815" spans="1:9" x14ac:dyDescent="0.25">
      <c r="A4815" s="393">
        <v>44044</v>
      </c>
      <c r="B4815" s="325" t="s">
        <v>155</v>
      </c>
      <c r="C4815" s="325" t="s">
        <v>169</v>
      </c>
      <c r="D4815" s="325" t="s">
        <v>81</v>
      </c>
      <c r="E4815" s="325" t="s">
        <v>46</v>
      </c>
      <c r="F4815" s="325">
        <v>224</v>
      </c>
      <c r="G4815" s="325" t="s">
        <v>170</v>
      </c>
      <c r="H4815" s="325" t="s">
        <v>170</v>
      </c>
      <c r="I4815" s="325" t="s">
        <v>170</v>
      </c>
    </row>
    <row r="4816" spans="1:9" x14ac:dyDescent="0.25">
      <c r="A4816" s="392">
        <v>44044</v>
      </c>
      <c r="B4816" s="324" t="s">
        <v>155</v>
      </c>
      <c r="C4816" s="324" t="s">
        <v>169</v>
      </c>
      <c r="D4816" s="324" t="s">
        <v>81</v>
      </c>
      <c r="E4816" s="324" t="s">
        <v>47</v>
      </c>
      <c r="F4816" s="324">
        <v>147</v>
      </c>
      <c r="G4816" s="324" t="s">
        <v>170</v>
      </c>
      <c r="H4816" s="324" t="s">
        <v>170</v>
      </c>
      <c r="I4816" s="324" t="s">
        <v>170</v>
      </c>
    </row>
    <row r="4817" spans="1:9" x14ac:dyDescent="0.25">
      <c r="A4817" s="393">
        <v>44044</v>
      </c>
      <c r="B4817" s="325" t="s">
        <v>155</v>
      </c>
      <c r="C4817" s="325" t="s">
        <v>169</v>
      </c>
      <c r="D4817" s="325" t="s">
        <v>81</v>
      </c>
      <c r="E4817" s="325" t="s">
        <v>48</v>
      </c>
      <c r="F4817" s="325">
        <v>107</v>
      </c>
      <c r="G4817" s="325" t="s">
        <v>170</v>
      </c>
      <c r="H4817" s="325" t="s">
        <v>170</v>
      </c>
      <c r="I4817" s="325" t="s">
        <v>170</v>
      </c>
    </row>
    <row r="4818" spans="1:9" x14ac:dyDescent="0.25">
      <c r="A4818" s="392">
        <v>44044</v>
      </c>
      <c r="B4818" s="324" t="s">
        <v>155</v>
      </c>
      <c r="C4818" s="324" t="s">
        <v>169</v>
      </c>
      <c r="D4818" s="324" t="s">
        <v>81</v>
      </c>
      <c r="E4818" s="324" t="s">
        <v>50</v>
      </c>
      <c r="F4818" s="324">
        <v>212</v>
      </c>
      <c r="G4818" s="324" t="s">
        <v>170</v>
      </c>
      <c r="H4818" s="324" t="s">
        <v>170</v>
      </c>
      <c r="I4818" s="324" t="s">
        <v>170</v>
      </c>
    </row>
    <row r="4819" spans="1:9" x14ac:dyDescent="0.25">
      <c r="A4819" s="393">
        <v>44044</v>
      </c>
      <c r="B4819" s="325" t="s">
        <v>155</v>
      </c>
      <c r="C4819" s="325" t="s">
        <v>169</v>
      </c>
      <c r="D4819" s="325" t="s">
        <v>82</v>
      </c>
      <c r="E4819" s="325" t="s">
        <v>9</v>
      </c>
      <c r="F4819" s="325">
        <v>32</v>
      </c>
      <c r="G4819" s="325" t="s">
        <v>170</v>
      </c>
      <c r="H4819" s="325" t="s">
        <v>170</v>
      </c>
      <c r="I4819" s="325" t="s">
        <v>170</v>
      </c>
    </row>
    <row r="4820" spans="1:9" x14ac:dyDescent="0.25">
      <c r="A4820" s="392">
        <v>44044</v>
      </c>
      <c r="B4820" s="324" t="s">
        <v>155</v>
      </c>
      <c r="C4820" s="324" t="s">
        <v>169</v>
      </c>
      <c r="D4820" s="324" t="s">
        <v>82</v>
      </c>
      <c r="E4820" s="324" t="s">
        <v>10</v>
      </c>
      <c r="F4820" s="324">
        <v>32</v>
      </c>
      <c r="G4820" s="324" t="s">
        <v>170</v>
      </c>
      <c r="H4820" s="324" t="s">
        <v>170</v>
      </c>
      <c r="I4820" s="324" t="s">
        <v>170</v>
      </c>
    </row>
    <row r="4821" spans="1:9" x14ac:dyDescent="0.25">
      <c r="A4821" s="393">
        <v>44044</v>
      </c>
      <c r="B4821" s="325" t="s">
        <v>155</v>
      </c>
      <c r="C4821" s="325" t="s">
        <v>169</v>
      </c>
      <c r="D4821" s="325" t="s">
        <v>82</v>
      </c>
      <c r="E4821" s="325" t="s">
        <v>11</v>
      </c>
      <c r="F4821" s="325">
        <v>49</v>
      </c>
      <c r="G4821" s="325" t="s">
        <v>170</v>
      </c>
      <c r="H4821" s="325" t="s">
        <v>170</v>
      </c>
      <c r="I4821" s="325" t="s">
        <v>170</v>
      </c>
    </row>
    <row r="4822" spans="1:9" x14ac:dyDescent="0.25">
      <c r="A4822" s="392">
        <v>44044</v>
      </c>
      <c r="B4822" s="324" t="s">
        <v>155</v>
      </c>
      <c r="C4822" s="324" t="s">
        <v>169</v>
      </c>
      <c r="D4822" s="324" t="s">
        <v>82</v>
      </c>
      <c r="E4822" s="324" t="s">
        <v>12</v>
      </c>
      <c r="F4822" s="324">
        <v>126</v>
      </c>
      <c r="G4822" s="324" t="s">
        <v>170</v>
      </c>
      <c r="H4822" s="324" t="s">
        <v>170</v>
      </c>
      <c r="I4822" s="324" t="s">
        <v>170</v>
      </c>
    </row>
    <row r="4823" spans="1:9" x14ac:dyDescent="0.25">
      <c r="A4823" s="393">
        <v>44044</v>
      </c>
      <c r="B4823" s="325" t="s">
        <v>155</v>
      </c>
      <c r="C4823" s="325" t="s">
        <v>169</v>
      </c>
      <c r="D4823" s="325" t="s">
        <v>82</v>
      </c>
      <c r="E4823" s="325" t="s">
        <v>13</v>
      </c>
      <c r="F4823" s="325">
        <v>451</v>
      </c>
      <c r="G4823" s="325" t="s">
        <v>170</v>
      </c>
      <c r="H4823" s="325" t="s">
        <v>170</v>
      </c>
      <c r="I4823" s="325" t="s">
        <v>170</v>
      </c>
    </row>
    <row r="4824" spans="1:9" x14ac:dyDescent="0.25">
      <c r="A4824" s="392">
        <v>44044</v>
      </c>
      <c r="B4824" s="324" t="s">
        <v>156</v>
      </c>
      <c r="C4824" s="324" t="s">
        <v>169</v>
      </c>
      <c r="D4824" s="324" t="s">
        <v>81</v>
      </c>
      <c r="E4824" s="324" t="s">
        <v>46</v>
      </c>
      <c r="F4824" s="324">
        <v>169</v>
      </c>
      <c r="G4824" s="324" t="s">
        <v>170</v>
      </c>
      <c r="H4824" s="324" t="s">
        <v>170</v>
      </c>
      <c r="I4824" s="324" t="s">
        <v>170</v>
      </c>
    </row>
    <row r="4825" spans="1:9" x14ac:dyDescent="0.25">
      <c r="A4825" s="393">
        <v>44044</v>
      </c>
      <c r="B4825" s="325" t="s">
        <v>156</v>
      </c>
      <c r="C4825" s="325" t="s">
        <v>169</v>
      </c>
      <c r="D4825" s="325" t="s">
        <v>81</v>
      </c>
      <c r="E4825" s="325" t="s">
        <v>47</v>
      </c>
      <c r="F4825" s="325">
        <v>89</v>
      </c>
      <c r="G4825" s="325" t="s">
        <v>170</v>
      </c>
      <c r="H4825" s="325" t="s">
        <v>170</v>
      </c>
      <c r="I4825" s="325" t="s">
        <v>170</v>
      </c>
    </row>
    <row r="4826" spans="1:9" x14ac:dyDescent="0.25">
      <c r="A4826" s="392">
        <v>44044</v>
      </c>
      <c r="B4826" s="324" t="s">
        <v>156</v>
      </c>
      <c r="C4826" s="324" t="s">
        <v>169</v>
      </c>
      <c r="D4826" s="324" t="s">
        <v>81</v>
      </c>
      <c r="E4826" s="324" t="s">
        <v>48</v>
      </c>
      <c r="F4826" s="324">
        <v>84</v>
      </c>
      <c r="G4826" s="324" t="s">
        <v>170</v>
      </c>
      <c r="H4826" s="324" t="s">
        <v>170</v>
      </c>
      <c r="I4826" s="324" t="s">
        <v>170</v>
      </c>
    </row>
    <row r="4827" spans="1:9" x14ac:dyDescent="0.25">
      <c r="A4827" s="393">
        <v>44044</v>
      </c>
      <c r="B4827" s="325" t="s">
        <v>156</v>
      </c>
      <c r="C4827" s="325" t="s">
        <v>169</v>
      </c>
      <c r="D4827" s="325" t="s">
        <v>81</v>
      </c>
      <c r="E4827" s="325" t="s">
        <v>50</v>
      </c>
      <c r="F4827" s="325">
        <v>325</v>
      </c>
      <c r="G4827" s="325" t="s">
        <v>170</v>
      </c>
      <c r="H4827" s="325" t="s">
        <v>170</v>
      </c>
      <c r="I4827" s="325" t="s">
        <v>170</v>
      </c>
    </row>
    <row r="4828" spans="1:9" x14ac:dyDescent="0.25">
      <c r="A4828" s="392">
        <v>44044</v>
      </c>
      <c r="B4828" s="324" t="s">
        <v>156</v>
      </c>
      <c r="C4828" s="324" t="s">
        <v>169</v>
      </c>
      <c r="D4828" s="324" t="s">
        <v>82</v>
      </c>
      <c r="E4828" s="324" t="s">
        <v>9</v>
      </c>
      <c r="F4828" s="324">
        <v>7</v>
      </c>
      <c r="G4828" s="324" t="s">
        <v>170</v>
      </c>
      <c r="H4828" s="324" t="s">
        <v>170</v>
      </c>
      <c r="I4828" s="324" t="s">
        <v>170</v>
      </c>
    </row>
    <row r="4829" spans="1:9" x14ac:dyDescent="0.25">
      <c r="A4829" s="393">
        <v>44044</v>
      </c>
      <c r="B4829" s="325" t="s">
        <v>156</v>
      </c>
      <c r="C4829" s="325" t="s">
        <v>169</v>
      </c>
      <c r="D4829" s="325" t="s">
        <v>82</v>
      </c>
      <c r="E4829" s="325" t="s">
        <v>10</v>
      </c>
      <c r="F4829" s="325">
        <v>93</v>
      </c>
      <c r="G4829" s="325" t="s">
        <v>170</v>
      </c>
      <c r="H4829" s="325" t="s">
        <v>170</v>
      </c>
      <c r="I4829" s="325" t="s">
        <v>170</v>
      </c>
    </row>
    <row r="4830" spans="1:9" x14ac:dyDescent="0.25">
      <c r="A4830" s="392">
        <v>44044</v>
      </c>
      <c r="B4830" s="324" t="s">
        <v>156</v>
      </c>
      <c r="C4830" s="324" t="s">
        <v>169</v>
      </c>
      <c r="D4830" s="324" t="s">
        <v>82</v>
      </c>
      <c r="E4830" s="324" t="s">
        <v>11</v>
      </c>
      <c r="F4830" s="324">
        <v>142</v>
      </c>
      <c r="G4830" s="324" t="s">
        <v>170</v>
      </c>
      <c r="H4830" s="324" t="s">
        <v>170</v>
      </c>
      <c r="I4830" s="324" t="s">
        <v>170</v>
      </c>
    </row>
    <row r="4831" spans="1:9" x14ac:dyDescent="0.25">
      <c r="A4831" s="393">
        <v>44044</v>
      </c>
      <c r="B4831" s="325" t="s">
        <v>156</v>
      </c>
      <c r="C4831" s="325" t="s">
        <v>169</v>
      </c>
      <c r="D4831" s="325" t="s">
        <v>82</v>
      </c>
      <c r="E4831" s="325" t="s">
        <v>12</v>
      </c>
      <c r="F4831" s="325">
        <v>214</v>
      </c>
      <c r="G4831" s="325" t="s">
        <v>170</v>
      </c>
      <c r="H4831" s="325" t="s">
        <v>170</v>
      </c>
      <c r="I4831" s="325" t="s">
        <v>170</v>
      </c>
    </row>
    <row r="4832" spans="1:9" x14ac:dyDescent="0.25">
      <c r="A4832" s="392">
        <v>44044</v>
      </c>
      <c r="B4832" s="324" t="s">
        <v>156</v>
      </c>
      <c r="C4832" s="324" t="s">
        <v>169</v>
      </c>
      <c r="D4832" s="324" t="s">
        <v>82</v>
      </c>
      <c r="E4832" s="324" t="s">
        <v>13</v>
      </c>
      <c r="F4832" s="324">
        <v>211</v>
      </c>
      <c r="G4832" s="324" t="s">
        <v>170</v>
      </c>
      <c r="H4832" s="324" t="s">
        <v>170</v>
      </c>
      <c r="I4832" s="324" t="s">
        <v>170</v>
      </c>
    </row>
    <row r="4833" spans="1:9" x14ac:dyDescent="0.25">
      <c r="A4833" s="393">
        <v>44044</v>
      </c>
      <c r="B4833" s="325" t="s">
        <v>93</v>
      </c>
      <c r="C4833" s="325" t="s">
        <v>169</v>
      </c>
      <c r="D4833" s="325" t="s">
        <v>81</v>
      </c>
      <c r="E4833" s="325" t="s">
        <v>46</v>
      </c>
      <c r="F4833" s="325">
        <v>299</v>
      </c>
      <c r="G4833" s="325">
        <v>262</v>
      </c>
      <c r="H4833" s="325">
        <v>37</v>
      </c>
      <c r="I4833" s="325">
        <v>0.14000000000000001</v>
      </c>
    </row>
    <row r="4834" spans="1:9" x14ac:dyDescent="0.25">
      <c r="A4834" s="392">
        <v>44044</v>
      </c>
      <c r="B4834" s="324" t="s">
        <v>93</v>
      </c>
      <c r="C4834" s="324" t="s">
        <v>169</v>
      </c>
      <c r="D4834" s="324" t="s">
        <v>81</v>
      </c>
      <c r="E4834" s="324" t="s">
        <v>47</v>
      </c>
      <c r="F4834" s="324">
        <v>142</v>
      </c>
      <c r="G4834" s="324">
        <v>138</v>
      </c>
      <c r="H4834" s="324">
        <v>4</v>
      </c>
      <c r="I4834" s="324">
        <v>0.03</v>
      </c>
    </row>
    <row r="4835" spans="1:9" x14ac:dyDescent="0.25">
      <c r="A4835" s="393">
        <v>44044</v>
      </c>
      <c r="B4835" s="325" t="s">
        <v>93</v>
      </c>
      <c r="C4835" s="325" t="s">
        <v>169</v>
      </c>
      <c r="D4835" s="325" t="s">
        <v>81</v>
      </c>
      <c r="E4835" s="325" t="s">
        <v>48</v>
      </c>
      <c r="F4835" s="325">
        <v>127</v>
      </c>
      <c r="G4835" s="325">
        <v>123</v>
      </c>
      <c r="H4835" s="325">
        <v>4</v>
      </c>
      <c r="I4835" s="325">
        <v>0.03</v>
      </c>
    </row>
    <row r="4836" spans="1:9" x14ac:dyDescent="0.25">
      <c r="A4836" s="392">
        <v>44044</v>
      </c>
      <c r="B4836" s="324" t="s">
        <v>93</v>
      </c>
      <c r="C4836" s="324" t="s">
        <v>169</v>
      </c>
      <c r="D4836" s="324" t="s">
        <v>81</v>
      </c>
      <c r="E4836" s="324" t="s">
        <v>50</v>
      </c>
      <c r="F4836" s="324">
        <v>425</v>
      </c>
      <c r="G4836" s="324">
        <v>425</v>
      </c>
      <c r="H4836" s="324">
        <v>0</v>
      </c>
      <c r="I4836" s="324">
        <v>0</v>
      </c>
    </row>
    <row r="4837" spans="1:9" x14ac:dyDescent="0.25">
      <c r="A4837" s="393">
        <v>44044</v>
      </c>
      <c r="B4837" s="325" t="s">
        <v>93</v>
      </c>
      <c r="C4837" s="325" t="s">
        <v>169</v>
      </c>
      <c r="D4837" s="325" t="s">
        <v>82</v>
      </c>
      <c r="E4837" s="325" t="s">
        <v>9</v>
      </c>
      <c r="F4837" s="325">
        <v>35</v>
      </c>
      <c r="G4837" s="325">
        <v>34</v>
      </c>
      <c r="H4837" s="325">
        <v>1</v>
      </c>
      <c r="I4837" s="325">
        <v>0.03</v>
      </c>
    </row>
    <row r="4838" spans="1:9" x14ac:dyDescent="0.25">
      <c r="A4838" s="392">
        <v>44044</v>
      </c>
      <c r="B4838" s="324" t="s">
        <v>93</v>
      </c>
      <c r="C4838" s="324" t="s">
        <v>169</v>
      </c>
      <c r="D4838" s="324" t="s">
        <v>82</v>
      </c>
      <c r="E4838" s="324" t="s">
        <v>10</v>
      </c>
      <c r="F4838" s="324">
        <v>125</v>
      </c>
      <c r="G4838" s="324">
        <v>124</v>
      </c>
      <c r="H4838" s="324">
        <v>1</v>
      </c>
      <c r="I4838" s="324">
        <v>0.01</v>
      </c>
    </row>
    <row r="4839" spans="1:9" x14ac:dyDescent="0.25">
      <c r="A4839" s="393">
        <v>44044</v>
      </c>
      <c r="B4839" s="325" t="s">
        <v>93</v>
      </c>
      <c r="C4839" s="325" t="s">
        <v>169</v>
      </c>
      <c r="D4839" s="325" t="s">
        <v>82</v>
      </c>
      <c r="E4839" s="325" t="s">
        <v>11</v>
      </c>
      <c r="F4839" s="325">
        <v>170</v>
      </c>
      <c r="G4839" s="325">
        <v>172</v>
      </c>
      <c r="H4839" s="325">
        <v>-2</v>
      </c>
      <c r="I4839" s="325">
        <v>-0.01</v>
      </c>
    </row>
    <row r="4840" spans="1:9" x14ac:dyDescent="0.25">
      <c r="A4840" s="392">
        <v>44044</v>
      </c>
      <c r="B4840" s="324" t="s">
        <v>93</v>
      </c>
      <c r="C4840" s="324" t="s">
        <v>169</v>
      </c>
      <c r="D4840" s="324" t="s">
        <v>82</v>
      </c>
      <c r="E4840" s="324" t="s">
        <v>12</v>
      </c>
      <c r="F4840" s="324">
        <v>311</v>
      </c>
      <c r="G4840" s="324">
        <v>308</v>
      </c>
      <c r="H4840" s="324">
        <v>3</v>
      </c>
      <c r="I4840" s="324">
        <v>0.01</v>
      </c>
    </row>
    <row r="4841" spans="1:9" x14ac:dyDescent="0.25">
      <c r="A4841" s="393">
        <v>44044</v>
      </c>
      <c r="B4841" s="325" t="s">
        <v>93</v>
      </c>
      <c r="C4841" s="325" t="s">
        <v>169</v>
      </c>
      <c r="D4841" s="325" t="s">
        <v>82</v>
      </c>
      <c r="E4841" s="325" t="s">
        <v>13</v>
      </c>
      <c r="F4841" s="325">
        <v>352</v>
      </c>
      <c r="G4841" s="325">
        <v>310</v>
      </c>
      <c r="H4841" s="325">
        <v>42</v>
      </c>
      <c r="I4841" s="325">
        <v>0.14000000000000001</v>
      </c>
    </row>
    <row r="4842" spans="1:9" x14ac:dyDescent="0.25">
      <c r="A4842" s="392">
        <v>44044</v>
      </c>
      <c r="B4842" s="324" t="s">
        <v>171</v>
      </c>
      <c r="C4842" s="324" t="s">
        <v>169</v>
      </c>
      <c r="D4842" s="324" t="s">
        <v>81</v>
      </c>
      <c r="E4842" s="324" t="s">
        <v>46</v>
      </c>
      <c r="F4842" s="324" t="s">
        <v>170</v>
      </c>
      <c r="G4842" s="324" t="s">
        <v>170</v>
      </c>
      <c r="H4842" s="324" t="s">
        <v>170</v>
      </c>
      <c r="I4842" s="324" t="s">
        <v>170</v>
      </c>
    </row>
    <row r="4843" spans="1:9" x14ac:dyDescent="0.25">
      <c r="A4843" s="393">
        <v>44044</v>
      </c>
      <c r="B4843" s="325" t="s">
        <v>171</v>
      </c>
      <c r="C4843" s="325" t="s">
        <v>169</v>
      </c>
      <c r="D4843" s="325" t="s">
        <v>81</v>
      </c>
      <c r="E4843" s="325" t="s">
        <v>47</v>
      </c>
      <c r="F4843" s="325" t="s">
        <v>170</v>
      </c>
      <c r="G4843" s="325" t="s">
        <v>170</v>
      </c>
      <c r="H4843" s="325" t="s">
        <v>170</v>
      </c>
      <c r="I4843" s="325" t="s">
        <v>170</v>
      </c>
    </row>
    <row r="4844" spans="1:9" x14ac:dyDescent="0.25">
      <c r="A4844" s="392">
        <v>44044</v>
      </c>
      <c r="B4844" s="324" t="s">
        <v>171</v>
      </c>
      <c r="C4844" s="324" t="s">
        <v>169</v>
      </c>
      <c r="D4844" s="324" t="s">
        <v>81</v>
      </c>
      <c r="E4844" s="324" t="s">
        <v>48</v>
      </c>
      <c r="F4844" s="324" t="s">
        <v>170</v>
      </c>
      <c r="G4844" s="324" t="s">
        <v>170</v>
      </c>
      <c r="H4844" s="324" t="s">
        <v>170</v>
      </c>
      <c r="I4844" s="324" t="s">
        <v>170</v>
      </c>
    </row>
    <row r="4845" spans="1:9" x14ac:dyDescent="0.25">
      <c r="A4845" s="393">
        <v>44044</v>
      </c>
      <c r="B4845" s="325" t="s">
        <v>171</v>
      </c>
      <c r="C4845" s="325" t="s">
        <v>169</v>
      </c>
      <c r="D4845" s="325" t="s">
        <v>81</v>
      </c>
      <c r="E4845" s="325" t="s">
        <v>50</v>
      </c>
      <c r="F4845" s="325" t="s">
        <v>170</v>
      </c>
      <c r="G4845" s="325" t="s">
        <v>170</v>
      </c>
      <c r="H4845" s="325" t="s">
        <v>170</v>
      </c>
      <c r="I4845" s="325" t="s">
        <v>170</v>
      </c>
    </row>
    <row r="4846" spans="1:9" x14ac:dyDescent="0.25">
      <c r="A4846" s="392">
        <v>44044</v>
      </c>
      <c r="B4846" s="324" t="s">
        <v>171</v>
      </c>
      <c r="C4846" s="324" t="s">
        <v>169</v>
      </c>
      <c r="D4846" s="324" t="s">
        <v>82</v>
      </c>
      <c r="E4846" s="324" t="s">
        <v>9</v>
      </c>
      <c r="F4846" s="324" t="s">
        <v>170</v>
      </c>
      <c r="G4846" s="324" t="s">
        <v>170</v>
      </c>
      <c r="H4846" s="324" t="s">
        <v>170</v>
      </c>
      <c r="I4846" s="324" t="s">
        <v>170</v>
      </c>
    </row>
    <row r="4847" spans="1:9" x14ac:dyDescent="0.25">
      <c r="A4847" s="393">
        <v>44044</v>
      </c>
      <c r="B4847" s="325" t="s">
        <v>171</v>
      </c>
      <c r="C4847" s="325" t="s">
        <v>169</v>
      </c>
      <c r="D4847" s="325" t="s">
        <v>82</v>
      </c>
      <c r="E4847" s="325" t="s">
        <v>10</v>
      </c>
      <c r="F4847" s="325" t="s">
        <v>170</v>
      </c>
      <c r="G4847" s="325" t="s">
        <v>170</v>
      </c>
      <c r="H4847" s="325" t="s">
        <v>170</v>
      </c>
      <c r="I4847" s="325" t="s">
        <v>170</v>
      </c>
    </row>
    <row r="4848" spans="1:9" x14ac:dyDescent="0.25">
      <c r="A4848" s="392">
        <v>44044</v>
      </c>
      <c r="B4848" s="324" t="s">
        <v>171</v>
      </c>
      <c r="C4848" s="324" t="s">
        <v>169</v>
      </c>
      <c r="D4848" s="324" t="s">
        <v>82</v>
      </c>
      <c r="E4848" s="324" t="s">
        <v>11</v>
      </c>
      <c r="F4848" s="324" t="s">
        <v>170</v>
      </c>
      <c r="G4848" s="324" t="s">
        <v>170</v>
      </c>
      <c r="H4848" s="324" t="s">
        <v>170</v>
      </c>
      <c r="I4848" s="324" t="s">
        <v>170</v>
      </c>
    </row>
    <row r="4849" spans="1:9" x14ac:dyDescent="0.25">
      <c r="A4849" s="393">
        <v>44044</v>
      </c>
      <c r="B4849" s="325" t="s">
        <v>171</v>
      </c>
      <c r="C4849" s="325" t="s">
        <v>169</v>
      </c>
      <c r="D4849" s="325" t="s">
        <v>82</v>
      </c>
      <c r="E4849" s="325" t="s">
        <v>12</v>
      </c>
      <c r="F4849" s="325" t="s">
        <v>170</v>
      </c>
      <c r="G4849" s="325" t="s">
        <v>170</v>
      </c>
      <c r="H4849" s="325" t="s">
        <v>170</v>
      </c>
      <c r="I4849" s="325" t="s">
        <v>170</v>
      </c>
    </row>
    <row r="4850" spans="1:9" x14ac:dyDescent="0.25">
      <c r="A4850" s="392">
        <v>44044</v>
      </c>
      <c r="B4850" s="324" t="s">
        <v>171</v>
      </c>
      <c r="C4850" s="324" t="s">
        <v>169</v>
      </c>
      <c r="D4850" s="324" t="s">
        <v>82</v>
      </c>
      <c r="E4850" s="324" t="s">
        <v>13</v>
      </c>
      <c r="F4850" s="324" t="s">
        <v>170</v>
      </c>
      <c r="G4850" s="324" t="s">
        <v>170</v>
      </c>
      <c r="H4850" s="324" t="s">
        <v>170</v>
      </c>
      <c r="I4850" s="324" t="s">
        <v>170</v>
      </c>
    </row>
    <row r="4851" spans="1:9" x14ac:dyDescent="0.25">
      <c r="A4851" s="393">
        <v>44044</v>
      </c>
      <c r="B4851" s="325" t="s">
        <v>157</v>
      </c>
      <c r="C4851" s="325" t="s">
        <v>169</v>
      </c>
      <c r="D4851" s="325" t="s">
        <v>81</v>
      </c>
      <c r="E4851" s="325" t="s">
        <v>46</v>
      </c>
      <c r="F4851" s="325">
        <v>135</v>
      </c>
      <c r="G4851" s="325" t="s">
        <v>170</v>
      </c>
      <c r="H4851" s="325" t="s">
        <v>170</v>
      </c>
      <c r="I4851" s="325" t="s">
        <v>170</v>
      </c>
    </row>
    <row r="4852" spans="1:9" x14ac:dyDescent="0.25">
      <c r="A4852" s="392">
        <v>44044</v>
      </c>
      <c r="B4852" s="324" t="s">
        <v>157</v>
      </c>
      <c r="C4852" s="324" t="s">
        <v>169</v>
      </c>
      <c r="D4852" s="324" t="s">
        <v>81</v>
      </c>
      <c r="E4852" s="324" t="s">
        <v>47</v>
      </c>
      <c r="F4852" s="324">
        <v>88</v>
      </c>
      <c r="G4852" s="324" t="s">
        <v>170</v>
      </c>
      <c r="H4852" s="324" t="s">
        <v>170</v>
      </c>
      <c r="I4852" s="324" t="s">
        <v>170</v>
      </c>
    </row>
    <row r="4853" spans="1:9" x14ac:dyDescent="0.25">
      <c r="A4853" s="393">
        <v>44044</v>
      </c>
      <c r="B4853" s="325" t="s">
        <v>157</v>
      </c>
      <c r="C4853" s="325" t="s">
        <v>169</v>
      </c>
      <c r="D4853" s="325" t="s">
        <v>81</v>
      </c>
      <c r="E4853" s="325" t="s">
        <v>48</v>
      </c>
      <c r="F4853" s="325">
        <v>52</v>
      </c>
      <c r="G4853" s="325" t="s">
        <v>170</v>
      </c>
      <c r="H4853" s="325" t="s">
        <v>170</v>
      </c>
      <c r="I4853" s="325" t="s">
        <v>170</v>
      </c>
    </row>
    <row r="4854" spans="1:9" x14ac:dyDescent="0.25">
      <c r="A4854" s="392">
        <v>44044</v>
      </c>
      <c r="B4854" s="324" t="s">
        <v>157</v>
      </c>
      <c r="C4854" s="324" t="s">
        <v>169</v>
      </c>
      <c r="D4854" s="324" t="s">
        <v>81</v>
      </c>
      <c r="E4854" s="324" t="s">
        <v>50</v>
      </c>
      <c r="F4854" s="324">
        <v>141</v>
      </c>
      <c r="G4854" s="324" t="s">
        <v>170</v>
      </c>
      <c r="H4854" s="324" t="s">
        <v>170</v>
      </c>
      <c r="I4854" s="324" t="s">
        <v>170</v>
      </c>
    </row>
    <row r="4855" spans="1:9" x14ac:dyDescent="0.25">
      <c r="A4855" s="393">
        <v>44044</v>
      </c>
      <c r="B4855" s="325" t="s">
        <v>157</v>
      </c>
      <c r="C4855" s="325" t="s">
        <v>169</v>
      </c>
      <c r="D4855" s="325" t="s">
        <v>82</v>
      </c>
      <c r="E4855" s="325" t="s">
        <v>9</v>
      </c>
      <c r="F4855" s="325">
        <v>72</v>
      </c>
      <c r="G4855" s="325" t="s">
        <v>170</v>
      </c>
      <c r="H4855" s="325" t="s">
        <v>170</v>
      </c>
      <c r="I4855" s="325" t="s">
        <v>170</v>
      </c>
    </row>
    <row r="4856" spans="1:9" x14ac:dyDescent="0.25">
      <c r="A4856" s="392">
        <v>44044</v>
      </c>
      <c r="B4856" s="324" t="s">
        <v>157</v>
      </c>
      <c r="C4856" s="324" t="s">
        <v>169</v>
      </c>
      <c r="D4856" s="324" t="s">
        <v>82</v>
      </c>
      <c r="E4856" s="324" t="s">
        <v>10</v>
      </c>
      <c r="F4856" s="324">
        <v>11</v>
      </c>
      <c r="G4856" s="324" t="s">
        <v>170</v>
      </c>
      <c r="H4856" s="324" t="s">
        <v>170</v>
      </c>
      <c r="I4856" s="324" t="s">
        <v>170</v>
      </c>
    </row>
    <row r="4857" spans="1:9" x14ac:dyDescent="0.25">
      <c r="A4857" s="393">
        <v>44044</v>
      </c>
      <c r="B4857" s="325" t="s">
        <v>157</v>
      </c>
      <c r="C4857" s="325" t="s">
        <v>169</v>
      </c>
      <c r="D4857" s="325" t="s">
        <v>82</v>
      </c>
      <c r="E4857" s="325" t="s">
        <v>11</v>
      </c>
      <c r="F4857" s="325">
        <v>60</v>
      </c>
      <c r="G4857" s="325" t="s">
        <v>170</v>
      </c>
      <c r="H4857" s="325" t="s">
        <v>170</v>
      </c>
      <c r="I4857" s="325" t="s">
        <v>170</v>
      </c>
    </row>
    <row r="4858" spans="1:9" x14ac:dyDescent="0.25">
      <c r="A4858" s="392">
        <v>44044</v>
      </c>
      <c r="B4858" s="324" t="s">
        <v>157</v>
      </c>
      <c r="C4858" s="324" t="s">
        <v>169</v>
      </c>
      <c r="D4858" s="324" t="s">
        <v>82</v>
      </c>
      <c r="E4858" s="324" t="s">
        <v>12</v>
      </c>
      <c r="F4858" s="324">
        <v>53</v>
      </c>
      <c r="G4858" s="324" t="s">
        <v>170</v>
      </c>
      <c r="H4858" s="324" t="s">
        <v>170</v>
      </c>
      <c r="I4858" s="324" t="s">
        <v>170</v>
      </c>
    </row>
    <row r="4859" spans="1:9" x14ac:dyDescent="0.25">
      <c r="A4859" s="393">
        <v>44044</v>
      </c>
      <c r="B4859" s="325" t="s">
        <v>157</v>
      </c>
      <c r="C4859" s="325" t="s">
        <v>169</v>
      </c>
      <c r="D4859" s="325" t="s">
        <v>82</v>
      </c>
      <c r="E4859" s="325" t="s">
        <v>13</v>
      </c>
      <c r="F4859" s="325">
        <v>178</v>
      </c>
      <c r="G4859" s="325" t="s">
        <v>170</v>
      </c>
      <c r="H4859" s="325" t="s">
        <v>170</v>
      </c>
      <c r="I4859" s="325" t="s">
        <v>170</v>
      </c>
    </row>
    <row r="4860" spans="1:9" x14ac:dyDescent="0.25">
      <c r="A4860" s="392">
        <v>44044</v>
      </c>
      <c r="B4860" s="324" t="s">
        <v>158</v>
      </c>
      <c r="C4860" s="324" t="s">
        <v>169</v>
      </c>
      <c r="D4860" s="324" t="s">
        <v>81</v>
      </c>
      <c r="E4860" s="324" t="s">
        <v>46</v>
      </c>
      <c r="F4860" s="324">
        <v>343</v>
      </c>
      <c r="G4860" s="324" t="s">
        <v>170</v>
      </c>
      <c r="H4860" s="324" t="s">
        <v>170</v>
      </c>
      <c r="I4860" s="324" t="s">
        <v>170</v>
      </c>
    </row>
    <row r="4861" spans="1:9" x14ac:dyDescent="0.25">
      <c r="A4861" s="393">
        <v>44044</v>
      </c>
      <c r="B4861" s="325" t="s">
        <v>158</v>
      </c>
      <c r="C4861" s="325" t="s">
        <v>169</v>
      </c>
      <c r="D4861" s="325" t="s">
        <v>81</v>
      </c>
      <c r="E4861" s="325" t="s">
        <v>47</v>
      </c>
      <c r="F4861" s="325">
        <v>106</v>
      </c>
      <c r="G4861" s="325" t="s">
        <v>170</v>
      </c>
      <c r="H4861" s="325" t="s">
        <v>170</v>
      </c>
      <c r="I4861" s="325" t="s">
        <v>170</v>
      </c>
    </row>
    <row r="4862" spans="1:9" x14ac:dyDescent="0.25">
      <c r="A4862" s="392">
        <v>44044</v>
      </c>
      <c r="B4862" s="324" t="s">
        <v>158</v>
      </c>
      <c r="C4862" s="324" t="s">
        <v>169</v>
      </c>
      <c r="D4862" s="324" t="s">
        <v>81</v>
      </c>
      <c r="E4862" s="324" t="s">
        <v>48</v>
      </c>
      <c r="F4862" s="324">
        <v>81</v>
      </c>
      <c r="G4862" s="324" t="s">
        <v>170</v>
      </c>
      <c r="H4862" s="324" t="s">
        <v>170</v>
      </c>
      <c r="I4862" s="324" t="s">
        <v>170</v>
      </c>
    </row>
    <row r="4863" spans="1:9" x14ac:dyDescent="0.25">
      <c r="A4863" s="393">
        <v>44044</v>
      </c>
      <c r="B4863" s="325" t="s">
        <v>158</v>
      </c>
      <c r="C4863" s="325" t="s">
        <v>169</v>
      </c>
      <c r="D4863" s="325" t="s">
        <v>81</v>
      </c>
      <c r="E4863" s="325" t="s">
        <v>50</v>
      </c>
      <c r="F4863" s="325">
        <v>187</v>
      </c>
      <c r="G4863" s="325" t="s">
        <v>170</v>
      </c>
      <c r="H4863" s="325" t="s">
        <v>170</v>
      </c>
      <c r="I4863" s="325" t="s">
        <v>170</v>
      </c>
    </row>
    <row r="4864" spans="1:9" x14ac:dyDescent="0.25">
      <c r="A4864" s="392">
        <v>44044</v>
      </c>
      <c r="B4864" s="324" t="s">
        <v>158</v>
      </c>
      <c r="C4864" s="324" t="s">
        <v>169</v>
      </c>
      <c r="D4864" s="324" t="s">
        <v>82</v>
      </c>
      <c r="E4864" s="324" t="s">
        <v>9</v>
      </c>
      <c r="F4864" s="324">
        <v>38</v>
      </c>
      <c r="G4864" s="324" t="s">
        <v>170</v>
      </c>
      <c r="H4864" s="324" t="s">
        <v>170</v>
      </c>
      <c r="I4864" s="324" t="s">
        <v>170</v>
      </c>
    </row>
    <row r="4865" spans="1:9" x14ac:dyDescent="0.25">
      <c r="A4865" s="393">
        <v>44044</v>
      </c>
      <c r="B4865" s="325" t="s">
        <v>158</v>
      </c>
      <c r="C4865" s="325" t="s">
        <v>169</v>
      </c>
      <c r="D4865" s="325" t="s">
        <v>82</v>
      </c>
      <c r="E4865" s="325" t="s">
        <v>10</v>
      </c>
      <c r="F4865" s="325">
        <v>57</v>
      </c>
      <c r="G4865" s="325" t="s">
        <v>170</v>
      </c>
      <c r="H4865" s="325" t="s">
        <v>170</v>
      </c>
      <c r="I4865" s="325" t="s">
        <v>170</v>
      </c>
    </row>
    <row r="4866" spans="1:9" x14ac:dyDescent="0.25">
      <c r="A4866" s="392">
        <v>44044</v>
      </c>
      <c r="B4866" s="324" t="s">
        <v>158</v>
      </c>
      <c r="C4866" s="324" t="s">
        <v>169</v>
      </c>
      <c r="D4866" s="324" t="s">
        <v>82</v>
      </c>
      <c r="E4866" s="324" t="s">
        <v>11</v>
      </c>
      <c r="F4866" s="324">
        <v>71</v>
      </c>
      <c r="G4866" s="324" t="s">
        <v>170</v>
      </c>
      <c r="H4866" s="324" t="s">
        <v>170</v>
      </c>
      <c r="I4866" s="324" t="s">
        <v>170</v>
      </c>
    </row>
    <row r="4867" spans="1:9" x14ac:dyDescent="0.25">
      <c r="A4867" s="393">
        <v>44044</v>
      </c>
      <c r="B4867" s="325" t="s">
        <v>158</v>
      </c>
      <c r="C4867" s="325" t="s">
        <v>169</v>
      </c>
      <c r="D4867" s="325" t="s">
        <v>82</v>
      </c>
      <c r="E4867" s="325" t="s">
        <v>12</v>
      </c>
      <c r="F4867" s="325">
        <v>208</v>
      </c>
      <c r="G4867" s="325" t="s">
        <v>170</v>
      </c>
      <c r="H4867" s="325" t="s">
        <v>170</v>
      </c>
      <c r="I4867" s="325" t="s">
        <v>170</v>
      </c>
    </row>
    <row r="4868" spans="1:9" x14ac:dyDescent="0.25">
      <c r="A4868" s="392">
        <v>44044</v>
      </c>
      <c r="B4868" s="324" t="s">
        <v>158</v>
      </c>
      <c r="C4868" s="324" t="s">
        <v>169</v>
      </c>
      <c r="D4868" s="324" t="s">
        <v>82</v>
      </c>
      <c r="E4868" s="324" t="s">
        <v>13</v>
      </c>
      <c r="F4868" s="324">
        <v>343</v>
      </c>
      <c r="G4868" s="324" t="s">
        <v>170</v>
      </c>
      <c r="H4868" s="324" t="s">
        <v>170</v>
      </c>
      <c r="I4868" s="324" t="s">
        <v>170</v>
      </c>
    </row>
    <row r="4869" spans="1:9" x14ac:dyDescent="0.25">
      <c r="A4869" s="393">
        <v>44044</v>
      </c>
      <c r="B4869" s="325" t="s">
        <v>94</v>
      </c>
      <c r="C4869" s="325" t="s">
        <v>169</v>
      </c>
      <c r="D4869" s="325" t="s">
        <v>81</v>
      </c>
      <c r="E4869" s="325" t="s">
        <v>46</v>
      </c>
      <c r="F4869" s="325">
        <v>242</v>
      </c>
      <c r="G4869" s="325">
        <v>227</v>
      </c>
      <c r="H4869" s="325">
        <v>15</v>
      </c>
      <c r="I4869" s="325">
        <v>7.0000000000000007E-2</v>
      </c>
    </row>
    <row r="4870" spans="1:9" x14ac:dyDescent="0.25">
      <c r="A4870" s="392">
        <v>44044</v>
      </c>
      <c r="B4870" s="324" t="s">
        <v>94</v>
      </c>
      <c r="C4870" s="324" t="s">
        <v>169</v>
      </c>
      <c r="D4870" s="324" t="s">
        <v>81</v>
      </c>
      <c r="E4870" s="324" t="s">
        <v>47</v>
      </c>
      <c r="F4870" s="324">
        <v>577</v>
      </c>
      <c r="G4870" s="324">
        <v>574</v>
      </c>
      <c r="H4870" s="324">
        <v>3</v>
      </c>
      <c r="I4870" s="324">
        <v>0.01</v>
      </c>
    </row>
    <row r="4871" spans="1:9" x14ac:dyDescent="0.25">
      <c r="A4871" s="393">
        <v>44044</v>
      </c>
      <c r="B4871" s="325" t="s">
        <v>94</v>
      </c>
      <c r="C4871" s="325" t="s">
        <v>169</v>
      </c>
      <c r="D4871" s="325" t="s">
        <v>81</v>
      </c>
      <c r="E4871" s="325" t="s">
        <v>48</v>
      </c>
      <c r="F4871" s="325">
        <v>209</v>
      </c>
      <c r="G4871" s="325">
        <v>211</v>
      </c>
      <c r="H4871" s="325">
        <v>-2</v>
      </c>
      <c r="I4871" s="325">
        <v>-0.01</v>
      </c>
    </row>
    <row r="4872" spans="1:9" x14ac:dyDescent="0.25">
      <c r="A4872" s="392">
        <v>44044</v>
      </c>
      <c r="B4872" s="324" t="s">
        <v>94</v>
      </c>
      <c r="C4872" s="324" t="s">
        <v>169</v>
      </c>
      <c r="D4872" s="324" t="s">
        <v>81</v>
      </c>
      <c r="E4872" s="324" t="s">
        <v>50</v>
      </c>
      <c r="F4872" s="324">
        <v>1235</v>
      </c>
      <c r="G4872" s="324">
        <v>1236</v>
      </c>
      <c r="H4872" s="324">
        <v>-1</v>
      </c>
      <c r="I4872" s="324">
        <v>0</v>
      </c>
    </row>
    <row r="4873" spans="1:9" x14ac:dyDescent="0.25">
      <c r="A4873" s="393">
        <v>44044</v>
      </c>
      <c r="B4873" s="325" t="s">
        <v>94</v>
      </c>
      <c r="C4873" s="325" t="s">
        <v>169</v>
      </c>
      <c r="D4873" s="325" t="s">
        <v>82</v>
      </c>
      <c r="E4873" s="325" t="s">
        <v>9</v>
      </c>
      <c r="F4873" s="325">
        <v>545</v>
      </c>
      <c r="G4873" s="325">
        <v>547</v>
      </c>
      <c r="H4873" s="325">
        <v>-2</v>
      </c>
      <c r="I4873" s="325">
        <v>0</v>
      </c>
    </row>
    <row r="4874" spans="1:9" x14ac:dyDescent="0.25">
      <c r="A4874" s="392">
        <v>44044</v>
      </c>
      <c r="B4874" s="324" t="s">
        <v>94</v>
      </c>
      <c r="C4874" s="324" t="s">
        <v>169</v>
      </c>
      <c r="D4874" s="324" t="s">
        <v>82</v>
      </c>
      <c r="E4874" s="324" t="s">
        <v>10</v>
      </c>
      <c r="F4874" s="324">
        <v>244</v>
      </c>
      <c r="G4874" s="324">
        <v>242</v>
      </c>
      <c r="H4874" s="324">
        <v>2</v>
      </c>
      <c r="I4874" s="324">
        <v>0.01</v>
      </c>
    </row>
    <row r="4875" spans="1:9" x14ac:dyDescent="0.25">
      <c r="A4875" s="393">
        <v>44044</v>
      </c>
      <c r="B4875" s="325" t="s">
        <v>94</v>
      </c>
      <c r="C4875" s="325" t="s">
        <v>169</v>
      </c>
      <c r="D4875" s="325" t="s">
        <v>82</v>
      </c>
      <c r="E4875" s="325" t="s">
        <v>11</v>
      </c>
      <c r="F4875" s="325">
        <v>455</v>
      </c>
      <c r="G4875" s="325">
        <v>456</v>
      </c>
      <c r="H4875" s="325">
        <v>-1</v>
      </c>
      <c r="I4875" s="325">
        <v>0</v>
      </c>
    </row>
    <row r="4876" spans="1:9" x14ac:dyDescent="0.25">
      <c r="A4876" s="392">
        <v>44044</v>
      </c>
      <c r="B4876" s="324" t="s">
        <v>94</v>
      </c>
      <c r="C4876" s="324" t="s">
        <v>169</v>
      </c>
      <c r="D4876" s="324" t="s">
        <v>82</v>
      </c>
      <c r="E4876" s="324" t="s">
        <v>12</v>
      </c>
      <c r="F4876" s="324">
        <v>360</v>
      </c>
      <c r="G4876" s="324">
        <v>359</v>
      </c>
      <c r="H4876" s="324">
        <v>1</v>
      </c>
      <c r="I4876" s="324">
        <v>0</v>
      </c>
    </row>
    <row r="4877" spans="1:9" x14ac:dyDescent="0.25">
      <c r="A4877" s="393">
        <v>44044</v>
      </c>
      <c r="B4877" s="325" t="s">
        <v>94</v>
      </c>
      <c r="C4877" s="325" t="s">
        <v>169</v>
      </c>
      <c r="D4877" s="325" t="s">
        <v>82</v>
      </c>
      <c r="E4877" s="325" t="s">
        <v>13</v>
      </c>
      <c r="F4877" s="325">
        <v>659</v>
      </c>
      <c r="G4877" s="325">
        <v>644</v>
      </c>
      <c r="H4877" s="325">
        <v>15</v>
      </c>
      <c r="I4877" s="325">
        <v>0.02</v>
      </c>
    </row>
    <row r="4878" spans="1:9" x14ac:dyDescent="0.25">
      <c r="A4878" s="392">
        <v>44044</v>
      </c>
      <c r="B4878" s="324" t="s">
        <v>159</v>
      </c>
      <c r="C4878" s="324" t="s">
        <v>169</v>
      </c>
      <c r="D4878" s="324" t="s">
        <v>81</v>
      </c>
      <c r="E4878" s="324" t="s">
        <v>46</v>
      </c>
      <c r="F4878" s="324">
        <v>130</v>
      </c>
      <c r="G4878" s="324" t="s">
        <v>170</v>
      </c>
      <c r="H4878" s="324" t="s">
        <v>170</v>
      </c>
      <c r="I4878" s="324" t="s">
        <v>170</v>
      </c>
    </row>
    <row r="4879" spans="1:9" x14ac:dyDescent="0.25">
      <c r="A4879" s="393">
        <v>44044</v>
      </c>
      <c r="B4879" s="325" t="s">
        <v>159</v>
      </c>
      <c r="C4879" s="325" t="s">
        <v>169</v>
      </c>
      <c r="D4879" s="325" t="s">
        <v>81</v>
      </c>
      <c r="E4879" s="325" t="s">
        <v>47</v>
      </c>
      <c r="F4879" s="325">
        <v>53</v>
      </c>
      <c r="G4879" s="325" t="s">
        <v>170</v>
      </c>
      <c r="H4879" s="325" t="s">
        <v>170</v>
      </c>
      <c r="I4879" s="325" t="s">
        <v>170</v>
      </c>
    </row>
    <row r="4880" spans="1:9" x14ac:dyDescent="0.25">
      <c r="A4880" s="392">
        <v>44044</v>
      </c>
      <c r="B4880" s="324" t="s">
        <v>159</v>
      </c>
      <c r="C4880" s="324" t="s">
        <v>169</v>
      </c>
      <c r="D4880" s="324" t="s">
        <v>81</v>
      </c>
      <c r="E4880" s="324" t="s">
        <v>48</v>
      </c>
      <c r="F4880" s="324">
        <v>43</v>
      </c>
      <c r="G4880" s="324" t="s">
        <v>170</v>
      </c>
      <c r="H4880" s="324" t="s">
        <v>170</v>
      </c>
      <c r="I4880" s="324" t="s">
        <v>170</v>
      </c>
    </row>
    <row r="4881" spans="1:9" x14ac:dyDescent="0.25">
      <c r="A4881" s="393">
        <v>44044</v>
      </c>
      <c r="B4881" s="325" t="s">
        <v>159</v>
      </c>
      <c r="C4881" s="325" t="s">
        <v>169</v>
      </c>
      <c r="D4881" s="325" t="s">
        <v>81</v>
      </c>
      <c r="E4881" s="325" t="s">
        <v>50</v>
      </c>
      <c r="F4881" s="325">
        <v>100</v>
      </c>
      <c r="G4881" s="325" t="s">
        <v>170</v>
      </c>
      <c r="H4881" s="325" t="s">
        <v>170</v>
      </c>
      <c r="I4881" s="325" t="s">
        <v>170</v>
      </c>
    </row>
    <row r="4882" spans="1:9" x14ac:dyDescent="0.25">
      <c r="A4882" s="392">
        <v>44044</v>
      </c>
      <c r="B4882" s="324" t="s">
        <v>159</v>
      </c>
      <c r="C4882" s="324" t="s">
        <v>169</v>
      </c>
      <c r="D4882" s="324" t="s">
        <v>82</v>
      </c>
      <c r="E4882" s="324" t="s">
        <v>9</v>
      </c>
      <c r="F4882" s="324">
        <v>28</v>
      </c>
      <c r="G4882" s="324" t="s">
        <v>170</v>
      </c>
      <c r="H4882" s="324" t="s">
        <v>170</v>
      </c>
      <c r="I4882" s="324" t="s">
        <v>170</v>
      </c>
    </row>
    <row r="4883" spans="1:9" x14ac:dyDescent="0.25">
      <c r="A4883" s="393">
        <v>44044</v>
      </c>
      <c r="B4883" s="325" t="s">
        <v>159</v>
      </c>
      <c r="C4883" s="325" t="s">
        <v>169</v>
      </c>
      <c r="D4883" s="325" t="s">
        <v>82</v>
      </c>
      <c r="E4883" s="325" t="s">
        <v>10</v>
      </c>
      <c r="F4883" s="325">
        <v>32</v>
      </c>
      <c r="G4883" s="325" t="s">
        <v>170</v>
      </c>
      <c r="H4883" s="325" t="s">
        <v>170</v>
      </c>
      <c r="I4883" s="325" t="s">
        <v>170</v>
      </c>
    </row>
    <row r="4884" spans="1:9" x14ac:dyDescent="0.25">
      <c r="A4884" s="392">
        <v>44044</v>
      </c>
      <c r="B4884" s="324" t="s">
        <v>159</v>
      </c>
      <c r="C4884" s="324" t="s">
        <v>169</v>
      </c>
      <c r="D4884" s="324" t="s">
        <v>82</v>
      </c>
      <c r="E4884" s="324" t="s">
        <v>11</v>
      </c>
      <c r="F4884" s="324">
        <v>28</v>
      </c>
      <c r="G4884" s="324" t="s">
        <v>170</v>
      </c>
      <c r="H4884" s="324" t="s">
        <v>170</v>
      </c>
      <c r="I4884" s="324" t="s">
        <v>170</v>
      </c>
    </row>
    <row r="4885" spans="1:9" x14ac:dyDescent="0.25">
      <c r="A4885" s="393">
        <v>44044</v>
      </c>
      <c r="B4885" s="325" t="s">
        <v>159</v>
      </c>
      <c r="C4885" s="325" t="s">
        <v>169</v>
      </c>
      <c r="D4885" s="325" t="s">
        <v>82</v>
      </c>
      <c r="E4885" s="325" t="s">
        <v>12</v>
      </c>
      <c r="F4885" s="325">
        <v>97</v>
      </c>
      <c r="G4885" s="325" t="s">
        <v>170</v>
      </c>
      <c r="H4885" s="325" t="s">
        <v>170</v>
      </c>
      <c r="I4885" s="325" t="s">
        <v>170</v>
      </c>
    </row>
    <row r="4886" spans="1:9" x14ac:dyDescent="0.25">
      <c r="A4886" s="392">
        <v>44044</v>
      </c>
      <c r="B4886" s="324" t="s">
        <v>159</v>
      </c>
      <c r="C4886" s="324" t="s">
        <v>169</v>
      </c>
      <c r="D4886" s="324" t="s">
        <v>82</v>
      </c>
      <c r="E4886" s="324" t="s">
        <v>13</v>
      </c>
      <c r="F4886" s="324">
        <v>141</v>
      </c>
      <c r="G4886" s="324" t="s">
        <v>170</v>
      </c>
      <c r="H4886" s="324" t="s">
        <v>170</v>
      </c>
      <c r="I4886" s="324" t="s">
        <v>170</v>
      </c>
    </row>
    <row r="4887" spans="1:9" x14ac:dyDescent="0.25">
      <c r="A4887" s="393">
        <v>44044</v>
      </c>
      <c r="B4887" s="325" t="s">
        <v>160</v>
      </c>
      <c r="C4887" s="325" t="s">
        <v>169</v>
      </c>
      <c r="D4887" s="325" t="s">
        <v>81</v>
      </c>
      <c r="E4887" s="325" t="s">
        <v>46</v>
      </c>
      <c r="F4887" s="325">
        <v>19</v>
      </c>
      <c r="G4887" s="325" t="s">
        <v>170</v>
      </c>
      <c r="H4887" s="325" t="s">
        <v>170</v>
      </c>
      <c r="I4887" s="325" t="s">
        <v>170</v>
      </c>
    </row>
    <row r="4888" spans="1:9" x14ac:dyDescent="0.25">
      <c r="A4888" s="392">
        <v>44044</v>
      </c>
      <c r="B4888" s="324" t="s">
        <v>160</v>
      </c>
      <c r="C4888" s="324" t="s">
        <v>169</v>
      </c>
      <c r="D4888" s="324" t="s">
        <v>81</v>
      </c>
      <c r="E4888" s="324" t="s">
        <v>47</v>
      </c>
      <c r="F4888" s="324">
        <v>25</v>
      </c>
      <c r="G4888" s="324" t="s">
        <v>170</v>
      </c>
      <c r="H4888" s="324" t="s">
        <v>170</v>
      </c>
      <c r="I4888" s="324" t="s">
        <v>170</v>
      </c>
    </row>
    <row r="4889" spans="1:9" x14ac:dyDescent="0.25">
      <c r="A4889" s="393">
        <v>44044</v>
      </c>
      <c r="B4889" s="325" t="s">
        <v>160</v>
      </c>
      <c r="C4889" s="325" t="s">
        <v>169</v>
      </c>
      <c r="D4889" s="325" t="s">
        <v>81</v>
      </c>
      <c r="E4889" s="325" t="s">
        <v>48</v>
      </c>
      <c r="F4889" s="325">
        <v>21</v>
      </c>
      <c r="G4889" s="325" t="s">
        <v>170</v>
      </c>
      <c r="H4889" s="325" t="s">
        <v>170</v>
      </c>
      <c r="I4889" s="325" t="s">
        <v>170</v>
      </c>
    </row>
    <row r="4890" spans="1:9" x14ac:dyDescent="0.25">
      <c r="A4890" s="392">
        <v>44044</v>
      </c>
      <c r="B4890" s="324" t="s">
        <v>160</v>
      </c>
      <c r="C4890" s="324" t="s">
        <v>169</v>
      </c>
      <c r="D4890" s="324" t="s">
        <v>81</v>
      </c>
      <c r="E4890" s="324" t="s">
        <v>50</v>
      </c>
      <c r="F4890" s="324">
        <v>87</v>
      </c>
      <c r="G4890" s="324" t="s">
        <v>170</v>
      </c>
      <c r="H4890" s="324" t="s">
        <v>170</v>
      </c>
      <c r="I4890" s="324" t="s">
        <v>170</v>
      </c>
    </row>
    <row r="4891" spans="1:9" x14ac:dyDescent="0.25">
      <c r="A4891" s="393">
        <v>44044</v>
      </c>
      <c r="B4891" s="325" t="s">
        <v>13</v>
      </c>
      <c r="C4891" s="325" t="s">
        <v>169</v>
      </c>
      <c r="D4891" s="325" t="s">
        <v>81</v>
      </c>
      <c r="E4891" s="325" t="s">
        <v>46</v>
      </c>
      <c r="F4891" s="325">
        <v>186</v>
      </c>
      <c r="G4891" s="325">
        <v>215</v>
      </c>
      <c r="H4891" s="325">
        <v>-29</v>
      </c>
      <c r="I4891" s="325">
        <v>-0.13</v>
      </c>
    </row>
    <row r="4892" spans="1:9" x14ac:dyDescent="0.25">
      <c r="A4892" s="392">
        <v>44044</v>
      </c>
      <c r="B4892" s="324" t="s">
        <v>13</v>
      </c>
      <c r="C4892" s="324" t="s">
        <v>169</v>
      </c>
      <c r="D4892" s="324" t="s">
        <v>81</v>
      </c>
      <c r="E4892" s="324" t="s">
        <v>47</v>
      </c>
      <c r="F4892" s="324">
        <v>91</v>
      </c>
      <c r="G4892" s="324">
        <v>93</v>
      </c>
      <c r="H4892" s="324">
        <v>-2</v>
      </c>
      <c r="I4892" s="324">
        <v>-0.02</v>
      </c>
    </row>
    <row r="4893" spans="1:9" x14ac:dyDescent="0.25">
      <c r="A4893" s="393">
        <v>44044</v>
      </c>
      <c r="B4893" s="325" t="s">
        <v>13</v>
      </c>
      <c r="C4893" s="325" t="s">
        <v>169</v>
      </c>
      <c r="D4893" s="325" t="s">
        <v>81</v>
      </c>
      <c r="E4893" s="325" t="s">
        <v>48</v>
      </c>
      <c r="F4893" s="325">
        <v>64</v>
      </c>
      <c r="G4893" s="325">
        <v>68</v>
      </c>
      <c r="H4893" s="325">
        <v>-4</v>
      </c>
      <c r="I4893" s="325">
        <v>-0.06</v>
      </c>
    </row>
    <row r="4894" spans="1:9" x14ac:dyDescent="0.25">
      <c r="A4894" s="392">
        <v>44044</v>
      </c>
      <c r="B4894" s="324" t="s">
        <v>13</v>
      </c>
      <c r="C4894" s="324" t="s">
        <v>169</v>
      </c>
      <c r="D4894" s="324" t="s">
        <v>81</v>
      </c>
      <c r="E4894" s="324" t="s">
        <v>50</v>
      </c>
      <c r="F4894" s="324">
        <v>79</v>
      </c>
      <c r="G4894" s="324">
        <v>81</v>
      </c>
      <c r="H4894" s="324">
        <v>-2</v>
      </c>
      <c r="I4894" s="324">
        <v>-0.02</v>
      </c>
    </row>
    <row r="4895" spans="1:9" x14ac:dyDescent="0.25">
      <c r="A4895" s="393">
        <v>44044</v>
      </c>
      <c r="B4895" s="325" t="s">
        <v>95</v>
      </c>
      <c r="C4895" s="325" t="s">
        <v>169</v>
      </c>
      <c r="D4895" s="325" t="s">
        <v>81</v>
      </c>
      <c r="E4895" s="325" t="s">
        <v>46</v>
      </c>
      <c r="F4895" s="325">
        <v>684</v>
      </c>
      <c r="G4895" s="325">
        <v>570</v>
      </c>
      <c r="H4895" s="325">
        <v>114</v>
      </c>
      <c r="I4895" s="325">
        <v>0.2</v>
      </c>
    </row>
    <row r="4896" spans="1:9" x14ac:dyDescent="0.25">
      <c r="A4896" s="392">
        <v>44044</v>
      </c>
      <c r="B4896" s="324" t="s">
        <v>95</v>
      </c>
      <c r="C4896" s="324" t="s">
        <v>169</v>
      </c>
      <c r="D4896" s="324" t="s">
        <v>81</v>
      </c>
      <c r="E4896" s="324" t="s">
        <v>47</v>
      </c>
      <c r="F4896" s="324">
        <v>241</v>
      </c>
      <c r="G4896" s="324">
        <v>231</v>
      </c>
      <c r="H4896" s="324">
        <v>10</v>
      </c>
      <c r="I4896" s="324">
        <v>0.04</v>
      </c>
    </row>
    <row r="4897" spans="1:9" x14ac:dyDescent="0.25">
      <c r="A4897" s="393">
        <v>44044</v>
      </c>
      <c r="B4897" s="325" t="s">
        <v>95</v>
      </c>
      <c r="C4897" s="325" t="s">
        <v>169</v>
      </c>
      <c r="D4897" s="325" t="s">
        <v>81</v>
      </c>
      <c r="E4897" s="325" t="s">
        <v>48</v>
      </c>
      <c r="F4897" s="325">
        <v>191</v>
      </c>
      <c r="G4897" s="325">
        <v>184</v>
      </c>
      <c r="H4897" s="325">
        <v>7</v>
      </c>
      <c r="I4897" s="325">
        <v>0.04</v>
      </c>
    </row>
    <row r="4898" spans="1:9" x14ac:dyDescent="0.25">
      <c r="A4898" s="392">
        <v>44044</v>
      </c>
      <c r="B4898" s="324" t="s">
        <v>95</v>
      </c>
      <c r="C4898" s="324" t="s">
        <v>169</v>
      </c>
      <c r="D4898" s="324" t="s">
        <v>81</v>
      </c>
      <c r="E4898" s="324" t="s">
        <v>50</v>
      </c>
      <c r="F4898" s="324">
        <v>289</v>
      </c>
      <c r="G4898" s="324">
        <v>288</v>
      </c>
      <c r="H4898" s="324">
        <v>1</v>
      </c>
      <c r="I4898" s="324">
        <v>0</v>
      </c>
    </row>
    <row r="4899" spans="1:9" x14ac:dyDescent="0.25">
      <c r="A4899" s="393">
        <v>44044</v>
      </c>
      <c r="B4899" s="325" t="s">
        <v>95</v>
      </c>
      <c r="C4899" s="325" t="s">
        <v>169</v>
      </c>
      <c r="D4899" s="325" t="s">
        <v>82</v>
      </c>
      <c r="E4899" s="325" t="s">
        <v>9</v>
      </c>
      <c r="F4899" s="325">
        <v>38</v>
      </c>
      <c r="G4899" s="325">
        <v>38</v>
      </c>
      <c r="H4899" s="325">
        <v>0</v>
      </c>
      <c r="I4899" s="325">
        <v>0</v>
      </c>
    </row>
    <row r="4900" spans="1:9" x14ac:dyDescent="0.25">
      <c r="A4900" s="392">
        <v>44044</v>
      </c>
      <c r="B4900" s="324" t="s">
        <v>95</v>
      </c>
      <c r="C4900" s="324" t="s">
        <v>169</v>
      </c>
      <c r="D4900" s="324" t="s">
        <v>82</v>
      </c>
      <c r="E4900" s="324" t="s">
        <v>10</v>
      </c>
      <c r="F4900" s="324">
        <v>57</v>
      </c>
      <c r="G4900" s="324">
        <v>58</v>
      </c>
      <c r="H4900" s="324">
        <v>-1</v>
      </c>
      <c r="I4900" s="324">
        <v>-0.02</v>
      </c>
    </row>
    <row r="4901" spans="1:9" x14ac:dyDescent="0.25">
      <c r="A4901" s="393">
        <v>44044</v>
      </c>
      <c r="B4901" s="325" t="s">
        <v>95</v>
      </c>
      <c r="C4901" s="325" t="s">
        <v>169</v>
      </c>
      <c r="D4901" s="325" t="s">
        <v>82</v>
      </c>
      <c r="E4901" s="325" t="s">
        <v>11</v>
      </c>
      <c r="F4901" s="325">
        <v>71</v>
      </c>
      <c r="G4901" s="325">
        <v>71</v>
      </c>
      <c r="H4901" s="325">
        <v>0</v>
      </c>
      <c r="I4901" s="325">
        <v>0</v>
      </c>
    </row>
    <row r="4902" spans="1:9" x14ac:dyDescent="0.25">
      <c r="A4902" s="392">
        <v>44044</v>
      </c>
      <c r="B4902" s="324" t="s">
        <v>95</v>
      </c>
      <c r="C4902" s="324" t="s">
        <v>169</v>
      </c>
      <c r="D4902" s="324" t="s">
        <v>82</v>
      </c>
      <c r="E4902" s="324" t="s">
        <v>12</v>
      </c>
      <c r="F4902" s="324">
        <v>208</v>
      </c>
      <c r="G4902" s="324">
        <v>208</v>
      </c>
      <c r="H4902" s="324">
        <v>0</v>
      </c>
      <c r="I4902" s="324">
        <v>0</v>
      </c>
    </row>
    <row r="4903" spans="1:9" x14ac:dyDescent="0.25">
      <c r="A4903" s="393">
        <v>44044</v>
      </c>
      <c r="B4903" s="325" t="s">
        <v>95</v>
      </c>
      <c r="C4903" s="325" t="s">
        <v>169</v>
      </c>
      <c r="D4903" s="325" t="s">
        <v>82</v>
      </c>
      <c r="E4903" s="325" t="s">
        <v>13</v>
      </c>
      <c r="F4903" s="325">
        <v>343</v>
      </c>
      <c r="G4903" s="325">
        <v>280</v>
      </c>
      <c r="H4903" s="325">
        <v>63</v>
      </c>
      <c r="I4903" s="325">
        <v>0.22</v>
      </c>
    </row>
    <row r="4904" spans="1:9" x14ac:dyDescent="0.25">
      <c r="A4904" s="392">
        <v>44044</v>
      </c>
      <c r="B4904" s="324" t="s">
        <v>96</v>
      </c>
      <c r="C4904" s="324" t="s">
        <v>169</v>
      </c>
      <c r="D4904" s="324" t="s">
        <v>81</v>
      </c>
      <c r="E4904" s="324" t="s">
        <v>46</v>
      </c>
      <c r="F4904" s="324">
        <v>361</v>
      </c>
      <c r="G4904" s="324">
        <v>329</v>
      </c>
      <c r="H4904" s="324">
        <v>32</v>
      </c>
      <c r="I4904" s="324">
        <v>0.1</v>
      </c>
    </row>
    <row r="4905" spans="1:9" x14ac:dyDescent="0.25">
      <c r="A4905" s="393">
        <v>44044</v>
      </c>
      <c r="B4905" s="325" t="s">
        <v>96</v>
      </c>
      <c r="C4905" s="325" t="s">
        <v>169</v>
      </c>
      <c r="D4905" s="325" t="s">
        <v>81</v>
      </c>
      <c r="E4905" s="325" t="s">
        <v>47</v>
      </c>
      <c r="F4905" s="325">
        <v>445</v>
      </c>
      <c r="G4905" s="325">
        <v>448</v>
      </c>
      <c r="H4905" s="325">
        <v>-3</v>
      </c>
      <c r="I4905" s="325">
        <v>-0.01</v>
      </c>
    </row>
    <row r="4906" spans="1:9" x14ac:dyDescent="0.25">
      <c r="A4906" s="392">
        <v>44044</v>
      </c>
      <c r="B4906" s="324" t="s">
        <v>96</v>
      </c>
      <c r="C4906" s="324" t="s">
        <v>169</v>
      </c>
      <c r="D4906" s="324" t="s">
        <v>81</v>
      </c>
      <c r="E4906" s="324" t="s">
        <v>48</v>
      </c>
      <c r="F4906" s="324">
        <v>223</v>
      </c>
      <c r="G4906" s="324">
        <v>213</v>
      </c>
      <c r="H4906" s="324">
        <v>10</v>
      </c>
      <c r="I4906" s="324">
        <v>0.05</v>
      </c>
    </row>
    <row r="4907" spans="1:9" x14ac:dyDescent="0.25">
      <c r="A4907" s="393">
        <v>44044</v>
      </c>
      <c r="B4907" s="325" t="s">
        <v>96</v>
      </c>
      <c r="C4907" s="325" t="s">
        <v>169</v>
      </c>
      <c r="D4907" s="325" t="s">
        <v>81</v>
      </c>
      <c r="E4907" s="325" t="s">
        <v>50</v>
      </c>
      <c r="F4907" s="325">
        <v>568</v>
      </c>
      <c r="G4907" s="325">
        <v>568</v>
      </c>
      <c r="H4907" s="325">
        <v>0</v>
      </c>
      <c r="I4907" s="325">
        <v>0</v>
      </c>
    </row>
    <row r="4908" spans="1:9" x14ac:dyDescent="0.25">
      <c r="A4908" s="392">
        <v>44044</v>
      </c>
      <c r="B4908" s="324" t="s">
        <v>96</v>
      </c>
      <c r="C4908" s="324" t="s">
        <v>169</v>
      </c>
      <c r="D4908" s="324" t="s">
        <v>82</v>
      </c>
      <c r="E4908" s="324" t="s">
        <v>9</v>
      </c>
      <c r="F4908" s="324">
        <v>319</v>
      </c>
      <c r="G4908" s="324">
        <v>318</v>
      </c>
      <c r="H4908" s="324">
        <v>1</v>
      </c>
      <c r="I4908" s="324">
        <v>0</v>
      </c>
    </row>
    <row r="4909" spans="1:9" x14ac:dyDescent="0.25">
      <c r="A4909" s="393">
        <v>44044</v>
      </c>
      <c r="B4909" s="325" t="s">
        <v>96</v>
      </c>
      <c r="C4909" s="325" t="s">
        <v>169</v>
      </c>
      <c r="D4909" s="325" t="s">
        <v>82</v>
      </c>
      <c r="E4909" s="325" t="s">
        <v>10</v>
      </c>
      <c r="F4909" s="325">
        <v>168</v>
      </c>
      <c r="G4909" s="325">
        <v>168</v>
      </c>
      <c r="H4909" s="325">
        <v>0</v>
      </c>
      <c r="I4909" s="325">
        <v>0</v>
      </c>
    </row>
    <row r="4910" spans="1:9" x14ac:dyDescent="0.25">
      <c r="A4910" s="392">
        <v>44044</v>
      </c>
      <c r="B4910" s="324" t="s">
        <v>96</v>
      </c>
      <c r="C4910" s="324" t="s">
        <v>169</v>
      </c>
      <c r="D4910" s="324" t="s">
        <v>82</v>
      </c>
      <c r="E4910" s="324" t="s">
        <v>11</v>
      </c>
      <c r="F4910" s="324">
        <v>140</v>
      </c>
      <c r="G4910" s="324">
        <v>140</v>
      </c>
      <c r="H4910" s="324">
        <v>0</v>
      </c>
      <c r="I4910" s="324">
        <v>0</v>
      </c>
    </row>
    <row r="4911" spans="1:9" x14ac:dyDescent="0.25">
      <c r="A4911" s="393">
        <v>44044</v>
      </c>
      <c r="B4911" s="325" t="s">
        <v>96</v>
      </c>
      <c r="C4911" s="325" t="s">
        <v>169</v>
      </c>
      <c r="D4911" s="325" t="s">
        <v>82</v>
      </c>
      <c r="E4911" s="325" t="s">
        <v>12</v>
      </c>
      <c r="F4911" s="325">
        <v>94</v>
      </c>
      <c r="G4911" s="325">
        <v>93</v>
      </c>
      <c r="H4911" s="325">
        <v>1</v>
      </c>
      <c r="I4911" s="325">
        <v>0.01</v>
      </c>
    </row>
    <row r="4912" spans="1:9" x14ac:dyDescent="0.25">
      <c r="A4912" s="392">
        <v>44044</v>
      </c>
      <c r="B4912" s="324" t="s">
        <v>96</v>
      </c>
      <c r="C4912" s="324" t="s">
        <v>169</v>
      </c>
      <c r="D4912" s="324" t="s">
        <v>82</v>
      </c>
      <c r="E4912" s="324" t="s">
        <v>13</v>
      </c>
      <c r="F4912" s="324">
        <v>576</v>
      </c>
      <c r="G4912" s="324">
        <v>541</v>
      </c>
      <c r="H4912" s="324">
        <v>35</v>
      </c>
      <c r="I4912" s="324">
        <v>0.06</v>
      </c>
    </row>
    <row r="4913" spans="1:9" x14ac:dyDescent="0.25">
      <c r="A4913" s="393">
        <v>44044</v>
      </c>
      <c r="B4913" s="325" t="s">
        <v>161</v>
      </c>
      <c r="C4913" s="325" t="s">
        <v>169</v>
      </c>
      <c r="D4913" s="325" t="s">
        <v>81</v>
      </c>
      <c r="E4913" s="325" t="s">
        <v>46</v>
      </c>
      <c r="F4913" s="325">
        <v>61</v>
      </c>
      <c r="G4913" s="325" t="s">
        <v>170</v>
      </c>
      <c r="H4913" s="325" t="s">
        <v>170</v>
      </c>
      <c r="I4913" s="325" t="s">
        <v>170</v>
      </c>
    </row>
    <row r="4914" spans="1:9" x14ac:dyDescent="0.25">
      <c r="A4914" s="392">
        <v>44044</v>
      </c>
      <c r="B4914" s="324" t="s">
        <v>161</v>
      </c>
      <c r="C4914" s="324" t="s">
        <v>169</v>
      </c>
      <c r="D4914" s="324" t="s">
        <v>81</v>
      </c>
      <c r="E4914" s="324" t="s">
        <v>47</v>
      </c>
      <c r="F4914" s="324">
        <v>111</v>
      </c>
      <c r="G4914" s="324" t="s">
        <v>170</v>
      </c>
      <c r="H4914" s="324" t="s">
        <v>170</v>
      </c>
      <c r="I4914" s="324" t="s">
        <v>170</v>
      </c>
    </row>
    <row r="4915" spans="1:9" x14ac:dyDescent="0.25">
      <c r="A4915" s="393">
        <v>44044</v>
      </c>
      <c r="B4915" s="325" t="s">
        <v>161</v>
      </c>
      <c r="C4915" s="325" t="s">
        <v>169</v>
      </c>
      <c r="D4915" s="325" t="s">
        <v>81</v>
      </c>
      <c r="E4915" s="325" t="s">
        <v>48</v>
      </c>
      <c r="F4915" s="325">
        <v>49</v>
      </c>
      <c r="G4915" s="325" t="s">
        <v>170</v>
      </c>
      <c r="H4915" s="325" t="s">
        <v>170</v>
      </c>
      <c r="I4915" s="325" t="s">
        <v>170</v>
      </c>
    </row>
    <row r="4916" spans="1:9" x14ac:dyDescent="0.25">
      <c r="A4916" s="392">
        <v>44044</v>
      </c>
      <c r="B4916" s="324" t="s">
        <v>161</v>
      </c>
      <c r="C4916" s="324" t="s">
        <v>169</v>
      </c>
      <c r="D4916" s="324" t="s">
        <v>81</v>
      </c>
      <c r="E4916" s="324" t="s">
        <v>50</v>
      </c>
      <c r="F4916" s="324">
        <v>333</v>
      </c>
      <c r="G4916" s="324" t="s">
        <v>170</v>
      </c>
      <c r="H4916" s="324" t="s">
        <v>170</v>
      </c>
      <c r="I4916" s="324" t="s">
        <v>170</v>
      </c>
    </row>
    <row r="4917" spans="1:9" x14ac:dyDescent="0.25">
      <c r="A4917" s="393">
        <v>44044</v>
      </c>
      <c r="B4917" s="325" t="s">
        <v>161</v>
      </c>
      <c r="C4917" s="325" t="s">
        <v>169</v>
      </c>
      <c r="D4917" s="325" t="s">
        <v>82</v>
      </c>
      <c r="E4917" s="325" t="s">
        <v>9</v>
      </c>
      <c r="F4917" s="325">
        <v>252</v>
      </c>
      <c r="G4917" s="325" t="s">
        <v>170</v>
      </c>
      <c r="H4917" s="325" t="s">
        <v>170</v>
      </c>
      <c r="I4917" s="325" t="s">
        <v>170</v>
      </c>
    </row>
    <row r="4918" spans="1:9" x14ac:dyDescent="0.25">
      <c r="A4918" s="392">
        <v>44044</v>
      </c>
      <c r="B4918" s="324" t="s">
        <v>161</v>
      </c>
      <c r="C4918" s="324" t="s">
        <v>169</v>
      </c>
      <c r="D4918" s="324" t="s">
        <v>82</v>
      </c>
      <c r="E4918" s="324" t="s">
        <v>10</v>
      </c>
      <c r="F4918" s="324">
        <v>35</v>
      </c>
      <c r="G4918" s="324" t="s">
        <v>170</v>
      </c>
      <c r="H4918" s="324" t="s">
        <v>170</v>
      </c>
      <c r="I4918" s="324" t="s">
        <v>170</v>
      </c>
    </row>
    <row r="4919" spans="1:9" x14ac:dyDescent="0.25">
      <c r="A4919" s="393">
        <v>44044</v>
      </c>
      <c r="B4919" s="325" t="s">
        <v>161</v>
      </c>
      <c r="C4919" s="325" t="s">
        <v>169</v>
      </c>
      <c r="D4919" s="325" t="s">
        <v>82</v>
      </c>
      <c r="E4919" s="325" t="s">
        <v>11</v>
      </c>
      <c r="F4919" s="325">
        <v>44</v>
      </c>
      <c r="G4919" s="325" t="s">
        <v>170</v>
      </c>
      <c r="H4919" s="325" t="s">
        <v>170</v>
      </c>
      <c r="I4919" s="325" t="s">
        <v>170</v>
      </c>
    </row>
    <row r="4920" spans="1:9" x14ac:dyDescent="0.25">
      <c r="A4920" s="392">
        <v>44044</v>
      </c>
      <c r="B4920" s="324" t="s">
        <v>161</v>
      </c>
      <c r="C4920" s="324" t="s">
        <v>169</v>
      </c>
      <c r="D4920" s="324" t="s">
        <v>82</v>
      </c>
      <c r="E4920" s="324" t="s">
        <v>12</v>
      </c>
      <c r="F4920" s="324">
        <v>32</v>
      </c>
      <c r="G4920" s="324" t="s">
        <v>170</v>
      </c>
      <c r="H4920" s="324" t="s">
        <v>170</v>
      </c>
      <c r="I4920" s="324" t="s">
        <v>170</v>
      </c>
    </row>
    <row r="4921" spans="1:9" x14ac:dyDescent="0.25">
      <c r="A4921" s="393">
        <v>44044</v>
      </c>
      <c r="B4921" s="325" t="s">
        <v>161</v>
      </c>
      <c r="C4921" s="325" t="s">
        <v>169</v>
      </c>
      <c r="D4921" s="325" t="s">
        <v>82</v>
      </c>
      <c r="E4921" s="325" t="s">
        <v>13</v>
      </c>
      <c r="F4921" s="325">
        <v>191</v>
      </c>
      <c r="G4921" s="325" t="s">
        <v>170</v>
      </c>
      <c r="H4921" s="325" t="s">
        <v>170</v>
      </c>
      <c r="I4921" s="325" t="s">
        <v>170</v>
      </c>
    </row>
    <row r="4922" spans="1:9" x14ac:dyDescent="0.25">
      <c r="A4922" s="392">
        <v>44075</v>
      </c>
      <c r="B4922" s="324" t="s">
        <v>80</v>
      </c>
      <c r="C4922" s="324" t="s">
        <v>169</v>
      </c>
      <c r="D4922" s="324" t="s">
        <v>81</v>
      </c>
      <c r="E4922" s="324" t="s">
        <v>46</v>
      </c>
      <c r="F4922" s="324">
        <v>5276</v>
      </c>
      <c r="G4922" s="324">
        <v>4849</v>
      </c>
      <c r="H4922" s="324">
        <v>427</v>
      </c>
      <c r="I4922" s="324">
        <v>0.09</v>
      </c>
    </row>
    <row r="4923" spans="1:9" x14ac:dyDescent="0.25">
      <c r="A4923" s="393">
        <v>44075</v>
      </c>
      <c r="B4923" s="325" t="s">
        <v>80</v>
      </c>
      <c r="C4923" s="325" t="s">
        <v>169</v>
      </c>
      <c r="D4923" s="325" t="s">
        <v>81</v>
      </c>
      <c r="E4923" s="325" t="s">
        <v>47</v>
      </c>
      <c r="F4923" s="325">
        <v>4336</v>
      </c>
      <c r="G4923" s="325">
        <v>4300</v>
      </c>
      <c r="H4923" s="325">
        <v>36</v>
      </c>
      <c r="I4923" s="325">
        <v>0.01</v>
      </c>
    </row>
    <row r="4924" spans="1:9" x14ac:dyDescent="0.25">
      <c r="A4924" s="392">
        <v>44075</v>
      </c>
      <c r="B4924" s="324" t="s">
        <v>80</v>
      </c>
      <c r="C4924" s="324" t="s">
        <v>169</v>
      </c>
      <c r="D4924" s="324" t="s">
        <v>81</v>
      </c>
      <c r="E4924" s="324" t="s">
        <v>48</v>
      </c>
      <c r="F4924" s="324">
        <v>3297</v>
      </c>
      <c r="G4924" s="324">
        <v>3253</v>
      </c>
      <c r="H4924" s="324">
        <v>44</v>
      </c>
      <c r="I4924" s="324">
        <v>0.01</v>
      </c>
    </row>
    <row r="4925" spans="1:9" x14ac:dyDescent="0.25">
      <c r="A4925" s="393">
        <v>44075</v>
      </c>
      <c r="B4925" s="325" t="s">
        <v>80</v>
      </c>
      <c r="C4925" s="325" t="s">
        <v>169</v>
      </c>
      <c r="D4925" s="325" t="s">
        <v>81</v>
      </c>
      <c r="E4925" s="325" t="s">
        <v>49</v>
      </c>
      <c r="F4925" s="325">
        <v>958</v>
      </c>
      <c r="G4925" s="325">
        <v>958</v>
      </c>
      <c r="H4925" s="325">
        <v>0</v>
      </c>
      <c r="I4925" s="325">
        <v>0</v>
      </c>
    </row>
    <row r="4926" spans="1:9" x14ac:dyDescent="0.25">
      <c r="A4926" s="392">
        <v>44075</v>
      </c>
      <c r="B4926" s="324" t="s">
        <v>80</v>
      </c>
      <c r="C4926" s="324" t="s">
        <v>169</v>
      </c>
      <c r="D4926" s="324" t="s">
        <v>81</v>
      </c>
      <c r="E4926" s="324" t="s">
        <v>50</v>
      </c>
      <c r="F4926" s="324">
        <v>9961</v>
      </c>
      <c r="G4926" s="324">
        <v>9957</v>
      </c>
      <c r="H4926" s="324">
        <v>4</v>
      </c>
      <c r="I4926" s="324">
        <v>0</v>
      </c>
    </row>
    <row r="4927" spans="1:9" x14ac:dyDescent="0.25">
      <c r="A4927" s="393">
        <v>44075</v>
      </c>
      <c r="B4927" s="325" t="s">
        <v>80</v>
      </c>
      <c r="C4927" s="325" t="s">
        <v>169</v>
      </c>
      <c r="D4927" s="325" t="s">
        <v>82</v>
      </c>
      <c r="E4927" s="325" t="s">
        <v>9</v>
      </c>
      <c r="F4927" s="325">
        <v>3986</v>
      </c>
      <c r="G4927" s="325">
        <v>3974</v>
      </c>
      <c r="H4927" s="325">
        <v>12</v>
      </c>
      <c r="I4927" s="325">
        <v>0</v>
      </c>
    </row>
    <row r="4928" spans="1:9" x14ac:dyDescent="0.25">
      <c r="A4928" s="392">
        <v>44075</v>
      </c>
      <c r="B4928" s="324" t="s">
        <v>80</v>
      </c>
      <c r="C4928" s="324" t="s">
        <v>169</v>
      </c>
      <c r="D4928" s="324" t="s">
        <v>82</v>
      </c>
      <c r="E4928" s="324" t="s">
        <v>10</v>
      </c>
      <c r="F4928" s="324">
        <v>2983</v>
      </c>
      <c r="G4928" s="324">
        <v>2979</v>
      </c>
      <c r="H4928" s="324">
        <v>4</v>
      </c>
      <c r="I4928" s="324">
        <v>0</v>
      </c>
    </row>
    <row r="4929" spans="1:9" x14ac:dyDescent="0.25">
      <c r="A4929" s="393">
        <v>44075</v>
      </c>
      <c r="B4929" s="325" t="s">
        <v>80</v>
      </c>
      <c r="C4929" s="325" t="s">
        <v>169</v>
      </c>
      <c r="D4929" s="325" t="s">
        <v>82</v>
      </c>
      <c r="E4929" s="325" t="s">
        <v>11</v>
      </c>
      <c r="F4929" s="325">
        <v>2756</v>
      </c>
      <c r="G4929" s="325">
        <v>2751</v>
      </c>
      <c r="H4929" s="325">
        <v>5</v>
      </c>
      <c r="I4929" s="325">
        <v>0</v>
      </c>
    </row>
    <row r="4930" spans="1:9" x14ac:dyDescent="0.25">
      <c r="A4930" s="392">
        <v>44075</v>
      </c>
      <c r="B4930" s="324" t="s">
        <v>80</v>
      </c>
      <c r="C4930" s="324" t="s">
        <v>169</v>
      </c>
      <c r="D4930" s="324" t="s">
        <v>82</v>
      </c>
      <c r="E4930" s="324" t="s">
        <v>12</v>
      </c>
      <c r="F4930" s="324">
        <v>3266</v>
      </c>
      <c r="G4930" s="324">
        <v>3259</v>
      </c>
      <c r="H4930" s="324">
        <v>7</v>
      </c>
      <c r="I4930" s="324">
        <v>0</v>
      </c>
    </row>
    <row r="4931" spans="1:9" x14ac:dyDescent="0.25">
      <c r="A4931" s="393">
        <v>44075</v>
      </c>
      <c r="B4931" s="325" t="s">
        <v>80</v>
      </c>
      <c r="C4931" s="325" t="s">
        <v>169</v>
      </c>
      <c r="D4931" s="325" t="s">
        <v>82</v>
      </c>
      <c r="E4931" s="325" t="s">
        <v>13</v>
      </c>
      <c r="F4931" s="325">
        <v>5792</v>
      </c>
      <c r="G4931" s="325">
        <v>5469</v>
      </c>
      <c r="H4931" s="325">
        <v>323</v>
      </c>
      <c r="I4931" s="325">
        <v>0.06</v>
      </c>
    </row>
    <row r="4932" spans="1:9" x14ac:dyDescent="0.25">
      <c r="A4932" s="392">
        <v>44075</v>
      </c>
      <c r="B4932" s="324" t="s">
        <v>145</v>
      </c>
      <c r="C4932" s="324" t="s">
        <v>169</v>
      </c>
      <c r="D4932" s="324" t="s">
        <v>81</v>
      </c>
      <c r="E4932" s="324" t="s">
        <v>46</v>
      </c>
      <c r="F4932" s="324">
        <v>148</v>
      </c>
      <c r="G4932" s="324" t="s">
        <v>170</v>
      </c>
      <c r="H4932" s="324" t="s">
        <v>170</v>
      </c>
      <c r="I4932" s="324" t="s">
        <v>170</v>
      </c>
    </row>
    <row r="4933" spans="1:9" x14ac:dyDescent="0.25">
      <c r="A4933" s="393">
        <v>44075</v>
      </c>
      <c r="B4933" s="325" t="s">
        <v>145</v>
      </c>
      <c r="C4933" s="325" t="s">
        <v>169</v>
      </c>
      <c r="D4933" s="325" t="s">
        <v>81</v>
      </c>
      <c r="E4933" s="325" t="s">
        <v>47</v>
      </c>
      <c r="F4933" s="325">
        <v>238</v>
      </c>
      <c r="G4933" s="325" t="s">
        <v>170</v>
      </c>
      <c r="H4933" s="325" t="s">
        <v>170</v>
      </c>
      <c r="I4933" s="325" t="s">
        <v>170</v>
      </c>
    </row>
    <row r="4934" spans="1:9" x14ac:dyDescent="0.25">
      <c r="A4934" s="392">
        <v>44075</v>
      </c>
      <c r="B4934" s="324" t="s">
        <v>145</v>
      </c>
      <c r="C4934" s="324" t="s">
        <v>169</v>
      </c>
      <c r="D4934" s="324" t="s">
        <v>81</v>
      </c>
      <c r="E4934" s="324" t="s">
        <v>48</v>
      </c>
      <c r="F4934" s="324">
        <v>118</v>
      </c>
      <c r="G4934" s="324" t="s">
        <v>170</v>
      </c>
      <c r="H4934" s="324" t="s">
        <v>170</v>
      </c>
      <c r="I4934" s="324" t="s">
        <v>170</v>
      </c>
    </row>
    <row r="4935" spans="1:9" x14ac:dyDescent="0.25">
      <c r="A4935" s="393">
        <v>44075</v>
      </c>
      <c r="B4935" s="325" t="s">
        <v>145</v>
      </c>
      <c r="C4935" s="325" t="s">
        <v>169</v>
      </c>
      <c r="D4935" s="325" t="s">
        <v>81</v>
      </c>
      <c r="E4935" s="325" t="s">
        <v>50</v>
      </c>
      <c r="F4935" s="325">
        <v>335</v>
      </c>
      <c r="G4935" s="325" t="s">
        <v>170</v>
      </c>
      <c r="H4935" s="325" t="s">
        <v>170</v>
      </c>
      <c r="I4935" s="325" t="s">
        <v>170</v>
      </c>
    </row>
    <row r="4936" spans="1:9" x14ac:dyDescent="0.25">
      <c r="A4936" s="392">
        <v>44075</v>
      </c>
      <c r="B4936" s="324" t="s">
        <v>145</v>
      </c>
      <c r="C4936" s="324" t="s">
        <v>169</v>
      </c>
      <c r="D4936" s="324" t="s">
        <v>82</v>
      </c>
      <c r="E4936" s="324" t="s">
        <v>9</v>
      </c>
      <c r="F4936" s="324">
        <v>187</v>
      </c>
      <c r="G4936" s="324" t="s">
        <v>170</v>
      </c>
      <c r="H4936" s="324" t="s">
        <v>170</v>
      </c>
      <c r="I4936" s="324" t="s">
        <v>170</v>
      </c>
    </row>
    <row r="4937" spans="1:9" x14ac:dyDescent="0.25">
      <c r="A4937" s="393">
        <v>44075</v>
      </c>
      <c r="B4937" s="325" t="s">
        <v>145</v>
      </c>
      <c r="C4937" s="325" t="s">
        <v>169</v>
      </c>
      <c r="D4937" s="325" t="s">
        <v>82</v>
      </c>
      <c r="E4937" s="325" t="s">
        <v>10</v>
      </c>
      <c r="F4937" s="325">
        <v>162</v>
      </c>
      <c r="G4937" s="325" t="s">
        <v>170</v>
      </c>
      <c r="H4937" s="325" t="s">
        <v>170</v>
      </c>
      <c r="I4937" s="325" t="s">
        <v>170</v>
      </c>
    </row>
    <row r="4938" spans="1:9" x14ac:dyDescent="0.25">
      <c r="A4938" s="392">
        <v>44075</v>
      </c>
      <c r="B4938" s="324" t="s">
        <v>145</v>
      </c>
      <c r="C4938" s="324" t="s">
        <v>169</v>
      </c>
      <c r="D4938" s="324" t="s">
        <v>82</v>
      </c>
      <c r="E4938" s="324" t="s">
        <v>11</v>
      </c>
      <c r="F4938" s="324">
        <v>67</v>
      </c>
      <c r="G4938" s="324" t="s">
        <v>170</v>
      </c>
      <c r="H4938" s="324" t="s">
        <v>170</v>
      </c>
      <c r="I4938" s="324" t="s">
        <v>170</v>
      </c>
    </row>
    <row r="4939" spans="1:9" x14ac:dyDescent="0.25">
      <c r="A4939" s="393">
        <v>44075</v>
      </c>
      <c r="B4939" s="325" t="s">
        <v>145</v>
      </c>
      <c r="C4939" s="325" t="s">
        <v>169</v>
      </c>
      <c r="D4939" s="325" t="s">
        <v>82</v>
      </c>
      <c r="E4939" s="325" t="s">
        <v>12</v>
      </c>
      <c r="F4939" s="325">
        <v>34</v>
      </c>
      <c r="G4939" s="325" t="s">
        <v>170</v>
      </c>
      <c r="H4939" s="325" t="s">
        <v>170</v>
      </c>
      <c r="I4939" s="325" t="s">
        <v>170</v>
      </c>
    </row>
    <row r="4940" spans="1:9" x14ac:dyDescent="0.25">
      <c r="A4940" s="392">
        <v>44075</v>
      </c>
      <c r="B4940" s="324" t="s">
        <v>145</v>
      </c>
      <c r="C4940" s="324" t="s">
        <v>169</v>
      </c>
      <c r="D4940" s="324" t="s">
        <v>82</v>
      </c>
      <c r="E4940" s="324" t="s">
        <v>13</v>
      </c>
      <c r="F4940" s="324">
        <v>389</v>
      </c>
      <c r="G4940" s="324" t="s">
        <v>170</v>
      </c>
      <c r="H4940" s="324" t="s">
        <v>170</v>
      </c>
      <c r="I4940" s="324" t="s">
        <v>170</v>
      </c>
    </row>
    <row r="4941" spans="1:9" x14ac:dyDescent="0.25">
      <c r="A4941" s="393">
        <v>44075</v>
      </c>
      <c r="B4941" s="325" t="s">
        <v>83</v>
      </c>
      <c r="C4941" s="325" t="s">
        <v>169</v>
      </c>
      <c r="D4941" s="325" t="s">
        <v>81</v>
      </c>
      <c r="E4941" s="325" t="s">
        <v>46</v>
      </c>
      <c r="F4941" s="325">
        <v>41</v>
      </c>
      <c r="G4941" s="325">
        <v>40</v>
      </c>
      <c r="H4941" s="325">
        <v>1</v>
      </c>
      <c r="I4941" s="325">
        <v>0.03</v>
      </c>
    </row>
    <row r="4942" spans="1:9" x14ac:dyDescent="0.25">
      <c r="A4942" s="392">
        <v>44075</v>
      </c>
      <c r="B4942" s="324" t="s">
        <v>83</v>
      </c>
      <c r="C4942" s="324" t="s">
        <v>169</v>
      </c>
      <c r="D4942" s="324" t="s">
        <v>81</v>
      </c>
      <c r="E4942" s="324" t="s">
        <v>47</v>
      </c>
      <c r="F4942" s="324">
        <v>60</v>
      </c>
      <c r="G4942" s="324">
        <v>59</v>
      </c>
      <c r="H4942" s="324">
        <v>1</v>
      </c>
      <c r="I4942" s="324">
        <v>0.02</v>
      </c>
    </row>
    <row r="4943" spans="1:9" x14ac:dyDescent="0.25">
      <c r="A4943" s="393">
        <v>44075</v>
      </c>
      <c r="B4943" s="325" t="s">
        <v>83</v>
      </c>
      <c r="C4943" s="325" t="s">
        <v>169</v>
      </c>
      <c r="D4943" s="325" t="s">
        <v>81</v>
      </c>
      <c r="E4943" s="325" t="s">
        <v>48</v>
      </c>
      <c r="F4943" s="325">
        <v>65</v>
      </c>
      <c r="G4943" s="325">
        <v>65</v>
      </c>
      <c r="H4943" s="325">
        <v>0</v>
      </c>
      <c r="I4943" s="325">
        <v>0</v>
      </c>
    </row>
    <row r="4944" spans="1:9" x14ac:dyDescent="0.25">
      <c r="A4944" s="392">
        <v>44075</v>
      </c>
      <c r="B4944" s="324" t="s">
        <v>83</v>
      </c>
      <c r="C4944" s="324" t="s">
        <v>169</v>
      </c>
      <c r="D4944" s="324" t="s">
        <v>81</v>
      </c>
      <c r="E4944" s="324" t="s">
        <v>50</v>
      </c>
      <c r="F4944" s="324">
        <v>87</v>
      </c>
      <c r="G4944" s="324">
        <v>88</v>
      </c>
      <c r="H4944" s="324">
        <v>-1</v>
      </c>
      <c r="I4944" s="324">
        <v>-0.01</v>
      </c>
    </row>
    <row r="4945" spans="1:9" x14ac:dyDescent="0.25">
      <c r="A4945" s="393">
        <v>44075</v>
      </c>
      <c r="B4945" s="325" t="s">
        <v>84</v>
      </c>
      <c r="C4945" s="325" t="s">
        <v>169</v>
      </c>
      <c r="D4945" s="325" t="s">
        <v>81</v>
      </c>
      <c r="E4945" s="325" t="s">
        <v>46</v>
      </c>
      <c r="F4945" s="325">
        <v>244</v>
      </c>
      <c r="G4945" s="325">
        <v>210</v>
      </c>
      <c r="H4945" s="325">
        <v>34</v>
      </c>
      <c r="I4945" s="325">
        <v>0.16</v>
      </c>
    </row>
    <row r="4946" spans="1:9" x14ac:dyDescent="0.25">
      <c r="A4946" s="392">
        <v>44075</v>
      </c>
      <c r="B4946" s="324" t="s">
        <v>84</v>
      </c>
      <c r="C4946" s="324" t="s">
        <v>169</v>
      </c>
      <c r="D4946" s="324" t="s">
        <v>81</v>
      </c>
      <c r="E4946" s="324" t="s">
        <v>47</v>
      </c>
      <c r="F4946" s="324">
        <v>59</v>
      </c>
      <c r="G4946" s="324">
        <v>57</v>
      </c>
      <c r="H4946" s="324">
        <v>2</v>
      </c>
      <c r="I4946" s="324">
        <v>0.04</v>
      </c>
    </row>
    <row r="4947" spans="1:9" x14ac:dyDescent="0.25">
      <c r="A4947" s="393">
        <v>44075</v>
      </c>
      <c r="B4947" s="325" t="s">
        <v>84</v>
      </c>
      <c r="C4947" s="325" t="s">
        <v>169</v>
      </c>
      <c r="D4947" s="325" t="s">
        <v>81</v>
      </c>
      <c r="E4947" s="325" t="s">
        <v>48</v>
      </c>
      <c r="F4947" s="325">
        <v>139</v>
      </c>
      <c r="G4947" s="325">
        <v>137</v>
      </c>
      <c r="H4947" s="325">
        <v>2</v>
      </c>
      <c r="I4947" s="325">
        <v>0.01</v>
      </c>
    </row>
    <row r="4948" spans="1:9" x14ac:dyDescent="0.25">
      <c r="A4948" s="392">
        <v>44075</v>
      </c>
      <c r="B4948" s="324" t="s">
        <v>84</v>
      </c>
      <c r="C4948" s="324" t="s">
        <v>169</v>
      </c>
      <c r="D4948" s="324" t="s">
        <v>81</v>
      </c>
      <c r="E4948" s="324" t="s">
        <v>50</v>
      </c>
      <c r="F4948" s="324">
        <v>9</v>
      </c>
      <c r="G4948" s="324">
        <v>9</v>
      </c>
      <c r="H4948" s="324">
        <v>0</v>
      </c>
      <c r="I4948" s="324">
        <v>0</v>
      </c>
    </row>
    <row r="4949" spans="1:9" x14ac:dyDescent="0.25">
      <c r="A4949" s="393">
        <v>44075</v>
      </c>
      <c r="B4949" s="325" t="s">
        <v>85</v>
      </c>
      <c r="C4949" s="325" t="s">
        <v>169</v>
      </c>
      <c r="D4949" s="325" t="s">
        <v>81</v>
      </c>
      <c r="E4949" s="325" t="s">
        <v>46</v>
      </c>
      <c r="F4949" s="325">
        <v>134</v>
      </c>
      <c r="G4949" s="325">
        <v>117</v>
      </c>
      <c r="H4949" s="325">
        <v>17</v>
      </c>
      <c r="I4949" s="325">
        <v>0.15</v>
      </c>
    </row>
    <row r="4950" spans="1:9" x14ac:dyDescent="0.25">
      <c r="A4950" s="392">
        <v>44075</v>
      </c>
      <c r="B4950" s="324" t="s">
        <v>85</v>
      </c>
      <c r="C4950" s="324" t="s">
        <v>169</v>
      </c>
      <c r="D4950" s="324" t="s">
        <v>81</v>
      </c>
      <c r="E4950" s="324" t="s">
        <v>47</v>
      </c>
      <c r="F4950" s="324">
        <v>244</v>
      </c>
      <c r="G4950" s="324">
        <v>249</v>
      </c>
      <c r="H4950" s="324">
        <v>-5</v>
      </c>
      <c r="I4950" s="324">
        <v>-0.02</v>
      </c>
    </row>
    <row r="4951" spans="1:9" x14ac:dyDescent="0.25">
      <c r="A4951" s="393">
        <v>44075</v>
      </c>
      <c r="B4951" s="325" t="s">
        <v>85</v>
      </c>
      <c r="C4951" s="325" t="s">
        <v>169</v>
      </c>
      <c r="D4951" s="325" t="s">
        <v>81</v>
      </c>
      <c r="E4951" s="325" t="s">
        <v>48</v>
      </c>
      <c r="F4951" s="325">
        <v>135</v>
      </c>
      <c r="G4951" s="325">
        <v>128</v>
      </c>
      <c r="H4951" s="325">
        <v>7</v>
      </c>
      <c r="I4951" s="325">
        <v>0.05</v>
      </c>
    </row>
    <row r="4952" spans="1:9" x14ac:dyDescent="0.25">
      <c r="A4952" s="392">
        <v>44075</v>
      </c>
      <c r="B4952" s="324" t="s">
        <v>85</v>
      </c>
      <c r="C4952" s="324" t="s">
        <v>169</v>
      </c>
      <c r="D4952" s="324" t="s">
        <v>81</v>
      </c>
      <c r="E4952" s="324" t="s">
        <v>49</v>
      </c>
      <c r="F4952" s="324">
        <v>652</v>
      </c>
      <c r="G4952" s="324">
        <v>652</v>
      </c>
      <c r="H4952" s="324">
        <v>0</v>
      </c>
      <c r="I4952" s="324">
        <v>0</v>
      </c>
    </row>
    <row r="4953" spans="1:9" x14ac:dyDescent="0.25">
      <c r="A4953" s="393">
        <v>44075</v>
      </c>
      <c r="B4953" s="325" t="s">
        <v>85</v>
      </c>
      <c r="C4953" s="325" t="s">
        <v>169</v>
      </c>
      <c r="D4953" s="325" t="s">
        <v>81</v>
      </c>
      <c r="E4953" s="325" t="s">
        <v>50</v>
      </c>
      <c r="F4953" s="325">
        <v>2041</v>
      </c>
      <c r="G4953" s="325">
        <v>2041</v>
      </c>
      <c r="H4953" s="325">
        <v>0</v>
      </c>
      <c r="I4953" s="325">
        <v>0</v>
      </c>
    </row>
    <row r="4954" spans="1:9" x14ac:dyDescent="0.25">
      <c r="A4954" s="392">
        <v>44075</v>
      </c>
      <c r="B4954" s="324" t="s">
        <v>85</v>
      </c>
      <c r="C4954" s="324" t="s">
        <v>169</v>
      </c>
      <c r="D4954" s="324" t="s">
        <v>82</v>
      </c>
      <c r="E4954" s="324" t="s">
        <v>9</v>
      </c>
      <c r="F4954" s="324">
        <v>879</v>
      </c>
      <c r="G4954" s="324">
        <v>878</v>
      </c>
      <c r="H4954" s="324">
        <v>1</v>
      </c>
      <c r="I4954" s="324">
        <v>0</v>
      </c>
    </row>
    <row r="4955" spans="1:9" x14ac:dyDescent="0.25">
      <c r="A4955" s="393">
        <v>44075</v>
      </c>
      <c r="B4955" s="325" t="s">
        <v>85</v>
      </c>
      <c r="C4955" s="325" t="s">
        <v>169</v>
      </c>
      <c r="D4955" s="325" t="s">
        <v>82</v>
      </c>
      <c r="E4955" s="325" t="s">
        <v>10</v>
      </c>
      <c r="F4955" s="325">
        <v>1083</v>
      </c>
      <c r="G4955" s="325">
        <v>1085</v>
      </c>
      <c r="H4955" s="325">
        <v>-2</v>
      </c>
      <c r="I4955" s="325">
        <v>0</v>
      </c>
    </row>
    <row r="4956" spans="1:9" x14ac:dyDescent="0.25">
      <c r="A4956" s="392">
        <v>44075</v>
      </c>
      <c r="B4956" s="324" t="s">
        <v>85</v>
      </c>
      <c r="C4956" s="324" t="s">
        <v>169</v>
      </c>
      <c r="D4956" s="324" t="s">
        <v>82</v>
      </c>
      <c r="E4956" s="324" t="s">
        <v>11</v>
      </c>
      <c r="F4956" s="324">
        <v>250</v>
      </c>
      <c r="G4956" s="324">
        <v>247</v>
      </c>
      <c r="H4956" s="324">
        <v>3</v>
      </c>
      <c r="I4956" s="324">
        <v>0.01</v>
      </c>
    </row>
    <row r="4957" spans="1:9" x14ac:dyDescent="0.25">
      <c r="A4957" s="393">
        <v>44075</v>
      </c>
      <c r="B4957" s="325" t="s">
        <v>85</v>
      </c>
      <c r="C4957" s="325" t="s">
        <v>169</v>
      </c>
      <c r="D4957" s="325" t="s">
        <v>82</v>
      </c>
      <c r="E4957" s="325" t="s">
        <v>12</v>
      </c>
      <c r="F4957" s="325">
        <v>111</v>
      </c>
      <c r="G4957" s="325">
        <v>111</v>
      </c>
      <c r="H4957" s="325">
        <v>0</v>
      </c>
      <c r="I4957" s="325">
        <v>0</v>
      </c>
    </row>
    <row r="4958" spans="1:9" x14ac:dyDescent="0.25">
      <c r="A4958" s="392">
        <v>44075</v>
      </c>
      <c r="B4958" s="324" t="s">
        <v>85</v>
      </c>
      <c r="C4958" s="324" t="s">
        <v>169</v>
      </c>
      <c r="D4958" s="324" t="s">
        <v>82</v>
      </c>
      <c r="E4958" s="324" t="s">
        <v>13</v>
      </c>
      <c r="F4958" s="324">
        <v>883</v>
      </c>
      <c r="G4958" s="324">
        <v>866</v>
      </c>
      <c r="H4958" s="324">
        <v>17</v>
      </c>
      <c r="I4958" s="324">
        <v>0.02</v>
      </c>
    </row>
    <row r="4959" spans="1:9" x14ac:dyDescent="0.25">
      <c r="A4959" s="393">
        <v>44075</v>
      </c>
      <c r="B4959" s="325" t="s">
        <v>146</v>
      </c>
      <c r="C4959" s="325" t="s">
        <v>169</v>
      </c>
      <c r="D4959" s="325" t="s">
        <v>81</v>
      </c>
      <c r="E4959" s="325" t="s">
        <v>46</v>
      </c>
      <c r="F4959" s="325">
        <v>16</v>
      </c>
      <c r="G4959" s="325" t="s">
        <v>170</v>
      </c>
      <c r="H4959" s="325" t="s">
        <v>170</v>
      </c>
      <c r="I4959" s="325" t="s">
        <v>170</v>
      </c>
    </row>
    <row r="4960" spans="1:9" x14ac:dyDescent="0.25">
      <c r="A4960" s="392">
        <v>44075</v>
      </c>
      <c r="B4960" s="324" t="s">
        <v>146</v>
      </c>
      <c r="C4960" s="324" t="s">
        <v>169</v>
      </c>
      <c r="D4960" s="324" t="s">
        <v>81</v>
      </c>
      <c r="E4960" s="324" t="s">
        <v>47</v>
      </c>
      <c r="F4960" s="324">
        <v>36</v>
      </c>
      <c r="G4960" s="324" t="s">
        <v>170</v>
      </c>
      <c r="H4960" s="324" t="s">
        <v>170</v>
      </c>
      <c r="I4960" s="324" t="s">
        <v>170</v>
      </c>
    </row>
    <row r="4961" spans="1:9" x14ac:dyDescent="0.25">
      <c r="A4961" s="393">
        <v>44075</v>
      </c>
      <c r="B4961" s="325" t="s">
        <v>146</v>
      </c>
      <c r="C4961" s="325" t="s">
        <v>169</v>
      </c>
      <c r="D4961" s="325" t="s">
        <v>81</v>
      </c>
      <c r="E4961" s="325" t="s">
        <v>48</v>
      </c>
      <c r="F4961" s="325">
        <v>25</v>
      </c>
      <c r="G4961" s="325" t="s">
        <v>170</v>
      </c>
      <c r="H4961" s="325" t="s">
        <v>170</v>
      </c>
      <c r="I4961" s="325" t="s">
        <v>170</v>
      </c>
    </row>
    <row r="4962" spans="1:9" x14ac:dyDescent="0.25">
      <c r="A4962" s="392">
        <v>44075</v>
      </c>
      <c r="B4962" s="324" t="s">
        <v>146</v>
      </c>
      <c r="C4962" s="324" t="s">
        <v>169</v>
      </c>
      <c r="D4962" s="324" t="s">
        <v>81</v>
      </c>
      <c r="E4962" s="324" t="s">
        <v>49</v>
      </c>
      <c r="F4962" s="324">
        <v>67</v>
      </c>
      <c r="G4962" s="324" t="s">
        <v>170</v>
      </c>
      <c r="H4962" s="324" t="s">
        <v>170</v>
      </c>
      <c r="I4962" s="324" t="s">
        <v>170</v>
      </c>
    </row>
    <row r="4963" spans="1:9" x14ac:dyDescent="0.25">
      <c r="A4963" s="393">
        <v>44075</v>
      </c>
      <c r="B4963" s="325" t="s">
        <v>146</v>
      </c>
      <c r="C4963" s="325" t="s">
        <v>169</v>
      </c>
      <c r="D4963" s="325" t="s">
        <v>81</v>
      </c>
      <c r="E4963" s="325" t="s">
        <v>50</v>
      </c>
      <c r="F4963" s="325">
        <v>42</v>
      </c>
      <c r="G4963" s="325" t="s">
        <v>170</v>
      </c>
      <c r="H4963" s="325" t="s">
        <v>170</v>
      </c>
      <c r="I4963" s="325" t="s">
        <v>170</v>
      </c>
    </row>
    <row r="4964" spans="1:9" x14ac:dyDescent="0.25">
      <c r="A4964" s="392">
        <v>44075</v>
      </c>
      <c r="B4964" s="324" t="s">
        <v>86</v>
      </c>
      <c r="C4964" s="324" t="s">
        <v>169</v>
      </c>
      <c r="D4964" s="324" t="s">
        <v>81</v>
      </c>
      <c r="E4964" s="324" t="s">
        <v>46</v>
      </c>
      <c r="F4964" s="324">
        <v>764</v>
      </c>
      <c r="G4964" s="324">
        <v>720</v>
      </c>
      <c r="H4964" s="324">
        <v>44</v>
      </c>
      <c r="I4964" s="324">
        <v>0.06</v>
      </c>
    </row>
    <row r="4965" spans="1:9" x14ac:dyDescent="0.25">
      <c r="A4965" s="393">
        <v>44075</v>
      </c>
      <c r="B4965" s="325" t="s">
        <v>86</v>
      </c>
      <c r="C4965" s="325" t="s">
        <v>169</v>
      </c>
      <c r="D4965" s="325" t="s">
        <v>81</v>
      </c>
      <c r="E4965" s="325" t="s">
        <v>47</v>
      </c>
      <c r="F4965" s="325">
        <v>438</v>
      </c>
      <c r="G4965" s="325">
        <v>448</v>
      </c>
      <c r="H4965" s="325">
        <v>-10</v>
      </c>
      <c r="I4965" s="325">
        <v>-0.02</v>
      </c>
    </row>
    <row r="4966" spans="1:9" x14ac:dyDescent="0.25">
      <c r="A4966" s="392">
        <v>44075</v>
      </c>
      <c r="B4966" s="324" t="s">
        <v>86</v>
      </c>
      <c r="C4966" s="324" t="s">
        <v>169</v>
      </c>
      <c r="D4966" s="324" t="s">
        <v>81</v>
      </c>
      <c r="E4966" s="324" t="s">
        <v>48</v>
      </c>
      <c r="F4966" s="324">
        <v>372</v>
      </c>
      <c r="G4966" s="324">
        <v>359</v>
      </c>
      <c r="H4966" s="324">
        <v>13</v>
      </c>
      <c r="I4966" s="324">
        <v>0.04</v>
      </c>
    </row>
    <row r="4967" spans="1:9" x14ac:dyDescent="0.25">
      <c r="A4967" s="393">
        <v>44075</v>
      </c>
      <c r="B4967" s="325" t="s">
        <v>86</v>
      </c>
      <c r="C4967" s="325" t="s">
        <v>169</v>
      </c>
      <c r="D4967" s="325" t="s">
        <v>81</v>
      </c>
      <c r="E4967" s="325" t="s">
        <v>49</v>
      </c>
      <c r="F4967" s="325">
        <v>239</v>
      </c>
      <c r="G4967" s="325">
        <v>240</v>
      </c>
      <c r="H4967" s="325">
        <v>-1</v>
      </c>
      <c r="I4967" s="325">
        <v>0</v>
      </c>
    </row>
    <row r="4968" spans="1:9" x14ac:dyDescent="0.25">
      <c r="A4968" s="392">
        <v>44075</v>
      </c>
      <c r="B4968" s="324" t="s">
        <v>86</v>
      </c>
      <c r="C4968" s="324" t="s">
        <v>169</v>
      </c>
      <c r="D4968" s="324" t="s">
        <v>81</v>
      </c>
      <c r="E4968" s="324" t="s">
        <v>50</v>
      </c>
      <c r="F4968" s="324">
        <v>1280</v>
      </c>
      <c r="G4968" s="324">
        <v>1278</v>
      </c>
      <c r="H4968" s="324">
        <v>2</v>
      </c>
      <c r="I4968" s="324">
        <v>0</v>
      </c>
    </row>
    <row r="4969" spans="1:9" x14ac:dyDescent="0.25">
      <c r="A4969" s="393">
        <v>44075</v>
      </c>
      <c r="B4969" s="325" t="s">
        <v>86</v>
      </c>
      <c r="C4969" s="325" t="s">
        <v>169</v>
      </c>
      <c r="D4969" s="325" t="s">
        <v>82</v>
      </c>
      <c r="E4969" s="325" t="s">
        <v>9</v>
      </c>
      <c r="F4969" s="325">
        <v>425</v>
      </c>
      <c r="G4969" s="325">
        <v>424</v>
      </c>
      <c r="H4969" s="325">
        <v>1</v>
      </c>
      <c r="I4969" s="325">
        <v>0</v>
      </c>
    </row>
    <row r="4970" spans="1:9" x14ac:dyDescent="0.25">
      <c r="A4970" s="392">
        <v>44075</v>
      </c>
      <c r="B4970" s="324" t="s">
        <v>86</v>
      </c>
      <c r="C4970" s="324" t="s">
        <v>169</v>
      </c>
      <c r="D4970" s="324" t="s">
        <v>82</v>
      </c>
      <c r="E4970" s="324" t="s">
        <v>10</v>
      </c>
      <c r="F4970" s="324">
        <v>644</v>
      </c>
      <c r="G4970" s="324">
        <v>640</v>
      </c>
      <c r="H4970" s="324">
        <v>4</v>
      </c>
      <c r="I4970" s="324">
        <v>0.01</v>
      </c>
    </row>
    <row r="4971" spans="1:9" x14ac:dyDescent="0.25">
      <c r="A4971" s="393">
        <v>44075</v>
      </c>
      <c r="B4971" s="325" t="s">
        <v>86</v>
      </c>
      <c r="C4971" s="325" t="s">
        <v>169</v>
      </c>
      <c r="D4971" s="325" t="s">
        <v>82</v>
      </c>
      <c r="E4971" s="325" t="s">
        <v>11</v>
      </c>
      <c r="F4971" s="325">
        <v>755</v>
      </c>
      <c r="G4971" s="325">
        <v>754</v>
      </c>
      <c r="H4971" s="325">
        <v>1</v>
      </c>
      <c r="I4971" s="325">
        <v>0</v>
      </c>
    </row>
    <row r="4972" spans="1:9" x14ac:dyDescent="0.25">
      <c r="A4972" s="392">
        <v>44075</v>
      </c>
      <c r="B4972" s="324" t="s">
        <v>86</v>
      </c>
      <c r="C4972" s="324" t="s">
        <v>169</v>
      </c>
      <c r="D4972" s="324" t="s">
        <v>82</v>
      </c>
      <c r="E4972" s="324" t="s">
        <v>12</v>
      </c>
      <c r="F4972" s="324">
        <v>458</v>
      </c>
      <c r="G4972" s="324">
        <v>456</v>
      </c>
      <c r="H4972" s="324">
        <v>2</v>
      </c>
      <c r="I4972" s="324">
        <v>0</v>
      </c>
    </row>
    <row r="4973" spans="1:9" x14ac:dyDescent="0.25">
      <c r="A4973" s="393">
        <v>44075</v>
      </c>
      <c r="B4973" s="325" t="s">
        <v>86</v>
      </c>
      <c r="C4973" s="325" t="s">
        <v>169</v>
      </c>
      <c r="D4973" s="325" t="s">
        <v>82</v>
      </c>
      <c r="E4973" s="325" t="s">
        <v>13</v>
      </c>
      <c r="F4973" s="325">
        <v>691</v>
      </c>
      <c r="G4973" s="325">
        <v>653</v>
      </c>
      <c r="H4973" s="325">
        <v>38</v>
      </c>
      <c r="I4973" s="325">
        <v>0.06</v>
      </c>
    </row>
    <row r="4974" spans="1:9" x14ac:dyDescent="0.25">
      <c r="A4974" s="392">
        <v>44075</v>
      </c>
      <c r="B4974" s="324" t="s">
        <v>87</v>
      </c>
      <c r="C4974" s="324" t="s">
        <v>169</v>
      </c>
      <c r="D4974" s="324" t="s">
        <v>81</v>
      </c>
      <c r="E4974" s="324" t="s">
        <v>46</v>
      </c>
      <c r="F4974" s="324">
        <v>18</v>
      </c>
      <c r="G4974" s="324">
        <v>19</v>
      </c>
      <c r="H4974" s="324">
        <v>-1</v>
      </c>
      <c r="I4974" s="324">
        <v>-0.05</v>
      </c>
    </row>
    <row r="4975" spans="1:9" x14ac:dyDescent="0.25">
      <c r="A4975" s="393">
        <v>44075</v>
      </c>
      <c r="B4975" s="325" t="s">
        <v>87</v>
      </c>
      <c r="C4975" s="325" t="s">
        <v>169</v>
      </c>
      <c r="D4975" s="325" t="s">
        <v>81</v>
      </c>
      <c r="E4975" s="325" t="s">
        <v>47</v>
      </c>
      <c r="F4975" s="325">
        <v>91</v>
      </c>
      <c r="G4975" s="325">
        <v>91</v>
      </c>
      <c r="H4975" s="325">
        <v>0</v>
      </c>
      <c r="I4975" s="325">
        <v>0</v>
      </c>
    </row>
    <row r="4976" spans="1:9" x14ac:dyDescent="0.25">
      <c r="A4976" s="392">
        <v>44075</v>
      </c>
      <c r="B4976" s="324" t="s">
        <v>87</v>
      </c>
      <c r="C4976" s="324" t="s">
        <v>169</v>
      </c>
      <c r="D4976" s="324" t="s">
        <v>81</v>
      </c>
      <c r="E4976" s="324" t="s">
        <v>48</v>
      </c>
      <c r="F4976" s="324">
        <v>54</v>
      </c>
      <c r="G4976" s="324">
        <v>52</v>
      </c>
      <c r="H4976" s="324">
        <v>2</v>
      </c>
      <c r="I4976" s="324">
        <v>0.04</v>
      </c>
    </row>
    <row r="4977" spans="1:9" x14ac:dyDescent="0.25">
      <c r="A4977" s="393">
        <v>44075</v>
      </c>
      <c r="B4977" s="325" t="s">
        <v>87</v>
      </c>
      <c r="C4977" s="325" t="s">
        <v>169</v>
      </c>
      <c r="D4977" s="325" t="s">
        <v>81</v>
      </c>
      <c r="E4977" s="325" t="s">
        <v>50</v>
      </c>
      <c r="F4977" s="325">
        <v>74</v>
      </c>
      <c r="G4977" s="325">
        <v>74</v>
      </c>
      <c r="H4977" s="325">
        <v>0</v>
      </c>
      <c r="I4977" s="325">
        <v>0</v>
      </c>
    </row>
    <row r="4978" spans="1:9" x14ac:dyDescent="0.25">
      <c r="A4978" s="392">
        <v>44075</v>
      </c>
      <c r="B4978" s="324" t="s">
        <v>88</v>
      </c>
      <c r="C4978" s="324" t="s">
        <v>169</v>
      </c>
      <c r="D4978" s="324" t="s">
        <v>81</v>
      </c>
      <c r="E4978" s="324" t="s">
        <v>46</v>
      </c>
      <c r="F4978" s="324">
        <v>215</v>
      </c>
      <c r="G4978" s="324">
        <v>195</v>
      </c>
      <c r="H4978" s="324">
        <v>20</v>
      </c>
      <c r="I4978" s="324">
        <v>0.1</v>
      </c>
    </row>
    <row r="4979" spans="1:9" x14ac:dyDescent="0.25">
      <c r="A4979" s="393">
        <v>44075</v>
      </c>
      <c r="B4979" s="325" t="s">
        <v>88</v>
      </c>
      <c r="C4979" s="325" t="s">
        <v>169</v>
      </c>
      <c r="D4979" s="325" t="s">
        <v>81</v>
      </c>
      <c r="E4979" s="325" t="s">
        <v>47</v>
      </c>
      <c r="F4979" s="325">
        <v>271</v>
      </c>
      <c r="G4979" s="325">
        <v>268</v>
      </c>
      <c r="H4979" s="325">
        <v>3</v>
      </c>
      <c r="I4979" s="325">
        <v>0.01</v>
      </c>
    </row>
    <row r="4980" spans="1:9" x14ac:dyDescent="0.25">
      <c r="A4980" s="392">
        <v>44075</v>
      </c>
      <c r="B4980" s="324" t="s">
        <v>88</v>
      </c>
      <c r="C4980" s="324" t="s">
        <v>169</v>
      </c>
      <c r="D4980" s="324" t="s">
        <v>81</v>
      </c>
      <c r="E4980" s="324" t="s">
        <v>48</v>
      </c>
      <c r="F4980" s="324">
        <v>185</v>
      </c>
      <c r="G4980" s="324">
        <v>188</v>
      </c>
      <c r="H4980" s="324">
        <v>-3</v>
      </c>
      <c r="I4980" s="324">
        <v>-0.02</v>
      </c>
    </row>
    <row r="4981" spans="1:9" x14ac:dyDescent="0.25">
      <c r="A4981" s="393">
        <v>44075</v>
      </c>
      <c r="B4981" s="325" t="s">
        <v>88</v>
      </c>
      <c r="C4981" s="325" t="s">
        <v>169</v>
      </c>
      <c r="D4981" s="325" t="s">
        <v>81</v>
      </c>
      <c r="E4981" s="325" t="s">
        <v>49</v>
      </c>
      <c r="F4981" s="325">
        <v>67</v>
      </c>
      <c r="G4981" s="325">
        <v>66</v>
      </c>
      <c r="H4981" s="325">
        <v>1</v>
      </c>
      <c r="I4981" s="325">
        <v>0.02</v>
      </c>
    </row>
    <row r="4982" spans="1:9" x14ac:dyDescent="0.25">
      <c r="A4982" s="392">
        <v>44075</v>
      </c>
      <c r="B4982" s="324" t="s">
        <v>88</v>
      </c>
      <c r="C4982" s="324" t="s">
        <v>169</v>
      </c>
      <c r="D4982" s="324" t="s">
        <v>81</v>
      </c>
      <c r="E4982" s="324" t="s">
        <v>50</v>
      </c>
      <c r="F4982" s="324">
        <v>664</v>
      </c>
      <c r="G4982" s="324">
        <v>663</v>
      </c>
      <c r="H4982" s="324">
        <v>1</v>
      </c>
      <c r="I4982" s="324">
        <v>0</v>
      </c>
    </row>
    <row r="4983" spans="1:9" x14ac:dyDescent="0.25">
      <c r="A4983" s="393">
        <v>44075</v>
      </c>
      <c r="B4983" s="325" t="s">
        <v>88</v>
      </c>
      <c r="C4983" s="325" t="s">
        <v>169</v>
      </c>
      <c r="D4983" s="325" t="s">
        <v>82</v>
      </c>
      <c r="E4983" s="325" t="s">
        <v>9</v>
      </c>
      <c r="F4983" s="325">
        <v>357</v>
      </c>
      <c r="G4983" s="325">
        <v>351</v>
      </c>
      <c r="H4983" s="325">
        <v>6</v>
      </c>
      <c r="I4983" s="325">
        <v>0.02</v>
      </c>
    </row>
    <row r="4984" spans="1:9" x14ac:dyDescent="0.25">
      <c r="A4984" s="392">
        <v>44075</v>
      </c>
      <c r="B4984" s="324" t="s">
        <v>88</v>
      </c>
      <c r="C4984" s="324" t="s">
        <v>169</v>
      </c>
      <c r="D4984" s="324" t="s">
        <v>82</v>
      </c>
      <c r="E4984" s="324" t="s">
        <v>10</v>
      </c>
      <c r="F4984" s="324">
        <v>43</v>
      </c>
      <c r="G4984" s="324">
        <v>43</v>
      </c>
      <c r="H4984" s="324">
        <v>0</v>
      </c>
      <c r="I4984" s="324">
        <v>0</v>
      </c>
    </row>
    <row r="4985" spans="1:9" x14ac:dyDescent="0.25">
      <c r="A4985" s="393">
        <v>44075</v>
      </c>
      <c r="B4985" s="325" t="s">
        <v>88</v>
      </c>
      <c r="C4985" s="325" t="s">
        <v>169</v>
      </c>
      <c r="D4985" s="325" t="s">
        <v>82</v>
      </c>
      <c r="E4985" s="325" t="s">
        <v>11</v>
      </c>
      <c r="F4985" s="325">
        <v>114</v>
      </c>
      <c r="G4985" s="325">
        <v>113</v>
      </c>
      <c r="H4985" s="325">
        <v>1</v>
      </c>
      <c r="I4985" s="325">
        <v>0.01</v>
      </c>
    </row>
    <row r="4986" spans="1:9" x14ac:dyDescent="0.25">
      <c r="A4986" s="392">
        <v>44075</v>
      </c>
      <c r="B4986" s="324" t="s">
        <v>88</v>
      </c>
      <c r="C4986" s="324" t="s">
        <v>169</v>
      </c>
      <c r="D4986" s="324" t="s">
        <v>82</v>
      </c>
      <c r="E4986" s="324" t="s">
        <v>12</v>
      </c>
      <c r="F4986" s="324">
        <v>105</v>
      </c>
      <c r="G4986" s="324">
        <v>106</v>
      </c>
      <c r="H4986" s="324">
        <v>-1</v>
      </c>
      <c r="I4986" s="324">
        <v>-0.01</v>
      </c>
    </row>
    <row r="4987" spans="1:9" x14ac:dyDescent="0.25">
      <c r="A4987" s="393">
        <v>44075</v>
      </c>
      <c r="B4987" s="325" t="s">
        <v>88</v>
      </c>
      <c r="C4987" s="325" t="s">
        <v>169</v>
      </c>
      <c r="D4987" s="325" t="s">
        <v>82</v>
      </c>
      <c r="E4987" s="325" t="s">
        <v>13</v>
      </c>
      <c r="F4987" s="325">
        <v>435</v>
      </c>
      <c r="G4987" s="325">
        <v>422</v>
      </c>
      <c r="H4987" s="325">
        <v>13</v>
      </c>
      <c r="I4987" s="325">
        <v>0.03</v>
      </c>
    </row>
    <row r="4988" spans="1:9" x14ac:dyDescent="0.25">
      <c r="A4988" s="392">
        <v>44075</v>
      </c>
      <c r="B4988" s="324" t="s">
        <v>89</v>
      </c>
      <c r="C4988" s="324" t="s">
        <v>169</v>
      </c>
      <c r="D4988" s="324" t="s">
        <v>81</v>
      </c>
      <c r="E4988" s="324" t="s">
        <v>46</v>
      </c>
      <c r="F4988" s="324">
        <v>630</v>
      </c>
      <c r="G4988" s="324">
        <v>570</v>
      </c>
      <c r="H4988" s="324">
        <v>60</v>
      </c>
      <c r="I4988" s="324">
        <v>0.11</v>
      </c>
    </row>
    <row r="4989" spans="1:9" x14ac:dyDescent="0.25">
      <c r="A4989" s="393">
        <v>44075</v>
      </c>
      <c r="B4989" s="325" t="s">
        <v>89</v>
      </c>
      <c r="C4989" s="325" t="s">
        <v>169</v>
      </c>
      <c r="D4989" s="325" t="s">
        <v>81</v>
      </c>
      <c r="E4989" s="325" t="s">
        <v>47</v>
      </c>
      <c r="F4989" s="325">
        <v>472</v>
      </c>
      <c r="G4989" s="325">
        <v>448</v>
      </c>
      <c r="H4989" s="325">
        <v>24</v>
      </c>
      <c r="I4989" s="325">
        <v>0.05</v>
      </c>
    </row>
    <row r="4990" spans="1:9" x14ac:dyDescent="0.25">
      <c r="A4990" s="392">
        <v>44075</v>
      </c>
      <c r="B4990" s="324" t="s">
        <v>89</v>
      </c>
      <c r="C4990" s="324" t="s">
        <v>169</v>
      </c>
      <c r="D4990" s="324" t="s">
        <v>81</v>
      </c>
      <c r="E4990" s="324" t="s">
        <v>48</v>
      </c>
      <c r="F4990" s="324">
        <v>328</v>
      </c>
      <c r="G4990" s="324">
        <v>313</v>
      </c>
      <c r="H4990" s="324">
        <v>15</v>
      </c>
      <c r="I4990" s="324">
        <v>0.05</v>
      </c>
    </row>
    <row r="4991" spans="1:9" x14ac:dyDescent="0.25">
      <c r="A4991" s="393">
        <v>44075</v>
      </c>
      <c r="B4991" s="325" t="s">
        <v>89</v>
      </c>
      <c r="C4991" s="325" t="s">
        <v>169</v>
      </c>
      <c r="D4991" s="325" t="s">
        <v>81</v>
      </c>
      <c r="E4991" s="325" t="s">
        <v>50</v>
      </c>
      <c r="F4991" s="325">
        <v>571</v>
      </c>
      <c r="G4991" s="325">
        <v>573</v>
      </c>
      <c r="H4991" s="325">
        <v>-2</v>
      </c>
      <c r="I4991" s="325">
        <v>0</v>
      </c>
    </row>
    <row r="4992" spans="1:9" x14ac:dyDescent="0.25">
      <c r="A4992" s="392">
        <v>44075</v>
      </c>
      <c r="B4992" s="324" t="s">
        <v>89</v>
      </c>
      <c r="C4992" s="324" t="s">
        <v>169</v>
      </c>
      <c r="D4992" s="324" t="s">
        <v>82</v>
      </c>
      <c r="E4992" s="324" t="s">
        <v>9</v>
      </c>
      <c r="F4992" s="324">
        <v>48</v>
      </c>
      <c r="G4992" s="324">
        <v>48</v>
      </c>
      <c r="H4992" s="324">
        <v>0</v>
      </c>
      <c r="I4992" s="324">
        <v>0</v>
      </c>
    </row>
    <row r="4993" spans="1:9" x14ac:dyDescent="0.25">
      <c r="A4993" s="393">
        <v>44075</v>
      </c>
      <c r="B4993" s="325" t="s">
        <v>89</v>
      </c>
      <c r="C4993" s="325" t="s">
        <v>169</v>
      </c>
      <c r="D4993" s="325" t="s">
        <v>82</v>
      </c>
      <c r="E4993" s="325" t="s">
        <v>10</v>
      </c>
      <c r="F4993" s="325">
        <v>64</v>
      </c>
      <c r="G4993" s="325">
        <v>62</v>
      </c>
      <c r="H4993" s="325">
        <v>2</v>
      </c>
      <c r="I4993" s="325">
        <v>0.03</v>
      </c>
    </row>
    <row r="4994" spans="1:9" x14ac:dyDescent="0.25">
      <c r="A4994" s="392">
        <v>44075</v>
      </c>
      <c r="B4994" s="324" t="s">
        <v>89</v>
      </c>
      <c r="C4994" s="324" t="s">
        <v>169</v>
      </c>
      <c r="D4994" s="324" t="s">
        <v>82</v>
      </c>
      <c r="E4994" s="324" t="s">
        <v>11</v>
      </c>
      <c r="F4994" s="324">
        <v>67</v>
      </c>
      <c r="G4994" s="324">
        <v>68</v>
      </c>
      <c r="H4994" s="324">
        <v>-1</v>
      </c>
      <c r="I4994" s="324">
        <v>-0.01</v>
      </c>
    </row>
    <row r="4995" spans="1:9" x14ac:dyDescent="0.25">
      <c r="A4995" s="393">
        <v>44075</v>
      </c>
      <c r="B4995" s="325" t="s">
        <v>89</v>
      </c>
      <c r="C4995" s="325" t="s">
        <v>169</v>
      </c>
      <c r="D4995" s="325" t="s">
        <v>82</v>
      </c>
      <c r="E4995" s="325" t="s">
        <v>12</v>
      </c>
      <c r="F4995" s="325">
        <v>155</v>
      </c>
      <c r="G4995" s="325">
        <v>155</v>
      </c>
      <c r="H4995" s="325">
        <v>0</v>
      </c>
      <c r="I4995" s="325">
        <v>0</v>
      </c>
    </row>
    <row r="4996" spans="1:9" x14ac:dyDescent="0.25">
      <c r="A4996" s="392">
        <v>44075</v>
      </c>
      <c r="B4996" s="324" t="s">
        <v>89</v>
      </c>
      <c r="C4996" s="324" t="s">
        <v>169</v>
      </c>
      <c r="D4996" s="324" t="s">
        <v>82</v>
      </c>
      <c r="E4996" s="324" t="s">
        <v>13</v>
      </c>
      <c r="F4996" s="324">
        <v>648</v>
      </c>
      <c r="G4996" s="324">
        <v>627</v>
      </c>
      <c r="H4996" s="324">
        <v>21</v>
      </c>
      <c r="I4996" s="324">
        <v>0.03</v>
      </c>
    </row>
    <row r="4997" spans="1:9" x14ac:dyDescent="0.25">
      <c r="A4997" s="393">
        <v>44075</v>
      </c>
      <c r="B4997" s="325" t="s">
        <v>90</v>
      </c>
      <c r="C4997" s="325" t="s">
        <v>169</v>
      </c>
      <c r="D4997" s="325" t="s">
        <v>81</v>
      </c>
      <c r="E4997" s="325" t="s">
        <v>46</v>
      </c>
      <c r="F4997" s="325">
        <v>86</v>
      </c>
      <c r="G4997" s="325">
        <v>78</v>
      </c>
      <c r="H4997" s="325">
        <v>8</v>
      </c>
      <c r="I4997" s="325">
        <v>0.1</v>
      </c>
    </row>
    <row r="4998" spans="1:9" x14ac:dyDescent="0.25">
      <c r="A4998" s="392">
        <v>44075</v>
      </c>
      <c r="B4998" s="324" t="s">
        <v>90</v>
      </c>
      <c r="C4998" s="324" t="s">
        <v>169</v>
      </c>
      <c r="D4998" s="324" t="s">
        <v>81</v>
      </c>
      <c r="E4998" s="324" t="s">
        <v>47</v>
      </c>
      <c r="F4998" s="324">
        <v>143</v>
      </c>
      <c r="G4998" s="324">
        <v>139</v>
      </c>
      <c r="H4998" s="324">
        <v>4</v>
      </c>
      <c r="I4998" s="324">
        <v>0.03</v>
      </c>
    </row>
    <row r="4999" spans="1:9" x14ac:dyDescent="0.25">
      <c r="A4999" s="393">
        <v>44075</v>
      </c>
      <c r="B4999" s="325" t="s">
        <v>90</v>
      </c>
      <c r="C4999" s="325" t="s">
        <v>169</v>
      </c>
      <c r="D4999" s="325" t="s">
        <v>81</v>
      </c>
      <c r="E4999" s="325" t="s">
        <v>48</v>
      </c>
      <c r="F4999" s="325">
        <v>132</v>
      </c>
      <c r="G4999" s="325">
        <v>133</v>
      </c>
      <c r="H4999" s="325">
        <v>-1</v>
      </c>
      <c r="I4999" s="325">
        <v>-0.01</v>
      </c>
    </row>
    <row r="5000" spans="1:9" x14ac:dyDescent="0.25">
      <c r="A5000" s="392">
        <v>44075</v>
      </c>
      <c r="B5000" s="324" t="s">
        <v>90</v>
      </c>
      <c r="C5000" s="324" t="s">
        <v>169</v>
      </c>
      <c r="D5000" s="324" t="s">
        <v>81</v>
      </c>
      <c r="E5000" s="324" t="s">
        <v>50</v>
      </c>
      <c r="F5000" s="324">
        <v>489</v>
      </c>
      <c r="G5000" s="324">
        <v>486</v>
      </c>
      <c r="H5000" s="324">
        <v>3</v>
      </c>
      <c r="I5000" s="324">
        <v>0.01</v>
      </c>
    </row>
    <row r="5001" spans="1:9" x14ac:dyDescent="0.25">
      <c r="A5001" s="393">
        <v>44075</v>
      </c>
      <c r="B5001" s="325" t="s">
        <v>147</v>
      </c>
      <c r="C5001" s="325" t="s">
        <v>169</v>
      </c>
      <c r="D5001" s="325" t="s">
        <v>81</v>
      </c>
      <c r="E5001" s="325" t="s">
        <v>46</v>
      </c>
      <c r="F5001" s="325">
        <v>26</v>
      </c>
      <c r="G5001" s="325" t="s">
        <v>170</v>
      </c>
      <c r="H5001" s="325" t="s">
        <v>170</v>
      </c>
      <c r="I5001" s="325" t="s">
        <v>170</v>
      </c>
    </row>
    <row r="5002" spans="1:9" x14ac:dyDescent="0.25">
      <c r="A5002" s="392">
        <v>44075</v>
      </c>
      <c r="B5002" s="324" t="s">
        <v>147</v>
      </c>
      <c r="C5002" s="324" t="s">
        <v>169</v>
      </c>
      <c r="D5002" s="324" t="s">
        <v>81</v>
      </c>
      <c r="E5002" s="324" t="s">
        <v>47</v>
      </c>
      <c r="F5002" s="324">
        <v>30</v>
      </c>
      <c r="G5002" s="324" t="s">
        <v>170</v>
      </c>
      <c r="H5002" s="324" t="s">
        <v>170</v>
      </c>
      <c r="I5002" s="324" t="s">
        <v>170</v>
      </c>
    </row>
    <row r="5003" spans="1:9" x14ac:dyDescent="0.25">
      <c r="A5003" s="393">
        <v>44075</v>
      </c>
      <c r="B5003" s="325" t="s">
        <v>147</v>
      </c>
      <c r="C5003" s="325" t="s">
        <v>169</v>
      </c>
      <c r="D5003" s="325" t="s">
        <v>81</v>
      </c>
      <c r="E5003" s="325" t="s">
        <v>48</v>
      </c>
      <c r="F5003" s="325">
        <v>26</v>
      </c>
      <c r="G5003" s="325" t="s">
        <v>170</v>
      </c>
      <c r="H5003" s="325" t="s">
        <v>170</v>
      </c>
      <c r="I5003" s="325" t="s">
        <v>170</v>
      </c>
    </row>
    <row r="5004" spans="1:9" x14ac:dyDescent="0.25">
      <c r="A5004" s="392">
        <v>44075</v>
      </c>
      <c r="B5004" s="324" t="s">
        <v>147</v>
      </c>
      <c r="C5004" s="324" t="s">
        <v>169</v>
      </c>
      <c r="D5004" s="324" t="s">
        <v>81</v>
      </c>
      <c r="E5004" s="324" t="s">
        <v>50</v>
      </c>
      <c r="F5004" s="324">
        <v>69</v>
      </c>
      <c r="G5004" s="324" t="s">
        <v>170</v>
      </c>
      <c r="H5004" s="324" t="s">
        <v>170</v>
      </c>
      <c r="I5004" s="324" t="s">
        <v>170</v>
      </c>
    </row>
    <row r="5005" spans="1:9" x14ac:dyDescent="0.25">
      <c r="A5005" s="393">
        <v>44075</v>
      </c>
      <c r="B5005" s="325" t="s">
        <v>147</v>
      </c>
      <c r="C5005" s="325" t="s">
        <v>169</v>
      </c>
      <c r="D5005" s="325" t="s">
        <v>82</v>
      </c>
      <c r="E5005" s="325" t="s">
        <v>9</v>
      </c>
      <c r="F5005" s="325">
        <v>5</v>
      </c>
      <c r="G5005" s="325" t="s">
        <v>170</v>
      </c>
      <c r="H5005" s="325" t="s">
        <v>170</v>
      </c>
      <c r="I5005" s="325" t="s">
        <v>170</v>
      </c>
    </row>
    <row r="5006" spans="1:9" x14ac:dyDescent="0.25">
      <c r="A5006" s="392">
        <v>44075</v>
      </c>
      <c r="B5006" s="324" t="s">
        <v>147</v>
      </c>
      <c r="C5006" s="324" t="s">
        <v>169</v>
      </c>
      <c r="D5006" s="324" t="s">
        <v>82</v>
      </c>
      <c r="E5006" s="324" t="s">
        <v>10</v>
      </c>
      <c r="F5006" s="324">
        <v>25</v>
      </c>
      <c r="G5006" s="324" t="s">
        <v>170</v>
      </c>
      <c r="H5006" s="324" t="s">
        <v>170</v>
      </c>
      <c r="I5006" s="324" t="s">
        <v>170</v>
      </c>
    </row>
    <row r="5007" spans="1:9" x14ac:dyDescent="0.25">
      <c r="A5007" s="393">
        <v>44075</v>
      </c>
      <c r="B5007" s="325" t="s">
        <v>147</v>
      </c>
      <c r="C5007" s="325" t="s">
        <v>169</v>
      </c>
      <c r="D5007" s="325" t="s">
        <v>82</v>
      </c>
      <c r="E5007" s="325" t="s">
        <v>11</v>
      </c>
      <c r="F5007" s="325">
        <v>8</v>
      </c>
      <c r="G5007" s="325" t="s">
        <v>170</v>
      </c>
      <c r="H5007" s="325" t="s">
        <v>170</v>
      </c>
      <c r="I5007" s="325" t="s">
        <v>170</v>
      </c>
    </row>
    <row r="5008" spans="1:9" x14ac:dyDescent="0.25">
      <c r="A5008" s="392">
        <v>44075</v>
      </c>
      <c r="B5008" s="324" t="s">
        <v>147</v>
      </c>
      <c r="C5008" s="324" t="s">
        <v>169</v>
      </c>
      <c r="D5008" s="324" t="s">
        <v>82</v>
      </c>
      <c r="E5008" s="324" t="s">
        <v>12</v>
      </c>
      <c r="F5008" s="324">
        <v>19</v>
      </c>
      <c r="G5008" s="324" t="s">
        <v>170</v>
      </c>
      <c r="H5008" s="324" t="s">
        <v>170</v>
      </c>
      <c r="I5008" s="324" t="s">
        <v>170</v>
      </c>
    </row>
    <row r="5009" spans="1:9" x14ac:dyDescent="0.25">
      <c r="A5009" s="393">
        <v>44075</v>
      </c>
      <c r="B5009" s="325" t="s">
        <v>147</v>
      </c>
      <c r="C5009" s="325" t="s">
        <v>169</v>
      </c>
      <c r="D5009" s="325" t="s">
        <v>82</v>
      </c>
      <c r="E5009" s="325" t="s">
        <v>13</v>
      </c>
      <c r="F5009" s="325">
        <v>94</v>
      </c>
      <c r="G5009" s="325" t="s">
        <v>170</v>
      </c>
      <c r="H5009" s="325" t="s">
        <v>170</v>
      </c>
      <c r="I5009" s="325" t="s">
        <v>170</v>
      </c>
    </row>
    <row r="5010" spans="1:9" x14ac:dyDescent="0.25">
      <c r="A5010" s="392">
        <v>44075</v>
      </c>
      <c r="B5010" s="324" t="s">
        <v>148</v>
      </c>
      <c r="C5010" s="324" t="s">
        <v>169</v>
      </c>
      <c r="D5010" s="324" t="s">
        <v>81</v>
      </c>
      <c r="E5010" s="324" t="s">
        <v>46</v>
      </c>
      <c r="F5010" s="324">
        <v>200</v>
      </c>
      <c r="G5010" s="324" t="s">
        <v>170</v>
      </c>
      <c r="H5010" s="324" t="s">
        <v>170</v>
      </c>
      <c r="I5010" s="324" t="s">
        <v>170</v>
      </c>
    </row>
    <row r="5011" spans="1:9" x14ac:dyDescent="0.25">
      <c r="A5011" s="393">
        <v>44075</v>
      </c>
      <c r="B5011" s="325" t="s">
        <v>148</v>
      </c>
      <c r="C5011" s="325" t="s">
        <v>169</v>
      </c>
      <c r="D5011" s="325" t="s">
        <v>81</v>
      </c>
      <c r="E5011" s="325" t="s">
        <v>47</v>
      </c>
      <c r="F5011" s="325">
        <v>173</v>
      </c>
      <c r="G5011" s="325" t="s">
        <v>170</v>
      </c>
      <c r="H5011" s="325" t="s">
        <v>170</v>
      </c>
      <c r="I5011" s="325" t="s">
        <v>170</v>
      </c>
    </row>
    <row r="5012" spans="1:9" x14ac:dyDescent="0.25">
      <c r="A5012" s="392">
        <v>44075</v>
      </c>
      <c r="B5012" s="324" t="s">
        <v>148</v>
      </c>
      <c r="C5012" s="324" t="s">
        <v>169</v>
      </c>
      <c r="D5012" s="324" t="s">
        <v>81</v>
      </c>
      <c r="E5012" s="324" t="s">
        <v>48</v>
      </c>
      <c r="F5012" s="324">
        <v>158</v>
      </c>
      <c r="G5012" s="324" t="s">
        <v>170</v>
      </c>
      <c r="H5012" s="324" t="s">
        <v>170</v>
      </c>
      <c r="I5012" s="324" t="s">
        <v>170</v>
      </c>
    </row>
    <row r="5013" spans="1:9" x14ac:dyDescent="0.25">
      <c r="A5013" s="393">
        <v>44075</v>
      </c>
      <c r="B5013" s="325" t="s">
        <v>148</v>
      </c>
      <c r="C5013" s="325" t="s">
        <v>169</v>
      </c>
      <c r="D5013" s="325" t="s">
        <v>81</v>
      </c>
      <c r="E5013" s="325" t="s">
        <v>50</v>
      </c>
      <c r="F5013" s="325">
        <v>181</v>
      </c>
      <c r="G5013" s="325" t="s">
        <v>170</v>
      </c>
      <c r="H5013" s="325" t="s">
        <v>170</v>
      </c>
      <c r="I5013" s="325" t="s">
        <v>170</v>
      </c>
    </row>
    <row r="5014" spans="1:9" x14ac:dyDescent="0.25">
      <c r="A5014" s="392">
        <v>44075</v>
      </c>
      <c r="B5014" s="324" t="s">
        <v>148</v>
      </c>
      <c r="C5014" s="324" t="s">
        <v>169</v>
      </c>
      <c r="D5014" s="324" t="s">
        <v>82</v>
      </c>
      <c r="E5014" s="324" t="s">
        <v>9</v>
      </c>
      <c r="F5014" s="324">
        <v>206</v>
      </c>
      <c r="G5014" s="324" t="s">
        <v>170</v>
      </c>
      <c r="H5014" s="324" t="s">
        <v>170</v>
      </c>
      <c r="I5014" s="324" t="s">
        <v>170</v>
      </c>
    </row>
    <row r="5015" spans="1:9" x14ac:dyDescent="0.25">
      <c r="A5015" s="393">
        <v>44075</v>
      </c>
      <c r="B5015" s="325" t="s">
        <v>148</v>
      </c>
      <c r="C5015" s="325" t="s">
        <v>169</v>
      </c>
      <c r="D5015" s="325" t="s">
        <v>82</v>
      </c>
      <c r="E5015" s="325" t="s">
        <v>10</v>
      </c>
      <c r="F5015" s="325">
        <v>26</v>
      </c>
      <c r="G5015" s="325" t="s">
        <v>170</v>
      </c>
      <c r="H5015" s="325" t="s">
        <v>170</v>
      </c>
      <c r="I5015" s="325" t="s">
        <v>170</v>
      </c>
    </row>
    <row r="5016" spans="1:9" x14ac:dyDescent="0.25">
      <c r="A5016" s="392">
        <v>44075</v>
      </c>
      <c r="B5016" s="324" t="s">
        <v>148</v>
      </c>
      <c r="C5016" s="324" t="s">
        <v>169</v>
      </c>
      <c r="D5016" s="324" t="s">
        <v>82</v>
      </c>
      <c r="E5016" s="324" t="s">
        <v>11</v>
      </c>
      <c r="F5016" s="324">
        <v>115</v>
      </c>
      <c r="G5016" s="324" t="s">
        <v>170</v>
      </c>
      <c r="H5016" s="324" t="s">
        <v>170</v>
      </c>
      <c r="I5016" s="324" t="s">
        <v>170</v>
      </c>
    </row>
    <row r="5017" spans="1:9" x14ac:dyDescent="0.25">
      <c r="A5017" s="393">
        <v>44075</v>
      </c>
      <c r="B5017" s="325" t="s">
        <v>148</v>
      </c>
      <c r="C5017" s="325" t="s">
        <v>169</v>
      </c>
      <c r="D5017" s="325" t="s">
        <v>82</v>
      </c>
      <c r="E5017" s="325" t="s">
        <v>12</v>
      </c>
      <c r="F5017" s="325">
        <v>63</v>
      </c>
      <c r="G5017" s="325" t="s">
        <v>170</v>
      </c>
      <c r="H5017" s="325" t="s">
        <v>170</v>
      </c>
      <c r="I5017" s="325" t="s">
        <v>170</v>
      </c>
    </row>
    <row r="5018" spans="1:9" x14ac:dyDescent="0.25">
      <c r="A5018" s="392">
        <v>44075</v>
      </c>
      <c r="B5018" s="324" t="s">
        <v>148</v>
      </c>
      <c r="C5018" s="324" t="s">
        <v>169</v>
      </c>
      <c r="D5018" s="324" t="s">
        <v>82</v>
      </c>
      <c r="E5018" s="324" t="s">
        <v>13</v>
      </c>
      <c r="F5018" s="324">
        <v>302</v>
      </c>
      <c r="G5018" s="324" t="s">
        <v>170</v>
      </c>
      <c r="H5018" s="324" t="s">
        <v>170</v>
      </c>
      <c r="I5018" s="324" t="s">
        <v>170</v>
      </c>
    </row>
    <row r="5019" spans="1:9" x14ac:dyDescent="0.25">
      <c r="A5019" s="393">
        <v>44075</v>
      </c>
      <c r="B5019" s="325" t="s">
        <v>149</v>
      </c>
      <c r="C5019" s="325" t="s">
        <v>169</v>
      </c>
      <c r="D5019" s="325" t="s">
        <v>81</v>
      </c>
      <c r="E5019" s="325" t="s">
        <v>46</v>
      </c>
      <c r="F5019" s="325">
        <v>57</v>
      </c>
      <c r="G5019" s="325" t="s">
        <v>170</v>
      </c>
      <c r="H5019" s="325" t="s">
        <v>170</v>
      </c>
      <c r="I5019" s="325" t="s">
        <v>170</v>
      </c>
    </row>
    <row r="5020" spans="1:9" x14ac:dyDescent="0.25">
      <c r="A5020" s="392">
        <v>44075</v>
      </c>
      <c r="B5020" s="324" t="s">
        <v>149</v>
      </c>
      <c r="C5020" s="324" t="s">
        <v>169</v>
      </c>
      <c r="D5020" s="324" t="s">
        <v>81</v>
      </c>
      <c r="E5020" s="324" t="s">
        <v>47</v>
      </c>
      <c r="F5020" s="324">
        <v>103</v>
      </c>
      <c r="G5020" s="324" t="s">
        <v>170</v>
      </c>
      <c r="H5020" s="324" t="s">
        <v>170</v>
      </c>
      <c r="I5020" s="324" t="s">
        <v>170</v>
      </c>
    </row>
    <row r="5021" spans="1:9" x14ac:dyDescent="0.25">
      <c r="A5021" s="393">
        <v>44075</v>
      </c>
      <c r="B5021" s="325" t="s">
        <v>149</v>
      </c>
      <c r="C5021" s="325" t="s">
        <v>169</v>
      </c>
      <c r="D5021" s="325" t="s">
        <v>81</v>
      </c>
      <c r="E5021" s="325" t="s">
        <v>48</v>
      </c>
      <c r="F5021" s="325">
        <v>107</v>
      </c>
      <c r="G5021" s="325" t="s">
        <v>170</v>
      </c>
      <c r="H5021" s="325" t="s">
        <v>170</v>
      </c>
      <c r="I5021" s="325" t="s">
        <v>170</v>
      </c>
    </row>
    <row r="5022" spans="1:9" x14ac:dyDescent="0.25">
      <c r="A5022" s="392">
        <v>44075</v>
      </c>
      <c r="B5022" s="324" t="s">
        <v>149</v>
      </c>
      <c r="C5022" s="324" t="s">
        <v>169</v>
      </c>
      <c r="D5022" s="324" t="s">
        <v>81</v>
      </c>
      <c r="E5022" s="324" t="s">
        <v>50</v>
      </c>
      <c r="F5022" s="324">
        <v>395</v>
      </c>
      <c r="G5022" s="324" t="s">
        <v>170</v>
      </c>
      <c r="H5022" s="324" t="s">
        <v>170</v>
      </c>
      <c r="I5022" s="324" t="s">
        <v>170</v>
      </c>
    </row>
    <row r="5023" spans="1:9" x14ac:dyDescent="0.25">
      <c r="A5023" s="393">
        <v>44075</v>
      </c>
      <c r="B5023" s="325" t="s">
        <v>150</v>
      </c>
      <c r="C5023" s="325" t="s">
        <v>169</v>
      </c>
      <c r="D5023" s="325" t="s">
        <v>81</v>
      </c>
      <c r="E5023" s="325" t="s">
        <v>46</v>
      </c>
      <c r="F5023" s="325">
        <v>197</v>
      </c>
      <c r="G5023" s="325" t="s">
        <v>170</v>
      </c>
      <c r="H5023" s="325" t="s">
        <v>170</v>
      </c>
      <c r="I5023" s="325" t="s">
        <v>170</v>
      </c>
    </row>
    <row r="5024" spans="1:9" x14ac:dyDescent="0.25">
      <c r="A5024" s="392">
        <v>44075</v>
      </c>
      <c r="B5024" s="324" t="s">
        <v>150</v>
      </c>
      <c r="C5024" s="324" t="s">
        <v>169</v>
      </c>
      <c r="D5024" s="324" t="s">
        <v>81</v>
      </c>
      <c r="E5024" s="324" t="s">
        <v>47</v>
      </c>
      <c r="F5024" s="324">
        <v>91</v>
      </c>
      <c r="G5024" s="324" t="s">
        <v>170</v>
      </c>
      <c r="H5024" s="324" t="s">
        <v>170</v>
      </c>
      <c r="I5024" s="324" t="s">
        <v>170</v>
      </c>
    </row>
    <row r="5025" spans="1:9" x14ac:dyDescent="0.25">
      <c r="A5025" s="393">
        <v>44075</v>
      </c>
      <c r="B5025" s="325" t="s">
        <v>150</v>
      </c>
      <c r="C5025" s="325" t="s">
        <v>169</v>
      </c>
      <c r="D5025" s="325" t="s">
        <v>81</v>
      </c>
      <c r="E5025" s="325" t="s">
        <v>48</v>
      </c>
      <c r="F5025" s="325">
        <v>104</v>
      </c>
      <c r="G5025" s="325" t="s">
        <v>170</v>
      </c>
      <c r="H5025" s="325" t="s">
        <v>170</v>
      </c>
      <c r="I5025" s="325" t="s">
        <v>170</v>
      </c>
    </row>
    <row r="5026" spans="1:9" x14ac:dyDescent="0.25">
      <c r="A5026" s="392">
        <v>44075</v>
      </c>
      <c r="B5026" s="324" t="s">
        <v>150</v>
      </c>
      <c r="C5026" s="324" t="s">
        <v>169</v>
      </c>
      <c r="D5026" s="324" t="s">
        <v>81</v>
      </c>
      <c r="E5026" s="324" t="s">
        <v>50</v>
      </c>
      <c r="F5026" s="324">
        <v>62</v>
      </c>
      <c r="G5026" s="324" t="s">
        <v>170</v>
      </c>
      <c r="H5026" s="324" t="s">
        <v>170</v>
      </c>
      <c r="I5026" s="324" t="s">
        <v>170</v>
      </c>
    </row>
    <row r="5027" spans="1:9" x14ac:dyDescent="0.25">
      <c r="A5027" s="393">
        <v>44075</v>
      </c>
      <c r="B5027" s="325" t="s">
        <v>91</v>
      </c>
      <c r="C5027" s="325" t="s">
        <v>169</v>
      </c>
      <c r="D5027" s="325" t="s">
        <v>81</v>
      </c>
      <c r="E5027" s="325" t="s">
        <v>46</v>
      </c>
      <c r="F5027" s="325">
        <v>1230</v>
      </c>
      <c r="G5027" s="325">
        <v>1132</v>
      </c>
      <c r="H5027" s="325">
        <v>98</v>
      </c>
      <c r="I5027" s="325">
        <v>0.09</v>
      </c>
    </row>
    <row r="5028" spans="1:9" x14ac:dyDescent="0.25">
      <c r="A5028" s="392">
        <v>44075</v>
      </c>
      <c r="B5028" s="324" t="s">
        <v>91</v>
      </c>
      <c r="C5028" s="324" t="s">
        <v>169</v>
      </c>
      <c r="D5028" s="324" t="s">
        <v>81</v>
      </c>
      <c r="E5028" s="324" t="s">
        <v>47</v>
      </c>
      <c r="F5028" s="324">
        <v>661</v>
      </c>
      <c r="G5028" s="324">
        <v>653</v>
      </c>
      <c r="H5028" s="324">
        <v>8</v>
      </c>
      <c r="I5028" s="324">
        <v>0.01</v>
      </c>
    </row>
    <row r="5029" spans="1:9" x14ac:dyDescent="0.25">
      <c r="A5029" s="393">
        <v>44075</v>
      </c>
      <c r="B5029" s="325" t="s">
        <v>91</v>
      </c>
      <c r="C5029" s="325" t="s">
        <v>169</v>
      </c>
      <c r="D5029" s="325" t="s">
        <v>81</v>
      </c>
      <c r="E5029" s="325" t="s">
        <v>48</v>
      </c>
      <c r="F5029" s="325">
        <v>700</v>
      </c>
      <c r="G5029" s="325">
        <v>700</v>
      </c>
      <c r="H5029" s="325">
        <v>0</v>
      </c>
      <c r="I5029" s="325">
        <v>0</v>
      </c>
    </row>
    <row r="5030" spans="1:9" x14ac:dyDescent="0.25">
      <c r="A5030" s="392">
        <v>44075</v>
      </c>
      <c r="B5030" s="324" t="s">
        <v>91</v>
      </c>
      <c r="C5030" s="324" t="s">
        <v>169</v>
      </c>
      <c r="D5030" s="324" t="s">
        <v>81</v>
      </c>
      <c r="E5030" s="324" t="s">
        <v>50</v>
      </c>
      <c r="F5030" s="324">
        <v>737</v>
      </c>
      <c r="G5030" s="324">
        <v>735</v>
      </c>
      <c r="H5030" s="324">
        <v>2</v>
      </c>
      <c r="I5030" s="324">
        <v>0</v>
      </c>
    </row>
    <row r="5031" spans="1:9" x14ac:dyDescent="0.25">
      <c r="A5031" s="393">
        <v>44075</v>
      </c>
      <c r="B5031" s="325" t="s">
        <v>91</v>
      </c>
      <c r="C5031" s="325" t="s">
        <v>169</v>
      </c>
      <c r="D5031" s="325" t="s">
        <v>82</v>
      </c>
      <c r="E5031" s="325" t="s">
        <v>9</v>
      </c>
      <c r="F5031" s="325">
        <v>603</v>
      </c>
      <c r="G5031" s="325">
        <v>602</v>
      </c>
      <c r="H5031" s="325">
        <v>1</v>
      </c>
      <c r="I5031" s="325">
        <v>0</v>
      </c>
    </row>
    <row r="5032" spans="1:9" x14ac:dyDescent="0.25">
      <c r="A5032" s="392">
        <v>44075</v>
      </c>
      <c r="B5032" s="324" t="s">
        <v>91</v>
      </c>
      <c r="C5032" s="324" t="s">
        <v>169</v>
      </c>
      <c r="D5032" s="324" t="s">
        <v>82</v>
      </c>
      <c r="E5032" s="324" t="s">
        <v>10</v>
      </c>
      <c r="F5032" s="324">
        <v>190</v>
      </c>
      <c r="G5032" s="324">
        <v>190</v>
      </c>
      <c r="H5032" s="324">
        <v>0</v>
      </c>
      <c r="I5032" s="324">
        <v>0</v>
      </c>
    </row>
    <row r="5033" spans="1:9" x14ac:dyDescent="0.25">
      <c r="A5033" s="393">
        <v>44075</v>
      </c>
      <c r="B5033" s="325" t="s">
        <v>91</v>
      </c>
      <c r="C5033" s="325" t="s">
        <v>169</v>
      </c>
      <c r="D5033" s="325" t="s">
        <v>82</v>
      </c>
      <c r="E5033" s="325" t="s">
        <v>11</v>
      </c>
      <c r="F5033" s="325">
        <v>528</v>
      </c>
      <c r="G5033" s="325">
        <v>528</v>
      </c>
      <c r="H5033" s="325">
        <v>0</v>
      </c>
      <c r="I5033" s="325">
        <v>0</v>
      </c>
    </row>
    <row r="5034" spans="1:9" x14ac:dyDescent="0.25">
      <c r="A5034" s="392">
        <v>44075</v>
      </c>
      <c r="B5034" s="324" t="s">
        <v>91</v>
      </c>
      <c r="C5034" s="324" t="s">
        <v>169</v>
      </c>
      <c r="D5034" s="324" t="s">
        <v>82</v>
      </c>
      <c r="E5034" s="324" t="s">
        <v>12</v>
      </c>
      <c r="F5034" s="324">
        <v>1320</v>
      </c>
      <c r="G5034" s="324">
        <v>1320</v>
      </c>
      <c r="H5034" s="324">
        <v>0</v>
      </c>
      <c r="I5034" s="324">
        <v>0</v>
      </c>
    </row>
    <row r="5035" spans="1:9" x14ac:dyDescent="0.25">
      <c r="A5035" s="393">
        <v>44075</v>
      </c>
      <c r="B5035" s="325" t="s">
        <v>91</v>
      </c>
      <c r="C5035" s="325" t="s">
        <v>169</v>
      </c>
      <c r="D5035" s="325" t="s">
        <v>82</v>
      </c>
      <c r="E5035" s="325" t="s">
        <v>13</v>
      </c>
      <c r="F5035" s="325">
        <v>450</v>
      </c>
      <c r="G5035" s="325">
        <v>346</v>
      </c>
      <c r="H5035" s="325">
        <v>104</v>
      </c>
      <c r="I5035" s="325">
        <v>0.3</v>
      </c>
    </row>
    <row r="5036" spans="1:9" x14ac:dyDescent="0.25">
      <c r="A5036" s="392">
        <v>44075</v>
      </c>
      <c r="B5036" s="324" t="s">
        <v>151</v>
      </c>
      <c r="C5036" s="324" t="s">
        <v>169</v>
      </c>
      <c r="D5036" s="324" t="s">
        <v>81</v>
      </c>
      <c r="E5036" s="324" t="s">
        <v>46</v>
      </c>
      <c r="F5036" s="324">
        <v>66</v>
      </c>
      <c r="G5036" s="324" t="s">
        <v>170</v>
      </c>
      <c r="H5036" s="324" t="s">
        <v>170</v>
      </c>
      <c r="I5036" s="324" t="s">
        <v>170</v>
      </c>
    </row>
    <row r="5037" spans="1:9" x14ac:dyDescent="0.25">
      <c r="A5037" s="393">
        <v>44075</v>
      </c>
      <c r="B5037" s="325" t="s">
        <v>151</v>
      </c>
      <c r="C5037" s="325" t="s">
        <v>169</v>
      </c>
      <c r="D5037" s="325" t="s">
        <v>81</v>
      </c>
      <c r="E5037" s="325" t="s">
        <v>47</v>
      </c>
      <c r="F5037" s="325">
        <v>110</v>
      </c>
      <c r="G5037" s="325" t="s">
        <v>170</v>
      </c>
      <c r="H5037" s="325" t="s">
        <v>170</v>
      </c>
      <c r="I5037" s="325" t="s">
        <v>170</v>
      </c>
    </row>
    <row r="5038" spans="1:9" x14ac:dyDescent="0.25">
      <c r="A5038" s="392">
        <v>44075</v>
      </c>
      <c r="B5038" s="324" t="s">
        <v>151</v>
      </c>
      <c r="C5038" s="324" t="s">
        <v>169</v>
      </c>
      <c r="D5038" s="324" t="s">
        <v>81</v>
      </c>
      <c r="E5038" s="324" t="s">
        <v>48</v>
      </c>
      <c r="F5038" s="324">
        <v>55</v>
      </c>
      <c r="G5038" s="324" t="s">
        <v>170</v>
      </c>
      <c r="H5038" s="324" t="s">
        <v>170</v>
      </c>
      <c r="I5038" s="324" t="s">
        <v>170</v>
      </c>
    </row>
    <row r="5039" spans="1:9" x14ac:dyDescent="0.25">
      <c r="A5039" s="393">
        <v>44075</v>
      </c>
      <c r="B5039" s="325" t="s">
        <v>151</v>
      </c>
      <c r="C5039" s="325" t="s">
        <v>169</v>
      </c>
      <c r="D5039" s="325" t="s">
        <v>81</v>
      </c>
      <c r="E5039" s="325" t="s">
        <v>50</v>
      </c>
      <c r="F5039" s="325">
        <v>74</v>
      </c>
      <c r="G5039" s="325" t="s">
        <v>170</v>
      </c>
      <c r="H5039" s="325" t="s">
        <v>170</v>
      </c>
      <c r="I5039" s="325" t="s">
        <v>170</v>
      </c>
    </row>
    <row r="5040" spans="1:9" x14ac:dyDescent="0.25">
      <c r="A5040" s="392">
        <v>44075</v>
      </c>
      <c r="B5040" s="324" t="s">
        <v>92</v>
      </c>
      <c r="C5040" s="324" t="s">
        <v>169</v>
      </c>
      <c r="D5040" s="324" t="s">
        <v>81</v>
      </c>
      <c r="E5040" s="324" t="s">
        <v>46</v>
      </c>
      <c r="F5040" s="324">
        <v>27</v>
      </c>
      <c r="G5040" s="324">
        <v>23</v>
      </c>
      <c r="H5040" s="324">
        <v>4</v>
      </c>
      <c r="I5040" s="324">
        <v>0.17</v>
      </c>
    </row>
    <row r="5041" spans="1:9" x14ac:dyDescent="0.25">
      <c r="A5041" s="393">
        <v>44075</v>
      </c>
      <c r="B5041" s="325" t="s">
        <v>92</v>
      </c>
      <c r="C5041" s="325" t="s">
        <v>169</v>
      </c>
      <c r="D5041" s="325" t="s">
        <v>81</v>
      </c>
      <c r="E5041" s="325" t="s">
        <v>47</v>
      </c>
      <c r="F5041" s="325">
        <v>317</v>
      </c>
      <c r="G5041" s="325">
        <v>316</v>
      </c>
      <c r="H5041" s="325">
        <v>1</v>
      </c>
      <c r="I5041" s="325">
        <v>0</v>
      </c>
    </row>
    <row r="5042" spans="1:9" x14ac:dyDescent="0.25">
      <c r="A5042" s="392">
        <v>44075</v>
      </c>
      <c r="B5042" s="324" t="s">
        <v>92</v>
      </c>
      <c r="C5042" s="324" t="s">
        <v>169</v>
      </c>
      <c r="D5042" s="324" t="s">
        <v>81</v>
      </c>
      <c r="E5042" s="324" t="s">
        <v>48</v>
      </c>
      <c r="F5042" s="324">
        <v>100</v>
      </c>
      <c r="G5042" s="324">
        <v>103</v>
      </c>
      <c r="H5042" s="324">
        <v>-3</v>
      </c>
      <c r="I5042" s="324">
        <v>-0.03</v>
      </c>
    </row>
    <row r="5043" spans="1:9" x14ac:dyDescent="0.25">
      <c r="A5043" s="393">
        <v>44075</v>
      </c>
      <c r="B5043" s="325" t="s">
        <v>92</v>
      </c>
      <c r="C5043" s="325" t="s">
        <v>169</v>
      </c>
      <c r="D5043" s="325" t="s">
        <v>81</v>
      </c>
      <c r="E5043" s="325" t="s">
        <v>50</v>
      </c>
      <c r="F5043" s="325">
        <v>701</v>
      </c>
      <c r="G5043" s="325">
        <v>700</v>
      </c>
      <c r="H5043" s="325">
        <v>1</v>
      </c>
      <c r="I5043" s="325">
        <v>0</v>
      </c>
    </row>
    <row r="5044" spans="1:9" x14ac:dyDescent="0.25">
      <c r="A5044" s="392">
        <v>44075</v>
      </c>
      <c r="B5044" s="324" t="s">
        <v>92</v>
      </c>
      <c r="C5044" s="324" t="s">
        <v>169</v>
      </c>
      <c r="D5044" s="324" t="s">
        <v>82</v>
      </c>
      <c r="E5044" s="324" t="s">
        <v>9</v>
      </c>
      <c r="F5044" s="324">
        <v>475</v>
      </c>
      <c r="G5044" s="324">
        <v>475</v>
      </c>
      <c r="H5044" s="324">
        <v>0</v>
      </c>
      <c r="I5044" s="324">
        <v>0</v>
      </c>
    </row>
    <row r="5045" spans="1:9" x14ac:dyDescent="0.25">
      <c r="A5045" s="393">
        <v>44075</v>
      </c>
      <c r="B5045" s="325" t="s">
        <v>92</v>
      </c>
      <c r="C5045" s="325" t="s">
        <v>169</v>
      </c>
      <c r="D5045" s="325" t="s">
        <v>82</v>
      </c>
      <c r="E5045" s="325" t="s">
        <v>10</v>
      </c>
      <c r="F5045" s="325">
        <v>260</v>
      </c>
      <c r="G5045" s="325">
        <v>260</v>
      </c>
      <c r="H5045" s="325">
        <v>0</v>
      </c>
      <c r="I5045" s="325">
        <v>0</v>
      </c>
    </row>
    <row r="5046" spans="1:9" x14ac:dyDescent="0.25">
      <c r="A5046" s="392">
        <v>44075</v>
      </c>
      <c r="B5046" s="324" t="s">
        <v>92</v>
      </c>
      <c r="C5046" s="324" t="s">
        <v>169</v>
      </c>
      <c r="D5046" s="324" t="s">
        <v>82</v>
      </c>
      <c r="E5046" s="324" t="s">
        <v>11</v>
      </c>
      <c r="F5046" s="324">
        <v>40</v>
      </c>
      <c r="G5046" s="324">
        <v>40</v>
      </c>
      <c r="H5046" s="324">
        <v>0</v>
      </c>
      <c r="I5046" s="324">
        <v>0</v>
      </c>
    </row>
    <row r="5047" spans="1:9" x14ac:dyDescent="0.25">
      <c r="A5047" s="393">
        <v>44075</v>
      </c>
      <c r="B5047" s="325" t="s">
        <v>92</v>
      </c>
      <c r="C5047" s="325" t="s">
        <v>169</v>
      </c>
      <c r="D5047" s="325" t="s">
        <v>82</v>
      </c>
      <c r="E5047" s="325" t="s">
        <v>12</v>
      </c>
      <c r="F5047" s="325">
        <v>14</v>
      </c>
      <c r="G5047" s="325">
        <v>14</v>
      </c>
      <c r="H5047" s="325">
        <v>0</v>
      </c>
      <c r="I5047" s="325">
        <v>0</v>
      </c>
    </row>
    <row r="5048" spans="1:9" x14ac:dyDescent="0.25">
      <c r="A5048" s="392">
        <v>44075</v>
      </c>
      <c r="B5048" s="324" t="s">
        <v>92</v>
      </c>
      <c r="C5048" s="324" t="s">
        <v>169</v>
      </c>
      <c r="D5048" s="324" t="s">
        <v>82</v>
      </c>
      <c r="E5048" s="324" t="s">
        <v>13</v>
      </c>
      <c r="F5048" s="324">
        <v>356</v>
      </c>
      <c r="G5048" s="324">
        <v>353</v>
      </c>
      <c r="H5048" s="324">
        <v>3</v>
      </c>
      <c r="I5048" s="324">
        <v>0.01</v>
      </c>
    </row>
    <row r="5049" spans="1:9" x14ac:dyDescent="0.25">
      <c r="A5049" s="393">
        <v>44075</v>
      </c>
      <c r="B5049" s="325" t="s">
        <v>152</v>
      </c>
      <c r="C5049" s="325" t="s">
        <v>169</v>
      </c>
      <c r="D5049" s="325" t="s">
        <v>81</v>
      </c>
      <c r="E5049" s="325" t="s">
        <v>46</v>
      </c>
      <c r="F5049" s="325">
        <v>149</v>
      </c>
      <c r="G5049" s="325" t="s">
        <v>170</v>
      </c>
      <c r="H5049" s="325" t="s">
        <v>170</v>
      </c>
      <c r="I5049" s="325" t="s">
        <v>170</v>
      </c>
    </row>
    <row r="5050" spans="1:9" x14ac:dyDescent="0.25">
      <c r="A5050" s="392">
        <v>44075</v>
      </c>
      <c r="B5050" s="324" t="s">
        <v>152</v>
      </c>
      <c r="C5050" s="324" t="s">
        <v>169</v>
      </c>
      <c r="D5050" s="324" t="s">
        <v>81</v>
      </c>
      <c r="E5050" s="324" t="s">
        <v>47</v>
      </c>
      <c r="F5050" s="324">
        <v>66</v>
      </c>
      <c r="G5050" s="324" t="s">
        <v>170</v>
      </c>
      <c r="H5050" s="324" t="s">
        <v>170</v>
      </c>
      <c r="I5050" s="324" t="s">
        <v>170</v>
      </c>
    </row>
    <row r="5051" spans="1:9" x14ac:dyDescent="0.25">
      <c r="A5051" s="393">
        <v>44075</v>
      </c>
      <c r="B5051" s="325" t="s">
        <v>152</v>
      </c>
      <c r="C5051" s="325" t="s">
        <v>169</v>
      </c>
      <c r="D5051" s="325" t="s">
        <v>81</v>
      </c>
      <c r="E5051" s="325" t="s">
        <v>48</v>
      </c>
      <c r="F5051" s="325">
        <v>42</v>
      </c>
      <c r="G5051" s="325" t="s">
        <v>170</v>
      </c>
      <c r="H5051" s="325" t="s">
        <v>170</v>
      </c>
      <c r="I5051" s="325" t="s">
        <v>170</v>
      </c>
    </row>
    <row r="5052" spans="1:9" x14ac:dyDescent="0.25">
      <c r="A5052" s="392">
        <v>44075</v>
      </c>
      <c r="B5052" s="324" t="s">
        <v>152</v>
      </c>
      <c r="C5052" s="324" t="s">
        <v>169</v>
      </c>
      <c r="D5052" s="324" t="s">
        <v>81</v>
      </c>
      <c r="E5052" s="324" t="s">
        <v>50</v>
      </c>
      <c r="F5052" s="324">
        <v>109</v>
      </c>
      <c r="G5052" s="324" t="s">
        <v>170</v>
      </c>
      <c r="H5052" s="324" t="s">
        <v>170</v>
      </c>
      <c r="I5052" s="324" t="s">
        <v>170</v>
      </c>
    </row>
    <row r="5053" spans="1:9" x14ac:dyDescent="0.25">
      <c r="A5053" s="393">
        <v>44075</v>
      </c>
      <c r="B5053" s="325" t="s">
        <v>153</v>
      </c>
      <c r="C5053" s="325" t="s">
        <v>169</v>
      </c>
      <c r="D5053" s="325" t="s">
        <v>81</v>
      </c>
      <c r="E5053" s="325" t="s">
        <v>46</v>
      </c>
      <c r="F5053" s="325">
        <v>135</v>
      </c>
      <c r="G5053" s="325" t="s">
        <v>170</v>
      </c>
      <c r="H5053" s="325" t="s">
        <v>170</v>
      </c>
      <c r="I5053" s="325" t="s">
        <v>170</v>
      </c>
    </row>
    <row r="5054" spans="1:9" x14ac:dyDescent="0.25">
      <c r="A5054" s="392">
        <v>44075</v>
      </c>
      <c r="B5054" s="324" t="s">
        <v>153</v>
      </c>
      <c r="C5054" s="324" t="s">
        <v>169</v>
      </c>
      <c r="D5054" s="324" t="s">
        <v>81</v>
      </c>
      <c r="E5054" s="324" t="s">
        <v>47</v>
      </c>
      <c r="F5054" s="324">
        <v>54</v>
      </c>
      <c r="G5054" s="324" t="s">
        <v>170</v>
      </c>
      <c r="H5054" s="324" t="s">
        <v>170</v>
      </c>
      <c r="I5054" s="324" t="s">
        <v>170</v>
      </c>
    </row>
    <row r="5055" spans="1:9" x14ac:dyDescent="0.25">
      <c r="A5055" s="393">
        <v>44075</v>
      </c>
      <c r="B5055" s="325" t="s">
        <v>153</v>
      </c>
      <c r="C5055" s="325" t="s">
        <v>169</v>
      </c>
      <c r="D5055" s="325" t="s">
        <v>81</v>
      </c>
      <c r="E5055" s="325" t="s">
        <v>48</v>
      </c>
      <c r="F5055" s="325">
        <v>55</v>
      </c>
      <c r="G5055" s="325" t="s">
        <v>170</v>
      </c>
      <c r="H5055" s="325" t="s">
        <v>170</v>
      </c>
      <c r="I5055" s="325" t="s">
        <v>170</v>
      </c>
    </row>
    <row r="5056" spans="1:9" x14ac:dyDescent="0.25">
      <c r="A5056" s="392">
        <v>44075</v>
      </c>
      <c r="B5056" s="324" t="s">
        <v>153</v>
      </c>
      <c r="C5056" s="324" t="s">
        <v>169</v>
      </c>
      <c r="D5056" s="324" t="s">
        <v>81</v>
      </c>
      <c r="E5056" s="324" t="s">
        <v>50</v>
      </c>
      <c r="F5056" s="324">
        <v>27</v>
      </c>
      <c r="G5056" s="324" t="s">
        <v>170</v>
      </c>
      <c r="H5056" s="324" t="s">
        <v>170</v>
      </c>
      <c r="I5056" s="324" t="s">
        <v>170</v>
      </c>
    </row>
    <row r="5057" spans="1:9" x14ac:dyDescent="0.25">
      <c r="A5057" s="393">
        <v>44075</v>
      </c>
      <c r="B5057" s="325" t="s">
        <v>154</v>
      </c>
      <c r="C5057" s="325" t="s">
        <v>169</v>
      </c>
      <c r="D5057" s="325" t="s">
        <v>81</v>
      </c>
      <c r="E5057" s="325" t="s">
        <v>46</v>
      </c>
      <c r="F5057" s="325">
        <v>29</v>
      </c>
      <c r="G5057" s="325" t="s">
        <v>170</v>
      </c>
      <c r="H5057" s="325" t="s">
        <v>170</v>
      </c>
      <c r="I5057" s="325" t="s">
        <v>170</v>
      </c>
    </row>
    <row r="5058" spans="1:9" x14ac:dyDescent="0.25">
      <c r="A5058" s="392">
        <v>44075</v>
      </c>
      <c r="B5058" s="324" t="s">
        <v>154</v>
      </c>
      <c r="C5058" s="324" t="s">
        <v>169</v>
      </c>
      <c r="D5058" s="324" t="s">
        <v>81</v>
      </c>
      <c r="E5058" s="324" t="s">
        <v>47</v>
      </c>
      <c r="F5058" s="324">
        <v>40</v>
      </c>
      <c r="G5058" s="324" t="s">
        <v>170</v>
      </c>
      <c r="H5058" s="324" t="s">
        <v>170</v>
      </c>
      <c r="I5058" s="324" t="s">
        <v>170</v>
      </c>
    </row>
    <row r="5059" spans="1:9" x14ac:dyDescent="0.25">
      <c r="A5059" s="393">
        <v>44075</v>
      </c>
      <c r="B5059" s="325" t="s">
        <v>154</v>
      </c>
      <c r="C5059" s="325" t="s">
        <v>169</v>
      </c>
      <c r="D5059" s="325" t="s">
        <v>81</v>
      </c>
      <c r="E5059" s="325" t="s">
        <v>48</v>
      </c>
      <c r="F5059" s="325">
        <v>25</v>
      </c>
      <c r="G5059" s="325" t="s">
        <v>170</v>
      </c>
      <c r="H5059" s="325" t="s">
        <v>170</v>
      </c>
      <c r="I5059" s="325" t="s">
        <v>170</v>
      </c>
    </row>
    <row r="5060" spans="1:9" x14ac:dyDescent="0.25">
      <c r="A5060" s="392">
        <v>44075</v>
      </c>
      <c r="B5060" s="324" t="s">
        <v>154</v>
      </c>
      <c r="C5060" s="324" t="s">
        <v>169</v>
      </c>
      <c r="D5060" s="324" t="s">
        <v>81</v>
      </c>
      <c r="E5060" s="324" t="s">
        <v>50</v>
      </c>
      <c r="F5060" s="324">
        <v>94</v>
      </c>
      <c r="G5060" s="324" t="s">
        <v>170</v>
      </c>
      <c r="H5060" s="324" t="s">
        <v>170</v>
      </c>
      <c r="I5060" s="324" t="s">
        <v>170</v>
      </c>
    </row>
    <row r="5061" spans="1:9" x14ac:dyDescent="0.25">
      <c r="A5061" s="393">
        <v>44075</v>
      </c>
      <c r="B5061" s="325" t="s">
        <v>155</v>
      </c>
      <c r="C5061" s="325" t="s">
        <v>169</v>
      </c>
      <c r="D5061" s="325" t="s">
        <v>81</v>
      </c>
      <c r="E5061" s="325" t="s">
        <v>46</v>
      </c>
      <c r="F5061" s="325">
        <v>220</v>
      </c>
      <c r="G5061" s="325" t="s">
        <v>170</v>
      </c>
      <c r="H5061" s="325" t="s">
        <v>170</v>
      </c>
      <c r="I5061" s="325" t="s">
        <v>170</v>
      </c>
    </row>
    <row r="5062" spans="1:9" x14ac:dyDescent="0.25">
      <c r="A5062" s="392">
        <v>44075</v>
      </c>
      <c r="B5062" s="324" t="s">
        <v>155</v>
      </c>
      <c r="C5062" s="324" t="s">
        <v>169</v>
      </c>
      <c r="D5062" s="324" t="s">
        <v>81</v>
      </c>
      <c r="E5062" s="324" t="s">
        <v>47</v>
      </c>
      <c r="F5062" s="324">
        <v>157</v>
      </c>
      <c r="G5062" s="324" t="s">
        <v>170</v>
      </c>
      <c r="H5062" s="324" t="s">
        <v>170</v>
      </c>
      <c r="I5062" s="324" t="s">
        <v>170</v>
      </c>
    </row>
    <row r="5063" spans="1:9" x14ac:dyDescent="0.25">
      <c r="A5063" s="393">
        <v>44075</v>
      </c>
      <c r="B5063" s="325" t="s">
        <v>155</v>
      </c>
      <c r="C5063" s="325" t="s">
        <v>169</v>
      </c>
      <c r="D5063" s="325" t="s">
        <v>81</v>
      </c>
      <c r="E5063" s="325" t="s">
        <v>48</v>
      </c>
      <c r="F5063" s="325">
        <v>122</v>
      </c>
      <c r="G5063" s="325" t="s">
        <v>170</v>
      </c>
      <c r="H5063" s="325" t="s">
        <v>170</v>
      </c>
      <c r="I5063" s="325" t="s">
        <v>170</v>
      </c>
    </row>
    <row r="5064" spans="1:9" x14ac:dyDescent="0.25">
      <c r="A5064" s="392">
        <v>44075</v>
      </c>
      <c r="B5064" s="324" t="s">
        <v>155</v>
      </c>
      <c r="C5064" s="324" t="s">
        <v>169</v>
      </c>
      <c r="D5064" s="324" t="s">
        <v>81</v>
      </c>
      <c r="E5064" s="324" t="s">
        <v>50</v>
      </c>
      <c r="F5064" s="324">
        <v>267</v>
      </c>
      <c r="G5064" s="324" t="s">
        <v>170</v>
      </c>
      <c r="H5064" s="324" t="s">
        <v>170</v>
      </c>
      <c r="I5064" s="324" t="s">
        <v>170</v>
      </c>
    </row>
    <row r="5065" spans="1:9" x14ac:dyDescent="0.25">
      <c r="A5065" s="393">
        <v>44075</v>
      </c>
      <c r="B5065" s="325" t="s">
        <v>155</v>
      </c>
      <c r="C5065" s="325" t="s">
        <v>169</v>
      </c>
      <c r="D5065" s="325" t="s">
        <v>82</v>
      </c>
      <c r="E5065" s="325" t="s">
        <v>9</v>
      </c>
      <c r="F5065" s="325">
        <v>37</v>
      </c>
      <c r="G5065" s="325" t="s">
        <v>170</v>
      </c>
      <c r="H5065" s="325" t="s">
        <v>170</v>
      </c>
      <c r="I5065" s="325" t="s">
        <v>170</v>
      </c>
    </row>
    <row r="5066" spans="1:9" x14ac:dyDescent="0.25">
      <c r="A5066" s="392">
        <v>44075</v>
      </c>
      <c r="B5066" s="324" t="s">
        <v>155</v>
      </c>
      <c r="C5066" s="324" t="s">
        <v>169</v>
      </c>
      <c r="D5066" s="324" t="s">
        <v>82</v>
      </c>
      <c r="E5066" s="324" t="s">
        <v>10</v>
      </c>
      <c r="F5066" s="324">
        <v>38</v>
      </c>
      <c r="G5066" s="324" t="s">
        <v>170</v>
      </c>
      <c r="H5066" s="324" t="s">
        <v>170</v>
      </c>
      <c r="I5066" s="324" t="s">
        <v>170</v>
      </c>
    </row>
    <row r="5067" spans="1:9" x14ac:dyDescent="0.25">
      <c r="A5067" s="393">
        <v>44075</v>
      </c>
      <c r="B5067" s="325" t="s">
        <v>155</v>
      </c>
      <c r="C5067" s="325" t="s">
        <v>169</v>
      </c>
      <c r="D5067" s="325" t="s">
        <v>82</v>
      </c>
      <c r="E5067" s="325" t="s">
        <v>11</v>
      </c>
      <c r="F5067" s="325">
        <v>58</v>
      </c>
      <c r="G5067" s="325" t="s">
        <v>170</v>
      </c>
      <c r="H5067" s="325" t="s">
        <v>170</v>
      </c>
      <c r="I5067" s="325" t="s">
        <v>170</v>
      </c>
    </row>
    <row r="5068" spans="1:9" x14ac:dyDescent="0.25">
      <c r="A5068" s="392">
        <v>44075</v>
      </c>
      <c r="B5068" s="324" t="s">
        <v>155</v>
      </c>
      <c r="C5068" s="324" t="s">
        <v>169</v>
      </c>
      <c r="D5068" s="324" t="s">
        <v>82</v>
      </c>
      <c r="E5068" s="324" t="s">
        <v>12</v>
      </c>
      <c r="F5068" s="324">
        <v>131</v>
      </c>
      <c r="G5068" s="324" t="s">
        <v>170</v>
      </c>
      <c r="H5068" s="324" t="s">
        <v>170</v>
      </c>
      <c r="I5068" s="324" t="s">
        <v>170</v>
      </c>
    </row>
    <row r="5069" spans="1:9" x14ac:dyDescent="0.25">
      <c r="A5069" s="393">
        <v>44075</v>
      </c>
      <c r="B5069" s="325" t="s">
        <v>155</v>
      </c>
      <c r="C5069" s="325" t="s">
        <v>169</v>
      </c>
      <c r="D5069" s="325" t="s">
        <v>82</v>
      </c>
      <c r="E5069" s="325" t="s">
        <v>13</v>
      </c>
      <c r="F5069" s="325">
        <v>502</v>
      </c>
      <c r="G5069" s="325" t="s">
        <v>170</v>
      </c>
      <c r="H5069" s="325" t="s">
        <v>170</v>
      </c>
      <c r="I5069" s="325" t="s">
        <v>170</v>
      </c>
    </row>
    <row r="5070" spans="1:9" x14ac:dyDescent="0.25">
      <c r="A5070" s="392">
        <v>44075</v>
      </c>
      <c r="B5070" s="324" t="s">
        <v>156</v>
      </c>
      <c r="C5070" s="324" t="s">
        <v>169</v>
      </c>
      <c r="D5070" s="324" t="s">
        <v>81</v>
      </c>
      <c r="E5070" s="324" t="s">
        <v>46</v>
      </c>
      <c r="F5070" s="324">
        <v>175</v>
      </c>
      <c r="G5070" s="324" t="s">
        <v>170</v>
      </c>
      <c r="H5070" s="324" t="s">
        <v>170</v>
      </c>
      <c r="I5070" s="324" t="s">
        <v>170</v>
      </c>
    </row>
    <row r="5071" spans="1:9" x14ac:dyDescent="0.25">
      <c r="A5071" s="393">
        <v>44075</v>
      </c>
      <c r="B5071" s="325" t="s">
        <v>156</v>
      </c>
      <c r="C5071" s="325" t="s">
        <v>169</v>
      </c>
      <c r="D5071" s="325" t="s">
        <v>81</v>
      </c>
      <c r="E5071" s="325" t="s">
        <v>47</v>
      </c>
      <c r="F5071" s="325">
        <v>107</v>
      </c>
      <c r="G5071" s="325" t="s">
        <v>170</v>
      </c>
      <c r="H5071" s="325" t="s">
        <v>170</v>
      </c>
      <c r="I5071" s="325" t="s">
        <v>170</v>
      </c>
    </row>
    <row r="5072" spans="1:9" x14ac:dyDescent="0.25">
      <c r="A5072" s="392">
        <v>44075</v>
      </c>
      <c r="B5072" s="324" t="s">
        <v>156</v>
      </c>
      <c r="C5072" s="324" t="s">
        <v>169</v>
      </c>
      <c r="D5072" s="324" t="s">
        <v>81</v>
      </c>
      <c r="E5072" s="324" t="s">
        <v>48</v>
      </c>
      <c r="F5072" s="324">
        <v>74</v>
      </c>
      <c r="G5072" s="324" t="s">
        <v>170</v>
      </c>
      <c r="H5072" s="324" t="s">
        <v>170</v>
      </c>
      <c r="I5072" s="324" t="s">
        <v>170</v>
      </c>
    </row>
    <row r="5073" spans="1:9" x14ac:dyDescent="0.25">
      <c r="A5073" s="393">
        <v>44075</v>
      </c>
      <c r="B5073" s="325" t="s">
        <v>156</v>
      </c>
      <c r="C5073" s="325" t="s">
        <v>169</v>
      </c>
      <c r="D5073" s="325" t="s">
        <v>81</v>
      </c>
      <c r="E5073" s="325" t="s">
        <v>50</v>
      </c>
      <c r="F5073" s="325">
        <v>371</v>
      </c>
      <c r="G5073" s="325" t="s">
        <v>170</v>
      </c>
      <c r="H5073" s="325" t="s">
        <v>170</v>
      </c>
      <c r="I5073" s="325" t="s">
        <v>170</v>
      </c>
    </row>
    <row r="5074" spans="1:9" x14ac:dyDescent="0.25">
      <c r="A5074" s="392">
        <v>44075</v>
      </c>
      <c r="B5074" s="324" t="s">
        <v>156</v>
      </c>
      <c r="C5074" s="324" t="s">
        <v>169</v>
      </c>
      <c r="D5074" s="324" t="s">
        <v>82</v>
      </c>
      <c r="E5074" s="324" t="s">
        <v>9</v>
      </c>
      <c r="F5074" s="324">
        <v>15</v>
      </c>
      <c r="G5074" s="324" t="s">
        <v>170</v>
      </c>
      <c r="H5074" s="324" t="s">
        <v>170</v>
      </c>
      <c r="I5074" s="324" t="s">
        <v>170</v>
      </c>
    </row>
    <row r="5075" spans="1:9" x14ac:dyDescent="0.25">
      <c r="A5075" s="393">
        <v>44075</v>
      </c>
      <c r="B5075" s="325" t="s">
        <v>156</v>
      </c>
      <c r="C5075" s="325" t="s">
        <v>169</v>
      </c>
      <c r="D5075" s="325" t="s">
        <v>82</v>
      </c>
      <c r="E5075" s="325" t="s">
        <v>10</v>
      </c>
      <c r="F5075" s="325">
        <v>98</v>
      </c>
      <c r="G5075" s="325" t="s">
        <v>170</v>
      </c>
      <c r="H5075" s="325" t="s">
        <v>170</v>
      </c>
      <c r="I5075" s="325" t="s">
        <v>170</v>
      </c>
    </row>
    <row r="5076" spans="1:9" x14ac:dyDescent="0.25">
      <c r="A5076" s="392">
        <v>44075</v>
      </c>
      <c r="B5076" s="324" t="s">
        <v>156</v>
      </c>
      <c r="C5076" s="324" t="s">
        <v>169</v>
      </c>
      <c r="D5076" s="324" t="s">
        <v>82</v>
      </c>
      <c r="E5076" s="324" t="s">
        <v>11</v>
      </c>
      <c r="F5076" s="324">
        <v>159</v>
      </c>
      <c r="G5076" s="324" t="s">
        <v>170</v>
      </c>
      <c r="H5076" s="324" t="s">
        <v>170</v>
      </c>
      <c r="I5076" s="324" t="s">
        <v>170</v>
      </c>
    </row>
    <row r="5077" spans="1:9" x14ac:dyDescent="0.25">
      <c r="A5077" s="393">
        <v>44075</v>
      </c>
      <c r="B5077" s="325" t="s">
        <v>156</v>
      </c>
      <c r="C5077" s="325" t="s">
        <v>169</v>
      </c>
      <c r="D5077" s="325" t="s">
        <v>82</v>
      </c>
      <c r="E5077" s="325" t="s">
        <v>12</v>
      </c>
      <c r="F5077" s="325">
        <v>227</v>
      </c>
      <c r="G5077" s="325" t="s">
        <v>170</v>
      </c>
      <c r="H5077" s="325" t="s">
        <v>170</v>
      </c>
      <c r="I5077" s="325" t="s">
        <v>170</v>
      </c>
    </row>
    <row r="5078" spans="1:9" x14ac:dyDescent="0.25">
      <c r="A5078" s="392">
        <v>44075</v>
      </c>
      <c r="B5078" s="324" t="s">
        <v>156</v>
      </c>
      <c r="C5078" s="324" t="s">
        <v>169</v>
      </c>
      <c r="D5078" s="324" t="s">
        <v>82</v>
      </c>
      <c r="E5078" s="324" t="s">
        <v>13</v>
      </c>
      <c r="F5078" s="324">
        <v>228</v>
      </c>
      <c r="G5078" s="324" t="s">
        <v>170</v>
      </c>
      <c r="H5078" s="324" t="s">
        <v>170</v>
      </c>
      <c r="I5078" s="324" t="s">
        <v>170</v>
      </c>
    </row>
    <row r="5079" spans="1:9" x14ac:dyDescent="0.25">
      <c r="A5079" s="393">
        <v>44075</v>
      </c>
      <c r="B5079" s="325" t="s">
        <v>93</v>
      </c>
      <c r="C5079" s="325" t="s">
        <v>169</v>
      </c>
      <c r="D5079" s="325" t="s">
        <v>81</v>
      </c>
      <c r="E5079" s="325" t="s">
        <v>46</v>
      </c>
      <c r="F5079" s="325">
        <v>296</v>
      </c>
      <c r="G5079" s="325">
        <v>278</v>
      </c>
      <c r="H5079" s="325">
        <v>18</v>
      </c>
      <c r="I5079" s="325">
        <v>0.06</v>
      </c>
    </row>
    <row r="5080" spans="1:9" x14ac:dyDescent="0.25">
      <c r="A5080" s="392">
        <v>44075</v>
      </c>
      <c r="B5080" s="324" t="s">
        <v>93</v>
      </c>
      <c r="C5080" s="324" t="s">
        <v>169</v>
      </c>
      <c r="D5080" s="324" t="s">
        <v>81</v>
      </c>
      <c r="E5080" s="324" t="s">
        <v>47</v>
      </c>
      <c r="F5080" s="324">
        <v>168</v>
      </c>
      <c r="G5080" s="324">
        <v>167</v>
      </c>
      <c r="H5080" s="324">
        <v>1</v>
      </c>
      <c r="I5080" s="324">
        <v>0.01</v>
      </c>
    </row>
    <row r="5081" spans="1:9" x14ac:dyDescent="0.25">
      <c r="A5081" s="393">
        <v>44075</v>
      </c>
      <c r="B5081" s="325" t="s">
        <v>93</v>
      </c>
      <c r="C5081" s="325" t="s">
        <v>169</v>
      </c>
      <c r="D5081" s="325" t="s">
        <v>81</v>
      </c>
      <c r="E5081" s="325" t="s">
        <v>48</v>
      </c>
      <c r="F5081" s="325">
        <v>136</v>
      </c>
      <c r="G5081" s="325">
        <v>127</v>
      </c>
      <c r="H5081" s="325">
        <v>9</v>
      </c>
      <c r="I5081" s="325">
        <v>7.0000000000000007E-2</v>
      </c>
    </row>
    <row r="5082" spans="1:9" x14ac:dyDescent="0.25">
      <c r="A5082" s="392">
        <v>44075</v>
      </c>
      <c r="B5082" s="324" t="s">
        <v>93</v>
      </c>
      <c r="C5082" s="324" t="s">
        <v>169</v>
      </c>
      <c r="D5082" s="324" t="s">
        <v>81</v>
      </c>
      <c r="E5082" s="324" t="s">
        <v>50</v>
      </c>
      <c r="F5082" s="324">
        <v>497</v>
      </c>
      <c r="G5082" s="324">
        <v>497</v>
      </c>
      <c r="H5082" s="324">
        <v>0</v>
      </c>
      <c r="I5082" s="324">
        <v>0</v>
      </c>
    </row>
    <row r="5083" spans="1:9" x14ac:dyDescent="0.25">
      <c r="A5083" s="393">
        <v>44075</v>
      </c>
      <c r="B5083" s="325" t="s">
        <v>93</v>
      </c>
      <c r="C5083" s="325" t="s">
        <v>169</v>
      </c>
      <c r="D5083" s="325" t="s">
        <v>82</v>
      </c>
      <c r="E5083" s="325" t="s">
        <v>9</v>
      </c>
      <c r="F5083" s="325">
        <v>43</v>
      </c>
      <c r="G5083" s="325">
        <v>43</v>
      </c>
      <c r="H5083" s="325">
        <v>0</v>
      </c>
      <c r="I5083" s="325">
        <v>0</v>
      </c>
    </row>
    <row r="5084" spans="1:9" x14ac:dyDescent="0.25">
      <c r="A5084" s="392">
        <v>44075</v>
      </c>
      <c r="B5084" s="324" t="s">
        <v>93</v>
      </c>
      <c r="C5084" s="324" t="s">
        <v>169</v>
      </c>
      <c r="D5084" s="324" t="s">
        <v>82</v>
      </c>
      <c r="E5084" s="324" t="s">
        <v>10</v>
      </c>
      <c r="F5084" s="324">
        <v>150</v>
      </c>
      <c r="G5084" s="324">
        <v>148</v>
      </c>
      <c r="H5084" s="324">
        <v>2</v>
      </c>
      <c r="I5084" s="324">
        <v>0.01</v>
      </c>
    </row>
    <row r="5085" spans="1:9" x14ac:dyDescent="0.25">
      <c r="A5085" s="393">
        <v>44075</v>
      </c>
      <c r="B5085" s="325" t="s">
        <v>93</v>
      </c>
      <c r="C5085" s="325" t="s">
        <v>169</v>
      </c>
      <c r="D5085" s="325" t="s">
        <v>82</v>
      </c>
      <c r="E5085" s="325" t="s">
        <v>11</v>
      </c>
      <c r="F5085" s="325">
        <v>188</v>
      </c>
      <c r="G5085" s="325">
        <v>187</v>
      </c>
      <c r="H5085" s="325">
        <v>1</v>
      </c>
      <c r="I5085" s="325">
        <v>0.01</v>
      </c>
    </row>
    <row r="5086" spans="1:9" x14ac:dyDescent="0.25">
      <c r="A5086" s="392">
        <v>44075</v>
      </c>
      <c r="B5086" s="324" t="s">
        <v>93</v>
      </c>
      <c r="C5086" s="324" t="s">
        <v>169</v>
      </c>
      <c r="D5086" s="324" t="s">
        <v>82</v>
      </c>
      <c r="E5086" s="324" t="s">
        <v>12</v>
      </c>
      <c r="F5086" s="324">
        <v>338</v>
      </c>
      <c r="G5086" s="324">
        <v>337</v>
      </c>
      <c r="H5086" s="324">
        <v>1</v>
      </c>
      <c r="I5086" s="324">
        <v>0</v>
      </c>
    </row>
    <row r="5087" spans="1:9" x14ac:dyDescent="0.25">
      <c r="A5087" s="393">
        <v>44075</v>
      </c>
      <c r="B5087" s="325" t="s">
        <v>93</v>
      </c>
      <c r="C5087" s="325" t="s">
        <v>169</v>
      </c>
      <c r="D5087" s="325" t="s">
        <v>82</v>
      </c>
      <c r="E5087" s="325" t="s">
        <v>13</v>
      </c>
      <c r="F5087" s="325">
        <v>378</v>
      </c>
      <c r="G5087" s="325">
        <v>354</v>
      </c>
      <c r="H5087" s="325">
        <v>24</v>
      </c>
      <c r="I5087" s="325">
        <v>7.0000000000000007E-2</v>
      </c>
    </row>
    <row r="5088" spans="1:9" x14ac:dyDescent="0.25">
      <c r="A5088" s="392">
        <v>44075</v>
      </c>
      <c r="B5088" s="324" t="s">
        <v>171</v>
      </c>
      <c r="C5088" s="324" t="s">
        <v>169</v>
      </c>
      <c r="D5088" s="324" t="s">
        <v>81</v>
      </c>
      <c r="E5088" s="324" t="s">
        <v>46</v>
      </c>
      <c r="F5088" s="324" t="s">
        <v>170</v>
      </c>
      <c r="G5088" s="324" t="s">
        <v>170</v>
      </c>
      <c r="H5088" s="324" t="s">
        <v>170</v>
      </c>
      <c r="I5088" s="324" t="s">
        <v>170</v>
      </c>
    </row>
    <row r="5089" spans="1:9" x14ac:dyDescent="0.25">
      <c r="A5089" s="393">
        <v>44075</v>
      </c>
      <c r="B5089" s="325" t="s">
        <v>171</v>
      </c>
      <c r="C5089" s="325" t="s">
        <v>169</v>
      </c>
      <c r="D5089" s="325" t="s">
        <v>81</v>
      </c>
      <c r="E5089" s="325" t="s">
        <v>47</v>
      </c>
      <c r="F5089" s="325" t="s">
        <v>170</v>
      </c>
      <c r="G5089" s="325" t="s">
        <v>170</v>
      </c>
      <c r="H5089" s="325" t="s">
        <v>170</v>
      </c>
      <c r="I5089" s="325" t="s">
        <v>170</v>
      </c>
    </row>
    <row r="5090" spans="1:9" x14ac:dyDescent="0.25">
      <c r="A5090" s="392">
        <v>44075</v>
      </c>
      <c r="B5090" s="324" t="s">
        <v>171</v>
      </c>
      <c r="C5090" s="324" t="s">
        <v>169</v>
      </c>
      <c r="D5090" s="324" t="s">
        <v>81</v>
      </c>
      <c r="E5090" s="324" t="s">
        <v>48</v>
      </c>
      <c r="F5090" s="324" t="s">
        <v>170</v>
      </c>
      <c r="G5090" s="324" t="s">
        <v>170</v>
      </c>
      <c r="H5090" s="324" t="s">
        <v>170</v>
      </c>
      <c r="I5090" s="324" t="s">
        <v>170</v>
      </c>
    </row>
    <row r="5091" spans="1:9" x14ac:dyDescent="0.25">
      <c r="A5091" s="393">
        <v>44075</v>
      </c>
      <c r="B5091" s="325" t="s">
        <v>171</v>
      </c>
      <c r="C5091" s="325" t="s">
        <v>169</v>
      </c>
      <c r="D5091" s="325" t="s">
        <v>81</v>
      </c>
      <c r="E5091" s="325" t="s">
        <v>50</v>
      </c>
      <c r="F5091" s="325" t="s">
        <v>170</v>
      </c>
      <c r="G5091" s="325" t="s">
        <v>170</v>
      </c>
      <c r="H5091" s="325" t="s">
        <v>170</v>
      </c>
      <c r="I5091" s="325" t="s">
        <v>170</v>
      </c>
    </row>
    <row r="5092" spans="1:9" x14ac:dyDescent="0.25">
      <c r="A5092" s="392">
        <v>44075</v>
      </c>
      <c r="B5092" s="324" t="s">
        <v>171</v>
      </c>
      <c r="C5092" s="324" t="s">
        <v>169</v>
      </c>
      <c r="D5092" s="324" t="s">
        <v>82</v>
      </c>
      <c r="E5092" s="324" t="s">
        <v>9</v>
      </c>
      <c r="F5092" s="324" t="s">
        <v>170</v>
      </c>
      <c r="G5092" s="324" t="s">
        <v>170</v>
      </c>
      <c r="H5092" s="324" t="s">
        <v>170</v>
      </c>
      <c r="I5092" s="324" t="s">
        <v>170</v>
      </c>
    </row>
    <row r="5093" spans="1:9" x14ac:dyDescent="0.25">
      <c r="A5093" s="393">
        <v>44075</v>
      </c>
      <c r="B5093" s="325" t="s">
        <v>171</v>
      </c>
      <c r="C5093" s="325" t="s">
        <v>169</v>
      </c>
      <c r="D5093" s="325" t="s">
        <v>82</v>
      </c>
      <c r="E5093" s="325" t="s">
        <v>10</v>
      </c>
      <c r="F5093" s="325" t="s">
        <v>170</v>
      </c>
      <c r="G5093" s="325" t="s">
        <v>170</v>
      </c>
      <c r="H5093" s="325" t="s">
        <v>170</v>
      </c>
      <c r="I5093" s="325" t="s">
        <v>170</v>
      </c>
    </row>
    <row r="5094" spans="1:9" x14ac:dyDescent="0.25">
      <c r="A5094" s="392">
        <v>44075</v>
      </c>
      <c r="B5094" s="324" t="s">
        <v>171</v>
      </c>
      <c r="C5094" s="324" t="s">
        <v>169</v>
      </c>
      <c r="D5094" s="324" t="s">
        <v>82</v>
      </c>
      <c r="E5094" s="324" t="s">
        <v>11</v>
      </c>
      <c r="F5094" s="324" t="s">
        <v>170</v>
      </c>
      <c r="G5094" s="324" t="s">
        <v>170</v>
      </c>
      <c r="H5094" s="324" t="s">
        <v>170</v>
      </c>
      <c r="I5094" s="324" t="s">
        <v>170</v>
      </c>
    </row>
    <row r="5095" spans="1:9" x14ac:dyDescent="0.25">
      <c r="A5095" s="393">
        <v>44075</v>
      </c>
      <c r="B5095" s="325" t="s">
        <v>171</v>
      </c>
      <c r="C5095" s="325" t="s">
        <v>169</v>
      </c>
      <c r="D5095" s="325" t="s">
        <v>82</v>
      </c>
      <c r="E5095" s="325" t="s">
        <v>12</v>
      </c>
      <c r="F5095" s="325" t="s">
        <v>170</v>
      </c>
      <c r="G5095" s="325" t="s">
        <v>170</v>
      </c>
      <c r="H5095" s="325" t="s">
        <v>170</v>
      </c>
      <c r="I5095" s="325" t="s">
        <v>170</v>
      </c>
    </row>
    <row r="5096" spans="1:9" x14ac:dyDescent="0.25">
      <c r="A5096" s="392">
        <v>44075</v>
      </c>
      <c r="B5096" s="324" t="s">
        <v>171</v>
      </c>
      <c r="C5096" s="324" t="s">
        <v>169</v>
      </c>
      <c r="D5096" s="324" t="s">
        <v>82</v>
      </c>
      <c r="E5096" s="324" t="s">
        <v>13</v>
      </c>
      <c r="F5096" s="324" t="s">
        <v>170</v>
      </c>
      <c r="G5096" s="324" t="s">
        <v>170</v>
      </c>
      <c r="H5096" s="324" t="s">
        <v>170</v>
      </c>
      <c r="I5096" s="324" t="s">
        <v>170</v>
      </c>
    </row>
    <row r="5097" spans="1:9" x14ac:dyDescent="0.25">
      <c r="A5097" s="393">
        <v>44075</v>
      </c>
      <c r="B5097" s="325" t="s">
        <v>157</v>
      </c>
      <c r="C5097" s="325" t="s">
        <v>169</v>
      </c>
      <c r="D5097" s="325" t="s">
        <v>81</v>
      </c>
      <c r="E5097" s="325" t="s">
        <v>46</v>
      </c>
      <c r="F5097" s="325">
        <v>123</v>
      </c>
      <c r="G5097" s="325" t="s">
        <v>170</v>
      </c>
      <c r="H5097" s="325" t="s">
        <v>170</v>
      </c>
      <c r="I5097" s="325" t="s">
        <v>170</v>
      </c>
    </row>
    <row r="5098" spans="1:9" x14ac:dyDescent="0.25">
      <c r="A5098" s="392">
        <v>44075</v>
      </c>
      <c r="B5098" s="324" t="s">
        <v>157</v>
      </c>
      <c r="C5098" s="324" t="s">
        <v>169</v>
      </c>
      <c r="D5098" s="324" t="s">
        <v>81</v>
      </c>
      <c r="E5098" s="324" t="s">
        <v>47</v>
      </c>
      <c r="F5098" s="324">
        <v>89</v>
      </c>
      <c r="G5098" s="324" t="s">
        <v>170</v>
      </c>
      <c r="H5098" s="324" t="s">
        <v>170</v>
      </c>
      <c r="I5098" s="324" t="s">
        <v>170</v>
      </c>
    </row>
    <row r="5099" spans="1:9" x14ac:dyDescent="0.25">
      <c r="A5099" s="393">
        <v>44075</v>
      </c>
      <c r="B5099" s="325" t="s">
        <v>157</v>
      </c>
      <c r="C5099" s="325" t="s">
        <v>169</v>
      </c>
      <c r="D5099" s="325" t="s">
        <v>81</v>
      </c>
      <c r="E5099" s="325" t="s">
        <v>48</v>
      </c>
      <c r="F5099" s="325">
        <v>82</v>
      </c>
      <c r="G5099" s="325" t="s">
        <v>170</v>
      </c>
      <c r="H5099" s="325" t="s">
        <v>170</v>
      </c>
      <c r="I5099" s="325" t="s">
        <v>170</v>
      </c>
    </row>
    <row r="5100" spans="1:9" x14ac:dyDescent="0.25">
      <c r="A5100" s="392">
        <v>44075</v>
      </c>
      <c r="B5100" s="324" t="s">
        <v>157</v>
      </c>
      <c r="C5100" s="324" t="s">
        <v>169</v>
      </c>
      <c r="D5100" s="324" t="s">
        <v>81</v>
      </c>
      <c r="E5100" s="324" t="s">
        <v>50</v>
      </c>
      <c r="F5100" s="324">
        <v>151</v>
      </c>
      <c r="G5100" s="324" t="s">
        <v>170</v>
      </c>
      <c r="H5100" s="324" t="s">
        <v>170</v>
      </c>
      <c r="I5100" s="324" t="s">
        <v>170</v>
      </c>
    </row>
    <row r="5101" spans="1:9" x14ac:dyDescent="0.25">
      <c r="A5101" s="393">
        <v>44075</v>
      </c>
      <c r="B5101" s="325" t="s">
        <v>157</v>
      </c>
      <c r="C5101" s="325" t="s">
        <v>169</v>
      </c>
      <c r="D5101" s="325" t="s">
        <v>82</v>
      </c>
      <c r="E5101" s="325" t="s">
        <v>9</v>
      </c>
      <c r="F5101" s="325">
        <v>56</v>
      </c>
      <c r="G5101" s="325" t="s">
        <v>170</v>
      </c>
      <c r="H5101" s="325" t="s">
        <v>170</v>
      </c>
      <c r="I5101" s="325" t="s">
        <v>170</v>
      </c>
    </row>
    <row r="5102" spans="1:9" x14ac:dyDescent="0.25">
      <c r="A5102" s="392">
        <v>44075</v>
      </c>
      <c r="B5102" s="324" t="s">
        <v>157</v>
      </c>
      <c r="C5102" s="324" t="s">
        <v>169</v>
      </c>
      <c r="D5102" s="324" t="s">
        <v>82</v>
      </c>
      <c r="E5102" s="324" t="s">
        <v>10</v>
      </c>
      <c r="F5102" s="324">
        <v>16</v>
      </c>
      <c r="G5102" s="324" t="s">
        <v>170</v>
      </c>
      <c r="H5102" s="324" t="s">
        <v>170</v>
      </c>
      <c r="I5102" s="324" t="s">
        <v>170</v>
      </c>
    </row>
    <row r="5103" spans="1:9" x14ac:dyDescent="0.25">
      <c r="A5103" s="393">
        <v>44075</v>
      </c>
      <c r="B5103" s="325" t="s">
        <v>157</v>
      </c>
      <c r="C5103" s="325" t="s">
        <v>169</v>
      </c>
      <c r="D5103" s="325" t="s">
        <v>82</v>
      </c>
      <c r="E5103" s="325" t="s">
        <v>11</v>
      </c>
      <c r="F5103" s="325">
        <v>53</v>
      </c>
      <c r="G5103" s="325" t="s">
        <v>170</v>
      </c>
      <c r="H5103" s="325" t="s">
        <v>170</v>
      </c>
      <c r="I5103" s="325" t="s">
        <v>170</v>
      </c>
    </row>
    <row r="5104" spans="1:9" x14ac:dyDescent="0.25">
      <c r="A5104" s="392">
        <v>44075</v>
      </c>
      <c r="B5104" s="324" t="s">
        <v>157</v>
      </c>
      <c r="C5104" s="324" t="s">
        <v>169</v>
      </c>
      <c r="D5104" s="324" t="s">
        <v>82</v>
      </c>
      <c r="E5104" s="324" t="s">
        <v>12</v>
      </c>
      <c r="F5104" s="324">
        <v>67</v>
      </c>
      <c r="G5104" s="324" t="s">
        <v>170</v>
      </c>
      <c r="H5104" s="324" t="s">
        <v>170</v>
      </c>
      <c r="I5104" s="324" t="s">
        <v>170</v>
      </c>
    </row>
    <row r="5105" spans="1:9" x14ac:dyDescent="0.25">
      <c r="A5105" s="393">
        <v>44075</v>
      </c>
      <c r="B5105" s="325" t="s">
        <v>157</v>
      </c>
      <c r="C5105" s="325" t="s">
        <v>169</v>
      </c>
      <c r="D5105" s="325" t="s">
        <v>82</v>
      </c>
      <c r="E5105" s="325" t="s">
        <v>13</v>
      </c>
      <c r="F5105" s="325">
        <v>200</v>
      </c>
      <c r="G5105" s="325" t="s">
        <v>170</v>
      </c>
      <c r="H5105" s="325" t="s">
        <v>170</v>
      </c>
      <c r="I5105" s="325" t="s">
        <v>170</v>
      </c>
    </row>
    <row r="5106" spans="1:9" x14ac:dyDescent="0.25">
      <c r="A5106" s="392">
        <v>44075</v>
      </c>
      <c r="B5106" s="324" t="s">
        <v>158</v>
      </c>
      <c r="C5106" s="324" t="s">
        <v>169</v>
      </c>
      <c r="D5106" s="324" t="s">
        <v>81</v>
      </c>
      <c r="E5106" s="324" t="s">
        <v>46</v>
      </c>
      <c r="F5106" s="324">
        <v>378</v>
      </c>
      <c r="G5106" s="324" t="s">
        <v>170</v>
      </c>
      <c r="H5106" s="324" t="s">
        <v>170</v>
      </c>
      <c r="I5106" s="324" t="s">
        <v>170</v>
      </c>
    </row>
    <row r="5107" spans="1:9" x14ac:dyDescent="0.25">
      <c r="A5107" s="393">
        <v>44075</v>
      </c>
      <c r="B5107" s="325" t="s">
        <v>158</v>
      </c>
      <c r="C5107" s="325" t="s">
        <v>169</v>
      </c>
      <c r="D5107" s="325" t="s">
        <v>81</v>
      </c>
      <c r="E5107" s="325" t="s">
        <v>47</v>
      </c>
      <c r="F5107" s="325">
        <v>91</v>
      </c>
      <c r="G5107" s="325" t="s">
        <v>170</v>
      </c>
      <c r="H5107" s="325" t="s">
        <v>170</v>
      </c>
      <c r="I5107" s="325" t="s">
        <v>170</v>
      </c>
    </row>
    <row r="5108" spans="1:9" x14ac:dyDescent="0.25">
      <c r="A5108" s="392">
        <v>44075</v>
      </c>
      <c r="B5108" s="324" t="s">
        <v>158</v>
      </c>
      <c r="C5108" s="324" t="s">
        <v>169</v>
      </c>
      <c r="D5108" s="324" t="s">
        <v>81</v>
      </c>
      <c r="E5108" s="324" t="s">
        <v>48</v>
      </c>
      <c r="F5108" s="324">
        <v>94</v>
      </c>
      <c r="G5108" s="324" t="s">
        <v>170</v>
      </c>
      <c r="H5108" s="324" t="s">
        <v>170</v>
      </c>
      <c r="I5108" s="324" t="s">
        <v>170</v>
      </c>
    </row>
    <row r="5109" spans="1:9" x14ac:dyDescent="0.25">
      <c r="A5109" s="393">
        <v>44075</v>
      </c>
      <c r="B5109" s="325" t="s">
        <v>158</v>
      </c>
      <c r="C5109" s="325" t="s">
        <v>169</v>
      </c>
      <c r="D5109" s="325" t="s">
        <v>81</v>
      </c>
      <c r="E5109" s="325" t="s">
        <v>50</v>
      </c>
      <c r="F5109" s="325">
        <v>182</v>
      </c>
      <c r="G5109" s="325" t="s">
        <v>170</v>
      </c>
      <c r="H5109" s="325" t="s">
        <v>170</v>
      </c>
      <c r="I5109" s="325" t="s">
        <v>170</v>
      </c>
    </row>
    <row r="5110" spans="1:9" x14ac:dyDescent="0.25">
      <c r="A5110" s="392">
        <v>44075</v>
      </c>
      <c r="B5110" s="324" t="s">
        <v>158</v>
      </c>
      <c r="C5110" s="324" t="s">
        <v>169</v>
      </c>
      <c r="D5110" s="324" t="s">
        <v>82</v>
      </c>
      <c r="E5110" s="324" t="s">
        <v>9</v>
      </c>
      <c r="F5110" s="324">
        <v>42</v>
      </c>
      <c r="G5110" s="324" t="s">
        <v>170</v>
      </c>
      <c r="H5110" s="324" t="s">
        <v>170</v>
      </c>
      <c r="I5110" s="324" t="s">
        <v>170</v>
      </c>
    </row>
    <row r="5111" spans="1:9" x14ac:dyDescent="0.25">
      <c r="A5111" s="393">
        <v>44075</v>
      </c>
      <c r="B5111" s="325" t="s">
        <v>158</v>
      </c>
      <c r="C5111" s="325" t="s">
        <v>169</v>
      </c>
      <c r="D5111" s="325" t="s">
        <v>82</v>
      </c>
      <c r="E5111" s="325" t="s">
        <v>10</v>
      </c>
      <c r="F5111" s="325">
        <v>72</v>
      </c>
      <c r="G5111" s="325" t="s">
        <v>170</v>
      </c>
      <c r="H5111" s="325" t="s">
        <v>170</v>
      </c>
      <c r="I5111" s="325" t="s">
        <v>170</v>
      </c>
    </row>
    <row r="5112" spans="1:9" x14ac:dyDescent="0.25">
      <c r="A5112" s="392">
        <v>44075</v>
      </c>
      <c r="B5112" s="324" t="s">
        <v>158</v>
      </c>
      <c r="C5112" s="324" t="s">
        <v>169</v>
      </c>
      <c r="D5112" s="324" t="s">
        <v>82</v>
      </c>
      <c r="E5112" s="324" t="s">
        <v>11</v>
      </c>
      <c r="F5112" s="324">
        <v>67</v>
      </c>
      <c r="G5112" s="324" t="s">
        <v>170</v>
      </c>
      <c r="H5112" s="324" t="s">
        <v>170</v>
      </c>
      <c r="I5112" s="324" t="s">
        <v>170</v>
      </c>
    </row>
    <row r="5113" spans="1:9" x14ac:dyDescent="0.25">
      <c r="A5113" s="393">
        <v>44075</v>
      </c>
      <c r="B5113" s="325" t="s">
        <v>158</v>
      </c>
      <c r="C5113" s="325" t="s">
        <v>169</v>
      </c>
      <c r="D5113" s="325" t="s">
        <v>82</v>
      </c>
      <c r="E5113" s="325" t="s">
        <v>12</v>
      </c>
      <c r="F5113" s="325">
        <v>193</v>
      </c>
      <c r="G5113" s="325" t="s">
        <v>170</v>
      </c>
      <c r="H5113" s="325" t="s">
        <v>170</v>
      </c>
      <c r="I5113" s="325" t="s">
        <v>170</v>
      </c>
    </row>
    <row r="5114" spans="1:9" x14ac:dyDescent="0.25">
      <c r="A5114" s="392">
        <v>44075</v>
      </c>
      <c r="B5114" s="324" t="s">
        <v>158</v>
      </c>
      <c r="C5114" s="324" t="s">
        <v>169</v>
      </c>
      <c r="D5114" s="324" t="s">
        <v>82</v>
      </c>
      <c r="E5114" s="324" t="s">
        <v>13</v>
      </c>
      <c r="F5114" s="324">
        <v>371</v>
      </c>
      <c r="G5114" s="324" t="s">
        <v>170</v>
      </c>
      <c r="H5114" s="324" t="s">
        <v>170</v>
      </c>
      <c r="I5114" s="324" t="s">
        <v>170</v>
      </c>
    </row>
    <row r="5115" spans="1:9" x14ac:dyDescent="0.25">
      <c r="A5115" s="393">
        <v>44075</v>
      </c>
      <c r="B5115" s="325" t="s">
        <v>94</v>
      </c>
      <c r="C5115" s="325" t="s">
        <v>169</v>
      </c>
      <c r="D5115" s="325" t="s">
        <v>81</v>
      </c>
      <c r="E5115" s="325" t="s">
        <v>46</v>
      </c>
      <c r="F5115" s="325">
        <v>264</v>
      </c>
      <c r="G5115" s="325">
        <v>246</v>
      </c>
      <c r="H5115" s="325">
        <v>18</v>
      </c>
      <c r="I5115" s="325">
        <v>7.0000000000000007E-2</v>
      </c>
    </row>
    <row r="5116" spans="1:9" x14ac:dyDescent="0.25">
      <c r="A5116" s="392">
        <v>44075</v>
      </c>
      <c r="B5116" s="324" t="s">
        <v>94</v>
      </c>
      <c r="C5116" s="324" t="s">
        <v>169</v>
      </c>
      <c r="D5116" s="324" t="s">
        <v>81</v>
      </c>
      <c r="E5116" s="324" t="s">
        <v>47</v>
      </c>
      <c r="F5116" s="324">
        <v>625</v>
      </c>
      <c r="G5116" s="324">
        <v>629</v>
      </c>
      <c r="H5116" s="324">
        <v>-4</v>
      </c>
      <c r="I5116" s="324">
        <v>-0.01</v>
      </c>
    </row>
    <row r="5117" spans="1:9" x14ac:dyDescent="0.25">
      <c r="A5117" s="393">
        <v>44075</v>
      </c>
      <c r="B5117" s="325" t="s">
        <v>94</v>
      </c>
      <c r="C5117" s="325" t="s">
        <v>169</v>
      </c>
      <c r="D5117" s="325" t="s">
        <v>81</v>
      </c>
      <c r="E5117" s="325" t="s">
        <v>48</v>
      </c>
      <c r="F5117" s="325">
        <v>286</v>
      </c>
      <c r="G5117" s="325">
        <v>287</v>
      </c>
      <c r="H5117" s="325">
        <v>-1</v>
      </c>
      <c r="I5117" s="325">
        <v>0</v>
      </c>
    </row>
    <row r="5118" spans="1:9" x14ac:dyDescent="0.25">
      <c r="A5118" s="392">
        <v>44075</v>
      </c>
      <c r="B5118" s="324" t="s">
        <v>94</v>
      </c>
      <c r="C5118" s="324" t="s">
        <v>169</v>
      </c>
      <c r="D5118" s="324" t="s">
        <v>81</v>
      </c>
      <c r="E5118" s="324" t="s">
        <v>50</v>
      </c>
      <c r="F5118" s="324">
        <v>1764</v>
      </c>
      <c r="G5118" s="324">
        <v>1764</v>
      </c>
      <c r="H5118" s="324">
        <v>0</v>
      </c>
      <c r="I5118" s="324">
        <v>0</v>
      </c>
    </row>
    <row r="5119" spans="1:9" x14ac:dyDescent="0.25">
      <c r="A5119" s="393">
        <v>44075</v>
      </c>
      <c r="B5119" s="325" t="s">
        <v>94</v>
      </c>
      <c r="C5119" s="325" t="s">
        <v>169</v>
      </c>
      <c r="D5119" s="325" t="s">
        <v>82</v>
      </c>
      <c r="E5119" s="325" t="s">
        <v>9</v>
      </c>
      <c r="F5119" s="325">
        <v>721</v>
      </c>
      <c r="G5119" s="325">
        <v>718</v>
      </c>
      <c r="H5119" s="325">
        <v>3</v>
      </c>
      <c r="I5119" s="325">
        <v>0</v>
      </c>
    </row>
    <row r="5120" spans="1:9" x14ac:dyDescent="0.25">
      <c r="A5120" s="392">
        <v>44075</v>
      </c>
      <c r="B5120" s="324" t="s">
        <v>94</v>
      </c>
      <c r="C5120" s="324" t="s">
        <v>169</v>
      </c>
      <c r="D5120" s="324" t="s">
        <v>82</v>
      </c>
      <c r="E5120" s="324" t="s">
        <v>10</v>
      </c>
      <c r="F5120" s="324">
        <v>289</v>
      </c>
      <c r="G5120" s="324">
        <v>290</v>
      </c>
      <c r="H5120" s="324">
        <v>-1</v>
      </c>
      <c r="I5120" s="324">
        <v>0</v>
      </c>
    </row>
    <row r="5121" spans="1:9" x14ac:dyDescent="0.25">
      <c r="A5121" s="393">
        <v>44075</v>
      </c>
      <c r="B5121" s="325" t="s">
        <v>94</v>
      </c>
      <c r="C5121" s="325" t="s">
        <v>169</v>
      </c>
      <c r="D5121" s="325" t="s">
        <v>82</v>
      </c>
      <c r="E5121" s="325" t="s">
        <v>11</v>
      </c>
      <c r="F5121" s="325">
        <v>565</v>
      </c>
      <c r="G5121" s="325">
        <v>565</v>
      </c>
      <c r="H5121" s="325">
        <v>0</v>
      </c>
      <c r="I5121" s="325">
        <v>0</v>
      </c>
    </row>
    <row r="5122" spans="1:9" x14ac:dyDescent="0.25">
      <c r="A5122" s="392">
        <v>44075</v>
      </c>
      <c r="B5122" s="324" t="s">
        <v>94</v>
      </c>
      <c r="C5122" s="324" t="s">
        <v>169</v>
      </c>
      <c r="D5122" s="324" t="s">
        <v>82</v>
      </c>
      <c r="E5122" s="324" t="s">
        <v>12</v>
      </c>
      <c r="F5122" s="324">
        <v>475</v>
      </c>
      <c r="G5122" s="324">
        <v>472</v>
      </c>
      <c r="H5122" s="324">
        <v>3</v>
      </c>
      <c r="I5122" s="324">
        <v>0.01</v>
      </c>
    </row>
    <row r="5123" spans="1:9" x14ac:dyDescent="0.25">
      <c r="A5123" s="393">
        <v>44075</v>
      </c>
      <c r="B5123" s="325" t="s">
        <v>94</v>
      </c>
      <c r="C5123" s="325" t="s">
        <v>169</v>
      </c>
      <c r="D5123" s="325" t="s">
        <v>82</v>
      </c>
      <c r="E5123" s="325" t="s">
        <v>13</v>
      </c>
      <c r="F5123" s="325">
        <v>889</v>
      </c>
      <c r="G5123" s="325">
        <v>881</v>
      </c>
      <c r="H5123" s="325">
        <v>8</v>
      </c>
      <c r="I5123" s="325">
        <v>0.01</v>
      </c>
    </row>
    <row r="5124" spans="1:9" x14ac:dyDescent="0.25">
      <c r="A5124" s="392">
        <v>44075</v>
      </c>
      <c r="B5124" s="324" t="s">
        <v>159</v>
      </c>
      <c r="C5124" s="324" t="s">
        <v>169</v>
      </c>
      <c r="D5124" s="324" t="s">
        <v>81</v>
      </c>
      <c r="E5124" s="324" t="s">
        <v>46</v>
      </c>
      <c r="F5124" s="324">
        <v>121</v>
      </c>
      <c r="G5124" s="324" t="s">
        <v>170</v>
      </c>
      <c r="H5124" s="324" t="s">
        <v>170</v>
      </c>
      <c r="I5124" s="324" t="s">
        <v>170</v>
      </c>
    </row>
    <row r="5125" spans="1:9" x14ac:dyDescent="0.25">
      <c r="A5125" s="393">
        <v>44075</v>
      </c>
      <c r="B5125" s="325" t="s">
        <v>159</v>
      </c>
      <c r="C5125" s="325" t="s">
        <v>169</v>
      </c>
      <c r="D5125" s="325" t="s">
        <v>81</v>
      </c>
      <c r="E5125" s="325" t="s">
        <v>47</v>
      </c>
      <c r="F5125" s="325">
        <v>61</v>
      </c>
      <c r="G5125" s="325" t="s">
        <v>170</v>
      </c>
      <c r="H5125" s="325" t="s">
        <v>170</v>
      </c>
      <c r="I5125" s="325" t="s">
        <v>170</v>
      </c>
    </row>
    <row r="5126" spans="1:9" x14ac:dyDescent="0.25">
      <c r="A5126" s="392">
        <v>44075</v>
      </c>
      <c r="B5126" s="324" t="s">
        <v>159</v>
      </c>
      <c r="C5126" s="324" t="s">
        <v>169</v>
      </c>
      <c r="D5126" s="324" t="s">
        <v>81</v>
      </c>
      <c r="E5126" s="324" t="s">
        <v>48</v>
      </c>
      <c r="F5126" s="324">
        <v>62</v>
      </c>
      <c r="G5126" s="324" t="s">
        <v>170</v>
      </c>
      <c r="H5126" s="324" t="s">
        <v>170</v>
      </c>
      <c r="I5126" s="324" t="s">
        <v>170</v>
      </c>
    </row>
    <row r="5127" spans="1:9" x14ac:dyDescent="0.25">
      <c r="A5127" s="393">
        <v>44075</v>
      </c>
      <c r="B5127" s="325" t="s">
        <v>159</v>
      </c>
      <c r="C5127" s="325" t="s">
        <v>169</v>
      </c>
      <c r="D5127" s="325" t="s">
        <v>81</v>
      </c>
      <c r="E5127" s="325" t="s">
        <v>50</v>
      </c>
      <c r="F5127" s="325">
        <v>126</v>
      </c>
      <c r="G5127" s="325" t="s">
        <v>170</v>
      </c>
      <c r="H5127" s="325" t="s">
        <v>170</v>
      </c>
      <c r="I5127" s="325" t="s">
        <v>170</v>
      </c>
    </row>
    <row r="5128" spans="1:9" x14ac:dyDescent="0.25">
      <c r="A5128" s="392">
        <v>44075</v>
      </c>
      <c r="B5128" s="324" t="s">
        <v>159</v>
      </c>
      <c r="C5128" s="324" t="s">
        <v>169</v>
      </c>
      <c r="D5128" s="324" t="s">
        <v>82</v>
      </c>
      <c r="E5128" s="324" t="s">
        <v>9</v>
      </c>
      <c r="F5128" s="324">
        <v>28</v>
      </c>
      <c r="G5128" s="324" t="s">
        <v>170</v>
      </c>
      <c r="H5128" s="324" t="s">
        <v>170</v>
      </c>
      <c r="I5128" s="324" t="s">
        <v>170</v>
      </c>
    </row>
    <row r="5129" spans="1:9" x14ac:dyDescent="0.25">
      <c r="A5129" s="393">
        <v>44075</v>
      </c>
      <c r="B5129" s="325" t="s">
        <v>159</v>
      </c>
      <c r="C5129" s="325" t="s">
        <v>169</v>
      </c>
      <c r="D5129" s="325" t="s">
        <v>82</v>
      </c>
      <c r="E5129" s="325" t="s">
        <v>10</v>
      </c>
      <c r="F5129" s="325">
        <v>52</v>
      </c>
      <c r="G5129" s="325" t="s">
        <v>170</v>
      </c>
      <c r="H5129" s="325" t="s">
        <v>170</v>
      </c>
      <c r="I5129" s="325" t="s">
        <v>170</v>
      </c>
    </row>
    <row r="5130" spans="1:9" x14ac:dyDescent="0.25">
      <c r="A5130" s="392">
        <v>44075</v>
      </c>
      <c r="B5130" s="324" t="s">
        <v>159</v>
      </c>
      <c r="C5130" s="324" t="s">
        <v>169</v>
      </c>
      <c r="D5130" s="324" t="s">
        <v>82</v>
      </c>
      <c r="E5130" s="324" t="s">
        <v>11</v>
      </c>
      <c r="F5130" s="324">
        <v>29</v>
      </c>
      <c r="G5130" s="324" t="s">
        <v>170</v>
      </c>
      <c r="H5130" s="324" t="s">
        <v>170</v>
      </c>
      <c r="I5130" s="324" t="s">
        <v>170</v>
      </c>
    </row>
    <row r="5131" spans="1:9" x14ac:dyDescent="0.25">
      <c r="A5131" s="393">
        <v>44075</v>
      </c>
      <c r="B5131" s="325" t="s">
        <v>159</v>
      </c>
      <c r="C5131" s="325" t="s">
        <v>169</v>
      </c>
      <c r="D5131" s="325" t="s">
        <v>82</v>
      </c>
      <c r="E5131" s="325" t="s">
        <v>12</v>
      </c>
      <c r="F5131" s="325">
        <v>111</v>
      </c>
      <c r="G5131" s="325" t="s">
        <v>170</v>
      </c>
      <c r="H5131" s="325" t="s">
        <v>170</v>
      </c>
      <c r="I5131" s="325" t="s">
        <v>170</v>
      </c>
    </row>
    <row r="5132" spans="1:9" x14ac:dyDescent="0.25">
      <c r="A5132" s="392">
        <v>44075</v>
      </c>
      <c r="B5132" s="324" t="s">
        <v>159</v>
      </c>
      <c r="C5132" s="324" t="s">
        <v>169</v>
      </c>
      <c r="D5132" s="324" t="s">
        <v>82</v>
      </c>
      <c r="E5132" s="324" t="s">
        <v>13</v>
      </c>
      <c r="F5132" s="324">
        <v>150</v>
      </c>
      <c r="G5132" s="324" t="s">
        <v>170</v>
      </c>
      <c r="H5132" s="324" t="s">
        <v>170</v>
      </c>
      <c r="I5132" s="324" t="s">
        <v>170</v>
      </c>
    </row>
    <row r="5133" spans="1:9" x14ac:dyDescent="0.25">
      <c r="A5133" s="393">
        <v>44075</v>
      </c>
      <c r="B5133" s="325" t="s">
        <v>160</v>
      </c>
      <c r="C5133" s="325" t="s">
        <v>169</v>
      </c>
      <c r="D5133" s="325" t="s">
        <v>81</v>
      </c>
      <c r="E5133" s="325" t="s">
        <v>46</v>
      </c>
      <c r="F5133" s="325">
        <v>24</v>
      </c>
      <c r="G5133" s="325" t="s">
        <v>170</v>
      </c>
      <c r="H5133" s="325" t="s">
        <v>170</v>
      </c>
      <c r="I5133" s="325" t="s">
        <v>170</v>
      </c>
    </row>
    <row r="5134" spans="1:9" x14ac:dyDescent="0.25">
      <c r="A5134" s="392">
        <v>44075</v>
      </c>
      <c r="B5134" s="324" t="s">
        <v>160</v>
      </c>
      <c r="C5134" s="324" t="s">
        <v>169</v>
      </c>
      <c r="D5134" s="324" t="s">
        <v>81</v>
      </c>
      <c r="E5134" s="324" t="s">
        <v>47</v>
      </c>
      <c r="F5134" s="324">
        <v>18</v>
      </c>
      <c r="G5134" s="324" t="s">
        <v>170</v>
      </c>
      <c r="H5134" s="324" t="s">
        <v>170</v>
      </c>
      <c r="I5134" s="324" t="s">
        <v>170</v>
      </c>
    </row>
    <row r="5135" spans="1:9" x14ac:dyDescent="0.25">
      <c r="A5135" s="393">
        <v>44075</v>
      </c>
      <c r="B5135" s="325" t="s">
        <v>160</v>
      </c>
      <c r="C5135" s="325" t="s">
        <v>169</v>
      </c>
      <c r="D5135" s="325" t="s">
        <v>81</v>
      </c>
      <c r="E5135" s="325" t="s">
        <v>48</v>
      </c>
      <c r="F5135" s="325">
        <v>22</v>
      </c>
      <c r="G5135" s="325" t="s">
        <v>170</v>
      </c>
      <c r="H5135" s="325" t="s">
        <v>170</v>
      </c>
      <c r="I5135" s="325" t="s">
        <v>170</v>
      </c>
    </row>
    <row r="5136" spans="1:9" x14ac:dyDescent="0.25">
      <c r="A5136" s="392">
        <v>44075</v>
      </c>
      <c r="B5136" s="324" t="s">
        <v>160</v>
      </c>
      <c r="C5136" s="324" t="s">
        <v>169</v>
      </c>
      <c r="D5136" s="324" t="s">
        <v>81</v>
      </c>
      <c r="E5136" s="324" t="s">
        <v>50</v>
      </c>
      <c r="F5136" s="324">
        <v>76</v>
      </c>
      <c r="G5136" s="324" t="s">
        <v>170</v>
      </c>
      <c r="H5136" s="324" t="s">
        <v>170</v>
      </c>
      <c r="I5136" s="324" t="s">
        <v>170</v>
      </c>
    </row>
    <row r="5137" spans="1:9" x14ac:dyDescent="0.25">
      <c r="A5137" s="393">
        <v>44075</v>
      </c>
      <c r="B5137" s="325" t="s">
        <v>13</v>
      </c>
      <c r="C5137" s="325" t="s">
        <v>169</v>
      </c>
      <c r="D5137" s="325" t="s">
        <v>81</v>
      </c>
      <c r="E5137" s="325" t="s">
        <v>46</v>
      </c>
      <c r="F5137" s="325">
        <v>190</v>
      </c>
      <c r="G5137" s="325">
        <v>221</v>
      </c>
      <c r="H5137" s="325">
        <v>-31</v>
      </c>
      <c r="I5137" s="325">
        <v>-0.14000000000000001</v>
      </c>
    </row>
    <row r="5138" spans="1:9" x14ac:dyDescent="0.25">
      <c r="A5138" s="392">
        <v>44075</v>
      </c>
      <c r="B5138" s="324" t="s">
        <v>13</v>
      </c>
      <c r="C5138" s="324" t="s">
        <v>169</v>
      </c>
      <c r="D5138" s="324" t="s">
        <v>81</v>
      </c>
      <c r="E5138" s="324" t="s">
        <v>47</v>
      </c>
      <c r="F5138" s="324">
        <v>73</v>
      </c>
      <c r="G5138" s="324">
        <v>73</v>
      </c>
      <c r="H5138" s="324">
        <v>0</v>
      </c>
      <c r="I5138" s="324">
        <v>0</v>
      </c>
    </row>
    <row r="5139" spans="1:9" x14ac:dyDescent="0.25">
      <c r="A5139" s="393">
        <v>44075</v>
      </c>
      <c r="B5139" s="325" t="s">
        <v>13</v>
      </c>
      <c r="C5139" s="325" t="s">
        <v>169</v>
      </c>
      <c r="D5139" s="325" t="s">
        <v>81</v>
      </c>
      <c r="E5139" s="325" t="s">
        <v>48</v>
      </c>
      <c r="F5139" s="325">
        <v>73</v>
      </c>
      <c r="G5139" s="325">
        <v>84</v>
      </c>
      <c r="H5139" s="325">
        <v>-11</v>
      </c>
      <c r="I5139" s="325">
        <v>-0.13</v>
      </c>
    </row>
    <row r="5140" spans="1:9" x14ac:dyDescent="0.25">
      <c r="A5140" s="392">
        <v>44075</v>
      </c>
      <c r="B5140" s="324" t="s">
        <v>13</v>
      </c>
      <c r="C5140" s="324" t="s">
        <v>169</v>
      </c>
      <c r="D5140" s="324" t="s">
        <v>81</v>
      </c>
      <c r="E5140" s="324" t="s">
        <v>50</v>
      </c>
      <c r="F5140" s="324">
        <v>104</v>
      </c>
      <c r="G5140" s="324">
        <v>106</v>
      </c>
      <c r="H5140" s="324">
        <v>-2</v>
      </c>
      <c r="I5140" s="324">
        <v>-0.02</v>
      </c>
    </row>
    <row r="5141" spans="1:9" x14ac:dyDescent="0.25">
      <c r="A5141" s="393">
        <v>44075</v>
      </c>
      <c r="B5141" s="325" t="s">
        <v>95</v>
      </c>
      <c r="C5141" s="325" t="s">
        <v>169</v>
      </c>
      <c r="D5141" s="325" t="s">
        <v>81</v>
      </c>
      <c r="E5141" s="325" t="s">
        <v>46</v>
      </c>
      <c r="F5141" s="325">
        <v>723</v>
      </c>
      <c r="G5141" s="325">
        <v>623</v>
      </c>
      <c r="H5141" s="325">
        <v>100</v>
      </c>
      <c r="I5141" s="325">
        <v>0.16</v>
      </c>
    </row>
    <row r="5142" spans="1:9" x14ac:dyDescent="0.25">
      <c r="A5142" s="392">
        <v>44075</v>
      </c>
      <c r="B5142" s="324" t="s">
        <v>95</v>
      </c>
      <c r="C5142" s="324" t="s">
        <v>169</v>
      </c>
      <c r="D5142" s="324" t="s">
        <v>81</v>
      </c>
      <c r="E5142" s="324" t="s">
        <v>47</v>
      </c>
      <c r="F5142" s="324">
        <v>246</v>
      </c>
      <c r="G5142" s="324">
        <v>233</v>
      </c>
      <c r="H5142" s="324">
        <v>13</v>
      </c>
      <c r="I5142" s="324">
        <v>0.06</v>
      </c>
    </row>
    <row r="5143" spans="1:9" x14ac:dyDescent="0.25">
      <c r="A5143" s="393">
        <v>44075</v>
      </c>
      <c r="B5143" s="325" t="s">
        <v>95</v>
      </c>
      <c r="C5143" s="325" t="s">
        <v>169</v>
      </c>
      <c r="D5143" s="325" t="s">
        <v>81</v>
      </c>
      <c r="E5143" s="325" t="s">
        <v>48</v>
      </c>
      <c r="F5143" s="325">
        <v>257</v>
      </c>
      <c r="G5143" s="325">
        <v>246</v>
      </c>
      <c r="H5143" s="325">
        <v>11</v>
      </c>
      <c r="I5143" s="325">
        <v>0.04</v>
      </c>
    </row>
    <row r="5144" spans="1:9" x14ac:dyDescent="0.25">
      <c r="A5144" s="392">
        <v>44075</v>
      </c>
      <c r="B5144" s="324" t="s">
        <v>95</v>
      </c>
      <c r="C5144" s="324" t="s">
        <v>169</v>
      </c>
      <c r="D5144" s="324" t="s">
        <v>81</v>
      </c>
      <c r="E5144" s="324" t="s">
        <v>50</v>
      </c>
      <c r="F5144" s="324">
        <v>310</v>
      </c>
      <c r="G5144" s="324">
        <v>310</v>
      </c>
      <c r="H5144" s="324">
        <v>0</v>
      </c>
      <c r="I5144" s="324">
        <v>0</v>
      </c>
    </row>
    <row r="5145" spans="1:9" x14ac:dyDescent="0.25">
      <c r="A5145" s="393">
        <v>44075</v>
      </c>
      <c r="B5145" s="325" t="s">
        <v>95</v>
      </c>
      <c r="C5145" s="325" t="s">
        <v>169</v>
      </c>
      <c r="D5145" s="325" t="s">
        <v>82</v>
      </c>
      <c r="E5145" s="325" t="s">
        <v>9</v>
      </c>
      <c r="F5145" s="325">
        <v>42</v>
      </c>
      <c r="G5145" s="325">
        <v>42</v>
      </c>
      <c r="H5145" s="325">
        <v>0</v>
      </c>
      <c r="I5145" s="325">
        <v>0</v>
      </c>
    </row>
    <row r="5146" spans="1:9" x14ac:dyDescent="0.25">
      <c r="A5146" s="392">
        <v>44075</v>
      </c>
      <c r="B5146" s="324" t="s">
        <v>95</v>
      </c>
      <c r="C5146" s="324" t="s">
        <v>169</v>
      </c>
      <c r="D5146" s="324" t="s">
        <v>82</v>
      </c>
      <c r="E5146" s="324" t="s">
        <v>10</v>
      </c>
      <c r="F5146" s="324">
        <v>72</v>
      </c>
      <c r="G5146" s="324">
        <v>71</v>
      </c>
      <c r="H5146" s="324">
        <v>1</v>
      </c>
      <c r="I5146" s="324">
        <v>0.01</v>
      </c>
    </row>
    <row r="5147" spans="1:9" x14ac:dyDescent="0.25">
      <c r="A5147" s="393">
        <v>44075</v>
      </c>
      <c r="B5147" s="325" t="s">
        <v>95</v>
      </c>
      <c r="C5147" s="325" t="s">
        <v>169</v>
      </c>
      <c r="D5147" s="325" t="s">
        <v>82</v>
      </c>
      <c r="E5147" s="325" t="s">
        <v>11</v>
      </c>
      <c r="F5147" s="325">
        <v>67</v>
      </c>
      <c r="G5147" s="325">
        <v>67</v>
      </c>
      <c r="H5147" s="325">
        <v>0</v>
      </c>
      <c r="I5147" s="325">
        <v>0</v>
      </c>
    </row>
    <row r="5148" spans="1:9" x14ac:dyDescent="0.25">
      <c r="A5148" s="392">
        <v>44075</v>
      </c>
      <c r="B5148" s="324" t="s">
        <v>95</v>
      </c>
      <c r="C5148" s="324" t="s">
        <v>169</v>
      </c>
      <c r="D5148" s="324" t="s">
        <v>82</v>
      </c>
      <c r="E5148" s="324" t="s">
        <v>12</v>
      </c>
      <c r="F5148" s="324">
        <v>193</v>
      </c>
      <c r="G5148" s="324">
        <v>191</v>
      </c>
      <c r="H5148" s="324">
        <v>2</v>
      </c>
      <c r="I5148" s="324">
        <v>0.01</v>
      </c>
    </row>
    <row r="5149" spans="1:9" x14ac:dyDescent="0.25">
      <c r="A5149" s="393">
        <v>44075</v>
      </c>
      <c r="B5149" s="325" t="s">
        <v>95</v>
      </c>
      <c r="C5149" s="325" t="s">
        <v>169</v>
      </c>
      <c r="D5149" s="325" t="s">
        <v>82</v>
      </c>
      <c r="E5149" s="325" t="s">
        <v>13</v>
      </c>
      <c r="F5149" s="325">
        <v>371</v>
      </c>
      <c r="G5149" s="325">
        <v>309</v>
      </c>
      <c r="H5149" s="325">
        <v>62</v>
      </c>
      <c r="I5149" s="325">
        <v>0.2</v>
      </c>
    </row>
    <row r="5150" spans="1:9" x14ac:dyDescent="0.25">
      <c r="A5150" s="392">
        <v>44075</v>
      </c>
      <c r="B5150" s="324" t="s">
        <v>96</v>
      </c>
      <c r="C5150" s="324" t="s">
        <v>169</v>
      </c>
      <c r="D5150" s="324" t="s">
        <v>81</v>
      </c>
      <c r="E5150" s="324" t="s">
        <v>46</v>
      </c>
      <c r="F5150" s="324">
        <v>414</v>
      </c>
      <c r="G5150" s="324">
        <v>377</v>
      </c>
      <c r="H5150" s="324">
        <v>37</v>
      </c>
      <c r="I5150" s="324">
        <v>0.1</v>
      </c>
    </row>
    <row r="5151" spans="1:9" x14ac:dyDescent="0.25">
      <c r="A5151" s="393">
        <v>44075</v>
      </c>
      <c r="B5151" s="325" t="s">
        <v>96</v>
      </c>
      <c r="C5151" s="325" t="s">
        <v>169</v>
      </c>
      <c r="D5151" s="325" t="s">
        <v>81</v>
      </c>
      <c r="E5151" s="325" t="s">
        <v>47</v>
      </c>
      <c r="F5151" s="325">
        <v>468</v>
      </c>
      <c r="G5151" s="325">
        <v>470</v>
      </c>
      <c r="H5151" s="325">
        <v>-2</v>
      </c>
      <c r="I5151" s="325">
        <v>0</v>
      </c>
    </row>
    <row r="5152" spans="1:9" x14ac:dyDescent="0.25">
      <c r="A5152" s="392">
        <v>44075</v>
      </c>
      <c r="B5152" s="324" t="s">
        <v>96</v>
      </c>
      <c r="C5152" s="324" t="s">
        <v>169</v>
      </c>
      <c r="D5152" s="324" t="s">
        <v>81</v>
      </c>
      <c r="E5152" s="324" t="s">
        <v>48</v>
      </c>
      <c r="F5152" s="324">
        <v>335</v>
      </c>
      <c r="G5152" s="324">
        <v>331</v>
      </c>
      <c r="H5152" s="324">
        <v>4</v>
      </c>
      <c r="I5152" s="324">
        <v>0.01</v>
      </c>
    </row>
    <row r="5153" spans="1:9" x14ac:dyDescent="0.25">
      <c r="A5153" s="393">
        <v>44075</v>
      </c>
      <c r="B5153" s="325" t="s">
        <v>96</v>
      </c>
      <c r="C5153" s="325" t="s">
        <v>169</v>
      </c>
      <c r="D5153" s="325" t="s">
        <v>81</v>
      </c>
      <c r="E5153" s="325" t="s">
        <v>50</v>
      </c>
      <c r="F5153" s="325">
        <v>633</v>
      </c>
      <c r="G5153" s="325">
        <v>633</v>
      </c>
      <c r="H5153" s="325">
        <v>0</v>
      </c>
      <c r="I5153" s="325">
        <v>0</v>
      </c>
    </row>
    <row r="5154" spans="1:9" x14ac:dyDescent="0.25">
      <c r="A5154" s="392">
        <v>44075</v>
      </c>
      <c r="B5154" s="324" t="s">
        <v>96</v>
      </c>
      <c r="C5154" s="324" t="s">
        <v>169</v>
      </c>
      <c r="D5154" s="324" t="s">
        <v>82</v>
      </c>
      <c r="E5154" s="324" t="s">
        <v>9</v>
      </c>
      <c r="F5154" s="324">
        <v>393</v>
      </c>
      <c r="G5154" s="324">
        <v>393</v>
      </c>
      <c r="H5154" s="324">
        <v>0</v>
      </c>
      <c r="I5154" s="324">
        <v>0</v>
      </c>
    </row>
    <row r="5155" spans="1:9" x14ac:dyDescent="0.25">
      <c r="A5155" s="393">
        <v>44075</v>
      </c>
      <c r="B5155" s="325" t="s">
        <v>96</v>
      </c>
      <c r="C5155" s="325" t="s">
        <v>169</v>
      </c>
      <c r="D5155" s="325" t="s">
        <v>82</v>
      </c>
      <c r="E5155" s="325" t="s">
        <v>10</v>
      </c>
      <c r="F5155" s="325">
        <v>188</v>
      </c>
      <c r="G5155" s="325">
        <v>190</v>
      </c>
      <c r="H5155" s="325">
        <v>-2</v>
      </c>
      <c r="I5155" s="325">
        <v>-0.01</v>
      </c>
    </row>
    <row r="5156" spans="1:9" x14ac:dyDescent="0.25">
      <c r="A5156" s="392">
        <v>44075</v>
      </c>
      <c r="B5156" s="324" t="s">
        <v>96</v>
      </c>
      <c r="C5156" s="324" t="s">
        <v>169</v>
      </c>
      <c r="D5156" s="324" t="s">
        <v>82</v>
      </c>
      <c r="E5156" s="324" t="s">
        <v>11</v>
      </c>
      <c r="F5156" s="324">
        <v>182</v>
      </c>
      <c r="G5156" s="324">
        <v>182</v>
      </c>
      <c r="H5156" s="324">
        <v>0</v>
      </c>
      <c r="I5156" s="324">
        <v>0</v>
      </c>
    </row>
    <row r="5157" spans="1:9" x14ac:dyDescent="0.25">
      <c r="A5157" s="393">
        <v>44075</v>
      </c>
      <c r="B5157" s="325" t="s">
        <v>96</v>
      </c>
      <c r="C5157" s="325" t="s">
        <v>169</v>
      </c>
      <c r="D5157" s="325" t="s">
        <v>82</v>
      </c>
      <c r="E5157" s="325" t="s">
        <v>12</v>
      </c>
      <c r="F5157" s="325">
        <v>97</v>
      </c>
      <c r="G5157" s="325">
        <v>97</v>
      </c>
      <c r="H5157" s="325">
        <v>0</v>
      </c>
      <c r="I5157" s="325">
        <v>0</v>
      </c>
    </row>
    <row r="5158" spans="1:9" x14ac:dyDescent="0.25">
      <c r="A5158" s="392">
        <v>44075</v>
      </c>
      <c r="B5158" s="324" t="s">
        <v>96</v>
      </c>
      <c r="C5158" s="324" t="s">
        <v>169</v>
      </c>
      <c r="D5158" s="324" t="s">
        <v>82</v>
      </c>
      <c r="E5158" s="324" t="s">
        <v>13</v>
      </c>
      <c r="F5158" s="324">
        <v>691</v>
      </c>
      <c r="G5158" s="324">
        <v>658</v>
      </c>
      <c r="H5158" s="324">
        <v>33</v>
      </c>
      <c r="I5158" s="324">
        <v>0.05</v>
      </c>
    </row>
    <row r="5159" spans="1:9" x14ac:dyDescent="0.25">
      <c r="A5159" s="393">
        <v>44075</v>
      </c>
      <c r="B5159" s="325" t="s">
        <v>161</v>
      </c>
      <c r="C5159" s="325" t="s">
        <v>169</v>
      </c>
      <c r="D5159" s="325" t="s">
        <v>81</v>
      </c>
      <c r="E5159" s="325" t="s">
        <v>46</v>
      </c>
      <c r="F5159" s="325">
        <v>69</v>
      </c>
      <c r="G5159" s="325" t="s">
        <v>170</v>
      </c>
      <c r="H5159" s="325" t="s">
        <v>170</v>
      </c>
      <c r="I5159" s="325" t="s">
        <v>170</v>
      </c>
    </row>
    <row r="5160" spans="1:9" x14ac:dyDescent="0.25">
      <c r="A5160" s="392">
        <v>44075</v>
      </c>
      <c r="B5160" s="324" t="s">
        <v>161</v>
      </c>
      <c r="C5160" s="324" t="s">
        <v>169</v>
      </c>
      <c r="D5160" s="324" t="s">
        <v>81</v>
      </c>
      <c r="E5160" s="324" t="s">
        <v>47</v>
      </c>
      <c r="F5160" s="324">
        <v>118</v>
      </c>
      <c r="G5160" s="324" t="s">
        <v>170</v>
      </c>
      <c r="H5160" s="324" t="s">
        <v>170</v>
      </c>
      <c r="I5160" s="324" t="s">
        <v>170</v>
      </c>
    </row>
    <row r="5161" spans="1:9" x14ac:dyDescent="0.25">
      <c r="A5161" s="393">
        <v>44075</v>
      </c>
      <c r="B5161" s="325" t="s">
        <v>161</v>
      </c>
      <c r="C5161" s="325" t="s">
        <v>169</v>
      </c>
      <c r="D5161" s="325" t="s">
        <v>81</v>
      </c>
      <c r="E5161" s="325" t="s">
        <v>48</v>
      </c>
      <c r="F5161" s="325">
        <v>56</v>
      </c>
      <c r="G5161" s="325" t="s">
        <v>170</v>
      </c>
      <c r="H5161" s="325" t="s">
        <v>170</v>
      </c>
      <c r="I5161" s="325" t="s">
        <v>170</v>
      </c>
    </row>
    <row r="5162" spans="1:9" x14ac:dyDescent="0.25">
      <c r="A5162" s="392">
        <v>44075</v>
      </c>
      <c r="B5162" s="324" t="s">
        <v>161</v>
      </c>
      <c r="C5162" s="324" t="s">
        <v>169</v>
      </c>
      <c r="D5162" s="324" t="s">
        <v>81</v>
      </c>
      <c r="E5162" s="324" t="s">
        <v>50</v>
      </c>
      <c r="F5162" s="324">
        <v>419</v>
      </c>
      <c r="G5162" s="324" t="s">
        <v>170</v>
      </c>
      <c r="H5162" s="324" t="s">
        <v>170</v>
      </c>
      <c r="I5162" s="324" t="s">
        <v>170</v>
      </c>
    </row>
    <row r="5163" spans="1:9" x14ac:dyDescent="0.25">
      <c r="A5163" s="393">
        <v>44075</v>
      </c>
      <c r="B5163" s="325" t="s">
        <v>161</v>
      </c>
      <c r="C5163" s="325" t="s">
        <v>169</v>
      </c>
      <c r="D5163" s="325" t="s">
        <v>82</v>
      </c>
      <c r="E5163" s="325" t="s">
        <v>9</v>
      </c>
      <c r="F5163" s="325">
        <v>301</v>
      </c>
      <c r="G5163" s="325" t="s">
        <v>170</v>
      </c>
      <c r="H5163" s="325" t="s">
        <v>170</v>
      </c>
      <c r="I5163" s="325" t="s">
        <v>170</v>
      </c>
    </row>
    <row r="5164" spans="1:9" x14ac:dyDescent="0.25">
      <c r="A5164" s="392">
        <v>44075</v>
      </c>
      <c r="B5164" s="324" t="s">
        <v>161</v>
      </c>
      <c r="C5164" s="324" t="s">
        <v>169</v>
      </c>
      <c r="D5164" s="324" t="s">
        <v>82</v>
      </c>
      <c r="E5164" s="324" t="s">
        <v>10</v>
      </c>
      <c r="F5164" s="324">
        <v>27</v>
      </c>
      <c r="G5164" s="324" t="s">
        <v>170</v>
      </c>
      <c r="H5164" s="324" t="s">
        <v>170</v>
      </c>
      <c r="I5164" s="324" t="s">
        <v>170</v>
      </c>
    </row>
    <row r="5165" spans="1:9" x14ac:dyDescent="0.25">
      <c r="A5165" s="393">
        <v>44075</v>
      </c>
      <c r="B5165" s="325" t="s">
        <v>161</v>
      </c>
      <c r="C5165" s="325" t="s">
        <v>169</v>
      </c>
      <c r="D5165" s="325" t="s">
        <v>82</v>
      </c>
      <c r="E5165" s="325" t="s">
        <v>11</v>
      </c>
      <c r="F5165" s="325">
        <v>61</v>
      </c>
      <c r="G5165" s="325" t="s">
        <v>170</v>
      </c>
      <c r="H5165" s="325" t="s">
        <v>170</v>
      </c>
      <c r="I5165" s="325" t="s">
        <v>170</v>
      </c>
    </row>
    <row r="5166" spans="1:9" x14ac:dyDescent="0.25">
      <c r="A5166" s="392">
        <v>44075</v>
      </c>
      <c r="B5166" s="324" t="s">
        <v>161</v>
      </c>
      <c r="C5166" s="324" t="s">
        <v>169</v>
      </c>
      <c r="D5166" s="324" t="s">
        <v>82</v>
      </c>
      <c r="E5166" s="324" t="s">
        <v>12</v>
      </c>
      <c r="F5166" s="324">
        <v>38</v>
      </c>
      <c r="G5166" s="324" t="s">
        <v>170</v>
      </c>
      <c r="H5166" s="324" t="s">
        <v>170</v>
      </c>
      <c r="I5166" s="324" t="s">
        <v>170</v>
      </c>
    </row>
    <row r="5167" spans="1:9" x14ac:dyDescent="0.25">
      <c r="A5167" s="393">
        <v>44075</v>
      </c>
      <c r="B5167" s="325" t="s">
        <v>161</v>
      </c>
      <c r="C5167" s="325" t="s">
        <v>169</v>
      </c>
      <c r="D5167" s="325" t="s">
        <v>82</v>
      </c>
      <c r="E5167" s="325" t="s">
        <v>13</v>
      </c>
      <c r="F5167" s="325">
        <v>235</v>
      </c>
      <c r="G5167" s="325" t="s">
        <v>170</v>
      </c>
      <c r="H5167" s="325" t="s">
        <v>170</v>
      </c>
      <c r="I5167" s="325" t="s">
        <v>170</v>
      </c>
    </row>
    <row r="5168" spans="1:9" x14ac:dyDescent="0.25">
      <c r="A5168" s="392">
        <v>44105</v>
      </c>
      <c r="B5168" s="324" t="s">
        <v>80</v>
      </c>
      <c r="C5168" s="324" t="s">
        <v>169</v>
      </c>
      <c r="D5168" s="324" t="s">
        <v>81</v>
      </c>
      <c r="E5168" s="324" t="s">
        <v>46</v>
      </c>
      <c r="F5168" s="324">
        <v>4912</v>
      </c>
      <c r="G5168" s="324">
        <v>4479</v>
      </c>
      <c r="H5168" s="324">
        <v>433</v>
      </c>
      <c r="I5168" s="324">
        <v>0.1</v>
      </c>
    </row>
    <row r="5169" spans="1:9" x14ac:dyDescent="0.25">
      <c r="A5169" s="393">
        <v>44105</v>
      </c>
      <c r="B5169" s="325" t="s">
        <v>80</v>
      </c>
      <c r="C5169" s="325" t="s">
        <v>169</v>
      </c>
      <c r="D5169" s="325" t="s">
        <v>81</v>
      </c>
      <c r="E5169" s="325" t="s">
        <v>47</v>
      </c>
      <c r="F5169" s="325">
        <v>4466</v>
      </c>
      <c r="G5169" s="325">
        <v>4413</v>
      </c>
      <c r="H5169" s="325">
        <v>53</v>
      </c>
      <c r="I5169" s="325">
        <v>0.01</v>
      </c>
    </row>
    <row r="5170" spans="1:9" x14ac:dyDescent="0.25">
      <c r="A5170" s="392">
        <v>44105</v>
      </c>
      <c r="B5170" s="324" t="s">
        <v>80</v>
      </c>
      <c r="C5170" s="324" t="s">
        <v>169</v>
      </c>
      <c r="D5170" s="324" t="s">
        <v>81</v>
      </c>
      <c r="E5170" s="324" t="s">
        <v>48</v>
      </c>
      <c r="F5170" s="324">
        <v>3399</v>
      </c>
      <c r="G5170" s="324">
        <v>3381</v>
      </c>
      <c r="H5170" s="324">
        <v>18</v>
      </c>
      <c r="I5170" s="324">
        <v>0.01</v>
      </c>
    </row>
    <row r="5171" spans="1:9" x14ac:dyDescent="0.25">
      <c r="A5171" s="393">
        <v>44105</v>
      </c>
      <c r="B5171" s="325" t="s">
        <v>80</v>
      </c>
      <c r="C5171" s="325" t="s">
        <v>169</v>
      </c>
      <c r="D5171" s="325" t="s">
        <v>81</v>
      </c>
      <c r="E5171" s="325" t="s">
        <v>49</v>
      </c>
      <c r="F5171" s="325">
        <v>1196</v>
      </c>
      <c r="G5171" s="325">
        <v>1197</v>
      </c>
      <c r="H5171" s="325">
        <v>-1</v>
      </c>
      <c r="I5171" s="325">
        <v>0</v>
      </c>
    </row>
    <row r="5172" spans="1:9" x14ac:dyDescent="0.25">
      <c r="A5172" s="392">
        <v>44105</v>
      </c>
      <c r="B5172" s="324" t="s">
        <v>80</v>
      </c>
      <c r="C5172" s="324" t="s">
        <v>169</v>
      </c>
      <c r="D5172" s="324" t="s">
        <v>81</v>
      </c>
      <c r="E5172" s="324" t="s">
        <v>50</v>
      </c>
      <c r="F5172" s="324">
        <v>10190</v>
      </c>
      <c r="G5172" s="324">
        <v>10194</v>
      </c>
      <c r="H5172" s="324">
        <v>-4</v>
      </c>
      <c r="I5172" s="324">
        <v>0</v>
      </c>
    </row>
    <row r="5173" spans="1:9" x14ac:dyDescent="0.25">
      <c r="A5173" s="393">
        <v>44105</v>
      </c>
      <c r="B5173" s="325" t="s">
        <v>80</v>
      </c>
      <c r="C5173" s="325" t="s">
        <v>169</v>
      </c>
      <c r="D5173" s="325" t="s">
        <v>82</v>
      </c>
      <c r="E5173" s="325" t="s">
        <v>9</v>
      </c>
      <c r="F5173" s="325">
        <v>4337</v>
      </c>
      <c r="G5173" s="325">
        <v>4327</v>
      </c>
      <c r="H5173" s="325">
        <v>10</v>
      </c>
      <c r="I5173" s="325">
        <v>0</v>
      </c>
    </row>
    <row r="5174" spans="1:9" x14ac:dyDescent="0.25">
      <c r="A5174" s="392">
        <v>44105</v>
      </c>
      <c r="B5174" s="324" t="s">
        <v>80</v>
      </c>
      <c r="C5174" s="324" t="s">
        <v>169</v>
      </c>
      <c r="D5174" s="324" t="s">
        <v>82</v>
      </c>
      <c r="E5174" s="324" t="s">
        <v>10</v>
      </c>
      <c r="F5174" s="324">
        <v>3014</v>
      </c>
      <c r="G5174" s="324">
        <v>3010</v>
      </c>
      <c r="H5174" s="324">
        <v>4</v>
      </c>
      <c r="I5174" s="324">
        <v>0</v>
      </c>
    </row>
    <row r="5175" spans="1:9" x14ac:dyDescent="0.25">
      <c r="A5175" s="393">
        <v>44105</v>
      </c>
      <c r="B5175" s="325" t="s">
        <v>80</v>
      </c>
      <c r="C5175" s="325" t="s">
        <v>169</v>
      </c>
      <c r="D5175" s="325" t="s">
        <v>82</v>
      </c>
      <c r="E5175" s="325" t="s">
        <v>11</v>
      </c>
      <c r="F5175" s="325">
        <v>2858</v>
      </c>
      <c r="G5175" s="325">
        <v>2847</v>
      </c>
      <c r="H5175" s="325">
        <v>11</v>
      </c>
      <c r="I5175" s="325">
        <v>0</v>
      </c>
    </row>
    <row r="5176" spans="1:9" x14ac:dyDescent="0.25">
      <c r="A5176" s="392">
        <v>44105</v>
      </c>
      <c r="B5176" s="324" t="s">
        <v>80</v>
      </c>
      <c r="C5176" s="324" t="s">
        <v>169</v>
      </c>
      <c r="D5176" s="324" t="s">
        <v>82</v>
      </c>
      <c r="E5176" s="324" t="s">
        <v>12</v>
      </c>
      <c r="F5176" s="324">
        <v>3034</v>
      </c>
      <c r="G5176" s="324">
        <v>3015</v>
      </c>
      <c r="H5176" s="324">
        <v>19</v>
      </c>
      <c r="I5176" s="324">
        <v>0.01</v>
      </c>
    </row>
    <row r="5177" spans="1:9" x14ac:dyDescent="0.25">
      <c r="A5177" s="393">
        <v>44105</v>
      </c>
      <c r="B5177" s="325" t="s">
        <v>80</v>
      </c>
      <c r="C5177" s="325" t="s">
        <v>169</v>
      </c>
      <c r="D5177" s="325" t="s">
        <v>82</v>
      </c>
      <c r="E5177" s="325" t="s">
        <v>13</v>
      </c>
      <c r="F5177" s="325">
        <v>6065</v>
      </c>
      <c r="G5177" s="325">
        <v>5767</v>
      </c>
      <c r="H5177" s="325">
        <v>298</v>
      </c>
      <c r="I5177" s="325">
        <v>0.05</v>
      </c>
    </row>
    <row r="5178" spans="1:9" x14ac:dyDescent="0.25">
      <c r="A5178" s="392">
        <v>44105</v>
      </c>
      <c r="B5178" s="324" t="s">
        <v>145</v>
      </c>
      <c r="C5178" s="324" t="s">
        <v>169</v>
      </c>
      <c r="D5178" s="324" t="s">
        <v>81</v>
      </c>
      <c r="E5178" s="324" t="s">
        <v>46</v>
      </c>
      <c r="F5178" s="324">
        <v>134</v>
      </c>
      <c r="G5178" s="324" t="s">
        <v>170</v>
      </c>
      <c r="H5178" s="324" t="s">
        <v>170</v>
      </c>
      <c r="I5178" s="324" t="s">
        <v>170</v>
      </c>
    </row>
    <row r="5179" spans="1:9" x14ac:dyDescent="0.25">
      <c r="A5179" s="393">
        <v>44105</v>
      </c>
      <c r="B5179" s="325" t="s">
        <v>145</v>
      </c>
      <c r="C5179" s="325" t="s">
        <v>169</v>
      </c>
      <c r="D5179" s="325" t="s">
        <v>81</v>
      </c>
      <c r="E5179" s="325" t="s">
        <v>47</v>
      </c>
      <c r="F5179" s="325">
        <v>220</v>
      </c>
      <c r="G5179" s="325" t="s">
        <v>170</v>
      </c>
      <c r="H5179" s="325" t="s">
        <v>170</v>
      </c>
      <c r="I5179" s="325" t="s">
        <v>170</v>
      </c>
    </row>
    <row r="5180" spans="1:9" x14ac:dyDescent="0.25">
      <c r="A5180" s="392">
        <v>44105</v>
      </c>
      <c r="B5180" s="324" t="s">
        <v>145</v>
      </c>
      <c r="C5180" s="324" t="s">
        <v>169</v>
      </c>
      <c r="D5180" s="324" t="s">
        <v>81</v>
      </c>
      <c r="E5180" s="324" t="s">
        <v>48</v>
      </c>
      <c r="F5180" s="324">
        <v>109</v>
      </c>
      <c r="G5180" s="324" t="s">
        <v>170</v>
      </c>
      <c r="H5180" s="324" t="s">
        <v>170</v>
      </c>
      <c r="I5180" s="324" t="s">
        <v>170</v>
      </c>
    </row>
    <row r="5181" spans="1:9" x14ac:dyDescent="0.25">
      <c r="A5181" s="393">
        <v>44105</v>
      </c>
      <c r="B5181" s="325" t="s">
        <v>145</v>
      </c>
      <c r="C5181" s="325" t="s">
        <v>169</v>
      </c>
      <c r="D5181" s="325" t="s">
        <v>81</v>
      </c>
      <c r="E5181" s="325" t="s">
        <v>50</v>
      </c>
      <c r="F5181" s="325">
        <v>321</v>
      </c>
      <c r="G5181" s="325" t="s">
        <v>170</v>
      </c>
      <c r="H5181" s="325" t="s">
        <v>170</v>
      </c>
      <c r="I5181" s="325" t="s">
        <v>170</v>
      </c>
    </row>
    <row r="5182" spans="1:9" x14ac:dyDescent="0.25">
      <c r="A5182" s="392">
        <v>44105</v>
      </c>
      <c r="B5182" s="324" t="s">
        <v>145</v>
      </c>
      <c r="C5182" s="324" t="s">
        <v>169</v>
      </c>
      <c r="D5182" s="324" t="s">
        <v>82</v>
      </c>
      <c r="E5182" s="324" t="s">
        <v>9</v>
      </c>
      <c r="F5182" s="324">
        <v>196</v>
      </c>
      <c r="G5182" s="324" t="s">
        <v>170</v>
      </c>
      <c r="H5182" s="324" t="s">
        <v>170</v>
      </c>
      <c r="I5182" s="324" t="s">
        <v>170</v>
      </c>
    </row>
    <row r="5183" spans="1:9" x14ac:dyDescent="0.25">
      <c r="A5183" s="393">
        <v>44105</v>
      </c>
      <c r="B5183" s="325" t="s">
        <v>145</v>
      </c>
      <c r="C5183" s="325" t="s">
        <v>169</v>
      </c>
      <c r="D5183" s="325" t="s">
        <v>82</v>
      </c>
      <c r="E5183" s="325" t="s">
        <v>10</v>
      </c>
      <c r="F5183" s="325">
        <v>155</v>
      </c>
      <c r="G5183" s="325" t="s">
        <v>170</v>
      </c>
      <c r="H5183" s="325" t="s">
        <v>170</v>
      </c>
      <c r="I5183" s="325" t="s">
        <v>170</v>
      </c>
    </row>
    <row r="5184" spans="1:9" x14ac:dyDescent="0.25">
      <c r="A5184" s="392">
        <v>44105</v>
      </c>
      <c r="B5184" s="324" t="s">
        <v>145</v>
      </c>
      <c r="C5184" s="324" t="s">
        <v>169</v>
      </c>
      <c r="D5184" s="324" t="s">
        <v>82</v>
      </c>
      <c r="E5184" s="324" t="s">
        <v>11</v>
      </c>
      <c r="F5184" s="324">
        <v>51</v>
      </c>
      <c r="G5184" s="324" t="s">
        <v>170</v>
      </c>
      <c r="H5184" s="324" t="s">
        <v>170</v>
      </c>
      <c r="I5184" s="324" t="s">
        <v>170</v>
      </c>
    </row>
    <row r="5185" spans="1:9" x14ac:dyDescent="0.25">
      <c r="A5185" s="393">
        <v>44105</v>
      </c>
      <c r="B5185" s="325" t="s">
        <v>145</v>
      </c>
      <c r="C5185" s="325" t="s">
        <v>169</v>
      </c>
      <c r="D5185" s="325" t="s">
        <v>82</v>
      </c>
      <c r="E5185" s="325" t="s">
        <v>12</v>
      </c>
      <c r="F5185" s="325">
        <v>29</v>
      </c>
      <c r="G5185" s="325" t="s">
        <v>170</v>
      </c>
      <c r="H5185" s="325" t="s">
        <v>170</v>
      </c>
      <c r="I5185" s="325" t="s">
        <v>170</v>
      </c>
    </row>
    <row r="5186" spans="1:9" x14ac:dyDescent="0.25">
      <c r="A5186" s="392">
        <v>44105</v>
      </c>
      <c r="B5186" s="324" t="s">
        <v>145</v>
      </c>
      <c r="C5186" s="324" t="s">
        <v>169</v>
      </c>
      <c r="D5186" s="324" t="s">
        <v>82</v>
      </c>
      <c r="E5186" s="324" t="s">
        <v>13</v>
      </c>
      <c r="F5186" s="324">
        <v>353</v>
      </c>
      <c r="G5186" s="324" t="s">
        <v>170</v>
      </c>
      <c r="H5186" s="324" t="s">
        <v>170</v>
      </c>
      <c r="I5186" s="324" t="s">
        <v>170</v>
      </c>
    </row>
    <row r="5187" spans="1:9" x14ac:dyDescent="0.25">
      <c r="A5187" s="393">
        <v>44105</v>
      </c>
      <c r="B5187" s="325" t="s">
        <v>83</v>
      </c>
      <c r="C5187" s="325" t="s">
        <v>169</v>
      </c>
      <c r="D5187" s="325" t="s">
        <v>81</v>
      </c>
      <c r="E5187" s="325" t="s">
        <v>46</v>
      </c>
      <c r="F5187" s="325">
        <v>32</v>
      </c>
      <c r="G5187" s="325">
        <v>30</v>
      </c>
      <c r="H5187" s="325">
        <v>2</v>
      </c>
      <c r="I5187" s="325">
        <v>7.0000000000000007E-2</v>
      </c>
    </row>
    <row r="5188" spans="1:9" x14ac:dyDescent="0.25">
      <c r="A5188" s="392">
        <v>44105</v>
      </c>
      <c r="B5188" s="324" t="s">
        <v>83</v>
      </c>
      <c r="C5188" s="324" t="s">
        <v>169</v>
      </c>
      <c r="D5188" s="324" t="s">
        <v>81</v>
      </c>
      <c r="E5188" s="324" t="s">
        <v>47</v>
      </c>
      <c r="F5188" s="324">
        <v>68</v>
      </c>
      <c r="G5188" s="324">
        <v>64</v>
      </c>
      <c r="H5188" s="324">
        <v>4</v>
      </c>
      <c r="I5188" s="324">
        <v>0.06</v>
      </c>
    </row>
    <row r="5189" spans="1:9" x14ac:dyDescent="0.25">
      <c r="A5189" s="393">
        <v>44105</v>
      </c>
      <c r="B5189" s="325" t="s">
        <v>83</v>
      </c>
      <c r="C5189" s="325" t="s">
        <v>169</v>
      </c>
      <c r="D5189" s="325" t="s">
        <v>81</v>
      </c>
      <c r="E5189" s="325" t="s">
        <v>48</v>
      </c>
      <c r="F5189" s="325">
        <v>60</v>
      </c>
      <c r="G5189" s="325">
        <v>61</v>
      </c>
      <c r="H5189" s="325">
        <v>-1</v>
      </c>
      <c r="I5189" s="325">
        <v>-0.02</v>
      </c>
    </row>
    <row r="5190" spans="1:9" x14ac:dyDescent="0.25">
      <c r="A5190" s="392">
        <v>44105</v>
      </c>
      <c r="B5190" s="324" t="s">
        <v>83</v>
      </c>
      <c r="C5190" s="324" t="s">
        <v>169</v>
      </c>
      <c r="D5190" s="324" t="s">
        <v>81</v>
      </c>
      <c r="E5190" s="324" t="s">
        <v>50</v>
      </c>
      <c r="F5190" s="324">
        <v>69</v>
      </c>
      <c r="G5190" s="324">
        <v>69</v>
      </c>
      <c r="H5190" s="324">
        <v>0</v>
      </c>
      <c r="I5190" s="324">
        <v>0</v>
      </c>
    </row>
    <row r="5191" spans="1:9" x14ac:dyDescent="0.25">
      <c r="A5191" s="393">
        <v>44105</v>
      </c>
      <c r="B5191" s="325" t="s">
        <v>84</v>
      </c>
      <c r="C5191" s="325" t="s">
        <v>169</v>
      </c>
      <c r="D5191" s="325" t="s">
        <v>81</v>
      </c>
      <c r="E5191" s="325" t="s">
        <v>46</v>
      </c>
      <c r="F5191" s="325">
        <v>181</v>
      </c>
      <c r="G5191" s="325">
        <v>159</v>
      </c>
      <c r="H5191" s="325">
        <v>22</v>
      </c>
      <c r="I5191" s="325">
        <v>0.14000000000000001</v>
      </c>
    </row>
    <row r="5192" spans="1:9" x14ac:dyDescent="0.25">
      <c r="A5192" s="392">
        <v>44105</v>
      </c>
      <c r="B5192" s="324" t="s">
        <v>84</v>
      </c>
      <c r="C5192" s="324" t="s">
        <v>169</v>
      </c>
      <c r="D5192" s="324" t="s">
        <v>81</v>
      </c>
      <c r="E5192" s="324" t="s">
        <v>47</v>
      </c>
      <c r="F5192" s="324">
        <v>59</v>
      </c>
      <c r="G5192" s="324">
        <v>56</v>
      </c>
      <c r="H5192" s="324">
        <v>3</v>
      </c>
      <c r="I5192" s="324">
        <v>0.05</v>
      </c>
    </row>
    <row r="5193" spans="1:9" x14ac:dyDescent="0.25">
      <c r="A5193" s="393">
        <v>44105</v>
      </c>
      <c r="B5193" s="325" t="s">
        <v>84</v>
      </c>
      <c r="C5193" s="325" t="s">
        <v>169</v>
      </c>
      <c r="D5193" s="325" t="s">
        <v>81</v>
      </c>
      <c r="E5193" s="325" t="s">
        <v>48</v>
      </c>
      <c r="F5193" s="325">
        <v>149</v>
      </c>
      <c r="G5193" s="325">
        <v>151</v>
      </c>
      <c r="H5193" s="325">
        <v>-2</v>
      </c>
      <c r="I5193" s="325">
        <v>-0.01</v>
      </c>
    </row>
    <row r="5194" spans="1:9" x14ac:dyDescent="0.25">
      <c r="A5194" s="392">
        <v>44105</v>
      </c>
      <c r="B5194" s="324" t="s">
        <v>84</v>
      </c>
      <c r="C5194" s="324" t="s">
        <v>169</v>
      </c>
      <c r="D5194" s="324" t="s">
        <v>81</v>
      </c>
      <c r="E5194" s="324" t="s">
        <v>50</v>
      </c>
      <c r="F5194" s="324">
        <v>6</v>
      </c>
      <c r="G5194" s="324">
        <v>6</v>
      </c>
      <c r="H5194" s="324">
        <v>0</v>
      </c>
      <c r="I5194" s="324">
        <v>0</v>
      </c>
    </row>
    <row r="5195" spans="1:9" x14ac:dyDescent="0.25">
      <c r="A5195" s="393">
        <v>44105</v>
      </c>
      <c r="B5195" s="325" t="s">
        <v>85</v>
      </c>
      <c r="C5195" s="325" t="s">
        <v>169</v>
      </c>
      <c r="D5195" s="325" t="s">
        <v>81</v>
      </c>
      <c r="E5195" s="325" t="s">
        <v>46</v>
      </c>
      <c r="F5195" s="325">
        <v>136</v>
      </c>
      <c r="G5195" s="325">
        <v>126</v>
      </c>
      <c r="H5195" s="325">
        <v>10</v>
      </c>
      <c r="I5195" s="325">
        <v>0.08</v>
      </c>
    </row>
    <row r="5196" spans="1:9" x14ac:dyDescent="0.25">
      <c r="A5196" s="392">
        <v>44105</v>
      </c>
      <c r="B5196" s="324" t="s">
        <v>85</v>
      </c>
      <c r="C5196" s="324" t="s">
        <v>169</v>
      </c>
      <c r="D5196" s="324" t="s">
        <v>81</v>
      </c>
      <c r="E5196" s="324" t="s">
        <v>47</v>
      </c>
      <c r="F5196" s="324">
        <v>226</v>
      </c>
      <c r="G5196" s="324">
        <v>229</v>
      </c>
      <c r="H5196" s="324">
        <v>-3</v>
      </c>
      <c r="I5196" s="324">
        <v>-0.01</v>
      </c>
    </row>
    <row r="5197" spans="1:9" x14ac:dyDescent="0.25">
      <c r="A5197" s="393">
        <v>44105</v>
      </c>
      <c r="B5197" s="325" t="s">
        <v>85</v>
      </c>
      <c r="C5197" s="325" t="s">
        <v>169</v>
      </c>
      <c r="D5197" s="325" t="s">
        <v>81</v>
      </c>
      <c r="E5197" s="325" t="s">
        <v>48</v>
      </c>
      <c r="F5197" s="325">
        <v>136</v>
      </c>
      <c r="G5197" s="325">
        <v>132</v>
      </c>
      <c r="H5197" s="325">
        <v>4</v>
      </c>
      <c r="I5197" s="325">
        <v>0.03</v>
      </c>
    </row>
    <row r="5198" spans="1:9" x14ac:dyDescent="0.25">
      <c r="A5198" s="392">
        <v>44105</v>
      </c>
      <c r="B5198" s="324" t="s">
        <v>85</v>
      </c>
      <c r="C5198" s="324" t="s">
        <v>169</v>
      </c>
      <c r="D5198" s="324" t="s">
        <v>81</v>
      </c>
      <c r="E5198" s="324" t="s">
        <v>49</v>
      </c>
      <c r="F5198" s="324">
        <v>822</v>
      </c>
      <c r="G5198" s="324">
        <v>822</v>
      </c>
      <c r="H5198" s="324">
        <v>0</v>
      </c>
      <c r="I5198" s="324">
        <v>0</v>
      </c>
    </row>
    <row r="5199" spans="1:9" x14ac:dyDescent="0.25">
      <c r="A5199" s="393">
        <v>44105</v>
      </c>
      <c r="B5199" s="325" t="s">
        <v>85</v>
      </c>
      <c r="C5199" s="325" t="s">
        <v>169</v>
      </c>
      <c r="D5199" s="325" t="s">
        <v>81</v>
      </c>
      <c r="E5199" s="325" t="s">
        <v>50</v>
      </c>
      <c r="F5199" s="325">
        <v>2122</v>
      </c>
      <c r="G5199" s="325">
        <v>2118</v>
      </c>
      <c r="H5199" s="325">
        <v>4</v>
      </c>
      <c r="I5199" s="325">
        <v>0</v>
      </c>
    </row>
    <row r="5200" spans="1:9" x14ac:dyDescent="0.25">
      <c r="A5200" s="392">
        <v>44105</v>
      </c>
      <c r="B5200" s="324" t="s">
        <v>85</v>
      </c>
      <c r="C5200" s="324" t="s">
        <v>169</v>
      </c>
      <c r="D5200" s="324" t="s">
        <v>82</v>
      </c>
      <c r="E5200" s="324" t="s">
        <v>9</v>
      </c>
      <c r="F5200" s="324">
        <v>1005</v>
      </c>
      <c r="G5200" s="324">
        <v>1003</v>
      </c>
      <c r="H5200" s="324">
        <v>2</v>
      </c>
      <c r="I5200" s="324">
        <v>0</v>
      </c>
    </row>
    <row r="5201" spans="1:9" x14ac:dyDescent="0.25">
      <c r="A5201" s="393">
        <v>44105</v>
      </c>
      <c r="B5201" s="325" t="s">
        <v>85</v>
      </c>
      <c r="C5201" s="325" t="s">
        <v>169</v>
      </c>
      <c r="D5201" s="325" t="s">
        <v>82</v>
      </c>
      <c r="E5201" s="325" t="s">
        <v>10</v>
      </c>
      <c r="F5201" s="325">
        <v>1118</v>
      </c>
      <c r="G5201" s="325">
        <v>1118</v>
      </c>
      <c r="H5201" s="325">
        <v>0</v>
      </c>
      <c r="I5201" s="325">
        <v>0</v>
      </c>
    </row>
    <row r="5202" spans="1:9" x14ac:dyDescent="0.25">
      <c r="A5202" s="392">
        <v>44105</v>
      </c>
      <c r="B5202" s="324" t="s">
        <v>85</v>
      </c>
      <c r="C5202" s="324" t="s">
        <v>169</v>
      </c>
      <c r="D5202" s="324" t="s">
        <v>82</v>
      </c>
      <c r="E5202" s="324" t="s">
        <v>11</v>
      </c>
      <c r="F5202" s="324">
        <v>279</v>
      </c>
      <c r="G5202" s="324">
        <v>279</v>
      </c>
      <c r="H5202" s="324">
        <v>0</v>
      </c>
      <c r="I5202" s="324">
        <v>0</v>
      </c>
    </row>
    <row r="5203" spans="1:9" x14ac:dyDescent="0.25">
      <c r="A5203" s="393">
        <v>44105</v>
      </c>
      <c r="B5203" s="325" t="s">
        <v>85</v>
      </c>
      <c r="C5203" s="325" t="s">
        <v>169</v>
      </c>
      <c r="D5203" s="325" t="s">
        <v>82</v>
      </c>
      <c r="E5203" s="325" t="s">
        <v>12</v>
      </c>
      <c r="F5203" s="325">
        <v>102</v>
      </c>
      <c r="G5203" s="325">
        <v>101</v>
      </c>
      <c r="H5203" s="325">
        <v>1</v>
      </c>
      <c r="I5203" s="325">
        <v>0.01</v>
      </c>
    </row>
    <row r="5204" spans="1:9" x14ac:dyDescent="0.25">
      <c r="A5204" s="392">
        <v>44105</v>
      </c>
      <c r="B5204" s="324" t="s">
        <v>85</v>
      </c>
      <c r="C5204" s="324" t="s">
        <v>169</v>
      </c>
      <c r="D5204" s="324" t="s">
        <v>82</v>
      </c>
      <c r="E5204" s="324" t="s">
        <v>13</v>
      </c>
      <c r="F5204" s="324">
        <v>938</v>
      </c>
      <c r="G5204" s="324">
        <v>926</v>
      </c>
      <c r="H5204" s="324">
        <v>12</v>
      </c>
      <c r="I5204" s="324">
        <v>0.01</v>
      </c>
    </row>
    <row r="5205" spans="1:9" x14ac:dyDescent="0.25">
      <c r="A5205" s="393">
        <v>44105</v>
      </c>
      <c r="B5205" s="325" t="s">
        <v>146</v>
      </c>
      <c r="C5205" s="325" t="s">
        <v>169</v>
      </c>
      <c r="D5205" s="325" t="s">
        <v>81</v>
      </c>
      <c r="E5205" s="325" t="s">
        <v>46</v>
      </c>
      <c r="F5205" s="325">
        <v>19</v>
      </c>
      <c r="G5205" s="325" t="s">
        <v>170</v>
      </c>
      <c r="H5205" s="325" t="s">
        <v>170</v>
      </c>
      <c r="I5205" s="325" t="s">
        <v>170</v>
      </c>
    </row>
    <row r="5206" spans="1:9" x14ac:dyDescent="0.25">
      <c r="A5206" s="392">
        <v>44105</v>
      </c>
      <c r="B5206" s="324" t="s">
        <v>146</v>
      </c>
      <c r="C5206" s="324" t="s">
        <v>169</v>
      </c>
      <c r="D5206" s="324" t="s">
        <v>81</v>
      </c>
      <c r="E5206" s="324" t="s">
        <v>47</v>
      </c>
      <c r="F5206" s="324">
        <v>29</v>
      </c>
      <c r="G5206" s="324" t="s">
        <v>170</v>
      </c>
      <c r="H5206" s="324" t="s">
        <v>170</v>
      </c>
      <c r="I5206" s="324" t="s">
        <v>170</v>
      </c>
    </row>
    <row r="5207" spans="1:9" x14ac:dyDescent="0.25">
      <c r="A5207" s="393">
        <v>44105</v>
      </c>
      <c r="B5207" s="325" t="s">
        <v>146</v>
      </c>
      <c r="C5207" s="325" t="s">
        <v>169</v>
      </c>
      <c r="D5207" s="325" t="s">
        <v>81</v>
      </c>
      <c r="E5207" s="325" t="s">
        <v>48</v>
      </c>
      <c r="F5207" s="325">
        <v>17</v>
      </c>
      <c r="G5207" s="325" t="s">
        <v>170</v>
      </c>
      <c r="H5207" s="325" t="s">
        <v>170</v>
      </c>
      <c r="I5207" s="325" t="s">
        <v>170</v>
      </c>
    </row>
    <row r="5208" spans="1:9" x14ac:dyDescent="0.25">
      <c r="A5208" s="392">
        <v>44105</v>
      </c>
      <c r="B5208" s="324" t="s">
        <v>146</v>
      </c>
      <c r="C5208" s="324" t="s">
        <v>169</v>
      </c>
      <c r="D5208" s="324" t="s">
        <v>81</v>
      </c>
      <c r="E5208" s="324" t="s">
        <v>49</v>
      </c>
      <c r="F5208" s="324">
        <v>59</v>
      </c>
      <c r="G5208" s="324" t="s">
        <v>170</v>
      </c>
      <c r="H5208" s="324" t="s">
        <v>170</v>
      </c>
      <c r="I5208" s="324" t="s">
        <v>170</v>
      </c>
    </row>
    <row r="5209" spans="1:9" x14ac:dyDescent="0.25">
      <c r="A5209" s="393">
        <v>44105</v>
      </c>
      <c r="B5209" s="325" t="s">
        <v>146</v>
      </c>
      <c r="C5209" s="325" t="s">
        <v>169</v>
      </c>
      <c r="D5209" s="325" t="s">
        <v>81</v>
      </c>
      <c r="E5209" s="325" t="s">
        <v>50</v>
      </c>
      <c r="F5209" s="325">
        <v>53</v>
      </c>
      <c r="G5209" s="325" t="s">
        <v>170</v>
      </c>
      <c r="H5209" s="325" t="s">
        <v>170</v>
      </c>
      <c r="I5209" s="325" t="s">
        <v>170</v>
      </c>
    </row>
    <row r="5210" spans="1:9" x14ac:dyDescent="0.25">
      <c r="A5210" s="392">
        <v>44105</v>
      </c>
      <c r="B5210" s="324" t="s">
        <v>86</v>
      </c>
      <c r="C5210" s="324" t="s">
        <v>169</v>
      </c>
      <c r="D5210" s="324" t="s">
        <v>81</v>
      </c>
      <c r="E5210" s="324" t="s">
        <v>46</v>
      </c>
      <c r="F5210" s="324">
        <v>671</v>
      </c>
      <c r="G5210" s="324">
        <v>616</v>
      </c>
      <c r="H5210" s="324">
        <v>55</v>
      </c>
      <c r="I5210" s="324">
        <v>0.09</v>
      </c>
    </row>
    <row r="5211" spans="1:9" x14ac:dyDescent="0.25">
      <c r="A5211" s="393">
        <v>44105</v>
      </c>
      <c r="B5211" s="325" t="s">
        <v>86</v>
      </c>
      <c r="C5211" s="325" t="s">
        <v>169</v>
      </c>
      <c r="D5211" s="325" t="s">
        <v>81</v>
      </c>
      <c r="E5211" s="325" t="s">
        <v>47</v>
      </c>
      <c r="F5211" s="325">
        <v>487</v>
      </c>
      <c r="G5211" s="325">
        <v>485</v>
      </c>
      <c r="H5211" s="325">
        <v>2</v>
      </c>
      <c r="I5211" s="325">
        <v>0</v>
      </c>
    </row>
    <row r="5212" spans="1:9" x14ac:dyDescent="0.25">
      <c r="A5212" s="392">
        <v>44105</v>
      </c>
      <c r="B5212" s="324" t="s">
        <v>86</v>
      </c>
      <c r="C5212" s="324" t="s">
        <v>169</v>
      </c>
      <c r="D5212" s="324" t="s">
        <v>81</v>
      </c>
      <c r="E5212" s="324" t="s">
        <v>48</v>
      </c>
      <c r="F5212" s="324">
        <v>401</v>
      </c>
      <c r="G5212" s="324">
        <v>399</v>
      </c>
      <c r="H5212" s="324">
        <v>2</v>
      </c>
      <c r="I5212" s="324">
        <v>0.01</v>
      </c>
    </row>
    <row r="5213" spans="1:9" x14ac:dyDescent="0.25">
      <c r="A5213" s="393">
        <v>44105</v>
      </c>
      <c r="B5213" s="325" t="s">
        <v>86</v>
      </c>
      <c r="C5213" s="325" t="s">
        <v>169</v>
      </c>
      <c r="D5213" s="325" t="s">
        <v>81</v>
      </c>
      <c r="E5213" s="325" t="s">
        <v>49</v>
      </c>
      <c r="F5213" s="325">
        <v>315</v>
      </c>
      <c r="G5213" s="325">
        <v>316</v>
      </c>
      <c r="H5213" s="325">
        <v>-1</v>
      </c>
      <c r="I5213" s="325">
        <v>0</v>
      </c>
    </row>
    <row r="5214" spans="1:9" x14ac:dyDescent="0.25">
      <c r="A5214" s="392">
        <v>44105</v>
      </c>
      <c r="B5214" s="324" t="s">
        <v>86</v>
      </c>
      <c r="C5214" s="324" t="s">
        <v>169</v>
      </c>
      <c r="D5214" s="324" t="s">
        <v>81</v>
      </c>
      <c r="E5214" s="324" t="s">
        <v>50</v>
      </c>
      <c r="F5214" s="324">
        <v>1349</v>
      </c>
      <c r="G5214" s="324">
        <v>1352</v>
      </c>
      <c r="H5214" s="324">
        <v>-3</v>
      </c>
      <c r="I5214" s="324">
        <v>0</v>
      </c>
    </row>
    <row r="5215" spans="1:9" x14ac:dyDescent="0.25">
      <c r="A5215" s="393">
        <v>44105</v>
      </c>
      <c r="B5215" s="325" t="s">
        <v>86</v>
      </c>
      <c r="C5215" s="325" t="s">
        <v>169</v>
      </c>
      <c r="D5215" s="325" t="s">
        <v>82</v>
      </c>
      <c r="E5215" s="325" t="s">
        <v>9</v>
      </c>
      <c r="F5215" s="325">
        <v>437</v>
      </c>
      <c r="G5215" s="325">
        <v>435</v>
      </c>
      <c r="H5215" s="325">
        <v>2</v>
      </c>
      <c r="I5215" s="325">
        <v>0</v>
      </c>
    </row>
    <row r="5216" spans="1:9" x14ac:dyDescent="0.25">
      <c r="A5216" s="392">
        <v>44105</v>
      </c>
      <c r="B5216" s="324" t="s">
        <v>86</v>
      </c>
      <c r="C5216" s="324" t="s">
        <v>169</v>
      </c>
      <c r="D5216" s="324" t="s">
        <v>82</v>
      </c>
      <c r="E5216" s="324" t="s">
        <v>10</v>
      </c>
      <c r="F5216" s="324">
        <v>653</v>
      </c>
      <c r="G5216" s="324">
        <v>651</v>
      </c>
      <c r="H5216" s="324">
        <v>2</v>
      </c>
      <c r="I5216" s="324">
        <v>0</v>
      </c>
    </row>
    <row r="5217" spans="1:9" x14ac:dyDescent="0.25">
      <c r="A5217" s="393">
        <v>44105</v>
      </c>
      <c r="B5217" s="325" t="s">
        <v>86</v>
      </c>
      <c r="C5217" s="325" t="s">
        <v>169</v>
      </c>
      <c r="D5217" s="325" t="s">
        <v>82</v>
      </c>
      <c r="E5217" s="325" t="s">
        <v>11</v>
      </c>
      <c r="F5217" s="325">
        <v>807</v>
      </c>
      <c r="G5217" s="325">
        <v>803</v>
      </c>
      <c r="H5217" s="325">
        <v>4</v>
      </c>
      <c r="I5217" s="325">
        <v>0</v>
      </c>
    </row>
    <row r="5218" spans="1:9" x14ac:dyDescent="0.25">
      <c r="A5218" s="392">
        <v>44105</v>
      </c>
      <c r="B5218" s="324" t="s">
        <v>86</v>
      </c>
      <c r="C5218" s="324" t="s">
        <v>169</v>
      </c>
      <c r="D5218" s="324" t="s">
        <v>82</v>
      </c>
      <c r="E5218" s="324" t="s">
        <v>12</v>
      </c>
      <c r="F5218" s="324">
        <v>449</v>
      </c>
      <c r="G5218" s="324">
        <v>447</v>
      </c>
      <c r="H5218" s="324">
        <v>2</v>
      </c>
      <c r="I5218" s="324">
        <v>0</v>
      </c>
    </row>
    <row r="5219" spans="1:9" x14ac:dyDescent="0.25">
      <c r="A5219" s="393">
        <v>44105</v>
      </c>
      <c r="B5219" s="325" t="s">
        <v>86</v>
      </c>
      <c r="C5219" s="325" t="s">
        <v>169</v>
      </c>
      <c r="D5219" s="325" t="s">
        <v>82</v>
      </c>
      <c r="E5219" s="325" t="s">
        <v>13</v>
      </c>
      <c r="F5219" s="325">
        <v>778</v>
      </c>
      <c r="G5219" s="325">
        <v>734</v>
      </c>
      <c r="H5219" s="325">
        <v>44</v>
      </c>
      <c r="I5219" s="325">
        <v>0.06</v>
      </c>
    </row>
    <row r="5220" spans="1:9" x14ac:dyDescent="0.25">
      <c r="A5220" s="392">
        <v>44105</v>
      </c>
      <c r="B5220" s="324" t="s">
        <v>87</v>
      </c>
      <c r="C5220" s="324" t="s">
        <v>169</v>
      </c>
      <c r="D5220" s="324" t="s">
        <v>81</v>
      </c>
      <c r="E5220" s="324" t="s">
        <v>46</v>
      </c>
      <c r="F5220" s="324">
        <v>28</v>
      </c>
      <c r="G5220" s="324">
        <v>29</v>
      </c>
      <c r="H5220" s="324">
        <v>-1</v>
      </c>
      <c r="I5220" s="324">
        <v>-0.03</v>
      </c>
    </row>
    <row r="5221" spans="1:9" x14ac:dyDescent="0.25">
      <c r="A5221" s="393">
        <v>44105</v>
      </c>
      <c r="B5221" s="325" t="s">
        <v>87</v>
      </c>
      <c r="C5221" s="325" t="s">
        <v>169</v>
      </c>
      <c r="D5221" s="325" t="s">
        <v>81</v>
      </c>
      <c r="E5221" s="325" t="s">
        <v>47</v>
      </c>
      <c r="F5221" s="325">
        <v>83</v>
      </c>
      <c r="G5221" s="325">
        <v>82</v>
      </c>
      <c r="H5221" s="325">
        <v>1</v>
      </c>
      <c r="I5221" s="325">
        <v>0.01</v>
      </c>
    </row>
    <row r="5222" spans="1:9" x14ac:dyDescent="0.25">
      <c r="A5222" s="392">
        <v>44105</v>
      </c>
      <c r="B5222" s="324" t="s">
        <v>87</v>
      </c>
      <c r="C5222" s="324" t="s">
        <v>169</v>
      </c>
      <c r="D5222" s="324" t="s">
        <v>81</v>
      </c>
      <c r="E5222" s="324" t="s">
        <v>48</v>
      </c>
      <c r="F5222" s="324">
        <v>76</v>
      </c>
      <c r="G5222" s="324">
        <v>70</v>
      </c>
      <c r="H5222" s="324">
        <v>6</v>
      </c>
      <c r="I5222" s="324">
        <v>0.09</v>
      </c>
    </row>
    <row r="5223" spans="1:9" x14ac:dyDescent="0.25">
      <c r="A5223" s="393">
        <v>44105</v>
      </c>
      <c r="B5223" s="325" t="s">
        <v>87</v>
      </c>
      <c r="C5223" s="325" t="s">
        <v>169</v>
      </c>
      <c r="D5223" s="325" t="s">
        <v>81</v>
      </c>
      <c r="E5223" s="325" t="s">
        <v>50</v>
      </c>
      <c r="F5223" s="325">
        <v>81</v>
      </c>
      <c r="G5223" s="325">
        <v>79</v>
      </c>
      <c r="H5223" s="325">
        <v>2</v>
      </c>
      <c r="I5223" s="325">
        <v>0.03</v>
      </c>
    </row>
    <row r="5224" spans="1:9" x14ac:dyDescent="0.25">
      <c r="A5224" s="392">
        <v>44105</v>
      </c>
      <c r="B5224" s="324" t="s">
        <v>88</v>
      </c>
      <c r="C5224" s="324" t="s">
        <v>169</v>
      </c>
      <c r="D5224" s="324" t="s">
        <v>81</v>
      </c>
      <c r="E5224" s="324" t="s">
        <v>46</v>
      </c>
      <c r="F5224" s="324">
        <v>243</v>
      </c>
      <c r="G5224" s="324">
        <v>222</v>
      </c>
      <c r="H5224" s="324">
        <v>21</v>
      </c>
      <c r="I5224" s="324">
        <v>0.09</v>
      </c>
    </row>
    <row r="5225" spans="1:9" x14ac:dyDescent="0.25">
      <c r="A5225" s="393">
        <v>44105</v>
      </c>
      <c r="B5225" s="325" t="s">
        <v>88</v>
      </c>
      <c r="C5225" s="325" t="s">
        <v>169</v>
      </c>
      <c r="D5225" s="325" t="s">
        <v>81</v>
      </c>
      <c r="E5225" s="325" t="s">
        <v>47</v>
      </c>
      <c r="F5225" s="325">
        <v>318</v>
      </c>
      <c r="G5225" s="325">
        <v>311</v>
      </c>
      <c r="H5225" s="325">
        <v>7</v>
      </c>
      <c r="I5225" s="325">
        <v>0.02</v>
      </c>
    </row>
    <row r="5226" spans="1:9" x14ac:dyDescent="0.25">
      <c r="A5226" s="392">
        <v>44105</v>
      </c>
      <c r="B5226" s="324" t="s">
        <v>88</v>
      </c>
      <c r="C5226" s="324" t="s">
        <v>169</v>
      </c>
      <c r="D5226" s="324" t="s">
        <v>81</v>
      </c>
      <c r="E5226" s="324" t="s">
        <v>48</v>
      </c>
      <c r="F5226" s="324">
        <v>196</v>
      </c>
      <c r="G5226" s="324">
        <v>196</v>
      </c>
      <c r="H5226" s="324">
        <v>0</v>
      </c>
      <c r="I5226" s="324">
        <v>0</v>
      </c>
    </row>
    <row r="5227" spans="1:9" x14ac:dyDescent="0.25">
      <c r="A5227" s="393">
        <v>44105</v>
      </c>
      <c r="B5227" s="325" t="s">
        <v>88</v>
      </c>
      <c r="C5227" s="325" t="s">
        <v>169</v>
      </c>
      <c r="D5227" s="325" t="s">
        <v>81</v>
      </c>
      <c r="E5227" s="325" t="s">
        <v>49</v>
      </c>
      <c r="F5227" s="325">
        <v>59</v>
      </c>
      <c r="G5227" s="325">
        <v>59</v>
      </c>
      <c r="H5227" s="325">
        <v>0</v>
      </c>
      <c r="I5227" s="325">
        <v>0</v>
      </c>
    </row>
    <row r="5228" spans="1:9" x14ac:dyDescent="0.25">
      <c r="A5228" s="392">
        <v>44105</v>
      </c>
      <c r="B5228" s="324" t="s">
        <v>88</v>
      </c>
      <c r="C5228" s="324" t="s">
        <v>169</v>
      </c>
      <c r="D5228" s="324" t="s">
        <v>81</v>
      </c>
      <c r="E5228" s="324" t="s">
        <v>50</v>
      </c>
      <c r="F5228" s="324">
        <v>752</v>
      </c>
      <c r="G5228" s="324">
        <v>753</v>
      </c>
      <c r="H5228" s="324">
        <v>-1</v>
      </c>
      <c r="I5228" s="324">
        <v>0</v>
      </c>
    </row>
    <row r="5229" spans="1:9" x14ac:dyDescent="0.25">
      <c r="A5229" s="393">
        <v>44105</v>
      </c>
      <c r="B5229" s="325" t="s">
        <v>88</v>
      </c>
      <c r="C5229" s="325" t="s">
        <v>169</v>
      </c>
      <c r="D5229" s="325" t="s">
        <v>82</v>
      </c>
      <c r="E5229" s="325" t="s">
        <v>9</v>
      </c>
      <c r="F5229" s="325">
        <v>459</v>
      </c>
      <c r="G5229" s="325">
        <v>457</v>
      </c>
      <c r="H5229" s="325">
        <v>2</v>
      </c>
      <c r="I5229" s="325">
        <v>0</v>
      </c>
    </row>
    <row r="5230" spans="1:9" x14ac:dyDescent="0.25">
      <c r="A5230" s="392">
        <v>44105</v>
      </c>
      <c r="B5230" s="324" t="s">
        <v>88</v>
      </c>
      <c r="C5230" s="324" t="s">
        <v>169</v>
      </c>
      <c r="D5230" s="324" t="s">
        <v>82</v>
      </c>
      <c r="E5230" s="324" t="s">
        <v>10</v>
      </c>
      <c r="F5230" s="324">
        <v>54</v>
      </c>
      <c r="G5230" s="324">
        <v>54</v>
      </c>
      <c r="H5230" s="324">
        <v>0</v>
      </c>
      <c r="I5230" s="324">
        <v>0</v>
      </c>
    </row>
    <row r="5231" spans="1:9" x14ac:dyDescent="0.25">
      <c r="A5231" s="393">
        <v>44105</v>
      </c>
      <c r="B5231" s="325" t="s">
        <v>88</v>
      </c>
      <c r="C5231" s="325" t="s">
        <v>169</v>
      </c>
      <c r="D5231" s="325" t="s">
        <v>82</v>
      </c>
      <c r="E5231" s="325" t="s">
        <v>11</v>
      </c>
      <c r="F5231" s="325">
        <v>147</v>
      </c>
      <c r="G5231" s="325">
        <v>147</v>
      </c>
      <c r="H5231" s="325">
        <v>0</v>
      </c>
      <c r="I5231" s="325">
        <v>0</v>
      </c>
    </row>
    <row r="5232" spans="1:9" x14ac:dyDescent="0.25">
      <c r="A5232" s="392">
        <v>44105</v>
      </c>
      <c r="B5232" s="324" t="s">
        <v>88</v>
      </c>
      <c r="C5232" s="324" t="s">
        <v>169</v>
      </c>
      <c r="D5232" s="324" t="s">
        <v>82</v>
      </c>
      <c r="E5232" s="324" t="s">
        <v>12</v>
      </c>
      <c r="F5232" s="324">
        <v>103</v>
      </c>
      <c r="G5232" s="324">
        <v>101</v>
      </c>
      <c r="H5232" s="324">
        <v>2</v>
      </c>
      <c r="I5232" s="324">
        <v>0.02</v>
      </c>
    </row>
    <row r="5233" spans="1:9" x14ac:dyDescent="0.25">
      <c r="A5233" s="393">
        <v>44105</v>
      </c>
      <c r="B5233" s="325" t="s">
        <v>88</v>
      </c>
      <c r="C5233" s="325" t="s">
        <v>169</v>
      </c>
      <c r="D5233" s="325" t="s">
        <v>82</v>
      </c>
      <c r="E5233" s="325" t="s">
        <v>13</v>
      </c>
      <c r="F5233" s="325">
        <v>477</v>
      </c>
      <c r="G5233" s="325">
        <v>462</v>
      </c>
      <c r="H5233" s="325">
        <v>15</v>
      </c>
      <c r="I5233" s="325">
        <v>0.03</v>
      </c>
    </row>
    <row r="5234" spans="1:9" x14ac:dyDescent="0.25">
      <c r="A5234" s="392">
        <v>44105</v>
      </c>
      <c r="B5234" s="324" t="s">
        <v>89</v>
      </c>
      <c r="C5234" s="324" t="s">
        <v>169</v>
      </c>
      <c r="D5234" s="324" t="s">
        <v>81</v>
      </c>
      <c r="E5234" s="324" t="s">
        <v>46</v>
      </c>
      <c r="F5234" s="324">
        <v>583</v>
      </c>
      <c r="G5234" s="324">
        <v>517</v>
      </c>
      <c r="H5234" s="324">
        <v>66</v>
      </c>
      <c r="I5234" s="324">
        <v>0.13</v>
      </c>
    </row>
    <row r="5235" spans="1:9" x14ac:dyDescent="0.25">
      <c r="A5235" s="393">
        <v>44105</v>
      </c>
      <c r="B5235" s="325" t="s">
        <v>89</v>
      </c>
      <c r="C5235" s="325" t="s">
        <v>169</v>
      </c>
      <c r="D5235" s="325" t="s">
        <v>81</v>
      </c>
      <c r="E5235" s="325" t="s">
        <v>47</v>
      </c>
      <c r="F5235" s="325">
        <v>459</v>
      </c>
      <c r="G5235" s="325">
        <v>443</v>
      </c>
      <c r="H5235" s="325">
        <v>16</v>
      </c>
      <c r="I5235" s="325">
        <v>0.04</v>
      </c>
    </row>
    <row r="5236" spans="1:9" x14ac:dyDescent="0.25">
      <c r="A5236" s="392">
        <v>44105</v>
      </c>
      <c r="B5236" s="324" t="s">
        <v>89</v>
      </c>
      <c r="C5236" s="324" t="s">
        <v>169</v>
      </c>
      <c r="D5236" s="324" t="s">
        <v>81</v>
      </c>
      <c r="E5236" s="324" t="s">
        <v>48</v>
      </c>
      <c r="F5236" s="324">
        <v>302</v>
      </c>
      <c r="G5236" s="324">
        <v>299</v>
      </c>
      <c r="H5236" s="324">
        <v>3</v>
      </c>
      <c r="I5236" s="324">
        <v>0.01</v>
      </c>
    </row>
    <row r="5237" spans="1:9" x14ac:dyDescent="0.25">
      <c r="A5237" s="393">
        <v>44105</v>
      </c>
      <c r="B5237" s="325" t="s">
        <v>89</v>
      </c>
      <c r="C5237" s="325" t="s">
        <v>169</v>
      </c>
      <c r="D5237" s="325" t="s">
        <v>81</v>
      </c>
      <c r="E5237" s="325" t="s">
        <v>50</v>
      </c>
      <c r="F5237" s="325">
        <v>597</v>
      </c>
      <c r="G5237" s="325">
        <v>595</v>
      </c>
      <c r="H5237" s="325">
        <v>2</v>
      </c>
      <c r="I5237" s="325">
        <v>0</v>
      </c>
    </row>
    <row r="5238" spans="1:9" x14ac:dyDescent="0.25">
      <c r="A5238" s="392">
        <v>44105</v>
      </c>
      <c r="B5238" s="324" t="s">
        <v>89</v>
      </c>
      <c r="C5238" s="324" t="s">
        <v>169</v>
      </c>
      <c r="D5238" s="324" t="s">
        <v>82</v>
      </c>
      <c r="E5238" s="324" t="s">
        <v>9</v>
      </c>
      <c r="F5238" s="324">
        <v>53</v>
      </c>
      <c r="G5238" s="324">
        <v>53</v>
      </c>
      <c r="H5238" s="324">
        <v>0</v>
      </c>
      <c r="I5238" s="324">
        <v>0</v>
      </c>
    </row>
    <row r="5239" spans="1:9" x14ac:dyDescent="0.25">
      <c r="A5239" s="393">
        <v>44105</v>
      </c>
      <c r="B5239" s="325" t="s">
        <v>89</v>
      </c>
      <c r="C5239" s="325" t="s">
        <v>169</v>
      </c>
      <c r="D5239" s="325" t="s">
        <v>82</v>
      </c>
      <c r="E5239" s="325" t="s">
        <v>10</v>
      </c>
      <c r="F5239" s="325">
        <v>50</v>
      </c>
      <c r="G5239" s="325">
        <v>50</v>
      </c>
      <c r="H5239" s="325">
        <v>0</v>
      </c>
      <c r="I5239" s="325">
        <v>0</v>
      </c>
    </row>
    <row r="5240" spans="1:9" x14ac:dyDescent="0.25">
      <c r="A5240" s="392">
        <v>44105</v>
      </c>
      <c r="B5240" s="324" t="s">
        <v>89</v>
      </c>
      <c r="C5240" s="324" t="s">
        <v>169</v>
      </c>
      <c r="D5240" s="324" t="s">
        <v>82</v>
      </c>
      <c r="E5240" s="324" t="s">
        <v>11</v>
      </c>
      <c r="F5240" s="324">
        <v>65</v>
      </c>
      <c r="G5240" s="324">
        <v>65</v>
      </c>
      <c r="H5240" s="324">
        <v>0</v>
      </c>
      <c r="I5240" s="324">
        <v>0</v>
      </c>
    </row>
    <row r="5241" spans="1:9" x14ac:dyDescent="0.25">
      <c r="A5241" s="393">
        <v>44105</v>
      </c>
      <c r="B5241" s="325" t="s">
        <v>89</v>
      </c>
      <c r="C5241" s="325" t="s">
        <v>169</v>
      </c>
      <c r="D5241" s="325" t="s">
        <v>82</v>
      </c>
      <c r="E5241" s="325" t="s">
        <v>12</v>
      </c>
      <c r="F5241" s="325">
        <v>143</v>
      </c>
      <c r="G5241" s="325">
        <v>142</v>
      </c>
      <c r="H5241" s="325">
        <v>1</v>
      </c>
      <c r="I5241" s="325">
        <v>0.01</v>
      </c>
    </row>
    <row r="5242" spans="1:9" x14ac:dyDescent="0.25">
      <c r="A5242" s="392">
        <v>44105</v>
      </c>
      <c r="B5242" s="324" t="s">
        <v>89</v>
      </c>
      <c r="C5242" s="324" t="s">
        <v>169</v>
      </c>
      <c r="D5242" s="324" t="s">
        <v>82</v>
      </c>
      <c r="E5242" s="324" t="s">
        <v>13</v>
      </c>
      <c r="F5242" s="324">
        <v>654</v>
      </c>
      <c r="G5242" s="324">
        <v>629</v>
      </c>
      <c r="H5242" s="324">
        <v>25</v>
      </c>
      <c r="I5242" s="324">
        <v>0.04</v>
      </c>
    </row>
    <row r="5243" spans="1:9" x14ac:dyDescent="0.25">
      <c r="A5243" s="393">
        <v>44105</v>
      </c>
      <c r="B5243" s="325" t="s">
        <v>90</v>
      </c>
      <c r="C5243" s="325" t="s">
        <v>169</v>
      </c>
      <c r="D5243" s="325" t="s">
        <v>81</v>
      </c>
      <c r="E5243" s="325" t="s">
        <v>46</v>
      </c>
      <c r="F5243" s="325">
        <v>74</v>
      </c>
      <c r="G5243" s="325">
        <v>66</v>
      </c>
      <c r="H5243" s="325">
        <v>8</v>
      </c>
      <c r="I5243" s="325">
        <v>0.12</v>
      </c>
    </row>
    <row r="5244" spans="1:9" x14ac:dyDescent="0.25">
      <c r="A5244" s="392">
        <v>44105</v>
      </c>
      <c r="B5244" s="324" t="s">
        <v>90</v>
      </c>
      <c r="C5244" s="324" t="s">
        <v>169</v>
      </c>
      <c r="D5244" s="324" t="s">
        <v>81</v>
      </c>
      <c r="E5244" s="324" t="s">
        <v>47</v>
      </c>
      <c r="F5244" s="324">
        <v>155</v>
      </c>
      <c r="G5244" s="324">
        <v>155</v>
      </c>
      <c r="H5244" s="324">
        <v>0</v>
      </c>
      <c r="I5244" s="324">
        <v>0</v>
      </c>
    </row>
    <row r="5245" spans="1:9" x14ac:dyDescent="0.25">
      <c r="A5245" s="393">
        <v>44105</v>
      </c>
      <c r="B5245" s="325" t="s">
        <v>90</v>
      </c>
      <c r="C5245" s="325" t="s">
        <v>169</v>
      </c>
      <c r="D5245" s="325" t="s">
        <v>81</v>
      </c>
      <c r="E5245" s="325" t="s">
        <v>48</v>
      </c>
      <c r="F5245" s="325">
        <v>121</v>
      </c>
      <c r="G5245" s="325">
        <v>118</v>
      </c>
      <c r="H5245" s="325">
        <v>3</v>
      </c>
      <c r="I5245" s="325">
        <v>0.03</v>
      </c>
    </row>
    <row r="5246" spans="1:9" x14ac:dyDescent="0.25">
      <c r="A5246" s="392">
        <v>44105</v>
      </c>
      <c r="B5246" s="324" t="s">
        <v>90</v>
      </c>
      <c r="C5246" s="324" t="s">
        <v>169</v>
      </c>
      <c r="D5246" s="324" t="s">
        <v>81</v>
      </c>
      <c r="E5246" s="324" t="s">
        <v>50</v>
      </c>
      <c r="F5246" s="324">
        <v>472</v>
      </c>
      <c r="G5246" s="324">
        <v>473</v>
      </c>
      <c r="H5246" s="324">
        <v>-1</v>
      </c>
      <c r="I5246" s="324">
        <v>0</v>
      </c>
    </row>
    <row r="5247" spans="1:9" x14ac:dyDescent="0.25">
      <c r="A5247" s="393">
        <v>44105</v>
      </c>
      <c r="B5247" s="325" t="s">
        <v>147</v>
      </c>
      <c r="C5247" s="325" t="s">
        <v>169</v>
      </c>
      <c r="D5247" s="325" t="s">
        <v>81</v>
      </c>
      <c r="E5247" s="325" t="s">
        <v>46</v>
      </c>
      <c r="F5247" s="325">
        <v>20</v>
      </c>
      <c r="G5247" s="325" t="s">
        <v>170</v>
      </c>
      <c r="H5247" s="325" t="s">
        <v>170</v>
      </c>
      <c r="I5247" s="325" t="s">
        <v>170</v>
      </c>
    </row>
    <row r="5248" spans="1:9" x14ac:dyDescent="0.25">
      <c r="A5248" s="392">
        <v>44105</v>
      </c>
      <c r="B5248" s="324" t="s">
        <v>147</v>
      </c>
      <c r="C5248" s="324" t="s">
        <v>169</v>
      </c>
      <c r="D5248" s="324" t="s">
        <v>81</v>
      </c>
      <c r="E5248" s="324" t="s">
        <v>47</v>
      </c>
      <c r="F5248" s="324">
        <v>15</v>
      </c>
      <c r="G5248" s="324" t="s">
        <v>170</v>
      </c>
      <c r="H5248" s="324" t="s">
        <v>170</v>
      </c>
      <c r="I5248" s="324" t="s">
        <v>170</v>
      </c>
    </row>
    <row r="5249" spans="1:9" x14ac:dyDescent="0.25">
      <c r="A5249" s="393">
        <v>44105</v>
      </c>
      <c r="B5249" s="325" t="s">
        <v>147</v>
      </c>
      <c r="C5249" s="325" t="s">
        <v>169</v>
      </c>
      <c r="D5249" s="325" t="s">
        <v>81</v>
      </c>
      <c r="E5249" s="325" t="s">
        <v>48</v>
      </c>
      <c r="F5249" s="325">
        <v>20</v>
      </c>
      <c r="G5249" s="325" t="s">
        <v>170</v>
      </c>
      <c r="H5249" s="325" t="s">
        <v>170</v>
      </c>
      <c r="I5249" s="325" t="s">
        <v>170</v>
      </c>
    </row>
    <row r="5250" spans="1:9" x14ac:dyDescent="0.25">
      <c r="A5250" s="392">
        <v>44105</v>
      </c>
      <c r="B5250" s="324" t="s">
        <v>147</v>
      </c>
      <c r="C5250" s="324" t="s">
        <v>169</v>
      </c>
      <c r="D5250" s="324" t="s">
        <v>81</v>
      </c>
      <c r="E5250" s="324" t="s">
        <v>50</v>
      </c>
      <c r="F5250" s="324">
        <v>65</v>
      </c>
      <c r="G5250" s="324" t="s">
        <v>170</v>
      </c>
      <c r="H5250" s="324" t="s">
        <v>170</v>
      </c>
      <c r="I5250" s="324" t="s">
        <v>170</v>
      </c>
    </row>
    <row r="5251" spans="1:9" x14ac:dyDescent="0.25">
      <c r="A5251" s="393">
        <v>44105</v>
      </c>
      <c r="B5251" s="325" t="s">
        <v>147</v>
      </c>
      <c r="C5251" s="325" t="s">
        <v>169</v>
      </c>
      <c r="D5251" s="325" t="s">
        <v>82</v>
      </c>
      <c r="E5251" s="325" t="s">
        <v>9</v>
      </c>
      <c r="F5251" s="325">
        <v>6</v>
      </c>
      <c r="G5251" s="325" t="s">
        <v>170</v>
      </c>
      <c r="H5251" s="325" t="s">
        <v>170</v>
      </c>
      <c r="I5251" s="325" t="s">
        <v>170</v>
      </c>
    </row>
    <row r="5252" spans="1:9" x14ac:dyDescent="0.25">
      <c r="A5252" s="392">
        <v>44105</v>
      </c>
      <c r="B5252" s="324" t="s">
        <v>147</v>
      </c>
      <c r="C5252" s="324" t="s">
        <v>169</v>
      </c>
      <c r="D5252" s="324" t="s">
        <v>82</v>
      </c>
      <c r="E5252" s="324" t="s">
        <v>10</v>
      </c>
      <c r="F5252" s="324">
        <v>15</v>
      </c>
      <c r="G5252" s="324" t="s">
        <v>170</v>
      </c>
      <c r="H5252" s="324" t="s">
        <v>170</v>
      </c>
      <c r="I5252" s="324" t="s">
        <v>170</v>
      </c>
    </row>
    <row r="5253" spans="1:9" x14ac:dyDescent="0.25">
      <c r="A5253" s="393">
        <v>44105</v>
      </c>
      <c r="B5253" s="325" t="s">
        <v>147</v>
      </c>
      <c r="C5253" s="325" t="s">
        <v>169</v>
      </c>
      <c r="D5253" s="325" t="s">
        <v>82</v>
      </c>
      <c r="E5253" s="325" t="s">
        <v>11</v>
      </c>
      <c r="F5253" s="325">
        <v>9</v>
      </c>
      <c r="G5253" s="325" t="s">
        <v>170</v>
      </c>
      <c r="H5253" s="325" t="s">
        <v>170</v>
      </c>
      <c r="I5253" s="325" t="s">
        <v>170</v>
      </c>
    </row>
    <row r="5254" spans="1:9" x14ac:dyDescent="0.25">
      <c r="A5254" s="392">
        <v>44105</v>
      </c>
      <c r="B5254" s="324" t="s">
        <v>147</v>
      </c>
      <c r="C5254" s="324" t="s">
        <v>169</v>
      </c>
      <c r="D5254" s="324" t="s">
        <v>82</v>
      </c>
      <c r="E5254" s="324" t="s">
        <v>12</v>
      </c>
      <c r="F5254" s="324">
        <v>18</v>
      </c>
      <c r="G5254" s="324" t="s">
        <v>170</v>
      </c>
      <c r="H5254" s="324" t="s">
        <v>170</v>
      </c>
      <c r="I5254" s="324" t="s">
        <v>170</v>
      </c>
    </row>
    <row r="5255" spans="1:9" x14ac:dyDescent="0.25">
      <c r="A5255" s="393">
        <v>44105</v>
      </c>
      <c r="B5255" s="325" t="s">
        <v>147</v>
      </c>
      <c r="C5255" s="325" t="s">
        <v>169</v>
      </c>
      <c r="D5255" s="325" t="s">
        <v>82</v>
      </c>
      <c r="E5255" s="325" t="s">
        <v>13</v>
      </c>
      <c r="F5255" s="325">
        <v>72</v>
      </c>
      <c r="G5255" s="325" t="s">
        <v>170</v>
      </c>
      <c r="H5255" s="325" t="s">
        <v>170</v>
      </c>
      <c r="I5255" s="325" t="s">
        <v>170</v>
      </c>
    </row>
    <row r="5256" spans="1:9" x14ac:dyDescent="0.25">
      <c r="A5256" s="392">
        <v>44105</v>
      </c>
      <c r="B5256" s="324" t="s">
        <v>148</v>
      </c>
      <c r="C5256" s="324" t="s">
        <v>169</v>
      </c>
      <c r="D5256" s="324" t="s">
        <v>81</v>
      </c>
      <c r="E5256" s="324" t="s">
        <v>46</v>
      </c>
      <c r="F5256" s="324">
        <v>179</v>
      </c>
      <c r="G5256" s="324" t="s">
        <v>170</v>
      </c>
      <c r="H5256" s="324" t="s">
        <v>170</v>
      </c>
      <c r="I5256" s="324" t="s">
        <v>170</v>
      </c>
    </row>
    <row r="5257" spans="1:9" x14ac:dyDescent="0.25">
      <c r="A5257" s="393">
        <v>44105</v>
      </c>
      <c r="B5257" s="325" t="s">
        <v>148</v>
      </c>
      <c r="C5257" s="325" t="s">
        <v>169</v>
      </c>
      <c r="D5257" s="325" t="s">
        <v>81</v>
      </c>
      <c r="E5257" s="325" t="s">
        <v>47</v>
      </c>
      <c r="F5257" s="325">
        <v>190</v>
      </c>
      <c r="G5257" s="325" t="s">
        <v>170</v>
      </c>
      <c r="H5257" s="325" t="s">
        <v>170</v>
      </c>
      <c r="I5257" s="325" t="s">
        <v>170</v>
      </c>
    </row>
    <row r="5258" spans="1:9" x14ac:dyDescent="0.25">
      <c r="A5258" s="392">
        <v>44105</v>
      </c>
      <c r="B5258" s="324" t="s">
        <v>148</v>
      </c>
      <c r="C5258" s="324" t="s">
        <v>169</v>
      </c>
      <c r="D5258" s="324" t="s">
        <v>81</v>
      </c>
      <c r="E5258" s="324" t="s">
        <v>48</v>
      </c>
      <c r="F5258" s="324">
        <v>179</v>
      </c>
      <c r="G5258" s="324" t="s">
        <v>170</v>
      </c>
      <c r="H5258" s="324" t="s">
        <v>170</v>
      </c>
      <c r="I5258" s="324" t="s">
        <v>170</v>
      </c>
    </row>
    <row r="5259" spans="1:9" x14ac:dyDescent="0.25">
      <c r="A5259" s="393">
        <v>44105</v>
      </c>
      <c r="B5259" s="325" t="s">
        <v>148</v>
      </c>
      <c r="C5259" s="325" t="s">
        <v>169</v>
      </c>
      <c r="D5259" s="325" t="s">
        <v>81</v>
      </c>
      <c r="E5259" s="325" t="s">
        <v>50</v>
      </c>
      <c r="F5259" s="325">
        <v>210</v>
      </c>
      <c r="G5259" s="325" t="s">
        <v>170</v>
      </c>
      <c r="H5259" s="325" t="s">
        <v>170</v>
      </c>
      <c r="I5259" s="325" t="s">
        <v>170</v>
      </c>
    </row>
    <row r="5260" spans="1:9" x14ac:dyDescent="0.25">
      <c r="A5260" s="392">
        <v>44105</v>
      </c>
      <c r="B5260" s="324" t="s">
        <v>148</v>
      </c>
      <c r="C5260" s="324" t="s">
        <v>169</v>
      </c>
      <c r="D5260" s="324" t="s">
        <v>82</v>
      </c>
      <c r="E5260" s="324" t="s">
        <v>9</v>
      </c>
      <c r="F5260" s="324">
        <v>233</v>
      </c>
      <c r="G5260" s="324" t="s">
        <v>170</v>
      </c>
      <c r="H5260" s="324" t="s">
        <v>170</v>
      </c>
      <c r="I5260" s="324" t="s">
        <v>170</v>
      </c>
    </row>
    <row r="5261" spans="1:9" x14ac:dyDescent="0.25">
      <c r="A5261" s="393">
        <v>44105</v>
      </c>
      <c r="B5261" s="325" t="s">
        <v>148</v>
      </c>
      <c r="C5261" s="325" t="s">
        <v>169</v>
      </c>
      <c r="D5261" s="325" t="s">
        <v>82</v>
      </c>
      <c r="E5261" s="325" t="s">
        <v>10</v>
      </c>
      <c r="F5261" s="325">
        <v>34</v>
      </c>
      <c r="G5261" s="325" t="s">
        <v>170</v>
      </c>
      <c r="H5261" s="325" t="s">
        <v>170</v>
      </c>
      <c r="I5261" s="325" t="s">
        <v>170</v>
      </c>
    </row>
    <row r="5262" spans="1:9" x14ac:dyDescent="0.25">
      <c r="A5262" s="392">
        <v>44105</v>
      </c>
      <c r="B5262" s="324" t="s">
        <v>148</v>
      </c>
      <c r="C5262" s="324" t="s">
        <v>169</v>
      </c>
      <c r="D5262" s="324" t="s">
        <v>82</v>
      </c>
      <c r="E5262" s="324" t="s">
        <v>11</v>
      </c>
      <c r="F5262" s="324">
        <v>93</v>
      </c>
      <c r="G5262" s="324" t="s">
        <v>170</v>
      </c>
      <c r="H5262" s="324" t="s">
        <v>170</v>
      </c>
      <c r="I5262" s="324" t="s">
        <v>170</v>
      </c>
    </row>
    <row r="5263" spans="1:9" x14ac:dyDescent="0.25">
      <c r="A5263" s="393">
        <v>44105</v>
      </c>
      <c r="B5263" s="325" t="s">
        <v>148</v>
      </c>
      <c r="C5263" s="325" t="s">
        <v>169</v>
      </c>
      <c r="D5263" s="325" t="s">
        <v>82</v>
      </c>
      <c r="E5263" s="325" t="s">
        <v>12</v>
      </c>
      <c r="F5263" s="325">
        <v>68</v>
      </c>
      <c r="G5263" s="325" t="s">
        <v>170</v>
      </c>
      <c r="H5263" s="325" t="s">
        <v>170</v>
      </c>
      <c r="I5263" s="325" t="s">
        <v>170</v>
      </c>
    </row>
    <row r="5264" spans="1:9" x14ac:dyDescent="0.25">
      <c r="A5264" s="392">
        <v>44105</v>
      </c>
      <c r="B5264" s="324" t="s">
        <v>148</v>
      </c>
      <c r="C5264" s="324" t="s">
        <v>169</v>
      </c>
      <c r="D5264" s="324" t="s">
        <v>82</v>
      </c>
      <c r="E5264" s="324" t="s">
        <v>13</v>
      </c>
      <c r="F5264" s="324">
        <v>330</v>
      </c>
      <c r="G5264" s="324" t="s">
        <v>170</v>
      </c>
      <c r="H5264" s="324" t="s">
        <v>170</v>
      </c>
      <c r="I5264" s="324" t="s">
        <v>170</v>
      </c>
    </row>
    <row r="5265" spans="1:9" x14ac:dyDescent="0.25">
      <c r="A5265" s="393">
        <v>44105</v>
      </c>
      <c r="B5265" s="325" t="s">
        <v>149</v>
      </c>
      <c r="C5265" s="325" t="s">
        <v>169</v>
      </c>
      <c r="D5265" s="325" t="s">
        <v>81</v>
      </c>
      <c r="E5265" s="325" t="s">
        <v>46</v>
      </c>
      <c r="F5265" s="325">
        <v>53</v>
      </c>
      <c r="G5265" s="325" t="s">
        <v>170</v>
      </c>
      <c r="H5265" s="325" t="s">
        <v>170</v>
      </c>
      <c r="I5265" s="325" t="s">
        <v>170</v>
      </c>
    </row>
    <row r="5266" spans="1:9" x14ac:dyDescent="0.25">
      <c r="A5266" s="392">
        <v>44105</v>
      </c>
      <c r="B5266" s="324" t="s">
        <v>149</v>
      </c>
      <c r="C5266" s="324" t="s">
        <v>169</v>
      </c>
      <c r="D5266" s="324" t="s">
        <v>81</v>
      </c>
      <c r="E5266" s="324" t="s">
        <v>47</v>
      </c>
      <c r="F5266" s="324">
        <v>113</v>
      </c>
      <c r="G5266" s="324" t="s">
        <v>170</v>
      </c>
      <c r="H5266" s="324" t="s">
        <v>170</v>
      </c>
      <c r="I5266" s="324" t="s">
        <v>170</v>
      </c>
    </row>
    <row r="5267" spans="1:9" x14ac:dyDescent="0.25">
      <c r="A5267" s="393">
        <v>44105</v>
      </c>
      <c r="B5267" s="325" t="s">
        <v>149</v>
      </c>
      <c r="C5267" s="325" t="s">
        <v>169</v>
      </c>
      <c r="D5267" s="325" t="s">
        <v>81</v>
      </c>
      <c r="E5267" s="325" t="s">
        <v>48</v>
      </c>
      <c r="F5267" s="325">
        <v>96</v>
      </c>
      <c r="G5267" s="325" t="s">
        <v>170</v>
      </c>
      <c r="H5267" s="325" t="s">
        <v>170</v>
      </c>
      <c r="I5267" s="325" t="s">
        <v>170</v>
      </c>
    </row>
    <row r="5268" spans="1:9" x14ac:dyDescent="0.25">
      <c r="A5268" s="392">
        <v>44105</v>
      </c>
      <c r="B5268" s="324" t="s">
        <v>149</v>
      </c>
      <c r="C5268" s="324" t="s">
        <v>169</v>
      </c>
      <c r="D5268" s="324" t="s">
        <v>81</v>
      </c>
      <c r="E5268" s="324" t="s">
        <v>50</v>
      </c>
      <c r="F5268" s="324">
        <v>377</v>
      </c>
      <c r="G5268" s="324" t="s">
        <v>170</v>
      </c>
      <c r="H5268" s="324" t="s">
        <v>170</v>
      </c>
      <c r="I5268" s="324" t="s">
        <v>170</v>
      </c>
    </row>
    <row r="5269" spans="1:9" x14ac:dyDescent="0.25">
      <c r="A5269" s="393">
        <v>44105</v>
      </c>
      <c r="B5269" s="325" t="s">
        <v>150</v>
      </c>
      <c r="C5269" s="325" t="s">
        <v>169</v>
      </c>
      <c r="D5269" s="325" t="s">
        <v>81</v>
      </c>
      <c r="E5269" s="325" t="s">
        <v>46</v>
      </c>
      <c r="F5269" s="325">
        <v>202</v>
      </c>
      <c r="G5269" s="325" t="s">
        <v>170</v>
      </c>
      <c r="H5269" s="325" t="s">
        <v>170</v>
      </c>
      <c r="I5269" s="325" t="s">
        <v>170</v>
      </c>
    </row>
    <row r="5270" spans="1:9" x14ac:dyDescent="0.25">
      <c r="A5270" s="392">
        <v>44105</v>
      </c>
      <c r="B5270" s="324" t="s">
        <v>150</v>
      </c>
      <c r="C5270" s="324" t="s">
        <v>169</v>
      </c>
      <c r="D5270" s="324" t="s">
        <v>81</v>
      </c>
      <c r="E5270" s="324" t="s">
        <v>47</v>
      </c>
      <c r="F5270" s="324">
        <v>100</v>
      </c>
      <c r="G5270" s="324" t="s">
        <v>170</v>
      </c>
      <c r="H5270" s="324" t="s">
        <v>170</v>
      </c>
      <c r="I5270" s="324" t="s">
        <v>170</v>
      </c>
    </row>
    <row r="5271" spans="1:9" x14ac:dyDescent="0.25">
      <c r="A5271" s="393">
        <v>44105</v>
      </c>
      <c r="B5271" s="325" t="s">
        <v>150</v>
      </c>
      <c r="C5271" s="325" t="s">
        <v>169</v>
      </c>
      <c r="D5271" s="325" t="s">
        <v>81</v>
      </c>
      <c r="E5271" s="325" t="s">
        <v>48</v>
      </c>
      <c r="F5271" s="325">
        <v>75</v>
      </c>
      <c r="G5271" s="325" t="s">
        <v>170</v>
      </c>
      <c r="H5271" s="325" t="s">
        <v>170</v>
      </c>
      <c r="I5271" s="325" t="s">
        <v>170</v>
      </c>
    </row>
    <row r="5272" spans="1:9" x14ac:dyDescent="0.25">
      <c r="A5272" s="392">
        <v>44105</v>
      </c>
      <c r="B5272" s="324" t="s">
        <v>150</v>
      </c>
      <c r="C5272" s="324" t="s">
        <v>169</v>
      </c>
      <c r="D5272" s="324" t="s">
        <v>81</v>
      </c>
      <c r="E5272" s="324" t="s">
        <v>50</v>
      </c>
      <c r="F5272" s="324">
        <v>70</v>
      </c>
      <c r="G5272" s="324" t="s">
        <v>170</v>
      </c>
      <c r="H5272" s="324" t="s">
        <v>170</v>
      </c>
      <c r="I5272" s="324" t="s">
        <v>170</v>
      </c>
    </row>
    <row r="5273" spans="1:9" x14ac:dyDescent="0.25">
      <c r="A5273" s="393">
        <v>44105</v>
      </c>
      <c r="B5273" s="325" t="s">
        <v>91</v>
      </c>
      <c r="C5273" s="325" t="s">
        <v>169</v>
      </c>
      <c r="D5273" s="325" t="s">
        <v>81</v>
      </c>
      <c r="E5273" s="325" t="s">
        <v>46</v>
      </c>
      <c r="F5273" s="325">
        <v>1131</v>
      </c>
      <c r="G5273" s="325">
        <v>1037</v>
      </c>
      <c r="H5273" s="325">
        <v>94</v>
      </c>
      <c r="I5273" s="325">
        <v>0.09</v>
      </c>
    </row>
    <row r="5274" spans="1:9" x14ac:dyDescent="0.25">
      <c r="A5274" s="392">
        <v>44105</v>
      </c>
      <c r="B5274" s="324" t="s">
        <v>91</v>
      </c>
      <c r="C5274" s="324" t="s">
        <v>169</v>
      </c>
      <c r="D5274" s="324" t="s">
        <v>81</v>
      </c>
      <c r="E5274" s="324" t="s">
        <v>47</v>
      </c>
      <c r="F5274" s="324">
        <v>639</v>
      </c>
      <c r="G5274" s="324">
        <v>633</v>
      </c>
      <c r="H5274" s="324">
        <v>6</v>
      </c>
      <c r="I5274" s="324">
        <v>0.01</v>
      </c>
    </row>
    <row r="5275" spans="1:9" x14ac:dyDescent="0.25">
      <c r="A5275" s="393">
        <v>44105</v>
      </c>
      <c r="B5275" s="325" t="s">
        <v>91</v>
      </c>
      <c r="C5275" s="325" t="s">
        <v>169</v>
      </c>
      <c r="D5275" s="325" t="s">
        <v>81</v>
      </c>
      <c r="E5275" s="325" t="s">
        <v>48</v>
      </c>
      <c r="F5275" s="325">
        <v>729</v>
      </c>
      <c r="G5275" s="325">
        <v>737</v>
      </c>
      <c r="H5275" s="325">
        <v>-8</v>
      </c>
      <c r="I5275" s="325">
        <v>-0.01</v>
      </c>
    </row>
    <row r="5276" spans="1:9" x14ac:dyDescent="0.25">
      <c r="A5276" s="392">
        <v>44105</v>
      </c>
      <c r="B5276" s="324" t="s">
        <v>91</v>
      </c>
      <c r="C5276" s="324" t="s">
        <v>169</v>
      </c>
      <c r="D5276" s="324" t="s">
        <v>81</v>
      </c>
      <c r="E5276" s="324" t="s">
        <v>50</v>
      </c>
      <c r="F5276" s="324">
        <v>708</v>
      </c>
      <c r="G5276" s="324">
        <v>709</v>
      </c>
      <c r="H5276" s="324">
        <v>-1</v>
      </c>
      <c r="I5276" s="324">
        <v>0</v>
      </c>
    </row>
    <row r="5277" spans="1:9" x14ac:dyDescent="0.25">
      <c r="A5277" s="393">
        <v>44105</v>
      </c>
      <c r="B5277" s="325" t="s">
        <v>91</v>
      </c>
      <c r="C5277" s="325" t="s">
        <v>169</v>
      </c>
      <c r="D5277" s="325" t="s">
        <v>82</v>
      </c>
      <c r="E5277" s="325" t="s">
        <v>9</v>
      </c>
      <c r="F5277" s="325">
        <v>612</v>
      </c>
      <c r="G5277" s="325">
        <v>607</v>
      </c>
      <c r="H5277" s="325">
        <v>5</v>
      </c>
      <c r="I5277" s="325">
        <v>0.01</v>
      </c>
    </row>
    <row r="5278" spans="1:9" x14ac:dyDescent="0.25">
      <c r="A5278" s="392">
        <v>44105</v>
      </c>
      <c r="B5278" s="324" t="s">
        <v>91</v>
      </c>
      <c r="C5278" s="324" t="s">
        <v>169</v>
      </c>
      <c r="D5278" s="324" t="s">
        <v>82</v>
      </c>
      <c r="E5278" s="324" t="s">
        <v>10</v>
      </c>
      <c r="F5278" s="324">
        <v>201</v>
      </c>
      <c r="G5278" s="324">
        <v>200</v>
      </c>
      <c r="H5278" s="324">
        <v>1</v>
      </c>
      <c r="I5278" s="324">
        <v>0</v>
      </c>
    </row>
    <row r="5279" spans="1:9" x14ac:dyDescent="0.25">
      <c r="A5279" s="393">
        <v>44105</v>
      </c>
      <c r="B5279" s="325" t="s">
        <v>91</v>
      </c>
      <c r="C5279" s="325" t="s">
        <v>169</v>
      </c>
      <c r="D5279" s="325" t="s">
        <v>82</v>
      </c>
      <c r="E5279" s="325" t="s">
        <v>11</v>
      </c>
      <c r="F5279" s="325">
        <v>529</v>
      </c>
      <c r="G5279" s="325">
        <v>526</v>
      </c>
      <c r="H5279" s="325">
        <v>3</v>
      </c>
      <c r="I5279" s="325">
        <v>0.01</v>
      </c>
    </row>
    <row r="5280" spans="1:9" x14ac:dyDescent="0.25">
      <c r="A5280" s="392">
        <v>44105</v>
      </c>
      <c r="B5280" s="324" t="s">
        <v>91</v>
      </c>
      <c r="C5280" s="324" t="s">
        <v>169</v>
      </c>
      <c r="D5280" s="324" t="s">
        <v>82</v>
      </c>
      <c r="E5280" s="324" t="s">
        <v>12</v>
      </c>
      <c r="F5280" s="324">
        <v>1205</v>
      </c>
      <c r="G5280" s="324">
        <v>1192</v>
      </c>
      <c r="H5280" s="324">
        <v>13</v>
      </c>
      <c r="I5280" s="324">
        <v>0.01</v>
      </c>
    </row>
    <row r="5281" spans="1:9" x14ac:dyDescent="0.25">
      <c r="A5281" s="393">
        <v>44105</v>
      </c>
      <c r="B5281" s="325" t="s">
        <v>91</v>
      </c>
      <c r="C5281" s="325" t="s">
        <v>169</v>
      </c>
      <c r="D5281" s="325" t="s">
        <v>82</v>
      </c>
      <c r="E5281" s="325" t="s">
        <v>13</v>
      </c>
      <c r="F5281" s="325">
        <v>426</v>
      </c>
      <c r="G5281" s="325">
        <v>362</v>
      </c>
      <c r="H5281" s="325">
        <v>64</v>
      </c>
      <c r="I5281" s="325">
        <v>0.18</v>
      </c>
    </row>
    <row r="5282" spans="1:9" x14ac:dyDescent="0.25">
      <c r="A5282" s="392">
        <v>44105</v>
      </c>
      <c r="B5282" s="324" t="s">
        <v>151</v>
      </c>
      <c r="C5282" s="324" t="s">
        <v>169</v>
      </c>
      <c r="D5282" s="324" t="s">
        <v>81</v>
      </c>
      <c r="E5282" s="324" t="s">
        <v>46</v>
      </c>
      <c r="F5282" s="324">
        <v>80</v>
      </c>
      <c r="G5282" s="324" t="s">
        <v>170</v>
      </c>
      <c r="H5282" s="324" t="s">
        <v>170</v>
      </c>
      <c r="I5282" s="324" t="s">
        <v>170</v>
      </c>
    </row>
    <row r="5283" spans="1:9" x14ac:dyDescent="0.25">
      <c r="A5283" s="393">
        <v>44105</v>
      </c>
      <c r="B5283" s="325" t="s">
        <v>151</v>
      </c>
      <c r="C5283" s="325" t="s">
        <v>169</v>
      </c>
      <c r="D5283" s="325" t="s">
        <v>81</v>
      </c>
      <c r="E5283" s="325" t="s">
        <v>47</v>
      </c>
      <c r="F5283" s="325">
        <v>107</v>
      </c>
      <c r="G5283" s="325" t="s">
        <v>170</v>
      </c>
      <c r="H5283" s="325" t="s">
        <v>170</v>
      </c>
      <c r="I5283" s="325" t="s">
        <v>170</v>
      </c>
    </row>
    <row r="5284" spans="1:9" x14ac:dyDescent="0.25">
      <c r="A5284" s="392">
        <v>44105</v>
      </c>
      <c r="B5284" s="324" t="s">
        <v>151</v>
      </c>
      <c r="C5284" s="324" t="s">
        <v>169</v>
      </c>
      <c r="D5284" s="324" t="s">
        <v>81</v>
      </c>
      <c r="E5284" s="324" t="s">
        <v>48</v>
      </c>
      <c r="F5284" s="324">
        <v>51</v>
      </c>
      <c r="G5284" s="324" t="s">
        <v>170</v>
      </c>
      <c r="H5284" s="324" t="s">
        <v>170</v>
      </c>
      <c r="I5284" s="324" t="s">
        <v>170</v>
      </c>
    </row>
    <row r="5285" spans="1:9" x14ac:dyDescent="0.25">
      <c r="A5285" s="393">
        <v>44105</v>
      </c>
      <c r="B5285" s="325" t="s">
        <v>151</v>
      </c>
      <c r="C5285" s="325" t="s">
        <v>169</v>
      </c>
      <c r="D5285" s="325" t="s">
        <v>81</v>
      </c>
      <c r="E5285" s="325" t="s">
        <v>50</v>
      </c>
      <c r="F5285" s="325">
        <v>67</v>
      </c>
      <c r="G5285" s="325" t="s">
        <v>170</v>
      </c>
      <c r="H5285" s="325" t="s">
        <v>170</v>
      </c>
      <c r="I5285" s="325" t="s">
        <v>170</v>
      </c>
    </row>
    <row r="5286" spans="1:9" x14ac:dyDescent="0.25">
      <c r="A5286" s="392">
        <v>44105</v>
      </c>
      <c r="B5286" s="324" t="s">
        <v>92</v>
      </c>
      <c r="C5286" s="324" t="s">
        <v>169</v>
      </c>
      <c r="D5286" s="324" t="s">
        <v>81</v>
      </c>
      <c r="E5286" s="324" t="s">
        <v>46</v>
      </c>
      <c r="F5286" s="324">
        <v>34</v>
      </c>
      <c r="G5286" s="324">
        <v>28</v>
      </c>
      <c r="H5286" s="324">
        <v>6</v>
      </c>
      <c r="I5286" s="324">
        <v>0.21</v>
      </c>
    </row>
    <row r="5287" spans="1:9" x14ac:dyDescent="0.25">
      <c r="A5287" s="393">
        <v>44105</v>
      </c>
      <c r="B5287" s="325" t="s">
        <v>92</v>
      </c>
      <c r="C5287" s="325" t="s">
        <v>169</v>
      </c>
      <c r="D5287" s="325" t="s">
        <v>81</v>
      </c>
      <c r="E5287" s="325" t="s">
        <v>47</v>
      </c>
      <c r="F5287" s="325">
        <v>332</v>
      </c>
      <c r="G5287" s="325">
        <v>327</v>
      </c>
      <c r="H5287" s="325">
        <v>5</v>
      </c>
      <c r="I5287" s="325">
        <v>0.02</v>
      </c>
    </row>
    <row r="5288" spans="1:9" x14ac:dyDescent="0.25">
      <c r="A5288" s="392">
        <v>44105</v>
      </c>
      <c r="B5288" s="324" t="s">
        <v>92</v>
      </c>
      <c r="C5288" s="324" t="s">
        <v>169</v>
      </c>
      <c r="D5288" s="324" t="s">
        <v>81</v>
      </c>
      <c r="E5288" s="324" t="s">
        <v>48</v>
      </c>
      <c r="F5288" s="324">
        <v>95</v>
      </c>
      <c r="G5288" s="324">
        <v>96</v>
      </c>
      <c r="H5288" s="324">
        <v>-1</v>
      </c>
      <c r="I5288" s="324">
        <v>-0.01</v>
      </c>
    </row>
    <row r="5289" spans="1:9" x14ac:dyDescent="0.25">
      <c r="A5289" s="393">
        <v>44105</v>
      </c>
      <c r="B5289" s="325" t="s">
        <v>92</v>
      </c>
      <c r="C5289" s="325" t="s">
        <v>169</v>
      </c>
      <c r="D5289" s="325" t="s">
        <v>81</v>
      </c>
      <c r="E5289" s="325" t="s">
        <v>50</v>
      </c>
      <c r="F5289" s="325">
        <v>675</v>
      </c>
      <c r="G5289" s="325">
        <v>675</v>
      </c>
      <c r="H5289" s="325">
        <v>0</v>
      </c>
      <c r="I5289" s="325">
        <v>0</v>
      </c>
    </row>
    <row r="5290" spans="1:9" x14ac:dyDescent="0.25">
      <c r="A5290" s="392">
        <v>44105</v>
      </c>
      <c r="B5290" s="324" t="s">
        <v>92</v>
      </c>
      <c r="C5290" s="324" t="s">
        <v>169</v>
      </c>
      <c r="D5290" s="324" t="s">
        <v>82</v>
      </c>
      <c r="E5290" s="324" t="s">
        <v>9</v>
      </c>
      <c r="F5290" s="324">
        <v>493</v>
      </c>
      <c r="G5290" s="324">
        <v>493</v>
      </c>
      <c r="H5290" s="324">
        <v>0</v>
      </c>
      <c r="I5290" s="324">
        <v>0</v>
      </c>
    </row>
    <row r="5291" spans="1:9" x14ac:dyDescent="0.25">
      <c r="A5291" s="393">
        <v>44105</v>
      </c>
      <c r="B5291" s="325" t="s">
        <v>92</v>
      </c>
      <c r="C5291" s="325" t="s">
        <v>169</v>
      </c>
      <c r="D5291" s="325" t="s">
        <v>82</v>
      </c>
      <c r="E5291" s="325" t="s">
        <v>10</v>
      </c>
      <c r="F5291" s="325">
        <v>251</v>
      </c>
      <c r="G5291" s="325">
        <v>253</v>
      </c>
      <c r="H5291" s="325">
        <v>-2</v>
      </c>
      <c r="I5291" s="325">
        <v>-0.01</v>
      </c>
    </row>
    <row r="5292" spans="1:9" x14ac:dyDescent="0.25">
      <c r="A5292" s="392">
        <v>44105</v>
      </c>
      <c r="B5292" s="324" t="s">
        <v>92</v>
      </c>
      <c r="C5292" s="324" t="s">
        <v>169</v>
      </c>
      <c r="D5292" s="324" t="s">
        <v>82</v>
      </c>
      <c r="E5292" s="324" t="s">
        <v>11</v>
      </c>
      <c r="F5292" s="324">
        <v>35</v>
      </c>
      <c r="G5292" s="324">
        <v>33</v>
      </c>
      <c r="H5292" s="324">
        <v>2</v>
      </c>
      <c r="I5292" s="324">
        <v>0.06</v>
      </c>
    </row>
    <row r="5293" spans="1:9" x14ac:dyDescent="0.25">
      <c r="A5293" s="393">
        <v>44105</v>
      </c>
      <c r="B5293" s="325" t="s">
        <v>92</v>
      </c>
      <c r="C5293" s="325" t="s">
        <v>169</v>
      </c>
      <c r="D5293" s="325" t="s">
        <v>82</v>
      </c>
      <c r="E5293" s="325" t="s">
        <v>12</v>
      </c>
      <c r="F5293" s="325">
        <v>18</v>
      </c>
      <c r="G5293" s="325">
        <v>18</v>
      </c>
      <c r="H5293" s="325">
        <v>0</v>
      </c>
      <c r="I5293" s="325">
        <v>0</v>
      </c>
    </row>
    <row r="5294" spans="1:9" x14ac:dyDescent="0.25">
      <c r="A5294" s="392">
        <v>44105</v>
      </c>
      <c r="B5294" s="324" t="s">
        <v>92</v>
      </c>
      <c r="C5294" s="324" t="s">
        <v>169</v>
      </c>
      <c r="D5294" s="324" t="s">
        <v>82</v>
      </c>
      <c r="E5294" s="324" t="s">
        <v>13</v>
      </c>
      <c r="F5294" s="324">
        <v>339</v>
      </c>
      <c r="G5294" s="324">
        <v>329</v>
      </c>
      <c r="H5294" s="324">
        <v>10</v>
      </c>
      <c r="I5294" s="324">
        <v>0.03</v>
      </c>
    </row>
    <row r="5295" spans="1:9" x14ac:dyDescent="0.25">
      <c r="A5295" s="393">
        <v>44105</v>
      </c>
      <c r="B5295" s="325" t="s">
        <v>152</v>
      </c>
      <c r="C5295" s="325" t="s">
        <v>169</v>
      </c>
      <c r="D5295" s="325" t="s">
        <v>81</v>
      </c>
      <c r="E5295" s="325" t="s">
        <v>46</v>
      </c>
      <c r="F5295" s="325">
        <v>98</v>
      </c>
      <c r="G5295" s="325" t="s">
        <v>170</v>
      </c>
      <c r="H5295" s="325" t="s">
        <v>170</v>
      </c>
      <c r="I5295" s="325" t="s">
        <v>170</v>
      </c>
    </row>
    <row r="5296" spans="1:9" x14ac:dyDescent="0.25">
      <c r="A5296" s="392">
        <v>44105</v>
      </c>
      <c r="B5296" s="324" t="s">
        <v>152</v>
      </c>
      <c r="C5296" s="324" t="s">
        <v>169</v>
      </c>
      <c r="D5296" s="324" t="s">
        <v>81</v>
      </c>
      <c r="E5296" s="324" t="s">
        <v>47</v>
      </c>
      <c r="F5296" s="324">
        <v>81</v>
      </c>
      <c r="G5296" s="324" t="s">
        <v>170</v>
      </c>
      <c r="H5296" s="324" t="s">
        <v>170</v>
      </c>
      <c r="I5296" s="324" t="s">
        <v>170</v>
      </c>
    </row>
    <row r="5297" spans="1:9" x14ac:dyDescent="0.25">
      <c r="A5297" s="393">
        <v>44105</v>
      </c>
      <c r="B5297" s="325" t="s">
        <v>152</v>
      </c>
      <c r="C5297" s="325" t="s">
        <v>169</v>
      </c>
      <c r="D5297" s="325" t="s">
        <v>81</v>
      </c>
      <c r="E5297" s="325" t="s">
        <v>48</v>
      </c>
      <c r="F5297" s="325">
        <v>42</v>
      </c>
      <c r="G5297" s="325" t="s">
        <v>170</v>
      </c>
      <c r="H5297" s="325" t="s">
        <v>170</v>
      </c>
      <c r="I5297" s="325" t="s">
        <v>170</v>
      </c>
    </row>
    <row r="5298" spans="1:9" x14ac:dyDescent="0.25">
      <c r="A5298" s="392">
        <v>44105</v>
      </c>
      <c r="B5298" s="324" t="s">
        <v>152</v>
      </c>
      <c r="C5298" s="324" t="s">
        <v>169</v>
      </c>
      <c r="D5298" s="324" t="s">
        <v>81</v>
      </c>
      <c r="E5298" s="324" t="s">
        <v>50</v>
      </c>
      <c r="F5298" s="324">
        <v>116</v>
      </c>
      <c r="G5298" s="324" t="s">
        <v>170</v>
      </c>
      <c r="H5298" s="324" t="s">
        <v>170</v>
      </c>
      <c r="I5298" s="324" t="s">
        <v>170</v>
      </c>
    </row>
    <row r="5299" spans="1:9" x14ac:dyDescent="0.25">
      <c r="A5299" s="393">
        <v>44105</v>
      </c>
      <c r="B5299" s="325" t="s">
        <v>153</v>
      </c>
      <c r="C5299" s="325" t="s">
        <v>169</v>
      </c>
      <c r="D5299" s="325" t="s">
        <v>81</v>
      </c>
      <c r="E5299" s="325" t="s">
        <v>46</v>
      </c>
      <c r="F5299" s="325">
        <v>129</v>
      </c>
      <c r="G5299" s="325" t="s">
        <v>170</v>
      </c>
      <c r="H5299" s="325" t="s">
        <v>170</v>
      </c>
      <c r="I5299" s="325" t="s">
        <v>170</v>
      </c>
    </row>
    <row r="5300" spans="1:9" x14ac:dyDescent="0.25">
      <c r="A5300" s="392">
        <v>44105</v>
      </c>
      <c r="B5300" s="324" t="s">
        <v>153</v>
      </c>
      <c r="C5300" s="324" t="s">
        <v>169</v>
      </c>
      <c r="D5300" s="324" t="s">
        <v>81</v>
      </c>
      <c r="E5300" s="324" t="s">
        <v>47</v>
      </c>
      <c r="F5300" s="324">
        <v>49</v>
      </c>
      <c r="G5300" s="324" t="s">
        <v>170</v>
      </c>
      <c r="H5300" s="324" t="s">
        <v>170</v>
      </c>
      <c r="I5300" s="324" t="s">
        <v>170</v>
      </c>
    </row>
    <row r="5301" spans="1:9" x14ac:dyDescent="0.25">
      <c r="A5301" s="393">
        <v>44105</v>
      </c>
      <c r="B5301" s="325" t="s">
        <v>153</v>
      </c>
      <c r="C5301" s="325" t="s">
        <v>169</v>
      </c>
      <c r="D5301" s="325" t="s">
        <v>81</v>
      </c>
      <c r="E5301" s="325" t="s">
        <v>48</v>
      </c>
      <c r="F5301" s="325">
        <v>47</v>
      </c>
      <c r="G5301" s="325" t="s">
        <v>170</v>
      </c>
      <c r="H5301" s="325" t="s">
        <v>170</v>
      </c>
      <c r="I5301" s="325" t="s">
        <v>170</v>
      </c>
    </row>
    <row r="5302" spans="1:9" x14ac:dyDescent="0.25">
      <c r="A5302" s="392">
        <v>44105</v>
      </c>
      <c r="B5302" s="324" t="s">
        <v>153</v>
      </c>
      <c r="C5302" s="324" t="s">
        <v>169</v>
      </c>
      <c r="D5302" s="324" t="s">
        <v>81</v>
      </c>
      <c r="E5302" s="324" t="s">
        <v>50</v>
      </c>
      <c r="F5302" s="324">
        <v>23</v>
      </c>
      <c r="G5302" s="324" t="s">
        <v>170</v>
      </c>
      <c r="H5302" s="324" t="s">
        <v>170</v>
      </c>
      <c r="I5302" s="324" t="s">
        <v>170</v>
      </c>
    </row>
    <row r="5303" spans="1:9" x14ac:dyDescent="0.25">
      <c r="A5303" s="393">
        <v>44105</v>
      </c>
      <c r="B5303" s="325" t="s">
        <v>154</v>
      </c>
      <c r="C5303" s="325" t="s">
        <v>169</v>
      </c>
      <c r="D5303" s="325" t="s">
        <v>81</v>
      </c>
      <c r="E5303" s="325" t="s">
        <v>46</v>
      </c>
      <c r="F5303" s="325">
        <v>21</v>
      </c>
      <c r="G5303" s="325" t="s">
        <v>170</v>
      </c>
      <c r="H5303" s="325" t="s">
        <v>170</v>
      </c>
      <c r="I5303" s="325" t="s">
        <v>170</v>
      </c>
    </row>
    <row r="5304" spans="1:9" x14ac:dyDescent="0.25">
      <c r="A5304" s="392">
        <v>44105</v>
      </c>
      <c r="B5304" s="324" t="s">
        <v>154</v>
      </c>
      <c r="C5304" s="324" t="s">
        <v>169</v>
      </c>
      <c r="D5304" s="324" t="s">
        <v>81</v>
      </c>
      <c r="E5304" s="324" t="s">
        <v>47</v>
      </c>
      <c r="F5304" s="324">
        <v>42</v>
      </c>
      <c r="G5304" s="324" t="s">
        <v>170</v>
      </c>
      <c r="H5304" s="324" t="s">
        <v>170</v>
      </c>
      <c r="I5304" s="324" t="s">
        <v>170</v>
      </c>
    </row>
    <row r="5305" spans="1:9" x14ac:dyDescent="0.25">
      <c r="A5305" s="393">
        <v>44105</v>
      </c>
      <c r="B5305" s="325" t="s">
        <v>154</v>
      </c>
      <c r="C5305" s="325" t="s">
        <v>169</v>
      </c>
      <c r="D5305" s="325" t="s">
        <v>81</v>
      </c>
      <c r="E5305" s="325" t="s">
        <v>48</v>
      </c>
      <c r="F5305" s="325">
        <v>25</v>
      </c>
      <c r="G5305" s="325" t="s">
        <v>170</v>
      </c>
      <c r="H5305" s="325" t="s">
        <v>170</v>
      </c>
      <c r="I5305" s="325" t="s">
        <v>170</v>
      </c>
    </row>
    <row r="5306" spans="1:9" x14ac:dyDescent="0.25">
      <c r="A5306" s="392">
        <v>44105</v>
      </c>
      <c r="B5306" s="324" t="s">
        <v>154</v>
      </c>
      <c r="C5306" s="324" t="s">
        <v>169</v>
      </c>
      <c r="D5306" s="324" t="s">
        <v>81</v>
      </c>
      <c r="E5306" s="324" t="s">
        <v>50</v>
      </c>
      <c r="F5306" s="324">
        <v>95</v>
      </c>
      <c r="G5306" s="324" t="s">
        <v>170</v>
      </c>
      <c r="H5306" s="324" t="s">
        <v>170</v>
      </c>
      <c r="I5306" s="324" t="s">
        <v>170</v>
      </c>
    </row>
    <row r="5307" spans="1:9" x14ac:dyDescent="0.25">
      <c r="A5307" s="393">
        <v>44105</v>
      </c>
      <c r="B5307" s="325" t="s">
        <v>155</v>
      </c>
      <c r="C5307" s="325" t="s">
        <v>169</v>
      </c>
      <c r="D5307" s="325" t="s">
        <v>81</v>
      </c>
      <c r="E5307" s="325" t="s">
        <v>46</v>
      </c>
      <c r="F5307" s="325">
        <v>219</v>
      </c>
      <c r="G5307" s="325" t="s">
        <v>170</v>
      </c>
      <c r="H5307" s="325" t="s">
        <v>170</v>
      </c>
      <c r="I5307" s="325" t="s">
        <v>170</v>
      </c>
    </row>
    <row r="5308" spans="1:9" x14ac:dyDescent="0.25">
      <c r="A5308" s="392">
        <v>44105</v>
      </c>
      <c r="B5308" s="324" t="s">
        <v>155</v>
      </c>
      <c r="C5308" s="324" t="s">
        <v>169</v>
      </c>
      <c r="D5308" s="324" t="s">
        <v>81</v>
      </c>
      <c r="E5308" s="324" t="s">
        <v>47</v>
      </c>
      <c r="F5308" s="324">
        <v>157</v>
      </c>
      <c r="G5308" s="324" t="s">
        <v>170</v>
      </c>
      <c r="H5308" s="324" t="s">
        <v>170</v>
      </c>
      <c r="I5308" s="324" t="s">
        <v>170</v>
      </c>
    </row>
    <row r="5309" spans="1:9" x14ac:dyDescent="0.25">
      <c r="A5309" s="393">
        <v>44105</v>
      </c>
      <c r="B5309" s="325" t="s">
        <v>155</v>
      </c>
      <c r="C5309" s="325" t="s">
        <v>169</v>
      </c>
      <c r="D5309" s="325" t="s">
        <v>81</v>
      </c>
      <c r="E5309" s="325" t="s">
        <v>48</v>
      </c>
      <c r="F5309" s="325">
        <v>109</v>
      </c>
      <c r="G5309" s="325" t="s">
        <v>170</v>
      </c>
      <c r="H5309" s="325" t="s">
        <v>170</v>
      </c>
      <c r="I5309" s="325" t="s">
        <v>170</v>
      </c>
    </row>
    <row r="5310" spans="1:9" x14ac:dyDescent="0.25">
      <c r="A5310" s="392">
        <v>44105</v>
      </c>
      <c r="B5310" s="324" t="s">
        <v>155</v>
      </c>
      <c r="C5310" s="324" t="s">
        <v>169</v>
      </c>
      <c r="D5310" s="324" t="s">
        <v>81</v>
      </c>
      <c r="E5310" s="324" t="s">
        <v>50</v>
      </c>
      <c r="F5310" s="324">
        <v>289</v>
      </c>
      <c r="G5310" s="324" t="s">
        <v>170</v>
      </c>
      <c r="H5310" s="324" t="s">
        <v>170</v>
      </c>
      <c r="I5310" s="324" t="s">
        <v>170</v>
      </c>
    </row>
    <row r="5311" spans="1:9" x14ac:dyDescent="0.25">
      <c r="A5311" s="393">
        <v>44105</v>
      </c>
      <c r="B5311" s="325" t="s">
        <v>155</v>
      </c>
      <c r="C5311" s="325" t="s">
        <v>169</v>
      </c>
      <c r="D5311" s="325" t="s">
        <v>82</v>
      </c>
      <c r="E5311" s="325" t="s">
        <v>9</v>
      </c>
      <c r="F5311" s="325">
        <v>40</v>
      </c>
      <c r="G5311" s="325" t="s">
        <v>170</v>
      </c>
      <c r="H5311" s="325" t="s">
        <v>170</v>
      </c>
      <c r="I5311" s="325" t="s">
        <v>170</v>
      </c>
    </row>
    <row r="5312" spans="1:9" x14ac:dyDescent="0.25">
      <c r="A5312" s="392">
        <v>44105</v>
      </c>
      <c r="B5312" s="324" t="s">
        <v>155</v>
      </c>
      <c r="C5312" s="324" t="s">
        <v>169</v>
      </c>
      <c r="D5312" s="324" t="s">
        <v>82</v>
      </c>
      <c r="E5312" s="324" t="s">
        <v>10</v>
      </c>
      <c r="F5312" s="324">
        <v>30</v>
      </c>
      <c r="G5312" s="324" t="s">
        <v>170</v>
      </c>
      <c r="H5312" s="324" t="s">
        <v>170</v>
      </c>
      <c r="I5312" s="324" t="s">
        <v>170</v>
      </c>
    </row>
    <row r="5313" spans="1:9" x14ac:dyDescent="0.25">
      <c r="A5313" s="393">
        <v>44105</v>
      </c>
      <c r="B5313" s="325" t="s">
        <v>155</v>
      </c>
      <c r="C5313" s="325" t="s">
        <v>169</v>
      </c>
      <c r="D5313" s="325" t="s">
        <v>82</v>
      </c>
      <c r="E5313" s="325" t="s">
        <v>11</v>
      </c>
      <c r="F5313" s="325">
        <v>55</v>
      </c>
      <c r="G5313" s="325" t="s">
        <v>170</v>
      </c>
      <c r="H5313" s="325" t="s">
        <v>170</v>
      </c>
      <c r="I5313" s="325" t="s">
        <v>170</v>
      </c>
    </row>
    <row r="5314" spans="1:9" x14ac:dyDescent="0.25">
      <c r="A5314" s="392">
        <v>44105</v>
      </c>
      <c r="B5314" s="324" t="s">
        <v>155</v>
      </c>
      <c r="C5314" s="324" t="s">
        <v>169</v>
      </c>
      <c r="D5314" s="324" t="s">
        <v>82</v>
      </c>
      <c r="E5314" s="324" t="s">
        <v>12</v>
      </c>
      <c r="F5314" s="324">
        <v>117</v>
      </c>
      <c r="G5314" s="324" t="s">
        <v>170</v>
      </c>
      <c r="H5314" s="324" t="s">
        <v>170</v>
      </c>
      <c r="I5314" s="324" t="s">
        <v>170</v>
      </c>
    </row>
    <row r="5315" spans="1:9" x14ac:dyDescent="0.25">
      <c r="A5315" s="393">
        <v>44105</v>
      </c>
      <c r="B5315" s="325" t="s">
        <v>155</v>
      </c>
      <c r="C5315" s="325" t="s">
        <v>169</v>
      </c>
      <c r="D5315" s="325" t="s">
        <v>82</v>
      </c>
      <c r="E5315" s="325" t="s">
        <v>13</v>
      </c>
      <c r="F5315" s="325">
        <v>532</v>
      </c>
      <c r="G5315" s="325" t="s">
        <v>170</v>
      </c>
      <c r="H5315" s="325" t="s">
        <v>170</v>
      </c>
      <c r="I5315" s="325" t="s">
        <v>170</v>
      </c>
    </row>
    <row r="5316" spans="1:9" x14ac:dyDescent="0.25">
      <c r="A5316" s="392">
        <v>44105</v>
      </c>
      <c r="B5316" s="324" t="s">
        <v>156</v>
      </c>
      <c r="C5316" s="324" t="s">
        <v>169</v>
      </c>
      <c r="D5316" s="324" t="s">
        <v>81</v>
      </c>
      <c r="E5316" s="324" t="s">
        <v>46</v>
      </c>
      <c r="F5316" s="324">
        <v>142</v>
      </c>
      <c r="G5316" s="324" t="s">
        <v>170</v>
      </c>
      <c r="H5316" s="324" t="s">
        <v>170</v>
      </c>
      <c r="I5316" s="324" t="s">
        <v>170</v>
      </c>
    </row>
    <row r="5317" spans="1:9" x14ac:dyDescent="0.25">
      <c r="A5317" s="393">
        <v>44105</v>
      </c>
      <c r="B5317" s="325" t="s">
        <v>156</v>
      </c>
      <c r="C5317" s="325" t="s">
        <v>169</v>
      </c>
      <c r="D5317" s="325" t="s">
        <v>81</v>
      </c>
      <c r="E5317" s="325" t="s">
        <v>47</v>
      </c>
      <c r="F5317" s="325">
        <v>113</v>
      </c>
      <c r="G5317" s="325" t="s">
        <v>170</v>
      </c>
      <c r="H5317" s="325" t="s">
        <v>170</v>
      </c>
      <c r="I5317" s="325" t="s">
        <v>170</v>
      </c>
    </row>
    <row r="5318" spans="1:9" x14ac:dyDescent="0.25">
      <c r="A5318" s="392">
        <v>44105</v>
      </c>
      <c r="B5318" s="324" t="s">
        <v>156</v>
      </c>
      <c r="C5318" s="324" t="s">
        <v>169</v>
      </c>
      <c r="D5318" s="324" t="s">
        <v>81</v>
      </c>
      <c r="E5318" s="324" t="s">
        <v>48</v>
      </c>
      <c r="F5318" s="324">
        <v>114</v>
      </c>
      <c r="G5318" s="324" t="s">
        <v>170</v>
      </c>
      <c r="H5318" s="324" t="s">
        <v>170</v>
      </c>
      <c r="I5318" s="324" t="s">
        <v>170</v>
      </c>
    </row>
    <row r="5319" spans="1:9" x14ac:dyDescent="0.25">
      <c r="A5319" s="393">
        <v>44105</v>
      </c>
      <c r="B5319" s="325" t="s">
        <v>156</v>
      </c>
      <c r="C5319" s="325" t="s">
        <v>169</v>
      </c>
      <c r="D5319" s="325" t="s">
        <v>81</v>
      </c>
      <c r="E5319" s="325" t="s">
        <v>50</v>
      </c>
      <c r="F5319" s="325">
        <v>355</v>
      </c>
      <c r="G5319" s="325" t="s">
        <v>170</v>
      </c>
      <c r="H5319" s="325" t="s">
        <v>170</v>
      </c>
      <c r="I5319" s="325" t="s">
        <v>170</v>
      </c>
    </row>
    <row r="5320" spans="1:9" x14ac:dyDescent="0.25">
      <c r="A5320" s="392">
        <v>44105</v>
      </c>
      <c r="B5320" s="324" t="s">
        <v>156</v>
      </c>
      <c r="C5320" s="324" t="s">
        <v>169</v>
      </c>
      <c r="D5320" s="324" t="s">
        <v>82</v>
      </c>
      <c r="E5320" s="324" t="s">
        <v>9</v>
      </c>
      <c r="F5320" s="324">
        <v>18</v>
      </c>
      <c r="G5320" s="324" t="s">
        <v>170</v>
      </c>
      <c r="H5320" s="324" t="s">
        <v>170</v>
      </c>
      <c r="I5320" s="324" t="s">
        <v>170</v>
      </c>
    </row>
    <row r="5321" spans="1:9" x14ac:dyDescent="0.25">
      <c r="A5321" s="393">
        <v>44105</v>
      </c>
      <c r="B5321" s="325" t="s">
        <v>156</v>
      </c>
      <c r="C5321" s="325" t="s">
        <v>169</v>
      </c>
      <c r="D5321" s="325" t="s">
        <v>82</v>
      </c>
      <c r="E5321" s="325" t="s">
        <v>10</v>
      </c>
      <c r="F5321" s="325">
        <v>80</v>
      </c>
      <c r="G5321" s="325" t="s">
        <v>170</v>
      </c>
      <c r="H5321" s="325" t="s">
        <v>170</v>
      </c>
      <c r="I5321" s="325" t="s">
        <v>170</v>
      </c>
    </row>
    <row r="5322" spans="1:9" x14ac:dyDescent="0.25">
      <c r="A5322" s="392">
        <v>44105</v>
      </c>
      <c r="B5322" s="324" t="s">
        <v>156</v>
      </c>
      <c r="C5322" s="324" t="s">
        <v>169</v>
      </c>
      <c r="D5322" s="324" t="s">
        <v>82</v>
      </c>
      <c r="E5322" s="324" t="s">
        <v>11</v>
      </c>
      <c r="F5322" s="324">
        <v>183</v>
      </c>
      <c r="G5322" s="324" t="s">
        <v>170</v>
      </c>
      <c r="H5322" s="324" t="s">
        <v>170</v>
      </c>
      <c r="I5322" s="324" t="s">
        <v>170</v>
      </c>
    </row>
    <row r="5323" spans="1:9" x14ac:dyDescent="0.25">
      <c r="A5323" s="393">
        <v>44105</v>
      </c>
      <c r="B5323" s="325" t="s">
        <v>156</v>
      </c>
      <c r="C5323" s="325" t="s">
        <v>169</v>
      </c>
      <c r="D5323" s="325" t="s">
        <v>82</v>
      </c>
      <c r="E5323" s="325" t="s">
        <v>12</v>
      </c>
      <c r="F5323" s="325">
        <v>180</v>
      </c>
      <c r="G5323" s="325" t="s">
        <v>170</v>
      </c>
      <c r="H5323" s="325" t="s">
        <v>170</v>
      </c>
      <c r="I5323" s="325" t="s">
        <v>170</v>
      </c>
    </row>
    <row r="5324" spans="1:9" x14ac:dyDescent="0.25">
      <c r="A5324" s="392">
        <v>44105</v>
      </c>
      <c r="B5324" s="324" t="s">
        <v>156</v>
      </c>
      <c r="C5324" s="324" t="s">
        <v>169</v>
      </c>
      <c r="D5324" s="324" t="s">
        <v>82</v>
      </c>
      <c r="E5324" s="324" t="s">
        <v>13</v>
      </c>
      <c r="F5324" s="324">
        <v>263</v>
      </c>
      <c r="G5324" s="324" t="s">
        <v>170</v>
      </c>
      <c r="H5324" s="324" t="s">
        <v>170</v>
      </c>
      <c r="I5324" s="324" t="s">
        <v>170</v>
      </c>
    </row>
    <row r="5325" spans="1:9" x14ac:dyDescent="0.25">
      <c r="A5325" s="393">
        <v>44105</v>
      </c>
      <c r="B5325" s="325" t="s">
        <v>93</v>
      </c>
      <c r="C5325" s="325" t="s">
        <v>169</v>
      </c>
      <c r="D5325" s="325" t="s">
        <v>81</v>
      </c>
      <c r="E5325" s="325" t="s">
        <v>46</v>
      </c>
      <c r="F5325" s="325">
        <v>247</v>
      </c>
      <c r="G5325" s="325">
        <v>226</v>
      </c>
      <c r="H5325" s="325">
        <v>21</v>
      </c>
      <c r="I5325" s="325">
        <v>0.09</v>
      </c>
    </row>
    <row r="5326" spans="1:9" x14ac:dyDescent="0.25">
      <c r="A5326" s="392">
        <v>44105</v>
      </c>
      <c r="B5326" s="324" t="s">
        <v>93</v>
      </c>
      <c r="C5326" s="324" t="s">
        <v>169</v>
      </c>
      <c r="D5326" s="324" t="s">
        <v>81</v>
      </c>
      <c r="E5326" s="324" t="s">
        <v>47</v>
      </c>
      <c r="F5326" s="324">
        <v>175</v>
      </c>
      <c r="G5326" s="324">
        <v>174</v>
      </c>
      <c r="H5326" s="324">
        <v>1</v>
      </c>
      <c r="I5326" s="324">
        <v>0.01</v>
      </c>
    </row>
    <row r="5327" spans="1:9" x14ac:dyDescent="0.25">
      <c r="A5327" s="393">
        <v>44105</v>
      </c>
      <c r="B5327" s="325" t="s">
        <v>93</v>
      </c>
      <c r="C5327" s="325" t="s">
        <v>169</v>
      </c>
      <c r="D5327" s="325" t="s">
        <v>81</v>
      </c>
      <c r="E5327" s="325" t="s">
        <v>48</v>
      </c>
      <c r="F5327" s="325">
        <v>177</v>
      </c>
      <c r="G5327" s="325">
        <v>169</v>
      </c>
      <c r="H5327" s="325">
        <v>8</v>
      </c>
      <c r="I5327" s="325">
        <v>0.05</v>
      </c>
    </row>
    <row r="5328" spans="1:9" x14ac:dyDescent="0.25">
      <c r="A5328" s="392">
        <v>44105</v>
      </c>
      <c r="B5328" s="324" t="s">
        <v>93</v>
      </c>
      <c r="C5328" s="324" t="s">
        <v>169</v>
      </c>
      <c r="D5328" s="324" t="s">
        <v>81</v>
      </c>
      <c r="E5328" s="324" t="s">
        <v>50</v>
      </c>
      <c r="F5328" s="324">
        <v>452</v>
      </c>
      <c r="G5328" s="324">
        <v>452</v>
      </c>
      <c r="H5328" s="324">
        <v>0</v>
      </c>
      <c r="I5328" s="324">
        <v>0</v>
      </c>
    </row>
    <row r="5329" spans="1:9" x14ac:dyDescent="0.25">
      <c r="A5329" s="393">
        <v>44105</v>
      </c>
      <c r="B5329" s="325" t="s">
        <v>93</v>
      </c>
      <c r="C5329" s="325" t="s">
        <v>169</v>
      </c>
      <c r="D5329" s="325" t="s">
        <v>82</v>
      </c>
      <c r="E5329" s="325" t="s">
        <v>9</v>
      </c>
      <c r="F5329" s="325">
        <v>47</v>
      </c>
      <c r="G5329" s="325">
        <v>47</v>
      </c>
      <c r="H5329" s="325">
        <v>0</v>
      </c>
      <c r="I5329" s="325">
        <v>0</v>
      </c>
    </row>
    <row r="5330" spans="1:9" x14ac:dyDescent="0.25">
      <c r="A5330" s="392">
        <v>44105</v>
      </c>
      <c r="B5330" s="324" t="s">
        <v>93</v>
      </c>
      <c r="C5330" s="324" t="s">
        <v>169</v>
      </c>
      <c r="D5330" s="324" t="s">
        <v>82</v>
      </c>
      <c r="E5330" s="324" t="s">
        <v>10</v>
      </c>
      <c r="F5330" s="324">
        <v>135</v>
      </c>
      <c r="G5330" s="324">
        <v>135</v>
      </c>
      <c r="H5330" s="324">
        <v>0</v>
      </c>
      <c r="I5330" s="324">
        <v>0</v>
      </c>
    </row>
    <row r="5331" spans="1:9" x14ac:dyDescent="0.25">
      <c r="A5331" s="393">
        <v>44105</v>
      </c>
      <c r="B5331" s="325" t="s">
        <v>93</v>
      </c>
      <c r="C5331" s="325" t="s">
        <v>169</v>
      </c>
      <c r="D5331" s="325" t="s">
        <v>82</v>
      </c>
      <c r="E5331" s="325" t="s">
        <v>11</v>
      </c>
      <c r="F5331" s="325">
        <v>207</v>
      </c>
      <c r="G5331" s="325">
        <v>207</v>
      </c>
      <c r="H5331" s="325">
        <v>0</v>
      </c>
      <c r="I5331" s="325">
        <v>0</v>
      </c>
    </row>
    <row r="5332" spans="1:9" x14ac:dyDescent="0.25">
      <c r="A5332" s="392">
        <v>44105</v>
      </c>
      <c r="B5332" s="324" t="s">
        <v>93</v>
      </c>
      <c r="C5332" s="324" t="s">
        <v>169</v>
      </c>
      <c r="D5332" s="324" t="s">
        <v>82</v>
      </c>
      <c r="E5332" s="324" t="s">
        <v>12</v>
      </c>
      <c r="F5332" s="324">
        <v>251</v>
      </c>
      <c r="G5332" s="324">
        <v>251</v>
      </c>
      <c r="H5332" s="324">
        <v>0</v>
      </c>
      <c r="I5332" s="324">
        <v>0</v>
      </c>
    </row>
    <row r="5333" spans="1:9" x14ac:dyDescent="0.25">
      <c r="A5333" s="393">
        <v>44105</v>
      </c>
      <c r="B5333" s="325" t="s">
        <v>93</v>
      </c>
      <c r="C5333" s="325" t="s">
        <v>169</v>
      </c>
      <c r="D5333" s="325" t="s">
        <v>82</v>
      </c>
      <c r="E5333" s="325" t="s">
        <v>13</v>
      </c>
      <c r="F5333" s="325">
        <v>411</v>
      </c>
      <c r="G5333" s="325">
        <v>381</v>
      </c>
      <c r="H5333" s="325">
        <v>30</v>
      </c>
      <c r="I5333" s="325">
        <v>0.08</v>
      </c>
    </row>
    <row r="5334" spans="1:9" x14ac:dyDescent="0.25">
      <c r="A5334" s="392">
        <v>44105</v>
      </c>
      <c r="B5334" s="324" t="s">
        <v>171</v>
      </c>
      <c r="C5334" s="324" t="s">
        <v>169</v>
      </c>
      <c r="D5334" s="324" t="s">
        <v>81</v>
      </c>
      <c r="E5334" s="324" t="s">
        <v>46</v>
      </c>
      <c r="F5334" s="324" t="s">
        <v>170</v>
      </c>
      <c r="G5334" s="324" t="s">
        <v>170</v>
      </c>
      <c r="H5334" s="324" t="s">
        <v>170</v>
      </c>
      <c r="I5334" s="324" t="s">
        <v>170</v>
      </c>
    </row>
    <row r="5335" spans="1:9" x14ac:dyDescent="0.25">
      <c r="A5335" s="393">
        <v>44105</v>
      </c>
      <c r="B5335" s="325" t="s">
        <v>171</v>
      </c>
      <c r="C5335" s="325" t="s">
        <v>169</v>
      </c>
      <c r="D5335" s="325" t="s">
        <v>81</v>
      </c>
      <c r="E5335" s="325" t="s">
        <v>47</v>
      </c>
      <c r="F5335" s="325" t="s">
        <v>170</v>
      </c>
      <c r="G5335" s="325" t="s">
        <v>170</v>
      </c>
      <c r="H5335" s="325" t="s">
        <v>170</v>
      </c>
      <c r="I5335" s="325" t="s">
        <v>170</v>
      </c>
    </row>
    <row r="5336" spans="1:9" x14ac:dyDescent="0.25">
      <c r="A5336" s="392">
        <v>44105</v>
      </c>
      <c r="B5336" s="324" t="s">
        <v>171</v>
      </c>
      <c r="C5336" s="324" t="s">
        <v>169</v>
      </c>
      <c r="D5336" s="324" t="s">
        <v>81</v>
      </c>
      <c r="E5336" s="324" t="s">
        <v>48</v>
      </c>
      <c r="F5336" s="324" t="s">
        <v>170</v>
      </c>
      <c r="G5336" s="324" t="s">
        <v>170</v>
      </c>
      <c r="H5336" s="324" t="s">
        <v>170</v>
      </c>
      <c r="I5336" s="324" t="s">
        <v>170</v>
      </c>
    </row>
    <row r="5337" spans="1:9" x14ac:dyDescent="0.25">
      <c r="A5337" s="393">
        <v>44105</v>
      </c>
      <c r="B5337" s="325" t="s">
        <v>171</v>
      </c>
      <c r="C5337" s="325" t="s">
        <v>169</v>
      </c>
      <c r="D5337" s="325" t="s">
        <v>81</v>
      </c>
      <c r="E5337" s="325" t="s">
        <v>50</v>
      </c>
      <c r="F5337" s="325" t="s">
        <v>170</v>
      </c>
      <c r="G5337" s="325" t="s">
        <v>170</v>
      </c>
      <c r="H5337" s="325" t="s">
        <v>170</v>
      </c>
      <c r="I5337" s="325" t="s">
        <v>170</v>
      </c>
    </row>
    <row r="5338" spans="1:9" x14ac:dyDescent="0.25">
      <c r="A5338" s="392">
        <v>44105</v>
      </c>
      <c r="B5338" s="324" t="s">
        <v>171</v>
      </c>
      <c r="C5338" s="324" t="s">
        <v>169</v>
      </c>
      <c r="D5338" s="324" t="s">
        <v>82</v>
      </c>
      <c r="E5338" s="324" t="s">
        <v>9</v>
      </c>
      <c r="F5338" s="324" t="s">
        <v>170</v>
      </c>
      <c r="G5338" s="324" t="s">
        <v>170</v>
      </c>
      <c r="H5338" s="324" t="s">
        <v>170</v>
      </c>
      <c r="I5338" s="324" t="s">
        <v>170</v>
      </c>
    </row>
    <row r="5339" spans="1:9" x14ac:dyDescent="0.25">
      <c r="A5339" s="393">
        <v>44105</v>
      </c>
      <c r="B5339" s="325" t="s">
        <v>171</v>
      </c>
      <c r="C5339" s="325" t="s">
        <v>169</v>
      </c>
      <c r="D5339" s="325" t="s">
        <v>82</v>
      </c>
      <c r="E5339" s="325" t="s">
        <v>10</v>
      </c>
      <c r="F5339" s="325" t="s">
        <v>170</v>
      </c>
      <c r="G5339" s="325" t="s">
        <v>170</v>
      </c>
      <c r="H5339" s="325" t="s">
        <v>170</v>
      </c>
      <c r="I5339" s="325" t="s">
        <v>170</v>
      </c>
    </row>
    <row r="5340" spans="1:9" x14ac:dyDescent="0.25">
      <c r="A5340" s="392">
        <v>44105</v>
      </c>
      <c r="B5340" s="324" t="s">
        <v>171</v>
      </c>
      <c r="C5340" s="324" t="s">
        <v>169</v>
      </c>
      <c r="D5340" s="324" t="s">
        <v>82</v>
      </c>
      <c r="E5340" s="324" t="s">
        <v>11</v>
      </c>
      <c r="F5340" s="324" t="s">
        <v>170</v>
      </c>
      <c r="G5340" s="324" t="s">
        <v>170</v>
      </c>
      <c r="H5340" s="324" t="s">
        <v>170</v>
      </c>
      <c r="I5340" s="324" t="s">
        <v>170</v>
      </c>
    </row>
    <row r="5341" spans="1:9" x14ac:dyDescent="0.25">
      <c r="A5341" s="393">
        <v>44105</v>
      </c>
      <c r="B5341" s="325" t="s">
        <v>171</v>
      </c>
      <c r="C5341" s="325" t="s">
        <v>169</v>
      </c>
      <c r="D5341" s="325" t="s">
        <v>82</v>
      </c>
      <c r="E5341" s="325" t="s">
        <v>12</v>
      </c>
      <c r="F5341" s="325" t="s">
        <v>170</v>
      </c>
      <c r="G5341" s="325" t="s">
        <v>170</v>
      </c>
      <c r="H5341" s="325" t="s">
        <v>170</v>
      </c>
      <c r="I5341" s="325" t="s">
        <v>170</v>
      </c>
    </row>
    <row r="5342" spans="1:9" x14ac:dyDescent="0.25">
      <c r="A5342" s="392">
        <v>44105</v>
      </c>
      <c r="B5342" s="324" t="s">
        <v>171</v>
      </c>
      <c r="C5342" s="324" t="s">
        <v>169</v>
      </c>
      <c r="D5342" s="324" t="s">
        <v>82</v>
      </c>
      <c r="E5342" s="324" t="s">
        <v>13</v>
      </c>
      <c r="F5342" s="324" t="s">
        <v>170</v>
      </c>
      <c r="G5342" s="324" t="s">
        <v>170</v>
      </c>
      <c r="H5342" s="324" t="s">
        <v>170</v>
      </c>
      <c r="I5342" s="324" t="s">
        <v>170</v>
      </c>
    </row>
    <row r="5343" spans="1:9" x14ac:dyDescent="0.25">
      <c r="A5343" s="393">
        <v>44105</v>
      </c>
      <c r="B5343" s="325" t="s">
        <v>157</v>
      </c>
      <c r="C5343" s="325" t="s">
        <v>169</v>
      </c>
      <c r="D5343" s="325" t="s">
        <v>81</v>
      </c>
      <c r="E5343" s="325" t="s">
        <v>46</v>
      </c>
      <c r="F5343" s="325">
        <v>158</v>
      </c>
      <c r="G5343" s="325" t="s">
        <v>170</v>
      </c>
      <c r="H5343" s="325" t="s">
        <v>170</v>
      </c>
      <c r="I5343" s="325" t="s">
        <v>170</v>
      </c>
    </row>
    <row r="5344" spans="1:9" x14ac:dyDescent="0.25">
      <c r="A5344" s="392">
        <v>44105</v>
      </c>
      <c r="B5344" s="324" t="s">
        <v>157</v>
      </c>
      <c r="C5344" s="324" t="s">
        <v>169</v>
      </c>
      <c r="D5344" s="324" t="s">
        <v>81</v>
      </c>
      <c r="E5344" s="324" t="s">
        <v>47</v>
      </c>
      <c r="F5344" s="324">
        <v>106</v>
      </c>
      <c r="G5344" s="324" t="s">
        <v>170</v>
      </c>
      <c r="H5344" s="324" t="s">
        <v>170</v>
      </c>
      <c r="I5344" s="324" t="s">
        <v>170</v>
      </c>
    </row>
    <row r="5345" spans="1:9" x14ac:dyDescent="0.25">
      <c r="A5345" s="393">
        <v>44105</v>
      </c>
      <c r="B5345" s="325" t="s">
        <v>157</v>
      </c>
      <c r="C5345" s="325" t="s">
        <v>169</v>
      </c>
      <c r="D5345" s="325" t="s">
        <v>81</v>
      </c>
      <c r="E5345" s="325" t="s">
        <v>48</v>
      </c>
      <c r="F5345" s="325">
        <v>100</v>
      </c>
      <c r="G5345" s="325" t="s">
        <v>170</v>
      </c>
      <c r="H5345" s="325" t="s">
        <v>170</v>
      </c>
      <c r="I5345" s="325" t="s">
        <v>170</v>
      </c>
    </row>
    <row r="5346" spans="1:9" x14ac:dyDescent="0.25">
      <c r="A5346" s="392">
        <v>44105</v>
      </c>
      <c r="B5346" s="324" t="s">
        <v>157</v>
      </c>
      <c r="C5346" s="324" t="s">
        <v>169</v>
      </c>
      <c r="D5346" s="324" t="s">
        <v>81</v>
      </c>
      <c r="E5346" s="324" t="s">
        <v>50</v>
      </c>
      <c r="F5346" s="324">
        <v>164</v>
      </c>
      <c r="G5346" s="324" t="s">
        <v>170</v>
      </c>
      <c r="H5346" s="324" t="s">
        <v>170</v>
      </c>
      <c r="I5346" s="324" t="s">
        <v>170</v>
      </c>
    </row>
    <row r="5347" spans="1:9" x14ac:dyDescent="0.25">
      <c r="A5347" s="393">
        <v>44105</v>
      </c>
      <c r="B5347" s="325" t="s">
        <v>157</v>
      </c>
      <c r="C5347" s="325" t="s">
        <v>169</v>
      </c>
      <c r="D5347" s="325" t="s">
        <v>82</v>
      </c>
      <c r="E5347" s="325" t="s">
        <v>9</v>
      </c>
      <c r="F5347" s="325">
        <v>88</v>
      </c>
      <c r="G5347" s="325" t="s">
        <v>170</v>
      </c>
      <c r="H5347" s="325" t="s">
        <v>170</v>
      </c>
      <c r="I5347" s="325" t="s">
        <v>170</v>
      </c>
    </row>
    <row r="5348" spans="1:9" x14ac:dyDescent="0.25">
      <c r="A5348" s="392">
        <v>44105</v>
      </c>
      <c r="B5348" s="324" t="s">
        <v>157</v>
      </c>
      <c r="C5348" s="324" t="s">
        <v>169</v>
      </c>
      <c r="D5348" s="324" t="s">
        <v>82</v>
      </c>
      <c r="E5348" s="324" t="s">
        <v>10</v>
      </c>
      <c r="F5348" s="324">
        <v>21</v>
      </c>
      <c r="G5348" s="324" t="s">
        <v>170</v>
      </c>
      <c r="H5348" s="324" t="s">
        <v>170</v>
      </c>
      <c r="I5348" s="324" t="s">
        <v>170</v>
      </c>
    </row>
    <row r="5349" spans="1:9" x14ac:dyDescent="0.25">
      <c r="A5349" s="393">
        <v>44105</v>
      </c>
      <c r="B5349" s="325" t="s">
        <v>157</v>
      </c>
      <c r="C5349" s="325" t="s">
        <v>169</v>
      </c>
      <c r="D5349" s="325" t="s">
        <v>82</v>
      </c>
      <c r="E5349" s="325" t="s">
        <v>11</v>
      </c>
      <c r="F5349" s="325">
        <v>75</v>
      </c>
      <c r="G5349" s="325" t="s">
        <v>170</v>
      </c>
      <c r="H5349" s="325" t="s">
        <v>170</v>
      </c>
      <c r="I5349" s="325" t="s">
        <v>170</v>
      </c>
    </row>
    <row r="5350" spans="1:9" x14ac:dyDescent="0.25">
      <c r="A5350" s="392">
        <v>44105</v>
      </c>
      <c r="B5350" s="324" t="s">
        <v>157</v>
      </c>
      <c r="C5350" s="324" t="s">
        <v>169</v>
      </c>
      <c r="D5350" s="324" t="s">
        <v>82</v>
      </c>
      <c r="E5350" s="324" t="s">
        <v>12</v>
      </c>
      <c r="F5350" s="324">
        <v>60</v>
      </c>
      <c r="G5350" s="324" t="s">
        <v>170</v>
      </c>
      <c r="H5350" s="324" t="s">
        <v>170</v>
      </c>
      <c r="I5350" s="324" t="s">
        <v>170</v>
      </c>
    </row>
    <row r="5351" spans="1:9" x14ac:dyDescent="0.25">
      <c r="A5351" s="393">
        <v>44105</v>
      </c>
      <c r="B5351" s="325" t="s">
        <v>157</v>
      </c>
      <c r="C5351" s="325" t="s">
        <v>169</v>
      </c>
      <c r="D5351" s="325" t="s">
        <v>82</v>
      </c>
      <c r="E5351" s="325" t="s">
        <v>13</v>
      </c>
      <c r="F5351" s="325">
        <v>237</v>
      </c>
      <c r="G5351" s="325" t="s">
        <v>170</v>
      </c>
      <c r="H5351" s="325" t="s">
        <v>170</v>
      </c>
      <c r="I5351" s="325" t="s">
        <v>170</v>
      </c>
    </row>
    <row r="5352" spans="1:9" x14ac:dyDescent="0.25">
      <c r="A5352" s="392">
        <v>44105</v>
      </c>
      <c r="B5352" s="324" t="s">
        <v>158</v>
      </c>
      <c r="C5352" s="324" t="s">
        <v>169</v>
      </c>
      <c r="D5352" s="324" t="s">
        <v>81</v>
      </c>
      <c r="E5352" s="324" t="s">
        <v>46</v>
      </c>
      <c r="F5352" s="324">
        <v>363</v>
      </c>
      <c r="G5352" s="324" t="s">
        <v>170</v>
      </c>
      <c r="H5352" s="324" t="s">
        <v>170</v>
      </c>
      <c r="I5352" s="324" t="s">
        <v>170</v>
      </c>
    </row>
    <row r="5353" spans="1:9" x14ac:dyDescent="0.25">
      <c r="A5353" s="393">
        <v>44105</v>
      </c>
      <c r="B5353" s="325" t="s">
        <v>158</v>
      </c>
      <c r="C5353" s="325" t="s">
        <v>169</v>
      </c>
      <c r="D5353" s="325" t="s">
        <v>81</v>
      </c>
      <c r="E5353" s="325" t="s">
        <v>47</v>
      </c>
      <c r="F5353" s="325">
        <v>129</v>
      </c>
      <c r="G5353" s="325" t="s">
        <v>170</v>
      </c>
      <c r="H5353" s="325" t="s">
        <v>170</v>
      </c>
      <c r="I5353" s="325" t="s">
        <v>170</v>
      </c>
    </row>
    <row r="5354" spans="1:9" x14ac:dyDescent="0.25">
      <c r="A5354" s="392">
        <v>44105</v>
      </c>
      <c r="B5354" s="324" t="s">
        <v>158</v>
      </c>
      <c r="C5354" s="324" t="s">
        <v>169</v>
      </c>
      <c r="D5354" s="324" t="s">
        <v>81</v>
      </c>
      <c r="E5354" s="324" t="s">
        <v>48</v>
      </c>
      <c r="F5354" s="324">
        <v>113</v>
      </c>
      <c r="G5354" s="324" t="s">
        <v>170</v>
      </c>
      <c r="H5354" s="324" t="s">
        <v>170</v>
      </c>
      <c r="I5354" s="324" t="s">
        <v>170</v>
      </c>
    </row>
    <row r="5355" spans="1:9" x14ac:dyDescent="0.25">
      <c r="A5355" s="393">
        <v>44105</v>
      </c>
      <c r="B5355" s="325" t="s">
        <v>158</v>
      </c>
      <c r="C5355" s="325" t="s">
        <v>169</v>
      </c>
      <c r="D5355" s="325" t="s">
        <v>81</v>
      </c>
      <c r="E5355" s="325" t="s">
        <v>50</v>
      </c>
      <c r="F5355" s="325">
        <v>177</v>
      </c>
      <c r="G5355" s="325" t="s">
        <v>170</v>
      </c>
      <c r="H5355" s="325" t="s">
        <v>170</v>
      </c>
      <c r="I5355" s="325" t="s">
        <v>170</v>
      </c>
    </row>
    <row r="5356" spans="1:9" x14ac:dyDescent="0.25">
      <c r="A5356" s="392">
        <v>44105</v>
      </c>
      <c r="B5356" s="324" t="s">
        <v>158</v>
      </c>
      <c r="C5356" s="324" t="s">
        <v>169</v>
      </c>
      <c r="D5356" s="324" t="s">
        <v>82</v>
      </c>
      <c r="E5356" s="324" t="s">
        <v>9</v>
      </c>
      <c r="F5356" s="324">
        <v>48</v>
      </c>
      <c r="G5356" s="324" t="s">
        <v>170</v>
      </c>
      <c r="H5356" s="324" t="s">
        <v>170</v>
      </c>
      <c r="I5356" s="324" t="s">
        <v>170</v>
      </c>
    </row>
    <row r="5357" spans="1:9" x14ac:dyDescent="0.25">
      <c r="A5357" s="393">
        <v>44105</v>
      </c>
      <c r="B5357" s="325" t="s">
        <v>158</v>
      </c>
      <c r="C5357" s="325" t="s">
        <v>169</v>
      </c>
      <c r="D5357" s="325" t="s">
        <v>82</v>
      </c>
      <c r="E5357" s="325" t="s">
        <v>10</v>
      </c>
      <c r="F5357" s="325">
        <v>71</v>
      </c>
      <c r="G5357" s="325" t="s">
        <v>170</v>
      </c>
      <c r="H5357" s="325" t="s">
        <v>170</v>
      </c>
      <c r="I5357" s="325" t="s">
        <v>170</v>
      </c>
    </row>
    <row r="5358" spans="1:9" x14ac:dyDescent="0.25">
      <c r="A5358" s="392">
        <v>44105</v>
      </c>
      <c r="B5358" s="324" t="s">
        <v>158</v>
      </c>
      <c r="C5358" s="324" t="s">
        <v>169</v>
      </c>
      <c r="D5358" s="324" t="s">
        <v>82</v>
      </c>
      <c r="E5358" s="324" t="s">
        <v>11</v>
      </c>
      <c r="F5358" s="324">
        <v>61</v>
      </c>
      <c r="G5358" s="324" t="s">
        <v>170</v>
      </c>
      <c r="H5358" s="324" t="s">
        <v>170</v>
      </c>
      <c r="I5358" s="324" t="s">
        <v>170</v>
      </c>
    </row>
    <row r="5359" spans="1:9" x14ac:dyDescent="0.25">
      <c r="A5359" s="393">
        <v>44105</v>
      </c>
      <c r="B5359" s="325" t="s">
        <v>158</v>
      </c>
      <c r="C5359" s="325" t="s">
        <v>169</v>
      </c>
      <c r="D5359" s="325" t="s">
        <v>82</v>
      </c>
      <c r="E5359" s="325" t="s">
        <v>12</v>
      </c>
      <c r="F5359" s="325">
        <v>201</v>
      </c>
      <c r="G5359" s="325" t="s">
        <v>170</v>
      </c>
      <c r="H5359" s="325" t="s">
        <v>170</v>
      </c>
      <c r="I5359" s="325" t="s">
        <v>170</v>
      </c>
    </row>
    <row r="5360" spans="1:9" x14ac:dyDescent="0.25">
      <c r="A5360" s="392">
        <v>44105</v>
      </c>
      <c r="B5360" s="324" t="s">
        <v>158</v>
      </c>
      <c r="C5360" s="324" t="s">
        <v>169</v>
      </c>
      <c r="D5360" s="324" t="s">
        <v>82</v>
      </c>
      <c r="E5360" s="324" t="s">
        <v>13</v>
      </c>
      <c r="F5360" s="324">
        <v>401</v>
      </c>
      <c r="G5360" s="324" t="s">
        <v>170</v>
      </c>
      <c r="H5360" s="324" t="s">
        <v>170</v>
      </c>
      <c r="I5360" s="324" t="s">
        <v>170</v>
      </c>
    </row>
    <row r="5361" spans="1:9" x14ac:dyDescent="0.25">
      <c r="A5361" s="393">
        <v>44105</v>
      </c>
      <c r="B5361" s="325" t="s">
        <v>94</v>
      </c>
      <c r="C5361" s="325" t="s">
        <v>169</v>
      </c>
      <c r="D5361" s="325" t="s">
        <v>81</v>
      </c>
      <c r="E5361" s="325" t="s">
        <v>46</v>
      </c>
      <c r="F5361" s="325">
        <v>275</v>
      </c>
      <c r="G5361" s="325">
        <v>262</v>
      </c>
      <c r="H5361" s="325">
        <v>13</v>
      </c>
      <c r="I5361" s="325">
        <v>0.05</v>
      </c>
    </row>
    <row r="5362" spans="1:9" x14ac:dyDescent="0.25">
      <c r="A5362" s="392">
        <v>44105</v>
      </c>
      <c r="B5362" s="324" t="s">
        <v>94</v>
      </c>
      <c r="C5362" s="324" t="s">
        <v>169</v>
      </c>
      <c r="D5362" s="324" t="s">
        <v>81</v>
      </c>
      <c r="E5362" s="324" t="s">
        <v>47</v>
      </c>
      <c r="F5362" s="324">
        <v>619</v>
      </c>
      <c r="G5362" s="324">
        <v>623</v>
      </c>
      <c r="H5362" s="324">
        <v>-4</v>
      </c>
      <c r="I5362" s="324">
        <v>-0.01</v>
      </c>
    </row>
    <row r="5363" spans="1:9" x14ac:dyDescent="0.25">
      <c r="A5363" s="393">
        <v>44105</v>
      </c>
      <c r="B5363" s="325" t="s">
        <v>94</v>
      </c>
      <c r="C5363" s="325" t="s">
        <v>169</v>
      </c>
      <c r="D5363" s="325" t="s">
        <v>81</v>
      </c>
      <c r="E5363" s="325" t="s">
        <v>48</v>
      </c>
      <c r="F5363" s="325">
        <v>318</v>
      </c>
      <c r="G5363" s="325">
        <v>315</v>
      </c>
      <c r="H5363" s="325">
        <v>3</v>
      </c>
      <c r="I5363" s="325">
        <v>0.01</v>
      </c>
    </row>
    <row r="5364" spans="1:9" x14ac:dyDescent="0.25">
      <c r="A5364" s="392">
        <v>44105</v>
      </c>
      <c r="B5364" s="324" t="s">
        <v>94</v>
      </c>
      <c r="C5364" s="324" t="s">
        <v>169</v>
      </c>
      <c r="D5364" s="324" t="s">
        <v>81</v>
      </c>
      <c r="E5364" s="324" t="s">
        <v>50</v>
      </c>
      <c r="F5364" s="324">
        <v>1841</v>
      </c>
      <c r="G5364" s="324">
        <v>1842</v>
      </c>
      <c r="H5364" s="324">
        <v>-1</v>
      </c>
      <c r="I5364" s="324">
        <v>0</v>
      </c>
    </row>
    <row r="5365" spans="1:9" x14ac:dyDescent="0.25">
      <c r="A5365" s="393">
        <v>44105</v>
      </c>
      <c r="B5365" s="325" t="s">
        <v>94</v>
      </c>
      <c r="C5365" s="325" t="s">
        <v>169</v>
      </c>
      <c r="D5365" s="325" t="s">
        <v>82</v>
      </c>
      <c r="E5365" s="325" t="s">
        <v>9</v>
      </c>
      <c r="F5365" s="325">
        <v>754</v>
      </c>
      <c r="G5365" s="325">
        <v>754</v>
      </c>
      <c r="H5365" s="325">
        <v>0</v>
      </c>
      <c r="I5365" s="325">
        <v>0</v>
      </c>
    </row>
    <row r="5366" spans="1:9" x14ac:dyDescent="0.25">
      <c r="A5366" s="392">
        <v>44105</v>
      </c>
      <c r="B5366" s="324" t="s">
        <v>94</v>
      </c>
      <c r="C5366" s="324" t="s">
        <v>169</v>
      </c>
      <c r="D5366" s="324" t="s">
        <v>82</v>
      </c>
      <c r="E5366" s="324" t="s">
        <v>10</v>
      </c>
      <c r="F5366" s="324">
        <v>292</v>
      </c>
      <c r="G5366" s="324">
        <v>290</v>
      </c>
      <c r="H5366" s="324">
        <v>2</v>
      </c>
      <c r="I5366" s="324">
        <v>0.01</v>
      </c>
    </row>
    <row r="5367" spans="1:9" x14ac:dyDescent="0.25">
      <c r="A5367" s="393">
        <v>44105</v>
      </c>
      <c r="B5367" s="325" t="s">
        <v>94</v>
      </c>
      <c r="C5367" s="325" t="s">
        <v>169</v>
      </c>
      <c r="D5367" s="325" t="s">
        <v>82</v>
      </c>
      <c r="E5367" s="325" t="s">
        <v>11</v>
      </c>
      <c r="F5367" s="325">
        <v>584</v>
      </c>
      <c r="G5367" s="325">
        <v>583</v>
      </c>
      <c r="H5367" s="325">
        <v>1</v>
      </c>
      <c r="I5367" s="325">
        <v>0</v>
      </c>
    </row>
    <row r="5368" spans="1:9" x14ac:dyDescent="0.25">
      <c r="A5368" s="392">
        <v>44105</v>
      </c>
      <c r="B5368" s="324" t="s">
        <v>94</v>
      </c>
      <c r="C5368" s="324" t="s">
        <v>169</v>
      </c>
      <c r="D5368" s="324" t="s">
        <v>82</v>
      </c>
      <c r="E5368" s="324" t="s">
        <v>12</v>
      </c>
      <c r="F5368" s="324">
        <v>465</v>
      </c>
      <c r="G5368" s="324">
        <v>466</v>
      </c>
      <c r="H5368" s="324">
        <v>-1</v>
      </c>
      <c r="I5368" s="324">
        <v>0</v>
      </c>
    </row>
    <row r="5369" spans="1:9" x14ac:dyDescent="0.25">
      <c r="A5369" s="393">
        <v>44105</v>
      </c>
      <c r="B5369" s="325" t="s">
        <v>94</v>
      </c>
      <c r="C5369" s="325" t="s">
        <v>169</v>
      </c>
      <c r="D5369" s="325" t="s">
        <v>82</v>
      </c>
      <c r="E5369" s="325" t="s">
        <v>13</v>
      </c>
      <c r="F5369" s="325">
        <v>958</v>
      </c>
      <c r="G5369" s="325">
        <v>949</v>
      </c>
      <c r="H5369" s="325">
        <v>9</v>
      </c>
      <c r="I5369" s="325">
        <v>0.01</v>
      </c>
    </row>
    <row r="5370" spans="1:9" x14ac:dyDescent="0.25">
      <c r="A5370" s="392">
        <v>44105</v>
      </c>
      <c r="B5370" s="324" t="s">
        <v>159</v>
      </c>
      <c r="C5370" s="324" t="s">
        <v>169</v>
      </c>
      <c r="D5370" s="324" t="s">
        <v>81</v>
      </c>
      <c r="E5370" s="324" t="s">
        <v>46</v>
      </c>
      <c r="F5370" s="324">
        <v>105</v>
      </c>
      <c r="G5370" s="324" t="s">
        <v>170</v>
      </c>
      <c r="H5370" s="324" t="s">
        <v>170</v>
      </c>
      <c r="I5370" s="324" t="s">
        <v>170</v>
      </c>
    </row>
    <row r="5371" spans="1:9" x14ac:dyDescent="0.25">
      <c r="A5371" s="393">
        <v>44105</v>
      </c>
      <c r="B5371" s="325" t="s">
        <v>159</v>
      </c>
      <c r="C5371" s="325" t="s">
        <v>169</v>
      </c>
      <c r="D5371" s="325" t="s">
        <v>81</v>
      </c>
      <c r="E5371" s="325" t="s">
        <v>47</v>
      </c>
      <c r="F5371" s="325">
        <v>62</v>
      </c>
      <c r="G5371" s="325" t="s">
        <v>170</v>
      </c>
      <c r="H5371" s="325" t="s">
        <v>170</v>
      </c>
      <c r="I5371" s="325" t="s">
        <v>170</v>
      </c>
    </row>
    <row r="5372" spans="1:9" x14ac:dyDescent="0.25">
      <c r="A5372" s="392">
        <v>44105</v>
      </c>
      <c r="B5372" s="324" t="s">
        <v>159</v>
      </c>
      <c r="C5372" s="324" t="s">
        <v>169</v>
      </c>
      <c r="D5372" s="324" t="s">
        <v>81</v>
      </c>
      <c r="E5372" s="324" t="s">
        <v>48</v>
      </c>
      <c r="F5372" s="324">
        <v>63</v>
      </c>
      <c r="G5372" s="324" t="s">
        <v>170</v>
      </c>
      <c r="H5372" s="324" t="s">
        <v>170</v>
      </c>
      <c r="I5372" s="324" t="s">
        <v>170</v>
      </c>
    </row>
    <row r="5373" spans="1:9" x14ac:dyDescent="0.25">
      <c r="A5373" s="393">
        <v>44105</v>
      </c>
      <c r="B5373" s="325" t="s">
        <v>159</v>
      </c>
      <c r="C5373" s="325" t="s">
        <v>169</v>
      </c>
      <c r="D5373" s="325" t="s">
        <v>81</v>
      </c>
      <c r="E5373" s="325" t="s">
        <v>50</v>
      </c>
      <c r="F5373" s="325">
        <v>97</v>
      </c>
      <c r="G5373" s="325" t="s">
        <v>170</v>
      </c>
      <c r="H5373" s="325" t="s">
        <v>170</v>
      </c>
      <c r="I5373" s="325" t="s">
        <v>170</v>
      </c>
    </row>
    <row r="5374" spans="1:9" x14ac:dyDescent="0.25">
      <c r="A5374" s="392">
        <v>44105</v>
      </c>
      <c r="B5374" s="324" t="s">
        <v>159</v>
      </c>
      <c r="C5374" s="324" t="s">
        <v>169</v>
      </c>
      <c r="D5374" s="324" t="s">
        <v>82</v>
      </c>
      <c r="E5374" s="324" t="s">
        <v>9</v>
      </c>
      <c r="F5374" s="324">
        <v>29</v>
      </c>
      <c r="G5374" s="324" t="s">
        <v>170</v>
      </c>
      <c r="H5374" s="324" t="s">
        <v>170</v>
      </c>
      <c r="I5374" s="324" t="s">
        <v>170</v>
      </c>
    </row>
    <row r="5375" spans="1:9" x14ac:dyDescent="0.25">
      <c r="A5375" s="393">
        <v>44105</v>
      </c>
      <c r="B5375" s="325" t="s">
        <v>159</v>
      </c>
      <c r="C5375" s="325" t="s">
        <v>169</v>
      </c>
      <c r="D5375" s="325" t="s">
        <v>82</v>
      </c>
      <c r="E5375" s="325" t="s">
        <v>10</v>
      </c>
      <c r="F5375" s="325">
        <v>55</v>
      </c>
      <c r="G5375" s="325" t="s">
        <v>170</v>
      </c>
      <c r="H5375" s="325" t="s">
        <v>170</v>
      </c>
      <c r="I5375" s="325" t="s">
        <v>170</v>
      </c>
    </row>
    <row r="5376" spans="1:9" x14ac:dyDescent="0.25">
      <c r="A5376" s="392">
        <v>44105</v>
      </c>
      <c r="B5376" s="324" t="s">
        <v>159</v>
      </c>
      <c r="C5376" s="324" t="s">
        <v>169</v>
      </c>
      <c r="D5376" s="324" t="s">
        <v>82</v>
      </c>
      <c r="E5376" s="324" t="s">
        <v>11</v>
      </c>
      <c r="F5376" s="324">
        <v>24</v>
      </c>
      <c r="G5376" s="324" t="s">
        <v>170</v>
      </c>
      <c r="H5376" s="324" t="s">
        <v>170</v>
      </c>
      <c r="I5376" s="324" t="s">
        <v>170</v>
      </c>
    </row>
    <row r="5377" spans="1:9" x14ac:dyDescent="0.25">
      <c r="A5377" s="393">
        <v>44105</v>
      </c>
      <c r="B5377" s="325" t="s">
        <v>159</v>
      </c>
      <c r="C5377" s="325" t="s">
        <v>169</v>
      </c>
      <c r="D5377" s="325" t="s">
        <v>82</v>
      </c>
      <c r="E5377" s="325" t="s">
        <v>12</v>
      </c>
      <c r="F5377" s="325">
        <v>71</v>
      </c>
      <c r="G5377" s="325" t="s">
        <v>170</v>
      </c>
      <c r="H5377" s="325" t="s">
        <v>170</v>
      </c>
      <c r="I5377" s="325" t="s">
        <v>170</v>
      </c>
    </row>
    <row r="5378" spans="1:9" x14ac:dyDescent="0.25">
      <c r="A5378" s="392">
        <v>44105</v>
      </c>
      <c r="B5378" s="324" t="s">
        <v>159</v>
      </c>
      <c r="C5378" s="324" t="s">
        <v>169</v>
      </c>
      <c r="D5378" s="324" t="s">
        <v>82</v>
      </c>
      <c r="E5378" s="324" t="s">
        <v>13</v>
      </c>
      <c r="F5378" s="324">
        <v>148</v>
      </c>
      <c r="G5378" s="324" t="s">
        <v>170</v>
      </c>
      <c r="H5378" s="324" t="s">
        <v>170</v>
      </c>
      <c r="I5378" s="324" t="s">
        <v>170</v>
      </c>
    </row>
    <row r="5379" spans="1:9" x14ac:dyDescent="0.25">
      <c r="A5379" s="393">
        <v>44105</v>
      </c>
      <c r="B5379" s="325" t="s">
        <v>160</v>
      </c>
      <c r="C5379" s="325" t="s">
        <v>169</v>
      </c>
      <c r="D5379" s="325" t="s">
        <v>81</v>
      </c>
      <c r="E5379" s="325" t="s">
        <v>46</v>
      </c>
      <c r="F5379" s="325">
        <v>17</v>
      </c>
      <c r="G5379" s="325" t="s">
        <v>170</v>
      </c>
      <c r="H5379" s="325" t="s">
        <v>170</v>
      </c>
      <c r="I5379" s="325" t="s">
        <v>170</v>
      </c>
    </row>
    <row r="5380" spans="1:9" x14ac:dyDescent="0.25">
      <c r="A5380" s="392">
        <v>44105</v>
      </c>
      <c r="B5380" s="324" t="s">
        <v>160</v>
      </c>
      <c r="C5380" s="324" t="s">
        <v>169</v>
      </c>
      <c r="D5380" s="324" t="s">
        <v>81</v>
      </c>
      <c r="E5380" s="324" t="s">
        <v>47</v>
      </c>
      <c r="F5380" s="324">
        <v>18</v>
      </c>
      <c r="G5380" s="324" t="s">
        <v>170</v>
      </c>
      <c r="H5380" s="324" t="s">
        <v>170</v>
      </c>
      <c r="I5380" s="324" t="s">
        <v>170</v>
      </c>
    </row>
    <row r="5381" spans="1:9" x14ac:dyDescent="0.25">
      <c r="A5381" s="393">
        <v>44105</v>
      </c>
      <c r="B5381" s="325" t="s">
        <v>160</v>
      </c>
      <c r="C5381" s="325" t="s">
        <v>169</v>
      </c>
      <c r="D5381" s="325" t="s">
        <v>81</v>
      </c>
      <c r="E5381" s="325" t="s">
        <v>48</v>
      </c>
      <c r="F5381" s="325">
        <v>25</v>
      </c>
      <c r="G5381" s="325" t="s">
        <v>170</v>
      </c>
      <c r="H5381" s="325" t="s">
        <v>170</v>
      </c>
      <c r="I5381" s="325" t="s">
        <v>170</v>
      </c>
    </row>
    <row r="5382" spans="1:9" x14ac:dyDescent="0.25">
      <c r="A5382" s="392">
        <v>44105</v>
      </c>
      <c r="B5382" s="324" t="s">
        <v>160</v>
      </c>
      <c r="C5382" s="324" t="s">
        <v>169</v>
      </c>
      <c r="D5382" s="324" t="s">
        <v>81</v>
      </c>
      <c r="E5382" s="324" t="s">
        <v>50</v>
      </c>
      <c r="F5382" s="324">
        <v>86</v>
      </c>
      <c r="G5382" s="324" t="s">
        <v>170</v>
      </c>
      <c r="H5382" s="324" t="s">
        <v>170</v>
      </c>
      <c r="I5382" s="324" t="s">
        <v>170</v>
      </c>
    </row>
    <row r="5383" spans="1:9" x14ac:dyDescent="0.25">
      <c r="A5383" s="393">
        <v>44105</v>
      </c>
      <c r="B5383" s="325" t="s">
        <v>13</v>
      </c>
      <c r="C5383" s="325" t="s">
        <v>169</v>
      </c>
      <c r="D5383" s="325" t="s">
        <v>81</v>
      </c>
      <c r="E5383" s="325" t="s">
        <v>46</v>
      </c>
      <c r="F5383" s="325">
        <v>183</v>
      </c>
      <c r="G5383" s="325">
        <v>203</v>
      </c>
      <c r="H5383" s="325">
        <v>-20</v>
      </c>
      <c r="I5383" s="325">
        <v>-0.1</v>
      </c>
    </row>
    <row r="5384" spans="1:9" x14ac:dyDescent="0.25">
      <c r="A5384" s="392">
        <v>44105</v>
      </c>
      <c r="B5384" s="324" t="s">
        <v>13</v>
      </c>
      <c r="C5384" s="324" t="s">
        <v>169</v>
      </c>
      <c r="D5384" s="324" t="s">
        <v>81</v>
      </c>
      <c r="E5384" s="324" t="s">
        <v>47</v>
      </c>
      <c r="F5384" s="324">
        <v>91</v>
      </c>
      <c r="G5384" s="324">
        <v>97</v>
      </c>
      <c r="H5384" s="324">
        <v>-6</v>
      </c>
      <c r="I5384" s="324">
        <v>-0.06</v>
      </c>
    </row>
    <row r="5385" spans="1:9" x14ac:dyDescent="0.25">
      <c r="A5385" s="393">
        <v>44105</v>
      </c>
      <c r="B5385" s="325" t="s">
        <v>13</v>
      </c>
      <c r="C5385" s="325" t="s">
        <v>169</v>
      </c>
      <c r="D5385" s="325" t="s">
        <v>81</v>
      </c>
      <c r="E5385" s="325" t="s">
        <v>48</v>
      </c>
      <c r="F5385" s="325">
        <v>80</v>
      </c>
      <c r="G5385" s="325">
        <v>83</v>
      </c>
      <c r="H5385" s="325">
        <v>-3</v>
      </c>
      <c r="I5385" s="325">
        <v>-0.04</v>
      </c>
    </row>
    <row r="5386" spans="1:9" x14ac:dyDescent="0.25">
      <c r="A5386" s="392">
        <v>44105</v>
      </c>
      <c r="B5386" s="324" t="s">
        <v>13</v>
      </c>
      <c r="C5386" s="324" t="s">
        <v>169</v>
      </c>
      <c r="D5386" s="324" t="s">
        <v>81</v>
      </c>
      <c r="E5386" s="324" t="s">
        <v>50</v>
      </c>
      <c r="F5386" s="324">
        <v>93</v>
      </c>
      <c r="G5386" s="324">
        <v>97</v>
      </c>
      <c r="H5386" s="324">
        <v>-4</v>
      </c>
      <c r="I5386" s="324">
        <v>-0.04</v>
      </c>
    </row>
    <row r="5387" spans="1:9" x14ac:dyDescent="0.25">
      <c r="A5387" s="393">
        <v>44105</v>
      </c>
      <c r="B5387" s="325" t="s">
        <v>95</v>
      </c>
      <c r="C5387" s="325" t="s">
        <v>169</v>
      </c>
      <c r="D5387" s="325" t="s">
        <v>81</v>
      </c>
      <c r="E5387" s="325" t="s">
        <v>46</v>
      </c>
      <c r="F5387" s="325">
        <v>737</v>
      </c>
      <c r="G5387" s="325">
        <v>626</v>
      </c>
      <c r="H5387" s="325">
        <v>111</v>
      </c>
      <c r="I5387" s="325">
        <v>0.18</v>
      </c>
    </row>
    <row r="5388" spans="1:9" x14ac:dyDescent="0.25">
      <c r="A5388" s="392">
        <v>44105</v>
      </c>
      <c r="B5388" s="324" t="s">
        <v>95</v>
      </c>
      <c r="C5388" s="324" t="s">
        <v>169</v>
      </c>
      <c r="D5388" s="324" t="s">
        <v>81</v>
      </c>
      <c r="E5388" s="324" t="s">
        <v>47</v>
      </c>
      <c r="F5388" s="324">
        <v>288</v>
      </c>
      <c r="G5388" s="324">
        <v>279</v>
      </c>
      <c r="H5388" s="324">
        <v>9</v>
      </c>
      <c r="I5388" s="324">
        <v>0.03</v>
      </c>
    </row>
    <row r="5389" spans="1:9" x14ac:dyDescent="0.25">
      <c r="A5389" s="393">
        <v>44105</v>
      </c>
      <c r="B5389" s="325" t="s">
        <v>95</v>
      </c>
      <c r="C5389" s="325" t="s">
        <v>169</v>
      </c>
      <c r="D5389" s="325" t="s">
        <v>81</v>
      </c>
      <c r="E5389" s="325" t="s">
        <v>48</v>
      </c>
      <c r="F5389" s="325">
        <v>224</v>
      </c>
      <c r="G5389" s="325">
        <v>216</v>
      </c>
      <c r="H5389" s="325">
        <v>8</v>
      </c>
      <c r="I5389" s="325">
        <v>0.04</v>
      </c>
    </row>
    <row r="5390" spans="1:9" x14ac:dyDescent="0.25">
      <c r="A5390" s="392">
        <v>44105</v>
      </c>
      <c r="B5390" s="324" t="s">
        <v>95</v>
      </c>
      <c r="C5390" s="324" t="s">
        <v>169</v>
      </c>
      <c r="D5390" s="324" t="s">
        <v>81</v>
      </c>
      <c r="E5390" s="324" t="s">
        <v>50</v>
      </c>
      <c r="F5390" s="324">
        <v>306</v>
      </c>
      <c r="G5390" s="324">
        <v>306</v>
      </c>
      <c r="H5390" s="324">
        <v>0</v>
      </c>
      <c r="I5390" s="324">
        <v>0</v>
      </c>
    </row>
    <row r="5391" spans="1:9" x14ac:dyDescent="0.25">
      <c r="A5391" s="393">
        <v>44105</v>
      </c>
      <c r="B5391" s="325" t="s">
        <v>95</v>
      </c>
      <c r="C5391" s="325" t="s">
        <v>169</v>
      </c>
      <c r="D5391" s="325" t="s">
        <v>82</v>
      </c>
      <c r="E5391" s="325" t="s">
        <v>9</v>
      </c>
      <c r="F5391" s="325">
        <v>48</v>
      </c>
      <c r="G5391" s="325">
        <v>48</v>
      </c>
      <c r="H5391" s="325">
        <v>0</v>
      </c>
      <c r="I5391" s="325">
        <v>0</v>
      </c>
    </row>
    <row r="5392" spans="1:9" x14ac:dyDescent="0.25">
      <c r="A5392" s="392">
        <v>44105</v>
      </c>
      <c r="B5392" s="324" t="s">
        <v>95</v>
      </c>
      <c r="C5392" s="324" t="s">
        <v>169</v>
      </c>
      <c r="D5392" s="324" t="s">
        <v>82</v>
      </c>
      <c r="E5392" s="324" t="s">
        <v>10</v>
      </c>
      <c r="F5392" s="324">
        <v>71</v>
      </c>
      <c r="G5392" s="324">
        <v>70</v>
      </c>
      <c r="H5392" s="324">
        <v>1</v>
      </c>
      <c r="I5392" s="324">
        <v>0.01</v>
      </c>
    </row>
    <row r="5393" spans="1:9" x14ac:dyDescent="0.25">
      <c r="A5393" s="393">
        <v>44105</v>
      </c>
      <c r="B5393" s="325" t="s">
        <v>95</v>
      </c>
      <c r="C5393" s="325" t="s">
        <v>169</v>
      </c>
      <c r="D5393" s="325" t="s">
        <v>82</v>
      </c>
      <c r="E5393" s="325" t="s">
        <v>11</v>
      </c>
      <c r="F5393" s="325">
        <v>61</v>
      </c>
      <c r="G5393" s="325">
        <v>60</v>
      </c>
      <c r="H5393" s="325">
        <v>1</v>
      </c>
      <c r="I5393" s="325">
        <v>0.02</v>
      </c>
    </row>
    <row r="5394" spans="1:9" x14ac:dyDescent="0.25">
      <c r="A5394" s="392">
        <v>44105</v>
      </c>
      <c r="B5394" s="324" t="s">
        <v>95</v>
      </c>
      <c r="C5394" s="324" t="s">
        <v>169</v>
      </c>
      <c r="D5394" s="324" t="s">
        <v>82</v>
      </c>
      <c r="E5394" s="324" t="s">
        <v>12</v>
      </c>
      <c r="F5394" s="324">
        <v>201</v>
      </c>
      <c r="G5394" s="324">
        <v>201</v>
      </c>
      <c r="H5394" s="324">
        <v>0</v>
      </c>
      <c r="I5394" s="324">
        <v>0</v>
      </c>
    </row>
    <row r="5395" spans="1:9" x14ac:dyDescent="0.25">
      <c r="A5395" s="393">
        <v>44105</v>
      </c>
      <c r="B5395" s="325" t="s">
        <v>95</v>
      </c>
      <c r="C5395" s="325" t="s">
        <v>169</v>
      </c>
      <c r="D5395" s="325" t="s">
        <v>82</v>
      </c>
      <c r="E5395" s="325" t="s">
        <v>13</v>
      </c>
      <c r="F5395" s="325">
        <v>401</v>
      </c>
      <c r="G5395" s="325">
        <v>341</v>
      </c>
      <c r="H5395" s="325">
        <v>60</v>
      </c>
      <c r="I5395" s="325">
        <v>0.18</v>
      </c>
    </row>
    <row r="5396" spans="1:9" x14ac:dyDescent="0.25">
      <c r="A5396" s="392">
        <v>44105</v>
      </c>
      <c r="B5396" s="324" t="s">
        <v>96</v>
      </c>
      <c r="C5396" s="324" t="s">
        <v>169</v>
      </c>
      <c r="D5396" s="324" t="s">
        <v>81</v>
      </c>
      <c r="E5396" s="324" t="s">
        <v>46</v>
      </c>
      <c r="F5396" s="324">
        <v>357</v>
      </c>
      <c r="G5396" s="324">
        <v>332</v>
      </c>
      <c r="H5396" s="324">
        <v>25</v>
      </c>
      <c r="I5396" s="324">
        <v>0.08</v>
      </c>
    </row>
    <row r="5397" spans="1:9" x14ac:dyDescent="0.25">
      <c r="A5397" s="393">
        <v>44105</v>
      </c>
      <c r="B5397" s="325" t="s">
        <v>96</v>
      </c>
      <c r="C5397" s="325" t="s">
        <v>169</v>
      </c>
      <c r="D5397" s="325" t="s">
        <v>81</v>
      </c>
      <c r="E5397" s="325" t="s">
        <v>47</v>
      </c>
      <c r="F5397" s="325">
        <v>467</v>
      </c>
      <c r="G5397" s="325">
        <v>455</v>
      </c>
      <c r="H5397" s="325">
        <v>12</v>
      </c>
      <c r="I5397" s="325">
        <v>0.03</v>
      </c>
    </row>
    <row r="5398" spans="1:9" x14ac:dyDescent="0.25">
      <c r="A5398" s="392">
        <v>44105</v>
      </c>
      <c r="B5398" s="324" t="s">
        <v>96</v>
      </c>
      <c r="C5398" s="324" t="s">
        <v>169</v>
      </c>
      <c r="D5398" s="324" t="s">
        <v>81</v>
      </c>
      <c r="E5398" s="324" t="s">
        <v>48</v>
      </c>
      <c r="F5398" s="324">
        <v>335</v>
      </c>
      <c r="G5398" s="324">
        <v>339</v>
      </c>
      <c r="H5398" s="324">
        <v>-4</v>
      </c>
      <c r="I5398" s="324">
        <v>-0.01</v>
      </c>
    </row>
    <row r="5399" spans="1:9" x14ac:dyDescent="0.25">
      <c r="A5399" s="393">
        <v>44105</v>
      </c>
      <c r="B5399" s="325" t="s">
        <v>96</v>
      </c>
      <c r="C5399" s="325" t="s">
        <v>169</v>
      </c>
      <c r="D5399" s="325" t="s">
        <v>81</v>
      </c>
      <c r="E5399" s="325" t="s">
        <v>50</v>
      </c>
      <c r="F5399" s="325">
        <v>667</v>
      </c>
      <c r="G5399" s="325">
        <v>668</v>
      </c>
      <c r="H5399" s="325">
        <v>-1</v>
      </c>
      <c r="I5399" s="325">
        <v>0</v>
      </c>
    </row>
    <row r="5400" spans="1:9" x14ac:dyDescent="0.25">
      <c r="A5400" s="392">
        <v>44105</v>
      </c>
      <c r="B5400" s="324" t="s">
        <v>96</v>
      </c>
      <c r="C5400" s="324" t="s">
        <v>169</v>
      </c>
      <c r="D5400" s="324" t="s">
        <v>82</v>
      </c>
      <c r="E5400" s="324" t="s">
        <v>9</v>
      </c>
      <c r="F5400" s="324">
        <v>429</v>
      </c>
      <c r="G5400" s="324">
        <v>430</v>
      </c>
      <c r="H5400" s="324">
        <v>-1</v>
      </c>
      <c r="I5400" s="324">
        <v>0</v>
      </c>
    </row>
    <row r="5401" spans="1:9" x14ac:dyDescent="0.25">
      <c r="A5401" s="393">
        <v>44105</v>
      </c>
      <c r="B5401" s="325" t="s">
        <v>96</v>
      </c>
      <c r="C5401" s="325" t="s">
        <v>169</v>
      </c>
      <c r="D5401" s="325" t="s">
        <v>82</v>
      </c>
      <c r="E5401" s="325" t="s">
        <v>10</v>
      </c>
      <c r="F5401" s="325">
        <v>189</v>
      </c>
      <c r="G5401" s="325">
        <v>189</v>
      </c>
      <c r="H5401" s="325">
        <v>0</v>
      </c>
      <c r="I5401" s="325">
        <v>0</v>
      </c>
    </row>
    <row r="5402" spans="1:9" x14ac:dyDescent="0.25">
      <c r="A5402" s="392">
        <v>44105</v>
      </c>
      <c r="B5402" s="324" t="s">
        <v>96</v>
      </c>
      <c r="C5402" s="324" t="s">
        <v>169</v>
      </c>
      <c r="D5402" s="324" t="s">
        <v>82</v>
      </c>
      <c r="E5402" s="324" t="s">
        <v>11</v>
      </c>
      <c r="F5402" s="324">
        <v>144</v>
      </c>
      <c r="G5402" s="324">
        <v>144</v>
      </c>
      <c r="H5402" s="324">
        <v>0</v>
      </c>
      <c r="I5402" s="324">
        <v>0</v>
      </c>
    </row>
    <row r="5403" spans="1:9" x14ac:dyDescent="0.25">
      <c r="A5403" s="393">
        <v>44105</v>
      </c>
      <c r="B5403" s="325" t="s">
        <v>96</v>
      </c>
      <c r="C5403" s="325" t="s">
        <v>169</v>
      </c>
      <c r="D5403" s="325" t="s">
        <v>82</v>
      </c>
      <c r="E5403" s="325" t="s">
        <v>12</v>
      </c>
      <c r="F5403" s="325">
        <v>97</v>
      </c>
      <c r="G5403" s="325">
        <v>96</v>
      </c>
      <c r="H5403" s="325">
        <v>1</v>
      </c>
      <c r="I5403" s="325">
        <v>0.01</v>
      </c>
    </row>
    <row r="5404" spans="1:9" x14ac:dyDescent="0.25">
      <c r="A5404" s="392">
        <v>44105</v>
      </c>
      <c r="B5404" s="324" t="s">
        <v>96</v>
      </c>
      <c r="C5404" s="324" t="s">
        <v>169</v>
      </c>
      <c r="D5404" s="324" t="s">
        <v>82</v>
      </c>
      <c r="E5404" s="324" t="s">
        <v>13</v>
      </c>
      <c r="F5404" s="324">
        <v>683</v>
      </c>
      <c r="G5404" s="324">
        <v>654</v>
      </c>
      <c r="H5404" s="324">
        <v>29</v>
      </c>
      <c r="I5404" s="324">
        <v>0.04</v>
      </c>
    </row>
    <row r="5405" spans="1:9" x14ac:dyDescent="0.25">
      <c r="A5405" s="393">
        <v>44105</v>
      </c>
      <c r="B5405" s="325" t="s">
        <v>161</v>
      </c>
      <c r="C5405" s="325" t="s">
        <v>169</v>
      </c>
      <c r="D5405" s="325" t="s">
        <v>81</v>
      </c>
      <c r="E5405" s="325" t="s">
        <v>46</v>
      </c>
      <c r="F5405" s="325">
        <v>56</v>
      </c>
      <c r="G5405" s="325" t="s">
        <v>170</v>
      </c>
      <c r="H5405" s="325" t="s">
        <v>170</v>
      </c>
      <c r="I5405" s="325" t="s">
        <v>170</v>
      </c>
    </row>
    <row r="5406" spans="1:9" x14ac:dyDescent="0.25">
      <c r="A5406" s="392">
        <v>44105</v>
      </c>
      <c r="B5406" s="324" t="s">
        <v>161</v>
      </c>
      <c r="C5406" s="324" t="s">
        <v>169</v>
      </c>
      <c r="D5406" s="324" t="s">
        <v>81</v>
      </c>
      <c r="E5406" s="324" t="s">
        <v>47</v>
      </c>
      <c r="F5406" s="324">
        <v>157</v>
      </c>
      <c r="G5406" s="324" t="s">
        <v>170</v>
      </c>
      <c r="H5406" s="324" t="s">
        <v>170</v>
      </c>
      <c r="I5406" s="324" t="s">
        <v>170</v>
      </c>
    </row>
    <row r="5407" spans="1:9" x14ac:dyDescent="0.25">
      <c r="A5407" s="393">
        <v>44105</v>
      </c>
      <c r="B5407" s="325" t="s">
        <v>161</v>
      </c>
      <c r="C5407" s="325" t="s">
        <v>169</v>
      </c>
      <c r="D5407" s="325" t="s">
        <v>81</v>
      </c>
      <c r="E5407" s="325" t="s">
        <v>48</v>
      </c>
      <c r="F5407" s="325">
        <v>60</v>
      </c>
      <c r="G5407" s="325" t="s">
        <v>170</v>
      </c>
      <c r="H5407" s="325" t="s">
        <v>170</v>
      </c>
      <c r="I5407" s="325" t="s">
        <v>170</v>
      </c>
    </row>
    <row r="5408" spans="1:9" x14ac:dyDescent="0.25">
      <c r="A5408" s="392">
        <v>44105</v>
      </c>
      <c r="B5408" s="324" t="s">
        <v>161</v>
      </c>
      <c r="C5408" s="324" t="s">
        <v>169</v>
      </c>
      <c r="D5408" s="324" t="s">
        <v>81</v>
      </c>
      <c r="E5408" s="324" t="s">
        <v>50</v>
      </c>
      <c r="F5408" s="324">
        <v>486</v>
      </c>
      <c r="G5408" s="324" t="s">
        <v>170</v>
      </c>
      <c r="H5408" s="324" t="s">
        <v>170</v>
      </c>
      <c r="I5408" s="324" t="s">
        <v>170</v>
      </c>
    </row>
    <row r="5409" spans="1:9" x14ac:dyDescent="0.25">
      <c r="A5409" s="393">
        <v>44105</v>
      </c>
      <c r="B5409" s="325" t="s">
        <v>161</v>
      </c>
      <c r="C5409" s="325" t="s">
        <v>169</v>
      </c>
      <c r="D5409" s="325" t="s">
        <v>82</v>
      </c>
      <c r="E5409" s="325" t="s">
        <v>9</v>
      </c>
      <c r="F5409" s="325">
        <v>371</v>
      </c>
      <c r="G5409" s="325" t="s">
        <v>170</v>
      </c>
      <c r="H5409" s="325" t="s">
        <v>170</v>
      </c>
      <c r="I5409" s="325" t="s">
        <v>170</v>
      </c>
    </row>
    <row r="5410" spans="1:9" x14ac:dyDescent="0.25">
      <c r="A5410" s="392">
        <v>44105</v>
      </c>
      <c r="B5410" s="324" t="s">
        <v>161</v>
      </c>
      <c r="C5410" s="324" t="s">
        <v>169</v>
      </c>
      <c r="D5410" s="324" t="s">
        <v>82</v>
      </c>
      <c r="E5410" s="324" t="s">
        <v>10</v>
      </c>
      <c r="F5410" s="324">
        <v>33</v>
      </c>
      <c r="G5410" s="324" t="s">
        <v>170</v>
      </c>
      <c r="H5410" s="324" t="s">
        <v>170</v>
      </c>
      <c r="I5410" s="324" t="s">
        <v>170</v>
      </c>
    </row>
    <row r="5411" spans="1:9" x14ac:dyDescent="0.25">
      <c r="A5411" s="393">
        <v>44105</v>
      </c>
      <c r="B5411" s="325" t="s">
        <v>161</v>
      </c>
      <c r="C5411" s="325" t="s">
        <v>169</v>
      </c>
      <c r="D5411" s="325" t="s">
        <v>82</v>
      </c>
      <c r="E5411" s="325" t="s">
        <v>11</v>
      </c>
      <c r="F5411" s="325">
        <v>72</v>
      </c>
      <c r="G5411" s="325" t="s">
        <v>170</v>
      </c>
      <c r="H5411" s="325" t="s">
        <v>170</v>
      </c>
      <c r="I5411" s="325" t="s">
        <v>170</v>
      </c>
    </row>
    <row r="5412" spans="1:9" x14ac:dyDescent="0.25">
      <c r="A5412" s="392">
        <v>44105</v>
      </c>
      <c r="B5412" s="324" t="s">
        <v>161</v>
      </c>
      <c r="C5412" s="324" t="s">
        <v>169</v>
      </c>
      <c r="D5412" s="324" t="s">
        <v>82</v>
      </c>
      <c r="E5412" s="324" t="s">
        <v>12</v>
      </c>
      <c r="F5412" s="324">
        <v>43</v>
      </c>
      <c r="G5412" s="324" t="s">
        <v>170</v>
      </c>
      <c r="H5412" s="324" t="s">
        <v>170</v>
      </c>
      <c r="I5412" s="324" t="s">
        <v>170</v>
      </c>
    </row>
    <row r="5413" spans="1:9" x14ac:dyDescent="0.25">
      <c r="A5413" s="393">
        <v>44105</v>
      </c>
      <c r="B5413" s="325" t="s">
        <v>161</v>
      </c>
      <c r="C5413" s="325" t="s">
        <v>169</v>
      </c>
      <c r="D5413" s="325" t="s">
        <v>82</v>
      </c>
      <c r="E5413" s="325" t="s">
        <v>13</v>
      </c>
      <c r="F5413" s="325">
        <v>240</v>
      </c>
      <c r="G5413" s="325" t="s">
        <v>170</v>
      </c>
      <c r="H5413" s="325" t="s">
        <v>170</v>
      </c>
      <c r="I5413" s="325" t="s">
        <v>170</v>
      </c>
    </row>
    <row r="5414" spans="1:9" x14ac:dyDescent="0.25">
      <c r="A5414" s="392">
        <v>44136</v>
      </c>
      <c r="B5414" s="324" t="s">
        <v>80</v>
      </c>
      <c r="C5414" s="324" t="s">
        <v>169</v>
      </c>
      <c r="D5414" s="324" t="s">
        <v>81</v>
      </c>
      <c r="E5414" s="324" t="s">
        <v>46</v>
      </c>
      <c r="F5414" s="324">
        <v>4677</v>
      </c>
      <c r="G5414" s="324">
        <v>4210</v>
      </c>
      <c r="H5414" s="324">
        <v>467</v>
      </c>
      <c r="I5414" s="324">
        <v>0.11</v>
      </c>
    </row>
    <row r="5415" spans="1:9" x14ac:dyDescent="0.25">
      <c r="A5415" s="393">
        <v>44136</v>
      </c>
      <c r="B5415" s="325" t="s">
        <v>80</v>
      </c>
      <c r="C5415" s="325" t="s">
        <v>169</v>
      </c>
      <c r="D5415" s="325" t="s">
        <v>81</v>
      </c>
      <c r="E5415" s="325" t="s">
        <v>47</v>
      </c>
      <c r="F5415" s="325">
        <v>4363</v>
      </c>
      <c r="G5415" s="325">
        <v>4298</v>
      </c>
      <c r="H5415" s="325">
        <v>65</v>
      </c>
      <c r="I5415" s="325">
        <v>0.02</v>
      </c>
    </row>
    <row r="5416" spans="1:9" x14ac:dyDescent="0.25">
      <c r="A5416" s="392">
        <v>44136</v>
      </c>
      <c r="B5416" s="324" t="s">
        <v>80</v>
      </c>
      <c r="C5416" s="324" t="s">
        <v>169</v>
      </c>
      <c r="D5416" s="324" t="s">
        <v>81</v>
      </c>
      <c r="E5416" s="324" t="s">
        <v>48</v>
      </c>
      <c r="F5416" s="324">
        <v>3359</v>
      </c>
      <c r="G5416" s="324">
        <v>3375</v>
      </c>
      <c r="H5416" s="324">
        <v>-16</v>
      </c>
      <c r="I5416" s="324">
        <v>0</v>
      </c>
    </row>
    <row r="5417" spans="1:9" x14ac:dyDescent="0.25">
      <c r="A5417" s="393">
        <v>44136</v>
      </c>
      <c r="B5417" s="325" t="s">
        <v>80</v>
      </c>
      <c r="C5417" s="325" t="s">
        <v>169</v>
      </c>
      <c r="D5417" s="325" t="s">
        <v>81</v>
      </c>
      <c r="E5417" s="325" t="s">
        <v>49</v>
      </c>
      <c r="F5417" s="325">
        <v>1350</v>
      </c>
      <c r="G5417" s="325">
        <v>1349</v>
      </c>
      <c r="H5417" s="325">
        <v>1</v>
      </c>
      <c r="I5417" s="325">
        <v>0</v>
      </c>
    </row>
    <row r="5418" spans="1:9" x14ac:dyDescent="0.25">
      <c r="A5418" s="392">
        <v>44136</v>
      </c>
      <c r="B5418" s="324" t="s">
        <v>80</v>
      </c>
      <c r="C5418" s="324" t="s">
        <v>169</v>
      </c>
      <c r="D5418" s="324" t="s">
        <v>81</v>
      </c>
      <c r="E5418" s="324" t="s">
        <v>50</v>
      </c>
      <c r="F5418" s="324">
        <v>9837</v>
      </c>
      <c r="G5418" s="324">
        <v>9844</v>
      </c>
      <c r="H5418" s="324">
        <v>-7</v>
      </c>
      <c r="I5418" s="324">
        <v>0</v>
      </c>
    </row>
    <row r="5419" spans="1:9" x14ac:dyDescent="0.25">
      <c r="A5419" s="393">
        <v>44136</v>
      </c>
      <c r="B5419" s="325" t="s">
        <v>80</v>
      </c>
      <c r="C5419" s="325" t="s">
        <v>169</v>
      </c>
      <c r="D5419" s="325" t="s">
        <v>82</v>
      </c>
      <c r="E5419" s="325" t="s">
        <v>9</v>
      </c>
      <c r="F5419" s="325">
        <v>4106</v>
      </c>
      <c r="G5419" s="325">
        <v>4088</v>
      </c>
      <c r="H5419" s="325">
        <v>18</v>
      </c>
      <c r="I5419" s="325">
        <v>0</v>
      </c>
    </row>
    <row r="5420" spans="1:9" x14ac:dyDescent="0.25">
      <c r="A5420" s="392">
        <v>44136</v>
      </c>
      <c r="B5420" s="324" t="s">
        <v>80</v>
      </c>
      <c r="C5420" s="324" t="s">
        <v>169</v>
      </c>
      <c r="D5420" s="324" t="s">
        <v>82</v>
      </c>
      <c r="E5420" s="324" t="s">
        <v>10</v>
      </c>
      <c r="F5420" s="324">
        <v>2863</v>
      </c>
      <c r="G5420" s="324">
        <v>2858</v>
      </c>
      <c r="H5420" s="324">
        <v>5</v>
      </c>
      <c r="I5420" s="324">
        <v>0</v>
      </c>
    </row>
    <row r="5421" spans="1:9" x14ac:dyDescent="0.25">
      <c r="A5421" s="393">
        <v>44136</v>
      </c>
      <c r="B5421" s="325" t="s">
        <v>80</v>
      </c>
      <c r="C5421" s="325" t="s">
        <v>169</v>
      </c>
      <c r="D5421" s="325" t="s">
        <v>82</v>
      </c>
      <c r="E5421" s="325" t="s">
        <v>11</v>
      </c>
      <c r="F5421" s="325">
        <v>2864</v>
      </c>
      <c r="G5421" s="325">
        <v>2853</v>
      </c>
      <c r="H5421" s="325">
        <v>11</v>
      </c>
      <c r="I5421" s="325">
        <v>0</v>
      </c>
    </row>
    <row r="5422" spans="1:9" x14ac:dyDescent="0.25">
      <c r="A5422" s="392">
        <v>44136</v>
      </c>
      <c r="B5422" s="324" t="s">
        <v>80</v>
      </c>
      <c r="C5422" s="324" t="s">
        <v>169</v>
      </c>
      <c r="D5422" s="324" t="s">
        <v>82</v>
      </c>
      <c r="E5422" s="324" t="s">
        <v>12</v>
      </c>
      <c r="F5422" s="324">
        <v>2947</v>
      </c>
      <c r="G5422" s="324">
        <v>2927</v>
      </c>
      <c r="H5422" s="324">
        <v>20</v>
      </c>
      <c r="I5422" s="324">
        <v>0.01</v>
      </c>
    </row>
    <row r="5423" spans="1:9" x14ac:dyDescent="0.25">
      <c r="A5423" s="393">
        <v>44136</v>
      </c>
      <c r="B5423" s="325" t="s">
        <v>80</v>
      </c>
      <c r="C5423" s="325" t="s">
        <v>169</v>
      </c>
      <c r="D5423" s="325" t="s">
        <v>82</v>
      </c>
      <c r="E5423" s="325" t="s">
        <v>13</v>
      </c>
      <c r="F5423" s="325">
        <v>5982</v>
      </c>
      <c r="G5423" s="325">
        <v>5689</v>
      </c>
      <c r="H5423" s="325">
        <v>293</v>
      </c>
      <c r="I5423" s="325">
        <v>0.05</v>
      </c>
    </row>
    <row r="5424" spans="1:9" x14ac:dyDescent="0.25">
      <c r="A5424" s="392">
        <v>44136</v>
      </c>
      <c r="B5424" s="324" t="s">
        <v>145</v>
      </c>
      <c r="C5424" s="324" t="s">
        <v>169</v>
      </c>
      <c r="D5424" s="324" t="s">
        <v>81</v>
      </c>
      <c r="E5424" s="324" t="s">
        <v>46</v>
      </c>
      <c r="F5424" s="324">
        <v>159</v>
      </c>
      <c r="G5424" s="324" t="s">
        <v>170</v>
      </c>
      <c r="H5424" s="324" t="s">
        <v>170</v>
      </c>
      <c r="I5424" s="324" t="s">
        <v>170</v>
      </c>
    </row>
    <row r="5425" spans="1:9" x14ac:dyDescent="0.25">
      <c r="A5425" s="393">
        <v>44136</v>
      </c>
      <c r="B5425" s="325" t="s">
        <v>145</v>
      </c>
      <c r="C5425" s="325" t="s">
        <v>169</v>
      </c>
      <c r="D5425" s="325" t="s">
        <v>81</v>
      </c>
      <c r="E5425" s="325" t="s">
        <v>47</v>
      </c>
      <c r="F5425" s="325">
        <v>197</v>
      </c>
      <c r="G5425" s="325" t="s">
        <v>170</v>
      </c>
      <c r="H5425" s="325" t="s">
        <v>170</v>
      </c>
      <c r="I5425" s="325" t="s">
        <v>170</v>
      </c>
    </row>
    <row r="5426" spans="1:9" x14ac:dyDescent="0.25">
      <c r="A5426" s="392">
        <v>44136</v>
      </c>
      <c r="B5426" s="324" t="s">
        <v>145</v>
      </c>
      <c r="C5426" s="324" t="s">
        <v>169</v>
      </c>
      <c r="D5426" s="324" t="s">
        <v>81</v>
      </c>
      <c r="E5426" s="324" t="s">
        <v>48</v>
      </c>
      <c r="F5426" s="324">
        <v>112</v>
      </c>
      <c r="G5426" s="324" t="s">
        <v>170</v>
      </c>
      <c r="H5426" s="324" t="s">
        <v>170</v>
      </c>
      <c r="I5426" s="324" t="s">
        <v>170</v>
      </c>
    </row>
    <row r="5427" spans="1:9" x14ac:dyDescent="0.25">
      <c r="A5427" s="393">
        <v>44136</v>
      </c>
      <c r="B5427" s="325" t="s">
        <v>145</v>
      </c>
      <c r="C5427" s="325" t="s">
        <v>169</v>
      </c>
      <c r="D5427" s="325" t="s">
        <v>81</v>
      </c>
      <c r="E5427" s="325" t="s">
        <v>50</v>
      </c>
      <c r="F5427" s="325">
        <v>302</v>
      </c>
      <c r="G5427" s="325" t="s">
        <v>170</v>
      </c>
      <c r="H5427" s="325" t="s">
        <v>170</v>
      </c>
      <c r="I5427" s="325" t="s">
        <v>170</v>
      </c>
    </row>
    <row r="5428" spans="1:9" x14ac:dyDescent="0.25">
      <c r="A5428" s="392">
        <v>44136</v>
      </c>
      <c r="B5428" s="324" t="s">
        <v>145</v>
      </c>
      <c r="C5428" s="324" t="s">
        <v>169</v>
      </c>
      <c r="D5428" s="324" t="s">
        <v>82</v>
      </c>
      <c r="E5428" s="324" t="s">
        <v>9</v>
      </c>
      <c r="F5428" s="324">
        <v>172</v>
      </c>
      <c r="G5428" s="324" t="s">
        <v>170</v>
      </c>
      <c r="H5428" s="324" t="s">
        <v>170</v>
      </c>
      <c r="I5428" s="324" t="s">
        <v>170</v>
      </c>
    </row>
    <row r="5429" spans="1:9" x14ac:dyDescent="0.25">
      <c r="A5429" s="393">
        <v>44136</v>
      </c>
      <c r="B5429" s="325" t="s">
        <v>145</v>
      </c>
      <c r="C5429" s="325" t="s">
        <v>169</v>
      </c>
      <c r="D5429" s="325" t="s">
        <v>82</v>
      </c>
      <c r="E5429" s="325" t="s">
        <v>10</v>
      </c>
      <c r="F5429" s="325">
        <v>127</v>
      </c>
      <c r="G5429" s="325" t="s">
        <v>170</v>
      </c>
      <c r="H5429" s="325" t="s">
        <v>170</v>
      </c>
      <c r="I5429" s="325" t="s">
        <v>170</v>
      </c>
    </row>
    <row r="5430" spans="1:9" x14ac:dyDescent="0.25">
      <c r="A5430" s="392">
        <v>44136</v>
      </c>
      <c r="B5430" s="324" t="s">
        <v>145</v>
      </c>
      <c r="C5430" s="324" t="s">
        <v>169</v>
      </c>
      <c r="D5430" s="324" t="s">
        <v>82</v>
      </c>
      <c r="E5430" s="324" t="s">
        <v>11</v>
      </c>
      <c r="F5430" s="324">
        <v>44</v>
      </c>
      <c r="G5430" s="324" t="s">
        <v>170</v>
      </c>
      <c r="H5430" s="324" t="s">
        <v>170</v>
      </c>
      <c r="I5430" s="324" t="s">
        <v>170</v>
      </c>
    </row>
    <row r="5431" spans="1:9" x14ac:dyDescent="0.25">
      <c r="A5431" s="393">
        <v>44136</v>
      </c>
      <c r="B5431" s="325" t="s">
        <v>145</v>
      </c>
      <c r="C5431" s="325" t="s">
        <v>169</v>
      </c>
      <c r="D5431" s="325" t="s">
        <v>82</v>
      </c>
      <c r="E5431" s="325" t="s">
        <v>12</v>
      </c>
      <c r="F5431" s="325">
        <v>25</v>
      </c>
      <c r="G5431" s="325" t="s">
        <v>170</v>
      </c>
      <c r="H5431" s="325" t="s">
        <v>170</v>
      </c>
      <c r="I5431" s="325" t="s">
        <v>170</v>
      </c>
    </row>
    <row r="5432" spans="1:9" x14ac:dyDescent="0.25">
      <c r="A5432" s="392">
        <v>44136</v>
      </c>
      <c r="B5432" s="324" t="s">
        <v>145</v>
      </c>
      <c r="C5432" s="324" t="s">
        <v>169</v>
      </c>
      <c r="D5432" s="324" t="s">
        <v>82</v>
      </c>
      <c r="E5432" s="324" t="s">
        <v>13</v>
      </c>
      <c r="F5432" s="324">
        <v>402</v>
      </c>
      <c r="G5432" s="324" t="s">
        <v>170</v>
      </c>
      <c r="H5432" s="324" t="s">
        <v>170</v>
      </c>
      <c r="I5432" s="324" t="s">
        <v>170</v>
      </c>
    </row>
    <row r="5433" spans="1:9" x14ac:dyDescent="0.25">
      <c r="A5433" s="393">
        <v>44136</v>
      </c>
      <c r="B5433" s="325" t="s">
        <v>83</v>
      </c>
      <c r="C5433" s="325" t="s">
        <v>169</v>
      </c>
      <c r="D5433" s="325" t="s">
        <v>81</v>
      </c>
      <c r="E5433" s="325" t="s">
        <v>46</v>
      </c>
      <c r="F5433" s="325">
        <v>27</v>
      </c>
      <c r="G5433" s="325">
        <v>23</v>
      </c>
      <c r="H5433" s="325">
        <v>4</v>
      </c>
      <c r="I5433" s="325">
        <v>0.17</v>
      </c>
    </row>
    <row r="5434" spans="1:9" x14ac:dyDescent="0.25">
      <c r="A5434" s="392">
        <v>44136</v>
      </c>
      <c r="B5434" s="324" t="s">
        <v>83</v>
      </c>
      <c r="C5434" s="324" t="s">
        <v>169</v>
      </c>
      <c r="D5434" s="324" t="s">
        <v>81</v>
      </c>
      <c r="E5434" s="324" t="s">
        <v>47</v>
      </c>
      <c r="F5434" s="324">
        <v>46</v>
      </c>
      <c r="G5434" s="324">
        <v>47</v>
      </c>
      <c r="H5434" s="324">
        <v>-1</v>
      </c>
      <c r="I5434" s="324">
        <v>-0.02</v>
      </c>
    </row>
    <row r="5435" spans="1:9" x14ac:dyDescent="0.25">
      <c r="A5435" s="393">
        <v>44136</v>
      </c>
      <c r="B5435" s="325" t="s">
        <v>83</v>
      </c>
      <c r="C5435" s="325" t="s">
        <v>169</v>
      </c>
      <c r="D5435" s="325" t="s">
        <v>81</v>
      </c>
      <c r="E5435" s="325" t="s">
        <v>48</v>
      </c>
      <c r="F5435" s="325">
        <v>61</v>
      </c>
      <c r="G5435" s="325">
        <v>60</v>
      </c>
      <c r="H5435" s="325">
        <v>1</v>
      </c>
      <c r="I5435" s="325">
        <v>0.02</v>
      </c>
    </row>
    <row r="5436" spans="1:9" x14ac:dyDescent="0.25">
      <c r="A5436" s="392">
        <v>44136</v>
      </c>
      <c r="B5436" s="324" t="s">
        <v>83</v>
      </c>
      <c r="C5436" s="324" t="s">
        <v>169</v>
      </c>
      <c r="D5436" s="324" t="s">
        <v>81</v>
      </c>
      <c r="E5436" s="324" t="s">
        <v>50</v>
      </c>
      <c r="F5436" s="324">
        <v>76</v>
      </c>
      <c r="G5436" s="324">
        <v>77</v>
      </c>
      <c r="H5436" s="324">
        <v>-1</v>
      </c>
      <c r="I5436" s="324">
        <v>-0.01</v>
      </c>
    </row>
    <row r="5437" spans="1:9" x14ac:dyDescent="0.25">
      <c r="A5437" s="393">
        <v>44136</v>
      </c>
      <c r="B5437" s="325" t="s">
        <v>84</v>
      </c>
      <c r="C5437" s="325" t="s">
        <v>169</v>
      </c>
      <c r="D5437" s="325" t="s">
        <v>81</v>
      </c>
      <c r="E5437" s="325" t="s">
        <v>46</v>
      </c>
      <c r="F5437" s="325">
        <v>196</v>
      </c>
      <c r="G5437" s="325">
        <v>159</v>
      </c>
      <c r="H5437" s="325">
        <v>37</v>
      </c>
      <c r="I5437" s="325">
        <v>0.23</v>
      </c>
    </row>
    <row r="5438" spans="1:9" x14ac:dyDescent="0.25">
      <c r="A5438" s="392">
        <v>44136</v>
      </c>
      <c r="B5438" s="324" t="s">
        <v>84</v>
      </c>
      <c r="C5438" s="324" t="s">
        <v>169</v>
      </c>
      <c r="D5438" s="324" t="s">
        <v>81</v>
      </c>
      <c r="E5438" s="324" t="s">
        <v>47</v>
      </c>
      <c r="F5438" s="324">
        <v>53</v>
      </c>
      <c r="G5438" s="324">
        <v>49</v>
      </c>
      <c r="H5438" s="324">
        <v>4</v>
      </c>
      <c r="I5438" s="324">
        <v>0.08</v>
      </c>
    </row>
    <row r="5439" spans="1:9" x14ac:dyDescent="0.25">
      <c r="A5439" s="393">
        <v>44136</v>
      </c>
      <c r="B5439" s="325" t="s">
        <v>84</v>
      </c>
      <c r="C5439" s="325" t="s">
        <v>169</v>
      </c>
      <c r="D5439" s="325" t="s">
        <v>81</v>
      </c>
      <c r="E5439" s="325" t="s">
        <v>48</v>
      </c>
      <c r="F5439" s="325">
        <v>144</v>
      </c>
      <c r="G5439" s="325">
        <v>147</v>
      </c>
      <c r="H5439" s="325">
        <v>-3</v>
      </c>
      <c r="I5439" s="325">
        <v>-0.02</v>
      </c>
    </row>
    <row r="5440" spans="1:9" x14ac:dyDescent="0.25">
      <c r="A5440" s="392">
        <v>44136</v>
      </c>
      <c r="B5440" s="324" t="s">
        <v>84</v>
      </c>
      <c r="C5440" s="324" t="s">
        <v>169</v>
      </c>
      <c r="D5440" s="324" t="s">
        <v>81</v>
      </c>
      <c r="E5440" s="324" t="s">
        <v>50</v>
      </c>
      <c r="F5440" s="324">
        <v>10</v>
      </c>
      <c r="G5440" s="324">
        <v>10</v>
      </c>
      <c r="H5440" s="324">
        <v>0</v>
      </c>
      <c r="I5440" s="324">
        <v>0</v>
      </c>
    </row>
    <row r="5441" spans="1:9" x14ac:dyDescent="0.25">
      <c r="A5441" s="393">
        <v>44136</v>
      </c>
      <c r="B5441" s="325" t="s">
        <v>85</v>
      </c>
      <c r="C5441" s="325" t="s">
        <v>169</v>
      </c>
      <c r="D5441" s="325" t="s">
        <v>81</v>
      </c>
      <c r="E5441" s="325" t="s">
        <v>46</v>
      </c>
      <c r="F5441" s="325">
        <v>123</v>
      </c>
      <c r="G5441" s="325">
        <v>108</v>
      </c>
      <c r="H5441" s="325">
        <v>15</v>
      </c>
      <c r="I5441" s="325">
        <v>0.14000000000000001</v>
      </c>
    </row>
    <row r="5442" spans="1:9" x14ac:dyDescent="0.25">
      <c r="A5442" s="392">
        <v>44136</v>
      </c>
      <c r="B5442" s="324" t="s">
        <v>85</v>
      </c>
      <c r="C5442" s="324" t="s">
        <v>169</v>
      </c>
      <c r="D5442" s="324" t="s">
        <v>81</v>
      </c>
      <c r="E5442" s="324" t="s">
        <v>47</v>
      </c>
      <c r="F5442" s="324">
        <v>228</v>
      </c>
      <c r="G5442" s="324">
        <v>226</v>
      </c>
      <c r="H5442" s="324">
        <v>2</v>
      </c>
      <c r="I5442" s="324">
        <v>0.01</v>
      </c>
    </row>
    <row r="5443" spans="1:9" x14ac:dyDescent="0.25">
      <c r="A5443" s="393">
        <v>44136</v>
      </c>
      <c r="B5443" s="325" t="s">
        <v>85</v>
      </c>
      <c r="C5443" s="325" t="s">
        <v>169</v>
      </c>
      <c r="D5443" s="325" t="s">
        <v>81</v>
      </c>
      <c r="E5443" s="325" t="s">
        <v>48</v>
      </c>
      <c r="F5443" s="325">
        <v>161</v>
      </c>
      <c r="G5443" s="325">
        <v>163</v>
      </c>
      <c r="H5443" s="325">
        <v>-2</v>
      </c>
      <c r="I5443" s="325">
        <v>-0.01</v>
      </c>
    </row>
    <row r="5444" spans="1:9" x14ac:dyDescent="0.25">
      <c r="A5444" s="392">
        <v>44136</v>
      </c>
      <c r="B5444" s="324" t="s">
        <v>85</v>
      </c>
      <c r="C5444" s="324" t="s">
        <v>169</v>
      </c>
      <c r="D5444" s="324" t="s">
        <v>81</v>
      </c>
      <c r="E5444" s="324" t="s">
        <v>49</v>
      </c>
      <c r="F5444" s="324">
        <v>877</v>
      </c>
      <c r="G5444" s="324">
        <v>877</v>
      </c>
      <c r="H5444" s="324">
        <v>0</v>
      </c>
      <c r="I5444" s="324">
        <v>0</v>
      </c>
    </row>
    <row r="5445" spans="1:9" x14ac:dyDescent="0.25">
      <c r="A5445" s="393">
        <v>44136</v>
      </c>
      <c r="B5445" s="325" t="s">
        <v>85</v>
      </c>
      <c r="C5445" s="325" t="s">
        <v>169</v>
      </c>
      <c r="D5445" s="325" t="s">
        <v>81</v>
      </c>
      <c r="E5445" s="325" t="s">
        <v>50</v>
      </c>
      <c r="F5445" s="325">
        <v>2066</v>
      </c>
      <c r="G5445" s="325">
        <v>2067</v>
      </c>
      <c r="H5445" s="325">
        <v>-1</v>
      </c>
      <c r="I5445" s="325">
        <v>0</v>
      </c>
    </row>
    <row r="5446" spans="1:9" x14ac:dyDescent="0.25">
      <c r="A5446" s="392">
        <v>44136</v>
      </c>
      <c r="B5446" s="324" t="s">
        <v>85</v>
      </c>
      <c r="C5446" s="324" t="s">
        <v>169</v>
      </c>
      <c r="D5446" s="324" t="s">
        <v>82</v>
      </c>
      <c r="E5446" s="324" t="s">
        <v>9</v>
      </c>
      <c r="F5446" s="324">
        <v>985</v>
      </c>
      <c r="G5446" s="324">
        <v>988</v>
      </c>
      <c r="H5446" s="324">
        <v>-3</v>
      </c>
      <c r="I5446" s="324">
        <v>0</v>
      </c>
    </row>
    <row r="5447" spans="1:9" x14ac:dyDescent="0.25">
      <c r="A5447" s="393">
        <v>44136</v>
      </c>
      <c r="B5447" s="325" t="s">
        <v>85</v>
      </c>
      <c r="C5447" s="325" t="s">
        <v>169</v>
      </c>
      <c r="D5447" s="325" t="s">
        <v>82</v>
      </c>
      <c r="E5447" s="325" t="s">
        <v>10</v>
      </c>
      <c r="F5447" s="325">
        <v>1090</v>
      </c>
      <c r="G5447" s="325">
        <v>1090</v>
      </c>
      <c r="H5447" s="325">
        <v>0</v>
      </c>
      <c r="I5447" s="325">
        <v>0</v>
      </c>
    </row>
    <row r="5448" spans="1:9" x14ac:dyDescent="0.25">
      <c r="A5448" s="392">
        <v>44136</v>
      </c>
      <c r="B5448" s="324" t="s">
        <v>85</v>
      </c>
      <c r="C5448" s="324" t="s">
        <v>169</v>
      </c>
      <c r="D5448" s="324" t="s">
        <v>82</v>
      </c>
      <c r="E5448" s="324" t="s">
        <v>11</v>
      </c>
      <c r="F5448" s="324">
        <v>253</v>
      </c>
      <c r="G5448" s="324">
        <v>247</v>
      </c>
      <c r="H5448" s="324">
        <v>6</v>
      </c>
      <c r="I5448" s="324">
        <v>0.02</v>
      </c>
    </row>
    <row r="5449" spans="1:9" x14ac:dyDescent="0.25">
      <c r="A5449" s="393">
        <v>44136</v>
      </c>
      <c r="B5449" s="325" t="s">
        <v>85</v>
      </c>
      <c r="C5449" s="325" t="s">
        <v>169</v>
      </c>
      <c r="D5449" s="325" t="s">
        <v>82</v>
      </c>
      <c r="E5449" s="325" t="s">
        <v>12</v>
      </c>
      <c r="F5449" s="325">
        <v>104</v>
      </c>
      <c r="G5449" s="325">
        <v>103</v>
      </c>
      <c r="H5449" s="325">
        <v>1</v>
      </c>
      <c r="I5449" s="325">
        <v>0.01</v>
      </c>
    </row>
    <row r="5450" spans="1:9" x14ac:dyDescent="0.25">
      <c r="A5450" s="392">
        <v>44136</v>
      </c>
      <c r="B5450" s="324" t="s">
        <v>85</v>
      </c>
      <c r="C5450" s="324" t="s">
        <v>169</v>
      </c>
      <c r="D5450" s="324" t="s">
        <v>82</v>
      </c>
      <c r="E5450" s="324" t="s">
        <v>13</v>
      </c>
      <c r="F5450" s="324">
        <v>1023</v>
      </c>
      <c r="G5450" s="324">
        <v>1013</v>
      </c>
      <c r="H5450" s="324">
        <v>10</v>
      </c>
      <c r="I5450" s="324">
        <v>0.01</v>
      </c>
    </row>
    <row r="5451" spans="1:9" x14ac:dyDescent="0.25">
      <c r="A5451" s="393">
        <v>44136</v>
      </c>
      <c r="B5451" s="325" t="s">
        <v>146</v>
      </c>
      <c r="C5451" s="325" t="s">
        <v>169</v>
      </c>
      <c r="D5451" s="325" t="s">
        <v>81</v>
      </c>
      <c r="E5451" s="325" t="s">
        <v>46</v>
      </c>
      <c r="F5451" s="325">
        <v>23</v>
      </c>
      <c r="G5451" s="325" t="s">
        <v>170</v>
      </c>
      <c r="H5451" s="325" t="s">
        <v>170</v>
      </c>
      <c r="I5451" s="325" t="s">
        <v>170</v>
      </c>
    </row>
    <row r="5452" spans="1:9" x14ac:dyDescent="0.25">
      <c r="A5452" s="392">
        <v>44136</v>
      </c>
      <c r="B5452" s="324" t="s">
        <v>146</v>
      </c>
      <c r="C5452" s="324" t="s">
        <v>169</v>
      </c>
      <c r="D5452" s="324" t="s">
        <v>81</v>
      </c>
      <c r="E5452" s="324" t="s">
        <v>47</v>
      </c>
      <c r="F5452" s="324">
        <v>30</v>
      </c>
      <c r="G5452" s="324" t="s">
        <v>170</v>
      </c>
      <c r="H5452" s="324" t="s">
        <v>170</v>
      </c>
      <c r="I5452" s="324" t="s">
        <v>170</v>
      </c>
    </row>
    <row r="5453" spans="1:9" x14ac:dyDescent="0.25">
      <c r="A5453" s="393">
        <v>44136</v>
      </c>
      <c r="B5453" s="325" t="s">
        <v>146</v>
      </c>
      <c r="C5453" s="325" t="s">
        <v>169</v>
      </c>
      <c r="D5453" s="325" t="s">
        <v>81</v>
      </c>
      <c r="E5453" s="325" t="s">
        <v>48</v>
      </c>
      <c r="F5453" s="325">
        <v>22</v>
      </c>
      <c r="G5453" s="325" t="s">
        <v>170</v>
      </c>
      <c r="H5453" s="325" t="s">
        <v>170</v>
      </c>
      <c r="I5453" s="325" t="s">
        <v>170</v>
      </c>
    </row>
    <row r="5454" spans="1:9" x14ac:dyDescent="0.25">
      <c r="A5454" s="392">
        <v>44136</v>
      </c>
      <c r="B5454" s="324" t="s">
        <v>146</v>
      </c>
      <c r="C5454" s="324" t="s">
        <v>169</v>
      </c>
      <c r="D5454" s="324" t="s">
        <v>81</v>
      </c>
      <c r="E5454" s="324" t="s">
        <v>49</v>
      </c>
      <c r="F5454" s="324">
        <v>68</v>
      </c>
      <c r="G5454" s="324" t="s">
        <v>170</v>
      </c>
      <c r="H5454" s="324" t="s">
        <v>170</v>
      </c>
      <c r="I5454" s="324" t="s">
        <v>170</v>
      </c>
    </row>
    <row r="5455" spans="1:9" x14ac:dyDescent="0.25">
      <c r="A5455" s="393">
        <v>44136</v>
      </c>
      <c r="B5455" s="325" t="s">
        <v>146</v>
      </c>
      <c r="C5455" s="325" t="s">
        <v>169</v>
      </c>
      <c r="D5455" s="325" t="s">
        <v>81</v>
      </c>
      <c r="E5455" s="325" t="s">
        <v>50</v>
      </c>
      <c r="F5455" s="325">
        <v>60</v>
      </c>
      <c r="G5455" s="325" t="s">
        <v>170</v>
      </c>
      <c r="H5455" s="325" t="s">
        <v>170</v>
      </c>
      <c r="I5455" s="325" t="s">
        <v>170</v>
      </c>
    </row>
    <row r="5456" spans="1:9" x14ac:dyDescent="0.25">
      <c r="A5456" s="392">
        <v>44136</v>
      </c>
      <c r="B5456" s="324" t="s">
        <v>86</v>
      </c>
      <c r="C5456" s="324" t="s">
        <v>169</v>
      </c>
      <c r="D5456" s="324" t="s">
        <v>81</v>
      </c>
      <c r="E5456" s="324" t="s">
        <v>46</v>
      </c>
      <c r="F5456" s="324">
        <v>618</v>
      </c>
      <c r="G5456" s="324">
        <v>572</v>
      </c>
      <c r="H5456" s="324">
        <v>46</v>
      </c>
      <c r="I5456" s="324">
        <v>0.08</v>
      </c>
    </row>
    <row r="5457" spans="1:9" x14ac:dyDescent="0.25">
      <c r="A5457" s="393">
        <v>44136</v>
      </c>
      <c r="B5457" s="325" t="s">
        <v>86</v>
      </c>
      <c r="C5457" s="325" t="s">
        <v>169</v>
      </c>
      <c r="D5457" s="325" t="s">
        <v>81</v>
      </c>
      <c r="E5457" s="325" t="s">
        <v>47</v>
      </c>
      <c r="F5457" s="325">
        <v>479</v>
      </c>
      <c r="G5457" s="325">
        <v>478</v>
      </c>
      <c r="H5457" s="325">
        <v>1</v>
      </c>
      <c r="I5457" s="325">
        <v>0</v>
      </c>
    </row>
    <row r="5458" spans="1:9" x14ac:dyDescent="0.25">
      <c r="A5458" s="392">
        <v>44136</v>
      </c>
      <c r="B5458" s="324" t="s">
        <v>86</v>
      </c>
      <c r="C5458" s="324" t="s">
        <v>169</v>
      </c>
      <c r="D5458" s="324" t="s">
        <v>81</v>
      </c>
      <c r="E5458" s="324" t="s">
        <v>48</v>
      </c>
      <c r="F5458" s="324">
        <v>412</v>
      </c>
      <c r="G5458" s="324">
        <v>405</v>
      </c>
      <c r="H5458" s="324">
        <v>7</v>
      </c>
      <c r="I5458" s="324">
        <v>0.02</v>
      </c>
    </row>
    <row r="5459" spans="1:9" x14ac:dyDescent="0.25">
      <c r="A5459" s="393">
        <v>44136</v>
      </c>
      <c r="B5459" s="325" t="s">
        <v>86</v>
      </c>
      <c r="C5459" s="325" t="s">
        <v>169</v>
      </c>
      <c r="D5459" s="325" t="s">
        <v>81</v>
      </c>
      <c r="E5459" s="325" t="s">
        <v>49</v>
      </c>
      <c r="F5459" s="325">
        <v>405</v>
      </c>
      <c r="G5459" s="325">
        <v>404</v>
      </c>
      <c r="H5459" s="325">
        <v>1</v>
      </c>
      <c r="I5459" s="325">
        <v>0</v>
      </c>
    </row>
    <row r="5460" spans="1:9" x14ac:dyDescent="0.25">
      <c r="A5460" s="392">
        <v>44136</v>
      </c>
      <c r="B5460" s="324" t="s">
        <v>86</v>
      </c>
      <c r="C5460" s="324" t="s">
        <v>169</v>
      </c>
      <c r="D5460" s="324" t="s">
        <v>81</v>
      </c>
      <c r="E5460" s="324" t="s">
        <v>50</v>
      </c>
      <c r="F5460" s="324">
        <v>1219</v>
      </c>
      <c r="G5460" s="324">
        <v>1221</v>
      </c>
      <c r="H5460" s="324">
        <v>-2</v>
      </c>
      <c r="I5460" s="324">
        <v>0</v>
      </c>
    </row>
    <row r="5461" spans="1:9" x14ac:dyDescent="0.25">
      <c r="A5461" s="393">
        <v>44136</v>
      </c>
      <c r="B5461" s="325" t="s">
        <v>86</v>
      </c>
      <c r="C5461" s="325" t="s">
        <v>169</v>
      </c>
      <c r="D5461" s="325" t="s">
        <v>82</v>
      </c>
      <c r="E5461" s="325" t="s">
        <v>9</v>
      </c>
      <c r="F5461" s="325">
        <v>470</v>
      </c>
      <c r="G5461" s="325">
        <v>467</v>
      </c>
      <c r="H5461" s="325">
        <v>3</v>
      </c>
      <c r="I5461" s="325">
        <v>0.01</v>
      </c>
    </row>
    <row r="5462" spans="1:9" x14ac:dyDescent="0.25">
      <c r="A5462" s="392">
        <v>44136</v>
      </c>
      <c r="B5462" s="324" t="s">
        <v>86</v>
      </c>
      <c r="C5462" s="324" t="s">
        <v>169</v>
      </c>
      <c r="D5462" s="324" t="s">
        <v>82</v>
      </c>
      <c r="E5462" s="324" t="s">
        <v>10</v>
      </c>
      <c r="F5462" s="324">
        <v>564</v>
      </c>
      <c r="G5462" s="324">
        <v>562</v>
      </c>
      <c r="H5462" s="324">
        <v>2</v>
      </c>
      <c r="I5462" s="324">
        <v>0</v>
      </c>
    </row>
    <row r="5463" spans="1:9" x14ac:dyDescent="0.25">
      <c r="A5463" s="393">
        <v>44136</v>
      </c>
      <c r="B5463" s="325" t="s">
        <v>86</v>
      </c>
      <c r="C5463" s="325" t="s">
        <v>169</v>
      </c>
      <c r="D5463" s="325" t="s">
        <v>82</v>
      </c>
      <c r="E5463" s="325" t="s">
        <v>11</v>
      </c>
      <c r="F5463" s="325">
        <v>781</v>
      </c>
      <c r="G5463" s="325">
        <v>781</v>
      </c>
      <c r="H5463" s="325">
        <v>0</v>
      </c>
      <c r="I5463" s="325">
        <v>0</v>
      </c>
    </row>
    <row r="5464" spans="1:9" x14ac:dyDescent="0.25">
      <c r="A5464" s="392">
        <v>44136</v>
      </c>
      <c r="B5464" s="324" t="s">
        <v>86</v>
      </c>
      <c r="C5464" s="324" t="s">
        <v>169</v>
      </c>
      <c r="D5464" s="324" t="s">
        <v>82</v>
      </c>
      <c r="E5464" s="324" t="s">
        <v>12</v>
      </c>
      <c r="F5464" s="324">
        <v>453</v>
      </c>
      <c r="G5464" s="324">
        <v>448</v>
      </c>
      <c r="H5464" s="324">
        <v>5</v>
      </c>
      <c r="I5464" s="324">
        <v>0.01</v>
      </c>
    </row>
    <row r="5465" spans="1:9" x14ac:dyDescent="0.25">
      <c r="A5465" s="393">
        <v>44136</v>
      </c>
      <c r="B5465" s="325" t="s">
        <v>86</v>
      </c>
      <c r="C5465" s="325" t="s">
        <v>169</v>
      </c>
      <c r="D5465" s="325" t="s">
        <v>82</v>
      </c>
      <c r="E5465" s="325" t="s">
        <v>13</v>
      </c>
      <c r="F5465" s="325">
        <v>760</v>
      </c>
      <c r="G5465" s="325">
        <v>717</v>
      </c>
      <c r="H5465" s="325">
        <v>43</v>
      </c>
      <c r="I5465" s="325">
        <v>0.06</v>
      </c>
    </row>
    <row r="5466" spans="1:9" x14ac:dyDescent="0.25">
      <c r="A5466" s="392">
        <v>44136</v>
      </c>
      <c r="B5466" s="324" t="s">
        <v>87</v>
      </c>
      <c r="C5466" s="324" t="s">
        <v>169</v>
      </c>
      <c r="D5466" s="324" t="s">
        <v>81</v>
      </c>
      <c r="E5466" s="324" t="s">
        <v>46</v>
      </c>
      <c r="F5466" s="324">
        <v>19</v>
      </c>
      <c r="G5466" s="324">
        <v>16</v>
      </c>
      <c r="H5466" s="324">
        <v>3</v>
      </c>
      <c r="I5466" s="324">
        <v>0.19</v>
      </c>
    </row>
    <row r="5467" spans="1:9" x14ac:dyDescent="0.25">
      <c r="A5467" s="393">
        <v>44136</v>
      </c>
      <c r="B5467" s="325" t="s">
        <v>87</v>
      </c>
      <c r="C5467" s="325" t="s">
        <v>169</v>
      </c>
      <c r="D5467" s="325" t="s">
        <v>81</v>
      </c>
      <c r="E5467" s="325" t="s">
        <v>47</v>
      </c>
      <c r="F5467" s="325">
        <v>121</v>
      </c>
      <c r="G5467" s="325">
        <v>120</v>
      </c>
      <c r="H5467" s="325">
        <v>1</v>
      </c>
      <c r="I5467" s="325">
        <v>0.01</v>
      </c>
    </row>
    <row r="5468" spans="1:9" x14ac:dyDescent="0.25">
      <c r="A5468" s="392">
        <v>44136</v>
      </c>
      <c r="B5468" s="324" t="s">
        <v>87</v>
      </c>
      <c r="C5468" s="324" t="s">
        <v>169</v>
      </c>
      <c r="D5468" s="324" t="s">
        <v>81</v>
      </c>
      <c r="E5468" s="324" t="s">
        <v>48</v>
      </c>
      <c r="F5468" s="324">
        <v>68</v>
      </c>
      <c r="G5468" s="324">
        <v>70</v>
      </c>
      <c r="H5468" s="324">
        <v>-2</v>
      </c>
      <c r="I5468" s="324">
        <v>-0.03</v>
      </c>
    </row>
    <row r="5469" spans="1:9" x14ac:dyDescent="0.25">
      <c r="A5469" s="393">
        <v>44136</v>
      </c>
      <c r="B5469" s="325" t="s">
        <v>87</v>
      </c>
      <c r="C5469" s="325" t="s">
        <v>169</v>
      </c>
      <c r="D5469" s="325" t="s">
        <v>81</v>
      </c>
      <c r="E5469" s="325" t="s">
        <v>50</v>
      </c>
      <c r="F5469" s="325">
        <v>64</v>
      </c>
      <c r="G5469" s="325">
        <v>64</v>
      </c>
      <c r="H5469" s="325">
        <v>0</v>
      </c>
      <c r="I5469" s="325">
        <v>0</v>
      </c>
    </row>
    <row r="5470" spans="1:9" x14ac:dyDescent="0.25">
      <c r="A5470" s="392">
        <v>44136</v>
      </c>
      <c r="B5470" s="324" t="s">
        <v>88</v>
      </c>
      <c r="C5470" s="324" t="s">
        <v>169</v>
      </c>
      <c r="D5470" s="324" t="s">
        <v>81</v>
      </c>
      <c r="E5470" s="324" t="s">
        <v>46</v>
      </c>
      <c r="F5470" s="324">
        <v>227</v>
      </c>
      <c r="G5470" s="324">
        <v>199</v>
      </c>
      <c r="H5470" s="324">
        <v>28</v>
      </c>
      <c r="I5470" s="324">
        <v>0.14000000000000001</v>
      </c>
    </row>
    <row r="5471" spans="1:9" x14ac:dyDescent="0.25">
      <c r="A5471" s="393">
        <v>44136</v>
      </c>
      <c r="B5471" s="325" t="s">
        <v>88</v>
      </c>
      <c r="C5471" s="325" t="s">
        <v>169</v>
      </c>
      <c r="D5471" s="325" t="s">
        <v>81</v>
      </c>
      <c r="E5471" s="325" t="s">
        <v>47</v>
      </c>
      <c r="F5471" s="325">
        <v>265</v>
      </c>
      <c r="G5471" s="325">
        <v>265</v>
      </c>
      <c r="H5471" s="325">
        <v>0</v>
      </c>
      <c r="I5471" s="325">
        <v>0</v>
      </c>
    </row>
    <row r="5472" spans="1:9" x14ac:dyDescent="0.25">
      <c r="A5472" s="392">
        <v>44136</v>
      </c>
      <c r="B5472" s="324" t="s">
        <v>88</v>
      </c>
      <c r="C5472" s="324" t="s">
        <v>169</v>
      </c>
      <c r="D5472" s="324" t="s">
        <v>81</v>
      </c>
      <c r="E5472" s="324" t="s">
        <v>48</v>
      </c>
      <c r="F5472" s="324">
        <v>189</v>
      </c>
      <c r="G5472" s="324">
        <v>191</v>
      </c>
      <c r="H5472" s="324">
        <v>-2</v>
      </c>
      <c r="I5472" s="324">
        <v>-0.01</v>
      </c>
    </row>
    <row r="5473" spans="1:9" x14ac:dyDescent="0.25">
      <c r="A5473" s="393">
        <v>44136</v>
      </c>
      <c r="B5473" s="325" t="s">
        <v>88</v>
      </c>
      <c r="C5473" s="325" t="s">
        <v>169</v>
      </c>
      <c r="D5473" s="325" t="s">
        <v>81</v>
      </c>
      <c r="E5473" s="325" t="s">
        <v>49</v>
      </c>
      <c r="F5473" s="325">
        <v>68</v>
      </c>
      <c r="G5473" s="325">
        <v>68</v>
      </c>
      <c r="H5473" s="325">
        <v>0</v>
      </c>
      <c r="I5473" s="325">
        <v>0</v>
      </c>
    </row>
    <row r="5474" spans="1:9" x14ac:dyDescent="0.25">
      <c r="A5474" s="392">
        <v>44136</v>
      </c>
      <c r="B5474" s="324" t="s">
        <v>88</v>
      </c>
      <c r="C5474" s="324" t="s">
        <v>169</v>
      </c>
      <c r="D5474" s="324" t="s">
        <v>81</v>
      </c>
      <c r="E5474" s="324" t="s">
        <v>50</v>
      </c>
      <c r="F5474" s="324">
        <v>642</v>
      </c>
      <c r="G5474" s="324">
        <v>643</v>
      </c>
      <c r="H5474" s="324">
        <v>-1</v>
      </c>
      <c r="I5474" s="324">
        <v>0</v>
      </c>
    </row>
    <row r="5475" spans="1:9" x14ac:dyDescent="0.25">
      <c r="A5475" s="393">
        <v>44136</v>
      </c>
      <c r="B5475" s="325" t="s">
        <v>88</v>
      </c>
      <c r="C5475" s="325" t="s">
        <v>169</v>
      </c>
      <c r="D5475" s="325" t="s">
        <v>82</v>
      </c>
      <c r="E5475" s="325" t="s">
        <v>9</v>
      </c>
      <c r="F5475" s="325">
        <v>351</v>
      </c>
      <c r="G5475" s="325">
        <v>346</v>
      </c>
      <c r="H5475" s="325">
        <v>5</v>
      </c>
      <c r="I5475" s="325">
        <v>0.01</v>
      </c>
    </row>
    <row r="5476" spans="1:9" x14ac:dyDescent="0.25">
      <c r="A5476" s="392">
        <v>44136</v>
      </c>
      <c r="B5476" s="324" t="s">
        <v>88</v>
      </c>
      <c r="C5476" s="324" t="s">
        <v>169</v>
      </c>
      <c r="D5476" s="324" t="s">
        <v>82</v>
      </c>
      <c r="E5476" s="324" t="s">
        <v>10</v>
      </c>
      <c r="F5476" s="324">
        <v>49</v>
      </c>
      <c r="G5476" s="324">
        <v>49</v>
      </c>
      <c r="H5476" s="324">
        <v>0</v>
      </c>
      <c r="I5476" s="324">
        <v>0</v>
      </c>
    </row>
    <row r="5477" spans="1:9" x14ac:dyDescent="0.25">
      <c r="A5477" s="393">
        <v>44136</v>
      </c>
      <c r="B5477" s="325" t="s">
        <v>88</v>
      </c>
      <c r="C5477" s="325" t="s">
        <v>169</v>
      </c>
      <c r="D5477" s="325" t="s">
        <v>82</v>
      </c>
      <c r="E5477" s="325" t="s">
        <v>11</v>
      </c>
      <c r="F5477" s="325">
        <v>123</v>
      </c>
      <c r="G5477" s="325">
        <v>123</v>
      </c>
      <c r="H5477" s="325">
        <v>0</v>
      </c>
      <c r="I5477" s="325">
        <v>0</v>
      </c>
    </row>
    <row r="5478" spans="1:9" x14ac:dyDescent="0.25">
      <c r="A5478" s="392">
        <v>44136</v>
      </c>
      <c r="B5478" s="324" t="s">
        <v>88</v>
      </c>
      <c r="C5478" s="324" t="s">
        <v>169</v>
      </c>
      <c r="D5478" s="324" t="s">
        <v>82</v>
      </c>
      <c r="E5478" s="324" t="s">
        <v>12</v>
      </c>
      <c r="F5478" s="324">
        <v>92</v>
      </c>
      <c r="G5478" s="324">
        <v>90</v>
      </c>
      <c r="H5478" s="324">
        <v>2</v>
      </c>
      <c r="I5478" s="324">
        <v>0.02</v>
      </c>
    </row>
    <row r="5479" spans="1:9" x14ac:dyDescent="0.25">
      <c r="A5479" s="393">
        <v>44136</v>
      </c>
      <c r="B5479" s="325" t="s">
        <v>88</v>
      </c>
      <c r="C5479" s="325" t="s">
        <v>169</v>
      </c>
      <c r="D5479" s="325" t="s">
        <v>82</v>
      </c>
      <c r="E5479" s="325" t="s">
        <v>13</v>
      </c>
      <c r="F5479" s="325">
        <v>430</v>
      </c>
      <c r="G5479" s="325">
        <v>415</v>
      </c>
      <c r="H5479" s="325">
        <v>15</v>
      </c>
      <c r="I5479" s="325">
        <v>0.04</v>
      </c>
    </row>
    <row r="5480" spans="1:9" x14ac:dyDescent="0.25">
      <c r="A5480" s="392">
        <v>44136</v>
      </c>
      <c r="B5480" s="324" t="s">
        <v>89</v>
      </c>
      <c r="C5480" s="324" t="s">
        <v>169</v>
      </c>
      <c r="D5480" s="324" t="s">
        <v>81</v>
      </c>
      <c r="E5480" s="324" t="s">
        <v>46</v>
      </c>
      <c r="F5480" s="324">
        <v>582</v>
      </c>
      <c r="G5480" s="324">
        <v>517</v>
      </c>
      <c r="H5480" s="324">
        <v>65</v>
      </c>
      <c r="I5480" s="324">
        <v>0.13</v>
      </c>
    </row>
    <row r="5481" spans="1:9" x14ac:dyDescent="0.25">
      <c r="A5481" s="393">
        <v>44136</v>
      </c>
      <c r="B5481" s="325" t="s">
        <v>89</v>
      </c>
      <c r="C5481" s="325" t="s">
        <v>169</v>
      </c>
      <c r="D5481" s="325" t="s">
        <v>81</v>
      </c>
      <c r="E5481" s="325" t="s">
        <v>47</v>
      </c>
      <c r="F5481" s="325">
        <v>464</v>
      </c>
      <c r="G5481" s="325">
        <v>438</v>
      </c>
      <c r="H5481" s="325">
        <v>26</v>
      </c>
      <c r="I5481" s="325">
        <v>0.06</v>
      </c>
    </row>
    <row r="5482" spans="1:9" x14ac:dyDescent="0.25">
      <c r="A5482" s="392">
        <v>44136</v>
      </c>
      <c r="B5482" s="324" t="s">
        <v>89</v>
      </c>
      <c r="C5482" s="324" t="s">
        <v>169</v>
      </c>
      <c r="D5482" s="324" t="s">
        <v>81</v>
      </c>
      <c r="E5482" s="324" t="s">
        <v>48</v>
      </c>
      <c r="F5482" s="324">
        <v>312</v>
      </c>
      <c r="G5482" s="324">
        <v>314</v>
      </c>
      <c r="H5482" s="324">
        <v>-2</v>
      </c>
      <c r="I5482" s="324">
        <v>-0.01</v>
      </c>
    </row>
    <row r="5483" spans="1:9" x14ac:dyDescent="0.25">
      <c r="A5483" s="393">
        <v>44136</v>
      </c>
      <c r="B5483" s="325" t="s">
        <v>89</v>
      </c>
      <c r="C5483" s="325" t="s">
        <v>169</v>
      </c>
      <c r="D5483" s="325" t="s">
        <v>81</v>
      </c>
      <c r="E5483" s="325" t="s">
        <v>50</v>
      </c>
      <c r="F5483" s="325">
        <v>555</v>
      </c>
      <c r="G5483" s="325">
        <v>556</v>
      </c>
      <c r="H5483" s="325">
        <v>-1</v>
      </c>
      <c r="I5483" s="325">
        <v>0</v>
      </c>
    </row>
    <row r="5484" spans="1:9" x14ac:dyDescent="0.25">
      <c r="A5484" s="392">
        <v>44136</v>
      </c>
      <c r="B5484" s="324" t="s">
        <v>89</v>
      </c>
      <c r="C5484" s="324" t="s">
        <v>169</v>
      </c>
      <c r="D5484" s="324" t="s">
        <v>82</v>
      </c>
      <c r="E5484" s="324" t="s">
        <v>9</v>
      </c>
      <c r="F5484" s="324">
        <v>50</v>
      </c>
      <c r="G5484" s="324">
        <v>50</v>
      </c>
      <c r="H5484" s="324">
        <v>0</v>
      </c>
      <c r="I5484" s="324">
        <v>0</v>
      </c>
    </row>
    <row r="5485" spans="1:9" x14ac:dyDescent="0.25">
      <c r="A5485" s="393">
        <v>44136</v>
      </c>
      <c r="B5485" s="325" t="s">
        <v>89</v>
      </c>
      <c r="C5485" s="325" t="s">
        <v>169</v>
      </c>
      <c r="D5485" s="325" t="s">
        <v>82</v>
      </c>
      <c r="E5485" s="325" t="s">
        <v>10</v>
      </c>
      <c r="F5485" s="325">
        <v>53</v>
      </c>
      <c r="G5485" s="325">
        <v>52</v>
      </c>
      <c r="H5485" s="325">
        <v>1</v>
      </c>
      <c r="I5485" s="325">
        <v>0.02</v>
      </c>
    </row>
    <row r="5486" spans="1:9" x14ac:dyDescent="0.25">
      <c r="A5486" s="392">
        <v>44136</v>
      </c>
      <c r="B5486" s="324" t="s">
        <v>89</v>
      </c>
      <c r="C5486" s="324" t="s">
        <v>169</v>
      </c>
      <c r="D5486" s="324" t="s">
        <v>82</v>
      </c>
      <c r="E5486" s="324" t="s">
        <v>11</v>
      </c>
      <c r="F5486" s="324">
        <v>81</v>
      </c>
      <c r="G5486" s="324">
        <v>81</v>
      </c>
      <c r="H5486" s="324">
        <v>0</v>
      </c>
      <c r="I5486" s="324">
        <v>0</v>
      </c>
    </row>
    <row r="5487" spans="1:9" x14ac:dyDescent="0.25">
      <c r="A5487" s="393">
        <v>44136</v>
      </c>
      <c r="B5487" s="325" t="s">
        <v>89</v>
      </c>
      <c r="C5487" s="325" t="s">
        <v>169</v>
      </c>
      <c r="D5487" s="325" t="s">
        <v>82</v>
      </c>
      <c r="E5487" s="325" t="s">
        <v>12</v>
      </c>
      <c r="F5487" s="325">
        <v>143</v>
      </c>
      <c r="G5487" s="325">
        <v>143</v>
      </c>
      <c r="H5487" s="325">
        <v>0</v>
      </c>
      <c r="I5487" s="325">
        <v>0</v>
      </c>
    </row>
    <row r="5488" spans="1:9" x14ac:dyDescent="0.25">
      <c r="A5488" s="392">
        <v>44136</v>
      </c>
      <c r="B5488" s="324" t="s">
        <v>89</v>
      </c>
      <c r="C5488" s="324" t="s">
        <v>169</v>
      </c>
      <c r="D5488" s="324" t="s">
        <v>82</v>
      </c>
      <c r="E5488" s="324" t="s">
        <v>13</v>
      </c>
      <c r="F5488" s="324">
        <v>572</v>
      </c>
      <c r="G5488" s="324">
        <v>552</v>
      </c>
      <c r="H5488" s="324">
        <v>20</v>
      </c>
      <c r="I5488" s="324">
        <v>0.04</v>
      </c>
    </row>
    <row r="5489" spans="1:9" x14ac:dyDescent="0.25">
      <c r="A5489" s="393">
        <v>44136</v>
      </c>
      <c r="B5489" s="325" t="s">
        <v>90</v>
      </c>
      <c r="C5489" s="325" t="s">
        <v>169</v>
      </c>
      <c r="D5489" s="325" t="s">
        <v>81</v>
      </c>
      <c r="E5489" s="325" t="s">
        <v>46</v>
      </c>
      <c r="F5489" s="325">
        <v>81</v>
      </c>
      <c r="G5489" s="325">
        <v>74</v>
      </c>
      <c r="H5489" s="325">
        <v>7</v>
      </c>
      <c r="I5489" s="325">
        <v>0.09</v>
      </c>
    </row>
    <row r="5490" spans="1:9" x14ac:dyDescent="0.25">
      <c r="A5490" s="392">
        <v>44136</v>
      </c>
      <c r="B5490" s="324" t="s">
        <v>90</v>
      </c>
      <c r="C5490" s="324" t="s">
        <v>169</v>
      </c>
      <c r="D5490" s="324" t="s">
        <v>81</v>
      </c>
      <c r="E5490" s="324" t="s">
        <v>47</v>
      </c>
      <c r="F5490" s="324">
        <v>151</v>
      </c>
      <c r="G5490" s="324">
        <v>153</v>
      </c>
      <c r="H5490" s="324">
        <v>-2</v>
      </c>
      <c r="I5490" s="324">
        <v>-0.01</v>
      </c>
    </row>
    <row r="5491" spans="1:9" x14ac:dyDescent="0.25">
      <c r="A5491" s="393">
        <v>44136</v>
      </c>
      <c r="B5491" s="325" t="s">
        <v>90</v>
      </c>
      <c r="C5491" s="325" t="s">
        <v>169</v>
      </c>
      <c r="D5491" s="325" t="s">
        <v>81</v>
      </c>
      <c r="E5491" s="325" t="s">
        <v>48</v>
      </c>
      <c r="F5491" s="325">
        <v>104</v>
      </c>
      <c r="G5491" s="325">
        <v>102</v>
      </c>
      <c r="H5491" s="325">
        <v>2</v>
      </c>
      <c r="I5491" s="325">
        <v>0.02</v>
      </c>
    </row>
    <row r="5492" spans="1:9" x14ac:dyDescent="0.25">
      <c r="A5492" s="392">
        <v>44136</v>
      </c>
      <c r="B5492" s="324" t="s">
        <v>90</v>
      </c>
      <c r="C5492" s="324" t="s">
        <v>169</v>
      </c>
      <c r="D5492" s="324" t="s">
        <v>81</v>
      </c>
      <c r="E5492" s="324" t="s">
        <v>50</v>
      </c>
      <c r="F5492" s="324">
        <v>486</v>
      </c>
      <c r="G5492" s="324">
        <v>485</v>
      </c>
      <c r="H5492" s="324">
        <v>1</v>
      </c>
      <c r="I5492" s="324">
        <v>0</v>
      </c>
    </row>
    <row r="5493" spans="1:9" x14ac:dyDescent="0.25">
      <c r="A5493" s="393">
        <v>44136</v>
      </c>
      <c r="B5493" s="325" t="s">
        <v>147</v>
      </c>
      <c r="C5493" s="325" t="s">
        <v>169</v>
      </c>
      <c r="D5493" s="325" t="s">
        <v>81</v>
      </c>
      <c r="E5493" s="325" t="s">
        <v>46</v>
      </c>
      <c r="F5493" s="325">
        <v>24</v>
      </c>
      <c r="G5493" s="325" t="s">
        <v>170</v>
      </c>
      <c r="H5493" s="325" t="s">
        <v>170</v>
      </c>
      <c r="I5493" s="325" t="s">
        <v>170</v>
      </c>
    </row>
    <row r="5494" spans="1:9" x14ac:dyDescent="0.25">
      <c r="A5494" s="392">
        <v>44136</v>
      </c>
      <c r="B5494" s="324" t="s">
        <v>147</v>
      </c>
      <c r="C5494" s="324" t="s">
        <v>169</v>
      </c>
      <c r="D5494" s="324" t="s">
        <v>81</v>
      </c>
      <c r="E5494" s="324" t="s">
        <v>47</v>
      </c>
      <c r="F5494" s="324">
        <v>27</v>
      </c>
      <c r="G5494" s="324" t="s">
        <v>170</v>
      </c>
      <c r="H5494" s="324" t="s">
        <v>170</v>
      </c>
      <c r="I5494" s="324" t="s">
        <v>170</v>
      </c>
    </row>
    <row r="5495" spans="1:9" x14ac:dyDescent="0.25">
      <c r="A5495" s="393">
        <v>44136</v>
      </c>
      <c r="B5495" s="325" t="s">
        <v>147</v>
      </c>
      <c r="C5495" s="325" t="s">
        <v>169</v>
      </c>
      <c r="D5495" s="325" t="s">
        <v>81</v>
      </c>
      <c r="E5495" s="325" t="s">
        <v>48</v>
      </c>
      <c r="F5495" s="325">
        <v>12</v>
      </c>
      <c r="G5495" s="325" t="s">
        <v>170</v>
      </c>
      <c r="H5495" s="325" t="s">
        <v>170</v>
      </c>
      <c r="I5495" s="325" t="s">
        <v>170</v>
      </c>
    </row>
    <row r="5496" spans="1:9" x14ac:dyDescent="0.25">
      <c r="A5496" s="392">
        <v>44136</v>
      </c>
      <c r="B5496" s="324" t="s">
        <v>147</v>
      </c>
      <c r="C5496" s="324" t="s">
        <v>169</v>
      </c>
      <c r="D5496" s="324" t="s">
        <v>81</v>
      </c>
      <c r="E5496" s="324" t="s">
        <v>50</v>
      </c>
      <c r="F5496" s="324">
        <v>54</v>
      </c>
      <c r="G5496" s="324" t="s">
        <v>170</v>
      </c>
      <c r="H5496" s="324" t="s">
        <v>170</v>
      </c>
      <c r="I5496" s="324" t="s">
        <v>170</v>
      </c>
    </row>
    <row r="5497" spans="1:9" x14ac:dyDescent="0.25">
      <c r="A5497" s="393">
        <v>44136</v>
      </c>
      <c r="B5497" s="325" t="s">
        <v>147</v>
      </c>
      <c r="C5497" s="325" t="s">
        <v>169</v>
      </c>
      <c r="D5497" s="325" t="s">
        <v>82</v>
      </c>
      <c r="E5497" s="325" t="s">
        <v>9</v>
      </c>
      <c r="F5497" s="325">
        <v>5</v>
      </c>
      <c r="G5497" s="325" t="s">
        <v>170</v>
      </c>
      <c r="H5497" s="325" t="s">
        <v>170</v>
      </c>
      <c r="I5497" s="325" t="s">
        <v>170</v>
      </c>
    </row>
    <row r="5498" spans="1:9" x14ac:dyDescent="0.25">
      <c r="A5498" s="392">
        <v>44136</v>
      </c>
      <c r="B5498" s="324" t="s">
        <v>147</v>
      </c>
      <c r="C5498" s="324" t="s">
        <v>169</v>
      </c>
      <c r="D5498" s="324" t="s">
        <v>82</v>
      </c>
      <c r="E5498" s="324" t="s">
        <v>10</v>
      </c>
      <c r="F5498" s="324">
        <v>18</v>
      </c>
      <c r="G5498" s="324" t="s">
        <v>170</v>
      </c>
      <c r="H5498" s="324" t="s">
        <v>170</v>
      </c>
      <c r="I5498" s="324" t="s">
        <v>170</v>
      </c>
    </row>
    <row r="5499" spans="1:9" x14ac:dyDescent="0.25">
      <c r="A5499" s="393">
        <v>44136</v>
      </c>
      <c r="B5499" s="325" t="s">
        <v>147</v>
      </c>
      <c r="C5499" s="325" t="s">
        <v>169</v>
      </c>
      <c r="D5499" s="325" t="s">
        <v>82</v>
      </c>
      <c r="E5499" s="325" t="s">
        <v>11</v>
      </c>
      <c r="F5499" s="325">
        <v>12</v>
      </c>
      <c r="G5499" s="325" t="s">
        <v>170</v>
      </c>
      <c r="H5499" s="325" t="s">
        <v>170</v>
      </c>
      <c r="I5499" s="325" t="s">
        <v>170</v>
      </c>
    </row>
    <row r="5500" spans="1:9" x14ac:dyDescent="0.25">
      <c r="A5500" s="392">
        <v>44136</v>
      </c>
      <c r="B5500" s="324" t="s">
        <v>147</v>
      </c>
      <c r="C5500" s="324" t="s">
        <v>169</v>
      </c>
      <c r="D5500" s="324" t="s">
        <v>82</v>
      </c>
      <c r="E5500" s="324" t="s">
        <v>12</v>
      </c>
      <c r="F5500" s="324">
        <v>19</v>
      </c>
      <c r="G5500" s="324" t="s">
        <v>170</v>
      </c>
      <c r="H5500" s="324" t="s">
        <v>170</v>
      </c>
      <c r="I5500" s="324" t="s">
        <v>170</v>
      </c>
    </row>
    <row r="5501" spans="1:9" x14ac:dyDescent="0.25">
      <c r="A5501" s="393">
        <v>44136</v>
      </c>
      <c r="B5501" s="325" t="s">
        <v>147</v>
      </c>
      <c r="C5501" s="325" t="s">
        <v>169</v>
      </c>
      <c r="D5501" s="325" t="s">
        <v>82</v>
      </c>
      <c r="E5501" s="325" t="s">
        <v>13</v>
      </c>
      <c r="F5501" s="325">
        <v>63</v>
      </c>
      <c r="G5501" s="325" t="s">
        <v>170</v>
      </c>
      <c r="H5501" s="325" t="s">
        <v>170</v>
      </c>
      <c r="I5501" s="325" t="s">
        <v>170</v>
      </c>
    </row>
    <row r="5502" spans="1:9" x14ac:dyDescent="0.25">
      <c r="A5502" s="392">
        <v>44136</v>
      </c>
      <c r="B5502" s="324" t="s">
        <v>148</v>
      </c>
      <c r="C5502" s="324" t="s">
        <v>169</v>
      </c>
      <c r="D5502" s="324" t="s">
        <v>81</v>
      </c>
      <c r="E5502" s="324" t="s">
        <v>46</v>
      </c>
      <c r="F5502" s="324">
        <v>184</v>
      </c>
      <c r="G5502" s="324" t="s">
        <v>170</v>
      </c>
      <c r="H5502" s="324" t="s">
        <v>170</v>
      </c>
      <c r="I5502" s="324" t="s">
        <v>170</v>
      </c>
    </row>
    <row r="5503" spans="1:9" x14ac:dyDescent="0.25">
      <c r="A5503" s="393">
        <v>44136</v>
      </c>
      <c r="B5503" s="325" t="s">
        <v>148</v>
      </c>
      <c r="C5503" s="325" t="s">
        <v>169</v>
      </c>
      <c r="D5503" s="325" t="s">
        <v>81</v>
      </c>
      <c r="E5503" s="325" t="s">
        <v>47</v>
      </c>
      <c r="F5503" s="325">
        <v>194</v>
      </c>
      <c r="G5503" s="325" t="s">
        <v>170</v>
      </c>
      <c r="H5503" s="325" t="s">
        <v>170</v>
      </c>
      <c r="I5503" s="325" t="s">
        <v>170</v>
      </c>
    </row>
    <row r="5504" spans="1:9" x14ac:dyDescent="0.25">
      <c r="A5504" s="392">
        <v>44136</v>
      </c>
      <c r="B5504" s="324" t="s">
        <v>148</v>
      </c>
      <c r="C5504" s="324" t="s">
        <v>169</v>
      </c>
      <c r="D5504" s="324" t="s">
        <v>81</v>
      </c>
      <c r="E5504" s="324" t="s">
        <v>48</v>
      </c>
      <c r="F5504" s="324">
        <v>167</v>
      </c>
      <c r="G5504" s="324" t="s">
        <v>170</v>
      </c>
      <c r="H5504" s="324" t="s">
        <v>170</v>
      </c>
      <c r="I5504" s="324" t="s">
        <v>170</v>
      </c>
    </row>
    <row r="5505" spans="1:9" x14ac:dyDescent="0.25">
      <c r="A5505" s="393">
        <v>44136</v>
      </c>
      <c r="B5505" s="325" t="s">
        <v>148</v>
      </c>
      <c r="C5505" s="325" t="s">
        <v>169</v>
      </c>
      <c r="D5505" s="325" t="s">
        <v>81</v>
      </c>
      <c r="E5505" s="325" t="s">
        <v>50</v>
      </c>
      <c r="F5505" s="325">
        <v>187</v>
      </c>
      <c r="G5505" s="325" t="s">
        <v>170</v>
      </c>
      <c r="H5505" s="325" t="s">
        <v>170</v>
      </c>
      <c r="I5505" s="325" t="s">
        <v>170</v>
      </c>
    </row>
    <row r="5506" spans="1:9" x14ac:dyDescent="0.25">
      <c r="A5506" s="392">
        <v>44136</v>
      </c>
      <c r="B5506" s="324" t="s">
        <v>148</v>
      </c>
      <c r="C5506" s="324" t="s">
        <v>169</v>
      </c>
      <c r="D5506" s="324" t="s">
        <v>82</v>
      </c>
      <c r="E5506" s="324" t="s">
        <v>9</v>
      </c>
      <c r="F5506" s="324">
        <v>225</v>
      </c>
      <c r="G5506" s="324" t="s">
        <v>170</v>
      </c>
      <c r="H5506" s="324" t="s">
        <v>170</v>
      </c>
      <c r="I5506" s="324" t="s">
        <v>170</v>
      </c>
    </row>
    <row r="5507" spans="1:9" x14ac:dyDescent="0.25">
      <c r="A5507" s="393">
        <v>44136</v>
      </c>
      <c r="B5507" s="325" t="s">
        <v>148</v>
      </c>
      <c r="C5507" s="325" t="s">
        <v>169</v>
      </c>
      <c r="D5507" s="325" t="s">
        <v>82</v>
      </c>
      <c r="E5507" s="325" t="s">
        <v>10</v>
      </c>
      <c r="F5507" s="325">
        <v>39</v>
      </c>
      <c r="G5507" s="325" t="s">
        <v>170</v>
      </c>
      <c r="H5507" s="325" t="s">
        <v>170</v>
      </c>
      <c r="I5507" s="325" t="s">
        <v>170</v>
      </c>
    </row>
    <row r="5508" spans="1:9" x14ac:dyDescent="0.25">
      <c r="A5508" s="392">
        <v>44136</v>
      </c>
      <c r="B5508" s="324" t="s">
        <v>148</v>
      </c>
      <c r="C5508" s="324" t="s">
        <v>169</v>
      </c>
      <c r="D5508" s="324" t="s">
        <v>82</v>
      </c>
      <c r="E5508" s="324" t="s">
        <v>11</v>
      </c>
      <c r="F5508" s="324">
        <v>90</v>
      </c>
      <c r="G5508" s="324" t="s">
        <v>170</v>
      </c>
      <c r="H5508" s="324" t="s">
        <v>170</v>
      </c>
      <c r="I5508" s="324" t="s">
        <v>170</v>
      </c>
    </row>
    <row r="5509" spans="1:9" x14ac:dyDescent="0.25">
      <c r="A5509" s="393">
        <v>44136</v>
      </c>
      <c r="B5509" s="325" t="s">
        <v>148</v>
      </c>
      <c r="C5509" s="325" t="s">
        <v>169</v>
      </c>
      <c r="D5509" s="325" t="s">
        <v>82</v>
      </c>
      <c r="E5509" s="325" t="s">
        <v>12</v>
      </c>
      <c r="F5509" s="325">
        <v>55</v>
      </c>
      <c r="G5509" s="325" t="s">
        <v>170</v>
      </c>
      <c r="H5509" s="325" t="s">
        <v>170</v>
      </c>
      <c r="I5509" s="325" t="s">
        <v>170</v>
      </c>
    </row>
    <row r="5510" spans="1:9" x14ac:dyDescent="0.25">
      <c r="A5510" s="392">
        <v>44136</v>
      </c>
      <c r="B5510" s="324" t="s">
        <v>148</v>
      </c>
      <c r="C5510" s="324" t="s">
        <v>169</v>
      </c>
      <c r="D5510" s="324" t="s">
        <v>82</v>
      </c>
      <c r="E5510" s="324" t="s">
        <v>13</v>
      </c>
      <c r="F5510" s="324">
        <v>323</v>
      </c>
      <c r="G5510" s="324" t="s">
        <v>170</v>
      </c>
      <c r="H5510" s="324" t="s">
        <v>170</v>
      </c>
      <c r="I5510" s="324" t="s">
        <v>170</v>
      </c>
    </row>
    <row r="5511" spans="1:9" x14ac:dyDescent="0.25">
      <c r="A5511" s="393">
        <v>44136</v>
      </c>
      <c r="B5511" s="325" t="s">
        <v>149</v>
      </c>
      <c r="C5511" s="325" t="s">
        <v>169</v>
      </c>
      <c r="D5511" s="325" t="s">
        <v>81</v>
      </c>
      <c r="E5511" s="325" t="s">
        <v>46</v>
      </c>
      <c r="F5511" s="325">
        <v>64</v>
      </c>
      <c r="G5511" s="325" t="s">
        <v>170</v>
      </c>
      <c r="H5511" s="325" t="s">
        <v>170</v>
      </c>
      <c r="I5511" s="325" t="s">
        <v>170</v>
      </c>
    </row>
    <row r="5512" spans="1:9" x14ac:dyDescent="0.25">
      <c r="A5512" s="392">
        <v>44136</v>
      </c>
      <c r="B5512" s="324" t="s">
        <v>149</v>
      </c>
      <c r="C5512" s="324" t="s">
        <v>169</v>
      </c>
      <c r="D5512" s="324" t="s">
        <v>81</v>
      </c>
      <c r="E5512" s="324" t="s">
        <v>47</v>
      </c>
      <c r="F5512" s="324">
        <v>99</v>
      </c>
      <c r="G5512" s="324" t="s">
        <v>170</v>
      </c>
      <c r="H5512" s="324" t="s">
        <v>170</v>
      </c>
      <c r="I5512" s="324" t="s">
        <v>170</v>
      </c>
    </row>
    <row r="5513" spans="1:9" x14ac:dyDescent="0.25">
      <c r="A5513" s="393">
        <v>44136</v>
      </c>
      <c r="B5513" s="325" t="s">
        <v>149</v>
      </c>
      <c r="C5513" s="325" t="s">
        <v>169</v>
      </c>
      <c r="D5513" s="325" t="s">
        <v>81</v>
      </c>
      <c r="E5513" s="325" t="s">
        <v>48</v>
      </c>
      <c r="F5513" s="325">
        <v>83</v>
      </c>
      <c r="G5513" s="325" t="s">
        <v>170</v>
      </c>
      <c r="H5513" s="325" t="s">
        <v>170</v>
      </c>
      <c r="I5513" s="325" t="s">
        <v>170</v>
      </c>
    </row>
    <row r="5514" spans="1:9" x14ac:dyDescent="0.25">
      <c r="A5514" s="392">
        <v>44136</v>
      </c>
      <c r="B5514" s="324" t="s">
        <v>149</v>
      </c>
      <c r="C5514" s="324" t="s">
        <v>169</v>
      </c>
      <c r="D5514" s="324" t="s">
        <v>81</v>
      </c>
      <c r="E5514" s="324" t="s">
        <v>50</v>
      </c>
      <c r="F5514" s="324">
        <v>388</v>
      </c>
      <c r="G5514" s="324" t="s">
        <v>170</v>
      </c>
      <c r="H5514" s="324" t="s">
        <v>170</v>
      </c>
      <c r="I5514" s="324" t="s">
        <v>170</v>
      </c>
    </row>
    <row r="5515" spans="1:9" x14ac:dyDescent="0.25">
      <c r="A5515" s="393">
        <v>44136</v>
      </c>
      <c r="B5515" s="325" t="s">
        <v>150</v>
      </c>
      <c r="C5515" s="325" t="s">
        <v>169</v>
      </c>
      <c r="D5515" s="325" t="s">
        <v>81</v>
      </c>
      <c r="E5515" s="325" t="s">
        <v>46</v>
      </c>
      <c r="F5515" s="325">
        <v>170</v>
      </c>
      <c r="G5515" s="325" t="s">
        <v>170</v>
      </c>
      <c r="H5515" s="325" t="s">
        <v>170</v>
      </c>
      <c r="I5515" s="325" t="s">
        <v>170</v>
      </c>
    </row>
    <row r="5516" spans="1:9" x14ac:dyDescent="0.25">
      <c r="A5516" s="392">
        <v>44136</v>
      </c>
      <c r="B5516" s="324" t="s">
        <v>150</v>
      </c>
      <c r="C5516" s="324" t="s">
        <v>169</v>
      </c>
      <c r="D5516" s="324" t="s">
        <v>81</v>
      </c>
      <c r="E5516" s="324" t="s">
        <v>47</v>
      </c>
      <c r="F5516" s="324">
        <v>81</v>
      </c>
      <c r="G5516" s="324" t="s">
        <v>170</v>
      </c>
      <c r="H5516" s="324" t="s">
        <v>170</v>
      </c>
      <c r="I5516" s="324" t="s">
        <v>170</v>
      </c>
    </row>
    <row r="5517" spans="1:9" x14ac:dyDescent="0.25">
      <c r="A5517" s="393">
        <v>44136</v>
      </c>
      <c r="B5517" s="325" t="s">
        <v>150</v>
      </c>
      <c r="C5517" s="325" t="s">
        <v>169</v>
      </c>
      <c r="D5517" s="325" t="s">
        <v>81</v>
      </c>
      <c r="E5517" s="325" t="s">
        <v>48</v>
      </c>
      <c r="F5517" s="325">
        <v>76</v>
      </c>
      <c r="G5517" s="325" t="s">
        <v>170</v>
      </c>
      <c r="H5517" s="325" t="s">
        <v>170</v>
      </c>
      <c r="I5517" s="325" t="s">
        <v>170</v>
      </c>
    </row>
    <row r="5518" spans="1:9" x14ac:dyDescent="0.25">
      <c r="A5518" s="392">
        <v>44136</v>
      </c>
      <c r="B5518" s="324" t="s">
        <v>150</v>
      </c>
      <c r="C5518" s="324" t="s">
        <v>169</v>
      </c>
      <c r="D5518" s="324" t="s">
        <v>81</v>
      </c>
      <c r="E5518" s="324" t="s">
        <v>50</v>
      </c>
      <c r="F5518" s="324">
        <v>87</v>
      </c>
      <c r="G5518" s="324" t="s">
        <v>170</v>
      </c>
      <c r="H5518" s="324" t="s">
        <v>170</v>
      </c>
      <c r="I5518" s="324" t="s">
        <v>170</v>
      </c>
    </row>
    <row r="5519" spans="1:9" x14ac:dyDescent="0.25">
      <c r="A5519" s="393">
        <v>44136</v>
      </c>
      <c r="B5519" s="325" t="s">
        <v>91</v>
      </c>
      <c r="C5519" s="325" t="s">
        <v>169</v>
      </c>
      <c r="D5519" s="325" t="s">
        <v>81</v>
      </c>
      <c r="E5519" s="325" t="s">
        <v>46</v>
      </c>
      <c r="F5519" s="325">
        <v>1067</v>
      </c>
      <c r="G5519" s="325">
        <v>980</v>
      </c>
      <c r="H5519" s="325">
        <v>87</v>
      </c>
      <c r="I5519" s="325">
        <v>0.09</v>
      </c>
    </row>
    <row r="5520" spans="1:9" x14ac:dyDescent="0.25">
      <c r="A5520" s="392">
        <v>44136</v>
      </c>
      <c r="B5520" s="324" t="s">
        <v>91</v>
      </c>
      <c r="C5520" s="324" t="s">
        <v>169</v>
      </c>
      <c r="D5520" s="324" t="s">
        <v>81</v>
      </c>
      <c r="E5520" s="324" t="s">
        <v>47</v>
      </c>
      <c r="F5520" s="324">
        <v>650</v>
      </c>
      <c r="G5520" s="324">
        <v>632</v>
      </c>
      <c r="H5520" s="324">
        <v>18</v>
      </c>
      <c r="I5520" s="324">
        <v>0.03</v>
      </c>
    </row>
    <row r="5521" spans="1:9" x14ac:dyDescent="0.25">
      <c r="A5521" s="393">
        <v>44136</v>
      </c>
      <c r="B5521" s="325" t="s">
        <v>91</v>
      </c>
      <c r="C5521" s="325" t="s">
        <v>169</v>
      </c>
      <c r="D5521" s="325" t="s">
        <v>81</v>
      </c>
      <c r="E5521" s="325" t="s">
        <v>48</v>
      </c>
      <c r="F5521" s="325">
        <v>693</v>
      </c>
      <c r="G5521" s="325">
        <v>708</v>
      </c>
      <c r="H5521" s="325">
        <v>-15</v>
      </c>
      <c r="I5521" s="325">
        <v>-0.02</v>
      </c>
    </row>
    <row r="5522" spans="1:9" x14ac:dyDescent="0.25">
      <c r="A5522" s="392">
        <v>44136</v>
      </c>
      <c r="B5522" s="324" t="s">
        <v>91</v>
      </c>
      <c r="C5522" s="324" t="s">
        <v>169</v>
      </c>
      <c r="D5522" s="324" t="s">
        <v>81</v>
      </c>
      <c r="E5522" s="324" t="s">
        <v>50</v>
      </c>
      <c r="F5522" s="324">
        <v>710</v>
      </c>
      <c r="G5522" s="324">
        <v>709</v>
      </c>
      <c r="H5522" s="324">
        <v>1</v>
      </c>
      <c r="I5522" s="324">
        <v>0</v>
      </c>
    </row>
    <row r="5523" spans="1:9" x14ac:dyDescent="0.25">
      <c r="A5523" s="393">
        <v>44136</v>
      </c>
      <c r="B5523" s="325" t="s">
        <v>91</v>
      </c>
      <c r="C5523" s="325" t="s">
        <v>169</v>
      </c>
      <c r="D5523" s="325" t="s">
        <v>82</v>
      </c>
      <c r="E5523" s="325" t="s">
        <v>9</v>
      </c>
      <c r="F5523" s="325">
        <v>552</v>
      </c>
      <c r="G5523" s="325">
        <v>545</v>
      </c>
      <c r="H5523" s="325">
        <v>7</v>
      </c>
      <c r="I5523" s="325">
        <v>0.01</v>
      </c>
    </row>
    <row r="5524" spans="1:9" x14ac:dyDescent="0.25">
      <c r="A5524" s="392">
        <v>44136</v>
      </c>
      <c r="B5524" s="324" t="s">
        <v>91</v>
      </c>
      <c r="C5524" s="324" t="s">
        <v>169</v>
      </c>
      <c r="D5524" s="324" t="s">
        <v>82</v>
      </c>
      <c r="E5524" s="324" t="s">
        <v>10</v>
      </c>
      <c r="F5524" s="324">
        <v>181</v>
      </c>
      <c r="G5524" s="324">
        <v>181</v>
      </c>
      <c r="H5524" s="324">
        <v>0</v>
      </c>
      <c r="I5524" s="324">
        <v>0</v>
      </c>
    </row>
    <row r="5525" spans="1:9" x14ac:dyDescent="0.25">
      <c r="A5525" s="393">
        <v>44136</v>
      </c>
      <c r="B5525" s="325" t="s">
        <v>91</v>
      </c>
      <c r="C5525" s="325" t="s">
        <v>169</v>
      </c>
      <c r="D5525" s="325" t="s">
        <v>82</v>
      </c>
      <c r="E5525" s="325" t="s">
        <v>11</v>
      </c>
      <c r="F5525" s="325">
        <v>577</v>
      </c>
      <c r="G5525" s="325">
        <v>572</v>
      </c>
      <c r="H5525" s="325">
        <v>5</v>
      </c>
      <c r="I5525" s="325">
        <v>0.01</v>
      </c>
    </row>
    <row r="5526" spans="1:9" x14ac:dyDescent="0.25">
      <c r="A5526" s="392">
        <v>44136</v>
      </c>
      <c r="B5526" s="324" t="s">
        <v>91</v>
      </c>
      <c r="C5526" s="324" t="s">
        <v>169</v>
      </c>
      <c r="D5526" s="324" t="s">
        <v>82</v>
      </c>
      <c r="E5526" s="324" t="s">
        <v>12</v>
      </c>
      <c r="F5526" s="324">
        <v>1190</v>
      </c>
      <c r="G5526" s="324">
        <v>1178</v>
      </c>
      <c r="H5526" s="324">
        <v>12</v>
      </c>
      <c r="I5526" s="324">
        <v>0.01</v>
      </c>
    </row>
    <row r="5527" spans="1:9" x14ac:dyDescent="0.25">
      <c r="A5527" s="393">
        <v>44136</v>
      </c>
      <c r="B5527" s="325" t="s">
        <v>91</v>
      </c>
      <c r="C5527" s="325" t="s">
        <v>169</v>
      </c>
      <c r="D5527" s="325" t="s">
        <v>82</v>
      </c>
      <c r="E5527" s="325" t="s">
        <v>13</v>
      </c>
      <c r="F5527" s="325">
        <v>428</v>
      </c>
      <c r="G5527" s="325">
        <v>363</v>
      </c>
      <c r="H5527" s="325">
        <v>65</v>
      </c>
      <c r="I5527" s="325">
        <v>0.18</v>
      </c>
    </row>
    <row r="5528" spans="1:9" x14ac:dyDescent="0.25">
      <c r="A5528" s="392">
        <v>44136</v>
      </c>
      <c r="B5528" s="324" t="s">
        <v>151</v>
      </c>
      <c r="C5528" s="324" t="s">
        <v>169</v>
      </c>
      <c r="D5528" s="324" t="s">
        <v>81</v>
      </c>
      <c r="E5528" s="324" t="s">
        <v>46</v>
      </c>
      <c r="F5528" s="324">
        <v>96</v>
      </c>
      <c r="G5528" s="324" t="s">
        <v>170</v>
      </c>
      <c r="H5528" s="324" t="s">
        <v>170</v>
      </c>
      <c r="I5528" s="324" t="s">
        <v>170</v>
      </c>
    </row>
    <row r="5529" spans="1:9" x14ac:dyDescent="0.25">
      <c r="A5529" s="393">
        <v>44136</v>
      </c>
      <c r="B5529" s="325" t="s">
        <v>151</v>
      </c>
      <c r="C5529" s="325" t="s">
        <v>169</v>
      </c>
      <c r="D5529" s="325" t="s">
        <v>81</v>
      </c>
      <c r="E5529" s="325" t="s">
        <v>47</v>
      </c>
      <c r="F5529" s="325">
        <v>111</v>
      </c>
      <c r="G5529" s="325" t="s">
        <v>170</v>
      </c>
      <c r="H5529" s="325" t="s">
        <v>170</v>
      </c>
      <c r="I5529" s="325" t="s">
        <v>170</v>
      </c>
    </row>
    <row r="5530" spans="1:9" x14ac:dyDescent="0.25">
      <c r="A5530" s="392">
        <v>44136</v>
      </c>
      <c r="B5530" s="324" t="s">
        <v>151</v>
      </c>
      <c r="C5530" s="324" t="s">
        <v>169</v>
      </c>
      <c r="D5530" s="324" t="s">
        <v>81</v>
      </c>
      <c r="E5530" s="324" t="s">
        <v>48</v>
      </c>
      <c r="F5530" s="324">
        <v>57</v>
      </c>
      <c r="G5530" s="324" t="s">
        <v>170</v>
      </c>
      <c r="H5530" s="324" t="s">
        <v>170</v>
      </c>
      <c r="I5530" s="324" t="s">
        <v>170</v>
      </c>
    </row>
    <row r="5531" spans="1:9" x14ac:dyDescent="0.25">
      <c r="A5531" s="393">
        <v>44136</v>
      </c>
      <c r="B5531" s="325" t="s">
        <v>151</v>
      </c>
      <c r="C5531" s="325" t="s">
        <v>169</v>
      </c>
      <c r="D5531" s="325" t="s">
        <v>81</v>
      </c>
      <c r="E5531" s="325" t="s">
        <v>50</v>
      </c>
      <c r="F5531" s="325">
        <v>76</v>
      </c>
      <c r="G5531" s="325" t="s">
        <v>170</v>
      </c>
      <c r="H5531" s="325" t="s">
        <v>170</v>
      </c>
      <c r="I5531" s="325" t="s">
        <v>170</v>
      </c>
    </row>
    <row r="5532" spans="1:9" x14ac:dyDescent="0.25">
      <c r="A5532" s="392">
        <v>44136</v>
      </c>
      <c r="B5532" s="324" t="s">
        <v>92</v>
      </c>
      <c r="C5532" s="324" t="s">
        <v>169</v>
      </c>
      <c r="D5532" s="324" t="s">
        <v>81</v>
      </c>
      <c r="E5532" s="324" t="s">
        <v>46</v>
      </c>
      <c r="F5532" s="324">
        <v>28</v>
      </c>
      <c r="G5532" s="324">
        <v>25</v>
      </c>
      <c r="H5532" s="324">
        <v>3</v>
      </c>
      <c r="I5532" s="324">
        <v>0.12</v>
      </c>
    </row>
    <row r="5533" spans="1:9" x14ac:dyDescent="0.25">
      <c r="A5533" s="393">
        <v>44136</v>
      </c>
      <c r="B5533" s="325" t="s">
        <v>92</v>
      </c>
      <c r="C5533" s="325" t="s">
        <v>169</v>
      </c>
      <c r="D5533" s="325" t="s">
        <v>81</v>
      </c>
      <c r="E5533" s="325" t="s">
        <v>47</v>
      </c>
      <c r="F5533" s="325">
        <v>330</v>
      </c>
      <c r="G5533" s="325">
        <v>327</v>
      </c>
      <c r="H5533" s="325">
        <v>3</v>
      </c>
      <c r="I5533" s="325">
        <v>0.01</v>
      </c>
    </row>
    <row r="5534" spans="1:9" x14ac:dyDescent="0.25">
      <c r="A5534" s="392">
        <v>44136</v>
      </c>
      <c r="B5534" s="324" t="s">
        <v>92</v>
      </c>
      <c r="C5534" s="324" t="s">
        <v>169</v>
      </c>
      <c r="D5534" s="324" t="s">
        <v>81</v>
      </c>
      <c r="E5534" s="324" t="s">
        <v>48</v>
      </c>
      <c r="F5534" s="324">
        <v>102</v>
      </c>
      <c r="G5534" s="324">
        <v>103</v>
      </c>
      <c r="H5534" s="324">
        <v>-1</v>
      </c>
      <c r="I5534" s="324">
        <v>-0.01</v>
      </c>
    </row>
    <row r="5535" spans="1:9" x14ac:dyDescent="0.25">
      <c r="A5535" s="393">
        <v>44136</v>
      </c>
      <c r="B5535" s="325" t="s">
        <v>92</v>
      </c>
      <c r="C5535" s="325" t="s">
        <v>169</v>
      </c>
      <c r="D5535" s="325" t="s">
        <v>81</v>
      </c>
      <c r="E5535" s="325" t="s">
        <v>50</v>
      </c>
      <c r="F5535" s="325">
        <v>571</v>
      </c>
      <c r="G5535" s="325">
        <v>571</v>
      </c>
      <c r="H5535" s="325">
        <v>0</v>
      </c>
      <c r="I5535" s="325">
        <v>0</v>
      </c>
    </row>
    <row r="5536" spans="1:9" x14ac:dyDescent="0.25">
      <c r="A5536" s="392">
        <v>44136</v>
      </c>
      <c r="B5536" s="324" t="s">
        <v>92</v>
      </c>
      <c r="C5536" s="324" t="s">
        <v>169</v>
      </c>
      <c r="D5536" s="324" t="s">
        <v>82</v>
      </c>
      <c r="E5536" s="324" t="s">
        <v>9</v>
      </c>
      <c r="F5536" s="324">
        <v>467</v>
      </c>
      <c r="G5536" s="324">
        <v>466</v>
      </c>
      <c r="H5536" s="324">
        <v>1</v>
      </c>
      <c r="I5536" s="324">
        <v>0</v>
      </c>
    </row>
    <row r="5537" spans="1:9" x14ac:dyDescent="0.25">
      <c r="A5537" s="393">
        <v>44136</v>
      </c>
      <c r="B5537" s="325" t="s">
        <v>92</v>
      </c>
      <c r="C5537" s="325" t="s">
        <v>169</v>
      </c>
      <c r="D5537" s="325" t="s">
        <v>82</v>
      </c>
      <c r="E5537" s="325" t="s">
        <v>10</v>
      </c>
      <c r="F5537" s="325">
        <v>227</v>
      </c>
      <c r="G5537" s="325">
        <v>227</v>
      </c>
      <c r="H5537" s="325">
        <v>0</v>
      </c>
      <c r="I5537" s="325">
        <v>0</v>
      </c>
    </row>
    <row r="5538" spans="1:9" x14ac:dyDescent="0.25">
      <c r="A5538" s="392">
        <v>44136</v>
      </c>
      <c r="B5538" s="324" t="s">
        <v>92</v>
      </c>
      <c r="C5538" s="324" t="s">
        <v>169</v>
      </c>
      <c r="D5538" s="324" t="s">
        <v>82</v>
      </c>
      <c r="E5538" s="324" t="s">
        <v>11</v>
      </c>
      <c r="F5538" s="324">
        <v>32</v>
      </c>
      <c r="G5538" s="324">
        <v>32</v>
      </c>
      <c r="H5538" s="324">
        <v>0</v>
      </c>
      <c r="I5538" s="324">
        <v>0</v>
      </c>
    </row>
    <row r="5539" spans="1:9" x14ac:dyDescent="0.25">
      <c r="A5539" s="393">
        <v>44136</v>
      </c>
      <c r="B5539" s="325" t="s">
        <v>92</v>
      </c>
      <c r="C5539" s="325" t="s">
        <v>169</v>
      </c>
      <c r="D5539" s="325" t="s">
        <v>82</v>
      </c>
      <c r="E5539" s="325" t="s">
        <v>12</v>
      </c>
      <c r="F5539" s="325">
        <v>17</v>
      </c>
      <c r="G5539" s="325">
        <v>18</v>
      </c>
      <c r="H5539" s="325">
        <v>-1</v>
      </c>
      <c r="I5539" s="325">
        <v>-0.06</v>
      </c>
    </row>
    <row r="5540" spans="1:9" x14ac:dyDescent="0.25">
      <c r="A5540" s="392">
        <v>44136</v>
      </c>
      <c r="B5540" s="324" t="s">
        <v>92</v>
      </c>
      <c r="C5540" s="324" t="s">
        <v>169</v>
      </c>
      <c r="D5540" s="324" t="s">
        <v>82</v>
      </c>
      <c r="E5540" s="324" t="s">
        <v>13</v>
      </c>
      <c r="F5540" s="324">
        <v>288</v>
      </c>
      <c r="G5540" s="324">
        <v>283</v>
      </c>
      <c r="H5540" s="324">
        <v>5</v>
      </c>
      <c r="I5540" s="324">
        <v>0.02</v>
      </c>
    </row>
    <row r="5541" spans="1:9" x14ac:dyDescent="0.25">
      <c r="A5541" s="393">
        <v>44136</v>
      </c>
      <c r="B5541" s="325" t="s">
        <v>152</v>
      </c>
      <c r="C5541" s="325" t="s">
        <v>169</v>
      </c>
      <c r="D5541" s="325" t="s">
        <v>81</v>
      </c>
      <c r="E5541" s="325" t="s">
        <v>46</v>
      </c>
      <c r="F5541" s="325">
        <v>104</v>
      </c>
      <c r="G5541" s="325" t="s">
        <v>170</v>
      </c>
      <c r="H5541" s="325" t="s">
        <v>170</v>
      </c>
      <c r="I5541" s="325" t="s">
        <v>170</v>
      </c>
    </row>
    <row r="5542" spans="1:9" x14ac:dyDescent="0.25">
      <c r="A5542" s="392">
        <v>44136</v>
      </c>
      <c r="B5542" s="324" t="s">
        <v>152</v>
      </c>
      <c r="C5542" s="324" t="s">
        <v>169</v>
      </c>
      <c r="D5542" s="324" t="s">
        <v>81</v>
      </c>
      <c r="E5542" s="324" t="s">
        <v>47</v>
      </c>
      <c r="F5542" s="324">
        <v>62</v>
      </c>
      <c r="G5542" s="324" t="s">
        <v>170</v>
      </c>
      <c r="H5542" s="324" t="s">
        <v>170</v>
      </c>
      <c r="I5542" s="324" t="s">
        <v>170</v>
      </c>
    </row>
    <row r="5543" spans="1:9" x14ac:dyDescent="0.25">
      <c r="A5543" s="393">
        <v>44136</v>
      </c>
      <c r="B5543" s="325" t="s">
        <v>152</v>
      </c>
      <c r="C5543" s="325" t="s">
        <v>169</v>
      </c>
      <c r="D5543" s="325" t="s">
        <v>81</v>
      </c>
      <c r="E5543" s="325" t="s">
        <v>48</v>
      </c>
      <c r="F5543" s="325">
        <v>59</v>
      </c>
      <c r="G5543" s="325" t="s">
        <v>170</v>
      </c>
      <c r="H5543" s="325" t="s">
        <v>170</v>
      </c>
      <c r="I5543" s="325" t="s">
        <v>170</v>
      </c>
    </row>
    <row r="5544" spans="1:9" x14ac:dyDescent="0.25">
      <c r="A5544" s="392">
        <v>44136</v>
      </c>
      <c r="B5544" s="324" t="s">
        <v>152</v>
      </c>
      <c r="C5544" s="324" t="s">
        <v>169</v>
      </c>
      <c r="D5544" s="324" t="s">
        <v>81</v>
      </c>
      <c r="E5544" s="324" t="s">
        <v>50</v>
      </c>
      <c r="F5544" s="324">
        <v>125</v>
      </c>
      <c r="G5544" s="324" t="s">
        <v>170</v>
      </c>
      <c r="H5544" s="324" t="s">
        <v>170</v>
      </c>
      <c r="I5544" s="324" t="s">
        <v>170</v>
      </c>
    </row>
    <row r="5545" spans="1:9" x14ac:dyDescent="0.25">
      <c r="A5545" s="393">
        <v>44136</v>
      </c>
      <c r="B5545" s="325" t="s">
        <v>153</v>
      </c>
      <c r="C5545" s="325" t="s">
        <v>169</v>
      </c>
      <c r="D5545" s="325" t="s">
        <v>81</v>
      </c>
      <c r="E5545" s="325" t="s">
        <v>46</v>
      </c>
      <c r="F5545" s="325">
        <v>118</v>
      </c>
      <c r="G5545" s="325" t="s">
        <v>170</v>
      </c>
      <c r="H5545" s="325" t="s">
        <v>170</v>
      </c>
      <c r="I5545" s="325" t="s">
        <v>170</v>
      </c>
    </row>
    <row r="5546" spans="1:9" x14ac:dyDescent="0.25">
      <c r="A5546" s="392">
        <v>44136</v>
      </c>
      <c r="B5546" s="324" t="s">
        <v>153</v>
      </c>
      <c r="C5546" s="324" t="s">
        <v>169</v>
      </c>
      <c r="D5546" s="324" t="s">
        <v>81</v>
      </c>
      <c r="E5546" s="324" t="s">
        <v>47</v>
      </c>
      <c r="F5546" s="324">
        <v>50</v>
      </c>
      <c r="G5546" s="324" t="s">
        <v>170</v>
      </c>
      <c r="H5546" s="324" t="s">
        <v>170</v>
      </c>
      <c r="I5546" s="324" t="s">
        <v>170</v>
      </c>
    </row>
    <row r="5547" spans="1:9" x14ac:dyDescent="0.25">
      <c r="A5547" s="393">
        <v>44136</v>
      </c>
      <c r="B5547" s="325" t="s">
        <v>153</v>
      </c>
      <c r="C5547" s="325" t="s">
        <v>169</v>
      </c>
      <c r="D5547" s="325" t="s">
        <v>81</v>
      </c>
      <c r="E5547" s="325" t="s">
        <v>48</v>
      </c>
      <c r="F5547" s="325">
        <v>42</v>
      </c>
      <c r="G5547" s="325" t="s">
        <v>170</v>
      </c>
      <c r="H5547" s="325" t="s">
        <v>170</v>
      </c>
      <c r="I5547" s="325" t="s">
        <v>170</v>
      </c>
    </row>
    <row r="5548" spans="1:9" x14ac:dyDescent="0.25">
      <c r="A5548" s="392">
        <v>44136</v>
      </c>
      <c r="B5548" s="324" t="s">
        <v>153</v>
      </c>
      <c r="C5548" s="324" t="s">
        <v>169</v>
      </c>
      <c r="D5548" s="324" t="s">
        <v>81</v>
      </c>
      <c r="E5548" s="324" t="s">
        <v>50</v>
      </c>
      <c r="F5548" s="324">
        <v>26</v>
      </c>
      <c r="G5548" s="324" t="s">
        <v>170</v>
      </c>
      <c r="H5548" s="324" t="s">
        <v>170</v>
      </c>
      <c r="I5548" s="324" t="s">
        <v>170</v>
      </c>
    </row>
    <row r="5549" spans="1:9" x14ac:dyDescent="0.25">
      <c r="A5549" s="393">
        <v>44136</v>
      </c>
      <c r="B5549" s="325" t="s">
        <v>154</v>
      </c>
      <c r="C5549" s="325" t="s">
        <v>169</v>
      </c>
      <c r="D5549" s="325" t="s">
        <v>81</v>
      </c>
      <c r="E5549" s="325" t="s">
        <v>46</v>
      </c>
      <c r="F5549" s="325">
        <v>17</v>
      </c>
      <c r="G5549" s="325" t="s">
        <v>170</v>
      </c>
      <c r="H5549" s="325" t="s">
        <v>170</v>
      </c>
      <c r="I5549" s="325" t="s">
        <v>170</v>
      </c>
    </row>
    <row r="5550" spans="1:9" x14ac:dyDescent="0.25">
      <c r="A5550" s="392">
        <v>44136</v>
      </c>
      <c r="B5550" s="324" t="s">
        <v>154</v>
      </c>
      <c r="C5550" s="324" t="s">
        <v>169</v>
      </c>
      <c r="D5550" s="324" t="s">
        <v>81</v>
      </c>
      <c r="E5550" s="324" t="s">
        <v>47</v>
      </c>
      <c r="F5550" s="324">
        <v>52</v>
      </c>
      <c r="G5550" s="324" t="s">
        <v>170</v>
      </c>
      <c r="H5550" s="324" t="s">
        <v>170</v>
      </c>
      <c r="I5550" s="324" t="s">
        <v>170</v>
      </c>
    </row>
    <row r="5551" spans="1:9" x14ac:dyDescent="0.25">
      <c r="A5551" s="393">
        <v>44136</v>
      </c>
      <c r="B5551" s="325" t="s">
        <v>154</v>
      </c>
      <c r="C5551" s="325" t="s">
        <v>169</v>
      </c>
      <c r="D5551" s="325" t="s">
        <v>81</v>
      </c>
      <c r="E5551" s="325" t="s">
        <v>48</v>
      </c>
      <c r="F5551" s="325">
        <v>21</v>
      </c>
      <c r="G5551" s="325" t="s">
        <v>170</v>
      </c>
      <c r="H5551" s="325" t="s">
        <v>170</v>
      </c>
      <c r="I5551" s="325" t="s">
        <v>170</v>
      </c>
    </row>
    <row r="5552" spans="1:9" x14ac:dyDescent="0.25">
      <c r="A5552" s="392">
        <v>44136</v>
      </c>
      <c r="B5552" s="324" t="s">
        <v>154</v>
      </c>
      <c r="C5552" s="324" t="s">
        <v>169</v>
      </c>
      <c r="D5552" s="324" t="s">
        <v>81</v>
      </c>
      <c r="E5552" s="324" t="s">
        <v>50</v>
      </c>
      <c r="F5552" s="324">
        <v>98</v>
      </c>
      <c r="G5552" s="324" t="s">
        <v>170</v>
      </c>
      <c r="H5552" s="324" t="s">
        <v>170</v>
      </c>
      <c r="I5552" s="324" t="s">
        <v>170</v>
      </c>
    </row>
    <row r="5553" spans="1:9" x14ac:dyDescent="0.25">
      <c r="A5553" s="393">
        <v>44136</v>
      </c>
      <c r="B5553" s="325" t="s">
        <v>155</v>
      </c>
      <c r="C5553" s="325" t="s">
        <v>169</v>
      </c>
      <c r="D5553" s="325" t="s">
        <v>81</v>
      </c>
      <c r="E5553" s="325" t="s">
        <v>46</v>
      </c>
      <c r="F5553" s="325">
        <v>199</v>
      </c>
      <c r="G5553" s="325" t="s">
        <v>170</v>
      </c>
      <c r="H5553" s="325" t="s">
        <v>170</v>
      </c>
      <c r="I5553" s="325" t="s">
        <v>170</v>
      </c>
    </row>
    <row r="5554" spans="1:9" x14ac:dyDescent="0.25">
      <c r="A5554" s="392">
        <v>44136</v>
      </c>
      <c r="B5554" s="324" t="s">
        <v>155</v>
      </c>
      <c r="C5554" s="324" t="s">
        <v>169</v>
      </c>
      <c r="D5554" s="324" t="s">
        <v>81</v>
      </c>
      <c r="E5554" s="324" t="s">
        <v>47</v>
      </c>
      <c r="F5554" s="324">
        <v>162</v>
      </c>
      <c r="G5554" s="324" t="s">
        <v>170</v>
      </c>
      <c r="H5554" s="324" t="s">
        <v>170</v>
      </c>
      <c r="I5554" s="324" t="s">
        <v>170</v>
      </c>
    </row>
    <row r="5555" spans="1:9" x14ac:dyDescent="0.25">
      <c r="A5555" s="393">
        <v>44136</v>
      </c>
      <c r="B5555" s="325" t="s">
        <v>155</v>
      </c>
      <c r="C5555" s="325" t="s">
        <v>169</v>
      </c>
      <c r="D5555" s="325" t="s">
        <v>81</v>
      </c>
      <c r="E5555" s="325" t="s">
        <v>48</v>
      </c>
      <c r="F5555" s="325">
        <v>114</v>
      </c>
      <c r="G5555" s="325" t="s">
        <v>170</v>
      </c>
      <c r="H5555" s="325" t="s">
        <v>170</v>
      </c>
      <c r="I5555" s="325" t="s">
        <v>170</v>
      </c>
    </row>
    <row r="5556" spans="1:9" x14ac:dyDescent="0.25">
      <c r="A5556" s="392">
        <v>44136</v>
      </c>
      <c r="B5556" s="324" t="s">
        <v>155</v>
      </c>
      <c r="C5556" s="324" t="s">
        <v>169</v>
      </c>
      <c r="D5556" s="324" t="s">
        <v>81</v>
      </c>
      <c r="E5556" s="324" t="s">
        <v>50</v>
      </c>
      <c r="F5556" s="324">
        <v>239</v>
      </c>
      <c r="G5556" s="324" t="s">
        <v>170</v>
      </c>
      <c r="H5556" s="324" t="s">
        <v>170</v>
      </c>
      <c r="I5556" s="324" t="s">
        <v>170</v>
      </c>
    </row>
    <row r="5557" spans="1:9" x14ac:dyDescent="0.25">
      <c r="A5557" s="393">
        <v>44136</v>
      </c>
      <c r="B5557" s="325" t="s">
        <v>155</v>
      </c>
      <c r="C5557" s="325" t="s">
        <v>169</v>
      </c>
      <c r="D5557" s="325" t="s">
        <v>82</v>
      </c>
      <c r="E5557" s="325" t="s">
        <v>9</v>
      </c>
      <c r="F5557" s="325">
        <v>42</v>
      </c>
      <c r="G5557" s="325" t="s">
        <v>170</v>
      </c>
      <c r="H5557" s="325" t="s">
        <v>170</v>
      </c>
      <c r="I5557" s="325" t="s">
        <v>170</v>
      </c>
    </row>
    <row r="5558" spans="1:9" x14ac:dyDescent="0.25">
      <c r="A5558" s="392">
        <v>44136</v>
      </c>
      <c r="B5558" s="324" t="s">
        <v>155</v>
      </c>
      <c r="C5558" s="324" t="s">
        <v>169</v>
      </c>
      <c r="D5558" s="324" t="s">
        <v>82</v>
      </c>
      <c r="E5558" s="324" t="s">
        <v>10</v>
      </c>
      <c r="F5558" s="324">
        <v>34</v>
      </c>
      <c r="G5558" s="324" t="s">
        <v>170</v>
      </c>
      <c r="H5558" s="324" t="s">
        <v>170</v>
      </c>
      <c r="I5558" s="324" t="s">
        <v>170</v>
      </c>
    </row>
    <row r="5559" spans="1:9" x14ac:dyDescent="0.25">
      <c r="A5559" s="393">
        <v>44136</v>
      </c>
      <c r="B5559" s="325" t="s">
        <v>155</v>
      </c>
      <c r="C5559" s="325" t="s">
        <v>169</v>
      </c>
      <c r="D5559" s="325" t="s">
        <v>82</v>
      </c>
      <c r="E5559" s="325" t="s">
        <v>11</v>
      </c>
      <c r="F5559" s="325">
        <v>64</v>
      </c>
      <c r="G5559" s="325" t="s">
        <v>170</v>
      </c>
      <c r="H5559" s="325" t="s">
        <v>170</v>
      </c>
      <c r="I5559" s="325" t="s">
        <v>170</v>
      </c>
    </row>
    <row r="5560" spans="1:9" x14ac:dyDescent="0.25">
      <c r="A5560" s="392">
        <v>44136</v>
      </c>
      <c r="B5560" s="324" t="s">
        <v>155</v>
      </c>
      <c r="C5560" s="324" t="s">
        <v>169</v>
      </c>
      <c r="D5560" s="324" t="s">
        <v>82</v>
      </c>
      <c r="E5560" s="324" t="s">
        <v>12</v>
      </c>
      <c r="F5560" s="324">
        <v>113</v>
      </c>
      <c r="G5560" s="324" t="s">
        <v>170</v>
      </c>
      <c r="H5560" s="324" t="s">
        <v>170</v>
      </c>
      <c r="I5560" s="324" t="s">
        <v>170</v>
      </c>
    </row>
    <row r="5561" spans="1:9" x14ac:dyDescent="0.25">
      <c r="A5561" s="393">
        <v>44136</v>
      </c>
      <c r="B5561" s="325" t="s">
        <v>155</v>
      </c>
      <c r="C5561" s="325" t="s">
        <v>169</v>
      </c>
      <c r="D5561" s="325" t="s">
        <v>82</v>
      </c>
      <c r="E5561" s="325" t="s">
        <v>13</v>
      </c>
      <c r="F5561" s="325">
        <v>461</v>
      </c>
      <c r="G5561" s="325" t="s">
        <v>170</v>
      </c>
      <c r="H5561" s="325" t="s">
        <v>170</v>
      </c>
      <c r="I5561" s="325" t="s">
        <v>170</v>
      </c>
    </row>
    <row r="5562" spans="1:9" x14ac:dyDescent="0.25">
      <c r="A5562" s="392">
        <v>44136</v>
      </c>
      <c r="B5562" s="324" t="s">
        <v>156</v>
      </c>
      <c r="C5562" s="324" t="s">
        <v>169</v>
      </c>
      <c r="D5562" s="324" t="s">
        <v>81</v>
      </c>
      <c r="E5562" s="324" t="s">
        <v>46</v>
      </c>
      <c r="F5562" s="324">
        <v>139</v>
      </c>
      <c r="G5562" s="324" t="s">
        <v>170</v>
      </c>
      <c r="H5562" s="324" t="s">
        <v>170</v>
      </c>
      <c r="I5562" s="324" t="s">
        <v>170</v>
      </c>
    </row>
    <row r="5563" spans="1:9" x14ac:dyDescent="0.25">
      <c r="A5563" s="393">
        <v>44136</v>
      </c>
      <c r="B5563" s="325" t="s">
        <v>156</v>
      </c>
      <c r="C5563" s="325" t="s">
        <v>169</v>
      </c>
      <c r="D5563" s="325" t="s">
        <v>81</v>
      </c>
      <c r="E5563" s="325" t="s">
        <v>47</v>
      </c>
      <c r="F5563" s="325">
        <v>106</v>
      </c>
      <c r="G5563" s="325" t="s">
        <v>170</v>
      </c>
      <c r="H5563" s="325" t="s">
        <v>170</v>
      </c>
      <c r="I5563" s="325" t="s">
        <v>170</v>
      </c>
    </row>
    <row r="5564" spans="1:9" x14ac:dyDescent="0.25">
      <c r="A5564" s="392">
        <v>44136</v>
      </c>
      <c r="B5564" s="324" t="s">
        <v>156</v>
      </c>
      <c r="C5564" s="324" t="s">
        <v>169</v>
      </c>
      <c r="D5564" s="324" t="s">
        <v>81</v>
      </c>
      <c r="E5564" s="324" t="s">
        <v>48</v>
      </c>
      <c r="F5564" s="324">
        <v>104</v>
      </c>
      <c r="G5564" s="324" t="s">
        <v>170</v>
      </c>
      <c r="H5564" s="324" t="s">
        <v>170</v>
      </c>
      <c r="I5564" s="324" t="s">
        <v>170</v>
      </c>
    </row>
    <row r="5565" spans="1:9" x14ac:dyDescent="0.25">
      <c r="A5565" s="393">
        <v>44136</v>
      </c>
      <c r="B5565" s="325" t="s">
        <v>156</v>
      </c>
      <c r="C5565" s="325" t="s">
        <v>169</v>
      </c>
      <c r="D5565" s="325" t="s">
        <v>81</v>
      </c>
      <c r="E5565" s="325" t="s">
        <v>50</v>
      </c>
      <c r="F5565" s="325">
        <v>316</v>
      </c>
      <c r="G5565" s="325" t="s">
        <v>170</v>
      </c>
      <c r="H5565" s="325" t="s">
        <v>170</v>
      </c>
      <c r="I5565" s="325" t="s">
        <v>170</v>
      </c>
    </row>
    <row r="5566" spans="1:9" x14ac:dyDescent="0.25">
      <c r="A5566" s="392">
        <v>44136</v>
      </c>
      <c r="B5566" s="324" t="s">
        <v>156</v>
      </c>
      <c r="C5566" s="324" t="s">
        <v>169</v>
      </c>
      <c r="D5566" s="324" t="s">
        <v>82</v>
      </c>
      <c r="E5566" s="324" t="s">
        <v>9</v>
      </c>
      <c r="F5566" s="324">
        <v>16</v>
      </c>
      <c r="G5566" s="324" t="s">
        <v>170</v>
      </c>
      <c r="H5566" s="324" t="s">
        <v>170</v>
      </c>
      <c r="I5566" s="324" t="s">
        <v>170</v>
      </c>
    </row>
    <row r="5567" spans="1:9" x14ac:dyDescent="0.25">
      <c r="A5567" s="393">
        <v>44136</v>
      </c>
      <c r="B5567" s="325" t="s">
        <v>156</v>
      </c>
      <c r="C5567" s="325" t="s">
        <v>169</v>
      </c>
      <c r="D5567" s="325" t="s">
        <v>82</v>
      </c>
      <c r="E5567" s="325" t="s">
        <v>10</v>
      </c>
      <c r="F5567" s="325">
        <v>82</v>
      </c>
      <c r="G5567" s="325" t="s">
        <v>170</v>
      </c>
      <c r="H5567" s="325" t="s">
        <v>170</v>
      </c>
      <c r="I5567" s="325" t="s">
        <v>170</v>
      </c>
    </row>
    <row r="5568" spans="1:9" x14ac:dyDescent="0.25">
      <c r="A5568" s="392">
        <v>44136</v>
      </c>
      <c r="B5568" s="324" t="s">
        <v>156</v>
      </c>
      <c r="C5568" s="324" t="s">
        <v>169</v>
      </c>
      <c r="D5568" s="324" t="s">
        <v>82</v>
      </c>
      <c r="E5568" s="324" t="s">
        <v>11</v>
      </c>
      <c r="F5568" s="324">
        <v>165</v>
      </c>
      <c r="G5568" s="324" t="s">
        <v>170</v>
      </c>
      <c r="H5568" s="324" t="s">
        <v>170</v>
      </c>
      <c r="I5568" s="324" t="s">
        <v>170</v>
      </c>
    </row>
    <row r="5569" spans="1:9" x14ac:dyDescent="0.25">
      <c r="A5569" s="393">
        <v>44136</v>
      </c>
      <c r="B5569" s="325" t="s">
        <v>156</v>
      </c>
      <c r="C5569" s="325" t="s">
        <v>169</v>
      </c>
      <c r="D5569" s="325" t="s">
        <v>82</v>
      </c>
      <c r="E5569" s="325" t="s">
        <v>12</v>
      </c>
      <c r="F5569" s="325">
        <v>175</v>
      </c>
      <c r="G5569" s="325" t="s">
        <v>170</v>
      </c>
      <c r="H5569" s="325" t="s">
        <v>170</v>
      </c>
      <c r="I5569" s="325" t="s">
        <v>170</v>
      </c>
    </row>
    <row r="5570" spans="1:9" x14ac:dyDescent="0.25">
      <c r="A5570" s="392">
        <v>44136</v>
      </c>
      <c r="B5570" s="324" t="s">
        <v>156</v>
      </c>
      <c r="C5570" s="324" t="s">
        <v>169</v>
      </c>
      <c r="D5570" s="324" t="s">
        <v>82</v>
      </c>
      <c r="E5570" s="324" t="s">
        <v>13</v>
      </c>
      <c r="F5570" s="324">
        <v>227</v>
      </c>
      <c r="G5570" s="324" t="s">
        <v>170</v>
      </c>
      <c r="H5570" s="324" t="s">
        <v>170</v>
      </c>
      <c r="I5570" s="324" t="s">
        <v>170</v>
      </c>
    </row>
    <row r="5571" spans="1:9" x14ac:dyDescent="0.25">
      <c r="A5571" s="393">
        <v>44136</v>
      </c>
      <c r="B5571" s="325" t="s">
        <v>93</v>
      </c>
      <c r="C5571" s="325" t="s">
        <v>169</v>
      </c>
      <c r="D5571" s="325" t="s">
        <v>81</v>
      </c>
      <c r="E5571" s="325" t="s">
        <v>46</v>
      </c>
      <c r="F5571" s="325">
        <v>256</v>
      </c>
      <c r="G5571" s="325">
        <v>231</v>
      </c>
      <c r="H5571" s="325">
        <v>25</v>
      </c>
      <c r="I5571" s="325">
        <v>0.11</v>
      </c>
    </row>
    <row r="5572" spans="1:9" x14ac:dyDescent="0.25">
      <c r="A5572" s="392">
        <v>44136</v>
      </c>
      <c r="B5572" s="324" t="s">
        <v>93</v>
      </c>
      <c r="C5572" s="324" t="s">
        <v>169</v>
      </c>
      <c r="D5572" s="324" t="s">
        <v>81</v>
      </c>
      <c r="E5572" s="324" t="s">
        <v>47</v>
      </c>
      <c r="F5572" s="324">
        <v>152</v>
      </c>
      <c r="G5572" s="324">
        <v>152</v>
      </c>
      <c r="H5572" s="324">
        <v>0</v>
      </c>
      <c r="I5572" s="324">
        <v>0</v>
      </c>
    </row>
    <row r="5573" spans="1:9" x14ac:dyDescent="0.25">
      <c r="A5573" s="393">
        <v>44136</v>
      </c>
      <c r="B5573" s="325" t="s">
        <v>93</v>
      </c>
      <c r="C5573" s="325" t="s">
        <v>169</v>
      </c>
      <c r="D5573" s="325" t="s">
        <v>81</v>
      </c>
      <c r="E5573" s="325" t="s">
        <v>48</v>
      </c>
      <c r="F5573" s="325">
        <v>161</v>
      </c>
      <c r="G5573" s="325">
        <v>155</v>
      </c>
      <c r="H5573" s="325">
        <v>6</v>
      </c>
      <c r="I5573" s="325">
        <v>0.04</v>
      </c>
    </row>
    <row r="5574" spans="1:9" x14ac:dyDescent="0.25">
      <c r="A5574" s="392">
        <v>44136</v>
      </c>
      <c r="B5574" s="324" t="s">
        <v>93</v>
      </c>
      <c r="C5574" s="324" t="s">
        <v>169</v>
      </c>
      <c r="D5574" s="324" t="s">
        <v>81</v>
      </c>
      <c r="E5574" s="324" t="s">
        <v>50</v>
      </c>
      <c r="F5574" s="324">
        <v>418</v>
      </c>
      <c r="G5574" s="324">
        <v>416</v>
      </c>
      <c r="H5574" s="324">
        <v>2</v>
      </c>
      <c r="I5574" s="324">
        <v>0</v>
      </c>
    </row>
    <row r="5575" spans="1:9" x14ac:dyDescent="0.25">
      <c r="A5575" s="393">
        <v>44136</v>
      </c>
      <c r="B5575" s="325" t="s">
        <v>93</v>
      </c>
      <c r="C5575" s="325" t="s">
        <v>169</v>
      </c>
      <c r="D5575" s="325" t="s">
        <v>82</v>
      </c>
      <c r="E5575" s="325" t="s">
        <v>9</v>
      </c>
      <c r="F5575" s="325">
        <v>34</v>
      </c>
      <c r="G5575" s="325">
        <v>33</v>
      </c>
      <c r="H5575" s="325">
        <v>1</v>
      </c>
      <c r="I5575" s="325">
        <v>0.03</v>
      </c>
    </row>
    <row r="5576" spans="1:9" x14ac:dyDescent="0.25">
      <c r="A5576" s="392">
        <v>44136</v>
      </c>
      <c r="B5576" s="324" t="s">
        <v>93</v>
      </c>
      <c r="C5576" s="324" t="s">
        <v>169</v>
      </c>
      <c r="D5576" s="324" t="s">
        <v>82</v>
      </c>
      <c r="E5576" s="324" t="s">
        <v>10</v>
      </c>
      <c r="F5576" s="324">
        <v>130</v>
      </c>
      <c r="G5576" s="324">
        <v>129</v>
      </c>
      <c r="H5576" s="324">
        <v>1</v>
      </c>
      <c r="I5576" s="324">
        <v>0.01</v>
      </c>
    </row>
    <row r="5577" spans="1:9" x14ac:dyDescent="0.25">
      <c r="A5577" s="393">
        <v>44136</v>
      </c>
      <c r="B5577" s="325" t="s">
        <v>93</v>
      </c>
      <c r="C5577" s="325" t="s">
        <v>169</v>
      </c>
      <c r="D5577" s="325" t="s">
        <v>82</v>
      </c>
      <c r="E5577" s="325" t="s">
        <v>11</v>
      </c>
      <c r="F5577" s="325">
        <v>191</v>
      </c>
      <c r="G5577" s="325">
        <v>192</v>
      </c>
      <c r="H5577" s="325">
        <v>-1</v>
      </c>
      <c r="I5577" s="325">
        <v>-0.01</v>
      </c>
    </row>
    <row r="5578" spans="1:9" x14ac:dyDescent="0.25">
      <c r="A5578" s="392">
        <v>44136</v>
      </c>
      <c r="B5578" s="324" t="s">
        <v>93</v>
      </c>
      <c r="C5578" s="324" t="s">
        <v>169</v>
      </c>
      <c r="D5578" s="324" t="s">
        <v>82</v>
      </c>
      <c r="E5578" s="324" t="s">
        <v>12</v>
      </c>
      <c r="F5578" s="324">
        <v>257</v>
      </c>
      <c r="G5578" s="324">
        <v>256</v>
      </c>
      <c r="H5578" s="324">
        <v>1</v>
      </c>
      <c r="I5578" s="324">
        <v>0</v>
      </c>
    </row>
    <row r="5579" spans="1:9" x14ac:dyDescent="0.25">
      <c r="A5579" s="393">
        <v>44136</v>
      </c>
      <c r="B5579" s="325" t="s">
        <v>93</v>
      </c>
      <c r="C5579" s="325" t="s">
        <v>169</v>
      </c>
      <c r="D5579" s="325" t="s">
        <v>82</v>
      </c>
      <c r="E5579" s="325" t="s">
        <v>13</v>
      </c>
      <c r="F5579" s="325">
        <v>375</v>
      </c>
      <c r="G5579" s="325">
        <v>344</v>
      </c>
      <c r="H5579" s="325">
        <v>31</v>
      </c>
      <c r="I5579" s="325">
        <v>0.09</v>
      </c>
    </row>
    <row r="5580" spans="1:9" x14ac:dyDescent="0.25">
      <c r="A5580" s="392">
        <v>44136</v>
      </c>
      <c r="B5580" s="324" t="s">
        <v>171</v>
      </c>
      <c r="C5580" s="324" t="s">
        <v>169</v>
      </c>
      <c r="D5580" s="324" t="s">
        <v>81</v>
      </c>
      <c r="E5580" s="324" t="s">
        <v>46</v>
      </c>
      <c r="F5580" s="324" t="s">
        <v>170</v>
      </c>
      <c r="G5580" s="324" t="s">
        <v>170</v>
      </c>
      <c r="H5580" s="324" t="s">
        <v>170</v>
      </c>
      <c r="I5580" s="324" t="s">
        <v>170</v>
      </c>
    </row>
    <row r="5581" spans="1:9" x14ac:dyDescent="0.25">
      <c r="A5581" s="393">
        <v>44136</v>
      </c>
      <c r="B5581" s="325" t="s">
        <v>171</v>
      </c>
      <c r="C5581" s="325" t="s">
        <v>169</v>
      </c>
      <c r="D5581" s="325" t="s">
        <v>81</v>
      </c>
      <c r="E5581" s="325" t="s">
        <v>47</v>
      </c>
      <c r="F5581" s="325" t="s">
        <v>170</v>
      </c>
      <c r="G5581" s="325" t="s">
        <v>170</v>
      </c>
      <c r="H5581" s="325" t="s">
        <v>170</v>
      </c>
      <c r="I5581" s="325" t="s">
        <v>170</v>
      </c>
    </row>
    <row r="5582" spans="1:9" x14ac:dyDescent="0.25">
      <c r="A5582" s="392">
        <v>44136</v>
      </c>
      <c r="B5582" s="324" t="s">
        <v>171</v>
      </c>
      <c r="C5582" s="324" t="s">
        <v>169</v>
      </c>
      <c r="D5582" s="324" t="s">
        <v>81</v>
      </c>
      <c r="E5582" s="324" t="s">
        <v>48</v>
      </c>
      <c r="F5582" s="324" t="s">
        <v>170</v>
      </c>
      <c r="G5582" s="324" t="s">
        <v>170</v>
      </c>
      <c r="H5582" s="324" t="s">
        <v>170</v>
      </c>
      <c r="I5582" s="324" t="s">
        <v>170</v>
      </c>
    </row>
    <row r="5583" spans="1:9" x14ac:dyDescent="0.25">
      <c r="A5583" s="393">
        <v>44136</v>
      </c>
      <c r="B5583" s="325" t="s">
        <v>171</v>
      </c>
      <c r="C5583" s="325" t="s">
        <v>169</v>
      </c>
      <c r="D5583" s="325" t="s">
        <v>81</v>
      </c>
      <c r="E5583" s="325" t="s">
        <v>50</v>
      </c>
      <c r="F5583" s="325" t="s">
        <v>170</v>
      </c>
      <c r="G5583" s="325" t="s">
        <v>170</v>
      </c>
      <c r="H5583" s="325" t="s">
        <v>170</v>
      </c>
      <c r="I5583" s="325" t="s">
        <v>170</v>
      </c>
    </row>
    <row r="5584" spans="1:9" x14ac:dyDescent="0.25">
      <c r="A5584" s="392">
        <v>44136</v>
      </c>
      <c r="B5584" s="324" t="s">
        <v>171</v>
      </c>
      <c r="C5584" s="324" t="s">
        <v>169</v>
      </c>
      <c r="D5584" s="324" t="s">
        <v>82</v>
      </c>
      <c r="E5584" s="324" t="s">
        <v>9</v>
      </c>
      <c r="F5584" s="324" t="s">
        <v>170</v>
      </c>
      <c r="G5584" s="324" t="s">
        <v>170</v>
      </c>
      <c r="H5584" s="324" t="s">
        <v>170</v>
      </c>
      <c r="I5584" s="324" t="s">
        <v>170</v>
      </c>
    </row>
    <row r="5585" spans="1:9" x14ac:dyDescent="0.25">
      <c r="A5585" s="393">
        <v>44136</v>
      </c>
      <c r="B5585" s="325" t="s">
        <v>171</v>
      </c>
      <c r="C5585" s="325" t="s">
        <v>169</v>
      </c>
      <c r="D5585" s="325" t="s">
        <v>82</v>
      </c>
      <c r="E5585" s="325" t="s">
        <v>10</v>
      </c>
      <c r="F5585" s="325" t="s">
        <v>170</v>
      </c>
      <c r="G5585" s="325" t="s">
        <v>170</v>
      </c>
      <c r="H5585" s="325" t="s">
        <v>170</v>
      </c>
      <c r="I5585" s="325" t="s">
        <v>170</v>
      </c>
    </row>
    <row r="5586" spans="1:9" x14ac:dyDescent="0.25">
      <c r="A5586" s="392">
        <v>44136</v>
      </c>
      <c r="B5586" s="324" t="s">
        <v>171</v>
      </c>
      <c r="C5586" s="324" t="s">
        <v>169</v>
      </c>
      <c r="D5586" s="324" t="s">
        <v>82</v>
      </c>
      <c r="E5586" s="324" t="s">
        <v>11</v>
      </c>
      <c r="F5586" s="324" t="s">
        <v>170</v>
      </c>
      <c r="G5586" s="324" t="s">
        <v>170</v>
      </c>
      <c r="H5586" s="324" t="s">
        <v>170</v>
      </c>
      <c r="I5586" s="324" t="s">
        <v>170</v>
      </c>
    </row>
    <row r="5587" spans="1:9" x14ac:dyDescent="0.25">
      <c r="A5587" s="393">
        <v>44136</v>
      </c>
      <c r="B5587" s="325" t="s">
        <v>171</v>
      </c>
      <c r="C5587" s="325" t="s">
        <v>169</v>
      </c>
      <c r="D5587" s="325" t="s">
        <v>82</v>
      </c>
      <c r="E5587" s="325" t="s">
        <v>12</v>
      </c>
      <c r="F5587" s="325" t="s">
        <v>170</v>
      </c>
      <c r="G5587" s="325" t="s">
        <v>170</v>
      </c>
      <c r="H5587" s="325" t="s">
        <v>170</v>
      </c>
      <c r="I5587" s="325" t="s">
        <v>170</v>
      </c>
    </row>
    <row r="5588" spans="1:9" x14ac:dyDescent="0.25">
      <c r="A5588" s="392">
        <v>44136</v>
      </c>
      <c r="B5588" s="324" t="s">
        <v>171</v>
      </c>
      <c r="C5588" s="324" t="s">
        <v>169</v>
      </c>
      <c r="D5588" s="324" t="s">
        <v>82</v>
      </c>
      <c r="E5588" s="324" t="s">
        <v>13</v>
      </c>
      <c r="F5588" s="324" t="s">
        <v>170</v>
      </c>
      <c r="G5588" s="324" t="s">
        <v>170</v>
      </c>
      <c r="H5588" s="324" t="s">
        <v>170</v>
      </c>
      <c r="I5588" s="324" t="s">
        <v>170</v>
      </c>
    </row>
    <row r="5589" spans="1:9" x14ac:dyDescent="0.25">
      <c r="A5589" s="393">
        <v>44136</v>
      </c>
      <c r="B5589" s="325" t="s">
        <v>157</v>
      </c>
      <c r="C5589" s="325" t="s">
        <v>169</v>
      </c>
      <c r="D5589" s="325" t="s">
        <v>81</v>
      </c>
      <c r="E5589" s="325" t="s">
        <v>46</v>
      </c>
      <c r="F5589" s="325">
        <v>139</v>
      </c>
      <c r="G5589" s="325" t="s">
        <v>170</v>
      </c>
      <c r="H5589" s="325" t="s">
        <v>170</v>
      </c>
      <c r="I5589" s="325" t="s">
        <v>170</v>
      </c>
    </row>
    <row r="5590" spans="1:9" x14ac:dyDescent="0.25">
      <c r="A5590" s="392">
        <v>44136</v>
      </c>
      <c r="B5590" s="324" t="s">
        <v>157</v>
      </c>
      <c r="C5590" s="324" t="s">
        <v>169</v>
      </c>
      <c r="D5590" s="324" t="s">
        <v>81</v>
      </c>
      <c r="E5590" s="324" t="s">
        <v>47</v>
      </c>
      <c r="F5590" s="324">
        <v>99</v>
      </c>
      <c r="G5590" s="324" t="s">
        <v>170</v>
      </c>
      <c r="H5590" s="324" t="s">
        <v>170</v>
      </c>
      <c r="I5590" s="324" t="s">
        <v>170</v>
      </c>
    </row>
    <row r="5591" spans="1:9" x14ac:dyDescent="0.25">
      <c r="A5591" s="393">
        <v>44136</v>
      </c>
      <c r="B5591" s="325" t="s">
        <v>157</v>
      </c>
      <c r="C5591" s="325" t="s">
        <v>169</v>
      </c>
      <c r="D5591" s="325" t="s">
        <v>81</v>
      </c>
      <c r="E5591" s="325" t="s">
        <v>48</v>
      </c>
      <c r="F5591" s="325">
        <v>86</v>
      </c>
      <c r="G5591" s="325" t="s">
        <v>170</v>
      </c>
      <c r="H5591" s="325" t="s">
        <v>170</v>
      </c>
      <c r="I5591" s="325" t="s">
        <v>170</v>
      </c>
    </row>
    <row r="5592" spans="1:9" x14ac:dyDescent="0.25">
      <c r="A5592" s="392">
        <v>44136</v>
      </c>
      <c r="B5592" s="324" t="s">
        <v>157</v>
      </c>
      <c r="C5592" s="324" t="s">
        <v>169</v>
      </c>
      <c r="D5592" s="324" t="s">
        <v>81</v>
      </c>
      <c r="E5592" s="324" t="s">
        <v>50</v>
      </c>
      <c r="F5592" s="324">
        <v>155</v>
      </c>
      <c r="G5592" s="324" t="s">
        <v>170</v>
      </c>
      <c r="H5592" s="324" t="s">
        <v>170</v>
      </c>
      <c r="I5592" s="324" t="s">
        <v>170</v>
      </c>
    </row>
    <row r="5593" spans="1:9" x14ac:dyDescent="0.25">
      <c r="A5593" s="393">
        <v>44136</v>
      </c>
      <c r="B5593" s="325" t="s">
        <v>157</v>
      </c>
      <c r="C5593" s="325" t="s">
        <v>169</v>
      </c>
      <c r="D5593" s="325" t="s">
        <v>82</v>
      </c>
      <c r="E5593" s="325" t="s">
        <v>9</v>
      </c>
      <c r="F5593" s="325">
        <v>77</v>
      </c>
      <c r="G5593" s="325" t="s">
        <v>170</v>
      </c>
      <c r="H5593" s="325" t="s">
        <v>170</v>
      </c>
      <c r="I5593" s="325" t="s">
        <v>170</v>
      </c>
    </row>
    <row r="5594" spans="1:9" x14ac:dyDescent="0.25">
      <c r="A5594" s="392">
        <v>44136</v>
      </c>
      <c r="B5594" s="324" t="s">
        <v>157</v>
      </c>
      <c r="C5594" s="324" t="s">
        <v>169</v>
      </c>
      <c r="D5594" s="324" t="s">
        <v>82</v>
      </c>
      <c r="E5594" s="324" t="s">
        <v>10</v>
      </c>
      <c r="F5594" s="324">
        <v>17</v>
      </c>
      <c r="G5594" s="324" t="s">
        <v>170</v>
      </c>
      <c r="H5594" s="324" t="s">
        <v>170</v>
      </c>
      <c r="I5594" s="324" t="s">
        <v>170</v>
      </c>
    </row>
    <row r="5595" spans="1:9" x14ac:dyDescent="0.25">
      <c r="A5595" s="393">
        <v>44136</v>
      </c>
      <c r="B5595" s="325" t="s">
        <v>157</v>
      </c>
      <c r="C5595" s="325" t="s">
        <v>169</v>
      </c>
      <c r="D5595" s="325" t="s">
        <v>82</v>
      </c>
      <c r="E5595" s="325" t="s">
        <v>11</v>
      </c>
      <c r="F5595" s="325">
        <v>66</v>
      </c>
      <c r="G5595" s="325" t="s">
        <v>170</v>
      </c>
      <c r="H5595" s="325" t="s">
        <v>170</v>
      </c>
      <c r="I5595" s="325" t="s">
        <v>170</v>
      </c>
    </row>
    <row r="5596" spans="1:9" x14ac:dyDescent="0.25">
      <c r="A5596" s="392">
        <v>44136</v>
      </c>
      <c r="B5596" s="324" t="s">
        <v>157</v>
      </c>
      <c r="C5596" s="324" t="s">
        <v>169</v>
      </c>
      <c r="D5596" s="324" t="s">
        <v>82</v>
      </c>
      <c r="E5596" s="324" t="s">
        <v>12</v>
      </c>
      <c r="F5596" s="324">
        <v>67</v>
      </c>
      <c r="G5596" s="324" t="s">
        <v>170</v>
      </c>
      <c r="H5596" s="324" t="s">
        <v>170</v>
      </c>
      <c r="I5596" s="324" t="s">
        <v>170</v>
      </c>
    </row>
    <row r="5597" spans="1:9" x14ac:dyDescent="0.25">
      <c r="A5597" s="393">
        <v>44136</v>
      </c>
      <c r="B5597" s="325" t="s">
        <v>157</v>
      </c>
      <c r="C5597" s="325" t="s">
        <v>169</v>
      </c>
      <c r="D5597" s="325" t="s">
        <v>82</v>
      </c>
      <c r="E5597" s="325" t="s">
        <v>13</v>
      </c>
      <c r="F5597" s="325">
        <v>205</v>
      </c>
      <c r="G5597" s="325" t="s">
        <v>170</v>
      </c>
      <c r="H5597" s="325" t="s">
        <v>170</v>
      </c>
      <c r="I5597" s="325" t="s">
        <v>170</v>
      </c>
    </row>
    <row r="5598" spans="1:9" x14ac:dyDescent="0.25">
      <c r="A5598" s="392">
        <v>44136</v>
      </c>
      <c r="B5598" s="324" t="s">
        <v>158</v>
      </c>
      <c r="C5598" s="324" t="s">
        <v>169</v>
      </c>
      <c r="D5598" s="324" t="s">
        <v>81</v>
      </c>
      <c r="E5598" s="324" t="s">
        <v>46</v>
      </c>
      <c r="F5598" s="324">
        <v>316</v>
      </c>
      <c r="G5598" s="324" t="s">
        <v>170</v>
      </c>
      <c r="H5598" s="324" t="s">
        <v>170</v>
      </c>
      <c r="I5598" s="324" t="s">
        <v>170</v>
      </c>
    </row>
    <row r="5599" spans="1:9" x14ac:dyDescent="0.25">
      <c r="A5599" s="393">
        <v>44136</v>
      </c>
      <c r="B5599" s="325" t="s">
        <v>158</v>
      </c>
      <c r="C5599" s="325" t="s">
        <v>169</v>
      </c>
      <c r="D5599" s="325" t="s">
        <v>81</v>
      </c>
      <c r="E5599" s="325" t="s">
        <v>47</v>
      </c>
      <c r="F5599" s="325">
        <v>109</v>
      </c>
      <c r="G5599" s="325" t="s">
        <v>170</v>
      </c>
      <c r="H5599" s="325" t="s">
        <v>170</v>
      </c>
      <c r="I5599" s="325" t="s">
        <v>170</v>
      </c>
    </row>
    <row r="5600" spans="1:9" x14ac:dyDescent="0.25">
      <c r="A5600" s="392">
        <v>44136</v>
      </c>
      <c r="B5600" s="324" t="s">
        <v>158</v>
      </c>
      <c r="C5600" s="324" t="s">
        <v>169</v>
      </c>
      <c r="D5600" s="324" t="s">
        <v>81</v>
      </c>
      <c r="E5600" s="324" t="s">
        <v>48</v>
      </c>
      <c r="F5600" s="324">
        <v>92</v>
      </c>
      <c r="G5600" s="324" t="s">
        <v>170</v>
      </c>
      <c r="H5600" s="324" t="s">
        <v>170</v>
      </c>
      <c r="I5600" s="324" t="s">
        <v>170</v>
      </c>
    </row>
    <row r="5601" spans="1:9" x14ac:dyDescent="0.25">
      <c r="A5601" s="393">
        <v>44136</v>
      </c>
      <c r="B5601" s="325" t="s">
        <v>158</v>
      </c>
      <c r="C5601" s="325" t="s">
        <v>169</v>
      </c>
      <c r="D5601" s="325" t="s">
        <v>81</v>
      </c>
      <c r="E5601" s="325" t="s">
        <v>50</v>
      </c>
      <c r="F5601" s="325">
        <v>188</v>
      </c>
      <c r="G5601" s="325" t="s">
        <v>170</v>
      </c>
      <c r="H5601" s="325" t="s">
        <v>170</v>
      </c>
      <c r="I5601" s="325" t="s">
        <v>170</v>
      </c>
    </row>
    <row r="5602" spans="1:9" x14ac:dyDescent="0.25">
      <c r="A5602" s="392">
        <v>44136</v>
      </c>
      <c r="B5602" s="324" t="s">
        <v>158</v>
      </c>
      <c r="C5602" s="324" t="s">
        <v>169</v>
      </c>
      <c r="D5602" s="324" t="s">
        <v>82</v>
      </c>
      <c r="E5602" s="324" t="s">
        <v>9</v>
      </c>
      <c r="F5602" s="324">
        <v>47</v>
      </c>
      <c r="G5602" s="324" t="s">
        <v>170</v>
      </c>
      <c r="H5602" s="324" t="s">
        <v>170</v>
      </c>
      <c r="I5602" s="324" t="s">
        <v>170</v>
      </c>
    </row>
    <row r="5603" spans="1:9" x14ac:dyDescent="0.25">
      <c r="A5603" s="393">
        <v>44136</v>
      </c>
      <c r="B5603" s="325" t="s">
        <v>158</v>
      </c>
      <c r="C5603" s="325" t="s">
        <v>169</v>
      </c>
      <c r="D5603" s="325" t="s">
        <v>82</v>
      </c>
      <c r="E5603" s="325" t="s">
        <v>10</v>
      </c>
      <c r="F5603" s="325">
        <v>52</v>
      </c>
      <c r="G5603" s="325" t="s">
        <v>170</v>
      </c>
      <c r="H5603" s="325" t="s">
        <v>170</v>
      </c>
      <c r="I5603" s="325" t="s">
        <v>170</v>
      </c>
    </row>
    <row r="5604" spans="1:9" x14ac:dyDescent="0.25">
      <c r="A5604" s="392">
        <v>44136</v>
      </c>
      <c r="B5604" s="324" t="s">
        <v>158</v>
      </c>
      <c r="C5604" s="324" t="s">
        <v>169</v>
      </c>
      <c r="D5604" s="324" t="s">
        <v>82</v>
      </c>
      <c r="E5604" s="324" t="s">
        <v>11</v>
      </c>
      <c r="F5604" s="324">
        <v>58</v>
      </c>
      <c r="G5604" s="324" t="s">
        <v>170</v>
      </c>
      <c r="H5604" s="324" t="s">
        <v>170</v>
      </c>
      <c r="I5604" s="324" t="s">
        <v>170</v>
      </c>
    </row>
    <row r="5605" spans="1:9" x14ac:dyDescent="0.25">
      <c r="A5605" s="393">
        <v>44136</v>
      </c>
      <c r="B5605" s="325" t="s">
        <v>158</v>
      </c>
      <c r="C5605" s="325" t="s">
        <v>169</v>
      </c>
      <c r="D5605" s="325" t="s">
        <v>82</v>
      </c>
      <c r="E5605" s="325" t="s">
        <v>12</v>
      </c>
      <c r="F5605" s="325">
        <v>193</v>
      </c>
      <c r="G5605" s="325" t="s">
        <v>170</v>
      </c>
      <c r="H5605" s="325" t="s">
        <v>170</v>
      </c>
      <c r="I5605" s="325" t="s">
        <v>170</v>
      </c>
    </row>
    <row r="5606" spans="1:9" x14ac:dyDescent="0.25">
      <c r="A5606" s="392">
        <v>44136</v>
      </c>
      <c r="B5606" s="324" t="s">
        <v>158</v>
      </c>
      <c r="C5606" s="324" t="s">
        <v>169</v>
      </c>
      <c r="D5606" s="324" t="s">
        <v>82</v>
      </c>
      <c r="E5606" s="324" t="s">
        <v>13</v>
      </c>
      <c r="F5606" s="324">
        <v>355</v>
      </c>
      <c r="G5606" s="324" t="s">
        <v>170</v>
      </c>
      <c r="H5606" s="324" t="s">
        <v>170</v>
      </c>
      <c r="I5606" s="324" t="s">
        <v>170</v>
      </c>
    </row>
    <row r="5607" spans="1:9" x14ac:dyDescent="0.25">
      <c r="A5607" s="393">
        <v>44136</v>
      </c>
      <c r="B5607" s="325" t="s">
        <v>94</v>
      </c>
      <c r="C5607" s="325" t="s">
        <v>169</v>
      </c>
      <c r="D5607" s="325" t="s">
        <v>81</v>
      </c>
      <c r="E5607" s="325" t="s">
        <v>46</v>
      </c>
      <c r="F5607" s="325">
        <v>259</v>
      </c>
      <c r="G5607" s="325">
        <v>249</v>
      </c>
      <c r="H5607" s="325">
        <v>10</v>
      </c>
      <c r="I5607" s="325">
        <v>0.04</v>
      </c>
    </row>
    <row r="5608" spans="1:9" x14ac:dyDescent="0.25">
      <c r="A5608" s="392">
        <v>44136</v>
      </c>
      <c r="B5608" s="324" t="s">
        <v>94</v>
      </c>
      <c r="C5608" s="324" t="s">
        <v>169</v>
      </c>
      <c r="D5608" s="324" t="s">
        <v>81</v>
      </c>
      <c r="E5608" s="324" t="s">
        <v>47</v>
      </c>
      <c r="F5608" s="324">
        <v>649</v>
      </c>
      <c r="G5608" s="324">
        <v>641</v>
      </c>
      <c r="H5608" s="324">
        <v>8</v>
      </c>
      <c r="I5608" s="324">
        <v>0.01</v>
      </c>
    </row>
    <row r="5609" spans="1:9" x14ac:dyDescent="0.25">
      <c r="A5609" s="393">
        <v>44136</v>
      </c>
      <c r="B5609" s="325" t="s">
        <v>94</v>
      </c>
      <c r="C5609" s="325" t="s">
        <v>169</v>
      </c>
      <c r="D5609" s="325" t="s">
        <v>81</v>
      </c>
      <c r="E5609" s="325" t="s">
        <v>48</v>
      </c>
      <c r="F5609" s="325">
        <v>319</v>
      </c>
      <c r="G5609" s="325">
        <v>326</v>
      </c>
      <c r="H5609" s="325">
        <v>-7</v>
      </c>
      <c r="I5609" s="325">
        <v>-0.02</v>
      </c>
    </row>
    <row r="5610" spans="1:9" x14ac:dyDescent="0.25">
      <c r="A5610" s="392">
        <v>44136</v>
      </c>
      <c r="B5610" s="324" t="s">
        <v>94</v>
      </c>
      <c r="C5610" s="324" t="s">
        <v>169</v>
      </c>
      <c r="D5610" s="324" t="s">
        <v>81</v>
      </c>
      <c r="E5610" s="324" t="s">
        <v>50</v>
      </c>
      <c r="F5610" s="324">
        <v>1955</v>
      </c>
      <c r="G5610" s="324">
        <v>1955</v>
      </c>
      <c r="H5610" s="324">
        <v>0</v>
      </c>
      <c r="I5610" s="324">
        <v>0</v>
      </c>
    </row>
    <row r="5611" spans="1:9" x14ac:dyDescent="0.25">
      <c r="A5611" s="393">
        <v>44136</v>
      </c>
      <c r="B5611" s="325" t="s">
        <v>94</v>
      </c>
      <c r="C5611" s="325" t="s">
        <v>169</v>
      </c>
      <c r="D5611" s="325" t="s">
        <v>82</v>
      </c>
      <c r="E5611" s="325" t="s">
        <v>9</v>
      </c>
      <c r="F5611" s="325">
        <v>753</v>
      </c>
      <c r="G5611" s="325">
        <v>752</v>
      </c>
      <c r="H5611" s="325">
        <v>1</v>
      </c>
      <c r="I5611" s="325">
        <v>0</v>
      </c>
    </row>
    <row r="5612" spans="1:9" x14ac:dyDescent="0.25">
      <c r="A5612" s="392">
        <v>44136</v>
      </c>
      <c r="B5612" s="324" t="s">
        <v>94</v>
      </c>
      <c r="C5612" s="324" t="s">
        <v>169</v>
      </c>
      <c r="D5612" s="324" t="s">
        <v>82</v>
      </c>
      <c r="E5612" s="324" t="s">
        <v>10</v>
      </c>
      <c r="F5612" s="324">
        <v>351</v>
      </c>
      <c r="G5612" s="324">
        <v>351</v>
      </c>
      <c r="H5612" s="324">
        <v>0</v>
      </c>
      <c r="I5612" s="324">
        <v>0</v>
      </c>
    </row>
    <row r="5613" spans="1:9" x14ac:dyDescent="0.25">
      <c r="A5613" s="393">
        <v>44136</v>
      </c>
      <c r="B5613" s="325" t="s">
        <v>94</v>
      </c>
      <c r="C5613" s="325" t="s">
        <v>169</v>
      </c>
      <c r="D5613" s="325" t="s">
        <v>82</v>
      </c>
      <c r="E5613" s="325" t="s">
        <v>11</v>
      </c>
      <c r="F5613" s="325">
        <v>634</v>
      </c>
      <c r="G5613" s="325">
        <v>634</v>
      </c>
      <c r="H5613" s="325">
        <v>0</v>
      </c>
      <c r="I5613" s="325">
        <v>0</v>
      </c>
    </row>
    <row r="5614" spans="1:9" x14ac:dyDescent="0.25">
      <c r="A5614" s="392">
        <v>44136</v>
      </c>
      <c r="B5614" s="324" t="s">
        <v>94</v>
      </c>
      <c r="C5614" s="324" t="s">
        <v>169</v>
      </c>
      <c r="D5614" s="324" t="s">
        <v>82</v>
      </c>
      <c r="E5614" s="324" t="s">
        <v>12</v>
      </c>
      <c r="F5614" s="324">
        <v>418</v>
      </c>
      <c r="G5614" s="324">
        <v>418</v>
      </c>
      <c r="H5614" s="324">
        <v>0</v>
      </c>
      <c r="I5614" s="324">
        <v>0</v>
      </c>
    </row>
    <row r="5615" spans="1:9" x14ac:dyDescent="0.25">
      <c r="A5615" s="393">
        <v>44136</v>
      </c>
      <c r="B5615" s="325" t="s">
        <v>94</v>
      </c>
      <c r="C5615" s="325" t="s">
        <v>169</v>
      </c>
      <c r="D5615" s="325" t="s">
        <v>82</v>
      </c>
      <c r="E5615" s="325" t="s">
        <v>13</v>
      </c>
      <c r="F5615" s="325">
        <v>1026</v>
      </c>
      <c r="G5615" s="325">
        <v>1016</v>
      </c>
      <c r="H5615" s="325">
        <v>10</v>
      </c>
      <c r="I5615" s="325">
        <v>0.01</v>
      </c>
    </row>
    <row r="5616" spans="1:9" x14ac:dyDescent="0.25">
      <c r="A5616" s="392">
        <v>44136</v>
      </c>
      <c r="B5616" s="324" t="s">
        <v>159</v>
      </c>
      <c r="C5616" s="324" t="s">
        <v>169</v>
      </c>
      <c r="D5616" s="324" t="s">
        <v>81</v>
      </c>
      <c r="E5616" s="324" t="s">
        <v>46</v>
      </c>
      <c r="F5616" s="324">
        <v>117</v>
      </c>
      <c r="G5616" s="324" t="s">
        <v>170</v>
      </c>
      <c r="H5616" s="324" t="s">
        <v>170</v>
      </c>
      <c r="I5616" s="324" t="s">
        <v>170</v>
      </c>
    </row>
    <row r="5617" spans="1:9" x14ac:dyDescent="0.25">
      <c r="A5617" s="393">
        <v>44136</v>
      </c>
      <c r="B5617" s="325" t="s">
        <v>159</v>
      </c>
      <c r="C5617" s="325" t="s">
        <v>169</v>
      </c>
      <c r="D5617" s="325" t="s">
        <v>81</v>
      </c>
      <c r="E5617" s="325" t="s">
        <v>47</v>
      </c>
      <c r="F5617" s="325">
        <v>46</v>
      </c>
      <c r="G5617" s="325" t="s">
        <v>170</v>
      </c>
      <c r="H5617" s="325" t="s">
        <v>170</v>
      </c>
      <c r="I5617" s="325" t="s">
        <v>170</v>
      </c>
    </row>
    <row r="5618" spans="1:9" x14ac:dyDescent="0.25">
      <c r="A5618" s="392">
        <v>44136</v>
      </c>
      <c r="B5618" s="324" t="s">
        <v>159</v>
      </c>
      <c r="C5618" s="324" t="s">
        <v>169</v>
      </c>
      <c r="D5618" s="324" t="s">
        <v>81</v>
      </c>
      <c r="E5618" s="324" t="s">
        <v>48</v>
      </c>
      <c r="F5618" s="324">
        <v>57</v>
      </c>
      <c r="G5618" s="324" t="s">
        <v>170</v>
      </c>
      <c r="H5618" s="324" t="s">
        <v>170</v>
      </c>
      <c r="I5618" s="324" t="s">
        <v>170</v>
      </c>
    </row>
    <row r="5619" spans="1:9" x14ac:dyDescent="0.25">
      <c r="A5619" s="393">
        <v>44136</v>
      </c>
      <c r="B5619" s="325" t="s">
        <v>159</v>
      </c>
      <c r="C5619" s="325" t="s">
        <v>169</v>
      </c>
      <c r="D5619" s="325" t="s">
        <v>81</v>
      </c>
      <c r="E5619" s="325" t="s">
        <v>50</v>
      </c>
      <c r="F5619" s="325">
        <v>102</v>
      </c>
      <c r="G5619" s="325" t="s">
        <v>170</v>
      </c>
      <c r="H5619" s="325" t="s">
        <v>170</v>
      </c>
      <c r="I5619" s="325" t="s">
        <v>170</v>
      </c>
    </row>
    <row r="5620" spans="1:9" x14ac:dyDescent="0.25">
      <c r="A5620" s="392">
        <v>44136</v>
      </c>
      <c r="B5620" s="324" t="s">
        <v>159</v>
      </c>
      <c r="C5620" s="324" t="s">
        <v>169</v>
      </c>
      <c r="D5620" s="324" t="s">
        <v>82</v>
      </c>
      <c r="E5620" s="324" t="s">
        <v>9</v>
      </c>
      <c r="F5620" s="324">
        <v>18</v>
      </c>
      <c r="G5620" s="324" t="s">
        <v>170</v>
      </c>
      <c r="H5620" s="324" t="s">
        <v>170</v>
      </c>
      <c r="I5620" s="324" t="s">
        <v>170</v>
      </c>
    </row>
    <row r="5621" spans="1:9" x14ac:dyDescent="0.25">
      <c r="A5621" s="393">
        <v>44136</v>
      </c>
      <c r="B5621" s="325" t="s">
        <v>159</v>
      </c>
      <c r="C5621" s="325" t="s">
        <v>169</v>
      </c>
      <c r="D5621" s="325" t="s">
        <v>82</v>
      </c>
      <c r="E5621" s="325" t="s">
        <v>10</v>
      </c>
      <c r="F5621" s="325">
        <v>48</v>
      </c>
      <c r="G5621" s="325" t="s">
        <v>170</v>
      </c>
      <c r="H5621" s="325" t="s">
        <v>170</v>
      </c>
      <c r="I5621" s="325" t="s">
        <v>170</v>
      </c>
    </row>
    <row r="5622" spans="1:9" x14ac:dyDescent="0.25">
      <c r="A5622" s="392">
        <v>44136</v>
      </c>
      <c r="B5622" s="324" t="s">
        <v>159</v>
      </c>
      <c r="C5622" s="324" t="s">
        <v>169</v>
      </c>
      <c r="D5622" s="324" t="s">
        <v>82</v>
      </c>
      <c r="E5622" s="324" t="s">
        <v>11</v>
      </c>
      <c r="F5622" s="324">
        <v>26</v>
      </c>
      <c r="G5622" s="324" t="s">
        <v>170</v>
      </c>
      <c r="H5622" s="324" t="s">
        <v>170</v>
      </c>
      <c r="I5622" s="324" t="s">
        <v>170</v>
      </c>
    </row>
    <row r="5623" spans="1:9" x14ac:dyDescent="0.25">
      <c r="A5623" s="393">
        <v>44136</v>
      </c>
      <c r="B5623" s="325" t="s">
        <v>159</v>
      </c>
      <c r="C5623" s="325" t="s">
        <v>169</v>
      </c>
      <c r="D5623" s="325" t="s">
        <v>82</v>
      </c>
      <c r="E5623" s="325" t="s">
        <v>12</v>
      </c>
      <c r="F5623" s="325">
        <v>82</v>
      </c>
      <c r="G5623" s="325" t="s">
        <v>170</v>
      </c>
      <c r="H5623" s="325" t="s">
        <v>170</v>
      </c>
      <c r="I5623" s="325" t="s">
        <v>170</v>
      </c>
    </row>
    <row r="5624" spans="1:9" x14ac:dyDescent="0.25">
      <c r="A5624" s="392">
        <v>44136</v>
      </c>
      <c r="B5624" s="324" t="s">
        <v>159</v>
      </c>
      <c r="C5624" s="324" t="s">
        <v>169</v>
      </c>
      <c r="D5624" s="324" t="s">
        <v>82</v>
      </c>
      <c r="E5624" s="324" t="s">
        <v>13</v>
      </c>
      <c r="F5624" s="324">
        <v>148</v>
      </c>
      <c r="G5624" s="324" t="s">
        <v>170</v>
      </c>
      <c r="H5624" s="324" t="s">
        <v>170</v>
      </c>
      <c r="I5624" s="324" t="s">
        <v>170</v>
      </c>
    </row>
    <row r="5625" spans="1:9" x14ac:dyDescent="0.25">
      <c r="A5625" s="393">
        <v>44136</v>
      </c>
      <c r="B5625" s="325" t="s">
        <v>160</v>
      </c>
      <c r="C5625" s="325" t="s">
        <v>169</v>
      </c>
      <c r="D5625" s="325" t="s">
        <v>81</v>
      </c>
      <c r="E5625" s="325" t="s">
        <v>46</v>
      </c>
      <c r="F5625" s="325">
        <v>15</v>
      </c>
      <c r="G5625" s="325" t="s">
        <v>170</v>
      </c>
      <c r="H5625" s="325" t="s">
        <v>170</v>
      </c>
      <c r="I5625" s="325" t="s">
        <v>170</v>
      </c>
    </row>
    <row r="5626" spans="1:9" x14ac:dyDescent="0.25">
      <c r="A5626" s="392">
        <v>44136</v>
      </c>
      <c r="B5626" s="324" t="s">
        <v>160</v>
      </c>
      <c r="C5626" s="324" t="s">
        <v>169</v>
      </c>
      <c r="D5626" s="324" t="s">
        <v>81</v>
      </c>
      <c r="E5626" s="324" t="s">
        <v>47</v>
      </c>
      <c r="F5626" s="324">
        <v>20</v>
      </c>
      <c r="G5626" s="324" t="s">
        <v>170</v>
      </c>
      <c r="H5626" s="324" t="s">
        <v>170</v>
      </c>
      <c r="I5626" s="324" t="s">
        <v>170</v>
      </c>
    </row>
    <row r="5627" spans="1:9" x14ac:dyDescent="0.25">
      <c r="A5627" s="393">
        <v>44136</v>
      </c>
      <c r="B5627" s="325" t="s">
        <v>160</v>
      </c>
      <c r="C5627" s="325" t="s">
        <v>169</v>
      </c>
      <c r="D5627" s="325" t="s">
        <v>81</v>
      </c>
      <c r="E5627" s="325" t="s">
        <v>48</v>
      </c>
      <c r="F5627" s="325">
        <v>21</v>
      </c>
      <c r="G5627" s="325" t="s">
        <v>170</v>
      </c>
      <c r="H5627" s="325" t="s">
        <v>170</v>
      </c>
      <c r="I5627" s="325" t="s">
        <v>170</v>
      </c>
    </row>
    <row r="5628" spans="1:9" x14ac:dyDescent="0.25">
      <c r="A5628" s="392">
        <v>44136</v>
      </c>
      <c r="B5628" s="324" t="s">
        <v>160</v>
      </c>
      <c r="C5628" s="324" t="s">
        <v>169</v>
      </c>
      <c r="D5628" s="324" t="s">
        <v>81</v>
      </c>
      <c r="E5628" s="324" t="s">
        <v>50</v>
      </c>
      <c r="F5628" s="324">
        <v>80</v>
      </c>
      <c r="G5628" s="324" t="s">
        <v>170</v>
      </c>
      <c r="H5628" s="324" t="s">
        <v>170</v>
      </c>
      <c r="I5628" s="324" t="s">
        <v>170</v>
      </c>
    </row>
    <row r="5629" spans="1:9" x14ac:dyDescent="0.25">
      <c r="A5629" s="393">
        <v>44136</v>
      </c>
      <c r="B5629" s="325" t="s">
        <v>13</v>
      </c>
      <c r="C5629" s="325" t="s">
        <v>169</v>
      </c>
      <c r="D5629" s="325" t="s">
        <v>81</v>
      </c>
      <c r="E5629" s="325" t="s">
        <v>46</v>
      </c>
      <c r="F5629" s="325">
        <v>163</v>
      </c>
      <c r="G5629" s="325">
        <v>176</v>
      </c>
      <c r="H5629" s="325">
        <v>-13</v>
      </c>
      <c r="I5629" s="325">
        <v>-7.0000000000000007E-2</v>
      </c>
    </row>
    <row r="5630" spans="1:9" x14ac:dyDescent="0.25">
      <c r="A5630" s="392">
        <v>44136</v>
      </c>
      <c r="B5630" s="324" t="s">
        <v>13</v>
      </c>
      <c r="C5630" s="324" t="s">
        <v>169</v>
      </c>
      <c r="D5630" s="324" t="s">
        <v>81</v>
      </c>
      <c r="E5630" s="324" t="s">
        <v>47</v>
      </c>
      <c r="F5630" s="324">
        <v>92</v>
      </c>
      <c r="G5630" s="324">
        <v>96</v>
      </c>
      <c r="H5630" s="324">
        <v>-4</v>
      </c>
      <c r="I5630" s="324">
        <v>-0.04</v>
      </c>
    </row>
    <row r="5631" spans="1:9" x14ac:dyDescent="0.25">
      <c r="A5631" s="393">
        <v>44136</v>
      </c>
      <c r="B5631" s="325" t="s">
        <v>13</v>
      </c>
      <c r="C5631" s="325" t="s">
        <v>169</v>
      </c>
      <c r="D5631" s="325" t="s">
        <v>81</v>
      </c>
      <c r="E5631" s="325" t="s">
        <v>48</v>
      </c>
      <c r="F5631" s="325">
        <v>75</v>
      </c>
      <c r="G5631" s="325">
        <v>77</v>
      </c>
      <c r="H5631" s="325">
        <v>-2</v>
      </c>
      <c r="I5631" s="325">
        <v>-0.03</v>
      </c>
    </row>
    <row r="5632" spans="1:9" x14ac:dyDescent="0.25">
      <c r="A5632" s="392">
        <v>44136</v>
      </c>
      <c r="B5632" s="324" t="s">
        <v>13</v>
      </c>
      <c r="C5632" s="324" t="s">
        <v>169</v>
      </c>
      <c r="D5632" s="324" t="s">
        <v>81</v>
      </c>
      <c r="E5632" s="324" t="s">
        <v>50</v>
      </c>
      <c r="F5632" s="324">
        <v>114</v>
      </c>
      <c r="G5632" s="324">
        <v>120</v>
      </c>
      <c r="H5632" s="324">
        <v>-6</v>
      </c>
      <c r="I5632" s="324">
        <v>-0.05</v>
      </c>
    </row>
    <row r="5633" spans="1:9" x14ac:dyDescent="0.25">
      <c r="A5633" s="393">
        <v>44136</v>
      </c>
      <c r="B5633" s="325" t="s">
        <v>95</v>
      </c>
      <c r="C5633" s="325" t="s">
        <v>169</v>
      </c>
      <c r="D5633" s="325" t="s">
        <v>81</v>
      </c>
      <c r="E5633" s="325" t="s">
        <v>46</v>
      </c>
      <c r="F5633" s="325">
        <v>650</v>
      </c>
      <c r="G5633" s="325">
        <v>551</v>
      </c>
      <c r="H5633" s="325">
        <v>99</v>
      </c>
      <c r="I5633" s="325">
        <v>0.18</v>
      </c>
    </row>
    <row r="5634" spans="1:9" x14ac:dyDescent="0.25">
      <c r="A5634" s="392">
        <v>44136</v>
      </c>
      <c r="B5634" s="324" t="s">
        <v>95</v>
      </c>
      <c r="C5634" s="324" t="s">
        <v>169</v>
      </c>
      <c r="D5634" s="324" t="s">
        <v>81</v>
      </c>
      <c r="E5634" s="324" t="s">
        <v>47</v>
      </c>
      <c r="F5634" s="324">
        <v>238</v>
      </c>
      <c r="G5634" s="324">
        <v>231</v>
      </c>
      <c r="H5634" s="324">
        <v>7</v>
      </c>
      <c r="I5634" s="324">
        <v>0.03</v>
      </c>
    </row>
    <row r="5635" spans="1:9" x14ac:dyDescent="0.25">
      <c r="A5635" s="393">
        <v>44136</v>
      </c>
      <c r="B5635" s="325" t="s">
        <v>95</v>
      </c>
      <c r="C5635" s="325" t="s">
        <v>169</v>
      </c>
      <c r="D5635" s="325" t="s">
        <v>81</v>
      </c>
      <c r="E5635" s="325" t="s">
        <v>48</v>
      </c>
      <c r="F5635" s="325">
        <v>220</v>
      </c>
      <c r="G5635" s="325">
        <v>206</v>
      </c>
      <c r="H5635" s="325">
        <v>14</v>
      </c>
      <c r="I5635" s="325">
        <v>7.0000000000000007E-2</v>
      </c>
    </row>
    <row r="5636" spans="1:9" x14ac:dyDescent="0.25">
      <c r="A5636" s="392">
        <v>44136</v>
      </c>
      <c r="B5636" s="324" t="s">
        <v>95</v>
      </c>
      <c r="C5636" s="324" t="s">
        <v>169</v>
      </c>
      <c r="D5636" s="324" t="s">
        <v>81</v>
      </c>
      <c r="E5636" s="324" t="s">
        <v>50</v>
      </c>
      <c r="F5636" s="324">
        <v>338</v>
      </c>
      <c r="G5636" s="324">
        <v>337</v>
      </c>
      <c r="H5636" s="324">
        <v>1</v>
      </c>
      <c r="I5636" s="324">
        <v>0</v>
      </c>
    </row>
    <row r="5637" spans="1:9" x14ac:dyDescent="0.25">
      <c r="A5637" s="393">
        <v>44136</v>
      </c>
      <c r="B5637" s="325" t="s">
        <v>95</v>
      </c>
      <c r="C5637" s="325" t="s">
        <v>169</v>
      </c>
      <c r="D5637" s="325" t="s">
        <v>82</v>
      </c>
      <c r="E5637" s="325" t="s">
        <v>9</v>
      </c>
      <c r="F5637" s="325">
        <v>47</v>
      </c>
      <c r="G5637" s="325">
        <v>45</v>
      </c>
      <c r="H5637" s="325">
        <v>2</v>
      </c>
      <c r="I5637" s="325">
        <v>0.04</v>
      </c>
    </row>
    <row r="5638" spans="1:9" x14ac:dyDescent="0.25">
      <c r="A5638" s="392">
        <v>44136</v>
      </c>
      <c r="B5638" s="324" t="s">
        <v>95</v>
      </c>
      <c r="C5638" s="324" t="s">
        <v>169</v>
      </c>
      <c r="D5638" s="324" t="s">
        <v>82</v>
      </c>
      <c r="E5638" s="324" t="s">
        <v>10</v>
      </c>
      <c r="F5638" s="324">
        <v>52</v>
      </c>
      <c r="G5638" s="324">
        <v>51</v>
      </c>
      <c r="H5638" s="324">
        <v>1</v>
      </c>
      <c r="I5638" s="324">
        <v>0.02</v>
      </c>
    </row>
    <row r="5639" spans="1:9" x14ac:dyDescent="0.25">
      <c r="A5639" s="393">
        <v>44136</v>
      </c>
      <c r="B5639" s="325" t="s">
        <v>95</v>
      </c>
      <c r="C5639" s="325" t="s">
        <v>169</v>
      </c>
      <c r="D5639" s="325" t="s">
        <v>82</v>
      </c>
      <c r="E5639" s="325" t="s">
        <v>11</v>
      </c>
      <c r="F5639" s="325">
        <v>58</v>
      </c>
      <c r="G5639" s="325">
        <v>58</v>
      </c>
      <c r="H5639" s="325">
        <v>0</v>
      </c>
      <c r="I5639" s="325">
        <v>0</v>
      </c>
    </row>
    <row r="5640" spans="1:9" x14ac:dyDescent="0.25">
      <c r="A5640" s="392">
        <v>44136</v>
      </c>
      <c r="B5640" s="324" t="s">
        <v>95</v>
      </c>
      <c r="C5640" s="324" t="s">
        <v>169</v>
      </c>
      <c r="D5640" s="324" t="s">
        <v>82</v>
      </c>
      <c r="E5640" s="324" t="s">
        <v>12</v>
      </c>
      <c r="F5640" s="324">
        <v>193</v>
      </c>
      <c r="G5640" s="324">
        <v>192</v>
      </c>
      <c r="H5640" s="324">
        <v>1</v>
      </c>
      <c r="I5640" s="324">
        <v>0.01</v>
      </c>
    </row>
    <row r="5641" spans="1:9" x14ac:dyDescent="0.25">
      <c r="A5641" s="393">
        <v>44136</v>
      </c>
      <c r="B5641" s="325" t="s">
        <v>95</v>
      </c>
      <c r="C5641" s="325" t="s">
        <v>169</v>
      </c>
      <c r="D5641" s="325" t="s">
        <v>82</v>
      </c>
      <c r="E5641" s="325" t="s">
        <v>13</v>
      </c>
      <c r="F5641" s="325">
        <v>355</v>
      </c>
      <c r="G5641" s="325">
        <v>300</v>
      </c>
      <c r="H5641" s="325">
        <v>55</v>
      </c>
      <c r="I5641" s="325">
        <v>0.18</v>
      </c>
    </row>
    <row r="5642" spans="1:9" x14ac:dyDescent="0.25">
      <c r="A5642" s="392">
        <v>44136</v>
      </c>
      <c r="B5642" s="324" t="s">
        <v>96</v>
      </c>
      <c r="C5642" s="324" t="s">
        <v>169</v>
      </c>
      <c r="D5642" s="324" t="s">
        <v>81</v>
      </c>
      <c r="E5642" s="324" t="s">
        <v>46</v>
      </c>
      <c r="F5642" s="324">
        <v>381</v>
      </c>
      <c r="G5642" s="324">
        <v>330</v>
      </c>
      <c r="H5642" s="324">
        <v>51</v>
      </c>
      <c r="I5642" s="324">
        <v>0.15</v>
      </c>
    </row>
    <row r="5643" spans="1:9" x14ac:dyDescent="0.25">
      <c r="A5643" s="393">
        <v>44136</v>
      </c>
      <c r="B5643" s="325" t="s">
        <v>96</v>
      </c>
      <c r="C5643" s="325" t="s">
        <v>169</v>
      </c>
      <c r="D5643" s="325" t="s">
        <v>81</v>
      </c>
      <c r="E5643" s="325" t="s">
        <v>47</v>
      </c>
      <c r="F5643" s="325">
        <v>445</v>
      </c>
      <c r="G5643" s="325">
        <v>443</v>
      </c>
      <c r="H5643" s="325">
        <v>2</v>
      </c>
      <c r="I5643" s="325">
        <v>0</v>
      </c>
    </row>
    <row r="5644" spans="1:9" x14ac:dyDescent="0.25">
      <c r="A5644" s="392">
        <v>44136</v>
      </c>
      <c r="B5644" s="324" t="s">
        <v>96</v>
      </c>
      <c r="C5644" s="324" t="s">
        <v>169</v>
      </c>
      <c r="D5644" s="324" t="s">
        <v>81</v>
      </c>
      <c r="E5644" s="324" t="s">
        <v>48</v>
      </c>
      <c r="F5644" s="324">
        <v>338</v>
      </c>
      <c r="G5644" s="324">
        <v>348</v>
      </c>
      <c r="H5644" s="324">
        <v>-10</v>
      </c>
      <c r="I5644" s="324">
        <v>-0.03</v>
      </c>
    </row>
    <row r="5645" spans="1:9" x14ac:dyDescent="0.25">
      <c r="A5645" s="393">
        <v>44136</v>
      </c>
      <c r="B5645" s="325" t="s">
        <v>96</v>
      </c>
      <c r="C5645" s="325" t="s">
        <v>169</v>
      </c>
      <c r="D5645" s="325" t="s">
        <v>81</v>
      </c>
      <c r="E5645" s="325" t="s">
        <v>50</v>
      </c>
      <c r="F5645" s="325">
        <v>613</v>
      </c>
      <c r="G5645" s="325">
        <v>613</v>
      </c>
      <c r="H5645" s="325">
        <v>0</v>
      </c>
      <c r="I5645" s="325">
        <v>0</v>
      </c>
    </row>
    <row r="5646" spans="1:9" x14ac:dyDescent="0.25">
      <c r="A5646" s="392">
        <v>44136</v>
      </c>
      <c r="B5646" s="324" t="s">
        <v>96</v>
      </c>
      <c r="C5646" s="324" t="s">
        <v>169</v>
      </c>
      <c r="D5646" s="324" t="s">
        <v>82</v>
      </c>
      <c r="E5646" s="324" t="s">
        <v>9</v>
      </c>
      <c r="F5646" s="324">
        <v>397</v>
      </c>
      <c r="G5646" s="324">
        <v>396</v>
      </c>
      <c r="H5646" s="324">
        <v>1</v>
      </c>
      <c r="I5646" s="324">
        <v>0</v>
      </c>
    </row>
    <row r="5647" spans="1:9" x14ac:dyDescent="0.25">
      <c r="A5647" s="393">
        <v>44136</v>
      </c>
      <c r="B5647" s="325" t="s">
        <v>96</v>
      </c>
      <c r="C5647" s="325" t="s">
        <v>169</v>
      </c>
      <c r="D5647" s="325" t="s">
        <v>82</v>
      </c>
      <c r="E5647" s="325" t="s">
        <v>10</v>
      </c>
      <c r="F5647" s="325">
        <v>166</v>
      </c>
      <c r="G5647" s="325">
        <v>166</v>
      </c>
      <c r="H5647" s="325">
        <v>0</v>
      </c>
      <c r="I5647" s="325">
        <v>0</v>
      </c>
    </row>
    <row r="5648" spans="1:9" x14ac:dyDescent="0.25">
      <c r="A5648" s="392">
        <v>44136</v>
      </c>
      <c r="B5648" s="324" t="s">
        <v>96</v>
      </c>
      <c r="C5648" s="324" t="s">
        <v>169</v>
      </c>
      <c r="D5648" s="324" t="s">
        <v>82</v>
      </c>
      <c r="E5648" s="324" t="s">
        <v>11</v>
      </c>
      <c r="F5648" s="324">
        <v>134</v>
      </c>
      <c r="G5648" s="324">
        <v>133</v>
      </c>
      <c r="H5648" s="324">
        <v>1</v>
      </c>
      <c r="I5648" s="324">
        <v>0.01</v>
      </c>
    </row>
    <row r="5649" spans="1:9" x14ac:dyDescent="0.25">
      <c r="A5649" s="393">
        <v>44136</v>
      </c>
      <c r="B5649" s="325" t="s">
        <v>96</v>
      </c>
      <c r="C5649" s="325" t="s">
        <v>169</v>
      </c>
      <c r="D5649" s="325" t="s">
        <v>82</v>
      </c>
      <c r="E5649" s="325" t="s">
        <v>12</v>
      </c>
      <c r="F5649" s="325">
        <v>80</v>
      </c>
      <c r="G5649" s="325">
        <v>81</v>
      </c>
      <c r="H5649" s="325">
        <v>-1</v>
      </c>
      <c r="I5649" s="325">
        <v>-0.01</v>
      </c>
    </row>
    <row r="5650" spans="1:9" x14ac:dyDescent="0.25">
      <c r="A5650" s="392">
        <v>44136</v>
      </c>
      <c r="B5650" s="324" t="s">
        <v>96</v>
      </c>
      <c r="C5650" s="324" t="s">
        <v>169</v>
      </c>
      <c r="D5650" s="324" t="s">
        <v>82</v>
      </c>
      <c r="E5650" s="324" t="s">
        <v>13</v>
      </c>
      <c r="F5650" s="324">
        <v>725</v>
      </c>
      <c r="G5650" s="324">
        <v>686</v>
      </c>
      <c r="H5650" s="324">
        <v>39</v>
      </c>
      <c r="I5650" s="324">
        <v>0.06</v>
      </c>
    </row>
    <row r="5651" spans="1:9" x14ac:dyDescent="0.25">
      <c r="A5651" s="393">
        <v>44136</v>
      </c>
      <c r="B5651" s="325" t="s">
        <v>161</v>
      </c>
      <c r="C5651" s="325" t="s">
        <v>169</v>
      </c>
      <c r="D5651" s="325" t="s">
        <v>81</v>
      </c>
      <c r="E5651" s="325" t="s">
        <v>46</v>
      </c>
      <c r="F5651" s="325">
        <v>57</v>
      </c>
      <c r="G5651" s="325" t="s">
        <v>170</v>
      </c>
      <c r="H5651" s="325" t="s">
        <v>170</v>
      </c>
      <c r="I5651" s="325" t="s">
        <v>170</v>
      </c>
    </row>
    <row r="5652" spans="1:9" x14ac:dyDescent="0.25">
      <c r="A5652" s="392">
        <v>44136</v>
      </c>
      <c r="B5652" s="324" t="s">
        <v>161</v>
      </c>
      <c r="C5652" s="324" t="s">
        <v>169</v>
      </c>
      <c r="D5652" s="324" t="s">
        <v>81</v>
      </c>
      <c r="E5652" s="324" t="s">
        <v>47</v>
      </c>
      <c r="F5652" s="324">
        <v>113</v>
      </c>
      <c r="G5652" s="324" t="s">
        <v>170</v>
      </c>
      <c r="H5652" s="324" t="s">
        <v>170</v>
      </c>
      <c r="I5652" s="324" t="s">
        <v>170</v>
      </c>
    </row>
    <row r="5653" spans="1:9" x14ac:dyDescent="0.25">
      <c r="A5653" s="393">
        <v>44136</v>
      </c>
      <c r="B5653" s="325" t="s">
        <v>161</v>
      </c>
      <c r="C5653" s="325" t="s">
        <v>169</v>
      </c>
      <c r="D5653" s="325" t="s">
        <v>81</v>
      </c>
      <c r="E5653" s="325" t="s">
        <v>48</v>
      </c>
      <c r="F5653" s="325">
        <v>66</v>
      </c>
      <c r="G5653" s="325" t="s">
        <v>170</v>
      </c>
      <c r="H5653" s="325" t="s">
        <v>170</v>
      </c>
      <c r="I5653" s="325" t="s">
        <v>170</v>
      </c>
    </row>
    <row r="5654" spans="1:9" x14ac:dyDescent="0.25">
      <c r="A5654" s="392">
        <v>44136</v>
      </c>
      <c r="B5654" s="324" t="s">
        <v>161</v>
      </c>
      <c r="C5654" s="324" t="s">
        <v>169</v>
      </c>
      <c r="D5654" s="324" t="s">
        <v>81</v>
      </c>
      <c r="E5654" s="324" t="s">
        <v>50</v>
      </c>
      <c r="F5654" s="324">
        <v>377</v>
      </c>
      <c r="G5654" s="324" t="s">
        <v>170</v>
      </c>
      <c r="H5654" s="324" t="s">
        <v>170</v>
      </c>
      <c r="I5654" s="324" t="s">
        <v>170</v>
      </c>
    </row>
    <row r="5655" spans="1:9" x14ac:dyDescent="0.25">
      <c r="A5655" s="393">
        <v>44136</v>
      </c>
      <c r="B5655" s="325" t="s">
        <v>161</v>
      </c>
      <c r="C5655" s="325" t="s">
        <v>169</v>
      </c>
      <c r="D5655" s="325" t="s">
        <v>82</v>
      </c>
      <c r="E5655" s="325" t="s">
        <v>9</v>
      </c>
      <c r="F5655" s="325">
        <v>274</v>
      </c>
      <c r="G5655" s="325" t="s">
        <v>170</v>
      </c>
      <c r="H5655" s="325" t="s">
        <v>170</v>
      </c>
      <c r="I5655" s="325" t="s">
        <v>170</v>
      </c>
    </row>
    <row r="5656" spans="1:9" x14ac:dyDescent="0.25">
      <c r="A5656" s="392">
        <v>44136</v>
      </c>
      <c r="B5656" s="324" t="s">
        <v>161</v>
      </c>
      <c r="C5656" s="324" t="s">
        <v>169</v>
      </c>
      <c r="D5656" s="324" t="s">
        <v>82</v>
      </c>
      <c r="E5656" s="324" t="s">
        <v>10</v>
      </c>
      <c r="F5656" s="324">
        <v>32</v>
      </c>
      <c r="G5656" s="324" t="s">
        <v>170</v>
      </c>
      <c r="H5656" s="324" t="s">
        <v>170</v>
      </c>
      <c r="I5656" s="324" t="s">
        <v>170</v>
      </c>
    </row>
    <row r="5657" spans="1:9" x14ac:dyDescent="0.25">
      <c r="A5657" s="393">
        <v>44136</v>
      </c>
      <c r="B5657" s="325" t="s">
        <v>161</v>
      </c>
      <c r="C5657" s="325" t="s">
        <v>169</v>
      </c>
      <c r="D5657" s="325" t="s">
        <v>82</v>
      </c>
      <c r="E5657" s="325" t="s">
        <v>11</v>
      </c>
      <c r="F5657" s="325">
        <v>57</v>
      </c>
      <c r="G5657" s="325" t="s">
        <v>170</v>
      </c>
      <c r="H5657" s="325" t="s">
        <v>170</v>
      </c>
      <c r="I5657" s="325" t="s">
        <v>170</v>
      </c>
    </row>
    <row r="5658" spans="1:9" x14ac:dyDescent="0.25">
      <c r="A5658" s="392">
        <v>44136</v>
      </c>
      <c r="B5658" s="324" t="s">
        <v>161</v>
      </c>
      <c r="C5658" s="324" t="s">
        <v>169</v>
      </c>
      <c r="D5658" s="324" t="s">
        <v>82</v>
      </c>
      <c r="E5658" s="324" t="s">
        <v>12</v>
      </c>
      <c r="F5658" s="324">
        <v>25</v>
      </c>
      <c r="G5658" s="324" t="s">
        <v>170</v>
      </c>
      <c r="H5658" s="324" t="s">
        <v>170</v>
      </c>
      <c r="I5658" s="324" t="s">
        <v>170</v>
      </c>
    </row>
    <row r="5659" spans="1:9" x14ac:dyDescent="0.25">
      <c r="A5659" s="393">
        <v>44136</v>
      </c>
      <c r="B5659" s="325" t="s">
        <v>161</v>
      </c>
      <c r="C5659" s="325" t="s">
        <v>169</v>
      </c>
      <c r="D5659" s="325" t="s">
        <v>82</v>
      </c>
      <c r="E5659" s="325" t="s">
        <v>13</v>
      </c>
      <c r="F5659" s="325">
        <v>225</v>
      </c>
      <c r="G5659" s="325" t="s">
        <v>170</v>
      </c>
      <c r="H5659" s="325" t="s">
        <v>170</v>
      </c>
      <c r="I5659" s="325" t="s">
        <v>170</v>
      </c>
    </row>
    <row r="5660" spans="1:9" x14ac:dyDescent="0.25">
      <c r="A5660" s="392">
        <v>44166</v>
      </c>
      <c r="B5660" s="324" t="s">
        <v>80</v>
      </c>
      <c r="C5660" s="324" t="s">
        <v>169</v>
      </c>
      <c r="D5660" s="324" t="s">
        <v>81</v>
      </c>
      <c r="E5660" s="324" t="s">
        <v>46</v>
      </c>
      <c r="F5660" s="324">
        <v>4572</v>
      </c>
      <c r="G5660" s="324">
        <v>4146</v>
      </c>
      <c r="H5660" s="324">
        <v>426</v>
      </c>
      <c r="I5660" s="324">
        <v>0.1</v>
      </c>
    </row>
    <row r="5661" spans="1:9" x14ac:dyDescent="0.25">
      <c r="A5661" s="393">
        <v>44166</v>
      </c>
      <c r="B5661" s="325" t="s">
        <v>80</v>
      </c>
      <c r="C5661" s="325" t="s">
        <v>169</v>
      </c>
      <c r="D5661" s="325" t="s">
        <v>81</v>
      </c>
      <c r="E5661" s="325" t="s">
        <v>47</v>
      </c>
      <c r="F5661" s="325">
        <v>4446</v>
      </c>
      <c r="G5661" s="325">
        <v>4323</v>
      </c>
      <c r="H5661" s="325">
        <v>123</v>
      </c>
      <c r="I5661" s="325">
        <v>0.03</v>
      </c>
    </row>
    <row r="5662" spans="1:9" x14ac:dyDescent="0.25">
      <c r="A5662" s="392">
        <v>44166</v>
      </c>
      <c r="B5662" s="324" t="s">
        <v>80</v>
      </c>
      <c r="C5662" s="324" t="s">
        <v>169</v>
      </c>
      <c r="D5662" s="324" t="s">
        <v>81</v>
      </c>
      <c r="E5662" s="324" t="s">
        <v>48</v>
      </c>
      <c r="F5662" s="324">
        <v>3381</v>
      </c>
      <c r="G5662" s="324">
        <v>3471</v>
      </c>
      <c r="H5662" s="324">
        <v>-90</v>
      </c>
      <c r="I5662" s="324">
        <v>-0.03</v>
      </c>
    </row>
    <row r="5663" spans="1:9" x14ac:dyDescent="0.25">
      <c r="A5663" s="393">
        <v>44166</v>
      </c>
      <c r="B5663" s="325" t="s">
        <v>80</v>
      </c>
      <c r="C5663" s="325" t="s">
        <v>169</v>
      </c>
      <c r="D5663" s="325" t="s">
        <v>81</v>
      </c>
      <c r="E5663" s="325" t="s">
        <v>49</v>
      </c>
      <c r="F5663" s="325">
        <v>1409</v>
      </c>
      <c r="G5663" s="325">
        <v>1404</v>
      </c>
      <c r="H5663" s="325">
        <v>5</v>
      </c>
      <c r="I5663" s="325">
        <v>0</v>
      </c>
    </row>
    <row r="5664" spans="1:9" x14ac:dyDescent="0.25">
      <c r="A5664" s="392">
        <v>44166</v>
      </c>
      <c r="B5664" s="324" t="s">
        <v>80</v>
      </c>
      <c r="C5664" s="324" t="s">
        <v>169</v>
      </c>
      <c r="D5664" s="324" t="s">
        <v>81</v>
      </c>
      <c r="E5664" s="324" t="s">
        <v>50</v>
      </c>
      <c r="F5664" s="324">
        <v>10044</v>
      </c>
      <c r="G5664" s="324">
        <v>10049</v>
      </c>
      <c r="H5664" s="324">
        <v>-5</v>
      </c>
      <c r="I5664" s="324">
        <v>0</v>
      </c>
    </row>
    <row r="5665" spans="1:9" x14ac:dyDescent="0.25">
      <c r="A5665" s="393">
        <v>44166</v>
      </c>
      <c r="B5665" s="325" t="s">
        <v>80</v>
      </c>
      <c r="C5665" s="325" t="s">
        <v>169</v>
      </c>
      <c r="D5665" s="325" t="s">
        <v>82</v>
      </c>
      <c r="E5665" s="325" t="s">
        <v>9</v>
      </c>
      <c r="F5665" s="325">
        <v>4300</v>
      </c>
      <c r="G5665" s="325">
        <v>4262</v>
      </c>
      <c r="H5665" s="325">
        <v>38</v>
      </c>
      <c r="I5665" s="325">
        <v>0.01</v>
      </c>
    </row>
    <row r="5666" spans="1:9" x14ac:dyDescent="0.25">
      <c r="A5666" s="392">
        <v>44166</v>
      </c>
      <c r="B5666" s="324" t="s">
        <v>80</v>
      </c>
      <c r="C5666" s="324" t="s">
        <v>169</v>
      </c>
      <c r="D5666" s="324" t="s">
        <v>82</v>
      </c>
      <c r="E5666" s="324" t="s">
        <v>10</v>
      </c>
      <c r="F5666" s="324">
        <v>2890</v>
      </c>
      <c r="G5666" s="324">
        <v>2882</v>
      </c>
      <c r="H5666" s="324">
        <v>8</v>
      </c>
      <c r="I5666" s="324">
        <v>0</v>
      </c>
    </row>
    <row r="5667" spans="1:9" x14ac:dyDescent="0.25">
      <c r="A5667" s="393">
        <v>44166</v>
      </c>
      <c r="B5667" s="325" t="s">
        <v>80</v>
      </c>
      <c r="C5667" s="325" t="s">
        <v>169</v>
      </c>
      <c r="D5667" s="325" t="s">
        <v>82</v>
      </c>
      <c r="E5667" s="325" t="s">
        <v>11</v>
      </c>
      <c r="F5667" s="325">
        <v>2788</v>
      </c>
      <c r="G5667" s="325">
        <v>2767</v>
      </c>
      <c r="H5667" s="325">
        <v>21</v>
      </c>
      <c r="I5667" s="325">
        <v>0.01</v>
      </c>
    </row>
    <row r="5668" spans="1:9" x14ac:dyDescent="0.25">
      <c r="A5668" s="392">
        <v>44166</v>
      </c>
      <c r="B5668" s="324" t="s">
        <v>80</v>
      </c>
      <c r="C5668" s="324" t="s">
        <v>169</v>
      </c>
      <c r="D5668" s="324" t="s">
        <v>82</v>
      </c>
      <c r="E5668" s="324" t="s">
        <v>12</v>
      </c>
      <c r="F5668" s="324">
        <v>3000</v>
      </c>
      <c r="G5668" s="324">
        <v>2980</v>
      </c>
      <c r="H5668" s="324">
        <v>20</v>
      </c>
      <c r="I5668" s="324">
        <v>0.01</v>
      </c>
    </row>
    <row r="5669" spans="1:9" x14ac:dyDescent="0.25">
      <c r="A5669" s="393">
        <v>44166</v>
      </c>
      <c r="B5669" s="325" t="s">
        <v>80</v>
      </c>
      <c r="C5669" s="325" t="s">
        <v>169</v>
      </c>
      <c r="D5669" s="325" t="s">
        <v>82</v>
      </c>
      <c r="E5669" s="325" t="s">
        <v>13</v>
      </c>
      <c r="F5669" s="325">
        <v>5912</v>
      </c>
      <c r="G5669" s="325">
        <v>5692</v>
      </c>
      <c r="H5669" s="325">
        <v>220</v>
      </c>
      <c r="I5669" s="325">
        <v>0.04</v>
      </c>
    </row>
    <row r="5670" spans="1:9" x14ac:dyDescent="0.25">
      <c r="A5670" s="392">
        <v>44166</v>
      </c>
      <c r="B5670" s="324" t="s">
        <v>145</v>
      </c>
      <c r="C5670" s="324" t="s">
        <v>169</v>
      </c>
      <c r="D5670" s="324" t="s">
        <v>81</v>
      </c>
      <c r="E5670" s="324" t="s">
        <v>46</v>
      </c>
      <c r="F5670" s="324">
        <v>131</v>
      </c>
      <c r="G5670" s="324" t="s">
        <v>170</v>
      </c>
      <c r="H5670" s="324" t="s">
        <v>170</v>
      </c>
      <c r="I5670" s="324" t="s">
        <v>170</v>
      </c>
    </row>
    <row r="5671" spans="1:9" x14ac:dyDescent="0.25">
      <c r="A5671" s="393">
        <v>44166</v>
      </c>
      <c r="B5671" s="325" t="s">
        <v>145</v>
      </c>
      <c r="C5671" s="325" t="s">
        <v>169</v>
      </c>
      <c r="D5671" s="325" t="s">
        <v>81</v>
      </c>
      <c r="E5671" s="325" t="s">
        <v>47</v>
      </c>
      <c r="F5671" s="325">
        <v>205</v>
      </c>
      <c r="G5671" s="325" t="s">
        <v>170</v>
      </c>
      <c r="H5671" s="325" t="s">
        <v>170</v>
      </c>
      <c r="I5671" s="325" t="s">
        <v>170</v>
      </c>
    </row>
    <row r="5672" spans="1:9" x14ac:dyDescent="0.25">
      <c r="A5672" s="392">
        <v>44166</v>
      </c>
      <c r="B5672" s="324" t="s">
        <v>145</v>
      </c>
      <c r="C5672" s="324" t="s">
        <v>169</v>
      </c>
      <c r="D5672" s="324" t="s">
        <v>81</v>
      </c>
      <c r="E5672" s="324" t="s">
        <v>48</v>
      </c>
      <c r="F5672" s="324">
        <v>97</v>
      </c>
      <c r="G5672" s="324" t="s">
        <v>170</v>
      </c>
      <c r="H5672" s="324" t="s">
        <v>170</v>
      </c>
      <c r="I5672" s="324" t="s">
        <v>170</v>
      </c>
    </row>
    <row r="5673" spans="1:9" x14ac:dyDescent="0.25">
      <c r="A5673" s="393">
        <v>44166</v>
      </c>
      <c r="B5673" s="325" t="s">
        <v>145</v>
      </c>
      <c r="C5673" s="325" t="s">
        <v>169</v>
      </c>
      <c r="D5673" s="325" t="s">
        <v>81</v>
      </c>
      <c r="E5673" s="325" t="s">
        <v>50</v>
      </c>
      <c r="F5673" s="325">
        <v>334</v>
      </c>
      <c r="G5673" s="325" t="s">
        <v>170</v>
      </c>
      <c r="H5673" s="325" t="s">
        <v>170</v>
      </c>
      <c r="I5673" s="325" t="s">
        <v>170</v>
      </c>
    </row>
    <row r="5674" spans="1:9" x14ac:dyDescent="0.25">
      <c r="A5674" s="392">
        <v>44166</v>
      </c>
      <c r="B5674" s="324" t="s">
        <v>145</v>
      </c>
      <c r="C5674" s="324" t="s">
        <v>169</v>
      </c>
      <c r="D5674" s="324" t="s">
        <v>82</v>
      </c>
      <c r="E5674" s="324" t="s">
        <v>9</v>
      </c>
      <c r="F5674" s="324">
        <v>172</v>
      </c>
      <c r="G5674" s="324" t="s">
        <v>170</v>
      </c>
      <c r="H5674" s="324" t="s">
        <v>170</v>
      </c>
      <c r="I5674" s="324" t="s">
        <v>170</v>
      </c>
    </row>
    <row r="5675" spans="1:9" x14ac:dyDescent="0.25">
      <c r="A5675" s="393">
        <v>44166</v>
      </c>
      <c r="B5675" s="325" t="s">
        <v>145</v>
      </c>
      <c r="C5675" s="325" t="s">
        <v>169</v>
      </c>
      <c r="D5675" s="325" t="s">
        <v>82</v>
      </c>
      <c r="E5675" s="325" t="s">
        <v>10</v>
      </c>
      <c r="F5675" s="325">
        <v>159</v>
      </c>
      <c r="G5675" s="325" t="s">
        <v>170</v>
      </c>
      <c r="H5675" s="325" t="s">
        <v>170</v>
      </c>
      <c r="I5675" s="325" t="s">
        <v>170</v>
      </c>
    </row>
    <row r="5676" spans="1:9" x14ac:dyDescent="0.25">
      <c r="A5676" s="392">
        <v>44166</v>
      </c>
      <c r="B5676" s="324" t="s">
        <v>145</v>
      </c>
      <c r="C5676" s="324" t="s">
        <v>169</v>
      </c>
      <c r="D5676" s="324" t="s">
        <v>82</v>
      </c>
      <c r="E5676" s="324" t="s">
        <v>11</v>
      </c>
      <c r="F5676" s="324">
        <v>50</v>
      </c>
      <c r="G5676" s="324" t="s">
        <v>170</v>
      </c>
      <c r="H5676" s="324" t="s">
        <v>170</v>
      </c>
      <c r="I5676" s="324" t="s">
        <v>170</v>
      </c>
    </row>
    <row r="5677" spans="1:9" x14ac:dyDescent="0.25">
      <c r="A5677" s="393">
        <v>44166</v>
      </c>
      <c r="B5677" s="325" t="s">
        <v>145</v>
      </c>
      <c r="C5677" s="325" t="s">
        <v>169</v>
      </c>
      <c r="D5677" s="325" t="s">
        <v>82</v>
      </c>
      <c r="E5677" s="325" t="s">
        <v>12</v>
      </c>
      <c r="F5677" s="325">
        <v>29</v>
      </c>
      <c r="G5677" s="325" t="s">
        <v>170</v>
      </c>
      <c r="H5677" s="325" t="s">
        <v>170</v>
      </c>
      <c r="I5677" s="325" t="s">
        <v>170</v>
      </c>
    </row>
    <row r="5678" spans="1:9" x14ac:dyDescent="0.25">
      <c r="A5678" s="392">
        <v>44166</v>
      </c>
      <c r="B5678" s="324" t="s">
        <v>145</v>
      </c>
      <c r="C5678" s="324" t="s">
        <v>169</v>
      </c>
      <c r="D5678" s="324" t="s">
        <v>82</v>
      </c>
      <c r="E5678" s="324" t="s">
        <v>13</v>
      </c>
      <c r="F5678" s="324">
        <v>357</v>
      </c>
      <c r="G5678" s="324" t="s">
        <v>170</v>
      </c>
      <c r="H5678" s="324" t="s">
        <v>170</v>
      </c>
      <c r="I5678" s="324" t="s">
        <v>170</v>
      </c>
    </row>
    <row r="5679" spans="1:9" x14ac:dyDescent="0.25">
      <c r="A5679" s="393">
        <v>44166</v>
      </c>
      <c r="B5679" s="325" t="s">
        <v>83</v>
      </c>
      <c r="C5679" s="325" t="s">
        <v>169</v>
      </c>
      <c r="D5679" s="325" t="s">
        <v>81</v>
      </c>
      <c r="E5679" s="325" t="s">
        <v>46</v>
      </c>
      <c r="F5679" s="325">
        <v>36</v>
      </c>
      <c r="G5679" s="325">
        <v>31</v>
      </c>
      <c r="H5679" s="325">
        <v>5</v>
      </c>
      <c r="I5679" s="325">
        <v>0.16</v>
      </c>
    </row>
    <row r="5680" spans="1:9" x14ac:dyDescent="0.25">
      <c r="A5680" s="392">
        <v>44166</v>
      </c>
      <c r="B5680" s="324" t="s">
        <v>83</v>
      </c>
      <c r="C5680" s="324" t="s">
        <v>169</v>
      </c>
      <c r="D5680" s="324" t="s">
        <v>81</v>
      </c>
      <c r="E5680" s="324" t="s">
        <v>47</v>
      </c>
      <c r="F5680" s="324">
        <v>58</v>
      </c>
      <c r="G5680" s="324">
        <v>54</v>
      </c>
      <c r="H5680" s="324">
        <v>4</v>
      </c>
      <c r="I5680" s="324">
        <v>7.0000000000000007E-2</v>
      </c>
    </row>
    <row r="5681" spans="1:9" x14ac:dyDescent="0.25">
      <c r="A5681" s="393">
        <v>44166</v>
      </c>
      <c r="B5681" s="325" t="s">
        <v>83</v>
      </c>
      <c r="C5681" s="325" t="s">
        <v>169</v>
      </c>
      <c r="D5681" s="325" t="s">
        <v>81</v>
      </c>
      <c r="E5681" s="325" t="s">
        <v>48</v>
      </c>
      <c r="F5681" s="325">
        <v>69</v>
      </c>
      <c r="G5681" s="325">
        <v>76</v>
      </c>
      <c r="H5681" s="325">
        <v>-7</v>
      </c>
      <c r="I5681" s="325">
        <v>-0.09</v>
      </c>
    </row>
    <row r="5682" spans="1:9" x14ac:dyDescent="0.25">
      <c r="A5682" s="392">
        <v>44166</v>
      </c>
      <c r="B5682" s="324" t="s">
        <v>83</v>
      </c>
      <c r="C5682" s="324" t="s">
        <v>169</v>
      </c>
      <c r="D5682" s="324" t="s">
        <v>81</v>
      </c>
      <c r="E5682" s="324" t="s">
        <v>50</v>
      </c>
      <c r="F5682" s="324">
        <v>69</v>
      </c>
      <c r="G5682" s="324">
        <v>71</v>
      </c>
      <c r="H5682" s="324">
        <v>-2</v>
      </c>
      <c r="I5682" s="324">
        <v>-0.03</v>
      </c>
    </row>
    <row r="5683" spans="1:9" x14ac:dyDescent="0.25">
      <c r="A5683" s="393">
        <v>44166</v>
      </c>
      <c r="B5683" s="325" t="s">
        <v>84</v>
      </c>
      <c r="C5683" s="325" t="s">
        <v>169</v>
      </c>
      <c r="D5683" s="325" t="s">
        <v>81</v>
      </c>
      <c r="E5683" s="325" t="s">
        <v>46</v>
      </c>
      <c r="F5683" s="325">
        <v>197</v>
      </c>
      <c r="G5683" s="325">
        <v>160</v>
      </c>
      <c r="H5683" s="325">
        <v>37</v>
      </c>
      <c r="I5683" s="325">
        <v>0.23</v>
      </c>
    </row>
    <row r="5684" spans="1:9" x14ac:dyDescent="0.25">
      <c r="A5684" s="392">
        <v>44166</v>
      </c>
      <c r="B5684" s="324" t="s">
        <v>84</v>
      </c>
      <c r="C5684" s="324" t="s">
        <v>169</v>
      </c>
      <c r="D5684" s="324" t="s">
        <v>81</v>
      </c>
      <c r="E5684" s="324" t="s">
        <v>47</v>
      </c>
      <c r="F5684" s="324">
        <v>61</v>
      </c>
      <c r="G5684" s="324">
        <v>57</v>
      </c>
      <c r="H5684" s="324">
        <v>4</v>
      </c>
      <c r="I5684" s="324">
        <v>7.0000000000000007E-2</v>
      </c>
    </row>
    <row r="5685" spans="1:9" x14ac:dyDescent="0.25">
      <c r="A5685" s="393">
        <v>44166</v>
      </c>
      <c r="B5685" s="325" t="s">
        <v>84</v>
      </c>
      <c r="C5685" s="325" t="s">
        <v>169</v>
      </c>
      <c r="D5685" s="325" t="s">
        <v>81</v>
      </c>
      <c r="E5685" s="325" t="s">
        <v>48</v>
      </c>
      <c r="F5685" s="325">
        <v>139</v>
      </c>
      <c r="G5685" s="325">
        <v>139</v>
      </c>
      <c r="H5685" s="325">
        <v>0</v>
      </c>
      <c r="I5685" s="325">
        <v>0</v>
      </c>
    </row>
    <row r="5686" spans="1:9" x14ac:dyDescent="0.25">
      <c r="A5686" s="392">
        <v>44166</v>
      </c>
      <c r="B5686" s="324" t="s">
        <v>84</v>
      </c>
      <c r="C5686" s="324" t="s">
        <v>169</v>
      </c>
      <c r="D5686" s="324" t="s">
        <v>81</v>
      </c>
      <c r="E5686" s="324" t="s">
        <v>50</v>
      </c>
      <c r="F5686" s="324">
        <v>9</v>
      </c>
      <c r="G5686" s="324">
        <v>9</v>
      </c>
      <c r="H5686" s="324">
        <v>0</v>
      </c>
      <c r="I5686" s="324">
        <v>0</v>
      </c>
    </row>
    <row r="5687" spans="1:9" x14ac:dyDescent="0.25">
      <c r="A5687" s="393">
        <v>44166</v>
      </c>
      <c r="B5687" s="325" t="s">
        <v>85</v>
      </c>
      <c r="C5687" s="325" t="s">
        <v>169</v>
      </c>
      <c r="D5687" s="325" t="s">
        <v>81</v>
      </c>
      <c r="E5687" s="325" t="s">
        <v>46</v>
      </c>
      <c r="F5687" s="325">
        <v>116</v>
      </c>
      <c r="G5687" s="325">
        <v>105</v>
      </c>
      <c r="H5687" s="325">
        <v>11</v>
      </c>
      <c r="I5687" s="325">
        <v>0.1</v>
      </c>
    </row>
    <row r="5688" spans="1:9" x14ac:dyDescent="0.25">
      <c r="A5688" s="392">
        <v>44166</v>
      </c>
      <c r="B5688" s="324" t="s">
        <v>85</v>
      </c>
      <c r="C5688" s="324" t="s">
        <v>169</v>
      </c>
      <c r="D5688" s="324" t="s">
        <v>81</v>
      </c>
      <c r="E5688" s="324" t="s">
        <v>47</v>
      </c>
      <c r="F5688" s="324">
        <v>232</v>
      </c>
      <c r="G5688" s="324">
        <v>232</v>
      </c>
      <c r="H5688" s="324">
        <v>0</v>
      </c>
      <c r="I5688" s="324">
        <v>0</v>
      </c>
    </row>
    <row r="5689" spans="1:9" x14ac:dyDescent="0.25">
      <c r="A5689" s="393">
        <v>44166</v>
      </c>
      <c r="B5689" s="325" t="s">
        <v>85</v>
      </c>
      <c r="C5689" s="325" t="s">
        <v>169</v>
      </c>
      <c r="D5689" s="325" t="s">
        <v>81</v>
      </c>
      <c r="E5689" s="325" t="s">
        <v>48</v>
      </c>
      <c r="F5689" s="325">
        <v>196</v>
      </c>
      <c r="G5689" s="325">
        <v>200</v>
      </c>
      <c r="H5689" s="325">
        <v>-4</v>
      </c>
      <c r="I5689" s="325">
        <v>-0.02</v>
      </c>
    </row>
    <row r="5690" spans="1:9" x14ac:dyDescent="0.25">
      <c r="A5690" s="392">
        <v>44166</v>
      </c>
      <c r="B5690" s="324" t="s">
        <v>85</v>
      </c>
      <c r="C5690" s="324" t="s">
        <v>169</v>
      </c>
      <c r="D5690" s="324" t="s">
        <v>81</v>
      </c>
      <c r="E5690" s="324" t="s">
        <v>49</v>
      </c>
      <c r="F5690" s="324">
        <v>869</v>
      </c>
      <c r="G5690" s="324">
        <v>868</v>
      </c>
      <c r="H5690" s="324">
        <v>1</v>
      </c>
      <c r="I5690" s="324">
        <v>0</v>
      </c>
    </row>
    <row r="5691" spans="1:9" x14ac:dyDescent="0.25">
      <c r="A5691" s="393">
        <v>44166</v>
      </c>
      <c r="B5691" s="325" t="s">
        <v>85</v>
      </c>
      <c r="C5691" s="325" t="s">
        <v>169</v>
      </c>
      <c r="D5691" s="325" t="s">
        <v>81</v>
      </c>
      <c r="E5691" s="325" t="s">
        <v>50</v>
      </c>
      <c r="F5691" s="325">
        <v>1999</v>
      </c>
      <c r="G5691" s="325">
        <v>2000</v>
      </c>
      <c r="H5691" s="325">
        <v>-1</v>
      </c>
      <c r="I5691" s="325">
        <v>0</v>
      </c>
    </row>
    <row r="5692" spans="1:9" x14ac:dyDescent="0.25">
      <c r="A5692" s="392">
        <v>44166</v>
      </c>
      <c r="B5692" s="324" t="s">
        <v>85</v>
      </c>
      <c r="C5692" s="324" t="s">
        <v>169</v>
      </c>
      <c r="D5692" s="324" t="s">
        <v>82</v>
      </c>
      <c r="E5692" s="324" t="s">
        <v>9</v>
      </c>
      <c r="F5692" s="324">
        <v>1010</v>
      </c>
      <c r="G5692" s="324">
        <v>1005</v>
      </c>
      <c r="H5692" s="324">
        <v>5</v>
      </c>
      <c r="I5692" s="324">
        <v>0</v>
      </c>
    </row>
    <row r="5693" spans="1:9" x14ac:dyDescent="0.25">
      <c r="A5693" s="393">
        <v>44166</v>
      </c>
      <c r="B5693" s="325" t="s">
        <v>85</v>
      </c>
      <c r="C5693" s="325" t="s">
        <v>169</v>
      </c>
      <c r="D5693" s="325" t="s">
        <v>82</v>
      </c>
      <c r="E5693" s="325" t="s">
        <v>10</v>
      </c>
      <c r="F5693" s="325">
        <v>1037</v>
      </c>
      <c r="G5693" s="325">
        <v>1031</v>
      </c>
      <c r="H5693" s="325">
        <v>6</v>
      </c>
      <c r="I5693" s="325">
        <v>0.01</v>
      </c>
    </row>
    <row r="5694" spans="1:9" x14ac:dyDescent="0.25">
      <c r="A5694" s="392">
        <v>44166</v>
      </c>
      <c r="B5694" s="324" t="s">
        <v>85</v>
      </c>
      <c r="C5694" s="324" t="s">
        <v>169</v>
      </c>
      <c r="D5694" s="324" t="s">
        <v>82</v>
      </c>
      <c r="E5694" s="324" t="s">
        <v>11</v>
      </c>
      <c r="F5694" s="324">
        <v>236</v>
      </c>
      <c r="G5694" s="324">
        <v>227</v>
      </c>
      <c r="H5694" s="324">
        <v>9</v>
      </c>
      <c r="I5694" s="324">
        <v>0.04</v>
      </c>
    </row>
    <row r="5695" spans="1:9" x14ac:dyDescent="0.25">
      <c r="A5695" s="393">
        <v>44166</v>
      </c>
      <c r="B5695" s="325" t="s">
        <v>85</v>
      </c>
      <c r="C5695" s="325" t="s">
        <v>169</v>
      </c>
      <c r="D5695" s="325" t="s">
        <v>82</v>
      </c>
      <c r="E5695" s="325" t="s">
        <v>12</v>
      </c>
      <c r="F5695" s="325">
        <v>123</v>
      </c>
      <c r="G5695" s="325">
        <v>122</v>
      </c>
      <c r="H5695" s="325">
        <v>1</v>
      </c>
      <c r="I5695" s="325">
        <v>0.01</v>
      </c>
    </row>
    <row r="5696" spans="1:9" x14ac:dyDescent="0.25">
      <c r="A5696" s="392">
        <v>44166</v>
      </c>
      <c r="B5696" s="324" t="s">
        <v>85</v>
      </c>
      <c r="C5696" s="324" t="s">
        <v>169</v>
      </c>
      <c r="D5696" s="324" t="s">
        <v>82</v>
      </c>
      <c r="E5696" s="324" t="s">
        <v>13</v>
      </c>
      <c r="F5696" s="324">
        <v>1006</v>
      </c>
      <c r="G5696" s="324">
        <v>1020</v>
      </c>
      <c r="H5696" s="324">
        <v>-14</v>
      </c>
      <c r="I5696" s="324">
        <v>-0.01</v>
      </c>
    </row>
    <row r="5697" spans="1:9" x14ac:dyDescent="0.25">
      <c r="A5697" s="393">
        <v>44166</v>
      </c>
      <c r="B5697" s="325" t="s">
        <v>146</v>
      </c>
      <c r="C5697" s="325" t="s">
        <v>169</v>
      </c>
      <c r="D5697" s="325" t="s">
        <v>81</v>
      </c>
      <c r="E5697" s="325" t="s">
        <v>46</v>
      </c>
      <c r="F5697" s="325">
        <v>25</v>
      </c>
      <c r="G5697" s="325" t="s">
        <v>170</v>
      </c>
      <c r="H5697" s="325" t="s">
        <v>170</v>
      </c>
      <c r="I5697" s="325" t="s">
        <v>170</v>
      </c>
    </row>
    <row r="5698" spans="1:9" x14ac:dyDescent="0.25">
      <c r="A5698" s="392">
        <v>44166</v>
      </c>
      <c r="B5698" s="324" t="s">
        <v>146</v>
      </c>
      <c r="C5698" s="324" t="s">
        <v>169</v>
      </c>
      <c r="D5698" s="324" t="s">
        <v>81</v>
      </c>
      <c r="E5698" s="324" t="s">
        <v>47</v>
      </c>
      <c r="F5698" s="324">
        <v>34</v>
      </c>
      <c r="G5698" s="324" t="s">
        <v>170</v>
      </c>
      <c r="H5698" s="324" t="s">
        <v>170</v>
      </c>
      <c r="I5698" s="324" t="s">
        <v>170</v>
      </c>
    </row>
    <row r="5699" spans="1:9" x14ac:dyDescent="0.25">
      <c r="A5699" s="393">
        <v>44166</v>
      </c>
      <c r="B5699" s="325" t="s">
        <v>146</v>
      </c>
      <c r="C5699" s="325" t="s">
        <v>169</v>
      </c>
      <c r="D5699" s="325" t="s">
        <v>81</v>
      </c>
      <c r="E5699" s="325" t="s">
        <v>48</v>
      </c>
      <c r="F5699" s="325">
        <v>21</v>
      </c>
      <c r="G5699" s="325" t="s">
        <v>170</v>
      </c>
      <c r="H5699" s="325" t="s">
        <v>170</v>
      </c>
      <c r="I5699" s="325" t="s">
        <v>170</v>
      </c>
    </row>
    <row r="5700" spans="1:9" x14ac:dyDescent="0.25">
      <c r="A5700" s="392">
        <v>44166</v>
      </c>
      <c r="B5700" s="324" t="s">
        <v>146</v>
      </c>
      <c r="C5700" s="324" t="s">
        <v>169</v>
      </c>
      <c r="D5700" s="324" t="s">
        <v>81</v>
      </c>
      <c r="E5700" s="324" t="s">
        <v>49</v>
      </c>
      <c r="F5700" s="324">
        <v>76</v>
      </c>
      <c r="G5700" s="324" t="s">
        <v>170</v>
      </c>
      <c r="H5700" s="324" t="s">
        <v>170</v>
      </c>
      <c r="I5700" s="324" t="s">
        <v>170</v>
      </c>
    </row>
    <row r="5701" spans="1:9" x14ac:dyDescent="0.25">
      <c r="A5701" s="393">
        <v>44166</v>
      </c>
      <c r="B5701" s="325" t="s">
        <v>146</v>
      </c>
      <c r="C5701" s="325" t="s">
        <v>169</v>
      </c>
      <c r="D5701" s="325" t="s">
        <v>81</v>
      </c>
      <c r="E5701" s="325" t="s">
        <v>50</v>
      </c>
      <c r="F5701" s="325">
        <v>60</v>
      </c>
      <c r="G5701" s="325" t="s">
        <v>170</v>
      </c>
      <c r="H5701" s="325" t="s">
        <v>170</v>
      </c>
      <c r="I5701" s="325" t="s">
        <v>170</v>
      </c>
    </row>
    <row r="5702" spans="1:9" x14ac:dyDescent="0.25">
      <c r="A5702" s="392">
        <v>44166</v>
      </c>
      <c r="B5702" s="324" t="s">
        <v>86</v>
      </c>
      <c r="C5702" s="324" t="s">
        <v>169</v>
      </c>
      <c r="D5702" s="324" t="s">
        <v>81</v>
      </c>
      <c r="E5702" s="324" t="s">
        <v>46</v>
      </c>
      <c r="F5702" s="324">
        <v>606</v>
      </c>
      <c r="G5702" s="324">
        <v>560</v>
      </c>
      <c r="H5702" s="324">
        <v>46</v>
      </c>
      <c r="I5702" s="324">
        <v>0.08</v>
      </c>
    </row>
    <row r="5703" spans="1:9" x14ac:dyDescent="0.25">
      <c r="A5703" s="393">
        <v>44166</v>
      </c>
      <c r="B5703" s="325" t="s">
        <v>86</v>
      </c>
      <c r="C5703" s="325" t="s">
        <v>169</v>
      </c>
      <c r="D5703" s="325" t="s">
        <v>81</v>
      </c>
      <c r="E5703" s="325" t="s">
        <v>47</v>
      </c>
      <c r="F5703" s="325">
        <v>456</v>
      </c>
      <c r="G5703" s="325">
        <v>455</v>
      </c>
      <c r="H5703" s="325">
        <v>1</v>
      </c>
      <c r="I5703" s="325">
        <v>0</v>
      </c>
    </row>
    <row r="5704" spans="1:9" x14ac:dyDescent="0.25">
      <c r="A5704" s="392">
        <v>44166</v>
      </c>
      <c r="B5704" s="324" t="s">
        <v>86</v>
      </c>
      <c r="C5704" s="324" t="s">
        <v>169</v>
      </c>
      <c r="D5704" s="324" t="s">
        <v>81</v>
      </c>
      <c r="E5704" s="324" t="s">
        <v>48</v>
      </c>
      <c r="F5704" s="324">
        <v>367</v>
      </c>
      <c r="G5704" s="324">
        <v>364</v>
      </c>
      <c r="H5704" s="324">
        <v>3</v>
      </c>
      <c r="I5704" s="324">
        <v>0.01</v>
      </c>
    </row>
    <row r="5705" spans="1:9" x14ac:dyDescent="0.25">
      <c r="A5705" s="393">
        <v>44166</v>
      </c>
      <c r="B5705" s="325" t="s">
        <v>86</v>
      </c>
      <c r="C5705" s="325" t="s">
        <v>169</v>
      </c>
      <c r="D5705" s="325" t="s">
        <v>81</v>
      </c>
      <c r="E5705" s="325" t="s">
        <v>49</v>
      </c>
      <c r="F5705" s="325">
        <v>464</v>
      </c>
      <c r="G5705" s="325">
        <v>461</v>
      </c>
      <c r="H5705" s="325">
        <v>3</v>
      </c>
      <c r="I5705" s="325">
        <v>0.01</v>
      </c>
    </row>
    <row r="5706" spans="1:9" x14ac:dyDescent="0.25">
      <c r="A5706" s="392">
        <v>44166</v>
      </c>
      <c r="B5706" s="324" t="s">
        <v>86</v>
      </c>
      <c r="C5706" s="324" t="s">
        <v>169</v>
      </c>
      <c r="D5706" s="324" t="s">
        <v>81</v>
      </c>
      <c r="E5706" s="324" t="s">
        <v>50</v>
      </c>
      <c r="F5706" s="324">
        <v>1177</v>
      </c>
      <c r="G5706" s="324">
        <v>1179</v>
      </c>
      <c r="H5706" s="324">
        <v>-2</v>
      </c>
      <c r="I5706" s="324">
        <v>0</v>
      </c>
    </row>
    <row r="5707" spans="1:9" x14ac:dyDescent="0.25">
      <c r="A5707" s="393">
        <v>44166</v>
      </c>
      <c r="B5707" s="325" t="s">
        <v>86</v>
      </c>
      <c r="C5707" s="325" t="s">
        <v>169</v>
      </c>
      <c r="D5707" s="325" t="s">
        <v>82</v>
      </c>
      <c r="E5707" s="325" t="s">
        <v>9</v>
      </c>
      <c r="F5707" s="325">
        <v>520</v>
      </c>
      <c r="G5707" s="325">
        <v>509</v>
      </c>
      <c r="H5707" s="325">
        <v>11</v>
      </c>
      <c r="I5707" s="325">
        <v>0.02</v>
      </c>
    </row>
    <row r="5708" spans="1:9" x14ac:dyDescent="0.25">
      <c r="A5708" s="392">
        <v>44166</v>
      </c>
      <c r="B5708" s="324" t="s">
        <v>86</v>
      </c>
      <c r="C5708" s="324" t="s">
        <v>169</v>
      </c>
      <c r="D5708" s="324" t="s">
        <v>82</v>
      </c>
      <c r="E5708" s="324" t="s">
        <v>10</v>
      </c>
      <c r="F5708" s="324">
        <v>578</v>
      </c>
      <c r="G5708" s="324">
        <v>575</v>
      </c>
      <c r="H5708" s="324">
        <v>3</v>
      </c>
      <c r="I5708" s="324">
        <v>0.01</v>
      </c>
    </row>
    <row r="5709" spans="1:9" x14ac:dyDescent="0.25">
      <c r="A5709" s="393">
        <v>44166</v>
      </c>
      <c r="B5709" s="325" t="s">
        <v>86</v>
      </c>
      <c r="C5709" s="325" t="s">
        <v>169</v>
      </c>
      <c r="D5709" s="325" t="s">
        <v>82</v>
      </c>
      <c r="E5709" s="325" t="s">
        <v>11</v>
      </c>
      <c r="F5709" s="325">
        <v>747</v>
      </c>
      <c r="G5709" s="325">
        <v>745</v>
      </c>
      <c r="H5709" s="325">
        <v>2</v>
      </c>
      <c r="I5709" s="325">
        <v>0</v>
      </c>
    </row>
    <row r="5710" spans="1:9" x14ac:dyDescent="0.25">
      <c r="A5710" s="392">
        <v>44166</v>
      </c>
      <c r="B5710" s="324" t="s">
        <v>86</v>
      </c>
      <c r="C5710" s="324" t="s">
        <v>169</v>
      </c>
      <c r="D5710" s="324" t="s">
        <v>82</v>
      </c>
      <c r="E5710" s="324" t="s">
        <v>12</v>
      </c>
      <c r="F5710" s="324">
        <v>372</v>
      </c>
      <c r="G5710" s="324">
        <v>371</v>
      </c>
      <c r="H5710" s="324">
        <v>1</v>
      </c>
      <c r="I5710" s="324">
        <v>0</v>
      </c>
    </row>
    <row r="5711" spans="1:9" x14ac:dyDescent="0.25">
      <c r="A5711" s="393">
        <v>44166</v>
      </c>
      <c r="B5711" s="325" t="s">
        <v>86</v>
      </c>
      <c r="C5711" s="325" t="s">
        <v>169</v>
      </c>
      <c r="D5711" s="325" t="s">
        <v>82</v>
      </c>
      <c r="E5711" s="325" t="s">
        <v>13</v>
      </c>
      <c r="F5711" s="325">
        <v>727</v>
      </c>
      <c r="G5711" s="325">
        <v>693</v>
      </c>
      <c r="H5711" s="325">
        <v>34</v>
      </c>
      <c r="I5711" s="325">
        <v>0.05</v>
      </c>
    </row>
    <row r="5712" spans="1:9" x14ac:dyDescent="0.25">
      <c r="A5712" s="392">
        <v>44166</v>
      </c>
      <c r="B5712" s="324" t="s">
        <v>87</v>
      </c>
      <c r="C5712" s="324" t="s">
        <v>169</v>
      </c>
      <c r="D5712" s="324" t="s">
        <v>81</v>
      </c>
      <c r="E5712" s="324" t="s">
        <v>46</v>
      </c>
      <c r="F5712" s="324">
        <v>21</v>
      </c>
      <c r="G5712" s="324">
        <v>16</v>
      </c>
      <c r="H5712" s="324">
        <v>5</v>
      </c>
      <c r="I5712" s="324">
        <v>0.31</v>
      </c>
    </row>
    <row r="5713" spans="1:9" x14ac:dyDescent="0.25">
      <c r="A5713" s="393">
        <v>44166</v>
      </c>
      <c r="B5713" s="325" t="s">
        <v>87</v>
      </c>
      <c r="C5713" s="325" t="s">
        <v>169</v>
      </c>
      <c r="D5713" s="325" t="s">
        <v>81</v>
      </c>
      <c r="E5713" s="325" t="s">
        <v>47</v>
      </c>
      <c r="F5713" s="325">
        <v>105</v>
      </c>
      <c r="G5713" s="325">
        <v>95</v>
      </c>
      <c r="H5713" s="325">
        <v>10</v>
      </c>
      <c r="I5713" s="325">
        <v>0.11</v>
      </c>
    </row>
    <row r="5714" spans="1:9" x14ac:dyDescent="0.25">
      <c r="A5714" s="392">
        <v>44166</v>
      </c>
      <c r="B5714" s="324" t="s">
        <v>87</v>
      </c>
      <c r="C5714" s="324" t="s">
        <v>169</v>
      </c>
      <c r="D5714" s="324" t="s">
        <v>81</v>
      </c>
      <c r="E5714" s="324" t="s">
        <v>48</v>
      </c>
      <c r="F5714" s="324">
        <v>53</v>
      </c>
      <c r="G5714" s="324">
        <v>61</v>
      </c>
      <c r="H5714" s="324">
        <v>-8</v>
      </c>
      <c r="I5714" s="324">
        <v>-0.13</v>
      </c>
    </row>
    <row r="5715" spans="1:9" x14ac:dyDescent="0.25">
      <c r="A5715" s="393">
        <v>44166</v>
      </c>
      <c r="B5715" s="325" t="s">
        <v>87</v>
      </c>
      <c r="C5715" s="325" t="s">
        <v>169</v>
      </c>
      <c r="D5715" s="325" t="s">
        <v>81</v>
      </c>
      <c r="E5715" s="325" t="s">
        <v>50</v>
      </c>
      <c r="F5715" s="325">
        <v>89</v>
      </c>
      <c r="G5715" s="325">
        <v>89</v>
      </c>
      <c r="H5715" s="325">
        <v>0</v>
      </c>
      <c r="I5715" s="325">
        <v>0</v>
      </c>
    </row>
    <row r="5716" spans="1:9" x14ac:dyDescent="0.25">
      <c r="A5716" s="392">
        <v>44166</v>
      </c>
      <c r="B5716" s="324" t="s">
        <v>88</v>
      </c>
      <c r="C5716" s="324" t="s">
        <v>169</v>
      </c>
      <c r="D5716" s="324" t="s">
        <v>81</v>
      </c>
      <c r="E5716" s="324" t="s">
        <v>46</v>
      </c>
      <c r="F5716" s="324">
        <v>212</v>
      </c>
      <c r="G5716" s="324">
        <v>190</v>
      </c>
      <c r="H5716" s="324">
        <v>22</v>
      </c>
      <c r="I5716" s="324">
        <v>0.12</v>
      </c>
    </row>
    <row r="5717" spans="1:9" x14ac:dyDescent="0.25">
      <c r="A5717" s="393">
        <v>44166</v>
      </c>
      <c r="B5717" s="325" t="s">
        <v>88</v>
      </c>
      <c r="C5717" s="325" t="s">
        <v>169</v>
      </c>
      <c r="D5717" s="325" t="s">
        <v>81</v>
      </c>
      <c r="E5717" s="325" t="s">
        <v>47</v>
      </c>
      <c r="F5717" s="325">
        <v>292</v>
      </c>
      <c r="G5717" s="325">
        <v>285</v>
      </c>
      <c r="H5717" s="325">
        <v>7</v>
      </c>
      <c r="I5717" s="325">
        <v>0.02</v>
      </c>
    </row>
    <row r="5718" spans="1:9" x14ac:dyDescent="0.25">
      <c r="A5718" s="392">
        <v>44166</v>
      </c>
      <c r="B5718" s="324" t="s">
        <v>88</v>
      </c>
      <c r="C5718" s="324" t="s">
        <v>169</v>
      </c>
      <c r="D5718" s="324" t="s">
        <v>81</v>
      </c>
      <c r="E5718" s="324" t="s">
        <v>48</v>
      </c>
      <c r="F5718" s="324">
        <v>188</v>
      </c>
      <c r="G5718" s="324">
        <v>199</v>
      </c>
      <c r="H5718" s="324">
        <v>-11</v>
      </c>
      <c r="I5718" s="324">
        <v>-0.06</v>
      </c>
    </row>
    <row r="5719" spans="1:9" x14ac:dyDescent="0.25">
      <c r="A5719" s="393">
        <v>44166</v>
      </c>
      <c r="B5719" s="325" t="s">
        <v>88</v>
      </c>
      <c r="C5719" s="325" t="s">
        <v>169</v>
      </c>
      <c r="D5719" s="325" t="s">
        <v>81</v>
      </c>
      <c r="E5719" s="325" t="s">
        <v>49</v>
      </c>
      <c r="F5719" s="325">
        <v>76</v>
      </c>
      <c r="G5719" s="325">
        <v>75</v>
      </c>
      <c r="H5719" s="325">
        <v>1</v>
      </c>
      <c r="I5719" s="325">
        <v>0.01</v>
      </c>
    </row>
    <row r="5720" spans="1:9" x14ac:dyDescent="0.25">
      <c r="A5720" s="392">
        <v>44166</v>
      </c>
      <c r="B5720" s="324" t="s">
        <v>88</v>
      </c>
      <c r="C5720" s="324" t="s">
        <v>169</v>
      </c>
      <c r="D5720" s="324" t="s">
        <v>81</v>
      </c>
      <c r="E5720" s="324" t="s">
        <v>50</v>
      </c>
      <c r="F5720" s="324">
        <v>634</v>
      </c>
      <c r="G5720" s="324">
        <v>634</v>
      </c>
      <c r="H5720" s="324">
        <v>0</v>
      </c>
      <c r="I5720" s="324">
        <v>0</v>
      </c>
    </row>
    <row r="5721" spans="1:9" x14ac:dyDescent="0.25">
      <c r="A5721" s="393">
        <v>44166</v>
      </c>
      <c r="B5721" s="325" t="s">
        <v>88</v>
      </c>
      <c r="C5721" s="325" t="s">
        <v>169</v>
      </c>
      <c r="D5721" s="325" t="s">
        <v>82</v>
      </c>
      <c r="E5721" s="325" t="s">
        <v>9</v>
      </c>
      <c r="F5721" s="325">
        <v>366</v>
      </c>
      <c r="G5721" s="325">
        <v>363</v>
      </c>
      <c r="H5721" s="325">
        <v>3</v>
      </c>
      <c r="I5721" s="325">
        <v>0.01</v>
      </c>
    </row>
    <row r="5722" spans="1:9" x14ac:dyDescent="0.25">
      <c r="A5722" s="392">
        <v>44166</v>
      </c>
      <c r="B5722" s="324" t="s">
        <v>88</v>
      </c>
      <c r="C5722" s="324" t="s">
        <v>169</v>
      </c>
      <c r="D5722" s="324" t="s">
        <v>82</v>
      </c>
      <c r="E5722" s="324" t="s">
        <v>10</v>
      </c>
      <c r="F5722" s="324">
        <v>51</v>
      </c>
      <c r="G5722" s="324">
        <v>51</v>
      </c>
      <c r="H5722" s="324">
        <v>0</v>
      </c>
      <c r="I5722" s="324">
        <v>0</v>
      </c>
    </row>
    <row r="5723" spans="1:9" x14ac:dyDescent="0.25">
      <c r="A5723" s="393">
        <v>44166</v>
      </c>
      <c r="B5723" s="325" t="s">
        <v>88</v>
      </c>
      <c r="C5723" s="325" t="s">
        <v>169</v>
      </c>
      <c r="D5723" s="325" t="s">
        <v>82</v>
      </c>
      <c r="E5723" s="325" t="s">
        <v>11</v>
      </c>
      <c r="F5723" s="325">
        <v>110</v>
      </c>
      <c r="G5723" s="325">
        <v>109</v>
      </c>
      <c r="H5723" s="325">
        <v>1</v>
      </c>
      <c r="I5723" s="325">
        <v>0.01</v>
      </c>
    </row>
    <row r="5724" spans="1:9" x14ac:dyDescent="0.25">
      <c r="A5724" s="392">
        <v>44166</v>
      </c>
      <c r="B5724" s="324" t="s">
        <v>88</v>
      </c>
      <c r="C5724" s="324" t="s">
        <v>169</v>
      </c>
      <c r="D5724" s="324" t="s">
        <v>82</v>
      </c>
      <c r="E5724" s="324" t="s">
        <v>12</v>
      </c>
      <c r="F5724" s="324">
        <v>91</v>
      </c>
      <c r="G5724" s="324">
        <v>90</v>
      </c>
      <c r="H5724" s="324">
        <v>1</v>
      </c>
      <c r="I5724" s="324">
        <v>0.01</v>
      </c>
    </row>
    <row r="5725" spans="1:9" x14ac:dyDescent="0.25">
      <c r="A5725" s="393">
        <v>44166</v>
      </c>
      <c r="B5725" s="325" t="s">
        <v>88</v>
      </c>
      <c r="C5725" s="325" t="s">
        <v>169</v>
      </c>
      <c r="D5725" s="325" t="s">
        <v>82</v>
      </c>
      <c r="E5725" s="325" t="s">
        <v>13</v>
      </c>
      <c r="F5725" s="325">
        <v>425</v>
      </c>
      <c r="G5725" s="325">
        <v>411</v>
      </c>
      <c r="H5725" s="325">
        <v>14</v>
      </c>
      <c r="I5725" s="325">
        <v>0.03</v>
      </c>
    </row>
    <row r="5726" spans="1:9" x14ac:dyDescent="0.25">
      <c r="A5726" s="392">
        <v>44166</v>
      </c>
      <c r="B5726" s="324" t="s">
        <v>89</v>
      </c>
      <c r="C5726" s="324" t="s">
        <v>169</v>
      </c>
      <c r="D5726" s="324" t="s">
        <v>81</v>
      </c>
      <c r="E5726" s="324" t="s">
        <v>46</v>
      </c>
      <c r="F5726" s="324">
        <v>532</v>
      </c>
      <c r="G5726" s="324">
        <v>476</v>
      </c>
      <c r="H5726" s="324">
        <v>56</v>
      </c>
      <c r="I5726" s="324">
        <v>0.12</v>
      </c>
    </row>
    <row r="5727" spans="1:9" x14ac:dyDescent="0.25">
      <c r="A5727" s="393">
        <v>44166</v>
      </c>
      <c r="B5727" s="325" t="s">
        <v>89</v>
      </c>
      <c r="C5727" s="325" t="s">
        <v>169</v>
      </c>
      <c r="D5727" s="325" t="s">
        <v>81</v>
      </c>
      <c r="E5727" s="325" t="s">
        <v>47</v>
      </c>
      <c r="F5727" s="325">
        <v>479</v>
      </c>
      <c r="G5727" s="325">
        <v>457</v>
      </c>
      <c r="H5727" s="325">
        <v>22</v>
      </c>
      <c r="I5727" s="325">
        <v>0.05</v>
      </c>
    </row>
    <row r="5728" spans="1:9" x14ac:dyDescent="0.25">
      <c r="A5728" s="392">
        <v>44166</v>
      </c>
      <c r="B5728" s="324" t="s">
        <v>89</v>
      </c>
      <c r="C5728" s="324" t="s">
        <v>169</v>
      </c>
      <c r="D5728" s="324" t="s">
        <v>81</v>
      </c>
      <c r="E5728" s="324" t="s">
        <v>48</v>
      </c>
      <c r="F5728" s="324">
        <v>316</v>
      </c>
      <c r="G5728" s="324">
        <v>316</v>
      </c>
      <c r="H5728" s="324">
        <v>0</v>
      </c>
      <c r="I5728" s="324">
        <v>0</v>
      </c>
    </row>
    <row r="5729" spans="1:9" x14ac:dyDescent="0.25">
      <c r="A5729" s="393">
        <v>44166</v>
      </c>
      <c r="B5729" s="325" t="s">
        <v>89</v>
      </c>
      <c r="C5729" s="325" t="s">
        <v>169</v>
      </c>
      <c r="D5729" s="325" t="s">
        <v>81</v>
      </c>
      <c r="E5729" s="325" t="s">
        <v>50</v>
      </c>
      <c r="F5729" s="325">
        <v>640</v>
      </c>
      <c r="G5729" s="325">
        <v>634</v>
      </c>
      <c r="H5729" s="325">
        <v>6</v>
      </c>
      <c r="I5729" s="325">
        <v>0.01</v>
      </c>
    </row>
    <row r="5730" spans="1:9" x14ac:dyDescent="0.25">
      <c r="A5730" s="392">
        <v>44166</v>
      </c>
      <c r="B5730" s="324" t="s">
        <v>89</v>
      </c>
      <c r="C5730" s="324" t="s">
        <v>169</v>
      </c>
      <c r="D5730" s="324" t="s">
        <v>82</v>
      </c>
      <c r="E5730" s="324" t="s">
        <v>9</v>
      </c>
      <c r="F5730" s="324">
        <v>78</v>
      </c>
      <c r="G5730" s="324">
        <v>75</v>
      </c>
      <c r="H5730" s="324">
        <v>3</v>
      </c>
      <c r="I5730" s="324">
        <v>0.04</v>
      </c>
    </row>
    <row r="5731" spans="1:9" x14ac:dyDescent="0.25">
      <c r="A5731" s="393">
        <v>44166</v>
      </c>
      <c r="B5731" s="325" t="s">
        <v>89</v>
      </c>
      <c r="C5731" s="325" t="s">
        <v>169</v>
      </c>
      <c r="D5731" s="325" t="s">
        <v>82</v>
      </c>
      <c r="E5731" s="325" t="s">
        <v>10</v>
      </c>
      <c r="F5731" s="325">
        <v>63</v>
      </c>
      <c r="G5731" s="325">
        <v>62</v>
      </c>
      <c r="H5731" s="325">
        <v>1</v>
      </c>
      <c r="I5731" s="325">
        <v>0.02</v>
      </c>
    </row>
    <row r="5732" spans="1:9" x14ac:dyDescent="0.25">
      <c r="A5732" s="392">
        <v>44166</v>
      </c>
      <c r="B5732" s="324" t="s">
        <v>89</v>
      </c>
      <c r="C5732" s="324" t="s">
        <v>169</v>
      </c>
      <c r="D5732" s="324" t="s">
        <v>82</v>
      </c>
      <c r="E5732" s="324" t="s">
        <v>11</v>
      </c>
      <c r="F5732" s="324">
        <v>70</v>
      </c>
      <c r="G5732" s="324">
        <v>70</v>
      </c>
      <c r="H5732" s="324">
        <v>0</v>
      </c>
      <c r="I5732" s="324">
        <v>0</v>
      </c>
    </row>
    <row r="5733" spans="1:9" x14ac:dyDescent="0.25">
      <c r="A5733" s="393">
        <v>44166</v>
      </c>
      <c r="B5733" s="325" t="s">
        <v>89</v>
      </c>
      <c r="C5733" s="325" t="s">
        <v>169</v>
      </c>
      <c r="D5733" s="325" t="s">
        <v>82</v>
      </c>
      <c r="E5733" s="325" t="s">
        <v>12</v>
      </c>
      <c r="F5733" s="325">
        <v>140</v>
      </c>
      <c r="G5733" s="325">
        <v>140</v>
      </c>
      <c r="H5733" s="325">
        <v>0</v>
      </c>
      <c r="I5733" s="325">
        <v>0</v>
      </c>
    </row>
    <row r="5734" spans="1:9" x14ac:dyDescent="0.25">
      <c r="A5734" s="392">
        <v>44166</v>
      </c>
      <c r="B5734" s="324" t="s">
        <v>89</v>
      </c>
      <c r="C5734" s="324" t="s">
        <v>169</v>
      </c>
      <c r="D5734" s="324" t="s">
        <v>82</v>
      </c>
      <c r="E5734" s="324" t="s">
        <v>13</v>
      </c>
      <c r="F5734" s="324">
        <v>642</v>
      </c>
      <c r="G5734" s="324">
        <v>627</v>
      </c>
      <c r="H5734" s="324">
        <v>15</v>
      </c>
      <c r="I5734" s="324">
        <v>0.02</v>
      </c>
    </row>
    <row r="5735" spans="1:9" x14ac:dyDescent="0.25">
      <c r="A5735" s="393">
        <v>44166</v>
      </c>
      <c r="B5735" s="325" t="s">
        <v>90</v>
      </c>
      <c r="C5735" s="325" t="s">
        <v>169</v>
      </c>
      <c r="D5735" s="325" t="s">
        <v>81</v>
      </c>
      <c r="E5735" s="325" t="s">
        <v>46</v>
      </c>
      <c r="F5735" s="325">
        <v>70</v>
      </c>
      <c r="G5735" s="325">
        <v>64</v>
      </c>
      <c r="H5735" s="325">
        <v>6</v>
      </c>
      <c r="I5735" s="325">
        <v>0.09</v>
      </c>
    </row>
    <row r="5736" spans="1:9" x14ac:dyDescent="0.25">
      <c r="A5736" s="392">
        <v>44166</v>
      </c>
      <c r="B5736" s="324" t="s">
        <v>90</v>
      </c>
      <c r="C5736" s="324" t="s">
        <v>169</v>
      </c>
      <c r="D5736" s="324" t="s">
        <v>81</v>
      </c>
      <c r="E5736" s="324" t="s">
        <v>47</v>
      </c>
      <c r="F5736" s="324">
        <v>183</v>
      </c>
      <c r="G5736" s="324">
        <v>178</v>
      </c>
      <c r="H5736" s="324">
        <v>5</v>
      </c>
      <c r="I5736" s="324">
        <v>0.03</v>
      </c>
    </row>
    <row r="5737" spans="1:9" x14ac:dyDescent="0.25">
      <c r="A5737" s="393">
        <v>44166</v>
      </c>
      <c r="B5737" s="325" t="s">
        <v>90</v>
      </c>
      <c r="C5737" s="325" t="s">
        <v>169</v>
      </c>
      <c r="D5737" s="325" t="s">
        <v>81</v>
      </c>
      <c r="E5737" s="325" t="s">
        <v>48</v>
      </c>
      <c r="F5737" s="325">
        <v>143</v>
      </c>
      <c r="G5737" s="325">
        <v>145</v>
      </c>
      <c r="H5737" s="325">
        <v>-2</v>
      </c>
      <c r="I5737" s="325">
        <v>-0.01</v>
      </c>
    </row>
    <row r="5738" spans="1:9" x14ac:dyDescent="0.25">
      <c r="A5738" s="392">
        <v>44166</v>
      </c>
      <c r="B5738" s="324" t="s">
        <v>90</v>
      </c>
      <c r="C5738" s="324" t="s">
        <v>169</v>
      </c>
      <c r="D5738" s="324" t="s">
        <v>81</v>
      </c>
      <c r="E5738" s="324" t="s">
        <v>50</v>
      </c>
      <c r="F5738" s="324">
        <v>459</v>
      </c>
      <c r="G5738" s="324">
        <v>460</v>
      </c>
      <c r="H5738" s="324">
        <v>-1</v>
      </c>
      <c r="I5738" s="324">
        <v>0</v>
      </c>
    </row>
    <row r="5739" spans="1:9" x14ac:dyDescent="0.25">
      <c r="A5739" s="393">
        <v>44166</v>
      </c>
      <c r="B5739" s="325" t="s">
        <v>147</v>
      </c>
      <c r="C5739" s="325" t="s">
        <v>169</v>
      </c>
      <c r="D5739" s="325" t="s">
        <v>81</v>
      </c>
      <c r="E5739" s="325" t="s">
        <v>46</v>
      </c>
      <c r="F5739" s="325">
        <v>29</v>
      </c>
      <c r="G5739" s="325" t="s">
        <v>170</v>
      </c>
      <c r="H5739" s="325" t="s">
        <v>170</v>
      </c>
      <c r="I5739" s="325" t="s">
        <v>170</v>
      </c>
    </row>
    <row r="5740" spans="1:9" x14ac:dyDescent="0.25">
      <c r="A5740" s="392">
        <v>44166</v>
      </c>
      <c r="B5740" s="324" t="s">
        <v>147</v>
      </c>
      <c r="C5740" s="324" t="s">
        <v>169</v>
      </c>
      <c r="D5740" s="324" t="s">
        <v>81</v>
      </c>
      <c r="E5740" s="324" t="s">
        <v>47</v>
      </c>
      <c r="F5740" s="324">
        <v>26</v>
      </c>
      <c r="G5740" s="324" t="s">
        <v>170</v>
      </c>
      <c r="H5740" s="324" t="s">
        <v>170</v>
      </c>
      <c r="I5740" s="324" t="s">
        <v>170</v>
      </c>
    </row>
    <row r="5741" spans="1:9" x14ac:dyDescent="0.25">
      <c r="A5741" s="393">
        <v>44166</v>
      </c>
      <c r="B5741" s="325" t="s">
        <v>147</v>
      </c>
      <c r="C5741" s="325" t="s">
        <v>169</v>
      </c>
      <c r="D5741" s="325" t="s">
        <v>81</v>
      </c>
      <c r="E5741" s="325" t="s">
        <v>48</v>
      </c>
      <c r="F5741" s="325">
        <v>22</v>
      </c>
      <c r="G5741" s="325" t="s">
        <v>170</v>
      </c>
      <c r="H5741" s="325" t="s">
        <v>170</v>
      </c>
      <c r="I5741" s="325" t="s">
        <v>170</v>
      </c>
    </row>
    <row r="5742" spans="1:9" x14ac:dyDescent="0.25">
      <c r="A5742" s="392">
        <v>44166</v>
      </c>
      <c r="B5742" s="324" t="s">
        <v>147</v>
      </c>
      <c r="C5742" s="324" t="s">
        <v>169</v>
      </c>
      <c r="D5742" s="324" t="s">
        <v>81</v>
      </c>
      <c r="E5742" s="324" t="s">
        <v>50</v>
      </c>
      <c r="F5742" s="324">
        <v>57</v>
      </c>
      <c r="G5742" s="324" t="s">
        <v>170</v>
      </c>
      <c r="H5742" s="324" t="s">
        <v>170</v>
      </c>
      <c r="I5742" s="324" t="s">
        <v>170</v>
      </c>
    </row>
    <row r="5743" spans="1:9" x14ac:dyDescent="0.25">
      <c r="A5743" s="393">
        <v>44166</v>
      </c>
      <c r="B5743" s="325" t="s">
        <v>147</v>
      </c>
      <c r="C5743" s="325" t="s">
        <v>169</v>
      </c>
      <c r="D5743" s="325" t="s">
        <v>82</v>
      </c>
      <c r="E5743" s="325" t="s">
        <v>9</v>
      </c>
      <c r="F5743" s="325">
        <v>5</v>
      </c>
      <c r="G5743" s="325" t="s">
        <v>170</v>
      </c>
      <c r="H5743" s="325" t="s">
        <v>170</v>
      </c>
      <c r="I5743" s="325" t="s">
        <v>170</v>
      </c>
    </row>
    <row r="5744" spans="1:9" x14ac:dyDescent="0.25">
      <c r="A5744" s="392">
        <v>44166</v>
      </c>
      <c r="B5744" s="324" t="s">
        <v>147</v>
      </c>
      <c r="C5744" s="324" t="s">
        <v>169</v>
      </c>
      <c r="D5744" s="324" t="s">
        <v>82</v>
      </c>
      <c r="E5744" s="324" t="s">
        <v>10</v>
      </c>
      <c r="F5744" s="324">
        <v>16</v>
      </c>
      <c r="G5744" s="324" t="s">
        <v>170</v>
      </c>
      <c r="H5744" s="324" t="s">
        <v>170</v>
      </c>
      <c r="I5744" s="324" t="s">
        <v>170</v>
      </c>
    </row>
    <row r="5745" spans="1:9" x14ac:dyDescent="0.25">
      <c r="A5745" s="393">
        <v>44166</v>
      </c>
      <c r="B5745" s="325" t="s">
        <v>147</v>
      </c>
      <c r="C5745" s="325" t="s">
        <v>169</v>
      </c>
      <c r="D5745" s="325" t="s">
        <v>82</v>
      </c>
      <c r="E5745" s="325" t="s">
        <v>11</v>
      </c>
      <c r="F5745" s="325">
        <v>19</v>
      </c>
      <c r="G5745" s="325" t="s">
        <v>170</v>
      </c>
      <c r="H5745" s="325" t="s">
        <v>170</v>
      </c>
      <c r="I5745" s="325" t="s">
        <v>170</v>
      </c>
    </row>
    <row r="5746" spans="1:9" x14ac:dyDescent="0.25">
      <c r="A5746" s="392">
        <v>44166</v>
      </c>
      <c r="B5746" s="324" t="s">
        <v>147</v>
      </c>
      <c r="C5746" s="324" t="s">
        <v>169</v>
      </c>
      <c r="D5746" s="324" t="s">
        <v>82</v>
      </c>
      <c r="E5746" s="324" t="s">
        <v>12</v>
      </c>
      <c r="F5746" s="324">
        <v>20</v>
      </c>
      <c r="G5746" s="324" t="s">
        <v>170</v>
      </c>
      <c r="H5746" s="324" t="s">
        <v>170</v>
      </c>
      <c r="I5746" s="324" t="s">
        <v>170</v>
      </c>
    </row>
    <row r="5747" spans="1:9" x14ac:dyDescent="0.25">
      <c r="A5747" s="393">
        <v>44166</v>
      </c>
      <c r="B5747" s="325" t="s">
        <v>147</v>
      </c>
      <c r="C5747" s="325" t="s">
        <v>169</v>
      </c>
      <c r="D5747" s="325" t="s">
        <v>82</v>
      </c>
      <c r="E5747" s="325" t="s">
        <v>13</v>
      </c>
      <c r="F5747" s="325">
        <v>74</v>
      </c>
      <c r="G5747" s="325" t="s">
        <v>170</v>
      </c>
      <c r="H5747" s="325" t="s">
        <v>170</v>
      </c>
      <c r="I5747" s="325" t="s">
        <v>170</v>
      </c>
    </row>
    <row r="5748" spans="1:9" x14ac:dyDescent="0.25">
      <c r="A5748" s="392">
        <v>44166</v>
      </c>
      <c r="B5748" s="324" t="s">
        <v>148</v>
      </c>
      <c r="C5748" s="324" t="s">
        <v>169</v>
      </c>
      <c r="D5748" s="324" t="s">
        <v>81</v>
      </c>
      <c r="E5748" s="324" t="s">
        <v>46</v>
      </c>
      <c r="F5748" s="324">
        <v>178</v>
      </c>
      <c r="G5748" s="324" t="s">
        <v>170</v>
      </c>
      <c r="H5748" s="324" t="s">
        <v>170</v>
      </c>
      <c r="I5748" s="324" t="s">
        <v>170</v>
      </c>
    </row>
    <row r="5749" spans="1:9" x14ac:dyDescent="0.25">
      <c r="A5749" s="393">
        <v>44166</v>
      </c>
      <c r="B5749" s="325" t="s">
        <v>148</v>
      </c>
      <c r="C5749" s="325" t="s">
        <v>169</v>
      </c>
      <c r="D5749" s="325" t="s">
        <v>81</v>
      </c>
      <c r="E5749" s="325" t="s">
        <v>47</v>
      </c>
      <c r="F5749" s="325">
        <v>184</v>
      </c>
      <c r="G5749" s="325" t="s">
        <v>170</v>
      </c>
      <c r="H5749" s="325" t="s">
        <v>170</v>
      </c>
      <c r="I5749" s="325" t="s">
        <v>170</v>
      </c>
    </row>
    <row r="5750" spans="1:9" x14ac:dyDescent="0.25">
      <c r="A5750" s="392">
        <v>44166</v>
      </c>
      <c r="B5750" s="324" t="s">
        <v>148</v>
      </c>
      <c r="C5750" s="324" t="s">
        <v>169</v>
      </c>
      <c r="D5750" s="324" t="s">
        <v>81</v>
      </c>
      <c r="E5750" s="324" t="s">
        <v>48</v>
      </c>
      <c r="F5750" s="324">
        <v>184</v>
      </c>
      <c r="G5750" s="324" t="s">
        <v>170</v>
      </c>
      <c r="H5750" s="324" t="s">
        <v>170</v>
      </c>
      <c r="I5750" s="324" t="s">
        <v>170</v>
      </c>
    </row>
    <row r="5751" spans="1:9" x14ac:dyDescent="0.25">
      <c r="A5751" s="393">
        <v>44166</v>
      </c>
      <c r="B5751" s="325" t="s">
        <v>148</v>
      </c>
      <c r="C5751" s="325" t="s">
        <v>169</v>
      </c>
      <c r="D5751" s="325" t="s">
        <v>81</v>
      </c>
      <c r="E5751" s="325" t="s">
        <v>50</v>
      </c>
      <c r="F5751" s="325">
        <v>234</v>
      </c>
      <c r="G5751" s="325" t="s">
        <v>170</v>
      </c>
      <c r="H5751" s="325" t="s">
        <v>170</v>
      </c>
      <c r="I5751" s="325" t="s">
        <v>170</v>
      </c>
    </row>
    <row r="5752" spans="1:9" x14ac:dyDescent="0.25">
      <c r="A5752" s="392">
        <v>44166</v>
      </c>
      <c r="B5752" s="324" t="s">
        <v>148</v>
      </c>
      <c r="C5752" s="324" t="s">
        <v>169</v>
      </c>
      <c r="D5752" s="324" t="s">
        <v>82</v>
      </c>
      <c r="E5752" s="324" t="s">
        <v>9</v>
      </c>
      <c r="F5752" s="324">
        <v>221</v>
      </c>
      <c r="G5752" s="324" t="s">
        <v>170</v>
      </c>
      <c r="H5752" s="324" t="s">
        <v>170</v>
      </c>
      <c r="I5752" s="324" t="s">
        <v>170</v>
      </c>
    </row>
    <row r="5753" spans="1:9" x14ac:dyDescent="0.25">
      <c r="A5753" s="393">
        <v>44166</v>
      </c>
      <c r="B5753" s="325" t="s">
        <v>148</v>
      </c>
      <c r="C5753" s="325" t="s">
        <v>169</v>
      </c>
      <c r="D5753" s="325" t="s">
        <v>82</v>
      </c>
      <c r="E5753" s="325" t="s">
        <v>10</v>
      </c>
      <c r="F5753" s="325">
        <v>30</v>
      </c>
      <c r="G5753" s="325" t="s">
        <v>170</v>
      </c>
      <c r="H5753" s="325" t="s">
        <v>170</v>
      </c>
      <c r="I5753" s="325" t="s">
        <v>170</v>
      </c>
    </row>
    <row r="5754" spans="1:9" x14ac:dyDescent="0.25">
      <c r="A5754" s="392">
        <v>44166</v>
      </c>
      <c r="B5754" s="324" t="s">
        <v>148</v>
      </c>
      <c r="C5754" s="324" t="s">
        <v>169</v>
      </c>
      <c r="D5754" s="324" t="s">
        <v>82</v>
      </c>
      <c r="E5754" s="324" t="s">
        <v>11</v>
      </c>
      <c r="F5754" s="324">
        <v>121</v>
      </c>
      <c r="G5754" s="324" t="s">
        <v>170</v>
      </c>
      <c r="H5754" s="324" t="s">
        <v>170</v>
      </c>
      <c r="I5754" s="324" t="s">
        <v>170</v>
      </c>
    </row>
    <row r="5755" spans="1:9" x14ac:dyDescent="0.25">
      <c r="A5755" s="393">
        <v>44166</v>
      </c>
      <c r="B5755" s="325" t="s">
        <v>148</v>
      </c>
      <c r="C5755" s="325" t="s">
        <v>169</v>
      </c>
      <c r="D5755" s="325" t="s">
        <v>82</v>
      </c>
      <c r="E5755" s="325" t="s">
        <v>12</v>
      </c>
      <c r="F5755" s="325">
        <v>67</v>
      </c>
      <c r="G5755" s="325" t="s">
        <v>170</v>
      </c>
      <c r="H5755" s="325" t="s">
        <v>170</v>
      </c>
      <c r="I5755" s="325" t="s">
        <v>170</v>
      </c>
    </row>
    <row r="5756" spans="1:9" x14ac:dyDescent="0.25">
      <c r="A5756" s="392">
        <v>44166</v>
      </c>
      <c r="B5756" s="324" t="s">
        <v>148</v>
      </c>
      <c r="C5756" s="324" t="s">
        <v>169</v>
      </c>
      <c r="D5756" s="324" t="s">
        <v>82</v>
      </c>
      <c r="E5756" s="324" t="s">
        <v>13</v>
      </c>
      <c r="F5756" s="324">
        <v>341</v>
      </c>
      <c r="G5756" s="324" t="s">
        <v>170</v>
      </c>
      <c r="H5756" s="324" t="s">
        <v>170</v>
      </c>
      <c r="I5756" s="324" t="s">
        <v>170</v>
      </c>
    </row>
    <row r="5757" spans="1:9" x14ac:dyDescent="0.25">
      <c r="A5757" s="393">
        <v>44166</v>
      </c>
      <c r="B5757" s="325" t="s">
        <v>149</v>
      </c>
      <c r="C5757" s="325" t="s">
        <v>169</v>
      </c>
      <c r="D5757" s="325" t="s">
        <v>81</v>
      </c>
      <c r="E5757" s="325" t="s">
        <v>46</v>
      </c>
      <c r="F5757" s="325">
        <v>55</v>
      </c>
      <c r="G5757" s="325" t="s">
        <v>170</v>
      </c>
      <c r="H5757" s="325" t="s">
        <v>170</v>
      </c>
      <c r="I5757" s="325" t="s">
        <v>170</v>
      </c>
    </row>
    <row r="5758" spans="1:9" x14ac:dyDescent="0.25">
      <c r="A5758" s="392">
        <v>44166</v>
      </c>
      <c r="B5758" s="324" t="s">
        <v>149</v>
      </c>
      <c r="C5758" s="324" t="s">
        <v>169</v>
      </c>
      <c r="D5758" s="324" t="s">
        <v>81</v>
      </c>
      <c r="E5758" s="324" t="s">
        <v>47</v>
      </c>
      <c r="F5758" s="324">
        <v>126</v>
      </c>
      <c r="G5758" s="324" t="s">
        <v>170</v>
      </c>
      <c r="H5758" s="324" t="s">
        <v>170</v>
      </c>
      <c r="I5758" s="324" t="s">
        <v>170</v>
      </c>
    </row>
    <row r="5759" spans="1:9" x14ac:dyDescent="0.25">
      <c r="A5759" s="393">
        <v>44166</v>
      </c>
      <c r="B5759" s="325" t="s">
        <v>149</v>
      </c>
      <c r="C5759" s="325" t="s">
        <v>169</v>
      </c>
      <c r="D5759" s="325" t="s">
        <v>81</v>
      </c>
      <c r="E5759" s="325" t="s">
        <v>48</v>
      </c>
      <c r="F5759" s="325">
        <v>121</v>
      </c>
      <c r="G5759" s="325" t="s">
        <v>170</v>
      </c>
      <c r="H5759" s="325" t="s">
        <v>170</v>
      </c>
      <c r="I5759" s="325" t="s">
        <v>170</v>
      </c>
    </row>
    <row r="5760" spans="1:9" x14ac:dyDescent="0.25">
      <c r="A5760" s="392">
        <v>44166</v>
      </c>
      <c r="B5760" s="324" t="s">
        <v>149</v>
      </c>
      <c r="C5760" s="324" t="s">
        <v>169</v>
      </c>
      <c r="D5760" s="324" t="s">
        <v>81</v>
      </c>
      <c r="E5760" s="324" t="s">
        <v>50</v>
      </c>
      <c r="F5760" s="324">
        <v>373</v>
      </c>
      <c r="G5760" s="324" t="s">
        <v>170</v>
      </c>
      <c r="H5760" s="324" t="s">
        <v>170</v>
      </c>
      <c r="I5760" s="324" t="s">
        <v>170</v>
      </c>
    </row>
    <row r="5761" spans="1:9" x14ac:dyDescent="0.25">
      <c r="A5761" s="393">
        <v>44166</v>
      </c>
      <c r="B5761" s="325" t="s">
        <v>150</v>
      </c>
      <c r="C5761" s="325" t="s">
        <v>169</v>
      </c>
      <c r="D5761" s="325" t="s">
        <v>81</v>
      </c>
      <c r="E5761" s="325" t="s">
        <v>46</v>
      </c>
      <c r="F5761" s="325">
        <v>190</v>
      </c>
      <c r="G5761" s="325" t="s">
        <v>170</v>
      </c>
      <c r="H5761" s="325" t="s">
        <v>170</v>
      </c>
      <c r="I5761" s="325" t="s">
        <v>170</v>
      </c>
    </row>
    <row r="5762" spans="1:9" x14ac:dyDescent="0.25">
      <c r="A5762" s="392">
        <v>44166</v>
      </c>
      <c r="B5762" s="324" t="s">
        <v>150</v>
      </c>
      <c r="C5762" s="324" t="s">
        <v>169</v>
      </c>
      <c r="D5762" s="324" t="s">
        <v>81</v>
      </c>
      <c r="E5762" s="324" t="s">
        <v>47</v>
      </c>
      <c r="F5762" s="324">
        <v>82</v>
      </c>
      <c r="G5762" s="324" t="s">
        <v>170</v>
      </c>
      <c r="H5762" s="324" t="s">
        <v>170</v>
      </c>
      <c r="I5762" s="324" t="s">
        <v>170</v>
      </c>
    </row>
    <row r="5763" spans="1:9" x14ac:dyDescent="0.25">
      <c r="A5763" s="393">
        <v>44166</v>
      </c>
      <c r="B5763" s="325" t="s">
        <v>150</v>
      </c>
      <c r="C5763" s="325" t="s">
        <v>169</v>
      </c>
      <c r="D5763" s="325" t="s">
        <v>81</v>
      </c>
      <c r="E5763" s="325" t="s">
        <v>48</v>
      </c>
      <c r="F5763" s="325">
        <v>90</v>
      </c>
      <c r="G5763" s="325" t="s">
        <v>170</v>
      </c>
      <c r="H5763" s="325" t="s">
        <v>170</v>
      </c>
      <c r="I5763" s="325" t="s">
        <v>170</v>
      </c>
    </row>
    <row r="5764" spans="1:9" x14ac:dyDescent="0.25">
      <c r="A5764" s="392">
        <v>44166</v>
      </c>
      <c r="B5764" s="324" t="s">
        <v>150</v>
      </c>
      <c r="C5764" s="324" t="s">
        <v>169</v>
      </c>
      <c r="D5764" s="324" t="s">
        <v>81</v>
      </c>
      <c r="E5764" s="324" t="s">
        <v>50</v>
      </c>
      <c r="F5764" s="324">
        <v>80</v>
      </c>
      <c r="G5764" s="324" t="s">
        <v>170</v>
      </c>
      <c r="H5764" s="324" t="s">
        <v>170</v>
      </c>
      <c r="I5764" s="324" t="s">
        <v>170</v>
      </c>
    </row>
    <row r="5765" spans="1:9" x14ac:dyDescent="0.25">
      <c r="A5765" s="393">
        <v>44166</v>
      </c>
      <c r="B5765" s="325" t="s">
        <v>91</v>
      </c>
      <c r="C5765" s="325" t="s">
        <v>169</v>
      </c>
      <c r="D5765" s="325" t="s">
        <v>81</v>
      </c>
      <c r="E5765" s="325" t="s">
        <v>46</v>
      </c>
      <c r="F5765" s="325">
        <v>1112</v>
      </c>
      <c r="G5765" s="325">
        <v>1026</v>
      </c>
      <c r="H5765" s="325">
        <v>86</v>
      </c>
      <c r="I5765" s="325">
        <v>0.08</v>
      </c>
    </row>
    <row r="5766" spans="1:9" x14ac:dyDescent="0.25">
      <c r="A5766" s="392">
        <v>44166</v>
      </c>
      <c r="B5766" s="324" t="s">
        <v>91</v>
      </c>
      <c r="C5766" s="324" t="s">
        <v>169</v>
      </c>
      <c r="D5766" s="324" t="s">
        <v>81</v>
      </c>
      <c r="E5766" s="324" t="s">
        <v>47</v>
      </c>
      <c r="F5766" s="324">
        <v>618</v>
      </c>
      <c r="G5766" s="324">
        <v>604</v>
      </c>
      <c r="H5766" s="324">
        <v>14</v>
      </c>
      <c r="I5766" s="324">
        <v>0.02</v>
      </c>
    </row>
    <row r="5767" spans="1:9" x14ac:dyDescent="0.25">
      <c r="A5767" s="393">
        <v>44166</v>
      </c>
      <c r="B5767" s="325" t="s">
        <v>91</v>
      </c>
      <c r="C5767" s="325" t="s">
        <v>169</v>
      </c>
      <c r="D5767" s="325" t="s">
        <v>81</v>
      </c>
      <c r="E5767" s="325" t="s">
        <v>48</v>
      </c>
      <c r="F5767" s="325">
        <v>715</v>
      </c>
      <c r="G5767" s="325">
        <v>728</v>
      </c>
      <c r="H5767" s="325">
        <v>-13</v>
      </c>
      <c r="I5767" s="325">
        <v>-0.02</v>
      </c>
    </row>
    <row r="5768" spans="1:9" x14ac:dyDescent="0.25">
      <c r="A5768" s="392">
        <v>44166</v>
      </c>
      <c r="B5768" s="324" t="s">
        <v>91</v>
      </c>
      <c r="C5768" s="324" t="s">
        <v>169</v>
      </c>
      <c r="D5768" s="324" t="s">
        <v>81</v>
      </c>
      <c r="E5768" s="324" t="s">
        <v>50</v>
      </c>
      <c r="F5768" s="324">
        <v>775</v>
      </c>
      <c r="G5768" s="324">
        <v>774</v>
      </c>
      <c r="H5768" s="324">
        <v>1</v>
      </c>
      <c r="I5768" s="324">
        <v>0</v>
      </c>
    </row>
    <row r="5769" spans="1:9" x14ac:dyDescent="0.25">
      <c r="A5769" s="393">
        <v>44166</v>
      </c>
      <c r="B5769" s="325" t="s">
        <v>91</v>
      </c>
      <c r="C5769" s="325" t="s">
        <v>169</v>
      </c>
      <c r="D5769" s="325" t="s">
        <v>82</v>
      </c>
      <c r="E5769" s="325" t="s">
        <v>9</v>
      </c>
      <c r="F5769" s="325">
        <v>584</v>
      </c>
      <c r="G5769" s="325">
        <v>576</v>
      </c>
      <c r="H5769" s="325">
        <v>8</v>
      </c>
      <c r="I5769" s="325">
        <v>0.01</v>
      </c>
    </row>
    <row r="5770" spans="1:9" x14ac:dyDescent="0.25">
      <c r="A5770" s="392">
        <v>44166</v>
      </c>
      <c r="B5770" s="324" t="s">
        <v>91</v>
      </c>
      <c r="C5770" s="324" t="s">
        <v>169</v>
      </c>
      <c r="D5770" s="324" t="s">
        <v>82</v>
      </c>
      <c r="E5770" s="324" t="s">
        <v>10</v>
      </c>
      <c r="F5770" s="324">
        <v>182</v>
      </c>
      <c r="G5770" s="324">
        <v>182</v>
      </c>
      <c r="H5770" s="324">
        <v>0</v>
      </c>
      <c r="I5770" s="324">
        <v>0</v>
      </c>
    </row>
    <row r="5771" spans="1:9" x14ac:dyDescent="0.25">
      <c r="A5771" s="393">
        <v>44166</v>
      </c>
      <c r="B5771" s="325" t="s">
        <v>91</v>
      </c>
      <c r="C5771" s="325" t="s">
        <v>169</v>
      </c>
      <c r="D5771" s="325" t="s">
        <v>82</v>
      </c>
      <c r="E5771" s="325" t="s">
        <v>11</v>
      </c>
      <c r="F5771" s="325">
        <v>518</v>
      </c>
      <c r="G5771" s="325">
        <v>514</v>
      </c>
      <c r="H5771" s="325">
        <v>4</v>
      </c>
      <c r="I5771" s="325">
        <v>0.01</v>
      </c>
    </row>
    <row r="5772" spans="1:9" x14ac:dyDescent="0.25">
      <c r="A5772" s="392">
        <v>44166</v>
      </c>
      <c r="B5772" s="324" t="s">
        <v>91</v>
      </c>
      <c r="C5772" s="324" t="s">
        <v>169</v>
      </c>
      <c r="D5772" s="324" t="s">
        <v>82</v>
      </c>
      <c r="E5772" s="324" t="s">
        <v>12</v>
      </c>
      <c r="F5772" s="324">
        <v>1291</v>
      </c>
      <c r="G5772" s="324">
        <v>1281</v>
      </c>
      <c r="H5772" s="324">
        <v>10</v>
      </c>
      <c r="I5772" s="324">
        <v>0.01</v>
      </c>
    </row>
    <row r="5773" spans="1:9" x14ac:dyDescent="0.25">
      <c r="A5773" s="393">
        <v>44166</v>
      </c>
      <c r="B5773" s="325" t="s">
        <v>91</v>
      </c>
      <c r="C5773" s="325" t="s">
        <v>169</v>
      </c>
      <c r="D5773" s="325" t="s">
        <v>82</v>
      </c>
      <c r="E5773" s="325" t="s">
        <v>13</v>
      </c>
      <c r="F5773" s="325">
        <v>438</v>
      </c>
      <c r="G5773" s="325">
        <v>375</v>
      </c>
      <c r="H5773" s="325">
        <v>63</v>
      </c>
      <c r="I5773" s="325">
        <v>0.17</v>
      </c>
    </row>
    <row r="5774" spans="1:9" x14ac:dyDescent="0.25">
      <c r="A5774" s="392">
        <v>44166</v>
      </c>
      <c r="B5774" s="324" t="s">
        <v>151</v>
      </c>
      <c r="C5774" s="324" t="s">
        <v>169</v>
      </c>
      <c r="D5774" s="324" t="s">
        <v>81</v>
      </c>
      <c r="E5774" s="324" t="s">
        <v>46</v>
      </c>
      <c r="F5774" s="324">
        <v>55</v>
      </c>
      <c r="G5774" s="324" t="s">
        <v>170</v>
      </c>
      <c r="H5774" s="324" t="s">
        <v>170</v>
      </c>
      <c r="I5774" s="324" t="s">
        <v>170</v>
      </c>
    </row>
    <row r="5775" spans="1:9" x14ac:dyDescent="0.25">
      <c r="A5775" s="393">
        <v>44166</v>
      </c>
      <c r="B5775" s="325" t="s">
        <v>151</v>
      </c>
      <c r="C5775" s="325" t="s">
        <v>169</v>
      </c>
      <c r="D5775" s="325" t="s">
        <v>81</v>
      </c>
      <c r="E5775" s="325" t="s">
        <v>47</v>
      </c>
      <c r="F5775" s="325">
        <v>98</v>
      </c>
      <c r="G5775" s="325" t="s">
        <v>170</v>
      </c>
      <c r="H5775" s="325" t="s">
        <v>170</v>
      </c>
      <c r="I5775" s="325" t="s">
        <v>170</v>
      </c>
    </row>
    <row r="5776" spans="1:9" x14ac:dyDescent="0.25">
      <c r="A5776" s="392">
        <v>44166</v>
      </c>
      <c r="B5776" s="324" t="s">
        <v>151</v>
      </c>
      <c r="C5776" s="324" t="s">
        <v>169</v>
      </c>
      <c r="D5776" s="324" t="s">
        <v>81</v>
      </c>
      <c r="E5776" s="324" t="s">
        <v>48</v>
      </c>
      <c r="F5776" s="324">
        <v>69</v>
      </c>
      <c r="G5776" s="324" t="s">
        <v>170</v>
      </c>
      <c r="H5776" s="324" t="s">
        <v>170</v>
      </c>
      <c r="I5776" s="324" t="s">
        <v>170</v>
      </c>
    </row>
    <row r="5777" spans="1:9" x14ac:dyDescent="0.25">
      <c r="A5777" s="393">
        <v>44166</v>
      </c>
      <c r="B5777" s="325" t="s">
        <v>151</v>
      </c>
      <c r="C5777" s="325" t="s">
        <v>169</v>
      </c>
      <c r="D5777" s="325" t="s">
        <v>81</v>
      </c>
      <c r="E5777" s="325" t="s">
        <v>50</v>
      </c>
      <c r="F5777" s="325">
        <v>86</v>
      </c>
      <c r="G5777" s="325" t="s">
        <v>170</v>
      </c>
      <c r="H5777" s="325" t="s">
        <v>170</v>
      </c>
      <c r="I5777" s="325" t="s">
        <v>170</v>
      </c>
    </row>
    <row r="5778" spans="1:9" x14ac:dyDescent="0.25">
      <c r="A5778" s="392">
        <v>44166</v>
      </c>
      <c r="B5778" s="324" t="s">
        <v>92</v>
      </c>
      <c r="C5778" s="324" t="s">
        <v>169</v>
      </c>
      <c r="D5778" s="324" t="s">
        <v>81</v>
      </c>
      <c r="E5778" s="324" t="s">
        <v>46</v>
      </c>
      <c r="F5778" s="324">
        <v>27</v>
      </c>
      <c r="G5778" s="324">
        <v>23</v>
      </c>
      <c r="H5778" s="324">
        <v>4</v>
      </c>
      <c r="I5778" s="324">
        <v>0.17</v>
      </c>
    </row>
    <row r="5779" spans="1:9" x14ac:dyDescent="0.25">
      <c r="A5779" s="393">
        <v>44166</v>
      </c>
      <c r="B5779" s="325" t="s">
        <v>92</v>
      </c>
      <c r="C5779" s="325" t="s">
        <v>169</v>
      </c>
      <c r="D5779" s="325" t="s">
        <v>81</v>
      </c>
      <c r="E5779" s="325" t="s">
        <v>47</v>
      </c>
      <c r="F5779" s="325">
        <v>303</v>
      </c>
      <c r="G5779" s="325">
        <v>294</v>
      </c>
      <c r="H5779" s="325">
        <v>9</v>
      </c>
      <c r="I5779" s="325">
        <v>0.03</v>
      </c>
    </row>
    <row r="5780" spans="1:9" x14ac:dyDescent="0.25">
      <c r="A5780" s="392">
        <v>44166</v>
      </c>
      <c r="B5780" s="324" t="s">
        <v>92</v>
      </c>
      <c r="C5780" s="324" t="s">
        <v>169</v>
      </c>
      <c r="D5780" s="324" t="s">
        <v>81</v>
      </c>
      <c r="E5780" s="324" t="s">
        <v>48</v>
      </c>
      <c r="F5780" s="324">
        <v>111</v>
      </c>
      <c r="G5780" s="324">
        <v>119</v>
      </c>
      <c r="H5780" s="324">
        <v>-8</v>
      </c>
      <c r="I5780" s="324">
        <v>-7.0000000000000007E-2</v>
      </c>
    </row>
    <row r="5781" spans="1:9" x14ac:dyDescent="0.25">
      <c r="A5781" s="393">
        <v>44166</v>
      </c>
      <c r="B5781" s="325" t="s">
        <v>92</v>
      </c>
      <c r="C5781" s="325" t="s">
        <v>169</v>
      </c>
      <c r="D5781" s="325" t="s">
        <v>81</v>
      </c>
      <c r="E5781" s="325" t="s">
        <v>50</v>
      </c>
      <c r="F5781" s="325">
        <v>565</v>
      </c>
      <c r="G5781" s="325">
        <v>567</v>
      </c>
      <c r="H5781" s="325">
        <v>-2</v>
      </c>
      <c r="I5781" s="325">
        <v>0</v>
      </c>
    </row>
    <row r="5782" spans="1:9" x14ac:dyDescent="0.25">
      <c r="A5782" s="392">
        <v>44166</v>
      </c>
      <c r="B5782" s="324" t="s">
        <v>92</v>
      </c>
      <c r="C5782" s="324" t="s">
        <v>169</v>
      </c>
      <c r="D5782" s="324" t="s">
        <v>82</v>
      </c>
      <c r="E5782" s="324" t="s">
        <v>9</v>
      </c>
      <c r="F5782" s="324">
        <v>445</v>
      </c>
      <c r="G5782" s="324">
        <v>443</v>
      </c>
      <c r="H5782" s="324">
        <v>2</v>
      </c>
      <c r="I5782" s="324">
        <v>0</v>
      </c>
    </row>
    <row r="5783" spans="1:9" x14ac:dyDescent="0.25">
      <c r="A5783" s="393">
        <v>44166</v>
      </c>
      <c r="B5783" s="325" t="s">
        <v>92</v>
      </c>
      <c r="C5783" s="325" t="s">
        <v>169</v>
      </c>
      <c r="D5783" s="325" t="s">
        <v>82</v>
      </c>
      <c r="E5783" s="325" t="s">
        <v>10</v>
      </c>
      <c r="F5783" s="325">
        <v>219</v>
      </c>
      <c r="G5783" s="325">
        <v>220</v>
      </c>
      <c r="H5783" s="325">
        <v>-1</v>
      </c>
      <c r="I5783" s="325">
        <v>0</v>
      </c>
    </row>
    <row r="5784" spans="1:9" x14ac:dyDescent="0.25">
      <c r="A5784" s="392">
        <v>44166</v>
      </c>
      <c r="B5784" s="324" t="s">
        <v>92</v>
      </c>
      <c r="C5784" s="324" t="s">
        <v>169</v>
      </c>
      <c r="D5784" s="324" t="s">
        <v>82</v>
      </c>
      <c r="E5784" s="324" t="s">
        <v>11</v>
      </c>
      <c r="F5784" s="324">
        <v>37</v>
      </c>
      <c r="G5784" s="324">
        <v>37</v>
      </c>
      <c r="H5784" s="324">
        <v>0</v>
      </c>
      <c r="I5784" s="324">
        <v>0</v>
      </c>
    </row>
    <row r="5785" spans="1:9" x14ac:dyDescent="0.25">
      <c r="A5785" s="393">
        <v>44166</v>
      </c>
      <c r="B5785" s="325" t="s">
        <v>92</v>
      </c>
      <c r="C5785" s="325" t="s">
        <v>169</v>
      </c>
      <c r="D5785" s="325" t="s">
        <v>82</v>
      </c>
      <c r="E5785" s="325" t="s">
        <v>12</v>
      </c>
      <c r="F5785" s="325">
        <v>10</v>
      </c>
      <c r="G5785" s="325">
        <v>10</v>
      </c>
      <c r="H5785" s="325">
        <v>0</v>
      </c>
      <c r="I5785" s="325">
        <v>0</v>
      </c>
    </row>
    <row r="5786" spans="1:9" x14ac:dyDescent="0.25">
      <c r="A5786" s="392">
        <v>44166</v>
      </c>
      <c r="B5786" s="324" t="s">
        <v>92</v>
      </c>
      <c r="C5786" s="324" t="s">
        <v>169</v>
      </c>
      <c r="D5786" s="324" t="s">
        <v>82</v>
      </c>
      <c r="E5786" s="324" t="s">
        <v>13</v>
      </c>
      <c r="F5786" s="324">
        <v>295</v>
      </c>
      <c r="G5786" s="324">
        <v>293</v>
      </c>
      <c r="H5786" s="324">
        <v>2</v>
      </c>
      <c r="I5786" s="324">
        <v>0.01</v>
      </c>
    </row>
    <row r="5787" spans="1:9" x14ac:dyDescent="0.25">
      <c r="A5787" s="393">
        <v>44166</v>
      </c>
      <c r="B5787" s="325" t="s">
        <v>152</v>
      </c>
      <c r="C5787" s="325" t="s">
        <v>169</v>
      </c>
      <c r="D5787" s="325" t="s">
        <v>81</v>
      </c>
      <c r="E5787" s="325" t="s">
        <v>46</v>
      </c>
      <c r="F5787" s="325">
        <v>108</v>
      </c>
      <c r="G5787" s="325" t="s">
        <v>170</v>
      </c>
      <c r="H5787" s="325" t="s">
        <v>170</v>
      </c>
      <c r="I5787" s="325" t="s">
        <v>170</v>
      </c>
    </row>
    <row r="5788" spans="1:9" x14ac:dyDescent="0.25">
      <c r="A5788" s="392">
        <v>44166</v>
      </c>
      <c r="B5788" s="324" t="s">
        <v>152</v>
      </c>
      <c r="C5788" s="324" t="s">
        <v>169</v>
      </c>
      <c r="D5788" s="324" t="s">
        <v>81</v>
      </c>
      <c r="E5788" s="324" t="s">
        <v>47</v>
      </c>
      <c r="F5788" s="324">
        <v>80</v>
      </c>
      <c r="G5788" s="324" t="s">
        <v>170</v>
      </c>
      <c r="H5788" s="324" t="s">
        <v>170</v>
      </c>
      <c r="I5788" s="324" t="s">
        <v>170</v>
      </c>
    </row>
    <row r="5789" spans="1:9" x14ac:dyDescent="0.25">
      <c r="A5789" s="393">
        <v>44166</v>
      </c>
      <c r="B5789" s="325" t="s">
        <v>152</v>
      </c>
      <c r="C5789" s="325" t="s">
        <v>169</v>
      </c>
      <c r="D5789" s="325" t="s">
        <v>81</v>
      </c>
      <c r="E5789" s="325" t="s">
        <v>48</v>
      </c>
      <c r="F5789" s="325">
        <v>40</v>
      </c>
      <c r="G5789" s="325" t="s">
        <v>170</v>
      </c>
      <c r="H5789" s="325" t="s">
        <v>170</v>
      </c>
      <c r="I5789" s="325" t="s">
        <v>170</v>
      </c>
    </row>
    <row r="5790" spans="1:9" x14ac:dyDescent="0.25">
      <c r="A5790" s="392">
        <v>44166</v>
      </c>
      <c r="B5790" s="324" t="s">
        <v>152</v>
      </c>
      <c r="C5790" s="324" t="s">
        <v>169</v>
      </c>
      <c r="D5790" s="324" t="s">
        <v>81</v>
      </c>
      <c r="E5790" s="324" t="s">
        <v>50</v>
      </c>
      <c r="F5790" s="324">
        <v>134</v>
      </c>
      <c r="G5790" s="324" t="s">
        <v>170</v>
      </c>
      <c r="H5790" s="324" t="s">
        <v>170</v>
      </c>
      <c r="I5790" s="324" t="s">
        <v>170</v>
      </c>
    </row>
    <row r="5791" spans="1:9" x14ac:dyDescent="0.25">
      <c r="A5791" s="393">
        <v>44166</v>
      </c>
      <c r="B5791" s="325" t="s">
        <v>153</v>
      </c>
      <c r="C5791" s="325" t="s">
        <v>169</v>
      </c>
      <c r="D5791" s="325" t="s">
        <v>81</v>
      </c>
      <c r="E5791" s="325" t="s">
        <v>46</v>
      </c>
      <c r="F5791" s="325">
        <v>118</v>
      </c>
      <c r="G5791" s="325" t="s">
        <v>170</v>
      </c>
      <c r="H5791" s="325" t="s">
        <v>170</v>
      </c>
      <c r="I5791" s="325" t="s">
        <v>170</v>
      </c>
    </row>
    <row r="5792" spans="1:9" x14ac:dyDescent="0.25">
      <c r="A5792" s="392">
        <v>44166</v>
      </c>
      <c r="B5792" s="324" t="s">
        <v>153</v>
      </c>
      <c r="C5792" s="324" t="s">
        <v>169</v>
      </c>
      <c r="D5792" s="324" t="s">
        <v>81</v>
      </c>
      <c r="E5792" s="324" t="s">
        <v>47</v>
      </c>
      <c r="F5792" s="324">
        <v>36</v>
      </c>
      <c r="G5792" s="324" t="s">
        <v>170</v>
      </c>
      <c r="H5792" s="324" t="s">
        <v>170</v>
      </c>
      <c r="I5792" s="324" t="s">
        <v>170</v>
      </c>
    </row>
    <row r="5793" spans="1:9" x14ac:dyDescent="0.25">
      <c r="A5793" s="393">
        <v>44166</v>
      </c>
      <c r="B5793" s="325" t="s">
        <v>153</v>
      </c>
      <c r="C5793" s="325" t="s">
        <v>169</v>
      </c>
      <c r="D5793" s="325" t="s">
        <v>81</v>
      </c>
      <c r="E5793" s="325" t="s">
        <v>48</v>
      </c>
      <c r="F5793" s="325">
        <v>51</v>
      </c>
      <c r="G5793" s="325" t="s">
        <v>170</v>
      </c>
      <c r="H5793" s="325" t="s">
        <v>170</v>
      </c>
      <c r="I5793" s="325" t="s">
        <v>170</v>
      </c>
    </row>
    <row r="5794" spans="1:9" x14ac:dyDescent="0.25">
      <c r="A5794" s="392">
        <v>44166</v>
      </c>
      <c r="B5794" s="324" t="s">
        <v>153</v>
      </c>
      <c r="C5794" s="324" t="s">
        <v>169</v>
      </c>
      <c r="D5794" s="324" t="s">
        <v>81</v>
      </c>
      <c r="E5794" s="324" t="s">
        <v>50</v>
      </c>
      <c r="F5794" s="324">
        <v>24</v>
      </c>
      <c r="G5794" s="324" t="s">
        <v>170</v>
      </c>
      <c r="H5794" s="324" t="s">
        <v>170</v>
      </c>
      <c r="I5794" s="324" t="s">
        <v>170</v>
      </c>
    </row>
    <row r="5795" spans="1:9" x14ac:dyDescent="0.25">
      <c r="A5795" s="393">
        <v>44166</v>
      </c>
      <c r="B5795" s="325" t="s">
        <v>154</v>
      </c>
      <c r="C5795" s="325" t="s">
        <v>169</v>
      </c>
      <c r="D5795" s="325" t="s">
        <v>81</v>
      </c>
      <c r="E5795" s="325" t="s">
        <v>46</v>
      </c>
      <c r="F5795" s="325">
        <v>15</v>
      </c>
      <c r="G5795" s="325" t="s">
        <v>170</v>
      </c>
      <c r="H5795" s="325" t="s">
        <v>170</v>
      </c>
      <c r="I5795" s="325" t="s">
        <v>170</v>
      </c>
    </row>
    <row r="5796" spans="1:9" x14ac:dyDescent="0.25">
      <c r="A5796" s="392">
        <v>44166</v>
      </c>
      <c r="B5796" s="324" t="s">
        <v>154</v>
      </c>
      <c r="C5796" s="324" t="s">
        <v>169</v>
      </c>
      <c r="D5796" s="324" t="s">
        <v>81</v>
      </c>
      <c r="E5796" s="324" t="s">
        <v>47</v>
      </c>
      <c r="F5796" s="324">
        <v>57</v>
      </c>
      <c r="G5796" s="324" t="s">
        <v>170</v>
      </c>
      <c r="H5796" s="324" t="s">
        <v>170</v>
      </c>
      <c r="I5796" s="324" t="s">
        <v>170</v>
      </c>
    </row>
    <row r="5797" spans="1:9" x14ac:dyDescent="0.25">
      <c r="A5797" s="393">
        <v>44166</v>
      </c>
      <c r="B5797" s="325" t="s">
        <v>154</v>
      </c>
      <c r="C5797" s="325" t="s">
        <v>169</v>
      </c>
      <c r="D5797" s="325" t="s">
        <v>81</v>
      </c>
      <c r="E5797" s="325" t="s">
        <v>48</v>
      </c>
      <c r="F5797" s="325">
        <v>22</v>
      </c>
      <c r="G5797" s="325" t="s">
        <v>170</v>
      </c>
      <c r="H5797" s="325" t="s">
        <v>170</v>
      </c>
      <c r="I5797" s="325" t="s">
        <v>170</v>
      </c>
    </row>
    <row r="5798" spans="1:9" x14ac:dyDescent="0.25">
      <c r="A5798" s="392">
        <v>44166</v>
      </c>
      <c r="B5798" s="324" t="s">
        <v>154</v>
      </c>
      <c r="C5798" s="324" t="s">
        <v>169</v>
      </c>
      <c r="D5798" s="324" t="s">
        <v>81</v>
      </c>
      <c r="E5798" s="324" t="s">
        <v>50</v>
      </c>
      <c r="F5798" s="324">
        <v>86</v>
      </c>
      <c r="G5798" s="324" t="s">
        <v>170</v>
      </c>
      <c r="H5798" s="324" t="s">
        <v>170</v>
      </c>
      <c r="I5798" s="324" t="s">
        <v>170</v>
      </c>
    </row>
    <row r="5799" spans="1:9" x14ac:dyDescent="0.25">
      <c r="A5799" s="393">
        <v>44166</v>
      </c>
      <c r="B5799" s="325" t="s">
        <v>155</v>
      </c>
      <c r="C5799" s="325" t="s">
        <v>169</v>
      </c>
      <c r="D5799" s="325" t="s">
        <v>81</v>
      </c>
      <c r="E5799" s="325" t="s">
        <v>46</v>
      </c>
      <c r="F5799" s="325">
        <v>197</v>
      </c>
      <c r="G5799" s="325" t="s">
        <v>170</v>
      </c>
      <c r="H5799" s="325" t="s">
        <v>170</v>
      </c>
      <c r="I5799" s="325" t="s">
        <v>170</v>
      </c>
    </row>
    <row r="5800" spans="1:9" x14ac:dyDescent="0.25">
      <c r="A5800" s="392">
        <v>44166</v>
      </c>
      <c r="B5800" s="324" t="s">
        <v>155</v>
      </c>
      <c r="C5800" s="324" t="s">
        <v>169</v>
      </c>
      <c r="D5800" s="324" t="s">
        <v>81</v>
      </c>
      <c r="E5800" s="324" t="s">
        <v>47</v>
      </c>
      <c r="F5800" s="324">
        <v>186</v>
      </c>
      <c r="G5800" s="324" t="s">
        <v>170</v>
      </c>
      <c r="H5800" s="324" t="s">
        <v>170</v>
      </c>
      <c r="I5800" s="324" t="s">
        <v>170</v>
      </c>
    </row>
    <row r="5801" spans="1:9" x14ac:dyDescent="0.25">
      <c r="A5801" s="393">
        <v>44166</v>
      </c>
      <c r="B5801" s="325" t="s">
        <v>155</v>
      </c>
      <c r="C5801" s="325" t="s">
        <v>169</v>
      </c>
      <c r="D5801" s="325" t="s">
        <v>81</v>
      </c>
      <c r="E5801" s="325" t="s">
        <v>48</v>
      </c>
      <c r="F5801" s="325">
        <v>106</v>
      </c>
      <c r="G5801" s="325" t="s">
        <v>170</v>
      </c>
      <c r="H5801" s="325" t="s">
        <v>170</v>
      </c>
      <c r="I5801" s="325" t="s">
        <v>170</v>
      </c>
    </row>
    <row r="5802" spans="1:9" x14ac:dyDescent="0.25">
      <c r="A5802" s="392">
        <v>44166</v>
      </c>
      <c r="B5802" s="324" t="s">
        <v>155</v>
      </c>
      <c r="C5802" s="324" t="s">
        <v>169</v>
      </c>
      <c r="D5802" s="324" t="s">
        <v>81</v>
      </c>
      <c r="E5802" s="324" t="s">
        <v>50</v>
      </c>
      <c r="F5802" s="324">
        <v>310</v>
      </c>
      <c r="G5802" s="324" t="s">
        <v>170</v>
      </c>
      <c r="H5802" s="324" t="s">
        <v>170</v>
      </c>
      <c r="I5802" s="324" t="s">
        <v>170</v>
      </c>
    </row>
    <row r="5803" spans="1:9" x14ac:dyDescent="0.25">
      <c r="A5803" s="393">
        <v>44166</v>
      </c>
      <c r="B5803" s="325" t="s">
        <v>155</v>
      </c>
      <c r="C5803" s="325" t="s">
        <v>169</v>
      </c>
      <c r="D5803" s="325" t="s">
        <v>82</v>
      </c>
      <c r="E5803" s="325" t="s">
        <v>9</v>
      </c>
      <c r="F5803" s="325">
        <v>66</v>
      </c>
      <c r="G5803" s="325" t="s">
        <v>170</v>
      </c>
      <c r="H5803" s="325" t="s">
        <v>170</v>
      </c>
      <c r="I5803" s="325" t="s">
        <v>170</v>
      </c>
    </row>
    <row r="5804" spans="1:9" x14ac:dyDescent="0.25">
      <c r="A5804" s="392">
        <v>44166</v>
      </c>
      <c r="B5804" s="324" t="s">
        <v>155</v>
      </c>
      <c r="C5804" s="324" t="s">
        <v>169</v>
      </c>
      <c r="D5804" s="324" t="s">
        <v>82</v>
      </c>
      <c r="E5804" s="324" t="s">
        <v>10</v>
      </c>
      <c r="F5804" s="324">
        <v>47</v>
      </c>
      <c r="G5804" s="324" t="s">
        <v>170</v>
      </c>
      <c r="H5804" s="324" t="s">
        <v>170</v>
      </c>
      <c r="I5804" s="324" t="s">
        <v>170</v>
      </c>
    </row>
    <row r="5805" spans="1:9" x14ac:dyDescent="0.25">
      <c r="A5805" s="393">
        <v>44166</v>
      </c>
      <c r="B5805" s="325" t="s">
        <v>155</v>
      </c>
      <c r="C5805" s="325" t="s">
        <v>169</v>
      </c>
      <c r="D5805" s="325" t="s">
        <v>82</v>
      </c>
      <c r="E5805" s="325" t="s">
        <v>11</v>
      </c>
      <c r="F5805" s="325">
        <v>48</v>
      </c>
      <c r="G5805" s="325" t="s">
        <v>170</v>
      </c>
      <c r="H5805" s="325" t="s">
        <v>170</v>
      </c>
      <c r="I5805" s="325" t="s">
        <v>170</v>
      </c>
    </row>
    <row r="5806" spans="1:9" x14ac:dyDescent="0.25">
      <c r="A5806" s="392">
        <v>44166</v>
      </c>
      <c r="B5806" s="324" t="s">
        <v>155</v>
      </c>
      <c r="C5806" s="324" t="s">
        <v>169</v>
      </c>
      <c r="D5806" s="324" t="s">
        <v>82</v>
      </c>
      <c r="E5806" s="324" t="s">
        <v>12</v>
      </c>
      <c r="F5806" s="324">
        <v>115</v>
      </c>
      <c r="G5806" s="324" t="s">
        <v>170</v>
      </c>
      <c r="H5806" s="324" t="s">
        <v>170</v>
      </c>
      <c r="I5806" s="324" t="s">
        <v>170</v>
      </c>
    </row>
    <row r="5807" spans="1:9" x14ac:dyDescent="0.25">
      <c r="A5807" s="393">
        <v>44166</v>
      </c>
      <c r="B5807" s="325" t="s">
        <v>155</v>
      </c>
      <c r="C5807" s="325" t="s">
        <v>169</v>
      </c>
      <c r="D5807" s="325" t="s">
        <v>82</v>
      </c>
      <c r="E5807" s="325" t="s">
        <v>13</v>
      </c>
      <c r="F5807" s="325">
        <v>523</v>
      </c>
      <c r="G5807" s="325" t="s">
        <v>170</v>
      </c>
      <c r="H5807" s="325" t="s">
        <v>170</v>
      </c>
      <c r="I5807" s="325" t="s">
        <v>170</v>
      </c>
    </row>
    <row r="5808" spans="1:9" x14ac:dyDescent="0.25">
      <c r="A5808" s="392">
        <v>44166</v>
      </c>
      <c r="B5808" s="324" t="s">
        <v>156</v>
      </c>
      <c r="C5808" s="324" t="s">
        <v>169</v>
      </c>
      <c r="D5808" s="324" t="s">
        <v>81</v>
      </c>
      <c r="E5808" s="324" t="s">
        <v>46</v>
      </c>
      <c r="F5808" s="324">
        <v>129</v>
      </c>
      <c r="G5808" s="324" t="s">
        <v>170</v>
      </c>
      <c r="H5808" s="324" t="s">
        <v>170</v>
      </c>
      <c r="I5808" s="324" t="s">
        <v>170</v>
      </c>
    </row>
    <row r="5809" spans="1:9" x14ac:dyDescent="0.25">
      <c r="A5809" s="393">
        <v>44166</v>
      </c>
      <c r="B5809" s="325" t="s">
        <v>156</v>
      </c>
      <c r="C5809" s="325" t="s">
        <v>169</v>
      </c>
      <c r="D5809" s="325" t="s">
        <v>81</v>
      </c>
      <c r="E5809" s="325" t="s">
        <v>47</v>
      </c>
      <c r="F5809" s="325">
        <v>109</v>
      </c>
      <c r="G5809" s="325" t="s">
        <v>170</v>
      </c>
      <c r="H5809" s="325" t="s">
        <v>170</v>
      </c>
      <c r="I5809" s="325" t="s">
        <v>170</v>
      </c>
    </row>
    <row r="5810" spans="1:9" x14ac:dyDescent="0.25">
      <c r="A5810" s="392">
        <v>44166</v>
      </c>
      <c r="B5810" s="324" t="s">
        <v>156</v>
      </c>
      <c r="C5810" s="324" t="s">
        <v>169</v>
      </c>
      <c r="D5810" s="324" t="s">
        <v>81</v>
      </c>
      <c r="E5810" s="324" t="s">
        <v>48</v>
      </c>
      <c r="F5810" s="324">
        <v>84</v>
      </c>
      <c r="G5810" s="324" t="s">
        <v>170</v>
      </c>
      <c r="H5810" s="324" t="s">
        <v>170</v>
      </c>
      <c r="I5810" s="324" t="s">
        <v>170</v>
      </c>
    </row>
    <row r="5811" spans="1:9" x14ac:dyDescent="0.25">
      <c r="A5811" s="393">
        <v>44166</v>
      </c>
      <c r="B5811" s="325" t="s">
        <v>156</v>
      </c>
      <c r="C5811" s="325" t="s">
        <v>169</v>
      </c>
      <c r="D5811" s="325" t="s">
        <v>81</v>
      </c>
      <c r="E5811" s="325" t="s">
        <v>50</v>
      </c>
      <c r="F5811" s="325">
        <v>328</v>
      </c>
      <c r="G5811" s="325" t="s">
        <v>170</v>
      </c>
      <c r="H5811" s="325" t="s">
        <v>170</v>
      </c>
      <c r="I5811" s="325" t="s">
        <v>170</v>
      </c>
    </row>
    <row r="5812" spans="1:9" x14ac:dyDescent="0.25">
      <c r="A5812" s="392">
        <v>44166</v>
      </c>
      <c r="B5812" s="324" t="s">
        <v>156</v>
      </c>
      <c r="C5812" s="324" t="s">
        <v>169</v>
      </c>
      <c r="D5812" s="324" t="s">
        <v>82</v>
      </c>
      <c r="E5812" s="324" t="s">
        <v>9</v>
      </c>
      <c r="F5812" s="324">
        <v>33</v>
      </c>
      <c r="G5812" s="324" t="s">
        <v>170</v>
      </c>
      <c r="H5812" s="324" t="s">
        <v>170</v>
      </c>
      <c r="I5812" s="324" t="s">
        <v>170</v>
      </c>
    </row>
    <row r="5813" spans="1:9" x14ac:dyDescent="0.25">
      <c r="A5813" s="393">
        <v>44166</v>
      </c>
      <c r="B5813" s="325" t="s">
        <v>156</v>
      </c>
      <c r="C5813" s="325" t="s">
        <v>169</v>
      </c>
      <c r="D5813" s="325" t="s">
        <v>82</v>
      </c>
      <c r="E5813" s="325" t="s">
        <v>10</v>
      </c>
      <c r="F5813" s="325">
        <v>99</v>
      </c>
      <c r="G5813" s="325" t="s">
        <v>170</v>
      </c>
      <c r="H5813" s="325" t="s">
        <v>170</v>
      </c>
      <c r="I5813" s="325" t="s">
        <v>170</v>
      </c>
    </row>
    <row r="5814" spans="1:9" x14ac:dyDescent="0.25">
      <c r="A5814" s="392">
        <v>44166</v>
      </c>
      <c r="B5814" s="324" t="s">
        <v>156</v>
      </c>
      <c r="C5814" s="324" t="s">
        <v>169</v>
      </c>
      <c r="D5814" s="324" t="s">
        <v>82</v>
      </c>
      <c r="E5814" s="324" t="s">
        <v>11</v>
      </c>
      <c r="F5814" s="324">
        <v>147</v>
      </c>
      <c r="G5814" s="324" t="s">
        <v>170</v>
      </c>
      <c r="H5814" s="324" t="s">
        <v>170</v>
      </c>
      <c r="I5814" s="324" t="s">
        <v>170</v>
      </c>
    </row>
    <row r="5815" spans="1:9" x14ac:dyDescent="0.25">
      <c r="A5815" s="393">
        <v>44166</v>
      </c>
      <c r="B5815" s="325" t="s">
        <v>156</v>
      </c>
      <c r="C5815" s="325" t="s">
        <v>169</v>
      </c>
      <c r="D5815" s="325" t="s">
        <v>82</v>
      </c>
      <c r="E5815" s="325" t="s">
        <v>12</v>
      </c>
      <c r="F5815" s="325">
        <v>164</v>
      </c>
      <c r="G5815" s="325" t="s">
        <v>170</v>
      </c>
      <c r="H5815" s="325" t="s">
        <v>170</v>
      </c>
      <c r="I5815" s="325" t="s">
        <v>170</v>
      </c>
    </row>
    <row r="5816" spans="1:9" x14ac:dyDescent="0.25">
      <c r="A5816" s="392">
        <v>44166</v>
      </c>
      <c r="B5816" s="324" t="s">
        <v>156</v>
      </c>
      <c r="C5816" s="324" t="s">
        <v>169</v>
      </c>
      <c r="D5816" s="324" t="s">
        <v>82</v>
      </c>
      <c r="E5816" s="324" t="s">
        <v>13</v>
      </c>
      <c r="F5816" s="324">
        <v>207</v>
      </c>
      <c r="G5816" s="324" t="s">
        <v>170</v>
      </c>
      <c r="H5816" s="324" t="s">
        <v>170</v>
      </c>
      <c r="I5816" s="324" t="s">
        <v>170</v>
      </c>
    </row>
    <row r="5817" spans="1:9" x14ac:dyDescent="0.25">
      <c r="A5817" s="393">
        <v>44166</v>
      </c>
      <c r="B5817" s="325" t="s">
        <v>93</v>
      </c>
      <c r="C5817" s="325" t="s">
        <v>169</v>
      </c>
      <c r="D5817" s="325" t="s">
        <v>81</v>
      </c>
      <c r="E5817" s="325" t="s">
        <v>46</v>
      </c>
      <c r="F5817" s="325">
        <v>236</v>
      </c>
      <c r="G5817" s="325">
        <v>206</v>
      </c>
      <c r="H5817" s="325">
        <v>30</v>
      </c>
      <c r="I5817" s="325">
        <v>0.15</v>
      </c>
    </row>
    <row r="5818" spans="1:9" x14ac:dyDescent="0.25">
      <c r="A5818" s="392">
        <v>44166</v>
      </c>
      <c r="B5818" s="324" t="s">
        <v>93</v>
      </c>
      <c r="C5818" s="324" t="s">
        <v>169</v>
      </c>
      <c r="D5818" s="324" t="s">
        <v>81</v>
      </c>
      <c r="E5818" s="324" t="s">
        <v>47</v>
      </c>
      <c r="F5818" s="324">
        <v>163</v>
      </c>
      <c r="G5818" s="324">
        <v>162</v>
      </c>
      <c r="H5818" s="324">
        <v>1</v>
      </c>
      <c r="I5818" s="324">
        <v>0.01</v>
      </c>
    </row>
    <row r="5819" spans="1:9" x14ac:dyDescent="0.25">
      <c r="A5819" s="393">
        <v>44166</v>
      </c>
      <c r="B5819" s="325" t="s">
        <v>93</v>
      </c>
      <c r="C5819" s="325" t="s">
        <v>169</v>
      </c>
      <c r="D5819" s="325" t="s">
        <v>81</v>
      </c>
      <c r="E5819" s="325" t="s">
        <v>48</v>
      </c>
      <c r="F5819" s="325">
        <v>131</v>
      </c>
      <c r="G5819" s="325">
        <v>126</v>
      </c>
      <c r="H5819" s="325">
        <v>5</v>
      </c>
      <c r="I5819" s="325">
        <v>0.04</v>
      </c>
    </row>
    <row r="5820" spans="1:9" x14ac:dyDescent="0.25">
      <c r="A5820" s="392">
        <v>44166</v>
      </c>
      <c r="B5820" s="324" t="s">
        <v>93</v>
      </c>
      <c r="C5820" s="324" t="s">
        <v>169</v>
      </c>
      <c r="D5820" s="324" t="s">
        <v>81</v>
      </c>
      <c r="E5820" s="324" t="s">
        <v>50</v>
      </c>
      <c r="F5820" s="324">
        <v>437</v>
      </c>
      <c r="G5820" s="324">
        <v>437</v>
      </c>
      <c r="H5820" s="324">
        <v>0</v>
      </c>
      <c r="I5820" s="324">
        <v>0</v>
      </c>
    </row>
    <row r="5821" spans="1:9" x14ac:dyDescent="0.25">
      <c r="A5821" s="393">
        <v>44166</v>
      </c>
      <c r="B5821" s="325" t="s">
        <v>93</v>
      </c>
      <c r="C5821" s="325" t="s">
        <v>169</v>
      </c>
      <c r="D5821" s="325" t="s">
        <v>82</v>
      </c>
      <c r="E5821" s="325" t="s">
        <v>9</v>
      </c>
      <c r="F5821" s="325">
        <v>55</v>
      </c>
      <c r="G5821" s="325">
        <v>53</v>
      </c>
      <c r="H5821" s="325">
        <v>2</v>
      </c>
      <c r="I5821" s="325">
        <v>0.04</v>
      </c>
    </row>
    <row r="5822" spans="1:9" x14ac:dyDescent="0.25">
      <c r="A5822" s="392">
        <v>44166</v>
      </c>
      <c r="B5822" s="324" t="s">
        <v>93</v>
      </c>
      <c r="C5822" s="324" t="s">
        <v>169</v>
      </c>
      <c r="D5822" s="324" t="s">
        <v>82</v>
      </c>
      <c r="E5822" s="324" t="s">
        <v>10</v>
      </c>
      <c r="F5822" s="324">
        <v>139</v>
      </c>
      <c r="G5822" s="324">
        <v>140</v>
      </c>
      <c r="H5822" s="324">
        <v>-1</v>
      </c>
      <c r="I5822" s="324">
        <v>-0.01</v>
      </c>
    </row>
    <row r="5823" spans="1:9" x14ac:dyDescent="0.25">
      <c r="A5823" s="393">
        <v>44166</v>
      </c>
      <c r="B5823" s="325" t="s">
        <v>93</v>
      </c>
      <c r="C5823" s="325" t="s">
        <v>169</v>
      </c>
      <c r="D5823" s="325" t="s">
        <v>82</v>
      </c>
      <c r="E5823" s="325" t="s">
        <v>11</v>
      </c>
      <c r="F5823" s="325">
        <v>173</v>
      </c>
      <c r="G5823" s="325">
        <v>171</v>
      </c>
      <c r="H5823" s="325">
        <v>2</v>
      </c>
      <c r="I5823" s="325">
        <v>0.01</v>
      </c>
    </row>
    <row r="5824" spans="1:9" x14ac:dyDescent="0.25">
      <c r="A5824" s="392">
        <v>44166</v>
      </c>
      <c r="B5824" s="324" t="s">
        <v>93</v>
      </c>
      <c r="C5824" s="324" t="s">
        <v>169</v>
      </c>
      <c r="D5824" s="324" t="s">
        <v>82</v>
      </c>
      <c r="E5824" s="324" t="s">
        <v>12</v>
      </c>
      <c r="F5824" s="324">
        <v>237</v>
      </c>
      <c r="G5824" s="324">
        <v>235</v>
      </c>
      <c r="H5824" s="324">
        <v>2</v>
      </c>
      <c r="I5824" s="324">
        <v>0.01</v>
      </c>
    </row>
    <row r="5825" spans="1:9" x14ac:dyDescent="0.25">
      <c r="A5825" s="393">
        <v>44166</v>
      </c>
      <c r="B5825" s="325" t="s">
        <v>93</v>
      </c>
      <c r="C5825" s="325" t="s">
        <v>169</v>
      </c>
      <c r="D5825" s="325" t="s">
        <v>82</v>
      </c>
      <c r="E5825" s="325" t="s">
        <v>13</v>
      </c>
      <c r="F5825" s="325">
        <v>363</v>
      </c>
      <c r="G5825" s="325">
        <v>332</v>
      </c>
      <c r="H5825" s="325">
        <v>31</v>
      </c>
      <c r="I5825" s="325">
        <v>0.09</v>
      </c>
    </row>
    <row r="5826" spans="1:9" x14ac:dyDescent="0.25">
      <c r="A5826" s="392">
        <v>44166</v>
      </c>
      <c r="B5826" s="324" t="s">
        <v>171</v>
      </c>
      <c r="C5826" s="324" t="s">
        <v>169</v>
      </c>
      <c r="D5826" s="324" t="s">
        <v>81</v>
      </c>
      <c r="E5826" s="324" t="s">
        <v>46</v>
      </c>
      <c r="F5826" s="324" t="s">
        <v>170</v>
      </c>
      <c r="G5826" s="324" t="s">
        <v>170</v>
      </c>
      <c r="H5826" s="324" t="s">
        <v>170</v>
      </c>
      <c r="I5826" s="324" t="s">
        <v>170</v>
      </c>
    </row>
    <row r="5827" spans="1:9" x14ac:dyDescent="0.25">
      <c r="A5827" s="393">
        <v>44166</v>
      </c>
      <c r="B5827" s="325" t="s">
        <v>171</v>
      </c>
      <c r="C5827" s="325" t="s">
        <v>169</v>
      </c>
      <c r="D5827" s="325" t="s">
        <v>81</v>
      </c>
      <c r="E5827" s="325" t="s">
        <v>47</v>
      </c>
      <c r="F5827" s="325" t="s">
        <v>170</v>
      </c>
      <c r="G5827" s="325" t="s">
        <v>170</v>
      </c>
      <c r="H5827" s="325" t="s">
        <v>170</v>
      </c>
      <c r="I5827" s="325" t="s">
        <v>170</v>
      </c>
    </row>
    <row r="5828" spans="1:9" x14ac:dyDescent="0.25">
      <c r="A5828" s="392">
        <v>44166</v>
      </c>
      <c r="B5828" s="324" t="s">
        <v>171</v>
      </c>
      <c r="C5828" s="324" t="s">
        <v>169</v>
      </c>
      <c r="D5828" s="324" t="s">
        <v>81</v>
      </c>
      <c r="E5828" s="324" t="s">
        <v>48</v>
      </c>
      <c r="F5828" s="324" t="s">
        <v>170</v>
      </c>
      <c r="G5828" s="324" t="s">
        <v>170</v>
      </c>
      <c r="H5828" s="324" t="s">
        <v>170</v>
      </c>
      <c r="I5828" s="324" t="s">
        <v>170</v>
      </c>
    </row>
    <row r="5829" spans="1:9" x14ac:dyDescent="0.25">
      <c r="A5829" s="393">
        <v>44166</v>
      </c>
      <c r="B5829" s="325" t="s">
        <v>171</v>
      </c>
      <c r="C5829" s="325" t="s">
        <v>169</v>
      </c>
      <c r="D5829" s="325" t="s">
        <v>81</v>
      </c>
      <c r="E5829" s="325" t="s">
        <v>50</v>
      </c>
      <c r="F5829" s="325" t="s">
        <v>170</v>
      </c>
      <c r="G5829" s="325" t="s">
        <v>170</v>
      </c>
      <c r="H5829" s="325" t="s">
        <v>170</v>
      </c>
      <c r="I5829" s="325" t="s">
        <v>170</v>
      </c>
    </row>
    <row r="5830" spans="1:9" x14ac:dyDescent="0.25">
      <c r="A5830" s="392">
        <v>44166</v>
      </c>
      <c r="B5830" s="324" t="s">
        <v>171</v>
      </c>
      <c r="C5830" s="324" t="s">
        <v>169</v>
      </c>
      <c r="D5830" s="324" t="s">
        <v>82</v>
      </c>
      <c r="E5830" s="324" t="s">
        <v>9</v>
      </c>
      <c r="F5830" s="324" t="s">
        <v>170</v>
      </c>
      <c r="G5830" s="324" t="s">
        <v>170</v>
      </c>
      <c r="H5830" s="324" t="s">
        <v>170</v>
      </c>
      <c r="I5830" s="324" t="s">
        <v>170</v>
      </c>
    </row>
    <row r="5831" spans="1:9" x14ac:dyDescent="0.25">
      <c r="A5831" s="393">
        <v>44166</v>
      </c>
      <c r="B5831" s="325" t="s">
        <v>171</v>
      </c>
      <c r="C5831" s="325" t="s">
        <v>169</v>
      </c>
      <c r="D5831" s="325" t="s">
        <v>82</v>
      </c>
      <c r="E5831" s="325" t="s">
        <v>10</v>
      </c>
      <c r="F5831" s="325" t="s">
        <v>170</v>
      </c>
      <c r="G5831" s="325" t="s">
        <v>170</v>
      </c>
      <c r="H5831" s="325" t="s">
        <v>170</v>
      </c>
      <c r="I5831" s="325" t="s">
        <v>170</v>
      </c>
    </row>
    <row r="5832" spans="1:9" x14ac:dyDescent="0.25">
      <c r="A5832" s="392">
        <v>44166</v>
      </c>
      <c r="B5832" s="324" t="s">
        <v>171</v>
      </c>
      <c r="C5832" s="324" t="s">
        <v>169</v>
      </c>
      <c r="D5832" s="324" t="s">
        <v>82</v>
      </c>
      <c r="E5832" s="324" t="s">
        <v>11</v>
      </c>
      <c r="F5832" s="324" t="s">
        <v>170</v>
      </c>
      <c r="G5832" s="324" t="s">
        <v>170</v>
      </c>
      <c r="H5832" s="324" t="s">
        <v>170</v>
      </c>
      <c r="I5832" s="324" t="s">
        <v>170</v>
      </c>
    </row>
    <row r="5833" spans="1:9" x14ac:dyDescent="0.25">
      <c r="A5833" s="393">
        <v>44166</v>
      </c>
      <c r="B5833" s="325" t="s">
        <v>171</v>
      </c>
      <c r="C5833" s="325" t="s">
        <v>169</v>
      </c>
      <c r="D5833" s="325" t="s">
        <v>82</v>
      </c>
      <c r="E5833" s="325" t="s">
        <v>12</v>
      </c>
      <c r="F5833" s="325" t="s">
        <v>170</v>
      </c>
      <c r="G5833" s="325" t="s">
        <v>170</v>
      </c>
      <c r="H5833" s="325" t="s">
        <v>170</v>
      </c>
      <c r="I5833" s="325" t="s">
        <v>170</v>
      </c>
    </row>
    <row r="5834" spans="1:9" x14ac:dyDescent="0.25">
      <c r="A5834" s="392">
        <v>44166</v>
      </c>
      <c r="B5834" s="324" t="s">
        <v>171</v>
      </c>
      <c r="C5834" s="324" t="s">
        <v>169</v>
      </c>
      <c r="D5834" s="324" t="s">
        <v>82</v>
      </c>
      <c r="E5834" s="324" t="s">
        <v>13</v>
      </c>
      <c r="F5834" s="324" t="s">
        <v>170</v>
      </c>
      <c r="G5834" s="324" t="s">
        <v>170</v>
      </c>
      <c r="H5834" s="324" t="s">
        <v>170</v>
      </c>
      <c r="I5834" s="324" t="s">
        <v>170</v>
      </c>
    </row>
    <row r="5835" spans="1:9" x14ac:dyDescent="0.25">
      <c r="A5835" s="393">
        <v>44166</v>
      </c>
      <c r="B5835" s="325" t="s">
        <v>157</v>
      </c>
      <c r="C5835" s="325" t="s">
        <v>169</v>
      </c>
      <c r="D5835" s="325" t="s">
        <v>81</v>
      </c>
      <c r="E5835" s="325" t="s">
        <v>46</v>
      </c>
      <c r="F5835" s="325">
        <v>120</v>
      </c>
      <c r="G5835" s="325" t="s">
        <v>170</v>
      </c>
      <c r="H5835" s="325" t="s">
        <v>170</v>
      </c>
      <c r="I5835" s="325" t="s">
        <v>170</v>
      </c>
    </row>
    <row r="5836" spans="1:9" x14ac:dyDescent="0.25">
      <c r="A5836" s="392">
        <v>44166</v>
      </c>
      <c r="B5836" s="324" t="s">
        <v>157</v>
      </c>
      <c r="C5836" s="324" t="s">
        <v>169</v>
      </c>
      <c r="D5836" s="324" t="s">
        <v>81</v>
      </c>
      <c r="E5836" s="324" t="s">
        <v>47</v>
      </c>
      <c r="F5836" s="324">
        <v>102</v>
      </c>
      <c r="G5836" s="324" t="s">
        <v>170</v>
      </c>
      <c r="H5836" s="324" t="s">
        <v>170</v>
      </c>
      <c r="I5836" s="324" t="s">
        <v>170</v>
      </c>
    </row>
    <row r="5837" spans="1:9" x14ac:dyDescent="0.25">
      <c r="A5837" s="393">
        <v>44166</v>
      </c>
      <c r="B5837" s="325" t="s">
        <v>157</v>
      </c>
      <c r="C5837" s="325" t="s">
        <v>169</v>
      </c>
      <c r="D5837" s="325" t="s">
        <v>81</v>
      </c>
      <c r="E5837" s="325" t="s">
        <v>48</v>
      </c>
      <c r="F5837" s="325">
        <v>86</v>
      </c>
      <c r="G5837" s="325" t="s">
        <v>170</v>
      </c>
      <c r="H5837" s="325" t="s">
        <v>170</v>
      </c>
      <c r="I5837" s="325" t="s">
        <v>170</v>
      </c>
    </row>
    <row r="5838" spans="1:9" x14ac:dyDescent="0.25">
      <c r="A5838" s="392">
        <v>44166</v>
      </c>
      <c r="B5838" s="324" t="s">
        <v>157</v>
      </c>
      <c r="C5838" s="324" t="s">
        <v>169</v>
      </c>
      <c r="D5838" s="324" t="s">
        <v>81</v>
      </c>
      <c r="E5838" s="324" t="s">
        <v>50</v>
      </c>
      <c r="F5838" s="324">
        <v>139</v>
      </c>
      <c r="G5838" s="324" t="s">
        <v>170</v>
      </c>
      <c r="H5838" s="324" t="s">
        <v>170</v>
      </c>
      <c r="I5838" s="324" t="s">
        <v>170</v>
      </c>
    </row>
    <row r="5839" spans="1:9" x14ac:dyDescent="0.25">
      <c r="A5839" s="393">
        <v>44166</v>
      </c>
      <c r="B5839" s="325" t="s">
        <v>157</v>
      </c>
      <c r="C5839" s="325" t="s">
        <v>169</v>
      </c>
      <c r="D5839" s="325" t="s">
        <v>82</v>
      </c>
      <c r="E5839" s="325" t="s">
        <v>9</v>
      </c>
      <c r="F5839" s="325">
        <v>65</v>
      </c>
      <c r="G5839" s="325" t="s">
        <v>170</v>
      </c>
      <c r="H5839" s="325" t="s">
        <v>170</v>
      </c>
      <c r="I5839" s="325" t="s">
        <v>170</v>
      </c>
    </row>
    <row r="5840" spans="1:9" x14ac:dyDescent="0.25">
      <c r="A5840" s="392">
        <v>44166</v>
      </c>
      <c r="B5840" s="324" t="s">
        <v>157</v>
      </c>
      <c r="C5840" s="324" t="s">
        <v>169</v>
      </c>
      <c r="D5840" s="324" t="s">
        <v>82</v>
      </c>
      <c r="E5840" s="324" t="s">
        <v>10</v>
      </c>
      <c r="F5840" s="324">
        <v>12</v>
      </c>
      <c r="G5840" s="324" t="s">
        <v>170</v>
      </c>
      <c r="H5840" s="324" t="s">
        <v>170</v>
      </c>
      <c r="I5840" s="324" t="s">
        <v>170</v>
      </c>
    </row>
    <row r="5841" spans="1:9" x14ac:dyDescent="0.25">
      <c r="A5841" s="393">
        <v>44166</v>
      </c>
      <c r="B5841" s="325" t="s">
        <v>157</v>
      </c>
      <c r="C5841" s="325" t="s">
        <v>169</v>
      </c>
      <c r="D5841" s="325" t="s">
        <v>82</v>
      </c>
      <c r="E5841" s="325" t="s">
        <v>11</v>
      </c>
      <c r="F5841" s="325">
        <v>64</v>
      </c>
      <c r="G5841" s="325" t="s">
        <v>170</v>
      </c>
      <c r="H5841" s="325" t="s">
        <v>170</v>
      </c>
      <c r="I5841" s="325" t="s">
        <v>170</v>
      </c>
    </row>
    <row r="5842" spans="1:9" x14ac:dyDescent="0.25">
      <c r="A5842" s="392">
        <v>44166</v>
      </c>
      <c r="B5842" s="324" t="s">
        <v>157</v>
      </c>
      <c r="C5842" s="324" t="s">
        <v>169</v>
      </c>
      <c r="D5842" s="324" t="s">
        <v>82</v>
      </c>
      <c r="E5842" s="324" t="s">
        <v>12</v>
      </c>
      <c r="F5842" s="324">
        <v>55</v>
      </c>
      <c r="G5842" s="324" t="s">
        <v>170</v>
      </c>
      <c r="H5842" s="324" t="s">
        <v>170</v>
      </c>
      <c r="I5842" s="324" t="s">
        <v>170</v>
      </c>
    </row>
    <row r="5843" spans="1:9" x14ac:dyDescent="0.25">
      <c r="A5843" s="393">
        <v>44166</v>
      </c>
      <c r="B5843" s="325" t="s">
        <v>157</v>
      </c>
      <c r="C5843" s="325" t="s">
        <v>169</v>
      </c>
      <c r="D5843" s="325" t="s">
        <v>82</v>
      </c>
      <c r="E5843" s="325" t="s">
        <v>13</v>
      </c>
      <c r="F5843" s="325">
        <v>207</v>
      </c>
      <c r="G5843" s="325" t="s">
        <v>170</v>
      </c>
      <c r="H5843" s="325" t="s">
        <v>170</v>
      </c>
      <c r="I5843" s="325" t="s">
        <v>170</v>
      </c>
    </row>
    <row r="5844" spans="1:9" x14ac:dyDescent="0.25">
      <c r="A5844" s="392">
        <v>44166</v>
      </c>
      <c r="B5844" s="324" t="s">
        <v>158</v>
      </c>
      <c r="C5844" s="324" t="s">
        <v>169</v>
      </c>
      <c r="D5844" s="324" t="s">
        <v>81</v>
      </c>
      <c r="E5844" s="324" t="s">
        <v>46</v>
      </c>
      <c r="F5844" s="324">
        <v>315</v>
      </c>
      <c r="G5844" s="324" t="s">
        <v>170</v>
      </c>
      <c r="H5844" s="324" t="s">
        <v>170</v>
      </c>
      <c r="I5844" s="324" t="s">
        <v>170</v>
      </c>
    </row>
    <row r="5845" spans="1:9" x14ac:dyDescent="0.25">
      <c r="A5845" s="393">
        <v>44166</v>
      </c>
      <c r="B5845" s="325" t="s">
        <v>158</v>
      </c>
      <c r="C5845" s="325" t="s">
        <v>169</v>
      </c>
      <c r="D5845" s="325" t="s">
        <v>81</v>
      </c>
      <c r="E5845" s="325" t="s">
        <v>47</v>
      </c>
      <c r="F5845" s="325">
        <v>111</v>
      </c>
      <c r="G5845" s="325" t="s">
        <v>170</v>
      </c>
      <c r="H5845" s="325" t="s">
        <v>170</v>
      </c>
      <c r="I5845" s="325" t="s">
        <v>170</v>
      </c>
    </row>
    <row r="5846" spans="1:9" x14ac:dyDescent="0.25">
      <c r="A5846" s="392">
        <v>44166</v>
      </c>
      <c r="B5846" s="324" t="s">
        <v>158</v>
      </c>
      <c r="C5846" s="324" t="s">
        <v>169</v>
      </c>
      <c r="D5846" s="324" t="s">
        <v>81</v>
      </c>
      <c r="E5846" s="324" t="s">
        <v>48</v>
      </c>
      <c r="F5846" s="324">
        <v>87</v>
      </c>
      <c r="G5846" s="324" t="s">
        <v>170</v>
      </c>
      <c r="H5846" s="324" t="s">
        <v>170</v>
      </c>
      <c r="I5846" s="324" t="s">
        <v>170</v>
      </c>
    </row>
    <row r="5847" spans="1:9" x14ac:dyDescent="0.25">
      <c r="A5847" s="393">
        <v>44166</v>
      </c>
      <c r="B5847" s="325" t="s">
        <v>158</v>
      </c>
      <c r="C5847" s="325" t="s">
        <v>169</v>
      </c>
      <c r="D5847" s="325" t="s">
        <v>81</v>
      </c>
      <c r="E5847" s="325" t="s">
        <v>50</v>
      </c>
      <c r="F5847" s="325">
        <v>170</v>
      </c>
      <c r="G5847" s="325" t="s">
        <v>170</v>
      </c>
      <c r="H5847" s="325" t="s">
        <v>170</v>
      </c>
      <c r="I5847" s="325" t="s">
        <v>170</v>
      </c>
    </row>
    <row r="5848" spans="1:9" x14ac:dyDescent="0.25">
      <c r="A5848" s="392">
        <v>44166</v>
      </c>
      <c r="B5848" s="324" t="s">
        <v>158</v>
      </c>
      <c r="C5848" s="324" t="s">
        <v>169</v>
      </c>
      <c r="D5848" s="324" t="s">
        <v>82</v>
      </c>
      <c r="E5848" s="324" t="s">
        <v>9</v>
      </c>
      <c r="F5848" s="324">
        <v>50</v>
      </c>
      <c r="G5848" s="324" t="s">
        <v>170</v>
      </c>
      <c r="H5848" s="324" t="s">
        <v>170</v>
      </c>
      <c r="I5848" s="324" t="s">
        <v>170</v>
      </c>
    </row>
    <row r="5849" spans="1:9" x14ac:dyDescent="0.25">
      <c r="A5849" s="393">
        <v>44166</v>
      </c>
      <c r="B5849" s="325" t="s">
        <v>158</v>
      </c>
      <c r="C5849" s="325" t="s">
        <v>169</v>
      </c>
      <c r="D5849" s="325" t="s">
        <v>82</v>
      </c>
      <c r="E5849" s="325" t="s">
        <v>10</v>
      </c>
      <c r="F5849" s="325">
        <v>46</v>
      </c>
      <c r="G5849" s="325" t="s">
        <v>170</v>
      </c>
      <c r="H5849" s="325" t="s">
        <v>170</v>
      </c>
      <c r="I5849" s="325" t="s">
        <v>170</v>
      </c>
    </row>
    <row r="5850" spans="1:9" x14ac:dyDescent="0.25">
      <c r="A5850" s="392">
        <v>44166</v>
      </c>
      <c r="B5850" s="324" t="s">
        <v>158</v>
      </c>
      <c r="C5850" s="324" t="s">
        <v>169</v>
      </c>
      <c r="D5850" s="324" t="s">
        <v>82</v>
      </c>
      <c r="E5850" s="324" t="s">
        <v>11</v>
      </c>
      <c r="F5850" s="324">
        <v>61</v>
      </c>
      <c r="G5850" s="324" t="s">
        <v>170</v>
      </c>
      <c r="H5850" s="324" t="s">
        <v>170</v>
      </c>
      <c r="I5850" s="324" t="s">
        <v>170</v>
      </c>
    </row>
    <row r="5851" spans="1:9" x14ac:dyDescent="0.25">
      <c r="A5851" s="393">
        <v>44166</v>
      </c>
      <c r="B5851" s="325" t="s">
        <v>158</v>
      </c>
      <c r="C5851" s="325" t="s">
        <v>169</v>
      </c>
      <c r="D5851" s="325" t="s">
        <v>82</v>
      </c>
      <c r="E5851" s="325" t="s">
        <v>12</v>
      </c>
      <c r="F5851" s="325">
        <v>204</v>
      </c>
      <c r="G5851" s="325" t="s">
        <v>170</v>
      </c>
      <c r="H5851" s="325" t="s">
        <v>170</v>
      </c>
      <c r="I5851" s="325" t="s">
        <v>170</v>
      </c>
    </row>
    <row r="5852" spans="1:9" x14ac:dyDescent="0.25">
      <c r="A5852" s="392">
        <v>44166</v>
      </c>
      <c r="B5852" s="324" t="s">
        <v>158</v>
      </c>
      <c r="C5852" s="324" t="s">
        <v>169</v>
      </c>
      <c r="D5852" s="324" t="s">
        <v>82</v>
      </c>
      <c r="E5852" s="324" t="s">
        <v>13</v>
      </c>
      <c r="F5852" s="324">
        <v>322</v>
      </c>
      <c r="G5852" s="324" t="s">
        <v>170</v>
      </c>
      <c r="H5852" s="324" t="s">
        <v>170</v>
      </c>
      <c r="I5852" s="324" t="s">
        <v>170</v>
      </c>
    </row>
    <row r="5853" spans="1:9" x14ac:dyDescent="0.25">
      <c r="A5853" s="393">
        <v>44166</v>
      </c>
      <c r="B5853" s="325" t="s">
        <v>94</v>
      </c>
      <c r="C5853" s="325" t="s">
        <v>169</v>
      </c>
      <c r="D5853" s="325" t="s">
        <v>81</v>
      </c>
      <c r="E5853" s="325" t="s">
        <v>46</v>
      </c>
      <c r="F5853" s="325">
        <v>214</v>
      </c>
      <c r="G5853" s="325">
        <v>204</v>
      </c>
      <c r="H5853" s="325">
        <v>10</v>
      </c>
      <c r="I5853" s="325">
        <v>0.05</v>
      </c>
    </row>
    <row r="5854" spans="1:9" x14ac:dyDescent="0.25">
      <c r="A5854" s="392">
        <v>44166</v>
      </c>
      <c r="B5854" s="324" t="s">
        <v>94</v>
      </c>
      <c r="C5854" s="324" t="s">
        <v>169</v>
      </c>
      <c r="D5854" s="324" t="s">
        <v>81</v>
      </c>
      <c r="E5854" s="324" t="s">
        <v>47</v>
      </c>
      <c r="F5854" s="324">
        <v>701</v>
      </c>
      <c r="G5854" s="324">
        <v>684</v>
      </c>
      <c r="H5854" s="324">
        <v>17</v>
      </c>
      <c r="I5854" s="324">
        <v>0.02</v>
      </c>
    </row>
    <row r="5855" spans="1:9" x14ac:dyDescent="0.25">
      <c r="A5855" s="393">
        <v>44166</v>
      </c>
      <c r="B5855" s="325" t="s">
        <v>94</v>
      </c>
      <c r="C5855" s="325" t="s">
        <v>169</v>
      </c>
      <c r="D5855" s="325" t="s">
        <v>81</v>
      </c>
      <c r="E5855" s="325" t="s">
        <v>48</v>
      </c>
      <c r="F5855" s="325">
        <v>295</v>
      </c>
      <c r="G5855" s="325">
        <v>311</v>
      </c>
      <c r="H5855" s="325">
        <v>-16</v>
      </c>
      <c r="I5855" s="325">
        <v>-0.05</v>
      </c>
    </row>
    <row r="5856" spans="1:9" x14ac:dyDescent="0.25">
      <c r="A5856" s="392">
        <v>44166</v>
      </c>
      <c r="B5856" s="324" t="s">
        <v>94</v>
      </c>
      <c r="C5856" s="324" t="s">
        <v>169</v>
      </c>
      <c r="D5856" s="324" t="s">
        <v>81</v>
      </c>
      <c r="E5856" s="324" t="s">
        <v>50</v>
      </c>
      <c r="F5856" s="324">
        <v>2072</v>
      </c>
      <c r="G5856" s="324">
        <v>2073</v>
      </c>
      <c r="H5856" s="324">
        <v>-1</v>
      </c>
      <c r="I5856" s="324">
        <v>0</v>
      </c>
    </row>
    <row r="5857" spans="1:9" x14ac:dyDescent="0.25">
      <c r="A5857" s="393">
        <v>44166</v>
      </c>
      <c r="B5857" s="325" t="s">
        <v>94</v>
      </c>
      <c r="C5857" s="325" t="s">
        <v>169</v>
      </c>
      <c r="D5857" s="325" t="s">
        <v>82</v>
      </c>
      <c r="E5857" s="325" t="s">
        <v>9</v>
      </c>
      <c r="F5857" s="325">
        <v>799</v>
      </c>
      <c r="G5857" s="325">
        <v>796</v>
      </c>
      <c r="H5857" s="325">
        <v>3</v>
      </c>
      <c r="I5857" s="325">
        <v>0</v>
      </c>
    </row>
    <row r="5858" spans="1:9" x14ac:dyDescent="0.25">
      <c r="A5858" s="392">
        <v>44166</v>
      </c>
      <c r="B5858" s="324" t="s">
        <v>94</v>
      </c>
      <c r="C5858" s="324" t="s">
        <v>169</v>
      </c>
      <c r="D5858" s="324" t="s">
        <v>82</v>
      </c>
      <c r="E5858" s="324" t="s">
        <v>10</v>
      </c>
      <c r="F5858" s="324">
        <v>386</v>
      </c>
      <c r="G5858" s="324">
        <v>387</v>
      </c>
      <c r="H5858" s="324">
        <v>-1</v>
      </c>
      <c r="I5858" s="324">
        <v>0</v>
      </c>
    </row>
    <row r="5859" spans="1:9" x14ac:dyDescent="0.25">
      <c r="A5859" s="393">
        <v>44166</v>
      </c>
      <c r="B5859" s="325" t="s">
        <v>94</v>
      </c>
      <c r="C5859" s="325" t="s">
        <v>169</v>
      </c>
      <c r="D5859" s="325" t="s">
        <v>82</v>
      </c>
      <c r="E5859" s="325" t="s">
        <v>11</v>
      </c>
      <c r="F5859" s="325">
        <v>665</v>
      </c>
      <c r="G5859" s="325">
        <v>663</v>
      </c>
      <c r="H5859" s="325">
        <v>2</v>
      </c>
      <c r="I5859" s="325">
        <v>0</v>
      </c>
    </row>
    <row r="5860" spans="1:9" x14ac:dyDescent="0.25">
      <c r="A5860" s="392">
        <v>44166</v>
      </c>
      <c r="B5860" s="324" t="s">
        <v>94</v>
      </c>
      <c r="C5860" s="324" t="s">
        <v>169</v>
      </c>
      <c r="D5860" s="324" t="s">
        <v>82</v>
      </c>
      <c r="E5860" s="324" t="s">
        <v>12</v>
      </c>
      <c r="F5860" s="324">
        <v>436</v>
      </c>
      <c r="G5860" s="324">
        <v>435</v>
      </c>
      <c r="H5860" s="324">
        <v>1</v>
      </c>
      <c r="I5860" s="324">
        <v>0</v>
      </c>
    </row>
    <row r="5861" spans="1:9" x14ac:dyDescent="0.25">
      <c r="A5861" s="393">
        <v>44166</v>
      </c>
      <c r="B5861" s="325" t="s">
        <v>94</v>
      </c>
      <c r="C5861" s="325" t="s">
        <v>169</v>
      </c>
      <c r="D5861" s="325" t="s">
        <v>82</v>
      </c>
      <c r="E5861" s="325" t="s">
        <v>13</v>
      </c>
      <c r="F5861" s="325">
        <v>996</v>
      </c>
      <c r="G5861" s="325">
        <v>991</v>
      </c>
      <c r="H5861" s="325">
        <v>5</v>
      </c>
      <c r="I5861" s="325">
        <v>0.01</v>
      </c>
    </row>
    <row r="5862" spans="1:9" x14ac:dyDescent="0.25">
      <c r="A5862" s="392">
        <v>44166</v>
      </c>
      <c r="B5862" s="324" t="s">
        <v>159</v>
      </c>
      <c r="C5862" s="324" t="s">
        <v>169</v>
      </c>
      <c r="D5862" s="324" t="s">
        <v>81</v>
      </c>
      <c r="E5862" s="324" t="s">
        <v>46</v>
      </c>
      <c r="F5862" s="324">
        <v>107</v>
      </c>
      <c r="G5862" s="324" t="s">
        <v>170</v>
      </c>
      <c r="H5862" s="324" t="s">
        <v>170</v>
      </c>
      <c r="I5862" s="324" t="s">
        <v>170</v>
      </c>
    </row>
    <row r="5863" spans="1:9" x14ac:dyDescent="0.25">
      <c r="A5863" s="393">
        <v>44166</v>
      </c>
      <c r="B5863" s="325" t="s">
        <v>159</v>
      </c>
      <c r="C5863" s="325" t="s">
        <v>169</v>
      </c>
      <c r="D5863" s="325" t="s">
        <v>81</v>
      </c>
      <c r="E5863" s="325" t="s">
        <v>47</v>
      </c>
      <c r="F5863" s="325">
        <v>54</v>
      </c>
      <c r="G5863" s="325" t="s">
        <v>170</v>
      </c>
      <c r="H5863" s="325" t="s">
        <v>170</v>
      </c>
      <c r="I5863" s="325" t="s">
        <v>170</v>
      </c>
    </row>
    <row r="5864" spans="1:9" x14ac:dyDescent="0.25">
      <c r="A5864" s="392">
        <v>44166</v>
      </c>
      <c r="B5864" s="324" t="s">
        <v>159</v>
      </c>
      <c r="C5864" s="324" t="s">
        <v>169</v>
      </c>
      <c r="D5864" s="324" t="s">
        <v>81</v>
      </c>
      <c r="E5864" s="324" t="s">
        <v>48</v>
      </c>
      <c r="F5864" s="324">
        <v>47</v>
      </c>
      <c r="G5864" s="324" t="s">
        <v>170</v>
      </c>
      <c r="H5864" s="324" t="s">
        <v>170</v>
      </c>
      <c r="I5864" s="324" t="s">
        <v>170</v>
      </c>
    </row>
    <row r="5865" spans="1:9" x14ac:dyDescent="0.25">
      <c r="A5865" s="393">
        <v>44166</v>
      </c>
      <c r="B5865" s="325" t="s">
        <v>159</v>
      </c>
      <c r="C5865" s="325" t="s">
        <v>169</v>
      </c>
      <c r="D5865" s="325" t="s">
        <v>81</v>
      </c>
      <c r="E5865" s="325" t="s">
        <v>50</v>
      </c>
      <c r="F5865" s="325">
        <v>109</v>
      </c>
      <c r="G5865" s="325" t="s">
        <v>170</v>
      </c>
      <c r="H5865" s="325" t="s">
        <v>170</v>
      </c>
      <c r="I5865" s="325" t="s">
        <v>170</v>
      </c>
    </row>
    <row r="5866" spans="1:9" x14ac:dyDescent="0.25">
      <c r="A5866" s="392">
        <v>44166</v>
      </c>
      <c r="B5866" s="324" t="s">
        <v>159</v>
      </c>
      <c r="C5866" s="324" t="s">
        <v>169</v>
      </c>
      <c r="D5866" s="324" t="s">
        <v>82</v>
      </c>
      <c r="E5866" s="324" t="s">
        <v>9</v>
      </c>
      <c r="F5866" s="324">
        <v>22</v>
      </c>
      <c r="G5866" s="324" t="s">
        <v>170</v>
      </c>
      <c r="H5866" s="324" t="s">
        <v>170</v>
      </c>
      <c r="I5866" s="324" t="s">
        <v>170</v>
      </c>
    </row>
    <row r="5867" spans="1:9" x14ac:dyDescent="0.25">
      <c r="A5867" s="393">
        <v>44166</v>
      </c>
      <c r="B5867" s="325" t="s">
        <v>159</v>
      </c>
      <c r="C5867" s="325" t="s">
        <v>169</v>
      </c>
      <c r="D5867" s="325" t="s">
        <v>82</v>
      </c>
      <c r="E5867" s="325" t="s">
        <v>10</v>
      </c>
      <c r="F5867" s="325">
        <v>40</v>
      </c>
      <c r="G5867" s="325" t="s">
        <v>170</v>
      </c>
      <c r="H5867" s="325" t="s">
        <v>170</v>
      </c>
      <c r="I5867" s="325" t="s">
        <v>170</v>
      </c>
    </row>
    <row r="5868" spans="1:9" x14ac:dyDescent="0.25">
      <c r="A5868" s="392">
        <v>44166</v>
      </c>
      <c r="B5868" s="324" t="s">
        <v>159</v>
      </c>
      <c r="C5868" s="324" t="s">
        <v>169</v>
      </c>
      <c r="D5868" s="324" t="s">
        <v>82</v>
      </c>
      <c r="E5868" s="324" t="s">
        <v>11</v>
      </c>
      <c r="F5868" s="324">
        <v>26</v>
      </c>
      <c r="G5868" s="324" t="s">
        <v>170</v>
      </c>
      <c r="H5868" s="324" t="s">
        <v>170</v>
      </c>
      <c r="I5868" s="324" t="s">
        <v>170</v>
      </c>
    </row>
    <row r="5869" spans="1:9" x14ac:dyDescent="0.25">
      <c r="A5869" s="393">
        <v>44166</v>
      </c>
      <c r="B5869" s="325" t="s">
        <v>159</v>
      </c>
      <c r="C5869" s="325" t="s">
        <v>169</v>
      </c>
      <c r="D5869" s="325" t="s">
        <v>82</v>
      </c>
      <c r="E5869" s="325" t="s">
        <v>12</v>
      </c>
      <c r="F5869" s="325">
        <v>73</v>
      </c>
      <c r="G5869" s="325" t="s">
        <v>170</v>
      </c>
      <c r="H5869" s="325" t="s">
        <v>170</v>
      </c>
      <c r="I5869" s="325" t="s">
        <v>170</v>
      </c>
    </row>
    <row r="5870" spans="1:9" x14ac:dyDescent="0.25">
      <c r="A5870" s="392">
        <v>44166</v>
      </c>
      <c r="B5870" s="324" t="s">
        <v>159</v>
      </c>
      <c r="C5870" s="324" t="s">
        <v>169</v>
      </c>
      <c r="D5870" s="324" t="s">
        <v>82</v>
      </c>
      <c r="E5870" s="324" t="s">
        <v>13</v>
      </c>
      <c r="F5870" s="324">
        <v>156</v>
      </c>
      <c r="G5870" s="324" t="s">
        <v>170</v>
      </c>
      <c r="H5870" s="324" t="s">
        <v>170</v>
      </c>
      <c r="I5870" s="324" t="s">
        <v>170</v>
      </c>
    </row>
    <row r="5871" spans="1:9" x14ac:dyDescent="0.25">
      <c r="A5871" s="393">
        <v>44166</v>
      </c>
      <c r="B5871" s="325" t="s">
        <v>160</v>
      </c>
      <c r="C5871" s="325" t="s">
        <v>169</v>
      </c>
      <c r="D5871" s="325" t="s">
        <v>81</v>
      </c>
      <c r="E5871" s="325" t="s">
        <v>46</v>
      </c>
      <c r="F5871" s="325">
        <v>18</v>
      </c>
      <c r="G5871" s="325" t="s">
        <v>170</v>
      </c>
      <c r="H5871" s="325" t="s">
        <v>170</v>
      </c>
      <c r="I5871" s="325" t="s">
        <v>170</v>
      </c>
    </row>
    <row r="5872" spans="1:9" x14ac:dyDescent="0.25">
      <c r="A5872" s="392">
        <v>44166</v>
      </c>
      <c r="B5872" s="324" t="s">
        <v>160</v>
      </c>
      <c r="C5872" s="324" t="s">
        <v>169</v>
      </c>
      <c r="D5872" s="324" t="s">
        <v>81</v>
      </c>
      <c r="E5872" s="324" t="s">
        <v>47</v>
      </c>
      <c r="F5872" s="324">
        <v>24</v>
      </c>
      <c r="G5872" s="324" t="s">
        <v>170</v>
      </c>
      <c r="H5872" s="324" t="s">
        <v>170</v>
      </c>
      <c r="I5872" s="324" t="s">
        <v>170</v>
      </c>
    </row>
    <row r="5873" spans="1:9" x14ac:dyDescent="0.25">
      <c r="A5873" s="393">
        <v>44166</v>
      </c>
      <c r="B5873" s="325" t="s">
        <v>160</v>
      </c>
      <c r="C5873" s="325" t="s">
        <v>169</v>
      </c>
      <c r="D5873" s="325" t="s">
        <v>81</v>
      </c>
      <c r="E5873" s="325" t="s">
        <v>48</v>
      </c>
      <c r="F5873" s="325">
        <v>33</v>
      </c>
      <c r="G5873" s="325" t="s">
        <v>170</v>
      </c>
      <c r="H5873" s="325" t="s">
        <v>170</v>
      </c>
      <c r="I5873" s="325" t="s">
        <v>170</v>
      </c>
    </row>
    <row r="5874" spans="1:9" x14ac:dyDescent="0.25">
      <c r="A5874" s="392">
        <v>44166</v>
      </c>
      <c r="B5874" s="324" t="s">
        <v>160</v>
      </c>
      <c r="C5874" s="324" t="s">
        <v>169</v>
      </c>
      <c r="D5874" s="324" t="s">
        <v>81</v>
      </c>
      <c r="E5874" s="324" t="s">
        <v>50</v>
      </c>
      <c r="F5874" s="324">
        <v>108</v>
      </c>
      <c r="G5874" s="324" t="s">
        <v>170</v>
      </c>
      <c r="H5874" s="324" t="s">
        <v>170</v>
      </c>
      <c r="I5874" s="324" t="s">
        <v>170</v>
      </c>
    </row>
    <row r="5875" spans="1:9" x14ac:dyDescent="0.25">
      <c r="A5875" s="393">
        <v>44166</v>
      </c>
      <c r="B5875" s="325" t="s">
        <v>13</v>
      </c>
      <c r="C5875" s="325" t="s">
        <v>169</v>
      </c>
      <c r="D5875" s="325" t="s">
        <v>81</v>
      </c>
      <c r="E5875" s="325" t="s">
        <v>46</v>
      </c>
      <c r="F5875" s="325">
        <v>180</v>
      </c>
      <c r="G5875" s="325">
        <v>195</v>
      </c>
      <c r="H5875" s="325">
        <v>-15</v>
      </c>
      <c r="I5875" s="325">
        <v>-0.08</v>
      </c>
    </row>
    <row r="5876" spans="1:9" x14ac:dyDescent="0.25">
      <c r="A5876" s="392">
        <v>44166</v>
      </c>
      <c r="B5876" s="324" t="s">
        <v>13</v>
      </c>
      <c r="C5876" s="324" t="s">
        <v>169</v>
      </c>
      <c r="D5876" s="324" t="s">
        <v>81</v>
      </c>
      <c r="E5876" s="324" t="s">
        <v>47</v>
      </c>
      <c r="F5876" s="324">
        <v>95</v>
      </c>
      <c r="G5876" s="324">
        <v>96</v>
      </c>
      <c r="H5876" s="324">
        <v>-1</v>
      </c>
      <c r="I5876" s="324">
        <v>-0.01</v>
      </c>
    </row>
    <row r="5877" spans="1:9" x14ac:dyDescent="0.25">
      <c r="A5877" s="393">
        <v>44166</v>
      </c>
      <c r="B5877" s="325" t="s">
        <v>13</v>
      </c>
      <c r="C5877" s="325" t="s">
        <v>169</v>
      </c>
      <c r="D5877" s="325" t="s">
        <v>81</v>
      </c>
      <c r="E5877" s="325" t="s">
        <v>48</v>
      </c>
      <c r="F5877" s="325">
        <v>69</v>
      </c>
      <c r="G5877" s="325">
        <v>83</v>
      </c>
      <c r="H5877" s="325">
        <v>-14</v>
      </c>
      <c r="I5877" s="325">
        <v>-0.17</v>
      </c>
    </row>
    <row r="5878" spans="1:9" x14ac:dyDescent="0.25">
      <c r="A5878" s="392">
        <v>44166</v>
      </c>
      <c r="B5878" s="324" t="s">
        <v>13</v>
      </c>
      <c r="C5878" s="324" t="s">
        <v>169</v>
      </c>
      <c r="D5878" s="324" t="s">
        <v>81</v>
      </c>
      <c r="E5878" s="324" t="s">
        <v>50</v>
      </c>
      <c r="F5878" s="324">
        <v>97</v>
      </c>
      <c r="G5878" s="324">
        <v>99</v>
      </c>
      <c r="H5878" s="324">
        <v>-2</v>
      </c>
      <c r="I5878" s="324">
        <v>-0.02</v>
      </c>
    </row>
    <row r="5879" spans="1:9" x14ac:dyDescent="0.25">
      <c r="A5879" s="393">
        <v>44166</v>
      </c>
      <c r="B5879" s="325" t="s">
        <v>95</v>
      </c>
      <c r="C5879" s="325" t="s">
        <v>169</v>
      </c>
      <c r="D5879" s="325" t="s">
        <v>81</v>
      </c>
      <c r="E5879" s="325" t="s">
        <v>46</v>
      </c>
      <c r="F5879" s="325">
        <v>657</v>
      </c>
      <c r="G5879" s="325">
        <v>566</v>
      </c>
      <c r="H5879" s="325">
        <v>91</v>
      </c>
      <c r="I5879" s="325">
        <v>0.16</v>
      </c>
    </row>
    <row r="5880" spans="1:9" x14ac:dyDescent="0.25">
      <c r="A5880" s="392">
        <v>44166</v>
      </c>
      <c r="B5880" s="324" t="s">
        <v>95</v>
      </c>
      <c r="C5880" s="324" t="s">
        <v>169</v>
      </c>
      <c r="D5880" s="324" t="s">
        <v>81</v>
      </c>
      <c r="E5880" s="324" t="s">
        <v>47</v>
      </c>
      <c r="F5880" s="324">
        <v>244</v>
      </c>
      <c r="G5880" s="324">
        <v>232</v>
      </c>
      <c r="H5880" s="324">
        <v>12</v>
      </c>
      <c r="I5880" s="324">
        <v>0.05</v>
      </c>
    </row>
    <row r="5881" spans="1:9" x14ac:dyDescent="0.25">
      <c r="A5881" s="393">
        <v>44166</v>
      </c>
      <c r="B5881" s="325" t="s">
        <v>95</v>
      </c>
      <c r="C5881" s="325" t="s">
        <v>169</v>
      </c>
      <c r="D5881" s="325" t="s">
        <v>81</v>
      </c>
      <c r="E5881" s="325" t="s">
        <v>48</v>
      </c>
      <c r="F5881" s="325">
        <v>252</v>
      </c>
      <c r="G5881" s="325">
        <v>247</v>
      </c>
      <c r="H5881" s="325">
        <v>5</v>
      </c>
      <c r="I5881" s="325">
        <v>0.02</v>
      </c>
    </row>
    <row r="5882" spans="1:9" x14ac:dyDescent="0.25">
      <c r="A5882" s="392">
        <v>44166</v>
      </c>
      <c r="B5882" s="324" t="s">
        <v>95</v>
      </c>
      <c r="C5882" s="324" t="s">
        <v>169</v>
      </c>
      <c r="D5882" s="324" t="s">
        <v>81</v>
      </c>
      <c r="E5882" s="324" t="s">
        <v>50</v>
      </c>
      <c r="F5882" s="324">
        <v>301</v>
      </c>
      <c r="G5882" s="324">
        <v>302</v>
      </c>
      <c r="H5882" s="324">
        <v>-1</v>
      </c>
      <c r="I5882" s="324">
        <v>0</v>
      </c>
    </row>
    <row r="5883" spans="1:9" x14ac:dyDescent="0.25">
      <c r="A5883" s="393">
        <v>44166</v>
      </c>
      <c r="B5883" s="325" t="s">
        <v>95</v>
      </c>
      <c r="C5883" s="325" t="s">
        <v>169</v>
      </c>
      <c r="D5883" s="325" t="s">
        <v>82</v>
      </c>
      <c r="E5883" s="325" t="s">
        <v>9</v>
      </c>
      <c r="F5883" s="325">
        <v>50</v>
      </c>
      <c r="G5883" s="325">
        <v>49</v>
      </c>
      <c r="H5883" s="325">
        <v>1</v>
      </c>
      <c r="I5883" s="325">
        <v>0.02</v>
      </c>
    </row>
    <row r="5884" spans="1:9" x14ac:dyDescent="0.25">
      <c r="A5884" s="392">
        <v>44166</v>
      </c>
      <c r="B5884" s="324" t="s">
        <v>95</v>
      </c>
      <c r="C5884" s="324" t="s">
        <v>169</v>
      </c>
      <c r="D5884" s="324" t="s">
        <v>82</v>
      </c>
      <c r="E5884" s="324" t="s">
        <v>10</v>
      </c>
      <c r="F5884" s="324">
        <v>46</v>
      </c>
      <c r="G5884" s="324">
        <v>46</v>
      </c>
      <c r="H5884" s="324">
        <v>0</v>
      </c>
      <c r="I5884" s="324">
        <v>0</v>
      </c>
    </row>
    <row r="5885" spans="1:9" x14ac:dyDescent="0.25">
      <c r="A5885" s="393">
        <v>44166</v>
      </c>
      <c r="B5885" s="325" t="s">
        <v>95</v>
      </c>
      <c r="C5885" s="325" t="s">
        <v>169</v>
      </c>
      <c r="D5885" s="325" t="s">
        <v>82</v>
      </c>
      <c r="E5885" s="325" t="s">
        <v>11</v>
      </c>
      <c r="F5885" s="325">
        <v>61</v>
      </c>
      <c r="G5885" s="325">
        <v>61</v>
      </c>
      <c r="H5885" s="325">
        <v>0</v>
      </c>
      <c r="I5885" s="325">
        <v>0</v>
      </c>
    </row>
    <row r="5886" spans="1:9" x14ac:dyDescent="0.25">
      <c r="A5886" s="392">
        <v>44166</v>
      </c>
      <c r="B5886" s="324" t="s">
        <v>95</v>
      </c>
      <c r="C5886" s="324" t="s">
        <v>169</v>
      </c>
      <c r="D5886" s="324" t="s">
        <v>82</v>
      </c>
      <c r="E5886" s="324" t="s">
        <v>12</v>
      </c>
      <c r="F5886" s="324">
        <v>204</v>
      </c>
      <c r="G5886" s="324">
        <v>202</v>
      </c>
      <c r="H5886" s="324">
        <v>2</v>
      </c>
      <c r="I5886" s="324">
        <v>0.01</v>
      </c>
    </row>
    <row r="5887" spans="1:9" x14ac:dyDescent="0.25">
      <c r="A5887" s="393">
        <v>44166</v>
      </c>
      <c r="B5887" s="325" t="s">
        <v>95</v>
      </c>
      <c r="C5887" s="325" t="s">
        <v>169</v>
      </c>
      <c r="D5887" s="325" t="s">
        <v>82</v>
      </c>
      <c r="E5887" s="325" t="s">
        <v>13</v>
      </c>
      <c r="F5887" s="325">
        <v>322</v>
      </c>
      <c r="G5887" s="325">
        <v>276</v>
      </c>
      <c r="H5887" s="325">
        <v>46</v>
      </c>
      <c r="I5887" s="325">
        <v>0.17</v>
      </c>
    </row>
    <row r="5888" spans="1:9" x14ac:dyDescent="0.25">
      <c r="A5888" s="392">
        <v>44166</v>
      </c>
      <c r="B5888" s="324" t="s">
        <v>96</v>
      </c>
      <c r="C5888" s="324" t="s">
        <v>169</v>
      </c>
      <c r="D5888" s="324" t="s">
        <v>81</v>
      </c>
      <c r="E5888" s="324" t="s">
        <v>46</v>
      </c>
      <c r="F5888" s="324">
        <v>356</v>
      </c>
      <c r="G5888" s="324">
        <v>324</v>
      </c>
      <c r="H5888" s="324">
        <v>32</v>
      </c>
      <c r="I5888" s="324">
        <v>0.1</v>
      </c>
    </row>
    <row r="5889" spans="1:9" x14ac:dyDescent="0.25">
      <c r="A5889" s="393">
        <v>44166</v>
      </c>
      <c r="B5889" s="325" t="s">
        <v>96</v>
      </c>
      <c r="C5889" s="325" t="s">
        <v>169</v>
      </c>
      <c r="D5889" s="325" t="s">
        <v>81</v>
      </c>
      <c r="E5889" s="325" t="s">
        <v>47</v>
      </c>
      <c r="F5889" s="325">
        <v>456</v>
      </c>
      <c r="G5889" s="325">
        <v>438</v>
      </c>
      <c r="H5889" s="325">
        <v>18</v>
      </c>
      <c r="I5889" s="325">
        <v>0.04</v>
      </c>
    </row>
    <row r="5890" spans="1:9" x14ac:dyDescent="0.25">
      <c r="A5890" s="392">
        <v>44166</v>
      </c>
      <c r="B5890" s="324" t="s">
        <v>96</v>
      </c>
      <c r="C5890" s="324" t="s">
        <v>169</v>
      </c>
      <c r="D5890" s="324" t="s">
        <v>81</v>
      </c>
      <c r="E5890" s="324" t="s">
        <v>48</v>
      </c>
      <c r="F5890" s="324">
        <v>337</v>
      </c>
      <c r="G5890" s="324">
        <v>357</v>
      </c>
      <c r="H5890" s="324">
        <v>-20</v>
      </c>
      <c r="I5890" s="324">
        <v>-0.06</v>
      </c>
    </row>
    <row r="5891" spans="1:9" x14ac:dyDescent="0.25">
      <c r="A5891" s="393">
        <v>44166</v>
      </c>
      <c r="B5891" s="325" t="s">
        <v>96</v>
      </c>
      <c r="C5891" s="325" t="s">
        <v>169</v>
      </c>
      <c r="D5891" s="325" t="s">
        <v>81</v>
      </c>
      <c r="E5891" s="325" t="s">
        <v>50</v>
      </c>
      <c r="F5891" s="325">
        <v>721</v>
      </c>
      <c r="G5891" s="325">
        <v>721</v>
      </c>
      <c r="H5891" s="325">
        <v>0</v>
      </c>
      <c r="I5891" s="325">
        <v>0</v>
      </c>
    </row>
    <row r="5892" spans="1:9" x14ac:dyDescent="0.25">
      <c r="A5892" s="392">
        <v>44166</v>
      </c>
      <c r="B5892" s="324" t="s">
        <v>96</v>
      </c>
      <c r="C5892" s="324" t="s">
        <v>169</v>
      </c>
      <c r="D5892" s="324" t="s">
        <v>82</v>
      </c>
      <c r="E5892" s="324" t="s">
        <v>9</v>
      </c>
      <c r="F5892" s="324">
        <v>393</v>
      </c>
      <c r="G5892" s="324">
        <v>393</v>
      </c>
      <c r="H5892" s="324">
        <v>0</v>
      </c>
      <c r="I5892" s="324">
        <v>0</v>
      </c>
    </row>
    <row r="5893" spans="1:9" x14ac:dyDescent="0.25">
      <c r="A5893" s="393">
        <v>44166</v>
      </c>
      <c r="B5893" s="325" t="s">
        <v>96</v>
      </c>
      <c r="C5893" s="325" t="s">
        <v>169</v>
      </c>
      <c r="D5893" s="325" t="s">
        <v>82</v>
      </c>
      <c r="E5893" s="325" t="s">
        <v>10</v>
      </c>
      <c r="F5893" s="325">
        <v>189</v>
      </c>
      <c r="G5893" s="325">
        <v>188</v>
      </c>
      <c r="H5893" s="325">
        <v>1</v>
      </c>
      <c r="I5893" s="325">
        <v>0.01</v>
      </c>
    </row>
    <row r="5894" spans="1:9" x14ac:dyDescent="0.25">
      <c r="A5894" s="392">
        <v>44166</v>
      </c>
      <c r="B5894" s="324" t="s">
        <v>96</v>
      </c>
      <c r="C5894" s="324" t="s">
        <v>169</v>
      </c>
      <c r="D5894" s="324" t="s">
        <v>82</v>
      </c>
      <c r="E5894" s="324" t="s">
        <v>11</v>
      </c>
      <c r="F5894" s="324">
        <v>171</v>
      </c>
      <c r="G5894" s="324">
        <v>170</v>
      </c>
      <c r="H5894" s="324">
        <v>1</v>
      </c>
      <c r="I5894" s="324">
        <v>0.01</v>
      </c>
    </row>
    <row r="5895" spans="1:9" x14ac:dyDescent="0.25">
      <c r="A5895" s="393">
        <v>44166</v>
      </c>
      <c r="B5895" s="325" t="s">
        <v>96</v>
      </c>
      <c r="C5895" s="325" t="s">
        <v>169</v>
      </c>
      <c r="D5895" s="325" t="s">
        <v>82</v>
      </c>
      <c r="E5895" s="325" t="s">
        <v>12</v>
      </c>
      <c r="F5895" s="325">
        <v>96</v>
      </c>
      <c r="G5895" s="325">
        <v>94</v>
      </c>
      <c r="H5895" s="325">
        <v>2</v>
      </c>
      <c r="I5895" s="325">
        <v>0.02</v>
      </c>
    </row>
    <row r="5896" spans="1:9" x14ac:dyDescent="0.25">
      <c r="A5896" s="392">
        <v>44166</v>
      </c>
      <c r="B5896" s="324" t="s">
        <v>96</v>
      </c>
      <c r="C5896" s="324" t="s">
        <v>169</v>
      </c>
      <c r="D5896" s="324" t="s">
        <v>82</v>
      </c>
      <c r="E5896" s="324" t="s">
        <v>13</v>
      </c>
      <c r="F5896" s="324">
        <v>698</v>
      </c>
      <c r="G5896" s="324">
        <v>674</v>
      </c>
      <c r="H5896" s="324">
        <v>24</v>
      </c>
      <c r="I5896" s="324">
        <v>0.04</v>
      </c>
    </row>
    <row r="5897" spans="1:9" x14ac:dyDescent="0.25">
      <c r="A5897" s="393">
        <v>44166</v>
      </c>
      <c r="B5897" s="325" t="s">
        <v>161</v>
      </c>
      <c r="C5897" s="325" t="s">
        <v>169</v>
      </c>
      <c r="D5897" s="325" t="s">
        <v>81</v>
      </c>
      <c r="E5897" s="325" t="s">
        <v>46</v>
      </c>
      <c r="F5897" s="325">
        <v>58</v>
      </c>
      <c r="G5897" s="325" t="s">
        <v>170</v>
      </c>
      <c r="H5897" s="325" t="s">
        <v>170</v>
      </c>
      <c r="I5897" s="325" t="s">
        <v>170</v>
      </c>
    </row>
    <row r="5898" spans="1:9" x14ac:dyDescent="0.25">
      <c r="A5898" s="392">
        <v>44166</v>
      </c>
      <c r="B5898" s="324" t="s">
        <v>161</v>
      </c>
      <c r="C5898" s="324" t="s">
        <v>169</v>
      </c>
      <c r="D5898" s="324" t="s">
        <v>81</v>
      </c>
      <c r="E5898" s="324" t="s">
        <v>47</v>
      </c>
      <c r="F5898" s="324">
        <v>131</v>
      </c>
      <c r="G5898" s="324" t="s">
        <v>170</v>
      </c>
      <c r="H5898" s="324" t="s">
        <v>170</v>
      </c>
      <c r="I5898" s="324" t="s">
        <v>170</v>
      </c>
    </row>
    <row r="5899" spans="1:9" x14ac:dyDescent="0.25">
      <c r="A5899" s="393">
        <v>44166</v>
      </c>
      <c r="B5899" s="325" t="s">
        <v>161</v>
      </c>
      <c r="C5899" s="325" t="s">
        <v>169</v>
      </c>
      <c r="D5899" s="325" t="s">
        <v>81</v>
      </c>
      <c r="E5899" s="325" t="s">
        <v>48</v>
      </c>
      <c r="F5899" s="325">
        <v>61</v>
      </c>
      <c r="G5899" s="325" t="s">
        <v>170</v>
      </c>
      <c r="H5899" s="325" t="s">
        <v>170</v>
      </c>
      <c r="I5899" s="325" t="s">
        <v>170</v>
      </c>
    </row>
    <row r="5900" spans="1:9" x14ac:dyDescent="0.25">
      <c r="A5900" s="392">
        <v>44166</v>
      </c>
      <c r="B5900" s="324" t="s">
        <v>161</v>
      </c>
      <c r="C5900" s="324" t="s">
        <v>169</v>
      </c>
      <c r="D5900" s="324" t="s">
        <v>81</v>
      </c>
      <c r="E5900" s="324" t="s">
        <v>50</v>
      </c>
      <c r="F5900" s="324">
        <v>390</v>
      </c>
      <c r="G5900" s="324" t="s">
        <v>170</v>
      </c>
      <c r="H5900" s="324" t="s">
        <v>170</v>
      </c>
      <c r="I5900" s="324" t="s">
        <v>170</v>
      </c>
    </row>
    <row r="5901" spans="1:9" x14ac:dyDescent="0.25">
      <c r="A5901" s="393">
        <v>44166</v>
      </c>
      <c r="B5901" s="325" t="s">
        <v>161</v>
      </c>
      <c r="C5901" s="325" t="s">
        <v>169</v>
      </c>
      <c r="D5901" s="325" t="s">
        <v>82</v>
      </c>
      <c r="E5901" s="325" t="s">
        <v>9</v>
      </c>
      <c r="F5901" s="325">
        <v>301</v>
      </c>
      <c r="G5901" s="325" t="s">
        <v>170</v>
      </c>
      <c r="H5901" s="325" t="s">
        <v>170</v>
      </c>
      <c r="I5901" s="325" t="s">
        <v>170</v>
      </c>
    </row>
    <row r="5902" spans="1:9" x14ac:dyDescent="0.25">
      <c r="A5902" s="392">
        <v>44166</v>
      </c>
      <c r="B5902" s="324" t="s">
        <v>161</v>
      </c>
      <c r="C5902" s="324" t="s">
        <v>169</v>
      </c>
      <c r="D5902" s="324" t="s">
        <v>82</v>
      </c>
      <c r="E5902" s="324" t="s">
        <v>10</v>
      </c>
      <c r="F5902" s="324">
        <v>39</v>
      </c>
      <c r="G5902" s="324" t="s">
        <v>170</v>
      </c>
      <c r="H5902" s="324" t="s">
        <v>170</v>
      </c>
      <c r="I5902" s="324" t="s">
        <v>170</v>
      </c>
    </row>
    <row r="5903" spans="1:9" x14ac:dyDescent="0.25">
      <c r="A5903" s="393">
        <v>44166</v>
      </c>
      <c r="B5903" s="325" t="s">
        <v>161</v>
      </c>
      <c r="C5903" s="325" t="s">
        <v>169</v>
      </c>
      <c r="D5903" s="325" t="s">
        <v>82</v>
      </c>
      <c r="E5903" s="325" t="s">
        <v>11</v>
      </c>
      <c r="F5903" s="325">
        <v>46</v>
      </c>
      <c r="G5903" s="325" t="s">
        <v>170</v>
      </c>
      <c r="H5903" s="325" t="s">
        <v>170</v>
      </c>
      <c r="I5903" s="325" t="s">
        <v>170</v>
      </c>
    </row>
    <row r="5904" spans="1:9" x14ac:dyDescent="0.25">
      <c r="A5904" s="392">
        <v>44166</v>
      </c>
      <c r="B5904" s="324" t="s">
        <v>161</v>
      </c>
      <c r="C5904" s="324" t="s">
        <v>169</v>
      </c>
      <c r="D5904" s="324" t="s">
        <v>82</v>
      </c>
      <c r="E5904" s="324" t="s">
        <v>12</v>
      </c>
      <c r="F5904" s="324">
        <v>36</v>
      </c>
      <c r="G5904" s="324" t="s">
        <v>170</v>
      </c>
      <c r="H5904" s="324" t="s">
        <v>170</v>
      </c>
      <c r="I5904" s="324" t="s">
        <v>170</v>
      </c>
    </row>
    <row r="5905" spans="1:9" x14ac:dyDescent="0.25">
      <c r="A5905" s="393">
        <v>44166</v>
      </c>
      <c r="B5905" s="325" t="s">
        <v>161</v>
      </c>
      <c r="C5905" s="325" t="s">
        <v>169</v>
      </c>
      <c r="D5905" s="325" t="s">
        <v>82</v>
      </c>
      <c r="E5905" s="325" t="s">
        <v>13</v>
      </c>
      <c r="F5905" s="325">
        <v>218</v>
      </c>
      <c r="G5905" s="325" t="s">
        <v>170</v>
      </c>
      <c r="H5905" s="325" t="s">
        <v>170</v>
      </c>
      <c r="I5905" s="325" t="s">
        <v>170</v>
      </c>
    </row>
    <row r="5906" spans="1:9" x14ac:dyDescent="0.25">
      <c r="A5906" s="392">
        <v>44197</v>
      </c>
      <c r="B5906" s="324" t="s">
        <v>80</v>
      </c>
      <c r="C5906" s="324" t="s">
        <v>169</v>
      </c>
      <c r="D5906" s="324" t="s">
        <v>81</v>
      </c>
      <c r="E5906" s="324" t="s">
        <v>46</v>
      </c>
      <c r="F5906" s="324">
        <v>4136</v>
      </c>
      <c r="G5906" s="324" t="s">
        <v>170</v>
      </c>
      <c r="H5906" s="324" t="s">
        <v>170</v>
      </c>
      <c r="I5906" s="324" t="s">
        <v>170</v>
      </c>
    </row>
    <row r="5907" spans="1:9" x14ac:dyDescent="0.25">
      <c r="A5907" s="393">
        <v>44197</v>
      </c>
      <c r="B5907" s="325" t="s">
        <v>80</v>
      </c>
      <c r="C5907" s="325" t="s">
        <v>169</v>
      </c>
      <c r="D5907" s="325" t="s">
        <v>81</v>
      </c>
      <c r="E5907" s="325" t="s">
        <v>47</v>
      </c>
      <c r="F5907" s="325">
        <v>3869</v>
      </c>
      <c r="G5907" s="325" t="s">
        <v>170</v>
      </c>
      <c r="H5907" s="325" t="s">
        <v>170</v>
      </c>
      <c r="I5907" s="325" t="s">
        <v>170</v>
      </c>
    </row>
    <row r="5908" spans="1:9" x14ac:dyDescent="0.25">
      <c r="A5908" s="392">
        <v>44197</v>
      </c>
      <c r="B5908" s="324" t="s">
        <v>80</v>
      </c>
      <c r="C5908" s="324" t="s">
        <v>169</v>
      </c>
      <c r="D5908" s="324" t="s">
        <v>81</v>
      </c>
      <c r="E5908" s="324" t="s">
        <v>48</v>
      </c>
      <c r="F5908" s="324">
        <v>3090</v>
      </c>
      <c r="G5908" s="324" t="s">
        <v>170</v>
      </c>
      <c r="H5908" s="324" t="s">
        <v>170</v>
      </c>
      <c r="I5908" s="324" t="s">
        <v>170</v>
      </c>
    </row>
    <row r="5909" spans="1:9" x14ac:dyDescent="0.25">
      <c r="A5909" s="393">
        <v>44197</v>
      </c>
      <c r="B5909" s="325" t="s">
        <v>80</v>
      </c>
      <c r="C5909" s="325" t="s">
        <v>169</v>
      </c>
      <c r="D5909" s="325" t="s">
        <v>81</v>
      </c>
      <c r="E5909" s="325" t="s">
        <v>49</v>
      </c>
      <c r="F5909" s="325">
        <v>1271</v>
      </c>
      <c r="G5909" s="325" t="s">
        <v>170</v>
      </c>
      <c r="H5909" s="325" t="s">
        <v>170</v>
      </c>
      <c r="I5909" s="325" t="s">
        <v>170</v>
      </c>
    </row>
    <row r="5910" spans="1:9" x14ac:dyDescent="0.25">
      <c r="A5910" s="392">
        <v>44197</v>
      </c>
      <c r="B5910" s="324" t="s">
        <v>80</v>
      </c>
      <c r="C5910" s="324" t="s">
        <v>169</v>
      </c>
      <c r="D5910" s="324" t="s">
        <v>81</v>
      </c>
      <c r="E5910" s="324" t="s">
        <v>50</v>
      </c>
      <c r="F5910" s="324">
        <v>9379</v>
      </c>
      <c r="G5910" s="324" t="s">
        <v>170</v>
      </c>
      <c r="H5910" s="324" t="s">
        <v>170</v>
      </c>
      <c r="I5910" s="324" t="s">
        <v>170</v>
      </c>
    </row>
    <row r="5911" spans="1:9" x14ac:dyDescent="0.25">
      <c r="A5911" s="393">
        <v>44197</v>
      </c>
      <c r="B5911" s="325" t="s">
        <v>80</v>
      </c>
      <c r="C5911" s="325" t="s">
        <v>169</v>
      </c>
      <c r="D5911" s="325" t="s">
        <v>82</v>
      </c>
      <c r="E5911" s="325" t="s">
        <v>9</v>
      </c>
      <c r="F5911" s="325">
        <v>3936</v>
      </c>
      <c r="G5911" s="325">
        <v>3822</v>
      </c>
      <c r="H5911" s="325">
        <v>114</v>
      </c>
      <c r="I5911" s="325">
        <v>0.03</v>
      </c>
    </row>
    <row r="5912" spans="1:9" x14ac:dyDescent="0.25">
      <c r="A5912" s="392">
        <v>44197</v>
      </c>
      <c r="B5912" s="324" t="s">
        <v>80</v>
      </c>
      <c r="C5912" s="324" t="s">
        <v>169</v>
      </c>
      <c r="D5912" s="324" t="s">
        <v>82</v>
      </c>
      <c r="E5912" s="324" t="s">
        <v>10</v>
      </c>
      <c r="F5912" s="324">
        <v>2682</v>
      </c>
      <c r="G5912" s="324">
        <v>2617</v>
      </c>
      <c r="H5912" s="324">
        <v>65</v>
      </c>
      <c r="I5912" s="324">
        <v>0.02</v>
      </c>
    </row>
    <row r="5913" spans="1:9" x14ac:dyDescent="0.25">
      <c r="A5913" s="393">
        <v>44197</v>
      </c>
      <c r="B5913" s="325" t="s">
        <v>80</v>
      </c>
      <c r="C5913" s="325" t="s">
        <v>169</v>
      </c>
      <c r="D5913" s="325" t="s">
        <v>82</v>
      </c>
      <c r="E5913" s="325" t="s">
        <v>11</v>
      </c>
      <c r="F5913" s="325">
        <v>2718</v>
      </c>
      <c r="G5913" s="325">
        <v>2654</v>
      </c>
      <c r="H5913" s="325">
        <v>64</v>
      </c>
      <c r="I5913" s="325">
        <v>0.02</v>
      </c>
    </row>
    <row r="5914" spans="1:9" x14ac:dyDescent="0.25">
      <c r="A5914" s="392">
        <v>44197</v>
      </c>
      <c r="B5914" s="324" t="s">
        <v>80</v>
      </c>
      <c r="C5914" s="324" t="s">
        <v>169</v>
      </c>
      <c r="D5914" s="324" t="s">
        <v>82</v>
      </c>
      <c r="E5914" s="324" t="s">
        <v>12</v>
      </c>
      <c r="F5914" s="324">
        <v>2767</v>
      </c>
      <c r="G5914" s="324">
        <v>2722</v>
      </c>
      <c r="H5914" s="324">
        <v>45</v>
      </c>
      <c r="I5914" s="324">
        <v>0.02</v>
      </c>
    </row>
    <row r="5915" spans="1:9" x14ac:dyDescent="0.25">
      <c r="A5915" s="393">
        <v>44197</v>
      </c>
      <c r="B5915" s="325" t="s">
        <v>80</v>
      </c>
      <c r="C5915" s="325" t="s">
        <v>169</v>
      </c>
      <c r="D5915" s="325" t="s">
        <v>82</v>
      </c>
      <c r="E5915" s="325" t="s">
        <v>13</v>
      </c>
      <c r="F5915" s="325">
        <v>5146</v>
      </c>
      <c r="G5915" s="325">
        <v>5096</v>
      </c>
      <c r="H5915" s="325">
        <v>50</v>
      </c>
      <c r="I5915" s="325">
        <v>0.01</v>
      </c>
    </row>
    <row r="5916" spans="1:9" x14ac:dyDescent="0.25">
      <c r="A5916" s="392">
        <v>44197</v>
      </c>
      <c r="B5916" s="324" t="s">
        <v>145</v>
      </c>
      <c r="C5916" s="324" t="s">
        <v>169</v>
      </c>
      <c r="D5916" s="324" t="s">
        <v>81</v>
      </c>
      <c r="E5916" s="324" t="s">
        <v>46</v>
      </c>
      <c r="F5916" s="324">
        <v>108</v>
      </c>
      <c r="G5916" s="324" t="s">
        <v>170</v>
      </c>
      <c r="H5916" s="324" t="s">
        <v>170</v>
      </c>
      <c r="I5916" s="324" t="s">
        <v>170</v>
      </c>
    </row>
    <row r="5917" spans="1:9" x14ac:dyDescent="0.25">
      <c r="A5917" s="393">
        <v>44197</v>
      </c>
      <c r="B5917" s="325" t="s">
        <v>145</v>
      </c>
      <c r="C5917" s="325" t="s">
        <v>169</v>
      </c>
      <c r="D5917" s="325" t="s">
        <v>81</v>
      </c>
      <c r="E5917" s="325" t="s">
        <v>47</v>
      </c>
      <c r="F5917" s="325">
        <v>166</v>
      </c>
      <c r="G5917" s="325" t="s">
        <v>170</v>
      </c>
      <c r="H5917" s="325" t="s">
        <v>170</v>
      </c>
      <c r="I5917" s="325" t="s">
        <v>170</v>
      </c>
    </row>
    <row r="5918" spans="1:9" x14ac:dyDescent="0.25">
      <c r="A5918" s="392">
        <v>44197</v>
      </c>
      <c r="B5918" s="324" t="s">
        <v>145</v>
      </c>
      <c r="C5918" s="324" t="s">
        <v>169</v>
      </c>
      <c r="D5918" s="324" t="s">
        <v>81</v>
      </c>
      <c r="E5918" s="324" t="s">
        <v>48</v>
      </c>
      <c r="F5918" s="324">
        <v>96</v>
      </c>
      <c r="G5918" s="324" t="s">
        <v>170</v>
      </c>
      <c r="H5918" s="324" t="s">
        <v>170</v>
      </c>
      <c r="I5918" s="324" t="s">
        <v>170</v>
      </c>
    </row>
    <row r="5919" spans="1:9" x14ac:dyDescent="0.25">
      <c r="A5919" s="393">
        <v>44197</v>
      </c>
      <c r="B5919" s="325" t="s">
        <v>145</v>
      </c>
      <c r="C5919" s="325" t="s">
        <v>169</v>
      </c>
      <c r="D5919" s="325" t="s">
        <v>81</v>
      </c>
      <c r="E5919" s="325" t="s">
        <v>50</v>
      </c>
      <c r="F5919" s="325">
        <v>310</v>
      </c>
      <c r="G5919" s="325" t="s">
        <v>170</v>
      </c>
      <c r="H5919" s="325" t="s">
        <v>170</v>
      </c>
      <c r="I5919" s="325" t="s">
        <v>170</v>
      </c>
    </row>
    <row r="5920" spans="1:9" x14ac:dyDescent="0.25">
      <c r="A5920" s="392">
        <v>44197</v>
      </c>
      <c r="B5920" s="324" t="s">
        <v>145</v>
      </c>
      <c r="C5920" s="324" t="s">
        <v>169</v>
      </c>
      <c r="D5920" s="324" t="s">
        <v>82</v>
      </c>
      <c r="E5920" s="324" t="s">
        <v>9</v>
      </c>
      <c r="F5920" s="324">
        <v>171</v>
      </c>
      <c r="G5920" s="324" t="s">
        <v>170</v>
      </c>
      <c r="H5920" s="324" t="s">
        <v>170</v>
      </c>
      <c r="I5920" s="324" t="s">
        <v>170</v>
      </c>
    </row>
    <row r="5921" spans="1:9" x14ac:dyDescent="0.25">
      <c r="A5921" s="393">
        <v>44197</v>
      </c>
      <c r="B5921" s="325" t="s">
        <v>145</v>
      </c>
      <c r="C5921" s="325" t="s">
        <v>169</v>
      </c>
      <c r="D5921" s="325" t="s">
        <v>82</v>
      </c>
      <c r="E5921" s="325" t="s">
        <v>10</v>
      </c>
      <c r="F5921" s="325">
        <v>135</v>
      </c>
      <c r="G5921" s="325" t="s">
        <v>170</v>
      </c>
      <c r="H5921" s="325" t="s">
        <v>170</v>
      </c>
      <c r="I5921" s="325" t="s">
        <v>170</v>
      </c>
    </row>
    <row r="5922" spans="1:9" x14ac:dyDescent="0.25">
      <c r="A5922" s="392">
        <v>44197</v>
      </c>
      <c r="B5922" s="324" t="s">
        <v>145</v>
      </c>
      <c r="C5922" s="324" t="s">
        <v>169</v>
      </c>
      <c r="D5922" s="324" t="s">
        <v>82</v>
      </c>
      <c r="E5922" s="324" t="s">
        <v>11</v>
      </c>
      <c r="F5922" s="324">
        <v>47</v>
      </c>
      <c r="G5922" s="324" t="s">
        <v>170</v>
      </c>
      <c r="H5922" s="324" t="s">
        <v>170</v>
      </c>
      <c r="I5922" s="324" t="s">
        <v>170</v>
      </c>
    </row>
    <row r="5923" spans="1:9" x14ac:dyDescent="0.25">
      <c r="A5923" s="393">
        <v>44197</v>
      </c>
      <c r="B5923" s="325" t="s">
        <v>145</v>
      </c>
      <c r="C5923" s="325" t="s">
        <v>169</v>
      </c>
      <c r="D5923" s="325" t="s">
        <v>82</v>
      </c>
      <c r="E5923" s="325" t="s">
        <v>12</v>
      </c>
      <c r="F5923" s="325">
        <v>19</v>
      </c>
      <c r="G5923" s="325" t="s">
        <v>170</v>
      </c>
      <c r="H5923" s="325" t="s">
        <v>170</v>
      </c>
      <c r="I5923" s="325" t="s">
        <v>170</v>
      </c>
    </row>
    <row r="5924" spans="1:9" x14ac:dyDescent="0.25">
      <c r="A5924" s="392">
        <v>44197</v>
      </c>
      <c r="B5924" s="324" t="s">
        <v>145</v>
      </c>
      <c r="C5924" s="324" t="s">
        <v>169</v>
      </c>
      <c r="D5924" s="324" t="s">
        <v>82</v>
      </c>
      <c r="E5924" s="324" t="s">
        <v>13</v>
      </c>
      <c r="F5924" s="324">
        <v>308</v>
      </c>
      <c r="G5924" s="324" t="s">
        <v>170</v>
      </c>
      <c r="H5924" s="324" t="s">
        <v>170</v>
      </c>
      <c r="I5924" s="324" t="s">
        <v>170</v>
      </c>
    </row>
    <row r="5925" spans="1:9" x14ac:dyDescent="0.25">
      <c r="A5925" s="393">
        <v>44197</v>
      </c>
      <c r="B5925" s="325" t="s">
        <v>83</v>
      </c>
      <c r="C5925" s="325" t="s">
        <v>169</v>
      </c>
      <c r="D5925" s="325" t="s">
        <v>81</v>
      </c>
      <c r="E5925" s="325" t="s">
        <v>46</v>
      </c>
      <c r="F5925" s="325">
        <v>26</v>
      </c>
      <c r="G5925" s="325" t="s">
        <v>170</v>
      </c>
      <c r="H5925" s="325" t="s">
        <v>170</v>
      </c>
      <c r="I5925" s="325" t="s">
        <v>170</v>
      </c>
    </row>
    <row r="5926" spans="1:9" x14ac:dyDescent="0.25">
      <c r="A5926" s="392">
        <v>44197</v>
      </c>
      <c r="B5926" s="324" t="s">
        <v>83</v>
      </c>
      <c r="C5926" s="324" t="s">
        <v>169</v>
      </c>
      <c r="D5926" s="324" t="s">
        <v>81</v>
      </c>
      <c r="E5926" s="324" t="s">
        <v>47</v>
      </c>
      <c r="F5926" s="324">
        <v>52</v>
      </c>
      <c r="G5926" s="324" t="s">
        <v>170</v>
      </c>
      <c r="H5926" s="324" t="s">
        <v>170</v>
      </c>
      <c r="I5926" s="324" t="s">
        <v>170</v>
      </c>
    </row>
    <row r="5927" spans="1:9" x14ac:dyDescent="0.25">
      <c r="A5927" s="393">
        <v>44197</v>
      </c>
      <c r="B5927" s="325" t="s">
        <v>83</v>
      </c>
      <c r="C5927" s="325" t="s">
        <v>169</v>
      </c>
      <c r="D5927" s="325" t="s">
        <v>81</v>
      </c>
      <c r="E5927" s="325" t="s">
        <v>48</v>
      </c>
      <c r="F5927" s="325">
        <v>51</v>
      </c>
      <c r="G5927" s="325" t="s">
        <v>170</v>
      </c>
      <c r="H5927" s="325" t="s">
        <v>170</v>
      </c>
      <c r="I5927" s="325" t="s">
        <v>170</v>
      </c>
    </row>
    <row r="5928" spans="1:9" x14ac:dyDescent="0.25">
      <c r="A5928" s="392">
        <v>44197</v>
      </c>
      <c r="B5928" s="324" t="s">
        <v>83</v>
      </c>
      <c r="C5928" s="324" t="s">
        <v>169</v>
      </c>
      <c r="D5928" s="324" t="s">
        <v>81</v>
      </c>
      <c r="E5928" s="324" t="s">
        <v>50</v>
      </c>
      <c r="F5928" s="324">
        <v>92</v>
      </c>
      <c r="G5928" s="324" t="s">
        <v>170</v>
      </c>
      <c r="H5928" s="324" t="s">
        <v>170</v>
      </c>
      <c r="I5928" s="324" t="s">
        <v>170</v>
      </c>
    </row>
    <row r="5929" spans="1:9" x14ac:dyDescent="0.25">
      <c r="A5929" s="393">
        <v>44197</v>
      </c>
      <c r="B5929" s="325" t="s">
        <v>84</v>
      </c>
      <c r="C5929" s="325" t="s">
        <v>169</v>
      </c>
      <c r="D5929" s="325" t="s">
        <v>81</v>
      </c>
      <c r="E5929" s="325" t="s">
        <v>46</v>
      </c>
      <c r="F5929" s="325">
        <v>205</v>
      </c>
      <c r="G5929" s="325" t="s">
        <v>170</v>
      </c>
      <c r="H5929" s="325" t="s">
        <v>170</v>
      </c>
      <c r="I5929" s="325" t="s">
        <v>170</v>
      </c>
    </row>
    <row r="5930" spans="1:9" x14ac:dyDescent="0.25">
      <c r="A5930" s="392">
        <v>44197</v>
      </c>
      <c r="B5930" s="324" t="s">
        <v>84</v>
      </c>
      <c r="C5930" s="324" t="s">
        <v>169</v>
      </c>
      <c r="D5930" s="324" t="s">
        <v>81</v>
      </c>
      <c r="E5930" s="324" t="s">
        <v>47</v>
      </c>
      <c r="F5930" s="324">
        <v>63</v>
      </c>
      <c r="G5930" s="324" t="s">
        <v>170</v>
      </c>
      <c r="H5930" s="324" t="s">
        <v>170</v>
      </c>
      <c r="I5930" s="324" t="s">
        <v>170</v>
      </c>
    </row>
    <row r="5931" spans="1:9" x14ac:dyDescent="0.25">
      <c r="A5931" s="393">
        <v>44197</v>
      </c>
      <c r="B5931" s="325" t="s">
        <v>84</v>
      </c>
      <c r="C5931" s="325" t="s">
        <v>169</v>
      </c>
      <c r="D5931" s="325" t="s">
        <v>81</v>
      </c>
      <c r="E5931" s="325" t="s">
        <v>48</v>
      </c>
      <c r="F5931" s="325">
        <v>139</v>
      </c>
      <c r="G5931" s="325" t="s">
        <v>170</v>
      </c>
      <c r="H5931" s="325" t="s">
        <v>170</v>
      </c>
      <c r="I5931" s="325" t="s">
        <v>170</v>
      </c>
    </row>
    <row r="5932" spans="1:9" x14ac:dyDescent="0.25">
      <c r="A5932" s="392">
        <v>44197</v>
      </c>
      <c r="B5932" s="324" t="s">
        <v>84</v>
      </c>
      <c r="C5932" s="324" t="s">
        <v>169</v>
      </c>
      <c r="D5932" s="324" t="s">
        <v>81</v>
      </c>
      <c r="E5932" s="324" t="s">
        <v>50</v>
      </c>
      <c r="F5932" s="324">
        <v>4</v>
      </c>
      <c r="G5932" s="324" t="s">
        <v>170</v>
      </c>
      <c r="H5932" s="324" t="s">
        <v>170</v>
      </c>
      <c r="I5932" s="324" t="s">
        <v>170</v>
      </c>
    </row>
    <row r="5933" spans="1:9" x14ac:dyDescent="0.25">
      <c r="A5933" s="393">
        <v>44197</v>
      </c>
      <c r="B5933" s="325" t="s">
        <v>85</v>
      </c>
      <c r="C5933" s="325" t="s">
        <v>169</v>
      </c>
      <c r="D5933" s="325" t="s">
        <v>81</v>
      </c>
      <c r="E5933" s="325" t="s">
        <v>46</v>
      </c>
      <c r="F5933" s="325">
        <v>98</v>
      </c>
      <c r="G5933" s="325" t="s">
        <v>170</v>
      </c>
      <c r="H5933" s="325" t="s">
        <v>170</v>
      </c>
      <c r="I5933" s="325" t="s">
        <v>170</v>
      </c>
    </row>
    <row r="5934" spans="1:9" x14ac:dyDescent="0.25">
      <c r="A5934" s="392">
        <v>44197</v>
      </c>
      <c r="B5934" s="324" t="s">
        <v>85</v>
      </c>
      <c r="C5934" s="324" t="s">
        <v>169</v>
      </c>
      <c r="D5934" s="324" t="s">
        <v>81</v>
      </c>
      <c r="E5934" s="324" t="s">
        <v>47</v>
      </c>
      <c r="F5934" s="324">
        <v>195</v>
      </c>
      <c r="G5934" s="324" t="s">
        <v>170</v>
      </c>
      <c r="H5934" s="324" t="s">
        <v>170</v>
      </c>
      <c r="I5934" s="324" t="s">
        <v>170</v>
      </c>
    </row>
    <row r="5935" spans="1:9" x14ac:dyDescent="0.25">
      <c r="A5935" s="393">
        <v>44197</v>
      </c>
      <c r="B5935" s="325" t="s">
        <v>85</v>
      </c>
      <c r="C5935" s="325" t="s">
        <v>169</v>
      </c>
      <c r="D5935" s="325" t="s">
        <v>81</v>
      </c>
      <c r="E5935" s="325" t="s">
        <v>48</v>
      </c>
      <c r="F5935" s="325">
        <v>166</v>
      </c>
      <c r="G5935" s="325" t="s">
        <v>170</v>
      </c>
      <c r="H5935" s="325" t="s">
        <v>170</v>
      </c>
      <c r="I5935" s="325" t="s">
        <v>170</v>
      </c>
    </row>
    <row r="5936" spans="1:9" x14ac:dyDescent="0.25">
      <c r="A5936" s="392">
        <v>44197</v>
      </c>
      <c r="B5936" s="324" t="s">
        <v>85</v>
      </c>
      <c r="C5936" s="324" t="s">
        <v>169</v>
      </c>
      <c r="D5936" s="324" t="s">
        <v>81</v>
      </c>
      <c r="E5936" s="324" t="s">
        <v>49</v>
      </c>
      <c r="F5936" s="324">
        <v>769</v>
      </c>
      <c r="G5936" s="324" t="s">
        <v>170</v>
      </c>
      <c r="H5936" s="324" t="s">
        <v>170</v>
      </c>
      <c r="I5936" s="324" t="s">
        <v>170</v>
      </c>
    </row>
    <row r="5937" spans="1:9" x14ac:dyDescent="0.25">
      <c r="A5937" s="393">
        <v>44197</v>
      </c>
      <c r="B5937" s="325" t="s">
        <v>85</v>
      </c>
      <c r="C5937" s="325" t="s">
        <v>169</v>
      </c>
      <c r="D5937" s="325" t="s">
        <v>81</v>
      </c>
      <c r="E5937" s="325" t="s">
        <v>50</v>
      </c>
      <c r="F5937" s="325">
        <v>1839</v>
      </c>
      <c r="G5937" s="325" t="s">
        <v>170</v>
      </c>
      <c r="H5937" s="325" t="s">
        <v>170</v>
      </c>
      <c r="I5937" s="325" t="s">
        <v>170</v>
      </c>
    </row>
    <row r="5938" spans="1:9" x14ac:dyDescent="0.25">
      <c r="A5938" s="392">
        <v>44197</v>
      </c>
      <c r="B5938" s="324" t="s">
        <v>85</v>
      </c>
      <c r="C5938" s="324" t="s">
        <v>169</v>
      </c>
      <c r="D5938" s="324" t="s">
        <v>82</v>
      </c>
      <c r="E5938" s="324" t="s">
        <v>9</v>
      </c>
      <c r="F5938" s="324">
        <v>912</v>
      </c>
      <c r="G5938" s="324">
        <v>881</v>
      </c>
      <c r="H5938" s="324">
        <v>31</v>
      </c>
      <c r="I5938" s="324">
        <v>0.04</v>
      </c>
    </row>
    <row r="5939" spans="1:9" x14ac:dyDescent="0.25">
      <c r="A5939" s="393">
        <v>44197</v>
      </c>
      <c r="B5939" s="325" t="s">
        <v>85</v>
      </c>
      <c r="C5939" s="325" t="s">
        <v>169</v>
      </c>
      <c r="D5939" s="325" t="s">
        <v>82</v>
      </c>
      <c r="E5939" s="325" t="s">
        <v>10</v>
      </c>
      <c r="F5939" s="325">
        <v>942</v>
      </c>
      <c r="G5939" s="325">
        <v>907</v>
      </c>
      <c r="H5939" s="325">
        <v>35</v>
      </c>
      <c r="I5939" s="325">
        <v>0.04</v>
      </c>
    </row>
    <row r="5940" spans="1:9" x14ac:dyDescent="0.25">
      <c r="A5940" s="392">
        <v>44197</v>
      </c>
      <c r="B5940" s="324" t="s">
        <v>85</v>
      </c>
      <c r="C5940" s="324" t="s">
        <v>169</v>
      </c>
      <c r="D5940" s="324" t="s">
        <v>82</v>
      </c>
      <c r="E5940" s="324" t="s">
        <v>11</v>
      </c>
      <c r="F5940" s="324">
        <v>231</v>
      </c>
      <c r="G5940" s="324">
        <v>221</v>
      </c>
      <c r="H5940" s="324">
        <v>10</v>
      </c>
      <c r="I5940" s="324">
        <v>0.05</v>
      </c>
    </row>
    <row r="5941" spans="1:9" x14ac:dyDescent="0.25">
      <c r="A5941" s="393">
        <v>44197</v>
      </c>
      <c r="B5941" s="325" t="s">
        <v>85</v>
      </c>
      <c r="C5941" s="325" t="s">
        <v>169</v>
      </c>
      <c r="D5941" s="325" t="s">
        <v>82</v>
      </c>
      <c r="E5941" s="325" t="s">
        <v>12</v>
      </c>
      <c r="F5941" s="325">
        <v>112</v>
      </c>
      <c r="G5941" s="325">
        <v>107</v>
      </c>
      <c r="H5941" s="325">
        <v>5</v>
      </c>
      <c r="I5941" s="325">
        <v>0.05</v>
      </c>
    </row>
    <row r="5942" spans="1:9" x14ac:dyDescent="0.25">
      <c r="A5942" s="392">
        <v>44197</v>
      </c>
      <c r="B5942" s="324" t="s">
        <v>85</v>
      </c>
      <c r="C5942" s="324" t="s">
        <v>169</v>
      </c>
      <c r="D5942" s="324" t="s">
        <v>82</v>
      </c>
      <c r="E5942" s="324" t="s">
        <v>13</v>
      </c>
      <c r="F5942" s="324">
        <v>870</v>
      </c>
      <c r="G5942" s="324">
        <v>941</v>
      </c>
      <c r="H5942" s="324">
        <v>-71</v>
      </c>
      <c r="I5942" s="324">
        <v>-0.08</v>
      </c>
    </row>
    <row r="5943" spans="1:9" x14ac:dyDescent="0.25">
      <c r="A5943" s="393">
        <v>44197</v>
      </c>
      <c r="B5943" s="325" t="s">
        <v>146</v>
      </c>
      <c r="C5943" s="325" t="s">
        <v>169</v>
      </c>
      <c r="D5943" s="325" t="s">
        <v>81</v>
      </c>
      <c r="E5943" s="325" t="s">
        <v>46</v>
      </c>
      <c r="F5943" s="325">
        <v>24</v>
      </c>
      <c r="G5943" s="325" t="s">
        <v>170</v>
      </c>
      <c r="H5943" s="325" t="s">
        <v>170</v>
      </c>
      <c r="I5943" s="325" t="s">
        <v>170</v>
      </c>
    </row>
    <row r="5944" spans="1:9" x14ac:dyDescent="0.25">
      <c r="A5944" s="392">
        <v>44197</v>
      </c>
      <c r="B5944" s="324" t="s">
        <v>146</v>
      </c>
      <c r="C5944" s="324" t="s">
        <v>169</v>
      </c>
      <c r="D5944" s="324" t="s">
        <v>81</v>
      </c>
      <c r="E5944" s="324" t="s">
        <v>47</v>
      </c>
      <c r="F5944" s="324">
        <v>25</v>
      </c>
      <c r="G5944" s="324" t="s">
        <v>170</v>
      </c>
      <c r="H5944" s="324" t="s">
        <v>170</v>
      </c>
      <c r="I5944" s="324" t="s">
        <v>170</v>
      </c>
    </row>
    <row r="5945" spans="1:9" x14ac:dyDescent="0.25">
      <c r="A5945" s="393">
        <v>44197</v>
      </c>
      <c r="B5945" s="325" t="s">
        <v>146</v>
      </c>
      <c r="C5945" s="325" t="s">
        <v>169</v>
      </c>
      <c r="D5945" s="325" t="s">
        <v>81</v>
      </c>
      <c r="E5945" s="325" t="s">
        <v>48</v>
      </c>
      <c r="F5945" s="325">
        <v>22</v>
      </c>
      <c r="G5945" s="325" t="s">
        <v>170</v>
      </c>
      <c r="H5945" s="325" t="s">
        <v>170</v>
      </c>
      <c r="I5945" s="325" t="s">
        <v>170</v>
      </c>
    </row>
    <row r="5946" spans="1:9" x14ac:dyDescent="0.25">
      <c r="A5946" s="392">
        <v>44197</v>
      </c>
      <c r="B5946" s="324" t="s">
        <v>146</v>
      </c>
      <c r="C5946" s="324" t="s">
        <v>169</v>
      </c>
      <c r="D5946" s="324" t="s">
        <v>81</v>
      </c>
      <c r="E5946" s="324" t="s">
        <v>49</v>
      </c>
      <c r="F5946" s="324">
        <v>62</v>
      </c>
      <c r="G5946" s="324" t="s">
        <v>170</v>
      </c>
      <c r="H5946" s="324" t="s">
        <v>170</v>
      </c>
      <c r="I5946" s="324" t="s">
        <v>170</v>
      </c>
    </row>
    <row r="5947" spans="1:9" x14ac:dyDescent="0.25">
      <c r="A5947" s="393">
        <v>44197</v>
      </c>
      <c r="B5947" s="325" t="s">
        <v>146</v>
      </c>
      <c r="C5947" s="325" t="s">
        <v>169</v>
      </c>
      <c r="D5947" s="325" t="s">
        <v>81</v>
      </c>
      <c r="E5947" s="325" t="s">
        <v>50</v>
      </c>
      <c r="F5947" s="325">
        <v>54</v>
      </c>
      <c r="G5947" s="325" t="s">
        <v>170</v>
      </c>
      <c r="H5947" s="325" t="s">
        <v>170</v>
      </c>
      <c r="I5947" s="325" t="s">
        <v>170</v>
      </c>
    </row>
    <row r="5948" spans="1:9" x14ac:dyDescent="0.25">
      <c r="A5948" s="392">
        <v>44197</v>
      </c>
      <c r="B5948" s="324" t="s">
        <v>86</v>
      </c>
      <c r="C5948" s="324" t="s">
        <v>169</v>
      </c>
      <c r="D5948" s="324" t="s">
        <v>81</v>
      </c>
      <c r="E5948" s="324" t="s">
        <v>46</v>
      </c>
      <c r="F5948" s="324">
        <v>565</v>
      </c>
      <c r="G5948" s="324" t="s">
        <v>170</v>
      </c>
      <c r="H5948" s="324" t="s">
        <v>170</v>
      </c>
      <c r="I5948" s="324" t="s">
        <v>170</v>
      </c>
    </row>
    <row r="5949" spans="1:9" x14ac:dyDescent="0.25">
      <c r="A5949" s="393">
        <v>44197</v>
      </c>
      <c r="B5949" s="325" t="s">
        <v>86</v>
      </c>
      <c r="C5949" s="325" t="s">
        <v>169</v>
      </c>
      <c r="D5949" s="325" t="s">
        <v>81</v>
      </c>
      <c r="E5949" s="325" t="s">
        <v>47</v>
      </c>
      <c r="F5949" s="325">
        <v>393</v>
      </c>
      <c r="G5949" s="325" t="s">
        <v>170</v>
      </c>
      <c r="H5949" s="325" t="s">
        <v>170</v>
      </c>
      <c r="I5949" s="325" t="s">
        <v>170</v>
      </c>
    </row>
    <row r="5950" spans="1:9" x14ac:dyDescent="0.25">
      <c r="A5950" s="392">
        <v>44197</v>
      </c>
      <c r="B5950" s="324" t="s">
        <v>86</v>
      </c>
      <c r="C5950" s="324" t="s">
        <v>169</v>
      </c>
      <c r="D5950" s="324" t="s">
        <v>81</v>
      </c>
      <c r="E5950" s="324" t="s">
        <v>48</v>
      </c>
      <c r="F5950" s="324">
        <v>348</v>
      </c>
      <c r="G5950" s="324" t="s">
        <v>170</v>
      </c>
      <c r="H5950" s="324" t="s">
        <v>170</v>
      </c>
      <c r="I5950" s="324" t="s">
        <v>170</v>
      </c>
    </row>
    <row r="5951" spans="1:9" x14ac:dyDescent="0.25">
      <c r="A5951" s="393">
        <v>44197</v>
      </c>
      <c r="B5951" s="325" t="s">
        <v>86</v>
      </c>
      <c r="C5951" s="325" t="s">
        <v>169</v>
      </c>
      <c r="D5951" s="325" t="s">
        <v>81</v>
      </c>
      <c r="E5951" s="325" t="s">
        <v>49</v>
      </c>
      <c r="F5951" s="325">
        <v>440</v>
      </c>
      <c r="G5951" s="325" t="s">
        <v>170</v>
      </c>
      <c r="H5951" s="325" t="s">
        <v>170</v>
      </c>
      <c r="I5951" s="325" t="s">
        <v>170</v>
      </c>
    </row>
    <row r="5952" spans="1:9" x14ac:dyDescent="0.25">
      <c r="A5952" s="392">
        <v>44197</v>
      </c>
      <c r="B5952" s="324" t="s">
        <v>86</v>
      </c>
      <c r="C5952" s="324" t="s">
        <v>169</v>
      </c>
      <c r="D5952" s="324" t="s">
        <v>81</v>
      </c>
      <c r="E5952" s="324" t="s">
        <v>50</v>
      </c>
      <c r="F5952" s="324">
        <v>1187</v>
      </c>
      <c r="G5952" s="324" t="s">
        <v>170</v>
      </c>
      <c r="H5952" s="324" t="s">
        <v>170</v>
      </c>
      <c r="I5952" s="324" t="s">
        <v>170</v>
      </c>
    </row>
    <row r="5953" spans="1:9" x14ac:dyDescent="0.25">
      <c r="A5953" s="393">
        <v>44197</v>
      </c>
      <c r="B5953" s="325" t="s">
        <v>86</v>
      </c>
      <c r="C5953" s="325" t="s">
        <v>169</v>
      </c>
      <c r="D5953" s="325" t="s">
        <v>82</v>
      </c>
      <c r="E5953" s="325" t="s">
        <v>9</v>
      </c>
      <c r="F5953" s="325">
        <v>485</v>
      </c>
      <c r="G5953" s="325">
        <v>477</v>
      </c>
      <c r="H5953" s="325">
        <v>8</v>
      </c>
      <c r="I5953" s="325">
        <v>0.02</v>
      </c>
    </row>
    <row r="5954" spans="1:9" x14ac:dyDescent="0.25">
      <c r="A5954" s="392">
        <v>44197</v>
      </c>
      <c r="B5954" s="324" t="s">
        <v>86</v>
      </c>
      <c r="C5954" s="324" t="s">
        <v>169</v>
      </c>
      <c r="D5954" s="324" t="s">
        <v>82</v>
      </c>
      <c r="E5954" s="324" t="s">
        <v>10</v>
      </c>
      <c r="F5954" s="324">
        <v>567</v>
      </c>
      <c r="G5954" s="324">
        <v>560</v>
      </c>
      <c r="H5954" s="324">
        <v>7</v>
      </c>
      <c r="I5954" s="324">
        <v>0.01</v>
      </c>
    </row>
    <row r="5955" spans="1:9" x14ac:dyDescent="0.25">
      <c r="A5955" s="393">
        <v>44197</v>
      </c>
      <c r="B5955" s="325" t="s">
        <v>86</v>
      </c>
      <c r="C5955" s="325" t="s">
        <v>169</v>
      </c>
      <c r="D5955" s="325" t="s">
        <v>82</v>
      </c>
      <c r="E5955" s="325" t="s">
        <v>11</v>
      </c>
      <c r="F5955" s="325">
        <v>750</v>
      </c>
      <c r="G5955" s="325">
        <v>739</v>
      </c>
      <c r="H5955" s="325">
        <v>11</v>
      </c>
      <c r="I5955" s="325">
        <v>0.01</v>
      </c>
    </row>
    <row r="5956" spans="1:9" x14ac:dyDescent="0.25">
      <c r="A5956" s="392">
        <v>44197</v>
      </c>
      <c r="B5956" s="324" t="s">
        <v>86</v>
      </c>
      <c r="C5956" s="324" t="s">
        <v>169</v>
      </c>
      <c r="D5956" s="324" t="s">
        <v>82</v>
      </c>
      <c r="E5956" s="324" t="s">
        <v>12</v>
      </c>
      <c r="F5956" s="324">
        <v>408</v>
      </c>
      <c r="G5956" s="324">
        <v>402</v>
      </c>
      <c r="H5956" s="324">
        <v>6</v>
      </c>
      <c r="I5956" s="324">
        <v>0.01</v>
      </c>
    </row>
    <row r="5957" spans="1:9" x14ac:dyDescent="0.25">
      <c r="A5957" s="393">
        <v>44197</v>
      </c>
      <c r="B5957" s="325" t="s">
        <v>86</v>
      </c>
      <c r="C5957" s="325" t="s">
        <v>169</v>
      </c>
      <c r="D5957" s="325" t="s">
        <v>82</v>
      </c>
      <c r="E5957" s="325" t="s">
        <v>13</v>
      </c>
      <c r="F5957" s="325">
        <v>630</v>
      </c>
      <c r="G5957" s="325">
        <v>606</v>
      </c>
      <c r="H5957" s="325">
        <v>24</v>
      </c>
      <c r="I5957" s="325">
        <v>0.04</v>
      </c>
    </row>
    <row r="5958" spans="1:9" x14ac:dyDescent="0.25">
      <c r="A5958" s="392">
        <v>44197</v>
      </c>
      <c r="B5958" s="324" t="s">
        <v>87</v>
      </c>
      <c r="C5958" s="324" t="s">
        <v>169</v>
      </c>
      <c r="D5958" s="324" t="s">
        <v>81</v>
      </c>
      <c r="E5958" s="324" t="s">
        <v>46</v>
      </c>
      <c r="F5958" s="324">
        <v>16</v>
      </c>
      <c r="G5958" s="324" t="s">
        <v>170</v>
      </c>
      <c r="H5958" s="324" t="s">
        <v>170</v>
      </c>
      <c r="I5958" s="324" t="s">
        <v>170</v>
      </c>
    </row>
    <row r="5959" spans="1:9" x14ac:dyDescent="0.25">
      <c r="A5959" s="393">
        <v>44197</v>
      </c>
      <c r="B5959" s="325" t="s">
        <v>87</v>
      </c>
      <c r="C5959" s="325" t="s">
        <v>169</v>
      </c>
      <c r="D5959" s="325" t="s">
        <v>81</v>
      </c>
      <c r="E5959" s="325" t="s">
        <v>47</v>
      </c>
      <c r="F5959" s="325">
        <v>81</v>
      </c>
      <c r="G5959" s="325" t="s">
        <v>170</v>
      </c>
      <c r="H5959" s="325" t="s">
        <v>170</v>
      </c>
      <c r="I5959" s="325" t="s">
        <v>170</v>
      </c>
    </row>
    <row r="5960" spans="1:9" x14ac:dyDescent="0.25">
      <c r="A5960" s="392">
        <v>44197</v>
      </c>
      <c r="B5960" s="324" t="s">
        <v>87</v>
      </c>
      <c r="C5960" s="324" t="s">
        <v>169</v>
      </c>
      <c r="D5960" s="324" t="s">
        <v>81</v>
      </c>
      <c r="E5960" s="324" t="s">
        <v>48</v>
      </c>
      <c r="F5960" s="324">
        <v>56</v>
      </c>
      <c r="G5960" s="324" t="s">
        <v>170</v>
      </c>
      <c r="H5960" s="324" t="s">
        <v>170</v>
      </c>
      <c r="I5960" s="324" t="s">
        <v>170</v>
      </c>
    </row>
    <row r="5961" spans="1:9" x14ac:dyDescent="0.25">
      <c r="A5961" s="393">
        <v>44197</v>
      </c>
      <c r="B5961" s="325" t="s">
        <v>87</v>
      </c>
      <c r="C5961" s="325" t="s">
        <v>169</v>
      </c>
      <c r="D5961" s="325" t="s">
        <v>81</v>
      </c>
      <c r="E5961" s="325" t="s">
        <v>50</v>
      </c>
      <c r="F5961" s="325">
        <v>75</v>
      </c>
      <c r="G5961" s="325" t="s">
        <v>170</v>
      </c>
      <c r="H5961" s="325" t="s">
        <v>170</v>
      </c>
      <c r="I5961" s="325" t="s">
        <v>170</v>
      </c>
    </row>
    <row r="5962" spans="1:9" x14ac:dyDescent="0.25">
      <c r="A5962" s="392">
        <v>44197</v>
      </c>
      <c r="B5962" s="324" t="s">
        <v>88</v>
      </c>
      <c r="C5962" s="324" t="s">
        <v>169</v>
      </c>
      <c r="D5962" s="324" t="s">
        <v>81</v>
      </c>
      <c r="E5962" s="324" t="s">
        <v>46</v>
      </c>
      <c r="F5962" s="324">
        <v>226</v>
      </c>
      <c r="G5962" s="324" t="s">
        <v>170</v>
      </c>
      <c r="H5962" s="324" t="s">
        <v>170</v>
      </c>
      <c r="I5962" s="324" t="s">
        <v>170</v>
      </c>
    </row>
    <row r="5963" spans="1:9" x14ac:dyDescent="0.25">
      <c r="A5963" s="393">
        <v>44197</v>
      </c>
      <c r="B5963" s="325" t="s">
        <v>88</v>
      </c>
      <c r="C5963" s="325" t="s">
        <v>169</v>
      </c>
      <c r="D5963" s="325" t="s">
        <v>81</v>
      </c>
      <c r="E5963" s="325" t="s">
        <v>47</v>
      </c>
      <c r="F5963" s="325">
        <v>277</v>
      </c>
      <c r="G5963" s="325" t="s">
        <v>170</v>
      </c>
      <c r="H5963" s="325" t="s">
        <v>170</v>
      </c>
      <c r="I5963" s="325" t="s">
        <v>170</v>
      </c>
    </row>
    <row r="5964" spans="1:9" x14ac:dyDescent="0.25">
      <c r="A5964" s="392">
        <v>44197</v>
      </c>
      <c r="B5964" s="324" t="s">
        <v>88</v>
      </c>
      <c r="C5964" s="324" t="s">
        <v>169</v>
      </c>
      <c r="D5964" s="324" t="s">
        <v>81</v>
      </c>
      <c r="E5964" s="324" t="s">
        <v>48</v>
      </c>
      <c r="F5964" s="324">
        <v>164</v>
      </c>
      <c r="G5964" s="324" t="s">
        <v>170</v>
      </c>
      <c r="H5964" s="324" t="s">
        <v>170</v>
      </c>
      <c r="I5964" s="324" t="s">
        <v>170</v>
      </c>
    </row>
    <row r="5965" spans="1:9" x14ac:dyDescent="0.25">
      <c r="A5965" s="393">
        <v>44197</v>
      </c>
      <c r="B5965" s="325" t="s">
        <v>88</v>
      </c>
      <c r="C5965" s="325" t="s">
        <v>169</v>
      </c>
      <c r="D5965" s="325" t="s">
        <v>81</v>
      </c>
      <c r="E5965" s="325" t="s">
        <v>49</v>
      </c>
      <c r="F5965" s="325">
        <v>62</v>
      </c>
      <c r="G5965" s="325" t="s">
        <v>170</v>
      </c>
      <c r="H5965" s="325" t="s">
        <v>170</v>
      </c>
      <c r="I5965" s="325" t="s">
        <v>170</v>
      </c>
    </row>
    <row r="5966" spans="1:9" x14ac:dyDescent="0.25">
      <c r="A5966" s="392">
        <v>44197</v>
      </c>
      <c r="B5966" s="324" t="s">
        <v>88</v>
      </c>
      <c r="C5966" s="324" t="s">
        <v>169</v>
      </c>
      <c r="D5966" s="324" t="s">
        <v>81</v>
      </c>
      <c r="E5966" s="324" t="s">
        <v>50</v>
      </c>
      <c r="F5966" s="324">
        <v>650</v>
      </c>
      <c r="G5966" s="324" t="s">
        <v>170</v>
      </c>
      <c r="H5966" s="324" t="s">
        <v>170</v>
      </c>
      <c r="I5966" s="324" t="s">
        <v>170</v>
      </c>
    </row>
    <row r="5967" spans="1:9" x14ac:dyDescent="0.25">
      <c r="A5967" s="393">
        <v>44197</v>
      </c>
      <c r="B5967" s="325" t="s">
        <v>88</v>
      </c>
      <c r="C5967" s="325" t="s">
        <v>169</v>
      </c>
      <c r="D5967" s="325" t="s">
        <v>82</v>
      </c>
      <c r="E5967" s="325" t="s">
        <v>9</v>
      </c>
      <c r="F5967" s="325">
        <v>394</v>
      </c>
      <c r="G5967" s="325">
        <v>375</v>
      </c>
      <c r="H5967" s="325">
        <v>19</v>
      </c>
      <c r="I5967" s="325">
        <v>0.05</v>
      </c>
    </row>
    <row r="5968" spans="1:9" x14ac:dyDescent="0.25">
      <c r="A5968" s="392">
        <v>44197</v>
      </c>
      <c r="B5968" s="324" t="s">
        <v>88</v>
      </c>
      <c r="C5968" s="324" t="s">
        <v>169</v>
      </c>
      <c r="D5968" s="324" t="s">
        <v>82</v>
      </c>
      <c r="E5968" s="324" t="s">
        <v>10</v>
      </c>
      <c r="F5968" s="324">
        <v>52</v>
      </c>
      <c r="G5968" s="324">
        <v>52</v>
      </c>
      <c r="H5968" s="324">
        <v>0</v>
      </c>
      <c r="I5968" s="324">
        <v>0</v>
      </c>
    </row>
    <row r="5969" spans="1:9" x14ac:dyDescent="0.25">
      <c r="A5969" s="393">
        <v>44197</v>
      </c>
      <c r="B5969" s="325" t="s">
        <v>88</v>
      </c>
      <c r="C5969" s="325" t="s">
        <v>169</v>
      </c>
      <c r="D5969" s="325" t="s">
        <v>82</v>
      </c>
      <c r="E5969" s="325" t="s">
        <v>11</v>
      </c>
      <c r="F5969" s="325">
        <v>113</v>
      </c>
      <c r="G5969" s="325">
        <v>109</v>
      </c>
      <c r="H5969" s="325">
        <v>4</v>
      </c>
      <c r="I5969" s="325">
        <v>0.04</v>
      </c>
    </row>
    <row r="5970" spans="1:9" x14ac:dyDescent="0.25">
      <c r="A5970" s="392">
        <v>44197</v>
      </c>
      <c r="B5970" s="324" t="s">
        <v>88</v>
      </c>
      <c r="C5970" s="324" t="s">
        <v>169</v>
      </c>
      <c r="D5970" s="324" t="s">
        <v>82</v>
      </c>
      <c r="E5970" s="324" t="s">
        <v>12</v>
      </c>
      <c r="F5970" s="324">
        <v>67</v>
      </c>
      <c r="G5970" s="324">
        <v>62</v>
      </c>
      <c r="H5970" s="324">
        <v>5</v>
      </c>
      <c r="I5970" s="324">
        <v>0.08</v>
      </c>
    </row>
    <row r="5971" spans="1:9" x14ac:dyDescent="0.25">
      <c r="A5971" s="393">
        <v>44197</v>
      </c>
      <c r="B5971" s="325" t="s">
        <v>88</v>
      </c>
      <c r="C5971" s="325" t="s">
        <v>169</v>
      </c>
      <c r="D5971" s="325" t="s">
        <v>82</v>
      </c>
      <c r="E5971" s="325" t="s">
        <v>13</v>
      </c>
      <c r="F5971" s="325">
        <v>415</v>
      </c>
      <c r="G5971" s="325">
        <v>409</v>
      </c>
      <c r="H5971" s="325">
        <v>6</v>
      </c>
      <c r="I5971" s="325">
        <v>0.01</v>
      </c>
    </row>
    <row r="5972" spans="1:9" x14ac:dyDescent="0.25">
      <c r="A5972" s="392">
        <v>44197</v>
      </c>
      <c r="B5972" s="324" t="s">
        <v>89</v>
      </c>
      <c r="C5972" s="324" t="s">
        <v>169</v>
      </c>
      <c r="D5972" s="324" t="s">
        <v>81</v>
      </c>
      <c r="E5972" s="324" t="s">
        <v>46</v>
      </c>
      <c r="F5972" s="324">
        <v>475</v>
      </c>
      <c r="G5972" s="324" t="s">
        <v>170</v>
      </c>
      <c r="H5972" s="324" t="s">
        <v>170</v>
      </c>
      <c r="I5972" s="324" t="s">
        <v>170</v>
      </c>
    </row>
    <row r="5973" spans="1:9" x14ac:dyDescent="0.25">
      <c r="A5973" s="393">
        <v>44197</v>
      </c>
      <c r="B5973" s="325" t="s">
        <v>89</v>
      </c>
      <c r="C5973" s="325" t="s">
        <v>169</v>
      </c>
      <c r="D5973" s="325" t="s">
        <v>81</v>
      </c>
      <c r="E5973" s="325" t="s">
        <v>47</v>
      </c>
      <c r="F5973" s="325">
        <v>391</v>
      </c>
      <c r="G5973" s="325" t="s">
        <v>170</v>
      </c>
      <c r="H5973" s="325" t="s">
        <v>170</v>
      </c>
      <c r="I5973" s="325" t="s">
        <v>170</v>
      </c>
    </row>
    <row r="5974" spans="1:9" x14ac:dyDescent="0.25">
      <c r="A5974" s="392">
        <v>44197</v>
      </c>
      <c r="B5974" s="324" t="s">
        <v>89</v>
      </c>
      <c r="C5974" s="324" t="s">
        <v>169</v>
      </c>
      <c r="D5974" s="324" t="s">
        <v>81</v>
      </c>
      <c r="E5974" s="324" t="s">
        <v>48</v>
      </c>
      <c r="F5974" s="324">
        <v>309</v>
      </c>
      <c r="G5974" s="324" t="s">
        <v>170</v>
      </c>
      <c r="H5974" s="324" t="s">
        <v>170</v>
      </c>
      <c r="I5974" s="324" t="s">
        <v>170</v>
      </c>
    </row>
    <row r="5975" spans="1:9" x14ac:dyDescent="0.25">
      <c r="A5975" s="393">
        <v>44197</v>
      </c>
      <c r="B5975" s="325" t="s">
        <v>89</v>
      </c>
      <c r="C5975" s="325" t="s">
        <v>169</v>
      </c>
      <c r="D5975" s="325" t="s">
        <v>81</v>
      </c>
      <c r="E5975" s="325" t="s">
        <v>50</v>
      </c>
      <c r="F5975" s="325">
        <v>551</v>
      </c>
      <c r="G5975" s="325" t="s">
        <v>170</v>
      </c>
      <c r="H5975" s="325" t="s">
        <v>170</v>
      </c>
      <c r="I5975" s="325" t="s">
        <v>170</v>
      </c>
    </row>
    <row r="5976" spans="1:9" x14ac:dyDescent="0.25">
      <c r="A5976" s="392">
        <v>44197</v>
      </c>
      <c r="B5976" s="324" t="s">
        <v>89</v>
      </c>
      <c r="C5976" s="324" t="s">
        <v>169</v>
      </c>
      <c r="D5976" s="324" t="s">
        <v>82</v>
      </c>
      <c r="E5976" s="324" t="s">
        <v>9</v>
      </c>
      <c r="F5976" s="324">
        <v>61</v>
      </c>
      <c r="G5976" s="324">
        <v>59</v>
      </c>
      <c r="H5976" s="324">
        <v>2</v>
      </c>
      <c r="I5976" s="324">
        <v>0.03</v>
      </c>
    </row>
    <row r="5977" spans="1:9" x14ac:dyDescent="0.25">
      <c r="A5977" s="393">
        <v>44197</v>
      </c>
      <c r="B5977" s="325" t="s">
        <v>89</v>
      </c>
      <c r="C5977" s="325" t="s">
        <v>169</v>
      </c>
      <c r="D5977" s="325" t="s">
        <v>82</v>
      </c>
      <c r="E5977" s="325" t="s">
        <v>10</v>
      </c>
      <c r="F5977" s="325">
        <v>58</v>
      </c>
      <c r="G5977" s="325">
        <v>58</v>
      </c>
      <c r="H5977" s="325">
        <v>0</v>
      </c>
      <c r="I5977" s="325">
        <v>0</v>
      </c>
    </row>
    <row r="5978" spans="1:9" x14ac:dyDescent="0.25">
      <c r="A5978" s="392">
        <v>44197</v>
      </c>
      <c r="B5978" s="324" t="s">
        <v>89</v>
      </c>
      <c r="C5978" s="324" t="s">
        <v>169</v>
      </c>
      <c r="D5978" s="324" t="s">
        <v>82</v>
      </c>
      <c r="E5978" s="324" t="s">
        <v>11</v>
      </c>
      <c r="F5978" s="324">
        <v>63</v>
      </c>
      <c r="G5978" s="324">
        <v>61</v>
      </c>
      <c r="H5978" s="324">
        <v>2</v>
      </c>
      <c r="I5978" s="324">
        <v>0.03</v>
      </c>
    </row>
    <row r="5979" spans="1:9" x14ac:dyDescent="0.25">
      <c r="A5979" s="393">
        <v>44197</v>
      </c>
      <c r="B5979" s="325" t="s">
        <v>89</v>
      </c>
      <c r="C5979" s="325" t="s">
        <v>169</v>
      </c>
      <c r="D5979" s="325" t="s">
        <v>82</v>
      </c>
      <c r="E5979" s="325" t="s">
        <v>12</v>
      </c>
      <c r="F5979" s="325">
        <v>118</v>
      </c>
      <c r="G5979" s="325">
        <v>114</v>
      </c>
      <c r="H5979" s="325">
        <v>4</v>
      </c>
      <c r="I5979" s="325">
        <v>0.04</v>
      </c>
    </row>
    <row r="5980" spans="1:9" x14ac:dyDescent="0.25">
      <c r="A5980" s="392">
        <v>44197</v>
      </c>
      <c r="B5980" s="324" t="s">
        <v>89</v>
      </c>
      <c r="C5980" s="324" t="s">
        <v>169</v>
      </c>
      <c r="D5980" s="324" t="s">
        <v>82</v>
      </c>
      <c r="E5980" s="324" t="s">
        <v>13</v>
      </c>
      <c r="F5980" s="324">
        <v>579</v>
      </c>
      <c r="G5980" s="324">
        <v>570</v>
      </c>
      <c r="H5980" s="324">
        <v>9</v>
      </c>
      <c r="I5980" s="324">
        <v>0.02</v>
      </c>
    </row>
    <row r="5981" spans="1:9" x14ac:dyDescent="0.25">
      <c r="A5981" s="393">
        <v>44197</v>
      </c>
      <c r="B5981" s="325" t="s">
        <v>90</v>
      </c>
      <c r="C5981" s="325" t="s">
        <v>169</v>
      </c>
      <c r="D5981" s="325" t="s">
        <v>81</v>
      </c>
      <c r="E5981" s="325" t="s">
        <v>46</v>
      </c>
      <c r="F5981" s="325">
        <v>69</v>
      </c>
      <c r="G5981" s="325" t="s">
        <v>170</v>
      </c>
      <c r="H5981" s="325" t="s">
        <v>170</v>
      </c>
      <c r="I5981" s="325" t="s">
        <v>170</v>
      </c>
    </row>
    <row r="5982" spans="1:9" x14ac:dyDescent="0.25">
      <c r="A5982" s="392">
        <v>44197</v>
      </c>
      <c r="B5982" s="324" t="s">
        <v>90</v>
      </c>
      <c r="C5982" s="324" t="s">
        <v>169</v>
      </c>
      <c r="D5982" s="324" t="s">
        <v>81</v>
      </c>
      <c r="E5982" s="324" t="s">
        <v>47</v>
      </c>
      <c r="F5982" s="324">
        <v>132</v>
      </c>
      <c r="G5982" s="324" t="s">
        <v>170</v>
      </c>
      <c r="H5982" s="324" t="s">
        <v>170</v>
      </c>
      <c r="I5982" s="324" t="s">
        <v>170</v>
      </c>
    </row>
    <row r="5983" spans="1:9" x14ac:dyDescent="0.25">
      <c r="A5983" s="393">
        <v>44197</v>
      </c>
      <c r="B5983" s="325" t="s">
        <v>90</v>
      </c>
      <c r="C5983" s="325" t="s">
        <v>169</v>
      </c>
      <c r="D5983" s="325" t="s">
        <v>81</v>
      </c>
      <c r="E5983" s="325" t="s">
        <v>48</v>
      </c>
      <c r="F5983" s="325">
        <v>122</v>
      </c>
      <c r="G5983" s="325" t="s">
        <v>170</v>
      </c>
      <c r="H5983" s="325" t="s">
        <v>170</v>
      </c>
      <c r="I5983" s="325" t="s">
        <v>170</v>
      </c>
    </row>
    <row r="5984" spans="1:9" x14ac:dyDescent="0.25">
      <c r="A5984" s="392">
        <v>44197</v>
      </c>
      <c r="B5984" s="324" t="s">
        <v>90</v>
      </c>
      <c r="C5984" s="324" t="s">
        <v>169</v>
      </c>
      <c r="D5984" s="324" t="s">
        <v>81</v>
      </c>
      <c r="E5984" s="324" t="s">
        <v>50</v>
      </c>
      <c r="F5984" s="324">
        <v>467</v>
      </c>
      <c r="G5984" s="324" t="s">
        <v>170</v>
      </c>
      <c r="H5984" s="324" t="s">
        <v>170</v>
      </c>
      <c r="I5984" s="324" t="s">
        <v>170</v>
      </c>
    </row>
    <row r="5985" spans="1:9" x14ac:dyDescent="0.25">
      <c r="A5985" s="393">
        <v>44197</v>
      </c>
      <c r="B5985" s="325" t="s">
        <v>147</v>
      </c>
      <c r="C5985" s="325" t="s">
        <v>169</v>
      </c>
      <c r="D5985" s="325" t="s">
        <v>81</v>
      </c>
      <c r="E5985" s="325" t="s">
        <v>46</v>
      </c>
      <c r="F5985" s="325">
        <v>20</v>
      </c>
      <c r="G5985" s="325" t="s">
        <v>170</v>
      </c>
      <c r="H5985" s="325" t="s">
        <v>170</v>
      </c>
      <c r="I5985" s="325" t="s">
        <v>170</v>
      </c>
    </row>
    <row r="5986" spans="1:9" x14ac:dyDescent="0.25">
      <c r="A5986" s="392">
        <v>44197</v>
      </c>
      <c r="B5986" s="324" t="s">
        <v>147</v>
      </c>
      <c r="C5986" s="324" t="s">
        <v>169</v>
      </c>
      <c r="D5986" s="324" t="s">
        <v>81</v>
      </c>
      <c r="E5986" s="324" t="s">
        <v>47</v>
      </c>
      <c r="F5986" s="324">
        <v>24</v>
      </c>
      <c r="G5986" s="324" t="s">
        <v>170</v>
      </c>
      <c r="H5986" s="324" t="s">
        <v>170</v>
      </c>
      <c r="I5986" s="324" t="s">
        <v>170</v>
      </c>
    </row>
    <row r="5987" spans="1:9" x14ac:dyDescent="0.25">
      <c r="A5987" s="393">
        <v>44197</v>
      </c>
      <c r="B5987" s="325" t="s">
        <v>147</v>
      </c>
      <c r="C5987" s="325" t="s">
        <v>169</v>
      </c>
      <c r="D5987" s="325" t="s">
        <v>81</v>
      </c>
      <c r="E5987" s="325" t="s">
        <v>48</v>
      </c>
      <c r="F5987" s="325">
        <v>22</v>
      </c>
      <c r="G5987" s="325" t="s">
        <v>170</v>
      </c>
      <c r="H5987" s="325" t="s">
        <v>170</v>
      </c>
      <c r="I5987" s="325" t="s">
        <v>170</v>
      </c>
    </row>
    <row r="5988" spans="1:9" x14ac:dyDescent="0.25">
      <c r="A5988" s="392">
        <v>44197</v>
      </c>
      <c r="B5988" s="324" t="s">
        <v>147</v>
      </c>
      <c r="C5988" s="324" t="s">
        <v>169</v>
      </c>
      <c r="D5988" s="324" t="s">
        <v>81</v>
      </c>
      <c r="E5988" s="324" t="s">
        <v>50</v>
      </c>
      <c r="F5988" s="324">
        <v>64</v>
      </c>
      <c r="G5988" s="324" t="s">
        <v>170</v>
      </c>
      <c r="H5988" s="324" t="s">
        <v>170</v>
      </c>
      <c r="I5988" s="324" t="s">
        <v>170</v>
      </c>
    </row>
    <row r="5989" spans="1:9" x14ac:dyDescent="0.25">
      <c r="A5989" s="393">
        <v>44197</v>
      </c>
      <c r="B5989" s="325" t="s">
        <v>147</v>
      </c>
      <c r="C5989" s="325" t="s">
        <v>169</v>
      </c>
      <c r="D5989" s="325" t="s">
        <v>82</v>
      </c>
      <c r="E5989" s="325" t="s">
        <v>9</v>
      </c>
      <c r="F5989" s="325">
        <v>7</v>
      </c>
      <c r="G5989" s="325" t="s">
        <v>170</v>
      </c>
      <c r="H5989" s="325" t="s">
        <v>170</v>
      </c>
      <c r="I5989" s="325" t="s">
        <v>170</v>
      </c>
    </row>
    <row r="5990" spans="1:9" x14ac:dyDescent="0.25">
      <c r="A5990" s="392">
        <v>44197</v>
      </c>
      <c r="B5990" s="324" t="s">
        <v>147</v>
      </c>
      <c r="C5990" s="324" t="s">
        <v>169</v>
      </c>
      <c r="D5990" s="324" t="s">
        <v>82</v>
      </c>
      <c r="E5990" s="324" t="s">
        <v>10</v>
      </c>
      <c r="F5990" s="324">
        <v>28</v>
      </c>
      <c r="G5990" s="324" t="s">
        <v>170</v>
      </c>
      <c r="H5990" s="324" t="s">
        <v>170</v>
      </c>
      <c r="I5990" s="324" t="s">
        <v>170</v>
      </c>
    </row>
    <row r="5991" spans="1:9" x14ac:dyDescent="0.25">
      <c r="A5991" s="393">
        <v>44197</v>
      </c>
      <c r="B5991" s="325" t="s">
        <v>147</v>
      </c>
      <c r="C5991" s="325" t="s">
        <v>169</v>
      </c>
      <c r="D5991" s="325" t="s">
        <v>82</v>
      </c>
      <c r="E5991" s="325" t="s">
        <v>11</v>
      </c>
      <c r="F5991" s="325">
        <v>14</v>
      </c>
      <c r="G5991" s="325" t="s">
        <v>170</v>
      </c>
      <c r="H5991" s="325" t="s">
        <v>170</v>
      </c>
      <c r="I5991" s="325" t="s">
        <v>170</v>
      </c>
    </row>
    <row r="5992" spans="1:9" x14ac:dyDescent="0.25">
      <c r="A5992" s="392">
        <v>44197</v>
      </c>
      <c r="B5992" s="324" t="s">
        <v>147</v>
      </c>
      <c r="C5992" s="324" t="s">
        <v>169</v>
      </c>
      <c r="D5992" s="324" t="s">
        <v>82</v>
      </c>
      <c r="E5992" s="324" t="s">
        <v>12</v>
      </c>
      <c r="F5992" s="324">
        <v>16</v>
      </c>
      <c r="G5992" s="324" t="s">
        <v>170</v>
      </c>
      <c r="H5992" s="324" t="s">
        <v>170</v>
      </c>
      <c r="I5992" s="324" t="s">
        <v>170</v>
      </c>
    </row>
    <row r="5993" spans="1:9" x14ac:dyDescent="0.25">
      <c r="A5993" s="393">
        <v>44197</v>
      </c>
      <c r="B5993" s="325" t="s">
        <v>147</v>
      </c>
      <c r="C5993" s="325" t="s">
        <v>169</v>
      </c>
      <c r="D5993" s="325" t="s">
        <v>82</v>
      </c>
      <c r="E5993" s="325" t="s">
        <v>13</v>
      </c>
      <c r="F5993" s="325">
        <v>65</v>
      </c>
      <c r="G5993" s="325" t="s">
        <v>170</v>
      </c>
      <c r="H5993" s="325" t="s">
        <v>170</v>
      </c>
      <c r="I5993" s="325" t="s">
        <v>170</v>
      </c>
    </row>
    <row r="5994" spans="1:9" x14ac:dyDescent="0.25">
      <c r="A5994" s="392">
        <v>44197</v>
      </c>
      <c r="B5994" s="324" t="s">
        <v>148</v>
      </c>
      <c r="C5994" s="324" t="s">
        <v>169</v>
      </c>
      <c r="D5994" s="324" t="s">
        <v>81</v>
      </c>
      <c r="E5994" s="324" t="s">
        <v>46</v>
      </c>
      <c r="F5994" s="324">
        <v>166</v>
      </c>
      <c r="G5994" s="324" t="s">
        <v>170</v>
      </c>
      <c r="H5994" s="324" t="s">
        <v>170</v>
      </c>
      <c r="I5994" s="324" t="s">
        <v>170</v>
      </c>
    </row>
    <row r="5995" spans="1:9" x14ac:dyDescent="0.25">
      <c r="A5995" s="393">
        <v>44197</v>
      </c>
      <c r="B5995" s="325" t="s">
        <v>148</v>
      </c>
      <c r="C5995" s="325" t="s">
        <v>169</v>
      </c>
      <c r="D5995" s="325" t="s">
        <v>81</v>
      </c>
      <c r="E5995" s="325" t="s">
        <v>47</v>
      </c>
      <c r="F5995" s="325">
        <v>161</v>
      </c>
      <c r="G5995" s="325" t="s">
        <v>170</v>
      </c>
      <c r="H5995" s="325" t="s">
        <v>170</v>
      </c>
      <c r="I5995" s="325" t="s">
        <v>170</v>
      </c>
    </row>
    <row r="5996" spans="1:9" x14ac:dyDescent="0.25">
      <c r="A5996" s="392">
        <v>44197</v>
      </c>
      <c r="B5996" s="324" t="s">
        <v>148</v>
      </c>
      <c r="C5996" s="324" t="s">
        <v>169</v>
      </c>
      <c r="D5996" s="324" t="s">
        <v>81</v>
      </c>
      <c r="E5996" s="324" t="s">
        <v>48</v>
      </c>
      <c r="F5996" s="324">
        <v>162</v>
      </c>
      <c r="G5996" s="324" t="s">
        <v>170</v>
      </c>
      <c r="H5996" s="324" t="s">
        <v>170</v>
      </c>
      <c r="I5996" s="324" t="s">
        <v>170</v>
      </c>
    </row>
    <row r="5997" spans="1:9" x14ac:dyDescent="0.25">
      <c r="A5997" s="393">
        <v>44197</v>
      </c>
      <c r="B5997" s="325" t="s">
        <v>148</v>
      </c>
      <c r="C5997" s="325" t="s">
        <v>169</v>
      </c>
      <c r="D5997" s="325" t="s">
        <v>81</v>
      </c>
      <c r="E5997" s="325" t="s">
        <v>50</v>
      </c>
      <c r="F5997" s="325">
        <v>195</v>
      </c>
      <c r="G5997" s="325" t="s">
        <v>170</v>
      </c>
      <c r="H5997" s="325" t="s">
        <v>170</v>
      </c>
      <c r="I5997" s="325" t="s">
        <v>170</v>
      </c>
    </row>
    <row r="5998" spans="1:9" x14ac:dyDescent="0.25">
      <c r="A5998" s="392">
        <v>44197</v>
      </c>
      <c r="B5998" s="324" t="s">
        <v>148</v>
      </c>
      <c r="C5998" s="324" t="s">
        <v>169</v>
      </c>
      <c r="D5998" s="324" t="s">
        <v>82</v>
      </c>
      <c r="E5998" s="324" t="s">
        <v>9</v>
      </c>
      <c r="F5998" s="324">
        <v>187</v>
      </c>
      <c r="G5998" s="324" t="s">
        <v>170</v>
      </c>
      <c r="H5998" s="324" t="s">
        <v>170</v>
      </c>
      <c r="I5998" s="324" t="s">
        <v>170</v>
      </c>
    </row>
    <row r="5999" spans="1:9" x14ac:dyDescent="0.25">
      <c r="A5999" s="393">
        <v>44197</v>
      </c>
      <c r="B5999" s="325" t="s">
        <v>148</v>
      </c>
      <c r="C5999" s="325" t="s">
        <v>169</v>
      </c>
      <c r="D5999" s="325" t="s">
        <v>82</v>
      </c>
      <c r="E5999" s="325" t="s">
        <v>10</v>
      </c>
      <c r="F5999" s="325">
        <v>26</v>
      </c>
      <c r="G5999" s="325" t="s">
        <v>170</v>
      </c>
      <c r="H5999" s="325" t="s">
        <v>170</v>
      </c>
      <c r="I5999" s="325" t="s">
        <v>170</v>
      </c>
    </row>
    <row r="6000" spans="1:9" x14ac:dyDescent="0.25">
      <c r="A6000" s="392">
        <v>44197</v>
      </c>
      <c r="B6000" s="324" t="s">
        <v>148</v>
      </c>
      <c r="C6000" s="324" t="s">
        <v>169</v>
      </c>
      <c r="D6000" s="324" t="s">
        <v>82</v>
      </c>
      <c r="E6000" s="324" t="s">
        <v>11</v>
      </c>
      <c r="F6000" s="324">
        <v>105</v>
      </c>
      <c r="G6000" s="324" t="s">
        <v>170</v>
      </c>
      <c r="H6000" s="324" t="s">
        <v>170</v>
      </c>
      <c r="I6000" s="324" t="s">
        <v>170</v>
      </c>
    </row>
    <row r="6001" spans="1:9" x14ac:dyDescent="0.25">
      <c r="A6001" s="393">
        <v>44197</v>
      </c>
      <c r="B6001" s="325" t="s">
        <v>148</v>
      </c>
      <c r="C6001" s="325" t="s">
        <v>169</v>
      </c>
      <c r="D6001" s="325" t="s">
        <v>82</v>
      </c>
      <c r="E6001" s="325" t="s">
        <v>12</v>
      </c>
      <c r="F6001" s="325">
        <v>61</v>
      </c>
      <c r="G6001" s="325" t="s">
        <v>170</v>
      </c>
      <c r="H6001" s="325" t="s">
        <v>170</v>
      </c>
      <c r="I6001" s="325" t="s">
        <v>170</v>
      </c>
    </row>
    <row r="6002" spans="1:9" x14ac:dyDescent="0.25">
      <c r="A6002" s="392">
        <v>44197</v>
      </c>
      <c r="B6002" s="324" t="s">
        <v>148</v>
      </c>
      <c r="C6002" s="324" t="s">
        <v>169</v>
      </c>
      <c r="D6002" s="324" t="s">
        <v>82</v>
      </c>
      <c r="E6002" s="324" t="s">
        <v>13</v>
      </c>
      <c r="F6002" s="324">
        <v>305</v>
      </c>
      <c r="G6002" s="324" t="s">
        <v>170</v>
      </c>
      <c r="H6002" s="324" t="s">
        <v>170</v>
      </c>
      <c r="I6002" s="324" t="s">
        <v>170</v>
      </c>
    </row>
    <row r="6003" spans="1:9" x14ac:dyDescent="0.25">
      <c r="A6003" s="393">
        <v>44197</v>
      </c>
      <c r="B6003" s="325" t="s">
        <v>149</v>
      </c>
      <c r="C6003" s="325" t="s">
        <v>169</v>
      </c>
      <c r="D6003" s="325" t="s">
        <v>81</v>
      </c>
      <c r="E6003" s="325" t="s">
        <v>46</v>
      </c>
      <c r="F6003" s="325">
        <v>48</v>
      </c>
      <c r="G6003" s="325" t="s">
        <v>170</v>
      </c>
      <c r="H6003" s="325" t="s">
        <v>170</v>
      </c>
      <c r="I6003" s="325" t="s">
        <v>170</v>
      </c>
    </row>
    <row r="6004" spans="1:9" x14ac:dyDescent="0.25">
      <c r="A6004" s="392">
        <v>44197</v>
      </c>
      <c r="B6004" s="324" t="s">
        <v>149</v>
      </c>
      <c r="C6004" s="324" t="s">
        <v>169</v>
      </c>
      <c r="D6004" s="324" t="s">
        <v>81</v>
      </c>
      <c r="E6004" s="324" t="s">
        <v>47</v>
      </c>
      <c r="F6004" s="324">
        <v>88</v>
      </c>
      <c r="G6004" s="324" t="s">
        <v>170</v>
      </c>
      <c r="H6004" s="324" t="s">
        <v>170</v>
      </c>
      <c r="I6004" s="324" t="s">
        <v>170</v>
      </c>
    </row>
    <row r="6005" spans="1:9" x14ac:dyDescent="0.25">
      <c r="A6005" s="393">
        <v>44197</v>
      </c>
      <c r="B6005" s="325" t="s">
        <v>149</v>
      </c>
      <c r="C6005" s="325" t="s">
        <v>169</v>
      </c>
      <c r="D6005" s="325" t="s">
        <v>81</v>
      </c>
      <c r="E6005" s="325" t="s">
        <v>48</v>
      </c>
      <c r="F6005" s="325">
        <v>94</v>
      </c>
      <c r="G6005" s="325" t="s">
        <v>170</v>
      </c>
      <c r="H6005" s="325" t="s">
        <v>170</v>
      </c>
      <c r="I6005" s="325" t="s">
        <v>170</v>
      </c>
    </row>
    <row r="6006" spans="1:9" x14ac:dyDescent="0.25">
      <c r="A6006" s="392">
        <v>44197</v>
      </c>
      <c r="B6006" s="324" t="s">
        <v>149</v>
      </c>
      <c r="C6006" s="324" t="s">
        <v>169</v>
      </c>
      <c r="D6006" s="324" t="s">
        <v>81</v>
      </c>
      <c r="E6006" s="324" t="s">
        <v>50</v>
      </c>
      <c r="F6006" s="324">
        <v>393</v>
      </c>
      <c r="G6006" s="324" t="s">
        <v>170</v>
      </c>
      <c r="H6006" s="324" t="s">
        <v>170</v>
      </c>
      <c r="I6006" s="324" t="s">
        <v>170</v>
      </c>
    </row>
    <row r="6007" spans="1:9" x14ac:dyDescent="0.25">
      <c r="A6007" s="393">
        <v>44197</v>
      </c>
      <c r="B6007" s="325" t="s">
        <v>150</v>
      </c>
      <c r="C6007" s="325" t="s">
        <v>169</v>
      </c>
      <c r="D6007" s="325" t="s">
        <v>81</v>
      </c>
      <c r="E6007" s="325" t="s">
        <v>46</v>
      </c>
      <c r="F6007" s="325">
        <v>156</v>
      </c>
      <c r="G6007" s="325" t="s">
        <v>170</v>
      </c>
      <c r="H6007" s="325" t="s">
        <v>170</v>
      </c>
      <c r="I6007" s="325" t="s">
        <v>170</v>
      </c>
    </row>
    <row r="6008" spans="1:9" x14ac:dyDescent="0.25">
      <c r="A6008" s="392">
        <v>44197</v>
      </c>
      <c r="B6008" s="324" t="s">
        <v>150</v>
      </c>
      <c r="C6008" s="324" t="s">
        <v>169</v>
      </c>
      <c r="D6008" s="324" t="s">
        <v>81</v>
      </c>
      <c r="E6008" s="324" t="s">
        <v>47</v>
      </c>
      <c r="F6008" s="324">
        <v>79</v>
      </c>
      <c r="G6008" s="324" t="s">
        <v>170</v>
      </c>
      <c r="H6008" s="324" t="s">
        <v>170</v>
      </c>
      <c r="I6008" s="324" t="s">
        <v>170</v>
      </c>
    </row>
    <row r="6009" spans="1:9" x14ac:dyDescent="0.25">
      <c r="A6009" s="393">
        <v>44197</v>
      </c>
      <c r="B6009" s="325" t="s">
        <v>150</v>
      </c>
      <c r="C6009" s="325" t="s">
        <v>169</v>
      </c>
      <c r="D6009" s="325" t="s">
        <v>81</v>
      </c>
      <c r="E6009" s="325" t="s">
        <v>48</v>
      </c>
      <c r="F6009" s="325">
        <v>79</v>
      </c>
      <c r="G6009" s="325" t="s">
        <v>170</v>
      </c>
      <c r="H6009" s="325" t="s">
        <v>170</v>
      </c>
      <c r="I6009" s="325" t="s">
        <v>170</v>
      </c>
    </row>
    <row r="6010" spans="1:9" x14ac:dyDescent="0.25">
      <c r="A6010" s="392">
        <v>44197</v>
      </c>
      <c r="B6010" s="324" t="s">
        <v>150</v>
      </c>
      <c r="C6010" s="324" t="s">
        <v>169</v>
      </c>
      <c r="D6010" s="324" t="s">
        <v>81</v>
      </c>
      <c r="E6010" s="324" t="s">
        <v>50</v>
      </c>
      <c r="F6010" s="324">
        <v>101</v>
      </c>
      <c r="G6010" s="324" t="s">
        <v>170</v>
      </c>
      <c r="H6010" s="324" t="s">
        <v>170</v>
      </c>
      <c r="I6010" s="324" t="s">
        <v>170</v>
      </c>
    </row>
    <row r="6011" spans="1:9" x14ac:dyDescent="0.25">
      <c r="A6011" s="393">
        <v>44197</v>
      </c>
      <c r="B6011" s="325" t="s">
        <v>91</v>
      </c>
      <c r="C6011" s="325" t="s">
        <v>169</v>
      </c>
      <c r="D6011" s="325" t="s">
        <v>81</v>
      </c>
      <c r="E6011" s="325" t="s">
        <v>46</v>
      </c>
      <c r="F6011" s="325">
        <v>964</v>
      </c>
      <c r="G6011" s="325" t="s">
        <v>170</v>
      </c>
      <c r="H6011" s="325" t="s">
        <v>170</v>
      </c>
      <c r="I6011" s="325" t="s">
        <v>170</v>
      </c>
    </row>
    <row r="6012" spans="1:9" x14ac:dyDescent="0.25">
      <c r="A6012" s="392">
        <v>44197</v>
      </c>
      <c r="B6012" s="324" t="s">
        <v>91</v>
      </c>
      <c r="C6012" s="324" t="s">
        <v>169</v>
      </c>
      <c r="D6012" s="324" t="s">
        <v>81</v>
      </c>
      <c r="E6012" s="324" t="s">
        <v>47</v>
      </c>
      <c r="F6012" s="324">
        <v>569</v>
      </c>
      <c r="G6012" s="324" t="s">
        <v>170</v>
      </c>
      <c r="H6012" s="324" t="s">
        <v>170</v>
      </c>
      <c r="I6012" s="324" t="s">
        <v>170</v>
      </c>
    </row>
    <row r="6013" spans="1:9" x14ac:dyDescent="0.25">
      <c r="A6013" s="393">
        <v>44197</v>
      </c>
      <c r="B6013" s="325" t="s">
        <v>91</v>
      </c>
      <c r="C6013" s="325" t="s">
        <v>169</v>
      </c>
      <c r="D6013" s="325" t="s">
        <v>81</v>
      </c>
      <c r="E6013" s="325" t="s">
        <v>48</v>
      </c>
      <c r="F6013" s="325">
        <v>654</v>
      </c>
      <c r="G6013" s="325" t="s">
        <v>170</v>
      </c>
      <c r="H6013" s="325" t="s">
        <v>170</v>
      </c>
      <c r="I6013" s="325" t="s">
        <v>170</v>
      </c>
    </row>
    <row r="6014" spans="1:9" x14ac:dyDescent="0.25">
      <c r="A6014" s="392">
        <v>44197</v>
      </c>
      <c r="B6014" s="324" t="s">
        <v>91</v>
      </c>
      <c r="C6014" s="324" t="s">
        <v>169</v>
      </c>
      <c r="D6014" s="324" t="s">
        <v>81</v>
      </c>
      <c r="E6014" s="324" t="s">
        <v>50</v>
      </c>
      <c r="F6014" s="324">
        <v>633</v>
      </c>
      <c r="G6014" s="324" t="s">
        <v>170</v>
      </c>
      <c r="H6014" s="324" t="s">
        <v>170</v>
      </c>
      <c r="I6014" s="324" t="s">
        <v>170</v>
      </c>
    </row>
    <row r="6015" spans="1:9" x14ac:dyDescent="0.25">
      <c r="A6015" s="393">
        <v>44197</v>
      </c>
      <c r="B6015" s="325" t="s">
        <v>91</v>
      </c>
      <c r="C6015" s="325" t="s">
        <v>169</v>
      </c>
      <c r="D6015" s="325" t="s">
        <v>82</v>
      </c>
      <c r="E6015" s="325" t="s">
        <v>9</v>
      </c>
      <c r="F6015" s="325">
        <v>498</v>
      </c>
      <c r="G6015" s="325">
        <v>490</v>
      </c>
      <c r="H6015" s="325">
        <v>8</v>
      </c>
      <c r="I6015" s="325">
        <v>0.02</v>
      </c>
    </row>
    <row r="6016" spans="1:9" x14ac:dyDescent="0.25">
      <c r="A6016" s="392">
        <v>44197</v>
      </c>
      <c r="B6016" s="324" t="s">
        <v>91</v>
      </c>
      <c r="C6016" s="324" t="s">
        <v>169</v>
      </c>
      <c r="D6016" s="324" t="s">
        <v>82</v>
      </c>
      <c r="E6016" s="324" t="s">
        <v>10</v>
      </c>
      <c r="F6016" s="324">
        <v>180</v>
      </c>
      <c r="G6016" s="324">
        <v>175</v>
      </c>
      <c r="H6016" s="324">
        <v>5</v>
      </c>
      <c r="I6016" s="324">
        <v>0.03</v>
      </c>
    </row>
    <row r="6017" spans="1:9" x14ac:dyDescent="0.25">
      <c r="A6017" s="393">
        <v>44197</v>
      </c>
      <c r="B6017" s="325" t="s">
        <v>91</v>
      </c>
      <c r="C6017" s="325" t="s">
        <v>169</v>
      </c>
      <c r="D6017" s="325" t="s">
        <v>82</v>
      </c>
      <c r="E6017" s="325" t="s">
        <v>11</v>
      </c>
      <c r="F6017" s="325">
        <v>486</v>
      </c>
      <c r="G6017" s="325">
        <v>477</v>
      </c>
      <c r="H6017" s="325">
        <v>9</v>
      </c>
      <c r="I6017" s="325">
        <v>0.02</v>
      </c>
    </row>
    <row r="6018" spans="1:9" x14ac:dyDescent="0.25">
      <c r="A6018" s="392">
        <v>44197</v>
      </c>
      <c r="B6018" s="324" t="s">
        <v>91</v>
      </c>
      <c r="C6018" s="324" t="s">
        <v>169</v>
      </c>
      <c r="D6018" s="324" t="s">
        <v>82</v>
      </c>
      <c r="E6018" s="324" t="s">
        <v>12</v>
      </c>
      <c r="F6018" s="324">
        <v>1112</v>
      </c>
      <c r="G6018" s="324">
        <v>1100</v>
      </c>
      <c r="H6018" s="324">
        <v>12</v>
      </c>
      <c r="I6018" s="324">
        <v>0.01</v>
      </c>
    </row>
    <row r="6019" spans="1:9" x14ac:dyDescent="0.25">
      <c r="A6019" s="393">
        <v>44197</v>
      </c>
      <c r="B6019" s="325" t="s">
        <v>91</v>
      </c>
      <c r="C6019" s="325" t="s">
        <v>169</v>
      </c>
      <c r="D6019" s="325" t="s">
        <v>82</v>
      </c>
      <c r="E6019" s="325" t="s">
        <v>13</v>
      </c>
      <c r="F6019" s="325">
        <v>349</v>
      </c>
      <c r="G6019" s="325">
        <v>307</v>
      </c>
      <c r="H6019" s="325">
        <v>42</v>
      </c>
      <c r="I6019" s="325">
        <v>0.14000000000000001</v>
      </c>
    </row>
    <row r="6020" spans="1:9" x14ac:dyDescent="0.25">
      <c r="A6020" s="392">
        <v>44197</v>
      </c>
      <c r="B6020" s="324" t="s">
        <v>151</v>
      </c>
      <c r="C6020" s="324" t="s">
        <v>169</v>
      </c>
      <c r="D6020" s="324" t="s">
        <v>81</v>
      </c>
      <c r="E6020" s="324" t="s">
        <v>46</v>
      </c>
      <c r="F6020" s="324">
        <v>55</v>
      </c>
      <c r="G6020" s="324" t="s">
        <v>170</v>
      </c>
      <c r="H6020" s="324" t="s">
        <v>170</v>
      </c>
      <c r="I6020" s="324" t="s">
        <v>170</v>
      </c>
    </row>
    <row r="6021" spans="1:9" x14ac:dyDescent="0.25">
      <c r="A6021" s="393">
        <v>44197</v>
      </c>
      <c r="B6021" s="325" t="s">
        <v>151</v>
      </c>
      <c r="C6021" s="325" t="s">
        <v>169</v>
      </c>
      <c r="D6021" s="325" t="s">
        <v>81</v>
      </c>
      <c r="E6021" s="325" t="s">
        <v>47</v>
      </c>
      <c r="F6021" s="325">
        <v>74</v>
      </c>
      <c r="G6021" s="325" t="s">
        <v>170</v>
      </c>
      <c r="H6021" s="325" t="s">
        <v>170</v>
      </c>
      <c r="I6021" s="325" t="s">
        <v>170</v>
      </c>
    </row>
    <row r="6022" spans="1:9" x14ac:dyDescent="0.25">
      <c r="A6022" s="392">
        <v>44197</v>
      </c>
      <c r="B6022" s="324" t="s">
        <v>151</v>
      </c>
      <c r="C6022" s="324" t="s">
        <v>169</v>
      </c>
      <c r="D6022" s="324" t="s">
        <v>81</v>
      </c>
      <c r="E6022" s="324" t="s">
        <v>48</v>
      </c>
      <c r="F6022" s="324">
        <v>59</v>
      </c>
      <c r="G6022" s="324" t="s">
        <v>170</v>
      </c>
      <c r="H6022" s="324" t="s">
        <v>170</v>
      </c>
      <c r="I6022" s="324" t="s">
        <v>170</v>
      </c>
    </row>
    <row r="6023" spans="1:9" x14ac:dyDescent="0.25">
      <c r="A6023" s="393">
        <v>44197</v>
      </c>
      <c r="B6023" s="325" t="s">
        <v>151</v>
      </c>
      <c r="C6023" s="325" t="s">
        <v>169</v>
      </c>
      <c r="D6023" s="325" t="s">
        <v>81</v>
      </c>
      <c r="E6023" s="325" t="s">
        <v>50</v>
      </c>
      <c r="F6023" s="325">
        <v>71</v>
      </c>
      <c r="G6023" s="325" t="s">
        <v>170</v>
      </c>
      <c r="H6023" s="325" t="s">
        <v>170</v>
      </c>
      <c r="I6023" s="325" t="s">
        <v>170</v>
      </c>
    </row>
    <row r="6024" spans="1:9" x14ac:dyDescent="0.25">
      <c r="A6024" s="392">
        <v>44197</v>
      </c>
      <c r="B6024" s="324" t="s">
        <v>92</v>
      </c>
      <c r="C6024" s="324" t="s">
        <v>169</v>
      </c>
      <c r="D6024" s="324" t="s">
        <v>81</v>
      </c>
      <c r="E6024" s="324" t="s">
        <v>46</v>
      </c>
      <c r="F6024" s="324">
        <v>24</v>
      </c>
      <c r="G6024" s="324" t="s">
        <v>170</v>
      </c>
      <c r="H6024" s="324" t="s">
        <v>170</v>
      </c>
      <c r="I6024" s="324" t="s">
        <v>170</v>
      </c>
    </row>
    <row r="6025" spans="1:9" x14ac:dyDescent="0.25">
      <c r="A6025" s="393">
        <v>44197</v>
      </c>
      <c r="B6025" s="325" t="s">
        <v>92</v>
      </c>
      <c r="C6025" s="325" t="s">
        <v>169</v>
      </c>
      <c r="D6025" s="325" t="s">
        <v>81</v>
      </c>
      <c r="E6025" s="325" t="s">
        <v>47</v>
      </c>
      <c r="F6025" s="325">
        <v>309</v>
      </c>
      <c r="G6025" s="325" t="s">
        <v>170</v>
      </c>
      <c r="H6025" s="325" t="s">
        <v>170</v>
      </c>
      <c r="I6025" s="325" t="s">
        <v>170</v>
      </c>
    </row>
    <row r="6026" spans="1:9" x14ac:dyDescent="0.25">
      <c r="A6026" s="392">
        <v>44197</v>
      </c>
      <c r="B6026" s="324" t="s">
        <v>92</v>
      </c>
      <c r="C6026" s="324" t="s">
        <v>169</v>
      </c>
      <c r="D6026" s="324" t="s">
        <v>81</v>
      </c>
      <c r="E6026" s="324" t="s">
        <v>48</v>
      </c>
      <c r="F6026" s="324">
        <v>98</v>
      </c>
      <c r="G6026" s="324" t="s">
        <v>170</v>
      </c>
      <c r="H6026" s="324" t="s">
        <v>170</v>
      </c>
      <c r="I6026" s="324" t="s">
        <v>170</v>
      </c>
    </row>
    <row r="6027" spans="1:9" x14ac:dyDescent="0.25">
      <c r="A6027" s="393">
        <v>44197</v>
      </c>
      <c r="B6027" s="325" t="s">
        <v>92</v>
      </c>
      <c r="C6027" s="325" t="s">
        <v>169</v>
      </c>
      <c r="D6027" s="325" t="s">
        <v>81</v>
      </c>
      <c r="E6027" s="325" t="s">
        <v>50</v>
      </c>
      <c r="F6027" s="325">
        <v>501</v>
      </c>
      <c r="G6027" s="325" t="s">
        <v>170</v>
      </c>
      <c r="H6027" s="325" t="s">
        <v>170</v>
      </c>
      <c r="I6027" s="325" t="s">
        <v>170</v>
      </c>
    </row>
    <row r="6028" spans="1:9" x14ac:dyDescent="0.25">
      <c r="A6028" s="392">
        <v>44197</v>
      </c>
      <c r="B6028" s="324" t="s">
        <v>92</v>
      </c>
      <c r="C6028" s="324" t="s">
        <v>169</v>
      </c>
      <c r="D6028" s="324" t="s">
        <v>82</v>
      </c>
      <c r="E6028" s="324" t="s">
        <v>9</v>
      </c>
      <c r="F6028" s="324">
        <v>422</v>
      </c>
      <c r="G6028" s="324">
        <v>414</v>
      </c>
      <c r="H6028" s="324">
        <v>8</v>
      </c>
      <c r="I6028" s="324">
        <v>0.02</v>
      </c>
    </row>
    <row r="6029" spans="1:9" x14ac:dyDescent="0.25">
      <c r="A6029" s="393">
        <v>44197</v>
      </c>
      <c r="B6029" s="325" t="s">
        <v>92</v>
      </c>
      <c r="C6029" s="325" t="s">
        <v>169</v>
      </c>
      <c r="D6029" s="325" t="s">
        <v>82</v>
      </c>
      <c r="E6029" s="325" t="s">
        <v>10</v>
      </c>
      <c r="F6029" s="325">
        <v>213</v>
      </c>
      <c r="G6029" s="325">
        <v>207</v>
      </c>
      <c r="H6029" s="325">
        <v>6</v>
      </c>
      <c r="I6029" s="325">
        <v>0.03</v>
      </c>
    </row>
    <row r="6030" spans="1:9" x14ac:dyDescent="0.25">
      <c r="A6030" s="392">
        <v>44197</v>
      </c>
      <c r="B6030" s="324" t="s">
        <v>92</v>
      </c>
      <c r="C6030" s="324" t="s">
        <v>169</v>
      </c>
      <c r="D6030" s="324" t="s">
        <v>82</v>
      </c>
      <c r="E6030" s="324" t="s">
        <v>11</v>
      </c>
      <c r="F6030" s="324">
        <v>28</v>
      </c>
      <c r="G6030" s="324">
        <v>28</v>
      </c>
      <c r="H6030" s="324">
        <v>0</v>
      </c>
      <c r="I6030" s="324">
        <v>0</v>
      </c>
    </row>
    <row r="6031" spans="1:9" x14ac:dyDescent="0.25">
      <c r="A6031" s="393">
        <v>44197</v>
      </c>
      <c r="B6031" s="325" t="s">
        <v>92</v>
      </c>
      <c r="C6031" s="325" t="s">
        <v>169</v>
      </c>
      <c r="D6031" s="325" t="s">
        <v>82</v>
      </c>
      <c r="E6031" s="325" t="s">
        <v>12</v>
      </c>
      <c r="F6031" s="325">
        <v>11</v>
      </c>
      <c r="G6031" s="325">
        <v>11</v>
      </c>
      <c r="H6031" s="325">
        <v>0</v>
      </c>
      <c r="I6031" s="325">
        <v>0</v>
      </c>
    </row>
    <row r="6032" spans="1:9" x14ac:dyDescent="0.25">
      <c r="A6032" s="392">
        <v>44197</v>
      </c>
      <c r="B6032" s="324" t="s">
        <v>92</v>
      </c>
      <c r="C6032" s="324" t="s">
        <v>169</v>
      </c>
      <c r="D6032" s="324" t="s">
        <v>82</v>
      </c>
      <c r="E6032" s="324" t="s">
        <v>13</v>
      </c>
      <c r="F6032" s="324">
        <v>258</v>
      </c>
      <c r="G6032" s="324">
        <v>265</v>
      </c>
      <c r="H6032" s="324">
        <v>-7</v>
      </c>
      <c r="I6032" s="324">
        <v>-0.03</v>
      </c>
    </row>
    <row r="6033" spans="1:9" x14ac:dyDescent="0.25">
      <c r="A6033" s="393">
        <v>44197</v>
      </c>
      <c r="B6033" s="325" t="s">
        <v>152</v>
      </c>
      <c r="C6033" s="325" t="s">
        <v>169</v>
      </c>
      <c r="D6033" s="325" t="s">
        <v>81</v>
      </c>
      <c r="E6033" s="325" t="s">
        <v>46</v>
      </c>
      <c r="F6033" s="325">
        <v>99</v>
      </c>
      <c r="G6033" s="325" t="s">
        <v>170</v>
      </c>
      <c r="H6033" s="325" t="s">
        <v>170</v>
      </c>
      <c r="I6033" s="325" t="s">
        <v>170</v>
      </c>
    </row>
    <row r="6034" spans="1:9" x14ac:dyDescent="0.25">
      <c r="A6034" s="392">
        <v>44197</v>
      </c>
      <c r="B6034" s="324" t="s">
        <v>152</v>
      </c>
      <c r="C6034" s="324" t="s">
        <v>169</v>
      </c>
      <c r="D6034" s="324" t="s">
        <v>81</v>
      </c>
      <c r="E6034" s="324" t="s">
        <v>47</v>
      </c>
      <c r="F6034" s="324">
        <v>65</v>
      </c>
      <c r="G6034" s="324" t="s">
        <v>170</v>
      </c>
      <c r="H6034" s="324" t="s">
        <v>170</v>
      </c>
      <c r="I6034" s="324" t="s">
        <v>170</v>
      </c>
    </row>
    <row r="6035" spans="1:9" x14ac:dyDescent="0.25">
      <c r="A6035" s="393">
        <v>44197</v>
      </c>
      <c r="B6035" s="325" t="s">
        <v>152</v>
      </c>
      <c r="C6035" s="325" t="s">
        <v>169</v>
      </c>
      <c r="D6035" s="325" t="s">
        <v>81</v>
      </c>
      <c r="E6035" s="325" t="s">
        <v>48</v>
      </c>
      <c r="F6035" s="325">
        <v>40</v>
      </c>
      <c r="G6035" s="325" t="s">
        <v>170</v>
      </c>
      <c r="H6035" s="325" t="s">
        <v>170</v>
      </c>
      <c r="I6035" s="325" t="s">
        <v>170</v>
      </c>
    </row>
    <row r="6036" spans="1:9" x14ac:dyDescent="0.25">
      <c r="A6036" s="392">
        <v>44197</v>
      </c>
      <c r="B6036" s="324" t="s">
        <v>152</v>
      </c>
      <c r="C6036" s="324" t="s">
        <v>169</v>
      </c>
      <c r="D6036" s="324" t="s">
        <v>81</v>
      </c>
      <c r="E6036" s="324" t="s">
        <v>50</v>
      </c>
      <c r="F6036" s="324">
        <v>100</v>
      </c>
      <c r="G6036" s="324" t="s">
        <v>170</v>
      </c>
      <c r="H6036" s="324" t="s">
        <v>170</v>
      </c>
      <c r="I6036" s="324" t="s">
        <v>170</v>
      </c>
    </row>
    <row r="6037" spans="1:9" x14ac:dyDescent="0.25">
      <c r="A6037" s="393">
        <v>44197</v>
      </c>
      <c r="B6037" s="325" t="s">
        <v>153</v>
      </c>
      <c r="C6037" s="325" t="s">
        <v>169</v>
      </c>
      <c r="D6037" s="325" t="s">
        <v>81</v>
      </c>
      <c r="E6037" s="325" t="s">
        <v>46</v>
      </c>
      <c r="F6037" s="325">
        <v>104</v>
      </c>
      <c r="G6037" s="325" t="s">
        <v>170</v>
      </c>
      <c r="H6037" s="325" t="s">
        <v>170</v>
      </c>
      <c r="I6037" s="325" t="s">
        <v>170</v>
      </c>
    </row>
    <row r="6038" spans="1:9" x14ac:dyDescent="0.25">
      <c r="A6038" s="392">
        <v>44197</v>
      </c>
      <c r="B6038" s="324" t="s">
        <v>153</v>
      </c>
      <c r="C6038" s="324" t="s">
        <v>169</v>
      </c>
      <c r="D6038" s="324" t="s">
        <v>81</v>
      </c>
      <c r="E6038" s="324" t="s">
        <v>47</v>
      </c>
      <c r="F6038" s="324">
        <v>46</v>
      </c>
      <c r="G6038" s="324" t="s">
        <v>170</v>
      </c>
      <c r="H6038" s="324" t="s">
        <v>170</v>
      </c>
      <c r="I6038" s="324" t="s">
        <v>170</v>
      </c>
    </row>
    <row r="6039" spans="1:9" x14ac:dyDescent="0.25">
      <c r="A6039" s="393">
        <v>44197</v>
      </c>
      <c r="B6039" s="325" t="s">
        <v>153</v>
      </c>
      <c r="C6039" s="325" t="s">
        <v>169</v>
      </c>
      <c r="D6039" s="325" t="s">
        <v>81</v>
      </c>
      <c r="E6039" s="325" t="s">
        <v>48</v>
      </c>
      <c r="F6039" s="325">
        <v>40</v>
      </c>
      <c r="G6039" s="325" t="s">
        <v>170</v>
      </c>
      <c r="H6039" s="325" t="s">
        <v>170</v>
      </c>
      <c r="I6039" s="325" t="s">
        <v>170</v>
      </c>
    </row>
    <row r="6040" spans="1:9" x14ac:dyDescent="0.25">
      <c r="A6040" s="392">
        <v>44197</v>
      </c>
      <c r="B6040" s="324" t="s">
        <v>153</v>
      </c>
      <c r="C6040" s="324" t="s">
        <v>169</v>
      </c>
      <c r="D6040" s="324" t="s">
        <v>81</v>
      </c>
      <c r="E6040" s="324" t="s">
        <v>50</v>
      </c>
      <c r="F6040" s="324">
        <v>21</v>
      </c>
      <c r="G6040" s="324" t="s">
        <v>170</v>
      </c>
      <c r="H6040" s="324" t="s">
        <v>170</v>
      </c>
      <c r="I6040" s="324" t="s">
        <v>170</v>
      </c>
    </row>
    <row r="6041" spans="1:9" x14ac:dyDescent="0.25">
      <c r="A6041" s="393">
        <v>44197</v>
      </c>
      <c r="B6041" s="325" t="s">
        <v>154</v>
      </c>
      <c r="C6041" s="325" t="s">
        <v>169</v>
      </c>
      <c r="D6041" s="325" t="s">
        <v>81</v>
      </c>
      <c r="E6041" s="325" t="s">
        <v>46</v>
      </c>
      <c r="F6041" s="325">
        <v>21</v>
      </c>
      <c r="G6041" s="325" t="s">
        <v>170</v>
      </c>
      <c r="H6041" s="325" t="s">
        <v>170</v>
      </c>
      <c r="I6041" s="325" t="s">
        <v>170</v>
      </c>
    </row>
    <row r="6042" spans="1:9" x14ac:dyDescent="0.25">
      <c r="A6042" s="392">
        <v>44197</v>
      </c>
      <c r="B6042" s="324" t="s">
        <v>154</v>
      </c>
      <c r="C6042" s="324" t="s">
        <v>169</v>
      </c>
      <c r="D6042" s="324" t="s">
        <v>81</v>
      </c>
      <c r="E6042" s="324" t="s">
        <v>47</v>
      </c>
      <c r="F6042" s="324">
        <v>44</v>
      </c>
      <c r="G6042" s="324" t="s">
        <v>170</v>
      </c>
      <c r="H6042" s="324" t="s">
        <v>170</v>
      </c>
      <c r="I6042" s="324" t="s">
        <v>170</v>
      </c>
    </row>
    <row r="6043" spans="1:9" x14ac:dyDescent="0.25">
      <c r="A6043" s="393">
        <v>44197</v>
      </c>
      <c r="B6043" s="325" t="s">
        <v>154</v>
      </c>
      <c r="C6043" s="325" t="s">
        <v>169</v>
      </c>
      <c r="D6043" s="325" t="s">
        <v>81</v>
      </c>
      <c r="E6043" s="325" t="s">
        <v>48</v>
      </c>
      <c r="F6043" s="325">
        <v>28</v>
      </c>
      <c r="G6043" s="325" t="s">
        <v>170</v>
      </c>
      <c r="H6043" s="325" t="s">
        <v>170</v>
      </c>
      <c r="I6043" s="325" t="s">
        <v>170</v>
      </c>
    </row>
    <row r="6044" spans="1:9" x14ac:dyDescent="0.25">
      <c r="A6044" s="392">
        <v>44197</v>
      </c>
      <c r="B6044" s="324" t="s">
        <v>154</v>
      </c>
      <c r="C6044" s="324" t="s">
        <v>169</v>
      </c>
      <c r="D6044" s="324" t="s">
        <v>81</v>
      </c>
      <c r="E6044" s="324" t="s">
        <v>50</v>
      </c>
      <c r="F6044" s="324">
        <v>74</v>
      </c>
      <c r="G6044" s="324" t="s">
        <v>170</v>
      </c>
      <c r="H6044" s="324" t="s">
        <v>170</v>
      </c>
      <c r="I6044" s="324" t="s">
        <v>170</v>
      </c>
    </row>
    <row r="6045" spans="1:9" x14ac:dyDescent="0.25">
      <c r="A6045" s="393">
        <v>44197</v>
      </c>
      <c r="B6045" s="325" t="s">
        <v>155</v>
      </c>
      <c r="C6045" s="325" t="s">
        <v>169</v>
      </c>
      <c r="D6045" s="325" t="s">
        <v>81</v>
      </c>
      <c r="E6045" s="325" t="s">
        <v>46</v>
      </c>
      <c r="F6045" s="325">
        <v>169</v>
      </c>
      <c r="G6045" s="325" t="s">
        <v>170</v>
      </c>
      <c r="H6045" s="325" t="s">
        <v>170</v>
      </c>
      <c r="I6045" s="325" t="s">
        <v>170</v>
      </c>
    </row>
    <row r="6046" spans="1:9" x14ac:dyDescent="0.25">
      <c r="A6046" s="392">
        <v>44197</v>
      </c>
      <c r="B6046" s="324" t="s">
        <v>155</v>
      </c>
      <c r="C6046" s="324" t="s">
        <v>169</v>
      </c>
      <c r="D6046" s="324" t="s">
        <v>81</v>
      </c>
      <c r="E6046" s="324" t="s">
        <v>47</v>
      </c>
      <c r="F6046" s="324">
        <v>132</v>
      </c>
      <c r="G6046" s="324" t="s">
        <v>170</v>
      </c>
      <c r="H6046" s="324" t="s">
        <v>170</v>
      </c>
      <c r="I6046" s="324" t="s">
        <v>170</v>
      </c>
    </row>
    <row r="6047" spans="1:9" x14ac:dyDescent="0.25">
      <c r="A6047" s="393">
        <v>44197</v>
      </c>
      <c r="B6047" s="325" t="s">
        <v>155</v>
      </c>
      <c r="C6047" s="325" t="s">
        <v>169</v>
      </c>
      <c r="D6047" s="325" t="s">
        <v>81</v>
      </c>
      <c r="E6047" s="325" t="s">
        <v>48</v>
      </c>
      <c r="F6047" s="325">
        <v>114</v>
      </c>
      <c r="G6047" s="325" t="s">
        <v>170</v>
      </c>
      <c r="H6047" s="325" t="s">
        <v>170</v>
      </c>
      <c r="I6047" s="325" t="s">
        <v>170</v>
      </c>
    </row>
    <row r="6048" spans="1:9" x14ac:dyDescent="0.25">
      <c r="A6048" s="392">
        <v>44197</v>
      </c>
      <c r="B6048" s="324" t="s">
        <v>155</v>
      </c>
      <c r="C6048" s="324" t="s">
        <v>169</v>
      </c>
      <c r="D6048" s="324" t="s">
        <v>81</v>
      </c>
      <c r="E6048" s="324" t="s">
        <v>50</v>
      </c>
      <c r="F6048" s="324">
        <v>265</v>
      </c>
      <c r="G6048" s="324" t="s">
        <v>170</v>
      </c>
      <c r="H6048" s="324" t="s">
        <v>170</v>
      </c>
      <c r="I6048" s="324" t="s">
        <v>170</v>
      </c>
    </row>
    <row r="6049" spans="1:9" x14ac:dyDescent="0.25">
      <c r="A6049" s="393">
        <v>44197</v>
      </c>
      <c r="B6049" s="325" t="s">
        <v>155</v>
      </c>
      <c r="C6049" s="325" t="s">
        <v>169</v>
      </c>
      <c r="D6049" s="325" t="s">
        <v>82</v>
      </c>
      <c r="E6049" s="325" t="s">
        <v>9</v>
      </c>
      <c r="F6049" s="325">
        <v>48</v>
      </c>
      <c r="G6049" s="325" t="s">
        <v>170</v>
      </c>
      <c r="H6049" s="325" t="s">
        <v>170</v>
      </c>
      <c r="I6049" s="325" t="s">
        <v>170</v>
      </c>
    </row>
    <row r="6050" spans="1:9" x14ac:dyDescent="0.25">
      <c r="A6050" s="392">
        <v>44197</v>
      </c>
      <c r="B6050" s="324" t="s">
        <v>155</v>
      </c>
      <c r="C6050" s="324" t="s">
        <v>169</v>
      </c>
      <c r="D6050" s="324" t="s">
        <v>82</v>
      </c>
      <c r="E6050" s="324" t="s">
        <v>10</v>
      </c>
      <c r="F6050" s="324">
        <v>30</v>
      </c>
      <c r="G6050" s="324" t="s">
        <v>170</v>
      </c>
      <c r="H6050" s="324" t="s">
        <v>170</v>
      </c>
      <c r="I6050" s="324" t="s">
        <v>170</v>
      </c>
    </row>
    <row r="6051" spans="1:9" x14ac:dyDescent="0.25">
      <c r="A6051" s="393">
        <v>44197</v>
      </c>
      <c r="B6051" s="325" t="s">
        <v>155</v>
      </c>
      <c r="C6051" s="325" t="s">
        <v>169</v>
      </c>
      <c r="D6051" s="325" t="s">
        <v>82</v>
      </c>
      <c r="E6051" s="325" t="s">
        <v>11</v>
      </c>
      <c r="F6051" s="325">
        <v>46</v>
      </c>
      <c r="G6051" s="325" t="s">
        <v>170</v>
      </c>
      <c r="H6051" s="325" t="s">
        <v>170</v>
      </c>
      <c r="I6051" s="325" t="s">
        <v>170</v>
      </c>
    </row>
    <row r="6052" spans="1:9" x14ac:dyDescent="0.25">
      <c r="A6052" s="392">
        <v>44197</v>
      </c>
      <c r="B6052" s="324" t="s">
        <v>155</v>
      </c>
      <c r="C6052" s="324" t="s">
        <v>169</v>
      </c>
      <c r="D6052" s="324" t="s">
        <v>82</v>
      </c>
      <c r="E6052" s="324" t="s">
        <v>12</v>
      </c>
      <c r="F6052" s="324">
        <v>98</v>
      </c>
      <c r="G6052" s="324" t="s">
        <v>170</v>
      </c>
      <c r="H6052" s="324" t="s">
        <v>170</v>
      </c>
      <c r="I6052" s="324" t="s">
        <v>170</v>
      </c>
    </row>
    <row r="6053" spans="1:9" x14ac:dyDescent="0.25">
      <c r="A6053" s="393">
        <v>44197</v>
      </c>
      <c r="B6053" s="325" t="s">
        <v>155</v>
      </c>
      <c r="C6053" s="325" t="s">
        <v>169</v>
      </c>
      <c r="D6053" s="325" t="s">
        <v>82</v>
      </c>
      <c r="E6053" s="325" t="s">
        <v>13</v>
      </c>
      <c r="F6053" s="325">
        <v>458</v>
      </c>
      <c r="G6053" s="325" t="s">
        <v>170</v>
      </c>
      <c r="H6053" s="325" t="s">
        <v>170</v>
      </c>
      <c r="I6053" s="325" t="s">
        <v>170</v>
      </c>
    </row>
    <row r="6054" spans="1:9" x14ac:dyDescent="0.25">
      <c r="A6054" s="392">
        <v>44197</v>
      </c>
      <c r="B6054" s="324" t="s">
        <v>156</v>
      </c>
      <c r="C6054" s="324" t="s">
        <v>169</v>
      </c>
      <c r="D6054" s="324" t="s">
        <v>81</v>
      </c>
      <c r="E6054" s="324" t="s">
        <v>46</v>
      </c>
      <c r="F6054" s="324">
        <v>132</v>
      </c>
      <c r="G6054" s="324" t="s">
        <v>170</v>
      </c>
      <c r="H6054" s="324" t="s">
        <v>170</v>
      </c>
      <c r="I6054" s="324" t="s">
        <v>170</v>
      </c>
    </row>
    <row r="6055" spans="1:9" x14ac:dyDescent="0.25">
      <c r="A6055" s="393">
        <v>44197</v>
      </c>
      <c r="B6055" s="325" t="s">
        <v>156</v>
      </c>
      <c r="C6055" s="325" t="s">
        <v>169</v>
      </c>
      <c r="D6055" s="325" t="s">
        <v>81</v>
      </c>
      <c r="E6055" s="325" t="s">
        <v>47</v>
      </c>
      <c r="F6055" s="325">
        <v>73</v>
      </c>
      <c r="G6055" s="325" t="s">
        <v>170</v>
      </c>
      <c r="H6055" s="325" t="s">
        <v>170</v>
      </c>
      <c r="I6055" s="325" t="s">
        <v>170</v>
      </c>
    </row>
    <row r="6056" spans="1:9" x14ac:dyDescent="0.25">
      <c r="A6056" s="392">
        <v>44197</v>
      </c>
      <c r="B6056" s="324" t="s">
        <v>156</v>
      </c>
      <c r="C6056" s="324" t="s">
        <v>169</v>
      </c>
      <c r="D6056" s="324" t="s">
        <v>81</v>
      </c>
      <c r="E6056" s="324" t="s">
        <v>48</v>
      </c>
      <c r="F6056" s="324">
        <v>81</v>
      </c>
      <c r="G6056" s="324" t="s">
        <v>170</v>
      </c>
      <c r="H6056" s="324" t="s">
        <v>170</v>
      </c>
      <c r="I6056" s="324" t="s">
        <v>170</v>
      </c>
    </row>
    <row r="6057" spans="1:9" x14ac:dyDescent="0.25">
      <c r="A6057" s="393">
        <v>44197</v>
      </c>
      <c r="B6057" s="325" t="s">
        <v>156</v>
      </c>
      <c r="C6057" s="325" t="s">
        <v>169</v>
      </c>
      <c r="D6057" s="325" t="s">
        <v>81</v>
      </c>
      <c r="E6057" s="325" t="s">
        <v>50</v>
      </c>
      <c r="F6057" s="325">
        <v>328</v>
      </c>
      <c r="G6057" s="325" t="s">
        <v>170</v>
      </c>
      <c r="H6057" s="325" t="s">
        <v>170</v>
      </c>
      <c r="I6057" s="325" t="s">
        <v>170</v>
      </c>
    </row>
    <row r="6058" spans="1:9" x14ac:dyDescent="0.25">
      <c r="A6058" s="392">
        <v>44197</v>
      </c>
      <c r="B6058" s="324" t="s">
        <v>156</v>
      </c>
      <c r="C6058" s="324" t="s">
        <v>169</v>
      </c>
      <c r="D6058" s="324" t="s">
        <v>82</v>
      </c>
      <c r="E6058" s="324" t="s">
        <v>9</v>
      </c>
      <c r="F6058" s="324">
        <v>21</v>
      </c>
      <c r="G6058" s="324" t="s">
        <v>170</v>
      </c>
      <c r="H6058" s="324" t="s">
        <v>170</v>
      </c>
      <c r="I6058" s="324" t="s">
        <v>170</v>
      </c>
    </row>
    <row r="6059" spans="1:9" x14ac:dyDescent="0.25">
      <c r="A6059" s="393">
        <v>44197</v>
      </c>
      <c r="B6059" s="325" t="s">
        <v>156</v>
      </c>
      <c r="C6059" s="325" t="s">
        <v>169</v>
      </c>
      <c r="D6059" s="325" t="s">
        <v>82</v>
      </c>
      <c r="E6059" s="325" t="s">
        <v>10</v>
      </c>
      <c r="F6059" s="325">
        <v>73</v>
      </c>
      <c r="G6059" s="325" t="s">
        <v>170</v>
      </c>
      <c r="H6059" s="325" t="s">
        <v>170</v>
      </c>
      <c r="I6059" s="325" t="s">
        <v>170</v>
      </c>
    </row>
    <row r="6060" spans="1:9" x14ac:dyDescent="0.25">
      <c r="A6060" s="392">
        <v>44197</v>
      </c>
      <c r="B6060" s="324" t="s">
        <v>156</v>
      </c>
      <c r="C6060" s="324" t="s">
        <v>169</v>
      </c>
      <c r="D6060" s="324" t="s">
        <v>82</v>
      </c>
      <c r="E6060" s="324" t="s">
        <v>11</v>
      </c>
      <c r="F6060" s="324">
        <v>157</v>
      </c>
      <c r="G6060" s="324" t="s">
        <v>170</v>
      </c>
      <c r="H6060" s="324" t="s">
        <v>170</v>
      </c>
      <c r="I6060" s="324" t="s">
        <v>170</v>
      </c>
    </row>
    <row r="6061" spans="1:9" x14ac:dyDescent="0.25">
      <c r="A6061" s="393">
        <v>44197</v>
      </c>
      <c r="B6061" s="325" t="s">
        <v>156</v>
      </c>
      <c r="C6061" s="325" t="s">
        <v>169</v>
      </c>
      <c r="D6061" s="325" t="s">
        <v>82</v>
      </c>
      <c r="E6061" s="325" t="s">
        <v>12</v>
      </c>
      <c r="F6061" s="325">
        <v>210</v>
      </c>
      <c r="G6061" s="325" t="s">
        <v>170</v>
      </c>
      <c r="H6061" s="325" t="s">
        <v>170</v>
      </c>
      <c r="I6061" s="325" t="s">
        <v>170</v>
      </c>
    </row>
    <row r="6062" spans="1:9" x14ac:dyDescent="0.25">
      <c r="A6062" s="392">
        <v>44197</v>
      </c>
      <c r="B6062" s="324" t="s">
        <v>156</v>
      </c>
      <c r="C6062" s="324" t="s">
        <v>169</v>
      </c>
      <c r="D6062" s="324" t="s">
        <v>82</v>
      </c>
      <c r="E6062" s="324" t="s">
        <v>13</v>
      </c>
      <c r="F6062" s="324">
        <v>153</v>
      </c>
      <c r="G6062" s="324" t="s">
        <v>170</v>
      </c>
      <c r="H6062" s="324" t="s">
        <v>170</v>
      </c>
      <c r="I6062" s="324" t="s">
        <v>170</v>
      </c>
    </row>
    <row r="6063" spans="1:9" x14ac:dyDescent="0.25">
      <c r="A6063" s="393">
        <v>44197</v>
      </c>
      <c r="B6063" s="325" t="s">
        <v>93</v>
      </c>
      <c r="C6063" s="325" t="s">
        <v>169</v>
      </c>
      <c r="D6063" s="325" t="s">
        <v>81</v>
      </c>
      <c r="E6063" s="325" t="s">
        <v>46</v>
      </c>
      <c r="F6063" s="325">
        <v>219</v>
      </c>
      <c r="G6063" s="325" t="s">
        <v>170</v>
      </c>
      <c r="H6063" s="325" t="s">
        <v>170</v>
      </c>
      <c r="I6063" s="325" t="s">
        <v>170</v>
      </c>
    </row>
    <row r="6064" spans="1:9" x14ac:dyDescent="0.25">
      <c r="A6064" s="392">
        <v>44197</v>
      </c>
      <c r="B6064" s="324" t="s">
        <v>93</v>
      </c>
      <c r="C6064" s="324" t="s">
        <v>169</v>
      </c>
      <c r="D6064" s="324" t="s">
        <v>81</v>
      </c>
      <c r="E6064" s="324" t="s">
        <v>47</v>
      </c>
      <c r="F6064" s="324">
        <v>120</v>
      </c>
      <c r="G6064" s="324" t="s">
        <v>170</v>
      </c>
      <c r="H6064" s="324" t="s">
        <v>170</v>
      </c>
      <c r="I6064" s="324" t="s">
        <v>170</v>
      </c>
    </row>
    <row r="6065" spans="1:9" x14ac:dyDescent="0.25">
      <c r="A6065" s="393">
        <v>44197</v>
      </c>
      <c r="B6065" s="325" t="s">
        <v>93</v>
      </c>
      <c r="C6065" s="325" t="s">
        <v>169</v>
      </c>
      <c r="D6065" s="325" t="s">
        <v>81</v>
      </c>
      <c r="E6065" s="325" t="s">
        <v>48</v>
      </c>
      <c r="F6065" s="325">
        <v>123</v>
      </c>
      <c r="G6065" s="325" t="s">
        <v>170</v>
      </c>
      <c r="H6065" s="325" t="s">
        <v>170</v>
      </c>
      <c r="I6065" s="325" t="s">
        <v>170</v>
      </c>
    </row>
    <row r="6066" spans="1:9" x14ac:dyDescent="0.25">
      <c r="A6066" s="392">
        <v>44197</v>
      </c>
      <c r="B6066" s="324" t="s">
        <v>93</v>
      </c>
      <c r="C6066" s="324" t="s">
        <v>169</v>
      </c>
      <c r="D6066" s="324" t="s">
        <v>81</v>
      </c>
      <c r="E6066" s="324" t="s">
        <v>50</v>
      </c>
      <c r="F6066" s="324">
        <v>428</v>
      </c>
      <c r="G6066" s="324" t="s">
        <v>170</v>
      </c>
      <c r="H6066" s="324" t="s">
        <v>170</v>
      </c>
      <c r="I6066" s="324" t="s">
        <v>170</v>
      </c>
    </row>
    <row r="6067" spans="1:9" x14ac:dyDescent="0.25">
      <c r="A6067" s="393">
        <v>44197</v>
      </c>
      <c r="B6067" s="325" t="s">
        <v>93</v>
      </c>
      <c r="C6067" s="325" t="s">
        <v>169</v>
      </c>
      <c r="D6067" s="325" t="s">
        <v>82</v>
      </c>
      <c r="E6067" s="325" t="s">
        <v>9</v>
      </c>
      <c r="F6067" s="325">
        <v>40</v>
      </c>
      <c r="G6067" s="325">
        <v>35</v>
      </c>
      <c r="H6067" s="325">
        <v>5</v>
      </c>
      <c r="I6067" s="325">
        <v>0.14000000000000001</v>
      </c>
    </row>
    <row r="6068" spans="1:9" x14ac:dyDescent="0.25">
      <c r="A6068" s="392">
        <v>44197</v>
      </c>
      <c r="B6068" s="324" t="s">
        <v>93</v>
      </c>
      <c r="C6068" s="324" t="s">
        <v>169</v>
      </c>
      <c r="D6068" s="324" t="s">
        <v>82</v>
      </c>
      <c r="E6068" s="324" t="s">
        <v>10</v>
      </c>
      <c r="F6068" s="324">
        <v>121</v>
      </c>
      <c r="G6068" s="324">
        <v>115</v>
      </c>
      <c r="H6068" s="324">
        <v>6</v>
      </c>
      <c r="I6068" s="324">
        <v>0.05</v>
      </c>
    </row>
    <row r="6069" spans="1:9" x14ac:dyDescent="0.25">
      <c r="A6069" s="393">
        <v>44197</v>
      </c>
      <c r="B6069" s="325" t="s">
        <v>93</v>
      </c>
      <c r="C6069" s="325" t="s">
        <v>169</v>
      </c>
      <c r="D6069" s="325" t="s">
        <v>82</v>
      </c>
      <c r="E6069" s="325" t="s">
        <v>11</v>
      </c>
      <c r="F6069" s="325">
        <v>184</v>
      </c>
      <c r="G6069" s="325">
        <v>180</v>
      </c>
      <c r="H6069" s="325">
        <v>4</v>
      </c>
      <c r="I6069" s="325">
        <v>0.02</v>
      </c>
    </row>
    <row r="6070" spans="1:9" x14ac:dyDescent="0.25">
      <c r="A6070" s="392">
        <v>44197</v>
      </c>
      <c r="B6070" s="324" t="s">
        <v>93</v>
      </c>
      <c r="C6070" s="324" t="s">
        <v>169</v>
      </c>
      <c r="D6070" s="324" t="s">
        <v>82</v>
      </c>
      <c r="E6070" s="324" t="s">
        <v>12</v>
      </c>
      <c r="F6070" s="324">
        <v>291</v>
      </c>
      <c r="G6070" s="324">
        <v>290</v>
      </c>
      <c r="H6070" s="324">
        <v>1</v>
      </c>
      <c r="I6070" s="324">
        <v>0</v>
      </c>
    </row>
    <row r="6071" spans="1:9" x14ac:dyDescent="0.25">
      <c r="A6071" s="393">
        <v>44197</v>
      </c>
      <c r="B6071" s="325" t="s">
        <v>93</v>
      </c>
      <c r="C6071" s="325" t="s">
        <v>169</v>
      </c>
      <c r="D6071" s="325" t="s">
        <v>82</v>
      </c>
      <c r="E6071" s="325" t="s">
        <v>13</v>
      </c>
      <c r="F6071" s="325">
        <v>254</v>
      </c>
      <c r="G6071" s="325">
        <v>248</v>
      </c>
      <c r="H6071" s="325">
        <v>6</v>
      </c>
      <c r="I6071" s="325">
        <v>0.02</v>
      </c>
    </row>
    <row r="6072" spans="1:9" x14ac:dyDescent="0.25">
      <c r="A6072" s="392">
        <v>44197</v>
      </c>
      <c r="B6072" s="324" t="s">
        <v>171</v>
      </c>
      <c r="C6072" s="324" t="s">
        <v>169</v>
      </c>
      <c r="D6072" s="324" t="s">
        <v>81</v>
      </c>
      <c r="E6072" s="324" t="s">
        <v>46</v>
      </c>
      <c r="F6072" s="324" t="s">
        <v>170</v>
      </c>
      <c r="G6072" s="324" t="s">
        <v>170</v>
      </c>
      <c r="H6072" s="324" t="s">
        <v>170</v>
      </c>
      <c r="I6072" s="324" t="s">
        <v>170</v>
      </c>
    </row>
    <row r="6073" spans="1:9" x14ac:dyDescent="0.25">
      <c r="A6073" s="393">
        <v>44197</v>
      </c>
      <c r="B6073" s="325" t="s">
        <v>171</v>
      </c>
      <c r="C6073" s="325" t="s">
        <v>169</v>
      </c>
      <c r="D6073" s="325" t="s">
        <v>81</v>
      </c>
      <c r="E6073" s="325" t="s">
        <v>47</v>
      </c>
      <c r="F6073" s="325" t="s">
        <v>170</v>
      </c>
      <c r="G6073" s="325" t="s">
        <v>170</v>
      </c>
      <c r="H6073" s="325" t="s">
        <v>170</v>
      </c>
      <c r="I6073" s="325" t="s">
        <v>170</v>
      </c>
    </row>
    <row r="6074" spans="1:9" x14ac:dyDescent="0.25">
      <c r="A6074" s="392">
        <v>44197</v>
      </c>
      <c r="B6074" s="324" t="s">
        <v>171</v>
      </c>
      <c r="C6074" s="324" t="s">
        <v>169</v>
      </c>
      <c r="D6074" s="324" t="s">
        <v>81</v>
      </c>
      <c r="E6074" s="324" t="s">
        <v>48</v>
      </c>
      <c r="F6074" s="324" t="s">
        <v>170</v>
      </c>
      <c r="G6074" s="324" t="s">
        <v>170</v>
      </c>
      <c r="H6074" s="324" t="s">
        <v>170</v>
      </c>
      <c r="I6074" s="324" t="s">
        <v>170</v>
      </c>
    </row>
    <row r="6075" spans="1:9" x14ac:dyDescent="0.25">
      <c r="A6075" s="393">
        <v>44197</v>
      </c>
      <c r="B6075" s="325" t="s">
        <v>171</v>
      </c>
      <c r="C6075" s="325" t="s">
        <v>169</v>
      </c>
      <c r="D6075" s="325" t="s">
        <v>81</v>
      </c>
      <c r="E6075" s="325" t="s">
        <v>50</v>
      </c>
      <c r="F6075" s="325" t="s">
        <v>170</v>
      </c>
      <c r="G6075" s="325" t="s">
        <v>170</v>
      </c>
      <c r="H6075" s="325" t="s">
        <v>170</v>
      </c>
      <c r="I6075" s="325" t="s">
        <v>170</v>
      </c>
    </row>
    <row r="6076" spans="1:9" x14ac:dyDescent="0.25">
      <c r="A6076" s="392">
        <v>44197</v>
      </c>
      <c r="B6076" s="324" t="s">
        <v>171</v>
      </c>
      <c r="C6076" s="324" t="s">
        <v>169</v>
      </c>
      <c r="D6076" s="324" t="s">
        <v>82</v>
      </c>
      <c r="E6076" s="324" t="s">
        <v>9</v>
      </c>
      <c r="F6076" s="324" t="s">
        <v>170</v>
      </c>
      <c r="G6076" s="324" t="s">
        <v>170</v>
      </c>
      <c r="H6076" s="324" t="s">
        <v>170</v>
      </c>
      <c r="I6076" s="324" t="s">
        <v>170</v>
      </c>
    </row>
    <row r="6077" spans="1:9" x14ac:dyDescent="0.25">
      <c r="A6077" s="393">
        <v>44197</v>
      </c>
      <c r="B6077" s="325" t="s">
        <v>171</v>
      </c>
      <c r="C6077" s="325" t="s">
        <v>169</v>
      </c>
      <c r="D6077" s="325" t="s">
        <v>82</v>
      </c>
      <c r="E6077" s="325" t="s">
        <v>10</v>
      </c>
      <c r="F6077" s="325" t="s">
        <v>170</v>
      </c>
      <c r="G6077" s="325" t="s">
        <v>170</v>
      </c>
      <c r="H6077" s="325" t="s">
        <v>170</v>
      </c>
      <c r="I6077" s="325" t="s">
        <v>170</v>
      </c>
    </row>
    <row r="6078" spans="1:9" x14ac:dyDescent="0.25">
      <c r="A6078" s="392">
        <v>44197</v>
      </c>
      <c r="B6078" s="324" t="s">
        <v>171</v>
      </c>
      <c r="C6078" s="324" t="s">
        <v>169</v>
      </c>
      <c r="D6078" s="324" t="s">
        <v>82</v>
      </c>
      <c r="E6078" s="324" t="s">
        <v>11</v>
      </c>
      <c r="F6078" s="324" t="s">
        <v>170</v>
      </c>
      <c r="G6078" s="324" t="s">
        <v>170</v>
      </c>
      <c r="H6078" s="324" t="s">
        <v>170</v>
      </c>
      <c r="I6078" s="324" t="s">
        <v>170</v>
      </c>
    </row>
    <row r="6079" spans="1:9" x14ac:dyDescent="0.25">
      <c r="A6079" s="393">
        <v>44197</v>
      </c>
      <c r="B6079" s="325" t="s">
        <v>171</v>
      </c>
      <c r="C6079" s="325" t="s">
        <v>169</v>
      </c>
      <c r="D6079" s="325" t="s">
        <v>82</v>
      </c>
      <c r="E6079" s="325" t="s">
        <v>12</v>
      </c>
      <c r="F6079" s="325" t="s">
        <v>170</v>
      </c>
      <c r="G6079" s="325" t="s">
        <v>170</v>
      </c>
      <c r="H6079" s="325" t="s">
        <v>170</v>
      </c>
      <c r="I6079" s="325" t="s">
        <v>170</v>
      </c>
    </row>
    <row r="6080" spans="1:9" x14ac:dyDescent="0.25">
      <c r="A6080" s="392">
        <v>44197</v>
      </c>
      <c r="B6080" s="324" t="s">
        <v>171</v>
      </c>
      <c r="C6080" s="324" t="s">
        <v>169</v>
      </c>
      <c r="D6080" s="324" t="s">
        <v>82</v>
      </c>
      <c r="E6080" s="324" t="s">
        <v>13</v>
      </c>
      <c r="F6080" s="324" t="s">
        <v>170</v>
      </c>
      <c r="G6080" s="324" t="s">
        <v>170</v>
      </c>
      <c r="H6080" s="324" t="s">
        <v>170</v>
      </c>
      <c r="I6080" s="324" t="s">
        <v>170</v>
      </c>
    </row>
    <row r="6081" spans="1:9" x14ac:dyDescent="0.25">
      <c r="A6081" s="393">
        <v>44197</v>
      </c>
      <c r="B6081" s="325" t="s">
        <v>157</v>
      </c>
      <c r="C6081" s="325" t="s">
        <v>169</v>
      </c>
      <c r="D6081" s="325" t="s">
        <v>81</v>
      </c>
      <c r="E6081" s="325" t="s">
        <v>46</v>
      </c>
      <c r="F6081" s="325">
        <v>136</v>
      </c>
      <c r="G6081" s="325" t="s">
        <v>170</v>
      </c>
      <c r="H6081" s="325" t="s">
        <v>170</v>
      </c>
      <c r="I6081" s="325" t="s">
        <v>170</v>
      </c>
    </row>
    <row r="6082" spans="1:9" x14ac:dyDescent="0.25">
      <c r="A6082" s="392">
        <v>44197</v>
      </c>
      <c r="B6082" s="324" t="s">
        <v>157</v>
      </c>
      <c r="C6082" s="324" t="s">
        <v>169</v>
      </c>
      <c r="D6082" s="324" t="s">
        <v>81</v>
      </c>
      <c r="E6082" s="324" t="s">
        <v>47</v>
      </c>
      <c r="F6082" s="324">
        <v>103</v>
      </c>
      <c r="G6082" s="324" t="s">
        <v>170</v>
      </c>
      <c r="H6082" s="324" t="s">
        <v>170</v>
      </c>
      <c r="I6082" s="324" t="s">
        <v>170</v>
      </c>
    </row>
    <row r="6083" spans="1:9" x14ac:dyDescent="0.25">
      <c r="A6083" s="393">
        <v>44197</v>
      </c>
      <c r="B6083" s="325" t="s">
        <v>157</v>
      </c>
      <c r="C6083" s="325" t="s">
        <v>169</v>
      </c>
      <c r="D6083" s="325" t="s">
        <v>81</v>
      </c>
      <c r="E6083" s="325" t="s">
        <v>48</v>
      </c>
      <c r="F6083" s="325">
        <v>69</v>
      </c>
      <c r="G6083" s="325" t="s">
        <v>170</v>
      </c>
      <c r="H6083" s="325" t="s">
        <v>170</v>
      </c>
      <c r="I6083" s="325" t="s">
        <v>170</v>
      </c>
    </row>
    <row r="6084" spans="1:9" x14ac:dyDescent="0.25">
      <c r="A6084" s="392">
        <v>44197</v>
      </c>
      <c r="B6084" s="324" t="s">
        <v>157</v>
      </c>
      <c r="C6084" s="324" t="s">
        <v>169</v>
      </c>
      <c r="D6084" s="324" t="s">
        <v>81</v>
      </c>
      <c r="E6084" s="324" t="s">
        <v>50</v>
      </c>
      <c r="F6084" s="324">
        <v>151</v>
      </c>
      <c r="G6084" s="324" t="s">
        <v>170</v>
      </c>
      <c r="H6084" s="324" t="s">
        <v>170</v>
      </c>
      <c r="I6084" s="324" t="s">
        <v>170</v>
      </c>
    </row>
    <row r="6085" spans="1:9" x14ac:dyDescent="0.25">
      <c r="A6085" s="393">
        <v>44197</v>
      </c>
      <c r="B6085" s="325" t="s">
        <v>157</v>
      </c>
      <c r="C6085" s="325" t="s">
        <v>169</v>
      </c>
      <c r="D6085" s="325" t="s">
        <v>82</v>
      </c>
      <c r="E6085" s="325" t="s">
        <v>9</v>
      </c>
      <c r="F6085" s="325">
        <v>75</v>
      </c>
      <c r="G6085" s="325" t="s">
        <v>170</v>
      </c>
      <c r="H6085" s="325" t="s">
        <v>170</v>
      </c>
      <c r="I6085" s="325" t="s">
        <v>170</v>
      </c>
    </row>
    <row r="6086" spans="1:9" x14ac:dyDescent="0.25">
      <c r="A6086" s="392">
        <v>44197</v>
      </c>
      <c r="B6086" s="324" t="s">
        <v>157</v>
      </c>
      <c r="C6086" s="324" t="s">
        <v>169</v>
      </c>
      <c r="D6086" s="324" t="s">
        <v>82</v>
      </c>
      <c r="E6086" s="324" t="s">
        <v>10</v>
      </c>
      <c r="F6086" s="324">
        <v>17</v>
      </c>
      <c r="G6086" s="324" t="s">
        <v>170</v>
      </c>
      <c r="H6086" s="324" t="s">
        <v>170</v>
      </c>
      <c r="I6086" s="324" t="s">
        <v>170</v>
      </c>
    </row>
    <row r="6087" spans="1:9" x14ac:dyDescent="0.25">
      <c r="A6087" s="393">
        <v>44197</v>
      </c>
      <c r="B6087" s="325" t="s">
        <v>157</v>
      </c>
      <c r="C6087" s="325" t="s">
        <v>169</v>
      </c>
      <c r="D6087" s="325" t="s">
        <v>82</v>
      </c>
      <c r="E6087" s="325" t="s">
        <v>11</v>
      </c>
      <c r="F6087" s="325">
        <v>55</v>
      </c>
      <c r="G6087" s="325" t="s">
        <v>170</v>
      </c>
      <c r="H6087" s="325" t="s">
        <v>170</v>
      </c>
      <c r="I6087" s="325" t="s">
        <v>170</v>
      </c>
    </row>
    <row r="6088" spans="1:9" x14ac:dyDescent="0.25">
      <c r="A6088" s="392">
        <v>44197</v>
      </c>
      <c r="B6088" s="324" t="s">
        <v>157</v>
      </c>
      <c r="C6088" s="324" t="s">
        <v>169</v>
      </c>
      <c r="D6088" s="324" t="s">
        <v>82</v>
      </c>
      <c r="E6088" s="324" t="s">
        <v>12</v>
      </c>
      <c r="F6088" s="324">
        <v>38</v>
      </c>
      <c r="G6088" s="324" t="s">
        <v>170</v>
      </c>
      <c r="H6088" s="324" t="s">
        <v>170</v>
      </c>
      <c r="I6088" s="324" t="s">
        <v>170</v>
      </c>
    </row>
    <row r="6089" spans="1:9" x14ac:dyDescent="0.25">
      <c r="A6089" s="393">
        <v>44197</v>
      </c>
      <c r="B6089" s="325" t="s">
        <v>157</v>
      </c>
      <c r="C6089" s="325" t="s">
        <v>169</v>
      </c>
      <c r="D6089" s="325" t="s">
        <v>82</v>
      </c>
      <c r="E6089" s="325" t="s">
        <v>13</v>
      </c>
      <c r="F6089" s="325">
        <v>214</v>
      </c>
      <c r="G6089" s="325" t="s">
        <v>170</v>
      </c>
      <c r="H6089" s="325" t="s">
        <v>170</v>
      </c>
      <c r="I6089" s="325" t="s">
        <v>170</v>
      </c>
    </row>
    <row r="6090" spans="1:9" x14ac:dyDescent="0.25">
      <c r="A6090" s="392">
        <v>44197</v>
      </c>
      <c r="B6090" s="324" t="s">
        <v>158</v>
      </c>
      <c r="C6090" s="324" t="s">
        <v>169</v>
      </c>
      <c r="D6090" s="324" t="s">
        <v>81</v>
      </c>
      <c r="E6090" s="324" t="s">
        <v>46</v>
      </c>
      <c r="F6090" s="324">
        <v>290</v>
      </c>
      <c r="G6090" s="324" t="s">
        <v>170</v>
      </c>
      <c r="H6090" s="324" t="s">
        <v>170</v>
      </c>
      <c r="I6090" s="324" t="s">
        <v>170</v>
      </c>
    </row>
    <row r="6091" spans="1:9" x14ac:dyDescent="0.25">
      <c r="A6091" s="393">
        <v>44197</v>
      </c>
      <c r="B6091" s="325" t="s">
        <v>158</v>
      </c>
      <c r="C6091" s="325" t="s">
        <v>169</v>
      </c>
      <c r="D6091" s="325" t="s">
        <v>81</v>
      </c>
      <c r="E6091" s="325" t="s">
        <v>47</v>
      </c>
      <c r="F6091" s="325">
        <v>106</v>
      </c>
      <c r="G6091" s="325" t="s">
        <v>170</v>
      </c>
      <c r="H6091" s="325" t="s">
        <v>170</v>
      </c>
      <c r="I6091" s="325" t="s">
        <v>170</v>
      </c>
    </row>
    <row r="6092" spans="1:9" x14ac:dyDescent="0.25">
      <c r="A6092" s="392">
        <v>44197</v>
      </c>
      <c r="B6092" s="324" t="s">
        <v>158</v>
      </c>
      <c r="C6092" s="324" t="s">
        <v>169</v>
      </c>
      <c r="D6092" s="324" t="s">
        <v>81</v>
      </c>
      <c r="E6092" s="324" t="s">
        <v>48</v>
      </c>
      <c r="F6092" s="324">
        <v>86</v>
      </c>
      <c r="G6092" s="324" t="s">
        <v>170</v>
      </c>
      <c r="H6092" s="324" t="s">
        <v>170</v>
      </c>
      <c r="I6092" s="324" t="s">
        <v>170</v>
      </c>
    </row>
    <row r="6093" spans="1:9" x14ac:dyDescent="0.25">
      <c r="A6093" s="393">
        <v>44197</v>
      </c>
      <c r="B6093" s="325" t="s">
        <v>158</v>
      </c>
      <c r="C6093" s="325" t="s">
        <v>169</v>
      </c>
      <c r="D6093" s="325" t="s">
        <v>81</v>
      </c>
      <c r="E6093" s="325" t="s">
        <v>50</v>
      </c>
      <c r="F6093" s="325">
        <v>203</v>
      </c>
      <c r="G6093" s="325" t="s">
        <v>170</v>
      </c>
      <c r="H6093" s="325" t="s">
        <v>170</v>
      </c>
      <c r="I6093" s="325" t="s">
        <v>170</v>
      </c>
    </row>
    <row r="6094" spans="1:9" x14ac:dyDescent="0.25">
      <c r="A6094" s="392">
        <v>44197</v>
      </c>
      <c r="B6094" s="324" t="s">
        <v>158</v>
      </c>
      <c r="C6094" s="324" t="s">
        <v>169</v>
      </c>
      <c r="D6094" s="324" t="s">
        <v>82</v>
      </c>
      <c r="E6094" s="324" t="s">
        <v>9</v>
      </c>
      <c r="F6094" s="324">
        <v>40</v>
      </c>
      <c r="G6094" s="324" t="s">
        <v>170</v>
      </c>
      <c r="H6094" s="324" t="s">
        <v>170</v>
      </c>
      <c r="I6094" s="324" t="s">
        <v>170</v>
      </c>
    </row>
    <row r="6095" spans="1:9" x14ac:dyDescent="0.25">
      <c r="A6095" s="393">
        <v>44197</v>
      </c>
      <c r="B6095" s="325" t="s">
        <v>158</v>
      </c>
      <c r="C6095" s="325" t="s">
        <v>169</v>
      </c>
      <c r="D6095" s="325" t="s">
        <v>82</v>
      </c>
      <c r="E6095" s="325" t="s">
        <v>10</v>
      </c>
      <c r="F6095" s="325">
        <v>49</v>
      </c>
      <c r="G6095" s="325" t="s">
        <v>170</v>
      </c>
      <c r="H6095" s="325" t="s">
        <v>170</v>
      </c>
      <c r="I6095" s="325" t="s">
        <v>170</v>
      </c>
    </row>
    <row r="6096" spans="1:9" x14ac:dyDescent="0.25">
      <c r="A6096" s="392">
        <v>44197</v>
      </c>
      <c r="B6096" s="324" t="s">
        <v>158</v>
      </c>
      <c r="C6096" s="324" t="s">
        <v>169</v>
      </c>
      <c r="D6096" s="324" t="s">
        <v>82</v>
      </c>
      <c r="E6096" s="324" t="s">
        <v>11</v>
      </c>
      <c r="F6096" s="324">
        <v>54</v>
      </c>
      <c r="G6096" s="324" t="s">
        <v>170</v>
      </c>
      <c r="H6096" s="324" t="s">
        <v>170</v>
      </c>
      <c r="I6096" s="324" t="s">
        <v>170</v>
      </c>
    </row>
    <row r="6097" spans="1:9" x14ac:dyDescent="0.25">
      <c r="A6097" s="393">
        <v>44197</v>
      </c>
      <c r="B6097" s="325" t="s">
        <v>158</v>
      </c>
      <c r="C6097" s="325" t="s">
        <v>169</v>
      </c>
      <c r="D6097" s="325" t="s">
        <v>82</v>
      </c>
      <c r="E6097" s="325" t="s">
        <v>12</v>
      </c>
      <c r="F6097" s="325">
        <v>206</v>
      </c>
      <c r="G6097" s="325" t="s">
        <v>170</v>
      </c>
      <c r="H6097" s="325" t="s">
        <v>170</v>
      </c>
      <c r="I6097" s="325" t="s">
        <v>170</v>
      </c>
    </row>
    <row r="6098" spans="1:9" x14ac:dyDescent="0.25">
      <c r="A6098" s="392">
        <v>44197</v>
      </c>
      <c r="B6098" s="324" t="s">
        <v>158</v>
      </c>
      <c r="C6098" s="324" t="s">
        <v>169</v>
      </c>
      <c r="D6098" s="324" t="s">
        <v>82</v>
      </c>
      <c r="E6098" s="324" t="s">
        <v>13</v>
      </c>
      <c r="F6098" s="324">
        <v>336</v>
      </c>
      <c r="G6098" s="324" t="s">
        <v>170</v>
      </c>
      <c r="H6098" s="324" t="s">
        <v>170</v>
      </c>
      <c r="I6098" s="324" t="s">
        <v>170</v>
      </c>
    </row>
    <row r="6099" spans="1:9" x14ac:dyDescent="0.25">
      <c r="A6099" s="393">
        <v>44197</v>
      </c>
      <c r="B6099" s="325" t="s">
        <v>94</v>
      </c>
      <c r="C6099" s="325" t="s">
        <v>169</v>
      </c>
      <c r="D6099" s="325" t="s">
        <v>81</v>
      </c>
      <c r="E6099" s="325" t="s">
        <v>46</v>
      </c>
      <c r="F6099" s="325">
        <v>189</v>
      </c>
      <c r="G6099" s="325" t="s">
        <v>170</v>
      </c>
      <c r="H6099" s="325" t="s">
        <v>170</v>
      </c>
      <c r="I6099" s="325" t="s">
        <v>170</v>
      </c>
    </row>
    <row r="6100" spans="1:9" x14ac:dyDescent="0.25">
      <c r="A6100" s="392">
        <v>44197</v>
      </c>
      <c r="B6100" s="324" t="s">
        <v>94</v>
      </c>
      <c r="C6100" s="324" t="s">
        <v>169</v>
      </c>
      <c r="D6100" s="324" t="s">
        <v>81</v>
      </c>
      <c r="E6100" s="324" t="s">
        <v>47</v>
      </c>
      <c r="F6100" s="324">
        <v>591</v>
      </c>
      <c r="G6100" s="324" t="s">
        <v>170</v>
      </c>
      <c r="H6100" s="324" t="s">
        <v>170</v>
      </c>
      <c r="I6100" s="324" t="s">
        <v>170</v>
      </c>
    </row>
    <row r="6101" spans="1:9" x14ac:dyDescent="0.25">
      <c r="A6101" s="393">
        <v>44197</v>
      </c>
      <c r="B6101" s="325" t="s">
        <v>94</v>
      </c>
      <c r="C6101" s="325" t="s">
        <v>169</v>
      </c>
      <c r="D6101" s="325" t="s">
        <v>81</v>
      </c>
      <c r="E6101" s="325" t="s">
        <v>48</v>
      </c>
      <c r="F6101" s="325">
        <v>269</v>
      </c>
      <c r="G6101" s="325" t="s">
        <v>170</v>
      </c>
      <c r="H6101" s="325" t="s">
        <v>170</v>
      </c>
      <c r="I6101" s="325" t="s">
        <v>170</v>
      </c>
    </row>
    <row r="6102" spans="1:9" x14ac:dyDescent="0.25">
      <c r="A6102" s="392">
        <v>44197</v>
      </c>
      <c r="B6102" s="324" t="s">
        <v>94</v>
      </c>
      <c r="C6102" s="324" t="s">
        <v>169</v>
      </c>
      <c r="D6102" s="324" t="s">
        <v>81</v>
      </c>
      <c r="E6102" s="324" t="s">
        <v>50</v>
      </c>
      <c r="F6102" s="324">
        <v>1877</v>
      </c>
      <c r="G6102" s="324" t="s">
        <v>170</v>
      </c>
      <c r="H6102" s="324" t="s">
        <v>170</v>
      </c>
      <c r="I6102" s="324" t="s">
        <v>170</v>
      </c>
    </row>
    <row r="6103" spans="1:9" x14ac:dyDescent="0.25">
      <c r="A6103" s="393">
        <v>44197</v>
      </c>
      <c r="B6103" s="325" t="s">
        <v>94</v>
      </c>
      <c r="C6103" s="325" t="s">
        <v>169</v>
      </c>
      <c r="D6103" s="325" t="s">
        <v>82</v>
      </c>
      <c r="E6103" s="325" t="s">
        <v>9</v>
      </c>
      <c r="F6103" s="325">
        <v>726</v>
      </c>
      <c r="G6103" s="325">
        <v>705</v>
      </c>
      <c r="H6103" s="325">
        <v>21</v>
      </c>
      <c r="I6103" s="325">
        <v>0.03</v>
      </c>
    </row>
    <row r="6104" spans="1:9" x14ac:dyDescent="0.25">
      <c r="A6104" s="392">
        <v>44197</v>
      </c>
      <c r="B6104" s="324" t="s">
        <v>94</v>
      </c>
      <c r="C6104" s="324" t="s">
        <v>169</v>
      </c>
      <c r="D6104" s="324" t="s">
        <v>82</v>
      </c>
      <c r="E6104" s="324" t="s">
        <v>10</v>
      </c>
      <c r="F6104" s="324">
        <v>339</v>
      </c>
      <c r="G6104" s="324">
        <v>336</v>
      </c>
      <c r="H6104" s="324">
        <v>3</v>
      </c>
      <c r="I6104" s="324">
        <v>0.01</v>
      </c>
    </row>
    <row r="6105" spans="1:9" x14ac:dyDescent="0.25">
      <c r="A6105" s="393">
        <v>44197</v>
      </c>
      <c r="B6105" s="325" t="s">
        <v>94</v>
      </c>
      <c r="C6105" s="325" t="s">
        <v>169</v>
      </c>
      <c r="D6105" s="325" t="s">
        <v>82</v>
      </c>
      <c r="E6105" s="325" t="s">
        <v>11</v>
      </c>
      <c r="F6105" s="325">
        <v>657</v>
      </c>
      <c r="G6105" s="325">
        <v>634</v>
      </c>
      <c r="H6105" s="325">
        <v>23</v>
      </c>
      <c r="I6105" s="325">
        <v>0.04</v>
      </c>
    </row>
    <row r="6106" spans="1:9" x14ac:dyDescent="0.25">
      <c r="A6106" s="392">
        <v>44197</v>
      </c>
      <c r="B6106" s="324" t="s">
        <v>94</v>
      </c>
      <c r="C6106" s="324" t="s">
        <v>169</v>
      </c>
      <c r="D6106" s="324" t="s">
        <v>82</v>
      </c>
      <c r="E6106" s="324" t="s">
        <v>12</v>
      </c>
      <c r="F6106" s="324">
        <v>362</v>
      </c>
      <c r="G6106" s="324">
        <v>357</v>
      </c>
      <c r="H6106" s="324">
        <v>5</v>
      </c>
      <c r="I6106" s="324">
        <v>0.01</v>
      </c>
    </row>
    <row r="6107" spans="1:9" x14ac:dyDescent="0.25">
      <c r="A6107" s="393">
        <v>44197</v>
      </c>
      <c r="B6107" s="325" t="s">
        <v>94</v>
      </c>
      <c r="C6107" s="325" t="s">
        <v>169</v>
      </c>
      <c r="D6107" s="325" t="s">
        <v>82</v>
      </c>
      <c r="E6107" s="325" t="s">
        <v>13</v>
      </c>
      <c r="F6107" s="325">
        <v>842</v>
      </c>
      <c r="G6107" s="325">
        <v>869</v>
      </c>
      <c r="H6107" s="325">
        <v>-27</v>
      </c>
      <c r="I6107" s="325">
        <v>-0.03</v>
      </c>
    </row>
    <row r="6108" spans="1:9" x14ac:dyDescent="0.25">
      <c r="A6108" s="392">
        <v>44197</v>
      </c>
      <c r="B6108" s="324" t="s">
        <v>159</v>
      </c>
      <c r="C6108" s="324" t="s">
        <v>169</v>
      </c>
      <c r="D6108" s="324" t="s">
        <v>81</v>
      </c>
      <c r="E6108" s="324" t="s">
        <v>46</v>
      </c>
      <c r="F6108" s="324">
        <v>87</v>
      </c>
      <c r="G6108" s="324" t="s">
        <v>170</v>
      </c>
      <c r="H6108" s="324" t="s">
        <v>170</v>
      </c>
      <c r="I6108" s="324" t="s">
        <v>170</v>
      </c>
    </row>
    <row r="6109" spans="1:9" x14ac:dyDescent="0.25">
      <c r="A6109" s="393">
        <v>44197</v>
      </c>
      <c r="B6109" s="325" t="s">
        <v>159</v>
      </c>
      <c r="C6109" s="325" t="s">
        <v>169</v>
      </c>
      <c r="D6109" s="325" t="s">
        <v>81</v>
      </c>
      <c r="E6109" s="325" t="s">
        <v>47</v>
      </c>
      <c r="F6109" s="325">
        <v>47</v>
      </c>
      <c r="G6109" s="325" t="s">
        <v>170</v>
      </c>
      <c r="H6109" s="325" t="s">
        <v>170</v>
      </c>
      <c r="I6109" s="325" t="s">
        <v>170</v>
      </c>
    </row>
    <row r="6110" spans="1:9" x14ac:dyDescent="0.25">
      <c r="A6110" s="392">
        <v>44197</v>
      </c>
      <c r="B6110" s="324" t="s">
        <v>159</v>
      </c>
      <c r="C6110" s="324" t="s">
        <v>169</v>
      </c>
      <c r="D6110" s="324" t="s">
        <v>81</v>
      </c>
      <c r="E6110" s="324" t="s">
        <v>48</v>
      </c>
      <c r="F6110" s="324">
        <v>42</v>
      </c>
      <c r="G6110" s="324" t="s">
        <v>170</v>
      </c>
      <c r="H6110" s="324" t="s">
        <v>170</v>
      </c>
      <c r="I6110" s="324" t="s">
        <v>170</v>
      </c>
    </row>
    <row r="6111" spans="1:9" x14ac:dyDescent="0.25">
      <c r="A6111" s="393">
        <v>44197</v>
      </c>
      <c r="B6111" s="325" t="s">
        <v>159</v>
      </c>
      <c r="C6111" s="325" t="s">
        <v>169</v>
      </c>
      <c r="D6111" s="325" t="s">
        <v>81</v>
      </c>
      <c r="E6111" s="325" t="s">
        <v>50</v>
      </c>
      <c r="F6111" s="325">
        <v>100</v>
      </c>
      <c r="G6111" s="325" t="s">
        <v>170</v>
      </c>
      <c r="H6111" s="325" t="s">
        <v>170</v>
      </c>
      <c r="I6111" s="325" t="s">
        <v>170</v>
      </c>
    </row>
    <row r="6112" spans="1:9" x14ac:dyDescent="0.25">
      <c r="A6112" s="392">
        <v>44197</v>
      </c>
      <c r="B6112" s="324" t="s">
        <v>159</v>
      </c>
      <c r="C6112" s="324" t="s">
        <v>169</v>
      </c>
      <c r="D6112" s="324" t="s">
        <v>82</v>
      </c>
      <c r="E6112" s="324" t="s">
        <v>9</v>
      </c>
      <c r="F6112" s="324">
        <v>19</v>
      </c>
      <c r="G6112" s="324" t="s">
        <v>170</v>
      </c>
      <c r="H6112" s="324" t="s">
        <v>170</v>
      </c>
      <c r="I6112" s="324" t="s">
        <v>170</v>
      </c>
    </row>
    <row r="6113" spans="1:9" x14ac:dyDescent="0.25">
      <c r="A6113" s="393">
        <v>44197</v>
      </c>
      <c r="B6113" s="325" t="s">
        <v>159</v>
      </c>
      <c r="C6113" s="325" t="s">
        <v>169</v>
      </c>
      <c r="D6113" s="325" t="s">
        <v>82</v>
      </c>
      <c r="E6113" s="325" t="s">
        <v>10</v>
      </c>
      <c r="F6113" s="325">
        <v>48</v>
      </c>
      <c r="G6113" s="325" t="s">
        <v>170</v>
      </c>
      <c r="H6113" s="325" t="s">
        <v>170</v>
      </c>
      <c r="I6113" s="325" t="s">
        <v>170</v>
      </c>
    </row>
    <row r="6114" spans="1:9" x14ac:dyDescent="0.25">
      <c r="A6114" s="392">
        <v>44197</v>
      </c>
      <c r="B6114" s="324" t="s">
        <v>159</v>
      </c>
      <c r="C6114" s="324" t="s">
        <v>169</v>
      </c>
      <c r="D6114" s="324" t="s">
        <v>82</v>
      </c>
      <c r="E6114" s="324" t="s">
        <v>11</v>
      </c>
      <c r="F6114" s="324">
        <v>27</v>
      </c>
      <c r="G6114" s="324" t="s">
        <v>170</v>
      </c>
      <c r="H6114" s="324" t="s">
        <v>170</v>
      </c>
      <c r="I6114" s="324" t="s">
        <v>170</v>
      </c>
    </row>
    <row r="6115" spans="1:9" x14ac:dyDescent="0.25">
      <c r="A6115" s="393">
        <v>44197</v>
      </c>
      <c r="B6115" s="325" t="s">
        <v>159</v>
      </c>
      <c r="C6115" s="325" t="s">
        <v>169</v>
      </c>
      <c r="D6115" s="325" t="s">
        <v>82</v>
      </c>
      <c r="E6115" s="325" t="s">
        <v>12</v>
      </c>
      <c r="F6115" s="325">
        <v>81</v>
      </c>
      <c r="G6115" s="325" t="s">
        <v>170</v>
      </c>
      <c r="H6115" s="325" t="s">
        <v>170</v>
      </c>
      <c r="I6115" s="325" t="s">
        <v>170</v>
      </c>
    </row>
    <row r="6116" spans="1:9" x14ac:dyDescent="0.25">
      <c r="A6116" s="392">
        <v>44197</v>
      </c>
      <c r="B6116" s="324" t="s">
        <v>159</v>
      </c>
      <c r="C6116" s="324" t="s">
        <v>169</v>
      </c>
      <c r="D6116" s="324" t="s">
        <v>82</v>
      </c>
      <c r="E6116" s="324" t="s">
        <v>13</v>
      </c>
      <c r="F6116" s="324">
        <v>101</v>
      </c>
      <c r="G6116" s="324" t="s">
        <v>170</v>
      </c>
      <c r="H6116" s="324" t="s">
        <v>170</v>
      </c>
      <c r="I6116" s="324" t="s">
        <v>170</v>
      </c>
    </row>
    <row r="6117" spans="1:9" x14ac:dyDescent="0.25">
      <c r="A6117" s="393">
        <v>44197</v>
      </c>
      <c r="B6117" s="325" t="s">
        <v>160</v>
      </c>
      <c r="C6117" s="325" t="s">
        <v>169</v>
      </c>
      <c r="D6117" s="325" t="s">
        <v>81</v>
      </c>
      <c r="E6117" s="325" t="s">
        <v>46</v>
      </c>
      <c r="F6117" s="325">
        <v>25</v>
      </c>
      <c r="G6117" s="325" t="s">
        <v>170</v>
      </c>
      <c r="H6117" s="325" t="s">
        <v>170</v>
      </c>
      <c r="I6117" s="325" t="s">
        <v>170</v>
      </c>
    </row>
    <row r="6118" spans="1:9" x14ac:dyDescent="0.25">
      <c r="A6118" s="392">
        <v>44197</v>
      </c>
      <c r="B6118" s="324" t="s">
        <v>160</v>
      </c>
      <c r="C6118" s="324" t="s">
        <v>169</v>
      </c>
      <c r="D6118" s="324" t="s">
        <v>81</v>
      </c>
      <c r="E6118" s="324" t="s">
        <v>47</v>
      </c>
      <c r="F6118" s="324">
        <v>13</v>
      </c>
      <c r="G6118" s="324" t="s">
        <v>170</v>
      </c>
      <c r="H6118" s="324" t="s">
        <v>170</v>
      </c>
      <c r="I6118" s="324" t="s">
        <v>170</v>
      </c>
    </row>
    <row r="6119" spans="1:9" x14ac:dyDescent="0.25">
      <c r="A6119" s="393">
        <v>44197</v>
      </c>
      <c r="B6119" s="325" t="s">
        <v>160</v>
      </c>
      <c r="C6119" s="325" t="s">
        <v>169</v>
      </c>
      <c r="D6119" s="325" t="s">
        <v>81</v>
      </c>
      <c r="E6119" s="325" t="s">
        <v>48</v>
      </c>
      <c r="F6119" s="325">
        <v>16</v>
      </c>
      <c r="G6119" s="325" t="s">
        <v>170</v>
      </c>
      <c r="H6119" s="325" t="s">
        <v>170</v>
      </c>
      <c r="I6119" s="325" t="s">
        <v>170</v>
      </c>
    </row>
    <row r="6120" spans="1:9" x14ac:dyDescent="0.25">
      <c r="A6120" s="392">
        <v>44197</v>
      </c>
      <c r="B6120" s="324" t="s">
        <v>160</v>
      </c>
      <c r="C6120" s="324" t="s">
        <v>169</v>
      </c>
      <c r="D6120" s="324" t="s">
        <v>81</v>
      </c>
      <c r="E6120" s="324" t="s">
        <v>50</v>
      </c>
      <c r="F6120" s="324">
        <v>68</v>
      </c>
      <c r="G6120" s="324" t="s">
        <v>170</v>
      </c>
      <c r="H6120" s="324" t="s">
        <v>170</v>
      </c>
      <c r="I6120" s="324" t="s">
        <v>170</v>
      </c>
    </row>
    <row r="6121" spans="1:9" x14ac:dyDescent="0.25">
      <c r="A6121" s="393">
        <v>44197</v>
      </c>
      <c r="B6121" s="325" t="s">
        <v>13</v>
      </c>
      <c r="C6121" s="325" t="s">
        <v>169</v>
      </c>
      <c r="D6121" s="325" t="s">
        <v>81</v>
      </c>
      <c r="E6121" s="325" t="s">
        <v>46</v>
      </c>
      <c r="F6121" s="325">
        <v>150</v>
      </c>
      <c r="G6121" s="325" t="s">
        <v>170</v>
      </c>
      <c r="H6121" s="325" t="s">
        <v>170</v>
      </c>
      <c r="I6121" s="325" t="s">
        <v>170</v>
      </c>
    </row>
    <row r="6122" spans="1:9" x14ac:dyDescent="0.25">
      <c r="A6122" s="392">
        <v>44197</v>
      </c>
      <c r="B6122" s="324" t="s">
        <v>13</v>
      </c>
      <c r="C6122" s="324" t="s">
        <v>169</v>
      </c>
      <c r="D6122" s="324" t="s">
        <v>81</v>
      </c>
      <c r="E6122" s="324" t="s">
        <v>47</v>
      </c>
      <c r="F6122" s="324">
        <v>86</v>
      </c>
      <c r="G6122" s="324" t="s">
        <v>170</v>
      </c>
      <c r="H6122" s="324" t="s">
        <v>170</v>
      </c>
      <c r="I6122" s="324" t="s">
        <v>170</v>
      </c>
    </row>
    <row r="6123" spans="1:9" x14ac:dyDescent="0.25">
      <c r="A6123" s="393">
        <v>44197</v>
      </c>
      <c r="B6123" s="325" t="s">
        <v>13</v>
      </c>
      <c r="C6123" s="325" t="s">
        <v>169</v>
      </c>
      <c r="D6123" s="325" t="s">
        <v>81</v>
      </c>
      <c r="E6123" s="325" t="s">
        <v>48</v>
      </c>
      <c r="F6123" s="325">
        <v>61</v>
      </c>
      <c r="G6123" s="325" t="s">
        <v>170</v>
      </c>
      <c r="H6123" s="325" t="s">
        <v>170</v>
      </c>
      <c r="I6123" s="325" t="s">
        <v>170</v>
      </c>
    </row>
    <row r="6124" spans="1:9" x14ac:dyDescent="0.25">
      <c r="A6124" s="392">
        <v>44197</v>
      </c>
      <c r="B6124" s="324" t="s">
        <v>13</v>
      </c>
      <c r="C6124" s="324" t="s">
        <v>169</v>
      </c>
      <c r="D6124" s="324" t="s">
        <v>81</v>
      </c>
      <c r="E6124" s="324" t="s">
        <v>50</v>
      </c>
      <c r="F6124" s="324">
        <v>82</v>
      </c>
      <c r="G6124" s="324" t="s">
        <v>170</v>
      </c>
      <c r="H6124" s="324" t="s">
        <v>170</v>
      </c>
      <c r="I6124" s="324" t="s">
        <v>170</v>
      </c>
    </row>
    <row r="6125" spans="1:9" x14ac:dyDescent="0.25">
      <c r="A6125" s="393">
        <v>44197</v>
      </c>
      <c r="B6125" s="325" t="s">
        <v>95</v>
      </c>
      <c r="C6125" s="325" t="s">
        <v>169</v>
      </c>
      <c r="D6125" s="325" t="s">
        <v>81</v>
      </c>
      <c r="E6125" s="325" t="s">
        <v>46</v>
      </c>
      <c r="F6125" s="325">
        <v>586</v>
      </c>
      <c r="G6125" s="325" t="s">
        <v>170</v>
      </c>
      <c r="H6125" s="325" t="s">
        <v>170</v>
      </c>
      <c r="I6125" s="325" t="s">
        <v>170</v>
      </c>
    </row>
    <row r="6126" spans="1:9" x14ac:dyDescent="0.25">
      <c r="A6126" s="392">
        <v>44197</v>
      </c>
      <c r="B6126" s="324" t="s">
        <v>95</v>
      </c>
      <c r="C6126" s="324" t="s">
        <v>169</v>
      </c>
      <c r="D6126" s="324" t="s">
        <v>81</v>
      </c>
      <c r="E6126" s="324" t="s">
        <v>47</v>
      </c>
      <c r="F6126" s="324">
        <v>230</v>
      </c>
      <c r="G6126" s="324" t="s">
        <v>170</v>
      </c>
      <c r="H6126" s="324" t="s">
        <v>170</v>
      </c>
      <c r="I6126" s="324" t="s">
        <v>170</v>
      </c>
    </row>
    <row r="6127" spans="1:9" x14ac:dyDescent="0.25">
      <c r="A6127" s="393">
        <v>44197</v>
      </c>
      <c r="B6127" s="325" t="s">
        <v>95</v>
      </c>
      <c r="C6127" s="325" t="s">
        <v>169</v>
      </c>
      <c r="D6127" s="325" t="s">
        <v>81</v>
      </c>
      <c r="E6127" s="325" t="s">
        <v>48</v>
      </c>
      <c r="F6127" s="325">
        <v>221</v>
      </c>
      <c r="G6127" s="325" t="s">
        <v>170</v>
      </c>
      <c r="H6127" s="325" t="s">
        <v>170</v>
      </c>
      <c r="I6127" s="325" t="s">
        <v>170</v>
      </c>
    </row>
    <row r="6128" spans="1:9" x14ac:dyDescent="0.25">
      <c r="A6128" s="392">
        <v>44197</v>
      </c>
      <c r="B6128" s="324" t="s">
        <v>95</v>
      </c>
      <c r="C6128" s="324" t="s">
        <v>169</v>
      </c>
      <c r="D6128" s="324" t="s">
        <v>81</v>
      </c>
      <c r="E6128" s="324" t="s">
        <v>50</v>
      </c>
      <c r="F6128" s="324">
        <v>370</v>
      </c>
      <c r="G6128" s="324" t="s">
        <v>170</v>
      </c>
      <c r="H6128" s="324" t="s">
        <v>170</v>
      </c>
      <c r="I6128" s="324" t="s">
        <v>170</v>
      </c>
    </row>
    <row r="6129" spans="1:9" x14ac:dyDescent="0.25">
      <c r="A6129" s="393">
        <v>44197</v>
      </c>
      <c r="B6129" s="325" t="s">
        <v>95</v>
      </c>
      <c r="C6129" s="325" t="s">
        <v>169</v>
      </c>
      <c r="D6129" s="325" t="s">
        <v>82</v>
      </c>
      <c r="E6129" s="325" t="s">
        <v>9</v>
      </c>
      <c r="F6129" s="325">
        <v>40</v>
      </c>
      <c r="G6129" s="325">
        <v>41</v>
      </c>
      <c r="H6129" s="325">
        <v>-1</v>
      </c>
      <c r="I6129" s="325">
        <v>-0.02</v>
      </c>
    </row>
    <row r="6130" spans="1:9" x14ac:dyDescent="0.25">
      <c r="A6130" s="392">
        <v>44197</v>
      </c>
      <c r="B6130" s="324" t="s">
        <v>95</v>
      </c>
      <c r="C6130" s="324" t="s">
        <v>169</v>
      </c>
      <c r="D6130" s="324" t="s">
        <v>82</v>
      </c>
      <c r="E6130" s="324" t="s">
        <v>10</v>
      </c>
      <c r="F6130" s="324">
        <v>49</v>
      </c>
      <c r="G6130" s="324">
        <v>48</v>
      </c>
      <c r="H6130" s="324">
        <v>1</v>
      </c>
      <c r="I6130" s="324">
        <v>0.02</v>
      </c>
    </row>
    <row r="6131" spans="1:9" x14ac:dyDescent="0.25">
      <c r="A6131" s="393">
        <v>44197</v>
      </c>
      <c r="B6131" s="325" t="s">
        <v>95</v>
      </c>
      <c r="C6131" s="325" t="s">
        <v>169</v>
      </c>
      <c r="D6131" s="325" t="s">
        <v>82</v>
      </c>
      <c r="E6131" s="325" t="s">
        <v>11</v>
      </c>
      <c r="F6131" s="325">
        <v>54</v>
      </c>
      <c r="G6131" s="325">
        <v>53</v>
      </c>
      <c r="H6131" s="325">
        <v>1</v>
      </c>
      <c r="I6131" s="325">
        <v>0.02</v>
      </c>
    </row>
    <row r="6132" spans="1:9" x14ac:dyDescent="0.25">
      <c r="A6132" s="392">
        <v>44197</v>
      </c>
      <c r="B6132" s="324" t="s">
        <v>95</v>
      </c>
      <c r="C6132" s="324" t="s">
        <v>169</v>
      </c>
      <c r="D6132" s="324" t="s">
        <v>82</v>
      </c>
      <c r="E6132" s="324" t="s">
        <v>12</v>
      </c>
      <c r="F6132" s="324">
        <v>206</v>
      </c>
      <c r="G6132" s="324">
        <v>200</v>
      </c>
      <c r="H6132" s="324">
        <v>6</v>
      </c>
      <c r="I6132" s="324">
        <v>0.03</v>
      </c>
    </row>
    <row r="6133" spans="1:9" x14ac:dyDescent="0.25">
      <c r="A6133" s="393">
        <v>44197</v>
      </c>
      <c r="B6133" s="325" t="s">
        <v>95</v>
      </c>
      <c r="C6133" s="325" t="s">
        <v>169</v>
      </c>
      <c r="D6133" s="325" t="s">
        <v>82</v>
      </c>
      <c r="E6133" s="325" t="s">
        <v>13</v>
      </c>
      <c r="F6133" s="325">
        <v>336</v>
      </c>
      <c r="G6133" s="325">
        <v>284</v>
      </c>
      <c r="H6133" s="325">
        <v>52</v>
      </c>
      <c r="I6133" s="325">
        <v>0.18</v>
      </c>
    </row>
    <row r="6134" spans="1:9" x14ac:dyDescent="0.25">
      <c r="A6134" s="392">
        <v>44197</v>
      </c>
      <c r="B6134" s="324" t="s">
        <v>96</v>
      </c>
      <c r="C6134" s="324" t="s">
        <v>169</v>
      </c>
      <c r="D6134" s="324" t="s">
        <v>81</v>
      </c>
      <c r="E6134" s="324" t="s">
        <v>46</v>
      </c>
      <c r="F6134" s="324">
        <v>324</v>
      </c>
      <c r="G6134" s="324" t="s">
        <v>170</v>
      </c>
      <c r="H6134" s="324" t="s">
        <v>170</v>
      </c>
      <c r="I6134" s="324" t="s">
        <v>170</v>
      </c>
    </row>
    <row r="6135" spans="1:9" x14ac:dyDescent="0.25">
      <c r="A6135" s="393">
        <v>44197</v>
      </c>
      <c r="B6135" s="325" t="s">
        <v>96</v>
      </c>
      <c r="C6135" s="325" t="s">
        <v>169</v>
      </c>
      <c r="D6135" s="325" t="s">
        <v>81</v>
      </c>
      <c r="E6135" s="325" t="s">
        <v>47</v>
      </c>
      <c r="F6135" s="325">
        <v>380</v>
      </c>
      <c r="G6135" s="325" t="s">
        <v>170</v>
      </c>
      <c r="H6135" s="325" t="s">
        <v>170</v>
      </c>
      <c r="I6135" s="325" t="s">
        <v>170</v>
      </c>
    </row>
    <row r="6136" spans="1:9" x14ac:dyDescent="0.25">
      <c r="A6136" s="392">
        <v>44197</v>
      </c>
      <c r="B6136" s="324" t="s">
        <v>96</v>
      </c>
      <c r="C6136" s="324" t="s">
        <v>169</v>
      </c>
      <c r="D6136" s="324" t="s">
        <v>81</v>
      </c>
      <c r="E6136" s="324" t="s">
        <v>48</v>
      </c>
      <c r="F6136" s="324">
        <v>309</v>
      </c>
      <c r="G6136" s="324" t="s">
        <v>170</v>
      </c>
      <c r="H6136" s="324" t="s">
        <v>170</v>
      </c>
      <c r="I6136" s="324" t="s">
        <v>170</v>
      </c>
    </row>
    <row r="6137" spans="1:9" x14ac:dyDescent="0.25">
      <c r="A6137" s="393">
        <v>44197</v>
      </c>
      <c r="B6137" s="325" t="s">
        <v>96</v>
      </c>
      <c r="C6137" s="325" t="s">
        <v>169</v>
      </c>
      <c r="D6137" s="325" t="s">
        <v>81</v>
      </c>
      <c r="E6137" s="325" t="s">
        <v>50</v>
      </c>
      <c r="F6137" s="325">
        <v>623</v>
      </c>
      <c r="G6137" s="325" t="s">
        <v>170</v>
      </c>
      <c r="H6137" s="325" t="s">
        <v>170</v>
      </c>
      <c r="I6137" s="325" t="s">
        <v>170</v>
      </c>
    </row>
    <row r="6138" spans="1:9" x14ac:dyDescent="0.25">
      <c r="A6138" s="392">
        <v>44197</v>
      </c>
      <c r="B6138" s="324" t="s">
        <v>96</v>
      </c>
      <c r="C6138" s="324" t="s">
        <v>169</v>
      </c>
      <c r="D6138" s="324" t="s">
        <v>82</v>
      </c>
      <c r="E6138" s="324" t="s">
        <v>9</v>
      </c>
      <c r="F6138" s="324">
        <v>358</v>
      </c>
      <c r="G6138" s="324">
        <v>345</v>
      </c>
      <c r="H6138" s="324">
        <v>13</v>
      </c>
      <c r="I6138" s="324">
        <v>0.04</v>
      </c>
    </row>
    <row r="6139" spans="1:9" x14ac:dyDescent="0.25">
      <c r="A6139" s="393">
        <v>44197</v>
      </c>
      <c r="B6139" s="325" t="s">
        <v>96</v>
      </c>
      <c r="C6139" s="325" t="s">
        <v>169</v>
      </c>
      <c r="D6139" s="325" t="s">
        <v>82</v>
      </c>
      <c r="E6139" s="325" t="s">
        <v>10</v>
      </c>
      <c r="F6139" s="325">
        <v>161</v>
      </c>
      <c r="G6139" s="325">
        <v>159</v>
      </c>
      <c r="H6139" s="325">
        <v>2</v>
      </c>
      <c r="I6139" s="325">
        <v>0.01</v>
      </c>
    </row>
    <row r="6140" spans="1:9" x14ac:dyDescent="0.25">
      <c r="A6140" s="392">
        <v>44197</v>
      </c>
      <c r="B6140" s="324" t="s">
        <v>96</v>
      </c>
      <c r="C6140" s="324" t="s">
        <v>169</v>
      </c>
      <c r="D6140" s="324" t="s">
        <v>82</v>
      </c>
      <c r="E6140" s="324" t="s">
        <v>11</v>
      </c>
      <c r="F6140" s="324">
        <v>152</v>
      </c>
      <c r="G6140" s="324">
        <v>152</v>
      </c>
      <c r="H6140" s="324">
        <v>0</v>
      </c>
      <c r="I6140" s="324">
        <v>0</v>
      </c>
    </row>
    <row r="6141" spans="1:9" x14ac:dyDescent="0.25">
      <c r="A6141" s="393">
        <v>44197</v>
      </c>
      <c r="B6141" s="325" t="s">
        <v>96</v>
      </c>
      <c r="C6141" s="325" t="s">
        <v>169</v>
      </c>
      <c r="D6141" s="325" t="s">
        <v>82</v>
      </c>
      <c r="E6141" s="325" t="s">
        <v>12</v>
      </c>
      <c r="F6141" s="325">
        <v>80</v>
      </c>
      <c r="G6141" s="325">
        <v>79</v>
      </c>
      <c r="H6141" s="325">
        <v>1</v>
      </c>
      <c r="I6141" s="325">
        <v>0.01</v>
      </c>
    </row>
    <row r="6142" spans="1:9" x14ac:dyDescent="0.25">
      <c r="A6142" s="392">
        <v>44197</v>
      </c>
      <c r="B6142" s="324" t="s">
        <v>96</v>
      </c>
      <c r="C6142" s="324" t="s">
        <v>169</v>
      </c>
      <c r="D6142" s="324" t="s">
        <v>82</v>
      </c>
      <c r="E6142" s="324" t="s">
        <v>13</v>
      </c>
      <c r="F6142" s="324">
        <v>613</v>
      </c>
      <c r="G6142" s="324">
        <v>597</v>
      </c>
      <c r="H6142" s="324">
        <v>16</v>
      </c>
      <c r="I6142" s="324">
        <v>0.03</v>
      </c>
    </row>
    <row r="6143" spans="1:9" x14ac:dyDescent="0.25">
      <c r="A6143" s="393">
        <v>44197</v>
      </c>
      <c r="B6143" s="325" t="s">
        <v>161</v>
      </c>
      <c r="C6143" s="325" t="s">
        <v>169</v>
      </c>
      <c r="D6143" s="325" t="s">
        <v>81</v>
      </c>
      <c r="E6143" s="325" t="s">
        <v>46</v>
      </c>
      <c r="F6143" s="325">
        <v>54</v>
      </c>
      <c r="G6143" s="325" t="s">
        <v>170</v>
      </c>
      <c r="H6143" s="325" t="s">
        <v>170</v>
      </c>
      <c r="I6143" s="325" t="s">
        <v>170</v>
      </c>
    </row>
    <row r="6144" spans="1:9" x14ac:dyDescent="0.25">
      <c r="A6144" s="392">
        <v>44197</v>
      </c>
      <c r="B6144" s="324" t="s">
        <v>161</v>
      </c>
      <c r="C6144" s="324" t="s">
        <v>169</v>
      </c>
      <c r="D6144" s="324" t="s">
        <v>81</v>
      </c>
      <c r="E6144" s="324" t="s">
        <v>47</v>
      </c>
      <c r="F6144" s="324">
        <v>129</v>
      </c>
      <c r="G6144" s="324" t="s">
        <v>170</v>
      </c>
      <c r="H6144" s="324" t="s">
        <v>170</v>
      </c>
      <c r="I6144" s="324" t="s">
        <v>170</v>
      </c>
    </row>
    <row r="6145" spans="1:9" x14ac:dyDescent="0.25">
      <c r="A6145" s="393">
        <v>44197</v>
      </c>
      <c r="B6145" s="325" t="s">
        <v>161</v>
      </c>
      <c r="C6145" s="325" t="s">
        <v>169</v>
      </c>
      <c r="D6145" s="325" t="s">
        <v>81</v>
      </c>
      <c r="E6145" s="325" t="s">
        <v>48</v>
      </c>
      <c r="F6145" s="325">
        <v>56</v>
      </c>
      <c r="G6145" s="325" t="s">
        <v>170</v>
      </c>
      <c r="H6145" s="325" t="s">
        <v>170</v>
      </c>
      <c r="I6145" s="325" t="s">
        <v>170</v>
      </c>
    </row>
    <row r="6146" spans="1:9" x14ac:dyDescent="0.25">
      <c r="A6146" s="392">
        <v>44197</v>
      </c>
      <c r="B6146" s="324" t="s">
        <v>161</v>
      </c>
      <c r="C6146" s="324" t="s">
        <v>169</v>
      </c>
      <c r="D6146" s="324" t="s">
        <v>81</v>
      </c>
      <c r="E6146" s="324" t="s">
        <v>50</v>
      </c>
      <c r="F6146" s="324">
        <v>403</v>
      </c>
      <c r="G6146" s="324" t="s">
        <v>170</v>
      </c>
      <c r="H6146" s="324" t="s">
        <v>170</v>
      </c>
      <c r="I6146" s="324" t="s">
        <v>170</v>
      </c>
    </row>
    <row r="6147" spans="1:9" x14ac:dyDescent="0.25">
      <c r="A6147" s="393">
        <v>44197</v>
      </c>
      <c r="B6147" s="325" t="s">
        <v>161</v>
      </c>
      <c r="C6147" s="325" t="s">
        <v>169</v>
      </c>
      <c r="D6147" s="325" t="s">
        <v>82</v>
      </c>
      <c r="E6147" s="325" t="s">
        <v>9</v>
      </c>
      <c r="F6147" s="325">
        <v>319</v>
      </c>
      <c r="G6147" s="325" t="s">
        <v>170</v>
      </c>
      <c r="H6147" s="325" t="s">
        <v>170</v>
      </c>
      <c r="I6147" s="325" t="s">
        <v>170</v>
      </c>
    </row>
    <row r="6148" spans="1:9" x14ac:dyDescent="0.25">
      <c r="A6148" s="392">
        <v>44197</v>
      </c>
      <c r="B6148" s="324" t="s">
        <v>161</v>
      </c>
      <c r="C6148" s="324" t="s">
        <v>169</v>
      </c>
      <c r="D6148" s="324" t="s">
        <v>82</v>
      </c>
      <c r="E6148" s="324" t="s">
        <v>10</v>
      </c>
      <c r="F6148" s="324">
        <v>35</v>
      </c>
      <c r="G6148" s="324" t="s">
        <v>170</v>
      </c>
      <c r="H6148" s="324" t="s">
        <v>170</v>
      </c>
      <c r="I6148" s="324" t="s">
        <v>170</v>
      </c>
    </row>
    <row r="6149" spans="1:9" x14ac:dyDescent="0.25">
      <c r="A6149" s="393">
        <v>44197</v>
      </c>
      <c r="B6149" s="325" t="s">
        <v>161</v>
      </c>
      <c r="C6149" s="325" t="s">
        <v>169</v>
      </c>
      <c r="D6149" s="325" t="s">
        <v>82</v>
      </c>
      <c r="E6149" s="325" t="s">
        <v>11</v>
      </c>
      <c r="F6149" s="325">
        <v>58</v>
      </c>
      <c r="G6149" s="325" t="s">
        <v>170</v>
      </c>
      <c r="H6149" s="325" t="s">
        <v>170</v>
      </c>
      <c r="I6149" s="325" t="s">
        <v>170</v>
      </c>
    </row>
    <row r="6150" spans="1:9" x14ac:dyDescent="0.25">
      <c r="A6150" s="392">
        <v>44197</v>
      </c>
      <c r="B6150" s="324" t="s">
        <v>161</v>
      </c>
      <c r="C6150" s="324" t="s">
        <v>169</v>
      </c>
      <c r="D6150" s="324" t="s">
        <v>82</v>
      </c>
      <c r="E6150" s="324" t="s">
        <v>12</v>
      </c>
      <c r="F6150" s="324">
        <v>29</v>
      </c>
      <c r="G6150" s="324" t="s">
        <v>170</v>
      </c>
      <c r="H6150" s="324" t="s">
        <v>170</v>
      </c>
      <c r="I6150" s="324" t="s">
        <v>170</v>
      </c>
    </row>
    <row r="6151" spans="1:9" x14ac:dyDescent="0.25">
      <c r="A6151" s="393">
        <v>44197</v>
      </c>
      <c r="B6151" s="325" t="s">
        <v>161</v>
      </c>
      <c r="C6151" s="325" t="s">
        <v>169</v>
      </c>
      <c r="D6151" s="325" t="s">
        <v>82</v>
      </c>
      <c r="E6151" s="325" t="s">
        <v>13</v>
      </c>
      <c r="F6151" s="325">
        <v>201</v>
      </c>
      <c r="G6151" s="325" t="s">
        <v>170</v>
      </c>
      <c r="H6151" s="325" t="s">
        <v>170</v>
      </c>
      <c r="I6151" s="325" t="s">
        <v>170</v>
      </c>
    </row>
    <row r="6152" spans="1:9" x14ac:dyDescent="0.25">
      <c r="A6152" s="392">
        <v>44228</v>
      </c>
      <c r="B6152" s="324" t="s">
        <v>80</v>
      </c>
      <c r="C6152" s="324" t="s">
        <v>169</v>
      </c>
      <c r="D6152" s="324" t="s">
        <v>81</v>
      </c>
      <c r="E6152" s="324" t="s">
        <v>46</v>
      </c>
      <c r="F6152" s="324">
        <v>4415</v>
      </c>
      <c r="G6152" s="324" t="s">
        <v>170</v>
      </c>
      <c r="H6152" s="324" t="s">
        <v>170</v>
      </c>
      <c r="I6152" s="324" t="s">
        <v>170</v>
      </c>
    </row>
    <row r="6153" spans="1:9" x14ac:dyDescent="0.25">
      <c r="A6153" s="393">
        <v>44228</v>
      </c>
      <c r="B6153" s="325" t="s">
        <v>80</v>
      </c>
      <c r="C6153" s="325" t="s">
        <v>169</v>
      </c>
      <c r="D6153" s="325" t="s">
        <v>81</v>
      </c>
      <c r="E6153" s="325" t="s">
        <v>47</v>
      </c>
      <c r="F6153" s="325">
        <v>3835</v>
      </c>
      <c r="G6153" s="325" t="s">
        <v>170</v>
      </c>
      <c r="H6153" s="325" t="s">
        <v>170</v>
      </c>
      <c r="I6153" s="325" t="s">
        <v>170</v>
      </c>
    </row>
    <row r="6154" spans="1:9" x14ac:dyDescent="0.25">
      <c r="A6154" s="392">
        <v>44228</v>
      </c>
      <c r="B6154" s="324" t="s">
        <v>80</v>
      </c>
      <c r="C6154" s="324" t="s">
        <v>169</v>
      </c>
      <c r="D6154" s="324" t="s">
        <v>81</v>
      </c>
      <c r="E6154" s="324" t="s">
        <v>48</v>
      </c>
      <c r="F6154" s="324">
        <v>3044</v>
      </c>
      <c r="G6154" s="324" t="s">
        <v>170</v>
      </c>
      <c r="H6154" s="324" t="s">
        <v>170</v>
      </c>
      <c r="I6154" s="324" t="s">
        <v>170</v>
      </c>
    </row>
    <row r="6155" spans="1:9" x14ac:dyDescent="0.25">
      <c r="A6155" s="393">
        <v>44228</v>
      </c>
      <c r="B6155" s="325" t="s">
        <v>80</v>
      </c>
      <c r="C6155" s="325" t="s">
        <v>169</v>
      </c>
      <c r="D6155" s="325" t="s">
        <v>81</v>
      </c>
      <c r="E6155" s="325" t="s">
        <v>49</v>
      </c>
      <c r="F6155" s="325">
        <v>1402</v>
      </c>
      <c r="G6155" s="325" t="s">
        <v>170</v>
      </c>
      <c r="H6155" s="325" t="s">
        <v>170</v>
      </c>
      <c r="I6155" s="325" t="s">
        <v>170</v>
      </c>
    </row>
    <row r="6156" spans="1:9" x14ac:dyDescent="0.25">
      <c r="A6156" s="392">
        <v>44228</v>
      </c>
      <c r="B6156" s="324" t="s">
        <v>80</v>
      </c>
      <c r="C6156" s="324" t="s">
        <v>169</v>
      </c>
      <c r="D6156" s="324" t="s">
        <v>81</v>
      </c>
      <c r="E6156" s="324" t="s">
        <v>50</v>
      </c>
      <c r="F6156" s="324">
        <v>9023</v>
      </c>
      <c r="G6156" s="324" t="s">
        <v>170</v>
      </c>
      <c r="H6156" s="324" t="s">
        <v>170</v>
      </c>
      <c r="I6156" s="324" t="s">
        <v>170</v>
      </c>
    </row>
    <row r="6157" spans="1:9" x14ac:dyDescent="0.25">
      <c r="A6157" s="393">
        <v>44228</v>
      </c>
      <c r="B6157" s="325" t="s">
        <v>80</v>
      </c>
      <c r="C6157" s="325" t="s">
        <v>169</v>
      </c>
      <c r="D6157" s="325" t="s">
        <v>82</v>
      </c>
      <c r="E6157" s="325" t="s">
        <v>9</v>
      </c>
      <c r="F6157" s="325">
        <v>3738</v>
      </c>
      <c r="G6157" s="325">
        <v>3659</v>
      </c>
      <c r="H6157" s="325">
        <v>79</v>
      </c>
      <c r="I6157" s="325">
        <v>0.02</v>
      </c>
    </row>
    <row r="6158" spans="1:9" x14ac:dyDescent="0.25">
      <c r="A6158" s="392">
        <v>44228</v>
      </c>
      <c r="B6158" s="324" t="s">
        <v>80</v>
      </c>
      <c r="C6158" s="324" t="s">
        <v>169</v>
      </c>
      <c r="D6158" s="324" t="s">
        <v>82</v>
      </c>
      <c r="E6158" s="324" t="s">
        <v>10</v>
      </c>
      <c r="F6158" s="324">
        <v>2556</v>
      </c>
      <c r="G6158" s="324">
        <v>2518</v>
      </c>
      <c r="H6158" s="324">
        <v>38</v>
      </c>
      <c r="I6158" s="324">
        <v>0.02</v>
      </c>
    </row>
    <row r="6159" spans="1:9" x14ac:dyDescent="0.25">
      <c r="A6159" s="393">
        <v>44228</v>
      </c>
      <c r="B6159" s="325" t="s">
        <v>80</v>
      </c>
      <c r="C6159" s="325" t="s">
        <v>169</v>
      </c>
      <c r="D6159" s="325" t="s">
        <v>82</v>
      </c>
      <c r="E6159" s="325" t="s">
        <v>11</v>
      </c>
      <c r="F6159" s="325">
        <v>2637</v>
      </c>
      <c r="G6159" s="325">
        <v>2580</v>
      </c>
      <c r="H6159" s="325">
        <v>57</v>
      </c>
      <c r="I6159" s="325">
        <v>0.02</v>
      </c>
    </row>
    <row r="6160" spans="1:9" x14ac:dyDescent="0.25">
      <c r="A6160" s="392">
        <v>44228</v>
      </c>
      <c r="B6160" s="324" t="s">
        <v>80</v>
      </c>
      <c r="C6160" s="324" t="s">
        <v>169</v>
      </c>
      <c r="D6160" s="324" t="s">
        <v>82</v>
      </c>
      <c r="E6160" s="324" t="s">
        <v>12</v>
      </c>
      <c r="F6160" s="324">
        <v>2781</v>
      </c>
      <c r="G6160" s="324">
        <v>2724</v>
      </c>
      <c r="H6160" s="324">
        <v>57</v>
      </c>
      <c r="I6160" s="324">
        <v>0.02</v>
      </c>
    </row>
    <row r="6161" spans="1:9" x14ac:dyDescent="0.25">
      <c r="A6161" s="393">
        <v>44228</v>
      </c>
      <c r="B6161" s="325" t="s">
        <v>80</v>
      </c>
      <c r="C6161" s="325" t="s">
        <v>169</v>
      </c>
      <c r="D6161" s="325" t="s">
        <v>82</v>
      </c>
      <c r="E6161" s="325" t="s">
        <v>13</v>
      </c>
      <c r="F6161" s="325">
        <v>5392</v>
      </c>
      <c r="G6161" s="325">
        <v>5327</v>
      </c>
      <c r="H6161" s="325">
        <v>65</v>
      </c>
      <c r="I6161" s="325">
        <v>0.01</v>
      </c>
    </row>
    <row r="6162" spans="1:9" x14ac:dyDescent="0.25">
      <c r="A6162" s="392">
        <v>44228</v>
      </c>
      <c r="B6162" s="324" t="s">
        <v>145</v>
      </c>
      <c r="C6162" s="324" t="s">
        <v>169</v>
      </c>
      <c r="D6162" s="324" t="s">
        <v>81</v>
      </c>
      <c r="E6162" s="324" t="s">
        <v>46</v>
      </c>
      <c r="F6162" s="324">
        <v>129</v>
      </c>
      <c r="G6162" s="324" t="s">
        <v>170</v>
      </c>
      <c r="H6162" s="324" t="s">
        <v>170</v>
      </c>
      <c r="I6162" s="324" t="s">
        <v>170</v>
      </c>
    </row>
    <row r="6163" spans="1:9" x14ac:dyDescent="0.25">
      <c r="A6163" s="393">
        <v>44228</v>
      </c>
      <c r="B6163" s="325" t="s">
        <v>145</v>
      </c>
      <c r="C6163" s="325" t="s">
        <v>169</v>
      </c>
      <c r="D6163" s="325" t="s">
        <v>81</v>
      </c>
      <c r="E6163" s="325" t="s">
        <v>47</v>
      </c>
      <c r="F6163" s="325">
        <v>161</v>
      </c>
      <c r="G6163" s="325" t="s">
        <v>170</v>
      </c>
      <c r="H6163" s="325" t="s">
        <v>170</v>
      </c>
      <c r="I6163" s="325" t="s">
        <v>170</v>
      </c>
    </row>
    <row r="6164" spans="1:9" x14ac:dyDescent="0.25">
      <c r="A6164" s="392">
        <v>44228</v>
      </c>
      <c r="B6164" s="324" t="s">
        <v>145</v>
      </c>
      <c r="C6164" s="324" t="s">
        <v>169</v>
      </c>
      <c r="D6164" s="324" t="s">
        <v>81</v>
      </c>
      <c r="E6164" s="324" t="s">
        <v>48</v>
      </c>
      <c r="F6164" s="324">
        <v>98</v>
      </c>
      <c r="G6164" s="324" t="s">
        <v>170</v>
      </c>
      <c r="H6164" s="324" t="s">
        <v>170</v>
      </c>
      <c r="I6164" s="324" t="s">
        <v>170</v>
      </c>
    </row>
    <row r="6165" spans="1:9" x14ac:dyDescent="0.25">
      <c r="A6165" s="393">
        <v>44228</v>
      </c>
      <c r="B6165" s="325" t="s">
        <v>145</v>
      </c>
      <c r="C6165" s="325" t="s">
        <v>169</v>
      </c>
      <c r="D6165" s="325" t="s">
        <v>81</v>
      </c>
      <c r="E6165" s="325" t="s">
        <v>50</v>
      </c>
      <c r="F6165" s="325">
        <v>283</v>
      </c>
      <c r="G6165" s="325" t="s">
        <v>170</v>
      </c>
      <c r="H6165" s="325" t="s">
        <v>170</v>
      </c>
      <c r="I6165" s="325" t="s">
        <v>170</v>
      </c>
    </row>
    <row r="6166" spans="1:9" x14ac:dyDescent="0.25">
      <c r="A6166" s="392">
        <v>44228</v>
      </c>
      <c r="B6166" s="324" t="s">
        <v>145</v>
      </c>
      <c r="C6166" s="324" t="s">
        <v>169</v>
      </c>
      <c r="D6166" s="324" t="s">
        <v>82</v>
      </c>
      <c r="E6166" s="324" t="s">
        <v>9</v>
      </c>
      <c r="F6166" s="324">
        <v>161</v>
      </c>
      <c r="G6166" s="324" t="s">
        <v>170</v>
      </c>
      <c r="H6166" s="324" t="s">
        <v>170</v>
      </c>
      <c r="I6166" s="324" t="s">
        <v>170</v>
      </c>
    </row>
    <row r="6167" spans="1:9" x14ac:dyDescent="0.25">
      <c r="A6167" s="393">
        <v>44228</v>
      </c>
      <c r="B6167" s="325" t="s">
        <v>145</v>
      </c>
      <c r="C6167" s="325" t="s">
        <v>169</v>
      </c>
      <c r="D6167" s="325" t="s">
        <v>82</v>
      </c>
      <c r="E6167" s="325" t="s">
        <v>10</v>
      </c>
      <c r="F6167" s="325">
        <v>127</v>
      </c>
      <c r="G6167" s="325" t="s">
        <v>170</v>
      </c>
      <c r="H6167" s="325" t="s">
        <v>170</v>
      </c>
      <c r="I6167" s="325" t="s">
        <v>170</v>
      </c>
    </row>
    <row r="6168" spans="1:9" x14ac:dyDescent="0.25">
      <c r="A6168" s="392">
        <v>44228</v>
      </c>
      <c r="B6168" s="324" t="s">
        <v>145</v>
      </c>
      <c r="C6168" s="324" t="s">
        <v>169</v>
      </c>
      <c r="D6168" s="324" t="s">
        <v>82</v>
      </c>
      <c r="E6168" s="324" t="s">
        <v>11</v>
      </c>
      <c r="F6168" s="324">
        <v>44</v>
      </c>
      <c r="G6168" s="324" t="s">
        <v>170</v>
      </c>
      <c r="H6168" s="324" t="s">
        <v>170</v>
      </c>
      <c r="I6168" s="324" t="s">
        <v>170</v>
      </c>
    </row>
    <row r="6169" spans="1:9" x14ac:dyDescent="0.25">
      <c r="A6169" s="393">
        <v>44228</v>
      </c>
      <c r="B6169" s="325" t="s">
        <v>145</v>
      </c>
      <c r="C6169" s="325" t="s">
        <v>169</v>
      </c>
      <c r="D6169" s="325" t="s">
        <v>82</v>
      </c>
      <c r="E6169" s="325" t="s">
        <v>12</v>
      </c>
      <c r="F6169" s="325">
        <v>26</v>
      </c>
      <c r="G6169" s="325" t="s">
        <v>170</v>
      </c>
      <c r="H6169" s="325" t="s">
        <v>170</v>
      </c>
      <c r="I6169" s="325" t="s">
        <v>170</v>
      </c>
    </row>
    <row r="6170" spans="1:9" x14ac:dyDescent="0.25">
      <c r="A6170" s="392">
        <v>44228</v>
      </c>
      <c r="B6170" s="324" t="s">
        <v>145</v>
      </c>
      <c r="C6170" s="324" t="s">
        <v>169</v>
      </c>
      <c r="D6170" s="324" t="s">
        <v>82</v>
      </c>
      <c r="E6170" s="324" t="s">
        <v>13</v>
      </c>
      <c r="F6170" s="324">
        <v>313</v>
      </c>
      <c r="G6170" s="324" t="s">
        <v>170</v>
      </c>
      <c r="H6170" s="324" t="s">
        <v>170</v>
      </c>
      <c r="I6170" s="324" t="s">
        <v>170</v>
      </c>
    </row>
    <row r="6171" spans="1:9" x14ac:dyDescent="0.25">
      <c r="A6171" s="393">
        <v>44228</v>
      </c>
      <c r="B6171" s="325" t="s">
        <v>83</v>
      </c>
      <c r="C6171" s="325" t="s">
        <v>169</v>
      </c>
      <c r="D6171" s="325" t="s">
        <v>81</v>
      </c>
      <c r="E6171" s="325" t="s">
        <v>46</v>
      </c>
      <c r="F6171" s="325">
        <v>41</v>
      </c>
      <c r="G6171" s="325" t="s">
        <v>170</v>
      </c>
      <c r="H6171" s="325" t="s">
        <v>170</v>
      </c>
      <c r="I6171" s="325" t="s">
        <v>170</v>
      </c>
    </row>
    <row r="6172" spans="1:9" x14ac:dyDescent="0.25">
      <c r="A6172" s="392">
        <v>44228</v>
      </c>
      <c r="B6172" s="324" t="s">
        <v>83</v>
      </c>
      <c r="C6172" s="324" t="s">
        <v>169</v>
      </c>
      <c r="D6172" s="324" t="s">
        <v>81</v>
      </c>
      <c r="E6172" s="324" t="s">
        <v>47</v>
      </c>
      <c r="F6172" s="324">
        <v>59</v>
      </c>
      <c r="G6172" s="324" t="s">
        <v>170</v>
      </c>
      <c r="H6172" s="324" t="s">
        <v>170</v>
      </c>
      <c r="I6172" s="324" t="s">
        <v>170</v>
      </c>
    </row>
    <row r="6173" spans="1:9" x14ac:dyDescent="0.25">
      <c r="A6173" s="393">
        <v>44228</v>
      </c>
      <c r="B6173" s="325" t="s">
        <v>83</v>
      </c>
      <c r="C6173" s="325" t="s">
        <v>169</v>
      </c>
      <c r="D6173" s="325" t="s">
        <v>81</v>
      </c>
      <c r="E6173" s="325" t="s">
        <v>48</v>
      </c>
      <c r="F6173" s="325">
        <v>63</v>
      </c>
      <c r="G6173" s="325" t="s">
        <v>170</v>
      </c>
      <c r="H6173" s="325" t="s">
        <v>170</v>
      </c>
      <c r="I6173" s="325" t="s">
        <v>170</v>
      </c>
    </row>
    <row r="6174" spans="1:9" x14ac:dyDescent="0.25">
      <c r="A6174" s="392">
        <v>44228</v>
      </c>
      <c r="B6174" s="324" t="s">
        <v>83</v>
      </c>
      <c r="C6174" s="324" t="s">
        <v>169</v>
      </c>
      <c r="D6174" s="324" t="s">
        <v>81</v>
      </c>
      <c r="E6174" s="324" t="s">
        <v>50</v>
      </c>
      <c r="F6174" s="324">
        <v>71</v>
      </c>
      <c r="G6174" s="324" t="s">
        <v>170</v>
      </c>
      <c r="H6174" s="324" t="s">
        <v>170</v>
      </c>
      <c r="I6174" s="324" t="s">
        <v>170</v>
      </c>
    </row>
    <row r="6175" spans="1:9" x14ac:dyDescent="0.25">
      <c r="A6175" s="393">
        <v>44228</v>
      </c>
      <c r="B6175" s="325" t="s">
        <v>84</v>
      </c>
      <c r="C6175" s="325" t="s">
        <v>169</v>
      </c>
      <c r="D6175" s="325" t="s">
        <v>81</v>
      </c>
      <c r="E6175" s="325" t="s">
        <v>46</v>
      </c>
      <c r="F6175" s="325">
        <v>226</v>
      </c>
      <c r="G6175" s="325" t="s">
        <v>170</v>
      </c>
      <c r="H6175" s="325" t="s">
        <v>170</v>
      </c>
      <c r="I6175" s="325" t="s">
        <v>170</v>
      </c>
    </row>
    <row r="6176" spans="1:9" x14ac:dyDescent="0.25">
      <c r="A6176" s="392">
        <v>44228</v>
      </c>
      <c r="B6176" s="324" t="s">
        <v>84</v>
      </c>
      <c r="C6176" s="324" t="s">
        <v>169</v>
      </c>
      <c r="D6176" s="324" t="s">
        <v>81</v>
      </c>
      <c r="E6176" s="324" t="s">
        <v>47</v>
      </c>
      <c r="F6176" s="324">
        <v>53</v>
      </c>
      <c r="G6176" s="324" t="s">
        <v>170</v>
      </c>
      <c r="H6176" s="324" t="s">
        <v>170</v>
      </c>
      <c r="I6176" s="324" t="s">
        <v>170</v>
      </c>
    </row>
    <row r="6177" spans="1:9" x14ac:dyDescent="0.25">
      <c r="A6177" s="393">
        <v>44228</v>
      </c>
      <c r="B6177" s="325" t="s">
        <v>84</v>
      </c>
      <c r="C6177" s="325" t="s">
        <v>169</v>
      </c>
      <c r="D6177" s="325" t="s">
        <v>81</v>
      </c>
      <c r="E6177" s="325" t="s">
        <v>48</v>
      </c>
      <c r="F6177" s="325">
        <v>127</v>
      </c>
      <c r="G6177" s="325" t="s">
        <v>170</v>
      </c>
      <c r="H6177" s="325" t="s">
        <v>170</v>
      </c>
      <c r="I6177" s="325" t="s">
        <v>170</v>
      </c>
    </row>
    <row r="6178" spans="1:9" x14ac:dyDescent="0.25">
      <c r="A6178" s="392">
        <v>44228</v>
      </c>
      <c r="B6178" s="324" t="s">
        <v>84</v>
      </c>
      <c r="C6178" s="324" t="s">
        <v>169</v>
      </c>
      <c r="D6178" s="324" t="s">
        <v>81</v>
      </c>
      <c r="E6178" s="324" t="s">
        <v>50</v>
      </c>
      <c r="F6178" s="324">
        <v>10</v>
      </c>
      <c r="G6178" s="324" t="s">
        <v>170</v>
      </c>
      <c r="H6178" s="324" t="s">
        <v>170</v>
      </c>
      <c r="I6178" s="324" t="s">
        <v>170</v>
      </c>
    </row>
    <row r="6179" spans="1:9" x14ac:dyDescent="0.25">
      <c r="A6179" s="393">
        <v>44228</v>
      </c>
      <c r="B6179" s="325" t="s">
        <v>85</v>
      </c>
      <c r="C6179" s="325" t="s">
        <v>169</v>
      </c>
      <c r="D6179" s="325" t="s">
        <v>81</v>
      </c>
      <c r="E6179" s="325" t="s">
        <v>46</v>
      </c>
      <c r="F6179" s="325">
        <v>113</v>
      </c>
      <c r="G6179" s="325" t="s">
        <v>170</v>
      </c>
      <c r="H6179" s="325" t="s">
        <v>170</v>
      </c>
      <c r="I6179" s="325" t="s">
        <v>170</v>
      </c>
    </row>
    <row r="6180" spans="1:9" x14ac:dyDescent="0.25">
      <c r="A6180" s="392">
        <v>44228</v>
      </c>
      <c r="B6180" s="324" t="s">
        <v>85</v>
      </c>
      <c r="C6180" s="324" t="s">
        <v>169</v>
      </c>
      <c r="D6180" s="324" t="s">
        <v>81</v>
      </c>
      <c r="E6180" s="324" t="s">
        <v>47</v>
      </c>
      <c r="F6180" s="324">
        <v>210</v>
      </c>
      <c r="G6180" s="324" t="s">
        <v>170</v>
      </c>
      <c r="H6180" s="324" t="s">
        <v>170</v>
      </c>
      <c r="I6180" s="324" t="s">
        <v>170</v>
      </c>
    </row>
    <row r="6181" spans="1:9" x14ac:dyDescent="0.25">
      <c r="A6181" s="393">
        <v>44228</v>
      </c>
      <c r="B6181" s="325" t="s">
        <v>85</v>
      </c>
      <c r="C6181" s="325" t="s">
        <v>169</v>
      </c>
      <c r="D6181" s="325" t="s">
        <v>81</v>
      </c>
      <c r="E6181" s="325" t="s">
        <v>48</v>
      </c>
      <c r="F6181" s="325">
        <v>152</v>
      </c>
      <c r="G6181" s="325" t="s">
        <v>170</v>
      </c>
      <c r="H6181" s="325" t="s">
        <v>170</v>
      </c>
      <c r="I6181" s="325" t="s">
        <v>170</v>
      </c>
    </row>
    <row r="6182" spans="1:9" x14ac:dyDescent="0.25">
      <c r="A6182" s="392">
        <v>44228</v>
      </c>
      <c r="B6182" s="324" t="s">
        <v>85</v>
      </c>
      <c r="C6182" s="324" t="s">
        <v>169</v>
      </c>
      <c r="D6182" s="324" t="s">
        <v>81</v>
      </c>
      <c r="E6182" s="324" t="s">
        <v>49</v>
      </c>
      <c r="F6182" s="324">
        <v>826</v>
      </c>
      <c r="G6182" s="324" t="s">
        <v>170</v>
      </c>
      <c r="H6182" s="324" t="s">
        <v>170</v>
      </c>
      <c r="I6182" s="324" t="s">
        <v>170</v>
      </c>
    </row>
    <row r="6183" spans="1:9" x14ac:dyDescent="0.25">
      <c r="A6183" s="393">
        <v>44228</v>
      </c>
      <c r="B6183" s="325" t="s">
        <v>85</v>
      </c>
      <c r="C6183" s="325" t="s">
        <v>169</v>
      </c>
      <c r="D6183" s="325" t="s">
        <v>81</v>
      </c>
      <c r="E6183" s="325" t="s">
        <v>50</v>
      </c>
      <c r="F6183" s="325">
        <v>1863</v>
      </c>
      <c r="G6183" s="325" t="s">
        <v>170</v>
      </c>
      <c r="H6183" s="325" t="s">
        <v>170</v>
      </c>
      <c r="I6183" s="325" t="s">
        <v>170</v>
      </c>
    </row>
    <row r="6184" spans="1:9" x14ac:dyDescent="0.25">
      <c r="A6184" s="392">
        <v>44228</v>
      </c>
      <c r="B6184" s="324" t="s">
        <v>85</v>
      </c>
      <c r="C6184" s="324" t="s">
        <v>169</v>
      </c>
      <c r="D6184" s="324" t="s">
        <v>82</v>
      </c>
      <c r="E6184" s="324" t="s">
        <v>9</v>
      </c>
      <c r="F6184" s="324">
        <v>866</v>
      </c>
      <c r="G6184" s="324">
        <v>846</v>
      </c>
      <c r="H6184" s="324">
        <v>20</v>
      </c>
      <c r="I6184" s="324">
        <v>0.02</v>
      </c>
    </row>
    <row r="6185" spans="1:9" x14ac:dyDescent="0.25">
      <c r="A6185" s="393">
        <v>44228</v>
      </c>
      <c r="B6185" s="325" t="s">
        <v>85</v>
      </c>
      <c r="C6185" s="325" t="s">
        <v>169</v>
      </c>
      <c r="D6185" s="325" t="s">
        <v>82</v>
      </c>
      <c r="E6185" s="325" t="s">
        <v>10</v>
      </c>
      <c r="F6185" s="325">
        <v>944</v>
      </c>
      <c r="G6185" s="325">
        <v>921</v>
      </c>
      <c r="H6185" s="325">
        <v>23</v>
      </c>
      <c r="I6185" s="325">
        <v>0.02</v>
      </c>
    </row>
    <row r="6186" spans="1:9" x14ac:dyDescent="0.25">
      <c r="A6186" s="392">
        <v>44228</v>
      </c>
      <c r="B6186" s="324" t="s">
        <v>85</v>
      </c>
      <c r="C6186" s="324" t="s">
        <v>169</v>
      </c>
      <c r="D6186" s="324" t="s">
        <v>82</v>
      </c>
      <c r="E6186" s="324" t="s">
        <v>11</v>
      </c>
      <c r="F6186" s="324">
        <v>214</v>
      </c>
      <c r="G6186" s="324">
        <v>201</v>
      </c>
      <c r="H6186" s="324">
        <v>13</v>
      </c>
      <c r="I6186" s="324">
        <v>0.06</v>
      </c>
    </row>
    <row r="6187" spans="1:9" x14ac:dyDescent="0.25">
      <c r="A6187" s="393">
        <v>44228</v>
      </c>
      <c r="B6187" s="325" t="s">
        <v>85</v>
      </c>
      <c r="C6187" s="325" t="s">
        <v>169</v>
      </c>
      <c r="D6187" s="325" t="s">
        <v>82</v>
      </c>
      <c r="E6187" s="325" t="s">
        <v>12</v>
      </c>
      <c r="F6187" s="325">
        <v>133</v>
      </c>
      <c r="G6187" s="325">
        <v>126</v>
      </c>
      <c r="H6187" s="325">
        <v>7</v>
      </c>
      <c r="I6187" s="325">
        <v>0.06</v>
      </c>
    </row>
    <row r="6188" spans="1:9" x14ac:dyDescent="0.25">
      <c r="A6188" s="392">
        <v>44228</v>
      </c>
      <c r="B6188" s="324" t="s">
        <v>85</v>
      </c>
      <c r="C6188" s="324" t="s">
        <v>169</v>
      </c>
      <c r="D6188" s="324" t="s">
        <v>82</v>
      </c>
      <c r="E6188" s="324" t="s">
        <v>13</v>
      </c>
      <c r="F6188" s="324">
        <v>1007</v>
      </c>
      <c r="G6188" s="324">
        <v>1062</v>
      </c>
      <c r="H6188" s="324">
        <v>-55</v>
      </c>
      <c r="I6188" s="324">
        <v>-0.05</v>
      </c>
    </row>
    <row r="6189" spans="1:9" x14ac:dyDescent="0.25">
      <c r="A6189" s="393">
        <v>44228</v>
      </c>
      <c r="B6189" s="325" t="s">
        <v>146</v>
      </c>
      <c r="C6189" s="325" t="s">
        <v>169</v>
      </c>
      <c r="D6189" s="325" t="s">
        <v>81</v>
      </c>
      <c r="E6189" s="325" t="s">
        <v>46</v>
      </c>
      <c r="F6189" s="325">
        <v>20</v>
      </c>
      <c r="G6189" s="325" t="s">
        <v>170</v>
      </c>
      <c r="H6189" s="325" t="s">
        <v>170</v>
      </c>
      <c r="I6189" s="325" t="s">
        <v>170</v>
      </c>
    </row>
    <row r="6190" spans="1:9" x14ac:dyDescent="0.25">
      <c r="A6190" s="392">
        <v>44228</v>
      </c>
      <c r="B6190" s="324" t="s">
        <v>146</v>
      </c>
      <c r="C6190" s="324" t="s">
        <v>169</v>
      </c>
      <c r="D6190" s="324" t="s">
        <v>81</v>
      </c>
      <c r="E6190" s="324" t="s">
        <v>47</v>
      </c>
      <c r="F6190" s="324">
        <v>31</v>
      </c>
      <c r="G6190" s="324" t="s">
        <v>170</v>
      </c>
      <c r="H6190" s="324" t="s">
        <v>170</v>
      </c>
      <c r="I6190" s="324" t="s">
        <v>170</v>
      </c>
    </row>
    <row r="6191" spans="1:9" x14ac:dyDescent="0.25">
      <c r="A6191" s="393">
        <v>44228</v>
      </c>
      <c r="B6191" s="325" t="s">
        <v>146</v>
      </c>
      <c r="C6191" s="325" t="s">
        <v>169</v>
      </c>
      <c r="D6191" s="325" t="s">
        <v>81</v>
      </c>
      <c r="E6191" s="325" t="s">
        <v>48</v>
      </c>
      <c r="F6191" s="325">
        <v>17</v>
      </c>
      <c r="G6191" s="325" t="s">
        <v>170</v>
      </c>
      <c r="H6191" s="325" t="s">
        <v>170</v>
      </c>
      <c r="I6191" s="325" t="s">
        <v>170</v>
      </c>
    </row>
    <row r="6192" spans="1:9" x14ac:dyDescent="0.25">
      <c r="A6192" s="392">
        <v>44228</v>
      </c>
      <c r="B6192" s="324" t="s">
        <v>146</v>
      </c>
      <c r="C6192" s="324" t="s">
        <v>169</v>
      </c>
      <c r="D6192" s="324" t="s">
        <v>81</v>
      </c>
      <c r="E6192" s="324" t="s">
        <v>49</v>
      </c>
      <c r="F6192" s="324">
        <v>87</v>
      </c>
      <c r="G6192" s="324" t="s">
        <v>170</v>
      </c>
      <c r="H6192" s="324" t="s">
        <v>170</v>
      </c>
      <c r="I6192" s="324" t="s">
        <v>170</v>
      </c>
    </row>
    <row r="6193" spans="1:9" x14ac:dyDescent="0.25">
      <c r="A6193" s="393">
        <v>44228</v>
      </c>
      <c r="B6193" s="325" t="s">
        <v>146</v>
      </c>
      <c r="C6193" s="325" t="s">
        <v>169</v>
      </c>
      <c r="D6193" s="325" t="s">
        <v>81</v>
      </c>
      <c r="E6193" s="325" t="s">
        <v>50</v>
      </c>
      <c r="F6193" s="325">
        <v>44</v>
      </c>
      <c r="G6193" s="325" t="s">
        <v>170</v>
      </c>
      <c r="H6193" s="325" t="s">
        <v>170</v>
      </c>
      <c r="I6193" s="325" t="s">
        <v>170</v>
      </c>
    </row>
    <row r="6194" spans="1:9" x14ac:dyDescent="0.25">
      <c r="A6194" s="392">
        <v>44228</v>
      </c>
      <c r="B6194" s="324" t="s">
        <v>86</v>
      </c>
      <c r="C6194" s="324" t="s">
        <v>169</v>
      </c>
      <c r="D6194" s="324" t="s">
        <v>81</v>
      </c>
      <c r="E6194" s="324" t="s">
        <v>46</v>
      </c>
      <c r="F6194" s="324">
        <v>633</v>
      </c>
      <c r="G6194" s="324" t="s">
        <v>170</v>
      </c>
      <c r="H6194" s="324" t="s">
        <v>170</v>
      </c>
      <c r="I6194" s="324" t="s">
        <v>170</v>
      </c>
    </row>
    <row r="6195" spans="1:9" x14ac:dyDescent="0.25">
      <c r="A6195" s="393">
        <v>44228</v>
      </c>
      <c r="B6195" s="325" t="s">
        <v>86</v>
      </c>
      <c r="C6195" s="325" t="s">
        <v>169</v>
      </c>
      <c r="D6195" s="325" t="s">
        <v>81</v>
      </c>
      <c r="E6195" s="325" t="s">
        <v>47</v>
      </c>
      <c r="F6195" s="325">
        <v>418</v>
      </c>
      <c r="G6195" s="325" t="s">
        <v>170</v>
      </c>
      <c r="H6195" s="325" t="s">
        <v>170</v>
      </c>
      <c r="I6195" s="325" t="s">
        <v>170</v>
      </c>
    </row>
    <row r="6196" spans="1:9" x14ac:dyDescent="0.25">
      <c r="A6196" s="392">
        <v>44228</v>
      </c>
      <c r="B6196" s="324" t="s">
        <v>86</v>
      </c>
      <c r="C6196" s="324" t="s">
        <v>169</v>
      </c>
      <c r="D6196" s="324" t="s">
        <v>81</v>
      </c>
      <c r="E6196" s="324" t="s">
        <v>48</v>
      </c>
      <c r="F6196" s="324">
        <v>331</v>
      </c>
      <c r="G6196" s="324" t="s">
        <v>170</v>
      </c>
      <c r="H6196" s="324" t="s">
        <v>170</v>
      </c>
      <c r="I6196" s="324" t="s">
        <v>170</v>
      </c>
    </row>
    <row r="6197" spans="1:9" x14ac:dyDescent="0.25">
      <c r="A6197" s="393">
        <v>44228</v>
      </c>
      <c r="B6197" s="325" t="s">
        <v>86</v>
      </c>
      <c r="C6197" s="325" t="s">
        <v>169</v>
      </c>
      <c r="D6197" s="325" t="s">
        <v>81</v>
      </c>
      <c r="E6197" s="325" t="s">
        <v>49</v>
      </c>
      <c r="F6197" s="325">
        <v>489</v>
      </c>
      <c r="G6197" s="325" t="s">
        <v>170</v>
      </c>
      <c r="H6197" s="325" t="s">
        <v>170</v>
      </c>
      <c r="I6197" s="325" t="s">
        <v>170</v>
      </c>
    </row>
    <row r="6198" spans="1:9" x14ac:dyDescent="0.25">
      <c r="A6198" s="392">
        <v>44228</v>
      </c>
      <c r="B6198" s="324" t="s">
        <v>86</v>
      </c>
      <c r="C6198" s="324" t="s">
        <v>169</v>
      </c>
      <c r="D6198" s="324" t="s">
        <v>81</v>
      </c>
      <c r="E6198" s="324" t="s">
        <v>50</v>
      </c>
      <c r="F6198" s="324">
        <v>1060</v>
      </c>
      <c r="G6198" s="324" t="s">
        <v>170</v>
      </c>
      <c r="H6198" s="324" t="s">
        <v>170</v>
      </c>
      <c r="I6198" s="324" t="s">
        <v>170</v>
      </c>
    </row>
    <row r="6199" spans="1:9" x14ac:dyDescent="0.25">
      <c r="A6199" s="393">
        <v>44228</v>
      </c>
      <c r="B6199" s="325" t="s">
        <v>86</v>
      </c>
      <c r="C6199" s="325" t="s">
        <v>169</v>
      </c>
      <c r="D6199" s="325" t="s">
        <v>82</v>
      </c>
      <c r="E6199" s="325" t="s">
        <v>9</v>
      </c>
      <c r="F6199" s="325">
        <v>482</v>
      </c>
      <c r="G6199" s="325">
        <v>472</v>
      </c>
      <c r="H6199" s="325">
        <v>10</v>
      </c>
      <c r="I6199" s="325">
        <v>0.02</v>
      </c>
    </row>
    <row r="6200" spans="1:9" x14ac:dyDescent="0.25">
      <c r="A6200" s="392">
        <v>44228</v>
      </c>
      <c r="B6200" s="324" t="s">
        <v>86</v>
      </c>
      <c r="C6200" s="324" t="s">
        <v>169</v>
      </c>
      <c r="D6200" s="324" t="s">
        <v>82</v>
      </c>
      <c r="E6200" s="324" t="s">
        <v>10</v>
      </c>
      <c r="F6200" s="324">
        <v>551</v>
      </c>
      <c r="G6200" s="324">
        <v>544</v>
      </c>
      <c r="H6200" s="324">
        <v>7</v>
      </c>
      <c r="I6200" s="324">
        <v>0.01</v>
      </c>
    </row>
    <row r="6201" spans="1:9" x14ac:dyDescent="0.25">
      <c r="A6201" s="393">
        <v>44228</v>
      </c>
      <c r="B6201" s="325" t="s">
        <v>86</v>
      </c>
      <c r="C6201" s="325" t="s">
        <v>169</v>
      </c>
      <c r="D6201" s="325" t="s">
        <v>82</v>
      </c>
      <c r="E6201" s="325" t="s">
        <v>11</v>
      </c>
      <c r="F6201" s="325">
        <v>747</v>
      </c>
      <c r="G6201" s="325">
        <v>737</v>
      </c>
      <c r="H6201" s="325">
        <v>10</v>
      </c>
      <c r="I6201" s="325">
        <v>0.01</v>
      </c>
    </row>
    <row r="6202" spans="1:9" x14ac:dyDescent="0.25">
      <c r="A6202" s="392">
        <v>44228</v>
      </c>
      <c r="B6202" s="324" t="s">
        <v>86</v>
      </c>
      <c r="C6202" s="324" t="s">
        <v>169</v>
      </c>
      <c r="D6202" s="324" t="s">
        <v>82</v>
      </c>
      <c r="E6202" s="324" t="s">
        <v>12</v>
      </c>
      <c r="F6202" s="324">
        <v>398</v>
      </c>
      <c r="G6202" s="324">
        <v>393</v>
      </c>
      <c r="H6202" s="324">
        <v>5</v>
      </c>
      <c r="I6202" s="324">
        <v>0.01</v>
      </c>
    </row>
    <row r="6203" spans="1:9" x14ac:dyDescent="0.25">
      <c r="A6203" s="393">
        <v>44228</v>
      </c>
      <c r="B6203" s="325" t="s">
        <v>86</v>
      </c>
      <c r="C6203" s="325" t="s">
        <v>169</v>
      </c>
      <c r="D6203" s="325" t="s">
        <v>82</v>
      </c>
      <c r="E6203" s="325" t="s">
        <v>13</v>
      </c>
      <c r="F6203" s="325">
        <v>668</v>
      </c>
      <c r="G6203" s="325">
        <v>651</v>
      </c>
      <c r="H6203" s="325">
        <v>17</v>
      </c>
      <c r="I6203" s="325">
        <v>0.03</v>
      </c>
    </row>
    <row r="6204" spans="1:9" x14ac:dyDescent="0.25">
      <c r="A6204" s="392">
        <v>44228</v>
      </c>
      <c r="B6204" s="324" t="s">
        <v>87</v>
      </c>
      <c r="C6204" s="324" t="s">
        <v>169</v>
      </c>
      <c r="D6204" s="324" t="s">
        <v>81</v>
      </c>
      <c r="E6204" s="324" t="s">
        <v>46</v>
      </c>
      <c r="F6204" s="324">
        <v>28</v>
      </c>
      <c r="G6204" s="324" t="s">
        <v>170</v>
      </c>
      <c r="H6204" s="324" t="s">
        <v>170</v>
      </c>
      <c r="I6204" s="324" t="s">
        <v>170</v>
      </c>
    </row>
    <row r="6205" spans="1:9" x14ac:dyDescent="0.25">
      <c r="A6205" s="393">
        <v>44228</v>
      </c>
      <c r="B6205" s="325" t="s">
        <v>87</v>
      </c>
      <c r="C6205" s="325" t="s">
        <v>169</v>
      </c>
      <c r="D6205" s="325" t="s">
        <v>81</v>
      </c>
      <c r="E6205" s="325" t="s">
        <v>47</v>
      </c>
      <c r="F6205" s="325">
        <v>79</v>
      </c>
      <c r="G6205" s="325" t="s">
        <v>170</v>
      </c>
      <c r="H6205" s="325" t="s">
        <v>170</v>
      </c>
      <c r="I6205" s="325" t="s">
        <v>170</v>
      </c>
    </row>
    <row r="6206" spans="1:9" x14ac:dyDescent="0.25">
      <c r="A6206" s="392">
        <v>44228</v>
      </c>
      <c r="B6206" s="324" t="s">
        <v>87</v>
      </c>
      <c r="C6206" s="324" t="s">
        <v>169</v>
      </c>
      <c r="D6206" s="324" t="s">
        <v>81</v>
      </c>
      <c r="E6206" s="324" t="s">
        <v>48</v>
      </c>
      <c r="F6206" s="324">
        <v>48</v>
      </c>
      <c r="G6206" s="324" t="s">
        <v>170</v>
      </c>
      <c r="H6206" s="324" t="s">
        <v>170</v>
      </c>
      <c r="I6206" s="324" t="s">
        <v>170</v>
      </c>
    </row>
    <row r="6207" spans="1:9" x14ac:dyDescent="0.25">
      <c r="A6207" s="393">
        <v>44228</v>
      </c>
      <c r="B6207" s="325" t="s">
        <v>87</v>
      </c>
      <c r="C6207" s="325" t="s">
        <v>169</v>
      </c>
      <c r="D6207" s="325" t="s">
        <v>81</v>
      </c>
      <c r="E6207" s="325" t="s">
        <v>50</v>
      </c>
      <c r="F6207" s="325">
        <v>73</v>
      </c>
      <c r="G6207" s="325" t="s">
        <v>170</v>
      </c>
      <c r="H6207" s="325" t="s">
        <v>170</v>
      </c>
      <c r="I6207" s="325" t="s">
        <v>170</v>
      </c>
    </row>
    <row r="6208" spans="1:9" x14ac:dyDescent="0.25">
      <c r="A6208" s="392">
        <v>44228</v>
      </c>
      <c r="B6208" s="324" t="s">
        <v>88</v>
      </c>
      <c r="C6208" s="324" t="s">
        <v>169</v>
      </c>
      <c r="D6208" s="324" t="s">
        <v>81</v>
      </c>
      <c r="E6208" s="324" t="s">
        <v>46</v>
      </c>
      <c r="F6208" s="324">
        <v>183</v>
      </c>
      <c r="G6208" s="324" t="s">
        <v>170</v>
      </c>
      <c r="H6208" s="324" t="s">
        <v>170</v>
      </c>
      <c r="I6208" s="324" t="s">
        <v>170</v>
      </c>
    </row>
    <row r="6209" spans="1:9" x14ac:dyDescent="0.25">
      <c r="A6209" s="393">
        <v>44228</v>
      </c>
      <c r="B6209" s="325" t="s">
        <v>88</v>
      </c>
      <c r="C6209" s="325" t="s">
        <v>169</v>
      </c>
      <c r="D6209" s="325" t="s">
        <v>81</v>
      </c>
      <c r="E6209" s="325" t="s">
        <v>47</v>
      </c>
      <c r="F6209" s="325">
        <v>276</v>
      </c>
      <c r="G6209" s="325" t="s">
        <v>170</v>
      </c>
      <c r="H6209" s="325" t="s">
        <v>170</v>
      </c>
      <c r="I6209" s="325" t="s">
        <v>170</v>
      </c>
    </row>
    <row r="6210" spans="1:9" x14ac:dyDescent="0.25">
      <c r="A6210" s="392">
        <v>44228</v>
      </c>
      <c r="B6210" s="324" t="s">
        <v>88</v>
      </c>
      <c r="C6210" s="324" t="s">
        <v>169</v>
      </c>
      <c r="D6210" s="324" t="s">
        <v>81</v>
      </c>
      <c r="E6210" s="324" t="s">
        <v>48</v>
      </c>
      <c r="F6210" s="324">
        <v>178</v>
      </c>
      <c r="G6210" s="324" t="s">
        <v>170</v>
      </c>
      <c r="H6210" s="324" t="s">
        <v>170</v>
      </c>
      <c r="I6210" s="324" t="s">
        <v>170</v>
      </c>
    </row>
    <row r="6211" spans="1:9" x14ac:dyDescent="0.25">
      <c r="A6211" s="393">
        <v>44228</v>
      </c>
      <c r="B6211" s="325" t="s">
        <v>88</v>
      </c>
      <c r="C6211" s="325" t="s">
        <v>169</v>
      </c>
      <c r="D6211" s="325" t="s">
        <v>81</v>
      </c>
      <c r="E6211" s="325" t="s">
        <v>49</v>
      </c>
      <c r="F6211" s="325">
        <v>87</v>
      </c>
      <c r="G6211" s="325" t="s">
        <v>170</v>
      </c>
      <c r="H6211" s="325" t="s">
        <v>170</v>
      </c>
      <c r="I6211" s="325" t="s">
        <v>170</v>
      </c>
    </row>
    <row r="6212" spans="1:9" x14ac:dyDescent="0.25">
      <c r="A6212" s="392">
        <v>44228</v>
      </c>
      <c r="B6212" s="324" t="s">
        <v>88</v>
      </c>
      <c r="C6212" s="324" t="s">
        <v>169</v>
      </c>
      <c r="D6212" s="324" t="s">
        <v>81</v>
      </c>
      <c r="E6212" s="324" t="s">
        <v>50</v>
      </c>
      <c r="F6212" s="324">
        <v>614</v>
      </c>
      <c r="G6212" s="324" t="s">
        <v>170</v>
      </c>
      <c r="H6212" s="324" t="s">
        <v>170</v>
      </c>
      <c r="I6212" s="324" t="s">
        <v>170</v>
      </c>
    </row>
    <row r="6213" spans="1:9" x14ac:dyDescent="0.25">
      <c r="A6213" s="393">
        <v>44228</v>
      </c>
      <c r="B6213" s="325" t="s">
        <v>88</v>
      </c>
      <c r="C6213" s="325" t="s">
        <v>169</v>
      </c>
      <c r="D6213" s="325" t="s">
        <v>82</v>
      </c>
      <c r="E6213" s="325" t="s">
        <v>9</v>
      </c>
      <c r="F6213" s="325">
        <v>350</v>
      </c>
      <c r="G6213" s="325">
        <v>337</v>
      </c>
      <c r="H6213" s="325">
        <v>13</v>
      </c>
      <c r="I6213" s="325">
        <v>0.04</v>
      </c>
    </row>
    <row r="6214" spans="1:9" x14ac:dyDescent="0.25">
      <c r="A6214" s="392">
        <v>44228</v>
      </c>
      <c r="B6214" s="324" t="s">
        <v>88</v>
      </c>
      <c r="C6214" s="324" t="s">
        <v>169</v>
      </c>
      <c r="D6214" s="324" t="s">
        <v>82</v>
      </c>
      <c r="E6214" s="324" t="s">
        <v>10</v>
      </c>
      <c r="F6214" s="324">
        <v>40</v>
      </c>
      <c r="G6214" s="324">
        <v>41</v>
      </c>
      <c r="H6214" s="324">
        <v>-1</v>
      </c>
      <c r="I6214" s="324">
        <v>-0.02</v>
      </c>
    </row>
    <row r="6215" spans="1:9" x14ac:dyDescent="0.25">
      <c r="A6215" s="393">
        <v>44228</v>
      </c>
      <c r="B6215" s="325" t="s">
        <v>88</v>
      </c>
      <c r="C6215" s="325" t="s">
        <v>169</v>
      </c>
      <c r="D6215" s="325" t="s">
        <v>82</v>
      </c>
      <c r="E6215" s="325" t="s">
        <v>11</v>
      </c>
      <c r="F6215" s="325">
        <v>130</v>
      </c>
      <c r="G6215" s="325">
        <v>126</v>
      </c>
      <c r="H6215" s="325">
        <v>4</v>
      </c>
      <c r="I6215" s="325">
        <v>0.03</v>
      </c>
    </row>
    <row r="6216" spans="1:9" x14ac:dyDescent="0.25">
      <c r="A6216" s="392">
        <v>44228</v>
      </c>
      <c r="B6216" s="324" t="s">
        <v>88</v>
      </c>
      <c r="C6216" s="324" t="s">
        <v>169</v>
      </c>
      <c r="D6216" s="324" t="s">
        <v>82</v>
      </c>
      <c r="E6216" s="324" t="s">
        <v>12</v>
      </c>
      <c r="F6216" s="324">
        <v>88</v>
      </c>
      <c r="G6216" s="324">
        <v>83</v>
      </c>
      <c r="H6216" s="324">
        <v>5</v>
      </c>
      <c r="I6216" s="324">
        <v>0.06</v>
      </c>
    </row>
    <row r="6217" spans="1:9" x14ac:dyDescent="0.25">
      <c r="A6217" s="393">
        <v>44228</v>
      </c>
      <c r="B6217" s="325" t="s">
        <v>88</v>
      </c>
      <c r="C6217" s="325" t="s">
        <v>169</v>
      </c>
      <c r="D6217" s="325" t="s">
        <v>82</v>
      </c>
      <c r="E6217" s="325" t="s">
        <v>13</v>
      </c>
      <c r="F6217" s="325">
        <v>385</v>
      </c>
      <c r="G6217" s="325">
        <v>388</v>
      </c>
      <c r="H6217" s="325">
        <v>-3</v>
      </c>
      <c r="I6217" s="325">
        <v>-0.01</v>
      </c>
    </row>
    <row r="6218" spans="1:9" x14ac:dyDescent="0.25">
      <c r="A6218" s="392">
        <v>44228</v>
      </c>
      <c r="B6218" s="324" t="s">
        <v>89</v>
      </c>
      <c r="C6218" s="324" t="s">
        <v>169</v>
      </c>
      <c r="D6218" s="324" t="s">
        <v>81</v>
      </c>
      <c r="E6218" s="324" t="s">
        <v>46</v>
      </c>
      <c r="F6218" s="324">
        <v>535</v>
      </c>
      <c r="G6218" s="324" t="s">
        <v>170</v>
      </c>
      <c r="H6218" s="324" t="s">
        <v>170</v>
      </c>
      <c r="I6218" s="324" t="s">
        <v>170</v>
      </c>
    </row>
    <row r="6219" spans="1:9" x14ac:dyDescent="0.25">
      <c r="A6219" s="393">
        <v>44228</v>
      </c>
      <c r="B6219" s="325" t="s">
        <v>89</v>
      </c>
      <c r="C6219" s="325" t="s">
        <v>169</v>
      </c>
      <c r="D6219" s="325" t="s">
        <v>81</v>
      </c>
      <c r="E6219" s="325" t="s">
        <v>47</v>
      </c>
      <c r="F6219" s="325">
        <v>423</v>
      </c>
      <c r="G6219" s="325" t="s">
        <v>170</v>
      </c>
      <c r="H6219" s="325" t="s">
        <v>170</v>
      </c>
      <c r="I6219" s="325" t="s">
        <v>170</v>
      </c>
    </row>
    <row r="6220" spans="1:9" x14ac:dyDescent="0.25">
      <c r="A6220" s="392">
        <v>44228</v>
      </c>
      <c r="B6220" s="324" t="s">
        <v>89</v>
      </c>
      <c r="C6220" s="324" t="s">
        <v>169</v>
      </c>
      <c r="D6220" s="324" t="s">
        <v>81</v>
      </c>
      <c r="E6220" s="324" t="s">
        <v>48</v>
      </c>
      <c r="F6220" s="324">
        <v>323</v>
      </c>
      <c r="G6220" s="324" t="s">
        <v>170</v>
      </c>
      <c r="H6220" s="324" t="s">
        <v>170</v>
      </c>
      <c r="I6220" s="324" t="s">
        <v>170</v>
      </c>
    </row>
    <row r="6221" spans="1:9" x14ac:dyDescent="0.25">
      <c r="A6221" s="393">
        <v>44228</v>
      </c>
      <c r="B6221" s="325" t="s">
        <v>89</v>
      </c>
      <c r="C6221" s="325" t="s">
        <v>169</v>
      </c>
      <c r="D6221" s="325" t="s">
        <v>81</v>
      </c>
      <c r="E6221" s="325" t="s">
        <v>50</v>
      </c>
      <c r="F6221" s="325">
        <v>543</v>
      </c>
      <c r="G6221" s="325" t="s">
        <v>170</v>
      </c>
      <c r="H6221" s="325" t="s">
        <v>170</v>
      </c>
      <c r="I6221" s="325" t="s">
        <v>170</v>
      </c>
    </row>
    <row r="6222" spans="1:9" x14ac:dyDescent="0.25">
      <c r="A6222" s="392">
        <v>44228</v>
      </c>
      <c r="B6222" s="324" t="s">
        <v>89</v>
      </c>
      <c r="C6222" s="324" t="s">
        <v>169</v>
      </c>
      <c r="D6222" s="324" t="s">
        <v>82</v>
      </c>
      <c r="E6222" s="324" t="s">
        <v>9</v>
      </c>
      <c r="F6222" s="324">
        <v>53</v>
      </c>
      <c r="G6222" s="324">
        <v>52</v>
      </c>
      <c r="H6222" s="324">
        <v>1</v>
      </c>
      <c r="I6222" s="324">
        <v>0.02</v>
      </c>
    </row>
    <row r="6223" spans="1:9" x14ac:dyDescent="0.25">
      <c r="A6223" s="393">
        <v>44228</v>
      </c>
      <c r="B6223" s="325" t="s">
        <v>89</v>
      </c>
      <c r="C6223" s="325" t="s">
        <v>169</v>
      </c>
      <c r="D6223" s="325" t="s">
        <v>82</v>
      </c>
      <c r="E6223" s="325" t="s">
        <v>10</v>
      </c>
      <c r="F6223" s="325">
        <v>59</v>
      </c>
      <c r="G6223" s="325">
        <v>59</v>
      </c>
      <c r="H6223" s="325">
        <v>0</v>
      </c>
      <c r="I6223" s="325">
        <v>0</v>
      </c>
    </row>
    <row r="6224" spans="1:9" x14ac:dyDescent="0.25">
      <c r="A6224" s="392">
        <v>44228</v>
      </c>
      <c r="B6224" s="324" t="s">
        <v>89</v>
      </c>
      <c r="C6224" s="324" t="s">
        <v>169</v>
      </c>
      <c r="D6224" s="324" t="s">
        <v>82</v>
      </c>
      <c r="E6224" s="324" t="s">
        <v>11</v>
      </c>
      <c r="F6224" s="324">
        <v>72</v>
      </c>
      <c r="G6224" s="324">
        <v>73</v>
      </c>
      <c r="H6224" s="324">
        <v>-1</v>
      </c>
      <c r="I6224" s="324">
        <v>-0.01</v>
      </c>
    </row>
    <row r="6225" spans="1:9" x14ac:dyDescent="0.25">
      <c r="A6225" s="393">
        <v>44228</v>
      </c>
      <c r="B6225" s="325" t="s">
        <v>89</v>
      </c>
      <c r="C6225" s="325" t="s">
        <v>169</v>
      </c>
      <c r="D6225" s="325" t="s">
        <v>82</v>
      </c>
      <c r="E6225" s="325" t="s">
        <v>12</v>
      </c>
      <c r="F6225" s="325">
        <v>156</v>
      </c>
      <c r="G6225" s="325">
        <v>153</v>
      </c>
      <c r="H6225" s="325">
        <v>3</v>
      </c>
      <c r="I6225" s="325">
        <v>0.02</v>
      </c>
    </row>
    <row r="6226" spans="1:9" x14ac:dyDescent="0.25">
      <c r="A6226" s="392">
        <v>44228</v>
      </c>
      <c r="B6226" s="324" t="s">
        <v>89</v>
      </c>
      <c r="C6226" s="324" t="s">
        <v>169</v>
      </c>
      <c r="D6226" s="324" t="s">
        <v>82</v>
      </c>
      <c r="E6226" s="324" t="s">
        <v>13</v>
      </c>
      <c r="F6226" s="324">
        <v>581</v>
      </c>
      <c r="G6226" s="324">
        <v>561</v>
      </c>
      <c r="H6226" s="324">
        <v>20</v>
      </c>
      <c r="I6226" s="324">
        <v>0.04</v>
      </c>
    </row>
    <row r="6227" spans="1:9" x14ac:dyDescent="0.25">
      <c r="A6227" s="393">
        <v>44228</v>
      </c>
      <c r="B6227" s="325" t="s">
        <v>90</v>
      </c>
      <c r="C6227" s="325" t="s">
        <v>169</v>
      </c>
      <c r="D6227" s="325" t="s">
        <v>81</v>
      </c>
      <c r="E6227" s="325" t="s">
        <v>46</v>
      </c>
      <c r="F6227" s="325">
        <v>57</v>
      </c>
      <c r="G6227" s="325" t="s">
        <v>170</v>
      </c>
      <c r="H6227" s="325" t="s">
        <v>170</v>
      </c>
      <c r="I6227" s="325" t="s">
        <v>170</v>
      </c>
    </row>
    <row r="6228" spans="1:9" x14ac:dyDescent="0.25">
      <c r="A6228" s="392">
        <v>44228</v>
      </c>
      <c r="B6228" s="324" t="s">
        <v>90</v>
      </c>
      <c r="C6228" s="324" t="s">
        <v>169</v>
      </c>
      <c r="D6228" s="324" t="s">
        <v>81</v>
      </c>
      <c r="E6228" s="324" t="s">
        <v>47</v>
      </c>
      <c r="F6228" s="324">
        <v>138</v>
      </c>
      <c r="G6228" s="324" t="s">
        <v>170</v>
      </c>
      <c r="H6228" s="324" t="s">
        <v>170</v>
      </c>
      <c r="I6228" s="324" t="s">
        <v>170</v>
      </c>
    </row>
    <row r="6229" spans="1:9" x14ac:dyDescent="0.25">
      <c r="A6229" s="393">
        <v>44228</v>
      </c>
      <c r="B6229" s="325" t="s">
        <v>90</v>
      </c>
      <c r="C6229" s="325" t="s">
        <v>169</v>
      </c>
      <c r="D6229" s="325" t="s">
        <v>81</v>
      </c>
      <c r="E6229" s="325" t="s">
        <v>48</v>
      </c>
      <c r="F6229" s="325">
        <v>115</v>
      </c>
      <c r="G6229" s="325" t="s">
        <v>170</v>
      </c>
      <c r="H6229" s="325" t="s">
        <v>170</v>
      </c>
      <c r="I6229" s="325" t="s">
        <v>170</v>
      </c>
    </row>
    <row r="6230" spans="1:9" x14ac:dyDescent="0.25">
      <c r="A6230" s="392">
        <v>44228</v>
      </c>
      <c r="B6230" s="324" t="s">
        <v>90</v>
      </c>
      <c r="C6230" s="324" t="s">
        <v>169</v>
      </c>
      <c r="D6230" s="324" t="s">
        <v>81</v>
      </c>
      <c r="E6230" s="324" t="s">
        <v>50</v>
      </c>
      <c r="F6230" s="324">
        <v>436</v>
      </c>
      <c r="G6230" s="324" t="s">
        <v>170</v>
      </c>
      <c r="H6230" s="324" t="s">
        <v>170</v>
      </c>
      <c r="I6230" s="324" t="s">
        <v>170</v>
      </c>
    </row>
    <row r="6231" spans="1:9" x14ac:dyDescent="0.25">
      <c r="A6231" s="393">
        <v>44228</v>
      </c>
      <c r="B6231" s="325" t="s">
        <v>147</v>
      </c>
      <c r="C6231" s="325" t="s">
        <v>169</v>
      </c>
      <c r="D6231" s="325" t="s">
        <v>81</v>
      </c>
      <c r="E6231" s="325" t="s">
        <v>46</v>
      </c>
      <c r="F6231" s="325">
        <v>29</v>
      </c>
      <c r="G6231" s="325" t="s">
        <v>170</v>
      </c>
      <c r="H6231" s="325" t="s">
        <v>170</v>
      </c>
      <c r="I6231" s="325" t="s">
        <v>170</v>
      </c>
    </row>
    <row r="6232" spans="1:9" x14ac:dyDescent="0.25">
      <c r="A6232" s="392">
        <v>44228</v>
      </c>
      <c r="B6232" s="324" t="s">
        <v>147</v>
      </c>
      <c r="C6232" s="324" t="s">
        <v>169</v>
      </c>
      <c r="D6232" s="324" t="s">
        <v>81</v>
      </c>
      <c r="E6232" s="324" t="s">
        <v>47</v>
      </c>
      <c r="F6232" s="324">
        <v>29</v>
      </c>
      <c r="G6232" s="324" t="s">
        <v>170</v>
      </c>
      <c r="H6232" s="324" t="s">
        <v>170</v>
      </c>
      <c r="I6232" s="324" t="s">
        <v>170</v>
      </c>
    </row>
    <row r="6233" spans="1:9" x14ac:dyDescent="0.25">
      <c r="A6233" s="393">
        <v>44228</v>
      </c>
      <c r="B6233" s="325" t="s">
        <v>147</v>
      </c>
      <c r="C6233" s="325" t="s">
        <v>169</v>
      </c>
      <c r="D6233" s="325" t="s">
        <v>81</v>
      </c>
      <c r="E6233" s="325" t="s">
        <v>48</v>
      </c>
      <c r="F6233" s="325">
        <v>21</v>
      </c>
      <c r="G6233" s="325" t="s">
        <v>170</v>
      </c>
      <c r="H6233" s="325" t="s">
        <v>170</v>
      </c>
      <c r="I6233" s="325" t="s">
        <v>170</v>
      </c>
    </row>
    <row r="6234" spans="1:9" x14ac:dyDescent="0.25">
      <c r="A6234" s="392">
        <v>44228</v>
      </c>
      <c r="B6234" s="324" t="s">
        <v>147</v>
      </c>
      <c r="C6234" s="324" t="s">
        <v>169</v>
      </c>
      <c r="D6234" s="324" t="s">
        <v>81</v>
      </c>
      <c r="E6234" s="324" t="s">
        <v>50</v>
      </c>
      <c r="F6234" s="324">
        <v>84</v>
      </c>
      <c r="G6234" s="324" t="s">
        <v>170</v>
      </c>
      <c r="H6234" s="324" t="s">
        <v>170</v>
      </c>
      <c r="I6234" s="324" t="s">
        <v>170</v>
      </c>
    </row>
    <row r="6235" spans="1:9" x14ac:dyDescent="0.25">
      <c r="A6235" s="393">
        <v>44228</v>
      </c>
      <c r="B6235" s="325" t="s">
        <v>147</v>
      </c>
      <c r="C6235" s="325" t="s">
        <v>169</v>
      </c>
      <c r="D6235" s="325" t="s">
        <v>82</v>
      </c>
      <c r="E6235" s="325" t="s">
        <v>9</v>
      </c>
      <c r="F6235" s="325">
        <v>12</v>
      </c>
      <c r="G6235" s="325" t="s">
        <v>170</v>
      </c>
      <c r="H6235" s="325" t="s">
        <v>170</v>
      </c>
      <c r="I6235" s="325" t="s">
        <v>170</v>
      </c>
    </row>
    <row r="6236" spans="1:9" x14ac:dyDescent="0.25">
      <c r="A6236" s="392">
        <v>44228</v>
      </c>
      <c r="B6236" s="324" t="s">
        <v>147</v>
      </c>
      <c r="C6236" s="324" t="s">
        <v>169</v>
      </c>
      <c r="D6236" s="324" t="s">
        <v>82</v>
      </c>
      <c r="E6236" s="324" t="s">
        <v>10</v>
      </c>
      <c r="F6236" s="324">
        <v>31</v>
      </c>
      <c r="G6236" s="324" t="s">
        <v>170</v>
      </c>
      <c r="H6236" s="324" t="s">
        <v>170</v>
      </c>
      <c r="I6236" s="324" t="s">
        <v>170</v>
      </c>
    </row>
    <row r="6237" spans="1:9" x14ac:dyDescent="0.25">
      <c r="A6237" s="393">
        <v>44228</v>
      </c>
      <c r="B6237" s="325" t="s">
        <v>147</v>
      </c>
      <c r="C6237" s="325" t="s">
        <v>169</v>
      </c>
      <c r="D6237" s="325" t="s">
        <v>82</v>
      </c>
      <c r="E6237" s="325" t="s">
        <v>11</v>
      </c>
      <c r="F6237" s="325">
        <v>16</v>
      </c>
      <c r="G6237" s="325" t="s">
        <v>170</v>
      </c>
      <c r="H6237" s="325" t="s">
        <v>170</v>
      </c>
      <c r="I6237" s="325" t="s">
        <v>170</v>
      </c>
    </row>
    <row r="6238" spans="1:9" x14ac:dyDescent="0.25">
      <c r="A6238" s="392">
        <v>44228</v>
      </c>
      <c r="B6238" s="324" t="s">
        <v>147</v>
      </c>
      <c r="C6238" s="324" t="s">
        <v>169</v>
      </c>
      <c r="D6238" s="324" t="s">
        <v>82</v>
      </c>
      <c r="E6238" s="324" t="s">
        <v>12</v>
      </c>
      <c r="F6238" s="324">
        <v>22</v>
      </c>
      <c r="G6238" s="324" t="s">
        <v>170</v>
      </c>
      <c r="H6238" s="324" t="s">
        <v>170</v>
      </c>
      <c r="I6238" s="324" t="s">
        <v>170</v>
      </c>
    </row>
    <row r="6239" spans="1:9" x14ac:dyDescent="0.25">
      <c r="A6239" s="393">
        <v>44228</v>
      </c>
      <c r="B6239" s="325" t="s">
        <v>147</v>
      </c>
      <c r="C6239" s="325" t="s">
        <v>169</v>
      </c>
      <c r="D6239" s="325" t="s">
        <v>82</v>
      </c>
      <c r="E6239" s="325" t="s">
        <v>13</v>
      </c>
      <c r="F6239" s="325">
        <v>82</v>
      </c>
      <c r="G6239" s="325" t="s">
        <v>170</v>
      </c>
      <c r="H6239" s="325" t="s">
        <v>170</v>
      </c>
      <c r="I6239" s="325" t="s">
        <v>170</v>
      </c>
    </row>
    <row r="6240" spans="1:9" x14ac:dyDescent="0.25">
      <c r="A6240" s="392">
        <v>44228</v>
      </c>
      <c r="B6240" s="324" t="s">
        <v>148</v>
      </c>
      <c r="C6240" s="324" t="s">
        <v>169</v>
      </c>
      <c r="D6240" s="324" t="s">
        <v>81</v>
      </c>
      <c r="E6240" s="324" t="s">
        <v>46</v>
      </c>
      <c r="F6240" s="324">
        <v>164</v>
      </c>
      <c r="G6240" s="324" t="s">
        <v>170</v>
      </c>
      <c r="H6240" s="324" t="s">
        <v>170</v>
      </c>
      <c r="I6240" s="324" t="s">
        <v>170</v>
      </c>
    </row>
    <row r="6241" spans="1:9" x14ac:dyDescent="0.25">
      <c r="A6241" s="393">
        <v>44228</v>
      </c>
      <c r="B6241" s="325" t="s">
        <v>148</v>
      </c>
      <c r="C6241" s="325" t="s">
        <v>169</v>
      </c>
      <c r="D6241" s="325" t="s">
        <v>81</v>
      </c>
      <c r="E6241" s="325" t="s">
        <v>47</v>
      </c>
      <c r="F6241" s="325">
        <v>156</v>
      </c>
      <c r="G6241" s="325" t="s">
        <v>170</v>
      </c>
      <c r="H6241" s="325" t="s">
        <v>170</v>
      </c>
      <c r="I6241" s="325" t="s">
        <v>170</v>
      </c>
    </row>
    <row r="6242" spans="1:9" x14ac:dyDescent="0.25">
      <c r="A6242" s="392">
        <v>44228</v>
      </c>
      <c r="B6242" s="324" t="s">
        <v>148</v>
      </c>
      <c r="C6242" s="324" t="s">
        <v>169</v>
      </c>
      <c r="D6242" s="324" t="s">
        <v>81</v>
      </c>
      <c r="E6242" s="324" t="s">
        <v>48</v>
      </c>
      <c r="F6242" s="324">
        <v>153</v>
      </c>
      <c r="G6242" s="324" t="s">
        <v>170</v>
      </c>
      <c r="H6242" s="324" t="s">
        <v>170</v>
      </c>
      <c r="I6242" s="324" t="s">
        <v>170</v>
      </c>
    </row>
    <row r="6243" spans="1:9" x14ac:dyDescent="0.25">
      <c r="A6243" s="393">
        <v>44228</v>
      </c>
      <c r="B6243" s="325" t="s">
        <v>148</v>
      </c>
      <c r="C6243" s="325" t="s">
        <v>169</v>
      </c>
      <c r="D6243" s="325" t="s">
        <v>81</v>
      </c>
      <c r="E6243" s="325" t="s">
        <v>50</v>
      </c>
      <c r="F6243" s="325">
        <v>202</v>
      </c>
      <c r="G6243" s="325" t="s">
        <v>170</v>
      </c>
      <c r="H6243" s="325" t="s">
        <v>170</v>
      </c>
      <c r="I6243" s="325" t="s">
        <v>170</v>
      </c>
    </row>
    <row r="6244" spans="1:9" x14ac:dyDescent="0.25">
      <c r="A6244" s="392">
        <v>44228</v>
      </c>
      <c r="B6244" s="324" t="s">
        <v>148</v>
      </c>
      <c r="C6244" s="324" t="s">
        <v>169</v>
      </c>
      <c r="D6244" s="324" t="s">
        <v>82</v>
      </c>
      <c r="E6244" s="324" t="s">
        <v>9</v>
      </c>
      <c r="F6244" s="324">
        <v>182</v>
      </c>
      <c r="G6244" s="324" t="s">
        <v>170</v>
      </c>
      <c r="H6244" s="324" t="s">
        <v>170</v>
      </c>
      <c r="I6244" s="324" t="s">
        <v>170</v>
      </c>
    </row>
    <row r="6245" spans="1:9" x14ac:dyDescent="0.25">
      <c r="A6245" s="393">
        <v>44228</v>
      </c>
      <c r="B6245" s="325" t="s">
        <v>148</v>
      </c>
      <c r="C6245" s="325" t="s">
        <v>169</v>
      </c>
      <c r="D6245" s="325" t="s">
        <v>82</v>
      </c>
      <c r="E6245" s="325" t="s">
        <v>10</v>
      </c>
      <c r="F6245" s="325">
        <v>30</v>
      </c>
      <c r="G6245" s="325" t="s">
        <v>170</v>
      </c>
      <c r="H6245" s="325" t="s">
        <v>170</v>
      </c>
      <c r="I6245" s="325" t="s">
        <v>170</v>
      </c>
    </row>
    <row r="6246" spans="1:9" x14ac:dyDescent="0.25">
      <c r="A6246" s="392">
        <v>44228</v>
      </c>
      <c r="B6246" s="324" t="s">
        <v>148</v>
      </c>
      <c r="C6246" s="324" t="s">
        <v>169</v>
      </c>
      <c r="D6246" s="324" t="s">
        <v>82</v>
      </c>
      <c r="E6246" s="324" t="s">
        <v>11</v>
      </c>
      <c r="F6246" s="324">
        <v>100</v>
      </c>
      <c r="G6246" s="324" t="s">
        <v>170</v>
      </c>
      <c r="H6246" s="324" t="s">
        <v>170</v>
      </c>
      <c r="I6246" s="324" t="s">
        <v>170</v>
      </c>
    </row>
    <row r="6247" spans="1:9" x14ac:dyDescent="0.25">
      <c r="A6247" s="393">
        <v>44228</v>
      </c>
      <c r="B6247" s="325" t="s">
        <v>148</v>
      </c>
      <c r="C6247" s="325" t="s">
        <v>169</v>
      </c>
      <c r="D6247" s="325" t="s">
        <v>82</v>
      </c>
      <c r="E6247" s="325" t="s">
        <v>12</v>
      </c>
      <c r="F6247" s="325">
        <v>60</v>
      </c>
      <c r="G6247" s="325" t="s">
        <v>170</v>
      </c>
      <c r="H6247" s="325" t="s">
        <v>170</v>
      </c>
      <c r="I6247" s="325" t="s">
        <v>170</v>
      </c>
    </row>
    <row r="6248" spans="1:9" x14ac:dyDescent="0.25">
      <c r="A6248" s="392">
        <v>44228</v>
      </c>
      <c r="B6248" s="324" t="s">
        <v>148</v>
      </c>
      <c r="C6248" s="324" t="s">
        <v>169</v>
      </c>
      <c r="D6248" s="324" t="s">
        <v>82</v>
      </c>
      <c r="E6248" s="324" t="s">
        <v>13</v>
      </c>
      <c r="F6248" s="324">
        <v>303</v>
      </c>
      <c r="G6248" s="324" t="s">
        <v>170</v>
      </c>
      <c r="H6248" s="324" t="s">
        <v>170</v>
      </c>
      <c r="I6248" s="324" t="s">
        <v>170</v>
      </c>
    </row>
    <row r="6249" spans="1:9" x14ac:dyDescent="0.25">
      <c r="A6249" s="393">
        <v>44228</v>
      </c>
      <c r="B6249" s="325" t="s">
        <v>149</v>
      </c>
      <c r="C6249" s="325" t="s">
        <v>169</v>
      </c>
      <c r="D6249" s="325" t="s">
        <v>81</v>
      </c>
      <c r="E6249" s="325" t="s">
        <v>46</v>
      </c>
      <c r="F6249" s="325">
        <v>44</v>
      </c>
      <c r="G6249" s="325" t="s">
        <v>170</v>
      </c>
      <c r="H6249" s="325" t="s">
        <v>170</v>
      </c>
      <c r="I6249" s="325" t="s">
        <v>170</v>
      </c>
    </row>
    <row r="6250" spans="1:9" x14ac:dyDescent="0.25">
      <c r="A6250" s="392">
        <v>44228</v>
      </c>
      <c r="B6250" s="324" t="s">
        <v>149</v>
      </c>
      <c r="C6250" s="324" t="s">
        <v>169</v>
      </c>
      <c r="D6250" s="324" t="s">
        <v>81</v>
      </c>
      <c r="E6250" s="324" t="s">
        <v>47</v>
      </c>
      <c r="F6250" s="324">
        <v>101</v>
      </c>
      <c r="G6250" s="324" t="s">
        <v>170</v>
      </c>
      <c r="H6250" s="324" t="s">
        <v>170</v>
      </c>
      <c r="I6250" s="324" t="s">
        <v>170</v>
      </c>
    </row>
    <row r="6251" spans="1:9" x14ac:dyDescent="0.25">
      <c r="A6251" s="393">
        <v>44228</v>
      </c>
      <c r="B6251" s="325" t="s">
        <v>149</v>
      </c>
      <c r="C6251" s="325" t="s">
        <v>169</v>
      </c>
      <c r="D6251" s="325" t="s">
        <v>81</v>
      </c>
      <c r="E6251" s="325" t="s">
        <v>48</v>
      </c>
      <c r="F6251" s="325">
        <v>96</v>
      </c>
      <c r="G6251" s="325" t="s">
        <v>170</v>
      </c>
      <c r="H6251" s="325" t="s">
        <v>170</v>
      </c>
      <c r="I6251" s="325" t="s">
        <v>170</v>
      </c>
    </row>
    <row r="6252" spans="1:9" x14ac:dyDescent="0.25">
      <c r="A6252" s="392">
        <v>44228</v>
      </c>
      <c r="B6252" s="324" t="s">
        <v>149</v>
      </c>
      <c r="C6252" s="324" t="s">
        <v>169</v>
      </c>
      <c r="D6252" s="324" t="s">
        <v>81</v>
      </c>
      <c r="E6252" s="324" t="s">
        <v>50</v>
      </c>
      <c r="F6252" s="324">
        <v>344</v>
      </c>
      <c r="G6252" s="324" t="s">
        <v>170</v>
      </c>
      <c r="H6252" s="324" t="s">
        <v>170</v>
      </c>
      <c r="I6252" s="324" t="s">
        <v>170</v>
      </c>
    </row>
    <row r="6253" spans="1:9" x14ac:dyDescent="0.25">
      <c r="A6253" s="393">
        <v>44228</v>
      </c>
      <c r="B6253" s="325" t="s">
        <v>150</v>
      </c>
      <c r="C6253" s="325" t="s">
        <v>169</v>
      </c>
      <c r="D6253" s="325" t="s">
        <v>81</v>
      </c>
      <c r="E6253" s="325" t="s">
        <v>46</v>
      </c>
      <c r="F6253" s="325">
        <v>159</v>
      </c>
      <c r="G6253" s="325" t="s">
        <v>170</v>
      </c>
      <c r="H6253" s="325" t="s">
        <v>170</v>
      </c>
      <c r="I6253" s="325" t="s">
        <v>170</v>
      </c>
    </row>
    <row r="6254" spans="1:9" x14ac:dyDescent="0.25">
      <c r="A6254" s="392">
        <v>44228</v>
      </c>
      <c r="B6254" s="324" t="s">
        <v>150</v>
      </c>
      <c r="C6254" s="324" t="s">
        <v>169</v>
      </c>
      <c r="D6254" s="324" t="s">
        <v>81</v>
      </c>
      <c r="E6254" s="324" t="s">
        <v>47</v>
      </c>
      <c r="F6254" s="324">
        <v>90</v>
      </c>
      <c r="G6254" s="324" t="s">
        <v>170</v>
      </c>
      <c r="H6254" s="324" t="s">
        <v>170</v>
      </c>
      <c r="I6254" s="324" t="s">
        <v>170</v>
      </c>
    </row>
    <row r="6255" spans="1:9" x14ac:dyDescent="0.25">
      <c r="A6255" s="393">
        <v>44228</v>
      </c>
      <c r="B6255" s="325" t="s">
        <v>150</v>
      </c>
      <c r="C6255" s="325" t="s">
        <v>169</v>
      </c>
      <c r="D6255" s="325" t="s">
        <v>81</v>
      </c>
      <c r="E6255" s="325" t="s">
        <v>48</v>
      </c>
      <c r="F6255" s="325">
        <v>90</v>
      </c>
      <c r="G6255" s="325" t="s">
        <v>170</v>
      </c>
      <c r="H6255" s="325" t="s">
        <v>170</v>
      </c>
      <c r="I6255" s="325" t="s">
        <v>170</v>
      </c>
    </row>
    <row r="6256" spans="1:9" x14ac:dyDescent="0.25">
      <c r="A6256" s="392">
        <v>44228</v>
      </c>
      <c r="B6256" s="324" t="s">
        <v>150</v>
      </c>
      <c r="C6256" s="324" t="s">
        <v>169</v>
      </c>
      <c r="D6256" s="324" t="s">
        <v>81</v>
      </c>
      <c r="E6256" s="324" t="s">
        <v>50</v>
      </c>
      <c r="F6256" s="324">
        <v>89</v>
      </c>
      <c r="G6256" s="324" t="s">
        <v>170</v>
      </c>
      <c r="H6256" s="324" t="s">
        <v>170</v>
      </c>
      <c r="I6256" s="324" t="s">
        <v>170</v>
      </c>
    </row>
    <row r="6257" spans="1:9" x14ac:dyDescent="0.25">
      <c r="A6257" s="393">
        <v>44228</v>
      </c>
      <c r="B6257" s="325" t="s">
        <v>91</v>
      </c>
      <c r="C6257" s="325" t="s">
        <v>169</v>
      </c>
      <c r="D6257" s="325" t="s">
        <v>81</v>
      </c>
      <c r="E6257" s="325" t="s">
        <v>46</v>
      </c>
      <c r="F6257" s="325">
        <v>1020</v>
      </c>
      <c r="G6257" s="325" t="s">
        <v>170</v>
      </c>
      <c r="H6257" s="325" t="s">
        <v>170</v>
      </c>
      <c r="I6257" s="325" t="s">
        <v>170</v>
      </c>
    </row>
    <row r="6258" spans="1:9" x14ac:dyDescent="0.25">
      <c r="A6258" s="392">
        <v>44228</v>
      </c>
      <c r="B6258" s="324" t="s">
        <v>91</v>
      </c>
      <c r="C6258" s="324" t="s">
        <v>169</v>
      </c>
      <c r="D6258" s="324" t="s">
        <v>81</v>
      </c>
      <c r="E6258" s="324" t="s">
        <v>47</v>
      </c>
      <c r="F6258" s="324">
        <v>538</v>
      </c>
      <c r="G6258" s="324" t="s">
        <v>170</v>
      </c>
      <c r="H6258" s="324" t="s">
        <v>170</v>
      </c>
      <c r="I6258" s="324" t="s">
        <v>170</v>
      </c>
    </row>
    <row r="6259" spans="1:9" x14ac:dyDescent="0.25">
      <c r="A6259" s="393">
        <v>44228</v>
      </c>
      <c r="B6259" s="325" t="s">
        <v>91</v>
      </c>
      <c r="C6259" s="325" t="s">
        <v>169</v>
      </c>
      <c r="D6259" s="325" t="s">
        <v>81</v>
      </c>
      <c r="E6259" s="325" t="s">
        <v>48</v>
      </c>
      <c r="F6259" s="325">
        <v>619</v>
      </c>
      <c r="G6259" s="325" t="s">
        <v>170</v>
      </c>
      <c r="H6259" s="325" t="s">
        <v>170</v>
      </c>
      <c r="I6259" s="325" t="s">
        <v>170</v>
      </c>
    </row>
    <row r="6260" spans="1:9" x14ac:dyDescent="0.25">
      <c r="A6260" s="392">
        <v>44228</v>
      </c>
      <c r="B6260" s="324" t="s">
        <v>91</v>
      </c>
      <c r="C6260" s="324" t="s">
        <v>169</v>
      </c>
      <c r="D6260" s="324" t="s">
        <v>81</v>
      </c>
      <c r="E6260" s="324" t="s">
        <v>50</v>
      </c>
      <c r="F6260" s="324">
        <v>652</v>
      </c>
      <c r="G6260" s="324" t="s">
        <v>170</v>
      </c>
      <c r="H6260" s="324" t="s">
        <v>170</v>
      </c>
      <c r="I6260" s="324" t="s">
        <v>170</v>
      </c>
    </row>
    <row r="6261" spans="1:9" x14ac:dyDescent="0.25">
      <c r="A6261" s="393">
        <v>44228</v>
      </c>
      <c r="B6261" s="325" t="s">
        <v>91</v>
      </c>
      <c r="C6261" s="325" t="s">
        <v>169</v>
      </c>
      <c r="D6261" s="325" t="s">
        <v>82</v>
      </c>
      <c r="E6261" s="325" t="s">
        <v>9</v>
      </c>
      <c r="F6261" s="325">
        <v>449</v>
      </c>
      <c r="G6261" s="325">
        <v>435</v>
      </c>
      <c r="H6261" s="325">
        <v>14</v>
      </c>
      <c r="I6261" s="325">
        <v>0.03</v>
      </c>
    </row>
    <row r="6262" spans="1:9" x14ac:dyDescent="0.25">
      <c r="A6262" s="392">
        <v>44228</v>
      </c>
      <c r="B6262" s="324" t="s">
        <v>91</v>
      </c>
      <c r="C6262" s="324" t="s">
        <v>169</v>
      </c>
      <c r="D6262" s="324" t="s">
        <v>82</v>
      </c>
      <c r="E6262" s="324" t="s">
        <v>10</v>
      </c>
      <c r="F6262" s="324">
        <v>175</v>
      </c>
      <c r="G6262" s="324">
        <v>174</v>
      </c>
      <c r="H6262" s="324">
        <v>1</v>
      </c>
      <c r="I6262" s="324">
        <v>0.01</v>
      </c>
    </row>
    <row r="6263" spans="1:9" x14ac:dyDescent="0.25">
      <c r="A6263" s="393">
        <v>44228</v>
      </c>
      <c r="B6263" s="325" t="s">
        <v>91</v>
      </c>
      <c r="C6263" s="325" t="s">
        <v>169</v>
      </c>
      <c r="D6263" s="325" t="s">
        <v>82</v>
      </c>
      <c r="E6263" s="325" t="s">
        <v>11</v>
      </c>
      <c r="F6263" s="325">
        <v>466</v>
      </c>
      <c r="G6263" s="325">
        <v>456</v>
      </c>
      <c r="H6263" s="325">
        <v>10</v>
      </c>
      <c r="I6263" s="325">
        <v>0.02</v>
      </c>
    </row>
    <row r="6264" spans="1:9" x14ac:dyDescent="0.25">
      <c r="A6264" s="392">
        <v>44228</v>
      </c>
      <c r="B6264" s="324" t="s">
        <v>91</v>
      </c>
      <c r="C6264" s="324" t="s">
        <v>169</v>
      </c>
      <c r="D6264" s="324" t="s">
        <v>82</v>
      </c>
      <c r="E6264" s="324" t="s">
        <v>12</v>
      </c>
      <c r="F6264" s="324">
        <v>1101</v>
      </c>
      <c r="G6264" s="324">
        <v>1079</v>
      </c>
      <c r="H6264" s="324">
        <v>22</v>
      </c>
      <c r="I6264" s="324">
        <v>0.02</v>
      </c>
    </row>
    <row r="6265" spans="1:9" x14ac:dyDescent="0.25">
      <c r="A6265" s="393">
        <v>44228</v>
      </c>
      <c r="B6265" s="325" t="s">
        <v>91</v>
      </c>
      <c r="C6265" s="325" t="s">
        <v>169</v>
      </c>
      <c r="D6265" s="325" t="s">
        <v>82</v>
      </c>
      <c r="E6265" s="325" t="s">
        <v>13</v>
      </c>
      <c r="F6265" s="325">
        <v>441</v>
      </c>
      <c r="G6265" s="325">
        <v>422</v>
      </c>
      <c r="H6265" s="325">
        <v>19</v>
      </c>
      <c r="I6265" s="325">
        <v>0.05</v>
      </c>
    </row>
    <row r="6266" spans="1:9" x14ac:dyDescent="0.25">
      <c r="A6266" s="392">
        <v>44228</v>
      </c>
      <c r="B6266" s="324" t="s">
        <v>151</v>
      </c>
      <c r="C6266" s="324" t="s">
        <v>169</v>
      </c>
      <c r="D6266" s="324" t="s">
        <v>81</v>
      </c>
      <c r="E6266" s="324" t="s">
        <v>46</v>
      </c>
      <c r="F6266" s="324">
        <v>64</v>
      </c>
      <c r="G6266" s="324" t="s">
        <v>170</v>
      </c>
      <c r="H6266" s="324" t="s">
        <v>170</v>
      </c>
      <c r="I6266" s="324" t="s">
        <v>170</v>
      </c>
    </row>
    <row r="6267" spans="1:9" x14ac:dyDescent="0.25">
      <c r="A6267" s="393">
        <v>44228</v>
      </c>
      <c r="B6267" s="325" t="s">
        <v>151</v>
      </c>
      <c r="C6267" s="325" t="s">
        <v>169</v>
      </c>
      <c r="D6267" s="325" t="s">
        <v>81</v>
      </c>
      <c r="E6267" s="325" t="s">
        <v>47</v>
      </c>
      <c r="F6267" s="325">
        <v>79</v>
      </c>
      <c r="G6267" s="325" t="s">
        <v>170</v>
      </c>
      <c r="H6267" s="325" t="s">
        <v>170</v>
      </c>
      <c r="I6267" s="325" t="s">
        <v>170</v>
      </c>
    </row>
    <row r="6268" spans="1:9" x14ac:dyDescent="0.25">
      <c r="A6268" s="392">
        <v>44228</v>
      </c>
      <c r="B6268" s="324" t="s">
        <v>151</v>
      </c>
      <c r="C6268" s="324" t="s">
        <v>169</v>
      </c>
      <c r="D6268" s="324" t="s">
        <v>81</v>
      </c>
      <c r="E6268" s="324" t="s">
        <v>48</v>
      </c>
      <c r="F6268" s="324">
        <v>56</v>
      </c>
      <c r="G6268" s="324" t="s">
        <v>170</v>
      </c>
      <c r="H6268" s="324" t="s">
        <v>170</v>
      </c>
      <c r="I6268" s="324" t="s">
        <v>170</v>
      </c>
    </row>
    <row r="6269" spans="1:9" x14ac:dyDescent="0.25">
      <c r="A6269" s="393">
        <v>44228</v>
      </c>
      <c r="B6269" s="325" t="s">
        <v>151</v>
      </c>
      <c r="C6269" s="325" t="s">
        <v>169</v>
      </c>
      <c r="D6269" s="325" t="s">
        <v>81</v>
      </c>
      <c r="E6269" s="325" t="s">
        <v>50</v>
      </c>
      <c r="F6269" s="325">
        <v>76</v>
      </c>
      <c r="G6269" s="325" t="s">
        <v>170</v>
      </c>
      <c r="H6269" s="325" t="s">
        <v>170</v>
      </c>
      <c r="I6269" s="325" t="s">
        <v>170</v>
      </c>
    </row>
    <row r="6270" spans="1:9" x14ac:dyDescent="0.25">
      <c r="A6270" s="392">
        <v>44228</v>
      </c>
      <c r="B6270" s="324" t="s">
        <v>92</v>
      </c>
      <c r="C6270" s="324" t="s">
        <v>169</v>
      </c>
      <c r="D6270" s="324" t="s">
        <v>81</v>
      </c>
      <c r="E6270" s="324" t="s">
        <v>46</v>
      </c>
      <c r="F6270" s="324">
        <v>23</v>
      </c>
      <c r="G6270" s="324" t="s">
        <v>170</v>
      </c>
      <c r="H6270" s="324" t="s">
        <v>170</v>
      </c>
      <c r="I6270" s="324" t="s">
        <v>170</v>
      </c>
    </row>
    <row r="6271" spans="1:9" x14ac:dyDescent="0.25">
      <c r="A6271" s="393">
        <v>44228</v>
      </c>
      <c r="B6271" s="325" t="s">
        <v>92</v>
      </c>
      <c r="C6271" s="325" t="s">
        <v>169</v>
      </c>
      <c r="D6271" s="325" t="s">
        <v>81</v>
      </c>
      <c r="E6271" s="325" t="s">
        <v>47</v>
      </c>
      <c r="F6271" s="325">
        <v>227</v>
      </c>
      <c r="G6271" s="325" t="s">
        <v>170</v>
      </c>
      <c r="H6271" s="325" t="s">
        <v>170</v>
      </c>
      <c r="I6271" s="325" t="s">
        <v>170</v>
      </c>
    </row>
    <row r="6272" spans="1:9" x14ac:dyDescent="0.25">
      <c r="A6272" s="392">
        <v>44228</v>
      </c>
      <c r="B6272" s="324" t="s">
        <v>92</v>
      </c>
      <c r="C6272" s="324" t="s">
        <v>169</v>
      </c>
      <c r="D6272" s="324" t="s">
        <v>81</v>
      </c>
      <c r="E6272" s="324" t="s">
        <v>48</v>
      </c>
      <c r="F6272" s="324">
        <v>95</v>
      </c>
      <c r="G6272" s="324" t="s">
        <v>170</v>
      </c>
      <c r="H6272" s="324" t="s">
        <v>170</v>
      </c>
      <c r="I6272" s="324" t="s">
        <v>170</v>
      </c>
    </row>
    <row r="6273" spans="1:9" x14ac:dyDescent="0.25">
      <c r="A6273" s="393">
        <v>44228</v>
      </c>
      <c r="B6273" s="325" t="s">
        <v>92</v>
      </c>
      <c r="C6273" s="325" t="s">
        <v>169</v>
      </c>
      <c r="D6273" s="325" t="s">
        <v>81</v>
      </c>
      <c r="E6273" s="325" t="s">
        <v>50</v>
      </c>
      <c r="F6273" s="325">
        <v>500</v>
      </c>
      <c r="G6273" s="325" t="s">
        <v>170</v>
      </c>
      <c r="H6273" s="325" t="s">
        <v>170</v>
      </c>
      <c r="I6273" s="325" t="s">
        <v>170</v>
      </c>
    </row>
    <row r="6274" spans="1:9" x14ac:dyDescent="0.25">
      <c r="A6274" s="392">
        <v>44228</v>
      </c>
      <c r="B6274" s="324" t="s">
        <v>92</v>
      </c>
      <c r="C6274" s="324" t="s">
        <v>169</v>
      </c>
      <c r="D6274" s="324" t="s">
        <v>82</v>
      </c>
      <c r="E6274" s="324" t="s">
        <v>9</v>
      </c>
      <c r="F6274" s="324">
        <v>383</v>
      </c>
      <c r="G6274" s="324">
        <v>381</v>
      </c>
      <c r="H6274" s="324">
        <v>2</v>
      </c>
      <c r="I6274" s="324">
        <v>0.01</v>
      </c>
    </row>
    <row r="6275" spans="1:9" x14ac:dyDescent="0.25">
      <c r="A6275" s="393">
        <v>44228</v>
      </c>
      <c r="B6275" s="325" t="s">
        <v>92</v>
      </c>
      <c r="C6275" s="325" t="s">
        <v>169</v>
      </c>
      <c r="D6275" s="325" t="s">
        <v>82</v>
      </c>
      <c r="E6275" s="325" t="s">
        <v>10</v>
      </c>
      <c r="F6275" s="325">
        <v>187</v>
      </c>
      <c r="G6275" s="325">
        <v>185</v>
      </c>
      <c r="H6275" s="325">
        <v>2</v>
      </c>
      <c r="I6275" s="325">
        <v>0.01</v>
      </c>
    </row>
    <row r="6276" spans="1:9" x14ac:dyDescent="0.25">
      <c r="A6276" s="392">
        <v>44228</v>
      </c>
      <c r="B6276" s="324" t="s">
        <v>92</v>
      </c>
      <c r="C6276" s="324" t="s">
        <v>169</v>
      </c>
      <c r="D6276" s="324" t="s">
        <v>82</v>
      </c>
      <c r="E6276" s="324" t="s">
        <v>11</v>
      </c>
      <c r="F6276" s="324">
        <v>30</v>
      </c>
      <c r="G6276" s="324">
        <v>29</v>
      </c>
      <c r="H6276" s="324">
        <v>1</v>
      </c>
      <c r="I6276" s="324">
        <v>0.03</v>
      </c>
    </row>
    <row r="6277" spans="1:9" x14ac:dyDescent="0.25">
      <c r="A6277" s="393">
        <v>44228</v>
      </c>
      <c r="B6277" s="325" t="s">
        <v>92</v>
      </c>
      <c r="C6277" s="325" t="s">
        <v>169</v>
      </c>
      <c r="D6277" s="325" t="s">
        <v>82</v>
      </c>
      <c r="E6277" s="325" t="s">
        <v>12</v>
      </c>
      <c r="F6277" s="325">
        <v>18</v>
      </c>
      <c r="G6277" s="325">
        <v>18</v>
      </c>
      <c r="H6277" s="325">
        <v>0</v>
      </c>
      <c r="I6277" s="325">
        <v>0</v>
      </c>
    </row>
    <row r="6278" spans="1:9" x14ac:dyDescent="0.25">
      <c r="A6278" s="392">
        <v>44228</v>
      </c>
      <c r="B6278" s="324" t="s">
        <v>92</v>
      </c>
      <c r="C6278" s="324" t="s">
        <v>169</v>
      </c>
      <c r="D6278" s="324" t="s">
        <v>82</v>
      </c>
      <c r="E6278" s="324" t="s">
        <v>13</v>
      </c>
      <c r="F6278" s="324">
        <v>227</v>
      </c>
      <c r="G6278" s="324">
        <v>229</v>
      </c>
      <c r="H6278" s="324">
        <v>-2</v>
      </c>
      <c r="I6278" s="324">
        <v>-0.01</v>
      </c>
    </row>
    <row r="6279" spans="1:9" x14ac:dyDescent="0.25">
      <c r="A6279" s="393">
        <v>44228</v>
      </c>
      <c r="B6279" s="325" t="s">
        <v>152</v>
      </c>
      <c r="C6279" s="325" t="s">
        <v>169</v>
      </c>
      <c r="D6279" s="325" t="s">
        <v>81</v>
      </c>
      <c r="E6279" s="325" t="s">
        <v>46</v>
      </c>
      <c r="F6279" s="325">
        <v>104</v>
      </c>
      <c r="G6279" s="325" t="s">
        <v>170</v>
      </c>
      <c r="H6279" s="325" t="s">
        <v>170</v>
      </c>
      <c r="I6279" s="325" t="s">
        <v>170</v>
      </c>
    </row>
    <row r="6280" spans="1:9" x14ac:dyDescent="0.25">
      <c r="A6280" s="392">
        <v>44228</v>
      </c>
      <c r="B6280" s="324" t="s">
        <v>152</v>
      </c>
      <c r="C6280" s="324" t="s">
        <v>169</v>
      </c>
      <c r="D6280" s="324" t="s">
        <v>81</v>
      </c>
      <c r="E6280" s="324" t="s">
        <v>47</v>
      </c>
      <c r="F6280" s="324">
        <v>73</v>
      </c>
      <c r="G6280" s="324" t="s">
        <v>170</v>
      </c>
      <c r="H6280" s="324" t="s">
        <v>170</v>
      </c>
      <c r="I6280" s="324" t="s">
        <v>170</v>
      </c>
    </row>
    <row r="6281" spans="1:9" x14ac:dyDescent="0.25">
      <c r="A6281" s="393">
        <v>44228</v>
      </c>
      <c r="B6281" s="325" t="s">
        <v>152</v>
      </c>
      <c r="C6281" s="325" t="s">
        <v>169</v>
      </c>
      <c r="D6281" s="325" t="s">
        <v>81</v>
      </c>
      <c r="E6281" s="325" t="s">
        <v>48</v>
      </c>
      <c r="F6281" s="325">
        <v>37</v>
      </c>
      <c r="G6281" s="325" t="s">
        <v>170</v>
      </c>
      <c r="H6281" s="325" t="s">
        <v>170</v>
      </c>
      <c r="I6281" s="325" t="s">
        <v>170</v>
      </c>
    </row>
    <row r="6282" spans="1:9" x14ac:dyDescent="0.25">
      <c r="A6282" s="392">
        <v>44228</v>
      </c>
      <c r="B6282" s="324" t="s">
        <v>152</v>
      </c>
      <c r="C6282" s="324" t="s">
        <v>169</v>
      </c>
      <c r="D6282" s="324" t="s">
        <v>81</v>
      </c>
      <c r="E6282" s="324" t="s">
        <v>50</v>
      </c>
      <c r="F6282" s="324">
        <v>86</v>
      </c>
      <c r="G6282" s="324" t="s">
        <v>170</v>
      </c>
      <c r="H6282" s="324" t="s">
        <v>170</v>
      </c>
      <c r="I6282" s="324" t="s">
        <v>170</v>
      </c>
    </row>
    <row r="6283" spans="1:9" x14ac:dyDescent="0.25">
      <c r="A6283" s="393">
        <v>44228</v>
      </c>
      <c r="B6283" s="325" t="s">
        <v>153</v>
      </c>
      <c r="C6283" s="325" t="s">
        <v>169</v>
      </c>
      <c r="D6283" s="325" t="s">
        <v>81</v>
      </c>
      <c r="E6283" s="325" t="s">
        <v>46</v>
      </c>
      <c r="F6283" s="325">
        <v>107</v>
      </c>
      <c r="G6283" s="325" t="s">
        <v>170</v>
      </c>
      <c r="H6283" s="325" t="s">
        <v>170</v>
      </c>
      <c r="I6283" s="325" t="s">
        <v>170</v>
      </c>
    </row>
    <row r="6284" spans="1:9" x14ac:dyDescent="0.25">
      <c r="A6284" s="392">
        <v>44228</v>
      </c>
      <c r="B6284" s="324" t="s">
        <v>153</v>
      </c>
      <c r="C6284" s="324" t="s">
        <v>169</v>
      </c>
      <c r="D6284" s="324" t="s">
        <v>81</v>
      </c>
      <c r="E6284" s="324" t="s">
        <v>47</v>
      </c>
      <c r="F6284" s="324">
        <v>49</v>
      </c>
      <c r="G6284" s="324" t="s">
        <v>170</v>
      </c>
      <c r="H6284" s="324" t="s">
        <v>170</v>
      </c>
      <c r="I6284" s="324" t="s">
        <v>170</v>
      </c>
    </row>
    <row r="6285" spans="1:9" x14ac:dyDescent="0.25">
      <c r="A6285" s="393">
        <v>44228</v>
      </c>
      <c r="B6285" s="325" t="s">
        <v>153</v>
      </c>
      <c r="C6285" s="325" t="s">
        <v>169</v>
      </c>
      <c r="D6285" s="325" t="s">
        <v>81</v>
      </c>
      <c r="E6285" s="325" t="s">
        <v>48</v>
      </c>
      <c r="F6285" s="325">
        <v>54</v>
      </c>
      <c r="G6285" s="325" t="s">
        <v>170</v>
      </c>
      <c r="H6285" s="325" t="s">
        <v>170</v>
      </c>
      <c r="I6285" s="325" t="s">
        <v>170</v>
      </c>
    </row>
    <row r="6286" spans="1:9" x14ac:dyDescent="0.25">
      <c r="A6286" s="392">
        <v>44228</v>
      </c>
      <c r="B6286" s="324" t="s">
        <v>153</v>
      </c>
      <c r="C6286" s="324" t="s">
        <v>169</v>
      </c>
      <c r="D6286" s="324" t="s">
        <v>81</v>
      </c>
      <c r="E6286" s="324" t="s">
        <v>50</v>
      </c>
      <c r="F6286" s="324">
        <v>28</v>
      </c>
      <c r="G6286" s="324" t="s">
        <v>170</v>
      </c>
      <c r="H6286" s="324" t="s">
        <v>170</v>
      </c>
      <c r="I6286" s="324" t="s">
        <v>170</v>
      </c>
    </row>
    <row r="6287" spans="1:9" x14ac:dyDescent="0.25">
      <c r="A6287" s="393">
        <v>44228</v>
      </c>
      <c r="B6287" s="325" t="s">
        <v>154</v>
      </c>
      <c r="C6287" s="325" t="s">
        <v>169</v>
      </c>
      <c r="D6287" s="325" t="s">
        <v>81</v>
      </c>
      <c r="E6287" s="325" t="s">
        <v>46</v>
      </c>
      <c r="F6287" s="325">
        <v>13</v>
      </c>
      <c r="G6287" s="325" t="s">
        <v>170</v>
      </c>
      <c r="H6287" s="325" t="s">
        <v>170</v>
      </c>
      <c r="I6287" s="325" t="s">
        <v>170</v>
      </c>
    </row>
    <row r="6288" spans="1:9" x14ac:dyDescent="0.25">
      <c r="A6288" s="392">
        <v>44228</v>
      </c>
      <c r="B6288" s="324" t="s">
        <v>154</v>
      </c>
      <c r="C6288" s="324" t="s">
        <v>169</v>
      </c>
      <c r="D6288" s="324" t="s">
        <v>81</v>
      </c>
      <c r="E6288" s="324" t="s">
        <v>47</v>
      </c>
      <c r="F6288" s="324">
        <v>37</v>
      </c>
      <c r="G6288" s="324" t="s">
        <v>170</v>
      </c>
      <c r="H6288" s="324" t="s">
        <v>170</v>
      </c>
      <c r="I6288" s="324" t="s">
        <v>170</v>
      </c>
    </row>
    <row r="6289" spans="1:9" x14ac:dyDescent="0.25">
      <c r="A6289" s="393">
        <v>44228</v>
      </c>
      <c r="B6289" s="325" t="s">
        <v>154</v>
      </c>
      <c r="C6289" s="325" t="s">
        <v>169</v>
      </c>
      <c r="D6289" s="325" t="s">
        <v>81</v>
      </c>
      <c r="E6289" s="325" t="s">
        <v>48</v>
      </c>
      <c r="F6289" s="325">
        <v>19</v>
      </c>
      <c r="G6289" s="325" t="s">
        <v>170</v>
      </c>
      <c r="H6289" s="325" t="s">
        <v>170</v>
      </c>
      <c r="I6289" s="325" t="s">
        <v>170</v>
      </c>
    </row>
    <row r="6290" spans="1:9" x14ac:dyDescent="0.25">
      <c r="A6290" s="392">
        <v>44228</v>
      </c>
      <c r="B6290" s="324" t="s">
        <v>154</v>
      </c>
      <c r="C6290" s="324" t="s">
        <v>169</v>
      </c>
      <c r="D6290" s="324" t="s">
        <v>81</v>
      </c>
      <c r="E6290" s="324" t="s">
        <v>50</v>
      </c>
      <c r="F6290" s="324">
        <v>92</v>
      </c>
      <c r="G6290" s="324" t="s">
        <v>170</v>
      </c>
      <c r="H6290" s="324" t="s">
        <v>170</v>
      </c>
      <c r="I6290" s="324" t="s">
        <v>170</v>
      </c>
    </row>
    <row r="6291" spans="1:9" x14ac:dyDescent="0.25">
      <c r="A6291" s="393">
        <v>44228</v>
      </c>
      <c r="B6291" s="325" t="s">
        <v>155</v>
      </c>
      <c r="C6291" s="325" t="s">
        <v>169</v>
      </c>
      <c r="D6291" s="325" t="s">
        <v>81</v>
      </c>
      <c r="E6291" s="325" t="s">
        <v>46</v>
      </c>
      <c r="F6291" s="325">
        <v>193</v>
      </c>
      <c r="G6291" s="325" t="s">
        <v>170</v>
      </c>
      <c r="H6291" s="325" t="s">
        <v>170</v>
      </c>
      <c r="I6291" s="325" t="s">
        <v>170</v>
      </c>
    </row>
    <row r="6292" spans="1:9" x14ac:dyDescent="0.25">
      <c r="A6292" s="392">
        <v>44228</v>
      </c>
      <c r="B6292" s="324" t="s">
        <v>155</v>
      </c>
      <c r="C6292" s="324" t="s">
        <v>169</v>
      </c>
      <c r="D6292" s="324" t="s">
        <v>81</v>
      </c>
      <c r="E6292" s="324" t="s">
        <v>47</v>
      </c>
      <c r="F6292" s="324">
        <v>137</v>
      </c>
      <c r="G6292" s="324" t="s">
        <v>170</v>
      </c>
      <c r="H6292" s="324" t="s">
        <v>170</v>
      </c>
      <c r="I6292" s="324" t="s">
        <v>170</v>
      </c>
    </row>
    <row r="6293" spans="1:9" x14ac:dyDescent="0.25">
      <c r="A6293" s="393">
        <v>44228</v>
      </c>
      <c r="B6293" s="325" t="s">
        <v>155</v>
      </c>
      <c r="C6293" s="325" t="s">
        <v>169</v>
      </c>
      <c r="D6293" s="325" t="s">
        <v>81</v>
      </c>
      <c r="E6293" s="325" t="s">
        <v>48</v>
      </c>
      <c r="F6293" s="325">
        <v>124</v>
      </c>
      <c r="G6293" s="325" t="s">
        <v>170</v>
      </c>
      <c r="H6293" s="325" t="s">
        <v>170</v>
      </c>
      <c r="I6293" s="325" t="s">
        <v>170</v>
      </c>
    </row>
    <row r="6294" spans="1:9" x14ac:dyDescent="0.25">
      <c r="A6294" s="392">
        <v>44228</v>
      </c>
      <c r="B6294" s="324" t="s">
        <v>155</v>
      </c>
      <c r="C6294" s="324" t="s">
        <v>169</v>
      </c>
      <c r="D6294" s="324" t="s">
        <v>81</v>
      </c>
      <c r="E6294" s="324" t="s">
        <v>50</v>
      </c>
      <c r="F6294" s="324">
        <v>236</v>
      </c>
      <c r="G6294" s="324" t="s">
        <v>170</v>
      </c>
      <c r="H6294" s="324" t="s">
        <v>170</v>
      </c>
      <c r="I6294" s="324" t="s">
        <v>170</v>
      </c>
    </row>
    <row r="6295" spans="1:9" x14ac:dyDescent="0.25">
      <c r="A6295" s="393">
        <v>44228</v>
      </c>
      <c r="B6295" s="325" t="s">
        <v>155</v>
      </c>
      <c r="C6295" s="325" t="s">
        <v>169</v>
      </c>
      <c r="D6295" s="325" t="s">
        <v>82</v>
      </c>
      <c r="E6295" s="325" t="s">
        <v>9</v>
      </c>
      <c r="F6295" s="325">
        <v>40</v>
      </c>
      <c r="G6295" s="325" t="s">
        <v>170</v>
      </c>
      <c r="H6295" s="325" t="s">
        <v>170</v>
      </c>
      <c r="I6295" s="325" t="s">
        <v>170</v>
      </c>
    </row>
    <row r="6296" spans="1:9" x14ac:dyDescent="0.25">
      <c r="A6296" s="392">
        <v>44228</v>
      </c>
      <c r="B6296" s="324" t="s">
        <v>155</v>
      </c>
      <c r="C6296" s="324" t="s">
        <v>169</v>
      </c>
      <c r="D6296" s="324" t="s">
        <v>82</v>
      </c>
      <c r="E6296" s="324" t="s">
        <v>10</v>
      </c>
      <c r="F6296" s="324">
        <v>28</v>
      </c>
      <c r="G6296" s="324" t="s">
        <v>170</v>
      </c>
      <c r="H6296" s="324" t="s">
        <v>170</v>
      </c>
      <c r="I6296" s="324" t="s">
        <v>170</v>
      </c>
    </row>
    <row r="6297" spans="1:9" x14ac:dyDescent="0.25">
      <c r="A6297" s="393">
        <v>44228</v>
      </c>
      <c r="B6297" s="325" t="s">
        <v>155</v>
      </c>
      <c r="C6297" s="325" t="s">
        <v>169</v>
      </c>
      <c r="D6297" s="325" t="s">
        <v>82</v>
      </c>
      <c r="E6297" s="325" t="s">
        <v>11</v>
      </c>
      <c r="F6297" s="325">
        <v>52</v>
      </c>
      <c r="G6297" s="325" t="s">
        <v>170</v>
      </c>
      <c r="H6297" s="325" t="s">
        <v>170</v>
      </c>
      <c r="I6297" s="325" t="s">
        <v>170</v>
      </c>
    </row>
    <row r="6298" spans="1:9" x14ac:dyDescent="0.25">
      <c r="A6298" s="392">
        <v>44228</v>
      </c>
      <c r="B6298" s="324" t="s">
        <v>155</v>
      </c>
      <c r="C6298" s="324" t="s">
        <v>169</v>
      </c>
      <c r="D6298" s="324" t="s">
        <v>82</v>
      </c>
      <c r="E6298" s="324" t="s">
        <v>12</v>
      </c>
      <c r="F6298" s="324">
        <v>126</v>
      </c>
      <c r="G6298" s="324" t="s">
        <v>170</v>
      </c>
      <c r="H6298" s="324" t="s">
        <v>170</v>
      </c>
      <c r="I6298" s="324" t="s">
        <v>170</v>
      </c>
    </row>
    <row r="6299" spans="1:9" x14ac:dyDescent="0.25">
      <c r="A6299" s="393">
        <v>44228</v>
      </c>
      <c r="B6299" s="325" t="s">
        <v>155</v>
      </c>
      <c r="C6299" s="325" t="s">
        <v>169</v>
      </c>
      <c r="D6299" s="325" t="s">
        <v>82</v>
      </c>
      <c r="E6299" s="325" t="s">
        <v>13</v>
      </c>
      <c r="F6299" s="325">
        <v>444</v>
      </c>
      <c r="G6299" s="325" t="s">
        <v>170</v>
      </c>
      <c r="H6299" s="325" t="s">
        <v>170</v>
      </c>
      <c r="I6299" s="325" t="s">
        <v>170</v>
      </c>
    </row>
    <row r="6300" spans="1:9" x14ac:dyDescent="0.25">
      <c r="A6300" s="392">
        <v>44228</v>
      </c>
      <c r="B6300" s="324" t="s">
        <v>156</v>
      </c>
      <c r="C6300" s="324" t="s">
        <v>169</v>
      </c>
      <c r="D6300" s="324" t="s">
        <v>81</v>
      </c>
      <c r="E6300" s="324" t="s">
        <v>46</v>
      </c>
      <c r="F6300" s="324">
        <v>124</v>
      </c>
      <c r="G6300" s="324" t="s">
        <v>170</v>
      </c>
      <c r="H6300" s="324" t="s">
        <v>170</v>
      </c>
      <c r="I6300" s="324" t="s">
        <v>170</v>
      </c>
    </row>
    <row r="6301" spans="1:9" x14ac:dyDescent="0.25">
      <c r="A6301" s="393">
        <v>44228</v>
      </c>
      <c r="B6301" s="325" t="s">
        <v>156</v>
      </c>
      <c r="C6301" s="325" t="s">
        <v>169</v>
      </c>
      <c r="D6301" s="325" t="s">
        <v>81</v>
      </c>
      <c r="E6301" s="325" t="s">
        <v>47</v>
      </c>
      <c r="F6301" s="325">
        <v>98</v>
      </c>
      <c r="G6301" s="325" t="s">
        <v>170</v>
      </c>
      <c r="H6301" s="325" t="s">
        <v>170</v>
      </c>
      <c r="I6301" s="325" t="s">
        <v>170</v>
      </c>
    </row>
    <row r="6302" spans="1:9" x14ac:dyDescent="0.25">
      <c r="A6302" s="392">
        <v>44228</v>
      </c>
      <c r="B6302" s="324" t="s">
        <v>156</v>
      </c>
      <c r="C6302" s="324" t="s">
        <v>169</v>
      </c>
      <c r="D6302" s="324" t="s">
        <v>81</v>
      </c>
      <c r="E6302" s="324" t="s">
        <v>48</v>
      </c>
      <c r="F6302" s="324">
        <v>91</v>
      </c>
      <c r="G6302" s="324" t="s">
        <v>170</v>
      </c>
      <c r="H6302" s="324" t="s">
        <v>170</v>
      </c>
      <c r="I6302" s="324" t="s">
        <v>170</v>
      </c>
    </row>
    <row r="6303" spans="1:9" x14ac:dyDescent="0.25">
      <c r="A6303" s="393">
        <v>44228</v>
      </c>
      <c r="B6303" s="325" t="s">
        <v>156</v>
      </c>
      <c r="C6303" s="325" t="s">
        <v>169</v>
      </c>
      <c r="D6303" s="325" t="s">
        <v>81</v>
      </c>
      <c r="E6303" s="325" t="s">
        <v>50</v>
      </c>
      <c r="F6303" s="325">
        <v>304</v>
      </c>
      <c r="G6303" s="325" t="s">
        <v>170</v>
      </c>
      <c r="H6303" s="325" t="s">
        <v>170</v>
      </c>
      <c r="I6303" s="325" t="s">
        <v>170</v>
      </c>
    </row>
    <row r="6304" spans="1:9" x14ac:dyDescent="0.25">
      <c r="A6304" s="392">
        <v>44228</v>
      </c>
      <c r="B6304" s="324" t="s">
        <v>156</v>
      </c>
      <c r="C6304" s="324" t="s">
        <v>169</v>
      </c>
      <c r="D6304" s="324" t="s">
        <v>82</v>
      </c>
      <c r="E6304" s="324" t="s">
        <v>9</v>
      </c>
      <c r="F6304" s="324">
        <v>23</v>
      </c>
      <c r="G6304" s="324" t="s">
        <v>170</v>
      </c>
      <c r="H6304" s="324" t="s">
        <v>170</v>
      </c>
      <c r="I6304" s="324" t="s">
        <v>170</v>
      </c>
    </row>
    <row r="6305" spans="1:9" x14ac:dyDescent="0.25">
      <c r="A6305" s="393">
        <v>44228</v>
      </c>
      <c r="B6305" s="325" t="s">
        <v>156</v>
      </c>
      <c r="C6305" s="325" t="s">
        <v>169</v>
      </c>
      <c r="D6305" s="325" t="s">
        <v>82</v>
      </c>
      <c r="E6305" s="325" t="s">
        <v>10</v>
      </c>
      <c r="F6305" s="325">
        <v>81</v>
      </c>
      <c r="G6305" s="325" t="s">
        <v>170</v>
      </c>
      <c r="H6305" s="325" t="s">
        <v>170</v>
      </c>
      <c r="I6305" s="325" t="s">
        <v>170</v>
      </c>
    </row>
    <row r="6306" spans="1:9" x14ac:dyDescent="0.25">
      <c r="A6306" s="392">
        <v>44228</v>
      </c>
      <c r="B6306" s="324" t="s">
        <v>156</v>
      </c>
      <c r="C6306" s="324" t="s">
        <v>169</v>
      </c>
      <c r="D6306" s="324" t="s">
        <v>82</v>
      </c>
      <c r="E6306" s="324" t="s">
        <v>11</v>
      </c>
      <c r="F6306" s="324">
        <v>141</v>
      </c>
      <c r="G6306" s="324" t="s">
        <v>170</v>
      </c>
      <c r="H6306" s="324" t="s">
        <v>170</v>
      </c>
      <c r="I6306" s="324" t="s">
        <v>170</v>
      </c>
    </row>
    <row r="6307" spans="1:9" x14ac:dyDescent="0.25">
      <c r="A6307" s="393">
        <v>44228</v>
      </c>
      <c r="B6307" s="325" t="s">
        <v>156</v>
      </c>
      <c r="C6307" s="325" t="s">
        <v>169</v>
      </c>
      <c r="D6307" s="325" t="s">
        <v>82</v>
      </c>
      <c r="E6307" s="325" t="s">
        <v>12</v>
      </c>
      <c r="F6307" s="325">
        <v>175</v>
      </c>
      <c r="G6307" s="325" t="s">
        <v>170</v>
      </c>
      <c r="H6307" s="325" t="s">
        <v>170</v>
      </c>
      <c r="I6307" s="325" t="s">
        <v>170</v>
      </c>
    </row>
    <row r="6308" spans="1:9" x14ac:dyDescent="0.25">
      <c r="A6308" s="392">
        <v>44228</v>
      </c>
      <c r="B6308" s="324" t="s">
        <v>156</v>
      </c>
      <c r="C6308" s="324" t="s">
        <v>169</v>
      </c>
      <c r="D6308" s="324" t="s">
        <v>82</v>
      </c>
      <c r="E6308" s="324" t="s">
        <v>13</v>
      </c>
      <c r="F6308" s="324">
        <v>197</v>
      </c>
      <c r="G6308" s="324" t="s">
        <v>170</v>
      </c>
      <c r="H6308" s="324" t="s">
        <v>170</v>
      </c>
      <c r="I6308" s="324" t="s">
        <v>170</v>
      </c>
    </row>
    <row r="6309" spans="1:9" x14ac:dyDescent="0.25">
      <c r="A6309" s="393">
        <v>44228</v>
      </c>
      <c r="B6309" s="325" t="s">
        <v>93</v>
      </c>
      <c r="C6309" s="325" t="s">
        <v>169</v>
      </c>
      <c r="D6309" s="325" t="s">
        <v>81</v>
      </c>
      <c r="E6309" s="325" t="s">
        <v>46</v>
      </c>
      <c r="F6309" s="325">
        <v>224</v>
      </c>
      <c r="G6309" s="325" t="s">
        <v>170</v>
      </c>
      <c r="H6309" s="325" t="s">
        <v>170</v>
      </c>
      <c r="I6309" s="325" t="s">
        <v>170</v>
      </c>
    </row>
    <row r="6310" spans="1:9" x14ac:dyDescent="0.25">
      <c r="A6310" s="392">
        <v>44228</v>
      </c>
      <c r="B6310" s="324" t="s">
        <v>93</v>
      </c>
      <c r="C6310" s="324" t="s">
        <v>169</v>
      </c>
      <c r="D6310" s="324" t="s">
        <v>81</v>
      </c>
      <c r="E6310" s="324" t="s">
        <v>47</v>
      </c>
      <c r="F6310" s="324">
        <v>164</v>
      </c>
      <c r="G6310" s="324" t="s">
        <v>170</v>
      </c>
      <c r="H6310" s="324" t="s">
        <v>170</v>
      </c>
      <c r="I6310" s="324" t="s">
        <v>170</v>
      </c>
    </row>
    <row r="6311" spans="1:9" x14ac:dyDescent="0.25">
      <c r="A6311" s="393">
        <v>44228</v>
      </c>
      <c r="B6311" s="325" t="s">
        <v>93</v>
      </c>
      <c r="C6311" s="325" t="s">
        <v>169</v>
      </c>
      <c r="D6311" s="325" t="s">
        <v>81</v>
      </c>
      <c r="E6311" s="325" t="s">
        <v>48</v>
      </c>
      <c r="F6311" s="325">
        <v>132</v>
      </c>
      <c r="G6311" s="325" t="s">
        <v>170</v>
      </c>
      <c r="H6311" s="325" t="s">
        <v>170</v>
      </c>
      <c r="I6311" s="325" t="s">
        <v>170</v>
      </c>
    </row>
    <row r="6312" spans="1:9" x14ac:dyDescent="0.25">
      <c r="A6312" s="392">
        <v>44228</v>
      </c>
      <c r="B6312" s="324" t="s">
        <v>93</v>
      </c>
      <c r="C6312" s="324" t="s">
        <v>169</v>
      </c>
      <c r="D6312" s="324" t="s">
        <v>81</v>
      </c>
      <c r="E6312" s="324" t="s">
        <v>50</v>
      </c>
      <c r="F6312" s="324">
        <v>389</v>
      </c>
      <c r="G6312" s="324" t="s">
        <v>170</v>
      </c>
      <c r="H6312" s="324" t="s">
        <v>170</v>
      </c>
      <c r="I6312" s="324" t="s">
        <v>170</v>
      </c>
    </row>
    <row r="6313" spans="1:9" x14ac:dyDescent="0.25">
      <c r="A6313" s="393">
        <v>44228</v>
      </c>
      <c r="B6313" s="325" t="s">
        <v>93</v>
      </c>
      <c r="C6313" s="325" t="s">
        <v>169</v>
      </c>
      <c r="D6313" s="325" t="s">
        <v>82</v>
      </c>
      <c r="E6313" s="325" t="s">
        <v>9</v>
      </c>
      <c r="F6313" s="325">
        <v>36</v>
      </c>
      <c r="G6313" s="325">
        <v>34</v>
      </c>
      <c r="H6313" s="325">
        <v>2</v>
      </c>
      <c r="I6313" s="325">
        <v>0.06</v>
      </c>
    </row>
    <row r="6314" spans="1:9" x14ac:dyDescent="0.25">
      <c r="A6314" s="392">
        <v>44228</v>
      </c>
      <c r="B6314" s="324" t="s">
        <v>93</v>
      </c>
      <c r="C6314" s="324" t="s">
        <v>169</v>
      </c>
      <c r="D6314" s="324" t="s">
        <v>82</v>
      </c>
      <c r="E6314" s="324" t="s">
        <v>10</v>
      </c>
      <c r="F6314" s="324">
        <v>117</v>
      </c>
      <c r="G6314" s="324">
        <v>120</v>
      </c>
      <c r="H6314" s="324">
        <v>-3</v>
      </c>
      <c r="I6314" s="324">
        <v>-0.03</v>
      </c>
    </row>
    <row r="6315" spans="1:9" x14ac:dyDescent="0.25">
      <c r="A6315" s="393">
        <v>44228</v>
      </c>
      <c r="B6315" s="325" t="s">
        <v>93</v>
      </c>
      <c r="C6315" s="325" t="s">
        <v>169</v>
      </c>
      <c r="D6315" s="325" t="s">
        <v>82</v>
      </c>
      <c r="E6315" s="325" t="s">
        <v>11</v>
      </c>
      <c r="F6315" s="325">
        <v>170</v>
      </c>
      <c r="G6315" s="325">
        <v>166</v>
      </c>
      <c r="H6315" s="325">
        <v>4</v>
      </c>
      <c r="I6315" s="325">
        <v>0.02</v>
      </c>
    </row>
    <row r="6316" spans="1:9" x14ac:dyDescent="0.25">
      <c r="A6316" s="392">
        <v>44228</v>
      </c>
      <c r="B6316" s="324" t="s">
        <v>93</v>
      </c>
      <c r="C6316" s="324" t="s">
        <v>169</v>
      </c>
      <c r="D6316" s="324" t="s">
        <v>82</v>
      </c>
      <c r="E6316" s="324" t="s">
        <v>12</v>
      </c>
      <c r="F6316" s="324">
        <v>246</v>
      </c>
      <c r="G6316" s="324">
        <v>243</v>
      </c>
      <c r="H6316" s="324">
        <v>3</v>
      </c>
      <c r="I6316" s="324">
        <v>0.01</v>
      </c>
    </row>
    <row r="6317" spans="1:9" x14ac:dyDescent="0.25">
      <c r="A6317" s="393">
        <v>44228</v>
      </c>
      <c r="B6317" s="325" t="s">
        <v>93</v>
      </c>
      <c r="C6317" s="325" t="s">
        <v>169</v>
      </c>
      <c r="D6317" s="325" t="s">
        <v>82</v>
      </c>
      <c r="E6317" s="325" t="s">
        <v>13</v>
      </c>
      <c r="F6317" s="325">
        <v>340</v>
      </c>
      <c r="G6317" s="325">
        <v>314</v>
      </c>
      <c r="H6317" s="325">
        <v>26</v>
      </c>
      <c r="I6317" s="325">
        <v>0.08</v>
      </c>
    </row>
    <row r="6318" spans="1:9" x14ac:dyDescent="0.25">
      <c r="A6318" s="392">
        <v>44228</v>
      </c>
      <c r="B6318" s="324" t="s">
        <v>171</v>
      </c>
      <c r="C6318" s="324" t="s">
        <v>169</v>
      </c>
      <c r="D6318" s="324" t="s">
        <v>81</v>
      </c>
      <c r="E6318" s="324" t="s">
        <v>46</v>
      </c>
      <c r="F6318" s="324" t="s">
        <v>170</v>
      </c>
      <c r="G6318" s="324" t="s">
        <v>170</v>
      </c>
      <c r="H6318" s="324" t="s">
        <v>170</v>
      </c>
      <c r="I6318" s="324" t="s">
        <v>170</v>
      </c>
    </row>
    <row r="6319" spans="1:9" x14ac:dyDescent="0.25">
      <c r="A6319" s="393">
        <v>44228</v>
      </c>
      <c r="B6319" s="325" t="s">
        <v>171</v>
      </c>
      <c r="C6319" s="325" t="s">
        <v>169</v>
      </c>
      <c r="D6319" s="325" t="s">
        <v>81</v>
      </c>
      <c r="E6319" s="325" t="s">
        <v>47</v>
      </c>
      <c r="F6319" s="325" t="s">
        <v>170</v>
      </c>
      <c r="G6319" s="325" t="s">
        <v>170</v>
      </c>
      <c r="H6319" s="325" t="s">
        <v>170</v>
      </c>
      <c r="I6319" s="325" t="s">
        <v>170</v>
      </c>
    </row>
    <row r="6320" spans="1:9" x14ac:dyDescent="0.25">
      <c r="A6320" s="392">
        <v>44228</v>
      </c>
      <c r="B6320" s="324" t="s">
        <v>171</v>
      </c>
      <c r="C6320" s="324" t="s">
        <v>169</v>
      </c>
      <c r="D6320" s="324" t="s">
        <v>81</v>
      </c>
      <c r="E6320" s="324" t="s">
        <v>48</v>
      </c>
      <c r="F6320" s="324" t="s">
        <v>170</v>
      </c>
      <c r="G6320" s="324" t="s">
        <v>170</v>
      </c>
      <c r="H6320" s="324" t="s">
        <v>170</v>
      </c>
      <c r="I6320" s="324" t="s">
        <v>170</v>
      </c>
    </row>
    <row r="6321" spans="1:9" x14ac:dyDescent="0.25">
      <c r="A6321" s="393">
        <v>44228</v>
      </c>
      <c r="B6321" s="325" t="s">
        <v>171</v>
      </c>
      <c r="C6321" s="325" t="s">
        <v>169</v>
      </c>
      <c r="D6321" s="325" t="s">
        <v>81</v>
      </c>
      <c r="E6321" s="325" t="s">
        <v>50</v>
      </c>
      <c r="F6321" s="325" t="s">
        <v>170</v>
      </c>
      <c r="G6321" s="325" t="s">
        <v>170</v>
      </c>
      <c r="H6321" s="325" t="s">
        <v>170</v>
      </c>
      <c r="I6321" s="325" t="s">
        <v>170</v>
      </c>
    </row>
    <row r="6322" spans="1:9" x14ac:dyDescent="0.25">
      <c r="A6322" s="392">
        <v>44228</v>
      </c>
      <c r="B6322" s="324" t="s">
        <v>171</v>
      </c>
      <c r="C6322" s="324" t="s">
        <v>169</v>
      </c>
      <c r="D6322" s="324" t="s">
        <v>82</v>
      </c>
      <c r="E6322" s="324" t="s">
        <v>9</v>
      </c>
      <c r="F6322" s="324" t="s">
        <v>170</v>
      </c>
      <c r="G6322" s="324" t="s">
        <v>170</v>
      </c>
      <c r="H6322" s="324" t="s">
        <v>170</v>
      </c>
      <c r="I6322" s="324" t="s">
        <v>170</v>
      </c>
    </row>
    <row r="6323" spans="1:9" x14ac:dyDescent="0.25">
      <c r="A6323" s="393">
        <v>44228</v>
      </c>
      <c r="B6323" s="325" t="s">
        <v>171</v>
      </c>
      <c r="C6323" s="325" t="s">
        <v>169</v>
      </c>
      <c r="D6323" s="325" t="s">
        <v>82</v>
      </c>
      <c r="E6323" s="325" t="s">
        <v>10</v>
      </c>
      <c r="F6323" s="325" t="s">
        <v>170</v>
      </c>
      <c r="G6323" s="325" t="s">
        <v>170</v>
      </c>
      <c r="H6323" s="325" t="s">
        <v>170</v>
      </c>
      <c r="I6323" s="325" t="s">
        <v>170</v>
      </c>
    </row>
    <row r="6324" spans="1:9" x14ac:dyDescent="0.25">
      <c r="A6324" s="392">
        <v>44228</v>
      </c>
      <c r="B6324" s="324" t="s">
        <v>171</v>
      </c>
      <c r="C6324" s="324" t="s">
        <v>169</v>
      </c>
      <c r="D6324" s="324" t="s">
        <v>82</v>
      </c>
      <c r="E6324" s="324" t="s">
        <v>11</v>
      </c>
      <c r="F6324" s="324" t="s">
        <v>170</v>
      </c>
      <c r="G6324" s="324" t="s">
        <v>170</v>
      </c>
      <c r="H6324" s="324" t="s">
        <v>170</v>
      </c>
      <c r="I6324" s="324" t="s">
        <v>170</v>
      </c>
    </row>
    <row r="6325" spans="1:9" x14ac:dyDescent="0.25">
      <c r="A6325" s="393">
        <v>44228</v>
      </c>
      <c r="B6325" s="325" t="s">
        <v>171</v>
      </c>
      <c r="C6325" s="325" t="s">
        <v>169</v>
      </c>
      <c r="D6325" s="325" t="s">
        <v>82</v>
      </c>
      <c r="E6325" s="325" t="s">
        <v>12</v>
      </c>
      <c r="F6325" s="325" t="s">
        <v>170</v>
      </c>
      <c r="G6325" s="325" t="s">
        <v>170</v>
      </c>
      <c r="H6325" s="325" t="s">
        <v>170</v>
      </c>
      <c r="I6325" s="325" t="s">
        <v>170</v>
      </c>
    </row>
    <row r="6326" spans="1:9" x14ac:dyDescent="0.25">
      <c r="A6326" s="392">
        <v>44228</v>
      </c>
      <c r="B6326" s="324" t="s">
        <v>171</v>
      </c>
      <c r="C6326" s="324" t="s">
        <v>169</v>
      </c>
      <c r="D6326" s="324" t="s">
        <v>82</v>
      </c>
      <c r="E6326" s="324" t="s">
        <v>13</v>
      </c>
      <c r="F6326" s="324" t="s">
        <v>170</v>
      </c>
      <c r="G6326" s="324" t="s">
        <v>170</v>
      </c>
      <c r="H6326" s="324" t="s">
        <v>170</v>
      </c>
      <c r="I6326" s="324" t="s">
        <v>170</v>
      </c>
    </row>
    <row r="6327" spans="1:9" x14ac:dyDescent="0.25">
      <c r="A6327" s="393">
        <v>44228</v>
      </c>
      <c r="B6327" s="325" t="s">
        <v>157</v>
      </c>
      <c r="C6327" s="325" t="s">
        <v>169</v>
      </c>
      <c r="D6327" s="325" t="s">
        <v>81</v>
      </c>
      <c r="E6327" s="325" t="s">
        <v>46</v>
      </c>
      <c r="F6327" s="325">
        <v>102</v>
      </c>
      <c r="G6327" s="325" t="s">
        <v>170</v>
      </c>
      <c r="H6327" s="325" t="s">
        <v>170</v>
      </c>
      <c r="I6327" s="325" t="s">
        <v>170</v>
      </c>
    </row>
    <row r="6328" spans="1:9" x14ac:dyDescent="0.25">
      <c r="A6328" s="392">
        <v>44228</v>
      </c>
      <c r="B6328" s="324" t="s">
        <v>157</v>
      </c>
      <c r="C6328" s="324" t="s">
        <v>169</v>
      </c>
      <c r="D6328" s="324" t="s">
        <v>81</v>
      </c>
      <c r="E6328" s="324" t="s">
        <v>47</v>
      </c>
      <c r="F6328" s="324">
        <v>90</v>
      </c>
      <c r="G6328" s="324" t="s">
        <v>170</v>
      </c>
      <c r="H6328" s="324" t="s">
        <v>170</v>
      </c>
      <c r="I6328" s="324" t="s">
        <v>170</v>
      </c>
    </row>
    <row r="6329" spans="1:9" x14ac:dyDescent="0.25">
      <c r="A6329" s="393">
        <v>44228</v>
      </c>
      <c r="B6329" s="325" t="s">
        <v>157</v>
      </c>
      <c r="C6329" s="325" t="s">
        <v>169</v>
      </c>
      <c r="D6329" s="325" t="s">
        <v>81</v>
      </c>
      <c r="E6329" s="325" t="s">
        <v>48</v>
      </c>
      <c r="F6329" s="325">
        <v>87</v>
      </c>
      <c r="G6329" s="325" t="s">
        <v>170</v>
      </c>
      <c r="H6329" s="325" t="s">
        <v>170</v>
      </c>
      <c r="I6329" s="325" t="s">
        <v>170</v>
      </c>
    </row>
    <row r="6330" spans="1:9" x14ac:dyDescent="0.25">
      <c r="A6330" s="392">
        <v>44228</v>
      </c>
      <c r="B6330" s="324" t="s">
        <v>157</v>
      </c>
      <c r="C6330" s="324" t="s">
        <v>169</v>
      </c>
      <c r="D6330" s="324" t="s">
        <v>81</v>
      </c>
      <c r="E6330" s="324" t="s">
        <v>50</v>
      </c>
      <c r="F6330" s="324">
        <v>150</v>
      </c>
      <c r="G6330" s="324" t="s">
        <v>170</v>
      </c>
      <c r="H6330" s="324" t="s">
        <v>170</v>
      </c>
      <c r="I6330" s="324" t="s">
        <v>170</v>
      </c>
    </row>
    <row r="6331" spans="1:9" x14ac:dyDescent="0.25">
      <c r="A6331" s="393">
        <v>44228</v>
      </c>
      <c r="B6331" s="325" t="s">
        <v>157</v>
      </c>
      <c r="C6331" s="325" t="s">
        <v>169</v>
      </c>
      <c r="D6331" s="325" t="s">
        <v>82</v>
      </c>
      <c r="E6331" s="325" t="s">
        <v>9</v>
      </c>
      <c r="F6331" s="325">
        <v>73</v>
      </c>
      <c r="G6331" s="325" t="s">
        <v>170</v>
      </c>
      <c r="H6331" s="325" t="s">
        <v>170</v>
      </c>
      <c r="I6331" s="325" t="s">
        <v>170</v>
      </c>
    </row>
    <row r="6332" spans="1:9" x14ac:dyDescent="0.25">
      <c r="A6332" s="392">
        <v>44228</v>
      </c>
      <c r="B6332" s="324" t="s">
        <v>157</v>
      </c>
      <c r="C6332" s="324" t="s">
        <v>169</v>
      </c>
      <c r="D6332" s="324" t="s">
        <v>82</v>
      </c>
      <c r="E6332" s="324" t="s">
        <v>10</v>
      </c>
      <c r="F6332" s="324">
        <v>15</v>
      </c>
      <c r="G6332" s="324" t="s">
        <v>170</v>
      </c>
      <c r="H6332" s="324" t="s">
        <v>170</v>
      </c>
      <c r="I6332" s="324" t="s">
        <v>170</v>
      </c>
    </row>
    <row r="6333" spans="1:9" x14ac:dyDescent="0.25">
      <c r="A6333" s="393">
        <v>44228</v>
      </c>
      <c r="B6333" s="325" t="s">
        <v>157</v>
      </c>
      <c r="C6333" s="325" t="s">
        <v>169</v>
      </c>
      <c r="D6333" s="325" t="s">
        <v>82</v>
      </c>
      <c r="E6333" s="325" t="s">
        <v>11</v>
      </c>
      <c r="F6333" s="325">
        <v>69</v>
      </c>
      <c r="G6333" s="325" t="s">
        <v>170</v>
      </c>
      <c r="H6333" s="325" t="s">
        <v>170</v>
      </c>
      <c r="I6333" s="325" t="s">
        <v>170</v>
      </c>
    </row>
    <row r="6334" spans="1:9" x14ac:dyDescent="0.25">
      <c r="A6334" s="392">
        <v>44228</v>
      </c>
      <c r="B6334" s="324" t="s">
        <v>157</v>
      </c>
      <c r="C6334" s="324" t="s">
        <v>169</v>
      </c>
      <c r="D6334" s="324" t="s">
        <v>82</v>
      </c>
      <c r="E6334" s="324" t="s">
        <v>12</v>
      </c>
      <c r="F6334" s="324">
        <v>46</v>
      </c>
      <c r="G6334" s="324" t="s">
        <v>170</v>
      </c>
      <c r="H6334" s="324" t="s">
        <v>170</v>
      </c>
      <c r="I6334" s="324" t="s">
        <v>170</v>
      </c>
    </row>
    <row r="6335" spans="1:9" x14ac:dyDescent="0.25">
      <c r="A6335" s="393">
        <v>44228</v>
      </c>
      <c r="B6335" s="325" t="s">
        <v>157</v>
      </c>
      <c r="C6335" s="325" t="s">
        <v>169</v>
      </c>
      <c r="D6335" s="325" t="s">
        <v>82</v>
      </c>
      <c r="E6335" s="325" t="s">
        <v>13</v>
      </c>
      <c r="F6335" s="325">
        <v>188</v>
      </c>
      <c r="G6335" s="325" t="s">
        <v>170</v>
      </c>
      <c r="H6335" s="325" t="s">
        <v>170</v>
      </c>
      <c r="I6335" s="325" t="s">
        <v>170</v>
      </c>
    </row>
    <row r="6336" spans="1:9" x14ac:dyDescent="0.25">
      <c r="A6336" s="392">
        <v>44228</v>
      </c>
      <c r="B6336" s="324" t="s">
        <v>158</v>
      </c>
      <c r="C6336" s="324" t="s">
        <v>169</v>
      </c>
      <c r="D6336" s="324" t="s">
        <v>81</v>
      </c>
      <c r="E6336" s="324" t="s">
        <v>46</v>
      </c>
      <c r="F6336" s="324">
        <v>319</v>
      </c>
      <c r="G6336" s="324" t="s">
        <v>170</v>
      </c>
      <c r="H6336" s="324" t="s">
        <v>170</v>
      </c>
      <c r="I6336" s="324" t="s">
        <v>170</v>
      </c>
    </row>
    <row r="6337" spans="1:9" x14ac:dyDescent="0.25">
      <c r="A6337" s="393">
        <v>44228</v>
      </c>
      <c r="B6337" s="325" t="s">
        <v>158</v>
      </c>
      <c r="C6337" s="325" t="s">
        <v>169</v>
      </c>
      <c r="D6337" s="325" t="s">
        <v>81</v>
      </c>
      <c r="E6337" s="325" t="s">
        <v>47</v>
      </c>
      <c r="F6337" s="325">
        <v>88</v>
      </c>
      <c r="G6337" s="325" t="s">
        <v>170</v>
      </c>
      <c r="H6337" s="325" t="s">
        <v>170</v>
      </c>
      <c r="I6337" s="325" t="s">
        <v>170</v>
      </c>
    </row>
    <row r="6338" spans="1:9" x14ac:dyDescent="0.25">
      <c r="A6338" s="392">
        <v>44228</v>
      </c>
      <c r="B6338" s="324" t="s">
        <v>158</v>
      </c>
      <c r="C6338" s="324" t="s">
        <v>169</v>
      </c>
      <c r="D6338" s="324" t="s">
        <v>81</v>
      </c>
      <c r="E6338" s="324" t="s">
        <v>48</v>
      </c>
      <c r="F6338" s="324">
        <v>81</v>
      </c>
      <c r="G6338" s="324" t="s">
        <v>170</v>
      </c>
      <c r="H6338" s="324" t="s">
        <v>170</v>
      </c>
      <c r="I6338" s="324" t="s">
        <v>170</v>
      </c>
    </row>
    <row r="6339" spans="1:9" x14ac:dyDescent="0.25">
      <c r="A6339" s="393">
        <v>44228</v>
      </c>
      <c r="B6339" s="325" t="s">
        <v>158</v>
      </c>
      <c r="C6339" s="325" t="s">
        <v>169</v>
      </c>
      <c r="D6339" s="325" t="s">
        <v>81</v>
      </c>
      <c r="E6339" s="325" t="s">
        <v>50</v>
      </c>
      <c r="F6339" s="325">
        <v>167</v>
      </c>
      <c r="G6339" s="325" t="s">
        <v>170</v>
      </c>
      <c r="H6339" s="325" t="s">
        <v>170</v>
      </c>
      <c r="I6339" s="325" t="s">
        <v>170</v>
      </c>
    </row>
    <row r="6340" spans="1:9" x14ac:dyDescent="0.25">
      <c r="A6340" s="392">
        <v>44228</v>
      </c>
      <c r="B6340" s="324" t="s">
        <v>158</v>
      </c>
      <c r="C6340" s="324" t="s">
        <v>169</v>
      </c>
      <c r="D6340" s="324" t="s">
        <v>82</v>
      </c>
      <c r="E6340" s="324" t="s">
        <v>9</v>
      </c>
      <c r="F6340" s="324">
        <v>42</v>
      </c>
      <c r="G6340" s="324" t="s">
        <v>170</v>
      </c>
      <c r="H6340" s="324" t="s">
        <v>170</v>
      </c>
      <c r="I6340" s="324" t="s">
        <v>170</v>
      </c>
    </row>
    <row r="6341" spans="1:9" x14ac:dyDescent="0.25">
      <c r="A6341" s="393">
        <v>44228</v>
      </c>
      <c r="B6341" s="325" t="s">
        <v>158</v>
      </c>
      <c r="C6341" s="325" t="s">
        <v>169</v>
      </c>
      <c r="D6341" s="325" t="s">
        <v>82</v>
      </c>
      <c r="E6341" s="325" t="s">
        <v>10</v>
      </c>
      <c r="F6341" s="325">
        <v>38</v>
      </c>
      <c r="G6341" s="325" t="s">
        <v>170</v>
      </c>
      <c r="H6341" s="325" t="s">
        <v>170</v>
      </c>
      <c r="I6341" s="325" t="s">
        <v>170</v>
      </c>
    </row>
    <row r="6342" spans="1:9" x14ac:dyDescent="0.25">
      <c r="A6342" s="392">
        <v>44228</v>
      </c>
      <c r="B6342" s="324" t="s">
        <v>158</v>
      </c>
      <c r="C6342" s="324" t="s">
        <v>169</v>
      </c>
      <c r="D6342" s="324" t="s">
        <v>82</v>
      </c>
      <c r="E6342" s="324" t="s">
        <v>11</v>
      </c>
      <c r="F6342" s="324">
        <v>66</v>
      </c>
      <c r="G6342" s="324" t="s">
        <v>170</v>
      </c>
      <c r="H6342" s="324" t="s">
        <v>170</v>
      </c>
      <c r="I6342" s="324" t="s">
        <v>170</v>
      </c>
    </row>
    <row r="6343" spans="1:9" x14ac:dyDescent="0.25">
      <c r="A6343" s="393">
        <v>44228</v>
      </c>
      <c r="B6343" s="325" t="s">
        <v>158</v>
      </c>
      <c r="C6343" s="325" t="s">
        <v>169</v>
      </c>
      <c r="D6343" s="325" t="s">
        <v>82</v>
      </c>
      <c r="E6343" s="325" t="s">
        <v>12</v>
      </c>
      <c r="F6343" s="325">
        <v>177</v>
      </c>
      <c r="G6343" s="325" t="s">
        <v>170</v>
      </c>
      <c r="H6343" s="325" t="s">
        <v>170</v>
      </c>
      <c r="I6343" s="325" t="s">
        <v>170</v>
      </c>
    </row>
    <row r="6344" spans="1:9" x14ac:dyDescent="0.25">
      <c r="A6344" s="392">
        <v>44228</v>
      </c>
      <c r="B6344" s="324" t="s">
        <v>158</v>
      </c>
      <c r="C6344" s="324" t="s">
        <v>169</v>
      </c>
      <c r="D6344" s="324" t="s">
        <v>82</v>
      </c>
      <c r="E6344" s="324" t="s">
        <v>13</v>
      </c>
      <c r="F6344" s="324">
        <v>332</v>
      </c>
      <c r="G6344" s="324" t="s">
        <v>170</v>
      </c>
      <c r="H6344" s="324" t="s">
        <v>170</v>
      </c>
      <c r="I6344" s="324" t="s">
        <v>170</v>
      </c>
    </row>
    <row r="6345" spans="1:9" x14ac:dyDescent="0.25">
      <c r="A6345" s="393">
        <v>44228</v>
      </c>
      <c r="B6345" s="325" t="s">
        <v>94</v>
      </c>
      <c r="C6345" s="325" t="s">
        <v>169</v>
      </c>
      <c r="D6345" s="325" t="s">
        <v>81</v>
      </c>
      <c r="E6345" s="325" t="s">
        <v>46</v>
      </c>
      <c r="F6345" s="325">
        <v>210</v>
      </c>
      <c r="G6345" s="325" t="s">
        <v>170</v>
      </c>
      <c r="H6345" s="325" t="s">
        <v>170</v>
      </c>
      <c r="I6345" s="325" t="s">
        <v>170</v>
      </c>
    </row>
    <row r="6346" spans="1:9" x14ac:dyDescent="0.25">
      <c r="A6346" s="392">
        <v>44228</v>
      </c>
      <c r="B6346" s="324" t="s">
        <v>94</v>
      </c>
      <c r="C6346" s="324" t="s">
        <v>169</v>
      </c>
      <c r="D6346" s="324" t="s">
        <v>81</v>
      </c>
      <c r="E6346" s="324" t="s">
        <v>47</v>
      </c>
      <c r="F6346" s="324">
        <v>569</v>
      </c>
      <c r="G6346" s="324" t="s">
        <v>170</v>
      </c>
      <c r="H6346" s="324" t="s">
        <v>170</v>
      </c>
      <c r="I6346" s="324" t="s">
        <v>170</v>
      </c>
    </row>
    <row r="6347" spans="1:9" x14ac:dyDescent="0.25">
      <c r="A6347" s="393">
        <v>44228</v>
      </c>
      <c r="B6347" s="325" t="s">
        <v>94</v>
      </c>
      <c r="C6347" s="325" t="s">
        <v>169</v>
      </c>
      <c r="D6347" s="325" t="s">
        <v>81</v>
      </c>
      <c r="E6347" s="325" t="s">
        <v>48</v>
      </c>
      <c r="F6347" s="325">
        <v>254</v>
      </c>
      <c r="G6347" s="325" t="s">
        <v>170</v>
      </c>
      <c r="H6347" s="325" t="s">
        <v>170</v>
      </c>
      <c r="I6347" s="325" t="s">
        <v>170</v>
      </c>
    </row>
    <row r="6348" spans="1:9" x14ac:dyDescent="0.25">
      <c r="A6348" s="392">
        <v>44228</v>
      </c>
      <c r="B6348" s="324" t="s">
        <v>94</v>
      </c>
      <c r="C6348" s="324" t="s">
        <v>169</v>
      </c>
      <c r="D6348" s="324" t="s">
        <v>81</v>
      </c>
      <c r="E6348" s="324" t="s">
        <v>50</v>
      </c>
      <c r="F6348" s="324">
        <v>1760</v>
      </c>
      <c r="G6348" s="324" t="s">
        <v>170</v>
      </c>
      <c r="H6348" s="324" t="s">
        <v>170</v>
      </c>
      <c r="I6348" s="324" t="s">
        <v>170</v>
      </c>
    </row>
    <row r="6349" spans="1:9" x14ac:dyDescent="0.25">
      <c r="A6349" s="393">
        <v>44228</v>
      </c>
      <c r="B6349" s="325" t="s">
        <v>94</v>
      </c>
      <c r="C6349" s="325" t="s">
        <v>169</v>
      </c>
      <c r="D6349" s="325" t="s">
        <v>82</v>
      </c>
      <c r="E6349" s="325" t="s">
        <v>9</v>
      </c>
      <c r="F6349" s="325">
        <v>734</v>
      </c>
      <c r="G6349" s="325">
        <v>721</v>
      </c>
      <c r="H6349" s="325">
        <v>13</v>
      </c>
      <c r="I6349" s="325">
        <v>0.02</v>
      </c>
    </row>
    <row r="6350" spans="1:9" x14ac:dyDescent="0.25">
      <c r="A6350" s="392">
        <v>44228</v>
      </c>
      <c r="B6350" s="324" t="s">
        <v>94</v>
      </c>
      <c r="C6350" s="324" t="s">
        <v>169</v>
      </c>
      <c r="D6350" s="324" t="s">
        <v>82</v>
      </c>
      <c r="E6350" s="324" t="s">
        <v>10</v>
      </c>
      <c r="F6350" s="324">
        <v>288</v>
      </c>
      <c r="G6350" s="324">
        <v>283</v>
      </c>
      <c r="H6350" s="324">
        <v>5</v>
      </c>
      <c r="I6350" s="324">
        <v>0.02</v>
      </c>
    </row>
    <row r="6351" spans="1:9" x14ac:dyDescent="0.25">
      <c r="A6351" s="393">
        <v>44228</v>
      </c>
      <c r="B6351" s="325" t="s">
        <v>94</v>
      </c>
      <c r="C6351" s="325" t="s">
        <v>169</v>
      </c>
      <c r="D6351" s="325" t="s">
        <v>82</v>
      </c>
      <c r="E6351" s="325" t="s">
        <v>11</v>
      </c>
      <c r="F6351" s="325">
        <v>598</v>
      </c>
      <c r="G6351" s="325">
        <v>588</v>
      </c>
      <c r="H6351" s="325">
        <v>10</v>
      </c>
      <c r="I6351" s="325">
        <v>0.02</v>
      </c>
    </row>
    <row r="6352" spans="1:9" x14ac:dyDescent="0.25">
      <c r="A6352" s="392">
        <v>44228</v>
      </c>
      <c r="B6352" s="324" t="s">
        <v>94</v>
      </c>
      <c r="C6352" s="324" t="s">
        <v>169</v>
      </c>
      <c r="D6352" s="324" t="s">
        <v>82</v>
      </c>
      <c r="E6352" s="324" t="s">
        <v>12</v>
      </c>
      <c r="F6352" s="324">
        <v>378</v>
      </c>
      <c r="G6352" s="324">
        <v>372</v>
      </c>
      <c r="H6352" s="324">
        <v>6</v>
      </c>
      <c r="I6352" s="324">
        <v>0.02</v>
      </c>
    </row>
    <row r="6353" spans="1:9" x14ac:dyDescent="0.25">
      <c r="A6353" s="393">
        <v>44228</v>
      </c>
      <c r="B6353" s="325" t="s">
        <v>94</v>
      </c>
      <c r="C6353" s="325" t="s">
        <v>169</v>
      </c>
      <c r="D6353" s="325" t="s">
        <v>82</v>
      </c>
      <c r="E6353" s="325" t="s">
        <v>13</v>
      </c>
      <c r="F6353" s="325">
        <v>795</v>
      </c>
      <c r="G6353" s="325">
        <v>824</v>
      </c>
      <c r="H6353" s="325">
        <v>-29</v>
      </c>
      <c r="I6353" s="325">
        <v>-0.04</v>
      </c>
    </row>
    <row r="6354" spans="1:9" x14ac:dyDescent="0.25">
      <c r="A6354" s="392">
        <v>44228</v>
      </c>
      <c r="B6354" s="324" t="s">
        <v>159</v>
      </c>
      <c r="C6354" s="324" t="s">
        <v>169</v>
      </c>
      <c r="D6354" s="324" t="s">
        <v>81</v>
      </c>
      <c r="E6354" s="324" t="s">
        <v>46</v>
      </c>
      <c r="F6354" s="324">
        <v>100</v>
      </c>
      <c r="G6354" s="324" t="s">
        <v>170</v>
      </c>
      <c r="H6354" s="324" t="s">
        <v>170</v>
      </c>
      <c r="I6354" s="324" t="s">
        <v>170</v>
      </c>
    </row>
    <row r="6355" spans="1:9" x14ac:dyDescent="0.25">
      <c r="A6355" s="393">
        <v>44228</v>
      </c>
      <c r="B6355" s="325" t="s">
        <v>159</v>
      </c>
      <c r="C6355" s="325" t="s">
        <v>169</v>
      </c>
      <c r="D6355" s="325" t="s">
        <v>81</v>
      </c>
      <c r="E6355" s="325" t="s">
        <v>47</v>
      </c>
      <c r="F6355" s="325">
        <v>66</v>
      </c>
      <c r="G6355" s="325" t="s">
        <v>170</v>
      </c>
      <c r="H6355" s="325" t="s">
        <v>170</v>
      </c>
      <c r="I6355" s="325" t="s">
        <v>170</v>
      </c>
    </row>
    <row r="6356" spans="1:9" x14ac:dyDescent="0.25">
      <c r="A6356" s="392">
        <v>44228</v>
      </c>
      <c r="B6356" s="324" t="s">
        <v>159</v>
      </c>
      <c r="C6356" s="324" t="s">
        <v>169</v>
      </c>
      <c r="D6356" s="324" t="s">
        <v>81</v>
      </c>
      <c r="E6356" s="324" t="s">
        <v>48</v>
      </c>
      <c r="F6356" s="324">
        <v>41</v>
      </c>
      <c r="G6356" s="324" t="s">
        <v>170</v>
      </c>
      <c r="H6356" s="324" t="s">
        <v>170</v>
      </c>
      <c r="I6356" s="324" t="s">
        <v>170</v>
      </c>
    </row>
    <row r="6357" spans="1:9" x14ac:dyDescent="0.25">
      <c r="A6357" s="393">
        <v>44228</v>
      </c>
      <c r="B6357" s="325" t="s">
        <v>159</v>
      </c>
      <c r="C6357" s="325" t="s">
        <v>169</v>
      </c>
      <c r="D6357" s="325" t="s">
        <v>81</v>
      </c>
      <c r="E6357" s="325" t="s">
        <v>50</v>
      </c>
      <c r="F6357" s="325">
        <v>85</v>
      </c>
      <c r="G6357" s="325" t="s">
        <v>170</v>
      </c>
      <c r="H6357" s="325" t="s">
        <v>170</v>
      </c>
      <c r="I6357" s="325" t="s">
        <v>170</v>
      </c>
    </row>
    <row r="6358" spans="1:9" x14ac:dyDescent="0.25">
      <c r="A6358" s="392">
        <v>44228</v>
      </c>
      <c r="B6358" s="324" t="s">
        <v>159</v>
      </c>
      <c r="C6358" s="324" t="s">
        <v>169</v>
      </c>
      <c r="D6358" s="324" t="s">
        <v>82</v>
      </c>
      <c r="E6358" s="324" t="s">
        <v>9</v>
      </c>
      <c r="F6358" s="324">
        <v>13</v>
      </c>
      <c r="G6358" s="324" t="s">
        <v>170</v>
      </c>
      <c r="H6358" s="324" t="s">
        <v>170</v>
      </c>
      <c r="I6358" s="324" t="s">
        <v>170</v>
      </c>
    </row>
    <row r="6359" spans="1:9" x14ac:dyDescent="0.25">
      <c r="A6359" s="393">
        <v>44228</v>
      </c>
      <c r="B6359" s="325" t="s">
        <v>159</v>
      </c>
      <c r="C6359" s="325" t="s">
        <v>169</v>
      </c>
      <c r="D6359" s="325" t="s">
        <v>82</v>
      </c>
      <c r="E6359" s="325" t="s">
        <v>10</v>
      </c>
      <c r="F6359" s="325">
        <v>36</v>
      </c>
      <c r="G6359" s="325" t="s">
        <v>170</v>
      </c>
      <c r="H6359" s="325" t="s">
        <v>170</v>
      </c>
      <c r="I6359" s="325" t="s">
        <v>170</v>
      </c>
    </row>
    <row r="6360" spans="1:9" x14ac:dyDescent="0.25">
      <c r="A6360" s="392">
        <v>44228</v>
      </c>
      <c r="B6360" s="324" t="s">
        <v>159</v>
      </c>
      <c r="C6360" s="324" t="s">
        <v>169</v>
      </c>
      <c r="D6360" s="324" t="s">
        <v>82</v>
      </c>
      <c r="E6360" s="324" t="s">
        <v>11</v>
      </c>
      <c r="F6360" s="324">
        <v>29</v>
      </c>
      <c r="G6360" s="324" t="s">
        <v>170</v>
      </c>
      <c r="H6360" s="324" t="s">
        <v>170</v>
      </c>
      <c r="I6360" s="324" t="s">
        <v>170</v>
      </c>
    </row>
    <row r="6361" spans="1:9" x14ac:dyDescent="0.25">
      <c r="A6361" s="393">
        <v>44228</v>
      </c>
      <c r="B6361" s="325" t="s">
        <v>159</v>
      </c>
      <c r="C6361" s="325" t="s">
        <v>169</v>
      </c>
      <c r="D6361" s="325" t="s">
        <v>82</v>
      </c>
      <c r="E6361" s="325" t="s">
        <v>12</v>
      </c>
      <c r="F6361" s="325">
        <v>71</v>
      </c>
      <c r="G6361" s="325" t="s">
        <v>170</v>
      </c>
      <c r="H6361" s="325" t="s">
        <v>170</v>
      </c>
      <c r="I6361" s="325" t="s">
        <v>170</v>
      </c>
    </row>
    <row r="6362" spans="1:9" x14ac:dyDescent="0.25">
      <c r="A6362" s="392">
        <v>44228</v>
      </c>
      <c r="B6362" s="324" t="s">
        <v>159</v>
      </c>
      <c r="C6362" s="324" t="s">
        <v>169</v>
      </c>
      <c r="D6362" s="324" t="s">
        <v>82</v>
      </c>
      <c r="E6362" s="324" t="s">
        <v>13</v>
      </c>
      <c r="F6362" s="324">
        <v>143</v>
      </c>
      <c r="G6362" s="324" t="s">
        <v>170</v>
      </c>
      <c r="H6362" s="324" t="s">
        <v>170</v>
      </c>
      <c r="I6362" s="324" t="s">
        <v>170</v>
      </c>
    </row>
    <row r="6363" spans="1:9" x14ac:dyDescent="0.25">
      <c r="A6363" s="393">
        <v>44228</v>
      </c>
      <c r="B6363" s="325" t="s">
        <v>160</v>
      </c>
      <c r="C6363" s="325" t="s">
        <v>169</v>
      </c>
      <c r="D6363" s="325" t="s">
        <v>81</v>
      </c>
      <c r="E6363" s="325" t="s">
        <v>46</v>
      </c>
      <c r="F6363" s="325">
        <v>18</v>
      </c>
      <c r="G6363" s="325" t="s">
        <v>170</v>
      </c>
      <c r="H6363" s="325" t="s">
        <v>170</v>
      </c>
      <c r="I6363" s="325" t="s">
        <v>170</v>
      </c>
    </row>
    <row r="6364" spans="1:9" x14ac:dyDescent="0.25">
      <c r="A6364" s="392">
        <v>44228</v>
      </c>
      <c r="B6364" s="324" t="s">
        <v>160</v>
      </c>
      <c r="C6364" s="324" t="s">
        <v>169</v>
      </c>
      <c r="D6364" s="324" t="s">
        <v>81</v>
      </c>
      <c r="E6364" s="324" t="s">
        <v>47</v>
      </c>
      <c r="F6364" s="324">
        <v>20</v>
      </c>
      <c r="G6364" s="324" t="s">
        <v>170</v>
      </c>
      <c r="H6364" s="324" t="s">
        <v>170</v>
      </c>
      <c r="I6364" s="324" t="s">
        <v>170</v>
      </c>
    </row>
    <row r="6365" spans="1:9" x14ac:dyDescent="0.25">
      <c r="A6365" s="393">
        <v>44228</v>
      </c>
      <c r="B6365" s="325" t="s">
        <v>160</v>
      </c>
      <c r="C6365" s="325" t="s">
        <v>169</v>
      </c>
      <c r="D6365" s="325" t="s">
        <v>81</v>
      </c>
      <c r="E6365" s="325" t="s">
        <v>48</v>
      </c>
      <c r="F6365" s="325">
        <v>24</v>
      </c>
      <c r="G6365" s="325" t="s">
        <v>170</v>
      </c>
      <c r="H6365" s="325" t="s">
        <v>170</v>
      </c>
      <c r="I6365" s="325" t="s">
        <v>170</v>
      </c>
    </row>
    <row r="6366" spans="1:9" x14ac:dyDescent="0.25">
      <c r="A6366" s="392">
        <v>44228</v>
      </c>
      <c r="B6366" s="324" t="s">
        <v>160</v>
      </c>
      <c r="C6366" s="324" t="s">
        <v>169</v>
      </c>
      <c r="D6366" s="324" t="s">
        <v>81</v>
      </c>
      <c r="E6366" s="324" t="s">
        <v>50</v>
      </c>
      <c r="F6366" s="324">
        <v>105</v>
      </c>
      <c r="G6366" s="324" t="s">
        <v>170</v>
      </c>
      <c r="H6366" s="324" t="s">
        <v>170</v>
      </c>
      <c r="I6366" s="324" t="s">
        <v>170</v>
      </c>
    </row>
    <row r="6367" spans="1:9" x14ac:dyDescent="0.25">
      <c r="A6367" s="393">
        <v>44228</v>
      </c>
      <c r="B6367" s="325" t="s">
        <v>13</v>
      </c>
      <c r="C6367" s="325" t="s">
        <v>169</v>
      </c>
      <c r="D6367" s="325" t="s">
        <v>81</v>
      </c>
      <c r="E6367" s="325" t="s">
        <v>46</v>
      </c>
      <c r="F6367" s="325">
        <v>173</v>
      </c>
      <c r="G6367" s="325" t="s">
        <v>170</v>
      </c>
      <c r="H6367" s="325" t="s">
        <v>170</v>
      </c>
      <c r="I6367" s="325" t="s">
        <v>170</v>
      </c>
    </row>
    <row r="6368" spans="1:9" x14ac:dyDescent="0.25">
      <c r="A6368" s="392">
        <v>44228</v>
      </c>
      <c r="B6368" s="324" t="s">
        <v>13</v>
      </c>
      <c r="C6368" s="324" t="s">
        <v>169</v>
      </c>
      <c r="D6368" s="324" t="s">
        <v>81</v>
      </c>
      <c r="E6368" s="324" t="s">
        <v>47</v>
      </c>
      <c r="F6368" s="324">
        <v>84</v>
      </c>
      <c r="G6368" s="324" t="s">
        <v>170</v>
      </c>
      <c r="H6368" s="324" t="s">
        <v>170</v>
      </c>
      <c r="I6368" s="324" t="s">
        <v>170</v>
      </c>
    </row>
    <row r="6369" spans="1:9" x14ac:dyDescent="0.25">
      <c r="A6369" s="393">
        <v>44228</v>
      </c>
      <c r="B6369" s="325" t="s">
        <v>13</v>
      </c>
      <c r="C6369" s="325" t="s">
        <v>169</v>
      </c>
      <c r="D6369" s="325" t="s">
        <v>81</v>
      </c>
      <c r="E6369" s="325" t="s">
        <v>48</v>
      </c>
      <c r="F6369" s="325">
        <v>85</v>
      </c>
      <c r="G6369" s="325" t="s">
        <v>170</v>
      </c>
      <c r="H6369" s="325" t="s">
        <v>170</v>
      </c>
      <c r="I6369" s="325" t="s">
        <v>170</v>
      </c>
    </row>
    <row r="6370" spans="1:9" x14ac:dyDescent="0.25">
      <c r="A6370" s="392">
        <v>44228</v>
      </c>
      <c r="B6370" s="324" t="s">
        <v>13</v>
      </c>
      <c r="C6370" s="324" t="s">
        <v>169</v>
      </c>
      <c r="D6370" s="324" t="s">
        <v>81</v>
      </c>
      <c r="E6370" s="324" t="s">
        <v>50</v>
      </c>
      <c r="F6370" s="324">
        <v>97</v>
      </c>
      <c r="G6370" s="324" t="s">
        <v>170</v>
      </c>
      <c r="H6370" s="324" t="s">
        <v>170</v>
      </c>
      <c r="I6370" s="324" t="s">
        <v>170</v>
      </c>
    </row>
    <row r="6371" spans="1:9" x14ac:dyDescent="0.25">
      <c r="A6371" s="393">
        <v>44228</v>
      </c>
      <c r="B6371" s="325" t="s">
        <v>95</v>
      </c>
      <c r="C6371" s="325" t="s">
        <v>169</v>
      </c>
      <c r="D6371" s="325" t="s">
        <v>81</v>
      </c>
      <c r="E6371" s="325" t="s">
        <v>46</v>
      </c>
      <c r="F6371" s="325">
        <v>614</v>
      </c>
      <c r="G6371" s="325" t="s">
        <v>170</v>
      </c>
      <c r="H6371" s="325" t="s">
        <v>170</v>
      </c>
      <c r="I6371" s="325" t="s">
        <v>170</v>
      </c>
    </row>
    <row r="6372" spans="1:9" x14ac:dyDescent="0.25">
      <c r="A6372" s="392">
        <v>44228</v>
      </c>
      <c r="B6372" s="324" t="s">
        <v>95</v>
      </c>
      <c r="C6372" s="324" t="s">
        <v>169</v>
      </c>
      <c r="D6372" s="324" t="s">
        <v>81</v>
      </c>
      <c r="E6372" s="324" t="s">
        <v>47</v>
      </c>
      <c r="F6372" s="324">
        <v>222</v>
      </c>
      <c r="G6372" s="324" t="s">
        <v>170</v>
      </c>
      <c r="H6372" s="324" t="s">
        <v>170</v>
      </c>
      <c r="I6372" s="324" t="s">
        <v>170</v>
      </c>
    </row>
    <row r="6373" spans="1:9" x14ac:dyDescent="0.25">
      <c r="A6373" s="393">
        <v>44228</v>
      </c>
      <c r="B6373" s="325" t="s">
        <v>95</v>
      </c>
      <c r="C6373" s="325" t="s">
        <v>169</v>
      </c>
      <c r="D6373" s="325" t="s">
        <v>81</v>
      </c>
      <c r="E6373" s="325" t="s">
        <v>48</v>
      </c>
      <c r="F6373" s="325">
        <v>226</v>
      </c>
      <c r="G6373" s="325" t="s">
        <v>170</v>
      </c>
      <c r="H6373" s="325" t="s">
        <v>170</v>
      </c>
      <c r="I6373" s="325" t="s">
        <v>170</v>
      </c>
    </row>
    <row r="6374" spans="1:9" x14ac:dyDescent="0.25">
      <c r="A6374" s="392">
        <v>44228</v>
      </c>
      <c r="B6374" s="324" t="s">
        <v>95</v>
      </c>
      <c r="C6374" s="324" t="s">
        <v>169</v>
      </c>
      <c r="D6374" s="324" t="s">
        <v>81</v>
      </c>
      <c r="E6374" s="324" t="s">
        <v>50</v>
      </c>
      <c r="F6374" s="324">
        <v>307</v>
      </c>
      <c r="G6374" s="324" t="s">
        <v>170</v>
      </c>
      <c r="H6374" s="324" t="s">
        <v>170</v>
      </c>
      <c r="I6374" s="324" t="s">
        <v>170</v>
      </c>
    </row>
    <row r="6375" spans="1:9" x14ac:dyDescent="0.25">
      <c r="A6375" s="393">
        <v>44228</v>
      </c>
      <c r="B6375" s="325" t="s">
        <v>95</v>
      </c>
      <c r="C6375" s="325" t="s">
        <v>169</v>
      </c>
      <c r="D6375" s="325" t="s">
        <v>82</v>
      </c>
      <c r="E6375" s="325" t="s">
        <v>9</v>
      </c>
      <c r="F6375" s="325">
        <v>42</v>
      </c>
      <c r="G6375" s="325">
        <v>42</v>
      </c>
      <c r="H6375" s="325">
        <v>0</v>
      </c>
      <c r="I6375" s="325">
        <v>0</v>
      </c>
    </row>
    <row r="6376" spans="1:9" x14ac:dyDescent="0.25">
      <c r="A6376" s="392">
        <v>44228</v>
      </c>
      <c r="B6376" s="324" t="s">
        <v>95</v>
      </c>
      <c r="C6376" s="324" t="s">
        <v>169</v>
      </c>
      <c r="D6376" s="324" t="s">
        <v>82</v>
      </c>
      <c r="E6376" s="324" t="s">
        <v>10</v>
      </c>
      <c r="F6376" s="324">
        <v>38</v>
      </c>
      <c r="G6376" s="324">
        <v>36</v>
      </c>
      <c r="H6376" s="324">
        <v>2</v>
      </c>
      <c r="I6376" s="324">
        <v>0.06</v>
      </c>
    </row>
    <row r="6377" spans="1:9" x14ac:dyDescent="0.25">
      <c r="A6377" s="393">
        <v>44228</v>
      </c>
      <c r="B6377" s="325" t="s">
        <v>95</v>
      </c>
      <c r="C6377" s="325" t="s">
        <v>169</v>
      </c>
      <c r="D6377" s="325" t="s">
        <v>82</v>
      </c>
      <c r="E6377" s="325" t="s">
        <v>11</v>
      </c>
      <c r="F6377" s="325">
        <v>66</v>
      </c>
      <c r="G6377" s="325">
        <v>65</v>
      </c>
      <c r="H6377" s="325">
        <v>1</v>
      </c>
      <c r="I6377" s="325">
        <v>0.02</v>
      </c>
    </row>
    <row r="6378" spans="1:9" x14ac:dyDescent="0.25">
      <c r="A6378" s="392">
        <v>44228</v>
      </c>
      <c r="B6378" s="324" t="s">
        <v>95</v>
      </c>
      <c r="C6378" s="324" t="s">
        <v>169</v>
      </c>
      <c r="D6378" s="324" t="s">
        <v>82</v>
      </c>
      <c r="E6378" s="324" t="s">
        <v>12</v>
      </c>
      <c r="F6378" s="324">
        <v>177</v>
      </c>
      <c r="G6378" s="324">
        <v>171</v>
      </c>
      <c r="H6378" s="324">
        <v>6</v>
      </c>
      <c r="I6378" s="324">
        <v>0.04</v>
      </c>
    </row>
    <row r="6379" spans="1:9" x14ac:dyDescent="0.25">
      <c r="A6379" s="393">
        <v>44228</v>
      </c>
      <c r="B6379" s="325" t="s">
        <v>95</v>
      </c>
      <c r="C6379" s="325" t="s">
        <v>169</v>
      </c>
      <c r="D6379" s="325" t="s">
        <v>82</v>
      </c>
      <c r="E6379" s="325" t="s">
        <v>13</v>
      </c>
      <c r="F6379" s="325">
        <v>332</v>
      </c>
      <c r="G6379" s="325">
        <v>277</v>
      </c>
      <c r="H6379" s="325">
        <v>55</v>
      </c>
      <c r="I6379" s="325">
        <v>0.2</v>
      </c>
    </row>
    <row r="6380" spans="1:9" x14ac:dyDescent="0.25">
      <c r="A6380" s="392">
        <v>44228</v>
      </c>
      <c r="B6380" s="324" t="s">
        <v>96</v>
      </c>
      <c r="C6380" s="324" t="s">
        <v>169</v>
      </c>
      <c r="D6380" s="324" t="s">
        <v>81</v>
      </c>
      <c r="E6380" s="324" t="s">
        <v>46</v>
      </c>
      <c r="F6380" s="324">
        <v>335</v>
      </c>
      <c r="G6380" s="324" t="s">
        <v>170</v>
      </c>
      <c r="H6380" s="324" t="s">
        <v>170</v>
      </c>
      <c r="I6380" s="324" t="s">
        <v>170</v>
      </c>
    </row>
    <row r="6381" spans="1:9" x14ac:dyDescent="0.25">
      <c r="A6381" s="393">
        <v>44228</v>
      </c>
      <c r="B6381" s="325" t="s">
        <v>96</v>
      </c>
      <c r="C6381" s="325" t="s">
        <v>169</v>
      </c>
      <c r="D6381" s="325" t="s">
        <v>81</v>
      </c>
      <c r="E6381" s="325" t="s">
        <v>47</v>
      </c>
      <c r="F6381" s="325">
        <v>375</v>
      </c>
      <c r="G6381" s="325" t="s">
        <v>170</v>
      </c>
      <c r="H6381" s="325" t="s">
        <v>170</v>
      </c>
      <c r="I6381" s="325" t="s">
        <v>170</v>
      </c>
    </row>
    <row r="6382" spans="1:9" x14ac:dyDescent="0.25">
      <c r="A6382" s="392">
        <v>44228</v>
      </c>
      <c r="B6382" s="324" t="s">
        <v>96</v>
      </c>
      <c r="C6382" s="324" t="s">
        <v>169</v>
      </c>
      <c r="D6382" s="324" t="s">
        <v>81</v>
      </c>
      <c r="E6382" s="324" t="s">
        <v>48</v>
      </c>
      <c r="F6382" s="324">
        <v>296</v>
      </c>
      <c r="G6382" s="324" t="s">
        <v>170</v>
      </c>
      <c r="H6382" s="324" t="s">
        <v>170</v>
      </c>
      <c r="I6382" s="324" t="s">
        <v>170</v>
      </c>
    </row>
    <row r="6383" spans="1:9" x14ac:dyDescent="0.25">
      <c r="A6383" s="393">
        <v>44228</v>
      </c>
      <c r="B6383" s="325" t="s">
        <v>96</v>
      </c>
      <c r="C6383" s="325" t="s">
        <v>169</v>
      </c>
      <c r="D6383" s="325" t="s">
        <v>81</v>
      </c>
      <c r="E6383" s="325" t="s">
        <v>50</v>
      </c>
      <c r="F6383" s="325">
        <v>648</v>
      </c>
      <c r="G6383" s="325" t="s">
        <v>170</v>
      </c>
      <c r="H6383" s="325" t="s">
        <v>170</v>
      </c>
      <c r="I6383" s="325" t="s">
        <v>170</v>
      </c>
    </row>
    <row r="6384" spans="1:9" x14ac:dyDescent="0.25">
      <c r="A6384" s="392">
        <v>44228</v>
      </c>
      <c r="B6384" s="324" t="s">
        <v>96</v>
      </c>
      <c r="C6384" s="324" t="s">
        <v>169</v>
      </c>
      <c r="D6384" s="324" t="s">
        <v>82</v>
      </c>
      <c r="E6384" s="324" t="s">
        <v>9</v>
      </c>
      <c r="F6384" s="324">
        <v>343</v>
      </c>
      <c r="G6384" s="324">
        <v>339</v>
      </c>
      <c r="H6384" s="324">
        <v>4</v>
      </c>
      <c r="I6384" s="324">
        <v>0.01</v>
      </c>
    </row>
    <row r="6385" spans="1:9" x14ac:dyDescent="0.25">
      <c r="A6385" s="393">
        <v>44228</v>
      </c>
      <c r="B6385" s="325" t="s">
        <v>96</v>
      </c>
      <c r="C6385" s="325" t="s">
        <v>169</v>
      </c>
      <c r="D6385" s="325" t="s">
        <v>82</v>
      </c>
      <c r="E6385" s="325" t="s">
        <v>10</v>
      </c>
      <c r="F6385" s="325">
        <v>157</v>
      </c>
      <c r="G6385" s="325">
        <v>155</v>
      </c>
      <c r="H6385" s="325">
        <v>2</v>
      </c>
      <c r="I6385" s="325">
        <v>0.01</v>
      </c>
    </row>
    <row r="6386" spans="1:9" x14ac:dyDescent="0.25">
      <c r="A6386" s="392">
        <v>44228</v>
      </c>
      <c r="B6386" s="324" t="s">
        <v>96</v>
      </c>
      <c r="C6386" s="324" t="s">
        <v>169</v>
      </c>
      <c r="D6386" s="324" t="s">
        <v>82</v>
      </c>
      <c r="E6386" s="324" t="s">
        <v>11</v>
      </c>
      <c r="F6386" s="324">
        <v>144</v>
      </c>
      <c r="G6386" s="324">
        <v>139</v>
      </c>
      <c r="H6386" s="324">
        <v>5</v>
      </c>
      <c r="I6386" s="324">
        <v>0.04</v>
      </c>
    </row>
    <row r="6387" spans="1:9" x14ac:dyDescent="0.25">
      <c r="A6387" s="393">
        <v>44228</v>
      </c>
      <c r="B6387" s="325" t="s">
        <v>96</v>
      </c>
      <c r="C6387" s="325" t="s">
        <v>169</v>
      </c>
      <c r="D6387" s="325" t="s">
        <v>82</v>
      </c>
      <c r="E6387" s="325" t="s">
        <v>12</v>
      </c>
      <c r="F6387" s="325">
        <v>86</v>
      </c>
      <c r="G6387" s="325">
        <v>86</v>
      </c>
      <c r="H6387" s="325">
        <v>0</v>
      </c>
      <c r="I6387" s="325">
        <v>0</v>
      </c>
    </row>
    <row r="6388" spans="1:9" x14ac:dyDescent="0.25">
      <c r="A6388" s="392">
        <v>44228</v>
      </c>
      <c r="B6388" s="324" t="s">
        <v>96</v>
      </c>
      <c r="C6388" s="324" t="s">
        <v>169</v>
      </c>
      <c r="D6388" s="324" t="s">
        <v>82</v>
      </c>
      <c r="E6388" s="324" t="s">
        <v>13</v>
      </c>
      <c r="F6388" s="324">
        <v>616</v>
      </c>
      <c r="G6388" s="324">
        <v>599</v>
      </c>
      <c r="H6388" s="324">
        <v>17</v>
      </c>
      <c r="I6388" s="324">
        <v>0.03</v>
      </c>
    </row>
    <row r="6389" spans="1:9" x14ac:dyDescent="0.25">
      <c r="A6389" s="393">
        <v>44228</v>
      </c>
      <c r="B6389" s="325" t="s">
        <v>161</v>
      </c>
      <c r="C6389" s="325" t="s">
        <v>169</v>
      </c>
      <c r="D6389" s="325" t="s">
        <v>81</v>
      </c>
      <c r="E6389" s="325" t="s">
        <v>46</v>
      </c>
      <c r="F6389" s="325">
        <v>45</v>
      </c>
      <c r="G6389" s="325" t="s">
        <v>170</v>
      </c>
      <c r="H6389" s="325" t="s">
        <v>170</v>
      </c>
      <c r="I6389" s="325" t="s">
        <v>170</v>
      </c>
    </row>
    <row r="6390" spans="1:9" x14ac:dyDescent="0.25">
      <c r="A6390" s="392">
        <v>44228</v>
      </c>
      <c r="B6390" s="324" t="s">
        <v>161</v>
      </c>
      <c r="C6390" s="324" t="s">
        <v>169</v>
      </c>
      <c r="D6390" s="324" t="s">
        <v>81</v>
      </c>
      <c r="E6390" s="324" t="s">
        <v>47</v>
      </c>
      <c r="F6390" s="324">
        <v>127</v>
      </c>
      <c r="G6390" s="324" t="s">
        <v>170</v>
      </c>
      <c r="H6390" s="324" t="s">
        <v>170</v>
      </c>
      <c r="I6390" s="324" t="s">
        <v>170</v>
      </c>
    </row>
    <row r="6391" spans="1:9" x14ac:dyDescent="0.25">
      <c r="A6391" s="393">
        <v>44228</v>
      </c>
      <c r="B6391" s="325" t="s">
        <v>161</v>
      </c>
      <c r="C6391" s="325" t="s">
        <v>169</v>
      </c>
      <c r="D6391" s="325" t="s">
        <v>81</v>
      </c>
      <c r="E6391" s="325" t="s">
        <v>48</v>
      </c>
      <c r="F6391" s="325">
        <v>61</v>
      </c>
      <c r="G6391" s="325" t="s">
        <v>170</v>
      </c>
      <c r="H6391" s="325" t="s">
        <v>170</v>
      </c>
      <c r="I6391" s="325" t="s">
        <v>170</v>
      </c>
    </row>
    <row r="6392" spans="1:9" x14ac:dyDescent="0.25">
      <c r="A6392" s="392">
        <v>44228</v>
      </c>
      <c r="B6392" s="324" t="s">
        <v>161</v>
      </c>
      <c r="C6392" s="324" t="s">
        <v>169</v>
      </c>
      <c r="D6392" s="324" t="s">
        <v>81</v>
      </c>
      <c r="E6392" s="324" t="s">
        <v>50</v>
      </c>
      <c r="F6392" s="324">
        <v>369</v>
      </c>
      <c r="G6392" s="324" t="s">
        <v>170</v>
      </c>
      <c r="H6392" s="324" t="s">
        <v>170</v>
      </c>
      <c r="I6392" s="324" t="s">
        <v>170</v>
      </c>
    </row>
    <row r="6393" spans="1:9" x14ac:dyDescent="0.25">
      <c r="A6393" s="393">
        <v>44228</v>
      </c>
      <c r="B6393" s="325" t="s">
        <v>161</v>
      </c>
      <c r="C6393" s="325" t="s">
        <v>169</v>
      </c>
      <c r="D6393" s="325" t="s">
        <v>82</v>
      </c>
      <c r="E6393" s="325" t="s">
        <v>9</v>
      </c>
      <c r="F6393" s="325">
        <v>277</v>
      </c>
      <c r="G6393" s="325" t="s">
        <v>170</v>
      </c>
      <c r="H6393" s="325" t="s">
        <v>170</v>
      </c>
      <c r="I6393" s="325" t="s">
        <v>170</v>
      </c>
    </row>
    <row r="6394" spans="1:9" x14ac:dyDescent="0.25">
      <c r="A6394" s="392">
        <v>44228</v>
      </c>
      <c r="B6394" s="324" t="s">
        <v>161</v>
      </c>
      <c r="C6394" s="324" t="s">
        <v>169</v>
      </c>
      <c r="D6394" s="324" t="s">
        <v>82</v>
      </c>
      <c r="E6394" s="324" t="s">
        <v>10</v>
      </c>
      <c r="F6394" s="324">
        <v>25</v>
      </c>
      <c r="G6394" s="324" t="s">
        <v>170</v>
      </c>
      <c r="H6394" s="324" t="s">
        <v>170</v>
      </c>
      <c r="I6394" s="324" t="s">
        <v>170</v>
      </c>
    </row>
    <row r="6395" spans="1:9" x14ac:dyDescent="0.25">
      <c r="A6395" s="393">
        <v>44228</v>
      </c>
      <c r="B6395" s="325" t="s">
        <v>161</v>
      </c>
      <c r="C6395" s="325" t="s">
        <v>169</v>
      </c>
      <c r="D6395" s="325" t="s">
        <v>82</v>
      </c>
      <c r="E6395" s="325" t="s">
        <v>11</v>
      </c>
      <c r="F6395" s="325">
        <v>61</v>
      </c>
      <c r="G6395" s="325" t="s">
        <v>170</v>
      </c>
      <c r="H6395" s="325" t="s">
        <v>170</v>
      </c>
      <c r="I6395" s="325" t="s">
        <v>170</v>
      </c>
    </row>
    <row r="6396" spans="1:9" x14ac:dyDescent="0.25">
      <c r="A6396" s="392">
        <v>44228</v>
      </c>
      <c r="B6396" s="324" t="s">
        <v>161</v>
      </c>
      <c r="C6396" s="324" t="s">
        <v>169</v>
      </c>
      <c r="D6396" s="324" t="s">
        <v>82</v>
      </c>
      <c r="E6396" s="324" t="s">
        <v>12</v>
      </c>
      <c r="F6396" s="324">
        <v>42</v>
      </c>
      <c r="G6396" s="324" t="s">
        <v>170</v>
      </c>
      <c r="H6396" s="324" t="s">
        <v>170</v>
      </c>
      <c r="I6396" s="324" t="s">
        <v>170</v>
      </c>
    </row>
    <row r="6397" spans="1:9" x14ac:dyDescent="0.25">
      <c r="A6397" s="393">
        <v>44228</v>
      </c>
      <c r="B6397" s="325" t="s">
        <v>161</v>
      </c>
      <c r="C6397" s="325" t="s">
        <v>169</v>
      </c>
      <c r="D6397" s="325" t="s">
        <v>82</v>
      </c>
      <c r="E6397" s="325" t="s">
        <v>13</v>
      </c>
      <c r="F6397" s="325">
        <v>197</v>
      </c>
      <c r="G6397" s="325" t="s">
        <v>170</v>
      </c>
      <c r="H6397" s="325" t="s">
        <v>170</v>
      </c>
      <c r="I6397" s="325" t="s">
        <v>170</v>
      </c>
    </row>
    <row r="6398" spans="1:9" x14ac:dyDescent="0.25">
      <c r="A6398" s="392">
        <v>44256</v>
      </c>
      <c r="B6398" s="324" t="s">
        <v>80</v>
      </c>
      <c r="C6398" s="324" t="s">
        <v>169</v>
      </c>
      <c r="D6398" s="324" t="s">
        <v>81</v>
      </c>
      <c r="E6398" s="324" t="s">
        <v>46</v>
      </c>
      <c r="F6398" s="324">
        <v>5205</v>
      </c>
      <c r="G6398" s="324" t="s">
        <v>170</v>
      </c>
      <c r="H6398" s="324" t="s">
        <v>170</v>
      </c>
      <c r="I6398" s="324" t="s">
        <v>170</v>
      </c>
    </row>
    <row r="6399" spans="1:9" x14ac:dyDescent="0.25">
      <c r="A6399" s="393">
        <v>44256</v>
      </c>
      <c r="B6399" s="325" t="s">
        <v>80</v>
      </c>
      <c r="C6399" s="325" t="s">
        <v>169</v>
      </c>
      <c r="D6399" s="325" t="s">
        <v>81</v>
      </c>
      <c r="E6399" s="325" t="s">
        <v>47</v>
      </c>
      <c r="F6399" s="325">
        <v>4491</v>
      </c>
      <c r="G6399" s="325" t="s">
        <v>170</v>
      </c>
      <c r="H6399" s="325" t="s">
        <v>170</v>
      </c>
      <c r="I6399" s="325" t="s">
        <v>170</v>
      </c>
    </row>
    <row r="6400" spans="1:9" x14ac:dyDescent="0.25">
      <c r="A6400" s="392">
        <v>44256</v>
      </c>
      <c r="B6400" s="324" t="s">
        <v>80</v>
      </c>
      <c r="C6400" s="324" t="s">
        <v>169</v>
      </c>
      <c r="D6400" s="324" t="s">
        <v>81</v>
      </c>
      <c r="E6400" s="324" t="s">
        <v>48</v>
      </c>
      <c r="F6400" s="324">
        <v>3695</v>
      </c>
      <c r="G6400" s="324" t="s">
        <v>170</v>
      </c>
      <c r="H6400" s="324" t="s">
        <v>170</v>
      </c>
      <c r="I6400" s="324" t="s">
        <v>170</v>
      </c>
    </row>
    <row r="6401" spans="1:9" x14ac:dyDescent="0.25">
      <c r="A6401" s="393">
        <v>44256</v>
      </c>
      <c r="B6401" s="325" t="s">
        <v>80</v>
      </c>
      <c r="C6401" s="325" t="s">
        <v>169</v>
      </c>
      <c r="D6401" s="325" t="s">
        <v>81</v>
      </c>
      <c r="E6401" s="325" t="s">
        <v>49</v>
      </c>
      <c r="F6401" s="325">
        <v>1814</v>
      </c>
      <c r="G6401" s="325" t="s">
        <v>170</v>
      </c>
      <c r="H6401" s="325" t="s">
        <v>170</v>
      </c>
      <c r="I6401" s="325" t="s">
        <v>170</v>
      </c>
    </row>
    <row r="6402" spans="1:9" x14ac:dyDescent="0.25">
      <c r="A6402" s="392">
        <v>44256</v>
      </c>
      <c r="B6402" s="324" t="s">
        <v>80</v>
      </c>
      <c r="C6402" s="324" t="s">
        <v>169</v>
      </c>
      <c r="D6402" s="324" t="s">
        <v>81</v>
      </c>
      <c r="E6402" s="324" t="s">
        <v>50</v>
      </c>
      <c r="F6402" s="324">
        <v>10657</v>
      </c>
      <c r="G6402" s="324" t="s">
        <v>170</v>
      </c>
      <c r="H6402" s="324" t="s">
        <v>170</v>
      </c>
      <c r="I6402" s="324" t="s">
        <v>170</v>
      </c>
    </row>
    <row r="6403" spans="1:9" x14ac:dyDescent="0.25">
      <c r="A6403" s="393">
        <v>44256</v>
      </c>
      <c r="B6403" s="325" t="s">
        <v>80</v>
      </c>
      <c r="C6403" s="325" t="s">
        <v>169</v>
      </c>
      <c r="D6403" s="325" t="s">
        <v>82</v>
      </c>
      <c r="E6403" s="325" t="s">
        <v>9</v>
      </c>
      <c r="F6403" s="325">
        <v>4676</v>
      </c>
      <c r="G6403" s="325">
        <v>4579</v>
      </c>
      <c r="H6403" s="325">
        <v>97</v>
      </c>
      <c r="I6403" s="325">
        <v>0.02</v>
      </c>
    </row>
    <row r="6404" spans="1:9" x14ac:dyDescent="0.25">
      <c r="A6404" s="392">
        <v>44256</v>
      </c>
      <c r="B6404" s="324" t="s">
        <v>80</v>
      </c>
      <c r="C6404" s="324" t="s">
        <v>169</v>
      </c>
      <c r="D6404" s="324" t="s">
        <v>82</v>
      </c>
      <c r="E6404" s="324" t="s">
        <v>10</v>
      </c>
      <c r="F6404" s="324">
        <v>3157</v>
      </c>
      <c r="G6404" s="324">
        <v>3122</v>
      </c>
      <c r="H6404" s="324">
        <v>35</v>
      </c>
      <c r="I6404" s="324">
        <v>0.01</v>
      </c>
    </row>
    <row r="6405" spans="1:9" x14ac:dyDescent="0.25">
      <c r="A6405" s="393">
        <v>44256</v>
      </c>
      <c r="B6405" s="325" t="s">
        <v>80</v>
      </c>
      <c r="C6405" s="325" t="s">
        <v>169</v>
      </c>
      <c r="D6405" s="325" t="s">
        <v>82</v>
      </c>
      <c r="E6405" s="325" t="s">
        <v>11</v>
      </c>
      <c r="F6405" s="325">
        <v>3062</v>
      </c>
      <c r="G6405" s="325">
        <v>3013</v>
      </c>
      <c r="H6405" s="325">
        <v>49</v>
      </c>
      <c r="I6405" s="325">
        <v>0.02</v>
      </c>
    </row>
    <row r="6406" spans="1:9" x14ac:dyDescent="0.25">
      <c r="A6406" s="392">
        <v>44256</v>
      </c>
      <c r="B6406" s="324" t="s">
        <v>80</v>
      </c>
      <c r="C6406" s="324" t="s">
        <v>169</v>
      </c>
      <c r="D6406" s="324" t="s">
        <v>82</v>
      </c>
      <c r="E6406" s="324" t="s">
        <v>12</v>
      </c>
      <c r="F6406" s="324">
        <v>3153</v>
      </c>
      <c r="G6406" s="324">
        <v>3100</v>
      </c>
      <c r="H6406" s="324">
        <v>53</v>
      </c>
      <c r="I6406" s="324">
        <v>0.02</v>
      </c>
    </row>
    <row r="6407" spans="1:9" x14ac:dyDescent="0.25">
      <c r="A6407" s="393">
        <v>44256</v>
      </c>
      <c r="B6407" s="325" t="s">
        <v>80</v>
      </c>
      <c r="C6407" s="325" t="s">
        <v>169</v>
      </c>
      <c r="D6407" s="325" t="s">
        <v>82</v>
      </c>
      <c r="E6407" s="325" t="s">
        <v>13</v>
      </c>
      <c r="F6407" s="325">
        <v>6482</v>
      </c>
      <c r="G6407" s="325">
        <v>6382</v>
      </c>
      <c r="H6407" s="325">
        <v>100</v>
      </c>
      <c r="I6407" s="325">
        <v>0.02</v>
      </c>
    </row>
    <row r="6408" spans="1:9" x14ac:dyDescent="0.25">
      <c r="A6408" s="392">
        <v>44256</v>
      </c>
      <c r="B6408" s="324" t="s">
        <v>145</v>
      </c>
      <c r="C6408" s="324" t="s">
        <v>169</v>
      </c>
      <c r="D6408" s="324" t="s">
        <v>81</v>
      </c>
      <c r="E6408" s="324" t="s">
        <v>46</v>
      </c>
      <c r="F6408" s="324">
        <v>146</v>
      </c>
      <c r="G6408" s="324" t="s">
        <v>170</v>
      </c>
      <c r="H6408" s="324" t="s">
        <v>170</v>
      </c>
      <c r="I6408" s="324" t="s">
        <v>170</v>
      </c>
    </row>
    <row r="6409" spans="1:9" x14ac:dyDescent="0.25">
      <c r="A6409" s="393">
        <v>44256</v>
      </c>
      <c r="B6409" s="325" t="s">
        <v>145</v>
      </c>
      <c r="C6409" s="325" t="s">
        <v>169</v>
      </c>
      <c r="D6409" s="325" t="s">
        <v>81</v>
      </c>
      <c r="E6409" s="325" t="s">
        <v>47</v>
      </c>
      <c r="F6409" s="325">
        <v>189</v>
      </c>
      <c r="G6409" s="325" t="s">
        <v>170</v>
      </c>
      <c r="H6409" s="325" t="s">
        <v>170</v>
      </c>
      <c r="I6409" s="325" t="s">
        <v>170</v>
      </c>
    </row>
    <row r="6410" spans="1:9" x14ac:dyDescent="0.25">
      <c r="A6410" s="392">
        <v>44256</v>
      </c>
      <c r="B6410" s="324" t="s">
        <v>145</v>
      </c>
      <c r="C6410" s="324" t="s">
        <v>169</v>
      </c>
      <c r="D6410" s="324" t="s">
        <v>81</v>
      </c>
      <c r="E6410" s="324" t="s">
        <v>48</v>
      </c>
      <c r="F6410" s="324">
        <v>105</v>
      </c>
      <c r="G6410" s="324" t="s">
        <v>170</v>
      </c>
      <c r="H6410" s="324" t="s">
        <v>170</v>
      </c>
      <c r="I6410" s="324" t="s">
        <v>170</v>
      </c>
    </row>
    <row r="6411" spans="1:9" x14ac:dyDescent="0.25">
      <c r="A6411" s="393">
        <v>44256</v>
      </c>
      <c r="B6411" s="325" t="s">
        <v>145</v>
      </c>
      <c r="C6411" s="325" t="s">
        <v>169</v>
      </c>
      <c r="D6411" s="325" t="s">
        <v>81</v>
      </c>
      <c r="E6411" s="325" t="s">
        <v>50</v>
      </c>
      <c r="F6411" s="325">
        <v>356</v>
      </c>
      <c r="G6411" s="325" t="s">
        <v>170</v>
      </c>
      <c r="H6411" s="325" t="s">
        <v>170</v>
      </c>
      <c r="I6411" s="325" t="s">
        <v>170</v>
      </c>
    </row>
    <row r="6412" spans="1:9" x14ac:dyDescent="0.25">
      <c r="A6412" s="392">
        <v>44256</v>
      </c>
      <c r="B6412" s="324" t="s">
        <v>145</v>
      </c>
      <c r="C6412" s="324" t="s">
        <v>169</v>
      </c>
      <c r="D6412" s="324" t="s">
        <v>82</v>
      </c>
      <c r="E6412" s="324" t="s">
        <v>9</v>
      </c>
      <c r="F6412" s="324">
        <v>208</v>
      </c>
      <c r="G6412" s="324" t="s">
        <v>170</v>
      </c>
      <c r="H6412" s="324" t="s">
        <v>170</v>
      </c>
      <c r="I6412" s="324" t="s">
        <v>170</v>
      </c>
    </row>
    <row r="6413" spans="1:9" x14ac:dyDescent="0.25">
      <c r="A6413" s="393">
        <v>44256</v>
      </c>
      <c r="B6413" s="325" t="s">
        <v>145</v>
      </c>
      <c r="C6413" s="325" t="s">
        <v>169</v>
      </c>
      <c r="D6413" s="325" t="s">
        <v>82</v>
      </c>
      <c r="E6413" s="325" t="s">
        <v>10</v>
      </c>
      <c r="F6413" s="325">
        <v>154</v>
      </c>
      <c r="G6413" s="325" t="s">
        <v>170</v>
      </c>
      <c r="H6413" s="325" t="s">
        <v>170</v>
      </c>
      <c r="I6413" s="325" t="s">
        <v>170</v>
      </c>
    </row>
    <row r="6414" spans="1:9" x14ac:dyDescent="0.25">
      <c r="A6414" s="392">
        <v>44256</v>
      </c>
      <c r="B6414" s="324" t="s">
        <v>145</v>
      </c>
      <c r="C6414" s="324" t="s">
        <v>169</v>
      </c>
      <c r="D6414" s="324" t="s">
        <v>82</v>
      </c>
      <c r="E6414" s="324" t="s">
        <v>11</v>
      </c>
      <c r="F6414" s="324">
        <v>42</v>
      </c>
      <c r="G6414" s="324" t="s">
        <v>170</v>
      </c>
      <c r="H6414" s="324" t="s">
        <v>170</v>
      </c>
      <c r="I6414" s="324" t="s">
        <v>170</v>
      </c>
    </row>
    <row r="6415" spans="1:9" x14ac:dyDescent="0.25">
      <c r="A6415" s="393">
        <v>44256</v>
      </c>
      <c r="B6415" s="325" t="s">
        <v>145</v>
      </c>
      <c r="C6415" s="325" t="s">
        <v>169</v>
      </c>
      <c r="D6415" s="325" t="s">
        <v>82</v>
      </c>
      <c r="E6415" s="325" t="s">
        <v>12</v>
      </c>
      <c r="F6415" s="325">
        <v>27</v>
      </c>
      <c r="G6415" s="325" t="s">
        <v>170</v>
      </c>
      <c r="H6415" s="325" t="s">
        <v>170</v>
      </c>
      <c r="I6415" s="325" t="s">
        <v>170</v>
      </c>
    </row>
    <row r="6416" spans="1:9" x14ac:dyDescent="0.25">
      <c r="A6416" s="392">
        <v>44256</v>
      </c>
      <c r="B6416" s="324" t="s">
        <v>145</v>
      </c>
      <c r="C6416" s="324" t="s">
        <v>169</v>
      </c>
      <c r="D6416" s="324" t="s">
        <v>82</v>
      </c>
      <c r="E6416" s="324" t="s">
        <v>13</v>
      </c>
      <c r="F6416" s="324">
        <v>365</v>
      </c>
      <c r="G6416" s="324" t="s">
        <v>170</v>
      </c>
      <c r="H6416" s="324" t="s">
        <v>170</v>
      </c>
      <c r="I6416" s="324" t="s">
        <v>170</v>
      </c>
    </row>
    <row r="6417" spans="1:9" x14ac:dyDescent="0.25">
      <c r="A6417" s="393">
        <v>44256</v>
      </c>
      <c r="B6417" s="325" t="s">
        <v>83</v>
      </c>
      <c r="C6417" s="325" t="s">
        <v>169</v>
      </c>
      <c r="D6417" s="325" t="s">
        <v>81</v>
      </c>
      <c r="E6417" s="325" t="s">
        <v>46</v>
      </c>
      <c r="F6417" s="325">
        <v>38</v>
      </c>
      <c r="G6417" s="325" t="s">
        <v>170</v>
      </c>
      <c r="H6417" s="325" t="s">
        <v>170</v>
      </c>
      <c r="I6417" s="325" t="s">
        <v>170</v>
      </c>
    </row>
    <row r="6418" spans="1:9" x14ac:dyDescent="0.25">
      <c r="A6418" s="392">
        <v>44256</v>
      </c>
      <c r="B6418" s="324" t="s">
        <v>83</v>
      </c>
      <c r="C6418" s="324" t="s">
        <v>169</v>
      </c>
      <c r="D6418" s="324" t="s">
        <v>81</v>
      </c>
      <c r="E6418" s="324" t="s">
        <v>47</v>
      </c>
      <c r="F6418" s="324">
        <v>55</v>
      </c>
      <c r="G6418" s="324" t="s">
        <v>170</v>
      </c>
      <c r="H6418" s="324" t="s">
        <v>170</v>
      </c>
      <c r="I6418" s="324" t="s">
        <v>170</v>
      </c>
    </row>
    <row r="6419" spans="1:9" x14ac:dyDescent="0.25">
      <c r="A6419" s="393">
        <v>44256</v>
      </c>
      <c r="B6419" s="325" t="s">
        <v>83</v>
      </c>
      <c r="C6419" s="325" t="s">
        <v>169</v>
      </c>
      <c r="D6419" s="325" t="s">
        <v>81</v>
      </c>
      <c r="E6419" s="325" t="s">
        <v>48</v>
      </c>
      <c r="F6419" s="325">
        <v>58</v>
      </c>
      <c r="G6419" s="325" t="s">
        <v>170</v>
      </c>
      <c r="H6419" s="325" t="s">
        <v>170</v>
      </c>
      <c r="I6419" s="325" t="s">
        <v>170</v>
      </c>
    </row>
    <row r="6420" spans="1:9" x14ac:dyDescent="0.25">
      <c r="A6420" s="392">
        <v>44256</v>
      </c>
      <c r="B6420" s="324" t="s">
        <v>83</v>
      </c>
      <c r="C6420" s="324" t="s">
        <v>169</v>
      </c>
      <c r="D6420" s="324" t="s">
        <v>81</v>
      </c>
      <c r="E6420" s="324" t="s">
        <v>50</v>
      </c>
      <c r="F6420" s="324">
        <v>73</v>
      </c>
      <c r="G6420" s="324" t="s">
        <v>170</v>
      </c>
      <c r="H6420" s="324" t="s">
        <v>170</v>
      </c>
      <c r="I6420" s="324" t="s">
        <v>170</v>
      </c>
    </row>
    <row r="6421" spans="1:9" x14ac:dyDescent="0.25">
      <c r="A6421" s="393">
        <v>44256</v>
      </c>
      <c r="B6421" s="325" t="s">
        <v>84</v>
      </c>
      <c r="C6421" s="325" t="s">
        <v>169</v>
      </c>
      <c r="D6421" s="325" t="s">
        <v>81</v>
      </c>
      <c r="E6421" s="325" t="s">
        <v>46</v>
      </c>
      <c r="F6421" s="325">
        <v>218</v>
      </c>
      <c r="G6421" s="325" t="s">
        <v>170</v>
      </c>
      <c r="H6421" s="325" t="s">
        <v>170</v>
      </c>
      <c r="I6421" s="325" t="s">
        <v>170</v>
      </c>
    </row>
    <row r="6422" spans="1:9" x14ac:dyDescent="0.25">
      <c r="A6422" s="392">
        <v>44256</v>
      </c>
      <c r="B6422" s="324" t="s">
        <v>84</v>
      </c>
      <c r="C6422" s="324" t="s">
        <v>169</v>
      </c>
      <c r="D6422" s="324" t="s">
        <v>81</v>
      </c>
      <c r="E6422" s="324" t="s">
        <v>47</v>
      </c>
      <c r="F6422" s="324">
        <v>69</v>
      </c>
      <c r="G6422" s="324" t="s">
        <v>170</v>
      </c>
      <c r="H6422" s="324" t="s">
        <v>170</v>
      </c>
      <c r="I6422" s="324" t="s">
        <v>170</v>
      </c>
    </row>
    <row r="6423" spans="1:9" x14ac:dyDescent="0.25">
      <c r="A6423" s="393">
        <v>44256</v>
      </c>
      <c r="B6423" s="325" t="s">
        <v>84</v>
      </c>
      <c r="C6423" s="325" t="s">
        <v>169</v>
      </c>
      <c r="D6423" s="325" t="s">
        <v>81</v>
      </c>
      <c r="E6423" s="325" t="s">
        <v>48</v>
      </c>
      <c r="F6423" s="325">
        <v>149</v>
      </c>
      <c r="G6423" s="325" t="s">
        <v>170</v>
      </c>
      <c r="H6423" s="325" t="s">
        <v>170</v>
      </c>
      <c r="I6423" s="325" t="s">
        <v>170</v>
      </c>
    </row>
    <row r="6424" spans="1:9" x14ac:dyDescent="0.25">
      <c r="A6424" s="392">
        <v>44256</v>
      </c>
      <c r="B6424" s="324" t="s">
        <v>84</v>
      </c>
      <c r="C6424" s="324" t="s">
        <v>169</v>
      </c>
      <c r="D6424" s="324" t="s">
        <v>81</v>
      </c>
      <c r="E6424" s="324" t="s">
        <v>50</v>
      </c>
      <c r="F6424" s="324">
        <v>10</v>
      </c>
      <c r="G6424" s="324" t="s">
        <v>170</v>
      </c>
      <c r="H6424" s="324" t="s">
        <v>170</v>
      </c>
      <c r="I6424" s="324" t="s">
        <v>170</v>
      </c>
    </row>
    <row r="6425" spans="1:9" x14ac:dyDescent="0.25">
      <c r="A6425" s="393">
        <v>44256</v>
      </c>
      <c r="B6425" s="325" t="s">
        <v>85</v>
      </c>
      <c r="C6425" s="325" t="s">
        <v>169</v>
      </c>
      <c r="D6425" s="325" t="s">
        <v>81</v>
      </c>
      <c r="E6425" s="325" t="s">
        <v>46</v>
      </c>
      <c r="F6425" s="325">
        <v>142</v>
      </c>
      <c r="G6425" s="325" t="s">
        <v>170</v>
      </c>
      <c r="H6425" s="325" t="s">
        <v>170</v>
      </c>
      <c r="I6425" s="325" t="s">
        <v>170</v>
      </c>
    </row>
    <row r="6426" spans="1:9" x14ac:dyDescent="0.25">
      <c r="A6426" s="392">
        <v>44256</v>
      </c>
      <c r="B6426" s="324" t="s">
        <v>85</v>
      </c>
      <c r="C6426" s="324" t="s">
        <v>169</v>
      </c>
      <c r="D6426" s="324" t="s">
        <v>81</v>
      </c>
      <c r="E6426" s="324" t="s">
        <v>47</v>
      </c>
      <c r="F6426" s="324">
        <v>239</v>
      </c>
      <c r="G6426" s="324" t="s">
        <v>170</v>
      </c>
      <c r="H6426" s="324" t="s">
        <v>170</v>
      </c>
      <c r="I6426" s="324" t="s">
        <v>170</v>
      </c>
    </row>
    <row r="6427" spans="1:9" x14ac:dyDescent="0.25">
      <c r="A6427" s="393">
        <v>44256</v>
      </c>
      <c r="B6427" s="325" t="s">
        <v>85</v>
      </c>
      <c r="C6427" s="325" t="s">
        <v>169</v>
      </c>
      <c r="D6427" s="325" t="s">
        <v>81</v>
      </c>
      <c r="E6427" s="325" t="s">
        <v>48</v>
      </c>
      <c r="F6427" s="325">
        <v>175</v>
      </c>
      <c r="G6427" s="325" t="s">
        <v>170</v>
      </c>
      <c r="H6427" s="325" t="s">
        <v>170</v>
      </c>
      <c r="I6427" s="325" t="s">
        <v>170</v>
      </c>
    </row>
    <row r="6428" spans="1:9" x14ac:dyDescent="0.25">
      <c r="A6428" s="392">
        <v>44256</v>
      </c>
      <c r="B6428" s="324" t="s">
        <v>85</v>
      </c>
      <c r="C6428" s="324" t="s">
        <v>169</v>
      </c>
      <c r="D6428" s="324" t="s">
        <v>81</v>
      </c>
      <c r="E6428" s="324" t="s">
        <v>49</v>
      </c>
      <c r="F6428" s="324">
        <v>1149</v>
      </c>
      <c r="G6428" s="324" t="s">
        <v>170</v>
      </c>
      <c r="H6428" s="324" t="s">
        <v>170</v>
      </c>
      <c r="I6428" s="324" t="s">
        <v>170</v>
      </c>
    </row>
    <row r="6429" spans="1:9" x14ac:dyDescent="0.25">
      <c r="A6429" s="393">
        <v>44256</v>
      </c>
      <c r="B6429" s="325" t="s">
        <v>85</v>
      </c>
      <c r="C6429" s="325" t="s">
        <v>169</v>
      </c>
      <c r="D6429" s="325" t="s">
        <v>81</v>
      </c>
      <c r="E6429" s="325" t="s">
        <v>50</v>
      </c>
      <c r="F6429" s="325">
        <v>2170</v>
      </c>
      <c r="G6429" s="325" t="s">
        <v>170</v>
      </c>
      <c r="H6429" s="325" t="s">
        <v>170</v>
      </c>
      <c r="I6429" s="325" t="s">
        <v>170</v>
      </c>
    </row>
    <row r="6430" spans="1:9" x14ac:dyDescent="0.25">
      <c r="A6430" s="392">
        <v>44256</v>
      </c>
      <c r="B6430" s="324" t="s">
        <v>85</v>
      </c>
      <c r="C6430" s="324" t="s">
        <v>169</v>
      </c>
      <c r="D6430" s="324" t="s">
        <v>82</v>
      </c>
      <c r="E6430" s="324" t="s">
        <v>9</v>
      </c>
      <c r="F6430" s="324">
        <v>1169</v>
      </c>
      <c r="G6430" s="324">
        <v>1146</v>
      </c>
      <c r="H6430" s="324">
        <v>23</v>
      </c>
      <c r="I6430" s="324">
        <v>0.02</v>
      </c>
    </row>
    <row r="6431" spans="1:9" x14ac:dyDescent="0.25">
      <c r="A6431" s="393">
        <v>44256</v>
      </c>
      <c r="B6431" s="325" t="s">
        <v>85</v>
      </c>
      <c r="C6431" s="325" t="s">
        <v>169</v>
      </c>
      <c r="D6431" s="325" t="s">
        <v>82</v>
      </c>
      <c r="E6431" s="325" t="s">
        <v>10</v>
      </c>
      <c r="F6431" s="325">
        <v>1155</v>
      </c>
      <c r="G6431" s="325">
        <v>1142</v>
      </c>
      <c r="H6431" s="325">
        <v>13</v>
      </c>
      <c r="I6431" s="325">
        <v>0.01</v>
      </c>
    </row>
    <row r="6432" spans="1:9" x14ac:dyDescent="0.25">
      <c r="A6432" s="392">
        <v>44256</v>
      </c>
      <c r="B6432" s="324" t="s">
        <v>85</v>
      </c>
      <c r="C6432" s="324" t="s">
        <v>169</v>
      </c>
      <c r="D6432" s="324" t="s">
        <v>82</v>
      </c>
      <c r="E6432" s="324" t="s">
        <v>11</v>
      </c>
      <c r="F6432" s="324">
        <v>258</v>
      </c>
      <c r="G6432" s="324">
        <v>239</v>
      </c>
      <c r="H6432" s="324">
        <v>19</v>
      </c>
      <c r="I6432" s="324">
        <v>0.08</v>
      </c>
    </row>
    <row r="6433" spans="1:9" x14ac:dyDescent="0.25">
      <c r="A6433" s="393">
        <v>44256</v>
      </c>
      <c r="B6433" s="325" t="s">
        <v>85</v>
      </c>
      <c r="C6433" s="325" t="s">
        <v>169</v>
      </c>
      <c r="D6433" s="325" t="s">
        <v>82</v>
      </c>
      <c r="E6433" s="325" t="s">
        <v>12</v>
      </c>
      <c r="F6433" s="325">
        <v>133</v>
      </c>
      <c r="G6433" s="325">
        <v>126</v>
      </c>
      <c r="H6433" s="325">
        <v>7</v>
      </c>
      <c r="I6433" s="325">
        <v>0.06</v>
      </c>
    </row>
    <row r="6434" spans="1:9" x14ac:dyDescent="0.25">
      <c r="A6434" s="392">
        <v>44256</v>
      </c>
      <c r="B6434" s="324" t="s">
        <v>85</v>
      </c>
      <c r="C6434" s="324" t="s">
        <v>169</v>
      </c>
      <c r="D6434" s="324" t="s">
        <v>82</v>
      </c>
      <c r="E6434" s="324" t="s">
        <v>13</v>
      </c>
      <c r="F6434" s="324">
        <v>1160</v>
      </c>
      <c r="G6434" s="324">
        <v>1202</v>
      </c>
      <c r="H6434" s="324">
        <v>-42</v>
      </c>
      <c r="I6434" s="324">
        <v>-0.03</v>
      </c>
    </row>
    <row r="6435" spans="1:9" x14ac:dyDescent="0.25">
      <c r="A6435" s="393">
        <v>44256</v>
      </c>
      <c r="B6435" s="325" t="s">
        <v>146</v>
      </c>
      <c r="C6435" s="325" t="s">
        <v>169</v>
      </c>
      <c r="D6435" s="325" t="s">
        <v>81</v>
      </c>
      <c r="E6435" s="325" t="s">
        <v>46</v>
      </c>
      <c r="F6435" s="325">
        <v>33</v>
      </c>
      <c r="G6435" s="325" t="s">
        <v>170</v>
      </c>
      <c r="H6435" s="325" t="s">
        <v>170</v>
      </c>
      <c r="I6435" s="325" t="s">
        <v>170</v>
      </c>
    </row>
    <row r="6436" spans="1:9" x14ac:dyDescent="0.25">
      <c r="A6436" s="392">
        <v>44256</v>
      </c>
      <c r="B6436" s="324" t="s">
        <v>146</v>
      </c>
      <c r="C6436" s="324" t="s">
        <v>169</v>
      </c>
      <c r="D6436" s="324" t="s">
        <v>81</v>
      </c>
      <c r="E6436" s="324" t="s">
        <v>47</v>
      </c>
      <c r="F6436" s="324">
        <v>32</v>
      </c>
      <c r="G6436" s="324" t="s">
        <v>170</v>
      </c>
      <c r="H6436" s="324" t="s">
        <v>170</v>
      </c>
      <c r="I6436" s="324" t="s">
        <v>170</v>
      </c>
    </row>
    <row r="6437" spans="1:9" x14ac:dyDescent="0.25">
      <c r="A6437" s="393">
        <v>44256</v>
      </c>
      <c r="B6437" s="325" t="s">
        <v>146</v>
      </c>
      <c r="C6437" s="325" t="s">
        <v>169</v>
      </c>
      <c r="D6437" s="325" t="s">
        <v>81</v>
      </c>
      <c r="E6437" s="325" t="s">
        <v>48</v>
      </c>
      <c r="F6437" s="325">
        <v>19</v>
      </c>
      <c r="G6437" s="325" t="s">
        <v>170</v>
      </c>
      <c r="H6437" s="325" t="s">
        <v>170</v>
      </c>
      <c r="I6437" s="325" t="s">
        <v>170</v>
      </c>
    </row>
    <row r="6438" spans="1:9" x14ac:dyDescent="0.25">
      <c r="A6438" s="392">
        <v>44256</v>
      </c>
      <c r="B6438" s="324" t="s">
        <v>146</v>
      </c>
      <c r="C6438" s="324" t="s">
        <v>169</v>
      </c>
      <c r="D6438" s="324" t="s">
        <v>81</v>
      </c>
      <c r="E6438" s="324" t="s">
        <v>49</v>
      </c>
      <c r="F6438" s="324">
        <v>83</v>
      </c>
      <c r="G6438" s="324" t="s">
        <v>170</v>
      </c>
      <c r="H6438" s="324" t="s">
        <v>170</v>
      </c>
      <c r="I6438" s="324" t="s">
        <v>170</v>
      </c>
    </row>
    <row r="6439" spans="1:9" x14ac:dyDescent="0.25">
      <c r="A6439" s="393">
        <v>44256</v>
      </c>
      <c r="B6439" s="325" t="s">
        <v>146</v>
      </c>
      <c r="C6439" s="325" t="s">
        <v>169</v>
      </c>
      <c r="D6439" s="325" t="s">
        <v>81</v>
      </c>
      <c r="E6439" s="325" t="s">
        <v>50</v>
      </c>
      <c r="F6439" s="325">
        <v>46</v>
      </c>
      <c r="G6439" s="325" t="s">
        <v>170</v>
      </c>
      <c r="H6439" s="325" t="s">
        <v>170</v>
      </c>
      <c r="I6439" s="325" t="s">
        <v>170</v>
      </c>
    </row>
    <row r="6440" spans="1:9" x14ac:dyDescent="0.25">
      <c r="A6440" s="392">
        <v>44256</v>
      </c>
      <c r="B6440" s="324" t="s">
        <v>86</v>
      </c>
      <c r="C6440" s="324" t="s">
        <v>169</v>
      </c>
      <c r="D6440" s="324" t="s">
        <v>81</v>
      </c>
      <c r="E6440" s="324" t="s">
        <v>46</v>
      </c>
      <c r="F6440" s="324">
        <v>712</v>
      </c>
      <c r="G6440" s="324" t="s">
        <v>170</v>
      </c>
      <c r="H6440" s="324" t="s">
        <v>170</v>
      </c>
      <c r="I6440" s="324" t="s">
        <v>170</v>
      </c>
    </row>
    <row r="6441" spans="1:9" x14ac:dyDescent="0.25">
      <c r="A6441" s="393">
        <v>44256</v>
      </c>
      <c r="B6441" s="325" t="s">
        <v>86</v>
      </c>
      <c r="C6441" s="325" t="s">
        <v>169</v>
      </c>
      <c r="D6441" s="325" t="s">
        <v>81</v>
      </c>
      <c r="E6441" s="325" t="s">
        <v>47</v>
      </c>
      <c r="F6441" s="325">
        <v>483</v>
      </c>
      <c r="G6441" s="325" t="s">
        <v>170</v>
      </c>
      <c r="H6441" s="325" t="s">
        <v>170</v>
      </c>
      <c r="I6441" s="325" t="s">
        <v>170</v>
      </c>
    </row>
    <row r="6442" spans="1:9" x14ac:dyDescent="0.25">
      <c r="A6442" s="392">
        <v>44256</v>
      </c>
      <c r="B6442" s="324" t="s">
        <v>86</v>
      </c>
      <c r="C6442" s="324" t="s">
        <v>169</v>
      </c>
      <c r="D6442" s="324" t="s">
        <v>81</v>
      </c>
      <c r="E6442" s="324" t="s">
        <v>48</v>
      </c>
      <c r="F6442" s="324">
        <v>428</v>
      </c>
      <c r="G6442" s="324" t="s">
        <v>170</v>
      </c>
      <c r="H6442" s="324" t="s">
        <v>170</v>
      </c>
      <c r="I6442" s="324" t="s">
        <v>170</v>
      </c>
    </row>
    <row r="6443" spans="1:9" x14ac:dyDescent="0.25">
      <c r="A6443" s="393">
        <v>44256</v>
      </c>
      <c r="B6443" s="325" t="s">
        <v>86</v>
      </c>
      <c r="C6443" s="325" t="s">
        <v>169</v>
      </c>
      <c r="D6443" s="325" t="s">
        <v>81</v>
      </c>
      <c r="E6443" s="325" t="s">
        <v>49</v>
      </c>
      <c r="F6443" s="325">
        <v>582</v>
      </c>
      <c r="G6443" s="325" t="s">
        <v>170</v>
      </c>
      <c r="H6443" s="325" t="s">
        <v>170</v>
      </c>
      <c r="I6443" s="325" t="s">
        <v>170</v>
      </c>
    </row>
    <row r="6444" spans="1:9" x14ac:dyDescent="0.25">
      <c r="A6444" s="392">
        <v>44256</v>
      </c>
      <c r="B6444" s="324" t="s">
        <v>86</v>
      </c>
      <c r="C6444" s="324" t="s">
        <v>169</v>
      </c>
      <c r="D6444" s="324" t="s">
        <v>81</v>
      </c>
      <c r="E6444" s="324" t="s">
        <v>50</v>
      </c>
      <c r="F6444" s="324">
        <v>1332</v>
      </c>
      <c r="G6444" s="324" t="s">
        <v>170</v>
      </c>
      <c r="H6444" s="324" t="s">
        <v>170</v>
      </c>
      <c r="I6444" s="324" t="s">
        <v>170</v>
      </c>
    </row>
    <row r="6445" spans="1:9" x14ac:dyDescent="0.25">
      <c r="A6445" s="393">
        <v>44256</v>
      </c>
      <c r="B6445" s="325" t="s">
        <v>86</v>
      </c>
      <c r="C6445" s="325" t="s">
        <v>169</v>
      </c>
      <c r="D6445" s="325" t="s">
        <v>82</v>
      </c>
      <c r="E6445" s="325" t="s">
        <v>9</v>
      </c>
      <c r="F6445" s="325">
        <v>531</v>
      </c>
      <c r="G6445" s="325">
        <v>522</v>
      </c>
      <c r="H6445" s="325">
        <v>9</v>
      </c>
      <c r="I6445" s="325">
        <v>0.02</v>
      </c>
    </row>
    <row r="6446" spans="1:9" x14ac:dyDescent="0.25">
      <c r="A6446" s="392">
        <v>44256</v>
      </c>
      <c r="B6446" s="324" t="s">
        <v>86</v>
      </c>
      <c r="C6446" s="324" t="s">
        <v>169</v>
      </c>
      <c r="D6446" s="324" t="s">
        <v>82</v>
      </c>
      <c r="E6446" s="324" t="s">
        <v>10</v>
      </c>
      <c r="F6446" s="324">
        <v>650</v>
      </c>
      <c r="G6446" s="324">
        <v>643</v>
      </c>
      <c r="H6446" s="324">
        <v>7</v>
      </c>
      <c r="I6446" s="324">
        <v>0.01</v>
      </c>
    </row>
    <row r="6447" spans="1:9" x14ac:dyDescent="0.25">
      <c r="A6447" s="393">
        <v>44256</v>
      </c>
      <c r="B6447" s="325" t="s">
        <v>86</v>
      </c>
      <c r="C6447" s="325" t="s">
        <v>169</v>
      </c>
      <c r="D6447" s="325" t="s">
        <v>82</v>
      </c>
      <c r="E6447" s="325" t="s">
        <v>11</v>
      </c>
      <c r="F6447" s="325">
        <v>923</v>
      </c>
      <c r="G6447" s="325">
        <v>919</v>
      </c>
      <c r="H6447" s="325">
        <v>4</v>
      </c>
      <c r="I6447" s="325">
        <v>0</v>
      </c>
    </row>
    <row r="6448" spans="1:9" x14ac:dyDescent="0.25">
      <c r="A6448" s="392">
        <v>44256</v>
      </c>
      <c r="B6448" s="324" t="s">
        <v>86</v>
      </c>
      <c r="C6448" s="324" t="s">
        <v>169</v>
      </c>
      <c r="D6448" s="324" t="s">
        <v>82</v>
      </c>
      <c r="E6448" s="324" t="s">
        <v>12</v>
      </c>
      <c r="F6448" s="324">
        <v>443</v>
      </c>
      <c r="G6448" s="324">
        <v>435</v>
      </c>
      <c r="H6448" s="324">
        <v>8</v>
      </c>
      <c r="I6448" s="324">
        <v>0.02</v>
      </c>
    </row>
    <row r="6449" spans="1:9" x14ac:dyDescent="0.25">
      <c r="A6449" s="393">
        <v>44256</v>
      </c>
      <c r="B6449" s="325" t="s">
        <v>86</v>
      </c>
      <c r="C6449" s="325" t="s">
        <v>169</v>
      </c>
      <c r="D6449" s="325" t="s">
        <v>82</v>
      </c>
      <c r="E6449" s="325" t="s">
        <v>13</v>
      </c>
      <c r="F6449" s="325">
        <v>863</v>
      </c>
      <c r="G6449" s="325">
        <v>830</v>
      </c>
      <c r="H6449" s="325">
        <v>33</v>
      </c>
      <c r="I6449" s="325">
        <v>0.04</v>
      </c>
    </row>
    <row r="6450" spans="1:9" x14ac:dyDescent="0.25">
      <c r="A6450" s="392">
        <v>44256</v>
      </c>
      <c r="B6450" s="324" t="s">
        <v>87</v>
      </c>
      <c r="C6450" s="324" t="s">
        <v>169</v>
      </c>
      <c r="D6450" s="324" t="s">
        <v>81</v>
      </c>
      <c r="E6450" s="324" t="s">
        <v>46</v>
      </c>
      <c r="F6450" s="324">
        <v>23</v>
      </c>
      <c r="G6450" s="324" t="s">
        <v>170</v>
      </c>
      <c r="H6450" s="324" t="s">
        <v>170</v>
      </c>
      <c r="I6450" s="324" t="s">
        <v>170</v>
      </c>
    </row>
    <row r="6451" spans="1:9" x14ac:dyDescent="0.25">
      <c r="A6451" s="393">
        <v>44256</v>
      </c>
      <c r="B6451" s="325" t="s">
        <v>87</v>
      </c>
      <c r="C6451" s="325" t="s">
        <v>169</v>
      </c>
      <c r="D6451" s="325" t="s">
        <v>81</v>
      </c>
      <c r="E6451" s="325" t="s">
        <v>47</v>
      </c>
      <c r="F6451" s="325">
        <v>101</v>
      </c>
      <c r="G6451" s="325" t="s">
        <v>170</v>
      </c>
      <c r="H6451" s="325" t="s">
        <v>170</v>
      </c>
      <c r="I6451" s="325" t="s">
        <v>170</v>
      </c>
    </row>
    <row r="6452" spans="1:9" x14ac:dyDescent="0.25">
      <c r="A6452" s="392">
        <v>44256</v>
      </c>
      <c r="B6452" s="324" t="s">
        <v>87</v>
      </c>
      <c r="C6452" s="324" t="s">
        <v>169</v>
      </c>
      <c r="D6452" s="324" t="s">
        <v>81</v>
      </c>
      <c r="E6452" s="324" t="s">
        <v>48</v>
      </c>
      <c r="F6452" s="324">
        <v>71</v>
      </c>
      <c r="G6452" s="324" t="s">
        <v>170</v>
      </c>
      <c r="H6452" s="324" t="s">
        <v>170</v>
      </c>
      <c r="I6452" s="324" t="s">
        <v>170</v>
      </c>
    </row>
    <row r="6453" spans="1:9" x14ac:dyDescent="0.25">
      <c r="A6453" s="393">
        <v>44256</v>
      </c>
      <c r="B6453" s="325" t="s">
        <v>87</v>
      </c>
      <c r="C6453" s="325" t="s">
        <v>169</v>
      </c>
      <c r="D6453" s="325" t="s">
        <v>81</v>
      </c>
      <c r="E6453" s="325" t="s">
        <v>50</v>
      </c>
      <c r="F6453" s="325">
        <v>97</v>
      </c>
      <c r="G6453" s="325" t="s">
        <v>170</v>
      </c>
      <c r="H6453" s="325" t="s">
        <v>170</v>
      </c>
      <c r="I6453" s="325" t="s">
        <v>170</v>
      </c>
    </row>
    <row r="6454" spans="1:9" x14ac:dyDescent="0.25">
      <c r="A6454" s="392">
        <v>44256</v>
      </c>
      <c r="B6454" s="324" t="s">
        <v>88</v>
      </c>
      <c r="C6454" s="324" t="s">
        <v>169</v>
      </c>
      <c r="D6454" s="324" t="s">
        <v>81</v>
      </c>
      <c r="E6454" s="324" t="s">
        <v>46</v>
      </c>
      <c r="F6454" s="324">
        <v>249</v>
      </c>
      <c r="G6454" s="324" t="s">
        <v>170</v>
      </c>
      <c r="H6454" s="324" t="s">
        <v>170</v>
      </c>
      <c r="I6454" s="324" t="s">
        <v>170</v>
      </c>
    </row>
    <row r="6455" spans="1:9" x14ac:dyDescent="0.25">
      <c r="A6455" s="393">
        <v>44256</v>
      </c>
      <c r="B6455" s="325" t="s">
        <v>88</v>
      </c>
      <c r="C6455" s="325" t="s">
        <v>169</v>
      </c>
      <c r="D6455" s="325" t="s">
        <v>81</v>
      </c>
      <c r="E6455" s="325" t="s">
        <v>47</v>
      </c>
      <c r="F6455" s="325">
        <v>320</v>
      </c>
      <c r="G6455" s="325" t="s">
        <v>170</v>
      </c>
      <c r="H6455" s="325" t="s">
        <v>170</v>
      </c>
      <c r="I6455" s="325" t="s">
        <v>170</v>
      </c>
    </row>
    <row r="6456" spans="1:9" x14ac:dyDescent="0.25">
      <c r="A6456" s="392">
        <v>44256</v>
      </c>
      <c r="B6456" s="324" t="s">
        <v>88</v>
      </c>
      <c r="C6456" s="324" t="s">
        <v>169</v>
      </c>
      <c r="D6456" s="324" t="s">
        <v>81</v>
      </c>
      <c r="E6456" s="324" t="s">
        <v>48</v>
      </c>
      <c r="F6456" s="324">
        <v>198</v>
      </c>
      <c r="G6456" s="324" t="s">
        <v>170</v>
      </c>
      <c r="H6456" s="324" t="s">
        <v>170</v>
      </c>
      <c r="I6456" s="324" t="s">
        <v>170</v>
      </c>
    </row>
    <row r="6457" spans="1:9" x14ac:dyDescent="0.25">
      <c r="A6457" s="393">
        <v>44256</v>
      </c>
      <c r="B6457" s="325" t="s">
        <v>88</v>
      </c>
      <c r="C6457" s="325" t="s">
        <v>169</v>
      </c>
      <c r="D6457" s="325" t="s">
        <v>81</v>
      </c>
      <c r="E6457" s="325" t="s">
        <v>49</v>
      </c>
      <c r="F6457" s="325">
        <v>83</v>
      </c>
      <c r="G6457" s="325" t="s">
        <v>170</v>
      </c>
      <c r="H6457" s="325" t="s">
        <v>170</v>
      </c>
      <c r="I6457" s="325" t="s">
        <v>170</v>
      </c>
    </row>
    <row r="6458" spans="1:9" x14ac:dyDescent="0.25">
      <c r="A6458" s="392">
        <v>44256</v>
      </c>
      <c r="B6458" s="324" t="s">
        <v>88</v>
      </c>
      <c r="C6458" s="324" t="s">
        <v>169</v>
      </c>
      <c r="D6458" s="324" t="s">
        <v>81</v>
      </c>
      <c r="E6458" s="324" t="s">
        <v>50</v>
      </c>
      <c r="F6458" s="324">
        <v>702</v>
      </c>
      <c r="G6458" s="324" t="s">
        <v>170</v>
      </c>
      <c r="H6458" s="324" t="s">
        <v>170</v>
      </c>
      <c r="I6458" s="324" t="s">
        <v>170</v>
      </c>
    </row>
    <row r="6459" spans="1:9" x14ac:dyDescent="0.25">
      <c r="A6459" s="393">
        <v>44256</v>
      </c>
      <c r="B6459" s="325" t="s">
        <v>88</v>
      </c>
      <c r="C6459" s="325" t="s">
        <v>169</v>
      </c>
      <c r="D6459" s="325" t="s">
        <v>82</v>
      </c>
      <c r="E6459" s="325" t="s">
        <v>9</v>
      </c>
      <c r="F6459" s="325">
        <v>392</v>
      </c>
      <c r="G6459" s="325">
        <v>379</v>
      </c>
      <c r="H6459" s="325">
        <v>13</v>
      </c>
      <c r="I6459" s="325">
        <v>0.03</v>
      </c>
    </row>
    <row r="6460" spans="1:9" x14ac:dyDescent="0.25">
      <c r="A6460" s="392">
        <v>44256</v>
      </c>
      <c r="B6460" s="324" t="s">
        <v>88</v>
      </c>
      <c r="C6460" s="324" t="s">
        <v>169</v>
      </c>
      <c r="D6460" s="324" t="s">
        <v>82</v>
      </c>
      <c r="E6460" s="324" t="s">
        <v>10</v>
      </c>
      <c r="F6460" s="324">
        <v>44</v>
      </c>
      <c r="G6460" s="324">
        <v>43</v>
      </c>
      <c r="H6460" s="324">
        <v>1</v>
      </c>
      <c r="I6460" s="324">
        <v>0.02</v>
      </c>
    </row>
    <row r="6461" spans="1:9" x14ac:dyDescent="0.25">
      <c r="A6461" s="393">
        <v>44256</v>
      </c>
      <c r="B6461" s="325" t="s">
        <v>88</v>
      </c>
      <c r="C6461" s="325" t="s">
        <v>169</v>
      </c>
      <c r="D6461" s="325" t="s">
        <v>82</v>
      </c>
      <c r="E6461" s="325" t="s">
        <v>11</v>
      </c>
      <c r="F6461" s="325">
        <v>132</v>
      </c>
      <c r="G6461" s="325">
        <v>130</v>
      </c>
      <c r="H6461" s="325">
        <v>2</v>
      </c>
      <c r="I6461" s="325">
        <v>0.02</v>
      </c>
    </row>
    <row r="6462" spans="1:9" x14ac:dyDescent="0.25">
      <c r="A6462" s="392">
        <v>44256</v>
      </c>
      <c r="B6462" s="324" t="s">
        <v>88</v>
      </c>
      <c r="C6462" s="324" t="s">
        <v>169</v>
      </c>
      <c r="D6462" s="324" t="s">
        <v>82</v>
      </c>
      <c r="E6462" s="324" t="s">
        <v>12</v>
      </c>
      <c r="F6462" s="324">
        <v>108</v>
      </c>
      <c r="G6462" s="324">
        <v>103</v>
      </c>
      <c r="H6462" s="324">
        <v>5</v>
      </c>
      <c r="I6462" s="324">
        <v>0.05</v>
      </c>
    </row>
    <row r="6463" spans="1:9" x14ac:dyDescent="0.25">
      <c r="A6463" s="393">
        <v>44256</v>
      </c>
      <c r="B6463" s="325" t="s">
        <v>88</v>
      </c>
      <c r="C6463" s="325" t="s">
        <v>169</v>
      </c>
      <c r="D6463" s="325" t="s">
        <v>82</v>
      </c>
      <c r="E6463" s="325" t="s">
        <v>13</v>
      </c>
      <c r="F6463" s="325">
        <v>496</v>
      </c>
      <c r="G6463" s="325">
        <v>499</v>
      </c>
      <c r="H6463" s="325">
        <v>-3</v>
      </c>
      <c r="I6463" s="325">
        <v>-0.01</v>
      </c>
    </row>
    <row r="6464" spans="1:9" x14ac:dyDescent="0.25">
      <c r="A6464" s="392">
        <v>44256</v>
      </c>
      <c r="B6464" s="324" t="s">
        <v>89</v>
      </c>
      <c r="C6464" s="324" t="s">
        <v>169</v>
      </c>
      <c r="D6464" s="324" t="s">
        <v>81</v>
      </c>
      <c r="E6464" s="324" t="s">
        <v>46</v>
      </c>
      <c r="F6464" s="324">
        <v>586</v>
      </c>
      <c r="G6464" s="324" t="s">
        <v>170</v>
      </c>
      <c r="H6464" s="324" t="s">
        <v>170</v>
      </c>
      <c r="I6464" s="324" t="s">
        <v>170</v>
      </c>
    </row>
    <row r="6465" spans="1:9" x14ac:dyDescent="0.25">
      <c r="A6465" s="393">
        <v>44256</v>
      </c>
      <c r="B6465" s="325" t="s">
        <v>89</v>
      </c>
      <c r="C6465" s="325" t="s">
        <v>169</v>
      </c>
      <c r="D6465" s="325" t="s">
        <v>81</v>
      </c>
      <c r="E6465" s="325" t="s">
        <v>47</v>
      </c>
      <c r="F6465" s="325">
        <v>508</v>
      </c>
      <c r="G6465" s="325" t="s">
        <v>170</v>
      </c>
      <c r="H6465" s="325" t="s">
        <v>170</v>
      </c>
      <c r="I6465" s="325" t="s">
        <v>170</v>
      </c>
    </row>
    <row r="6466" spans="1:9" x14ac:dyDescent="0.25">
      <c r="A6466" s="392">
        <v>44256</v>
      </c>
      <c r="B6466" s="324" t="s">
        <v>89</v>
      </c>
      <c r="C6466" s="324" t="s">
        <v>169</v>
      </c>
      <c r="D6466" s="324" t="s">
        <v>81</v>
      </c>
      <c r="E6466" s="324" t="s">
        <v>48</v>
      </c>
      <c r="F6466" s="324">
        <v>385</v>
      </c>
      <c r="G6466" s="324" t="s">
        <v>170</v>
      </c>
      <c r="H6466" s="324" t="s">
        <v>170</v>
      </c>
      <c r="I6466" s="324" t="s">
        <v>170</v>
      </c>
    </row>
    <row r="6467" spans="1:9" x14ac:dyDescent="0.25">
      <c r="A6467" s="393">
        <v>44256</v>
      </c>
      <c r="B6467" s="325" t="s">
        <v>89</v>
      </c>
      <c r="C6467" s="325" t="s">
        <v>169</v>
      </c>
      <c r="D6467" s="325" t="s">
        <v>81</v>
      </c>
      <c r="E6467" s="325" t="s">
        <v>50</v>
      </c>
      <c r="F6467" s="325">
        <v>657</v>
      </c>
      <c r="G6467" s="325" t="s">
        <v>170</v>
      </c>
      <c r="H6467" s="325" t="s">
        <v>170</v>
      </c>
      <c r="I6467" s="325" t="s">
        <v>170</v>
      </c>
    </row>
    <row r="6468" spans="1:9" x14ac:dyDescent="0.25">
      <c r="A6468" s="392">
        <v>44256</v>
      </c>
      <c r="B6468" s="324" t="s">
        <v>89</v>
      </c>
      <c r="C6468" s="324" t="s">
        <v>169</v>
      </c>
      <c r="D6468" s="324" t="s">
        <v>82</v>
      </c>
      <c r="E6468" s="324" t="s">
        <v>9</v>
      </c>
      <c r="F6468" s="324">
        <v>62</v>
      </c>
      <c r="G6468" s="324">
        <v>61</v>
      </c>
      <c r="H6468" s="324">
        <v>1</v>
      </c>
      <c r="I6468" s="324">
        <v>0.02</v>
      </c>
    </row>
    <row r="6469" spans="1:9" x14ac:dyDescent="0.25">
      <c r="A6469" s="393">
        <v>44256</v>
      </c>
      <c r="B6469" s="325" t="s">
        <v>89</v>
      </c>
      <c r="C6469" s="325" t="s">
        <v>169</v>
      </c>
      <c r="D6469" s="325" t="s">
        <v>82</v>
      </c>
      <c r="E6469" s="325" t="s">
        <v>10</v>
      </c>
      <c r="F6469" s="325">
        <v>60</v>
      </c>
      <c r="G6469" s="325">
        <v>59</v>
      </c>
      <c r="H6469" s="325">
        <v>1</v>
      </c>
      <c r="I6469" s="325">
        <v>0.02</v>
      </c>
    </row>
    <row r="6470" spans="1:9" x14ac:dyDescent="0.25">
      <c r="A6470" s="392">
        <v>44256</v>
      </c>
      <c r="B6470" s="324" t="s">
        <v>89</v>
      </c>
      <c r="C6470" s="324" t="s">
        <v>169</v>
      </c>
      <c r="D6470" s="324" t="s">
        <v>82</v>
      </c>
      <c r="E6470" s="324" t="s">
        <v>11</v>
      </c>
      <c r="F6470" s="324">
        <v>86</v>
      </c>
      <c r="G6470" s="324">
        <v>87</v>
      </c>
      <c r="H6470" s="324">
        <v>-1</v>
      </c>
      <c r="I6470" s="324">
        <v>-0.01</v>
      </c>
    </row>
    <row r="6471" spans="1:9" x14ac:dyDescent="0.25">
      <c r="A6471" s="393">
        <v>44256</v>
      </c>
      <c r="B6471" s="325" t="s">
        <v>89</v>
      </c>
      <c r="C6471" s="325" t="s">
        <v>169</v>
      </c>
      <c r="D6471" s="325" t="s">
        <v>82</v>
      </c>
      <c r="E6471" s="325" t="s">
        <v>12</v>
      </c>
      <c r="F6471" s="325">
        <v>148</v>
      </c>
      <c r="G6471" s="325">
        <v>146</v>
      </c>
      <c r="H6471" s="325">
        <v>2</v>
      </c>
      <c r="I6471" s="325">
        <v>0.01</v>
      </c>
    </row>
    <row r="6472" spans="1:9" x14ac:dyDescent="0.25">
      <c r="A6472" s="392">
        <v>44256</v>
      </c>
      <c r="B6472" s="324" t="s">
        <v>89</v>
      </c>
      <c r="C6472" s="324" t="s">
        <v>169</v>
      </c>
      <c r="D6472" s="324" t="s">
        <v>82</v>
      </c>
      <c r="E6472" s="324" t="s">
        <v>13</v>
      </c>
      <c r="F6472" s="324">
        <v>749</v>
      </c>
      <c r="G6472" s="324">
        <v>725</v>
      </c>
      <c r="H6472" s="324">
        <v>24</v>
      </c>
      <c r="I6472" s="324">
        <v>0.03</v>
      </c>
    </row>
    <row r="6473" spans="1:9" x14ac:dyDescent="0.25">
      <c r="A6473" s="393">
        <v>44256</v>
      </c>
      <c r="B6473" s="325" t="s">
        <v>90</v>
      </c>
      <c r="C6473" s="325" t="s">
        <v>169</v>
      </c>
      <c r="D6473" s="325" t="s">
        <v>81</v>
      </c>
      <c r="E6473" s="325" t="s">
        <v>46</v>
      </c>
      <c r="F6473" s="325">
        <v>78</v>
      </c>
      <c r="G6473" s="325" t="s">
        <v>170</v>
      </c>
      <c r="H6473" s="325" t="s">
        <v>170</v>
      </c>
      <c r="I6473" s="325" t="s">
        <v>170</v>
      </c>
    </row>
    <row r="6474" spans="1:9" x14ac:dyDescent="0.25">
      <c r="A6474" s="392">
        <v>44256</v>
      </c>
      <c r="B6474" s="324" t="s">
        <v>90</v>
      </c>
      <c r="C6474" s="324" t="s">
        <v>169</v>
      </c>
      <c r="D6474" s="324" t="s">
        <v>81</v>
      </c>
      <c r="E6474" s="324" t="s">
        <v>47</v>
      </c>
      <c r="F6474" s="324">
        <v>181</v>
      </c>
      <c r="G6474" s="324" t="s">
        <v>170</v>
      </c>
      <c r="H6474" s="324" t="s">
        <v>170</v>
      </c>
      <c r="I6474" s="324" t="s">
        <v>170</v>
      </c>
    </row>
    <row r="6475" spans="1:9" x14ac:dyDescent="0.25">
      <c r="A6475" s="393">
        <v>44256</v>
      </c>
      <c r="B6475" s="325" t="s">
        <v>90</v>
      </c>
      <c r="C6475" s="325" t="s">
        <v>169</v>
      </c>
      <c r="D6475" s="325" t="s">
        <v>81</v>
      </c>
      <c r="E6475" s="325" t="s">
        <v>48</v>
      </c>
      <c r="F6475" s="325">
        <v>139</v>
      </c>
      <c r="G6475" s="325" t="s">
        <v>170</v>
      </c>
      <c r="H6475" s="325" t="s">
        <v>170</v>
      </c>
      <c r="I6475" s="325" t="s">
        <v>170</v>
      </c>
    </row>
    <row r="6476" spans="1:9" x14ac:dyDescent="0.25">
      <c r="A6476" s="392">
        <v>44256</v>
      </c>
      <c r="B6476" s="324" t="s">
        <v>90</v>
      </c>
      <c r="C6476" s="324" t="s">
        <v>169</v>
      </c>
      <c r="D6476" s="324" t="s">
        <v>81</v>
      </c>
      <c r="E6476" s="324" t="s">
        <v>50</v>
      </c>
      <c r="F6476" s="324">
        <v>534</v>
      </c>
      <c r="G6476" s="324" t="s">
        <v>170</v>
      </c>
      <c r="H6476" s="324" t="s">
        <v>170</v>
      </c>
      <c r="I6476" s="324" t="s">
        <v>170</v>
      </c>
    </row>
    <row r="6477" spans="1:9" x14ac:dyDescent="0.25">
      <c r="A6477" s="393">
        <v>44256</v>
      </c>
      <c r="B6477" s="325" t="s">
        <v>147</v>
      </c>
      <c r="C6477" s="325" t="s">
        <v>169</v>
      </c>
      <c r="D6477" s="325" t="s">
        <v>81</v>
      </c>
      <c r="E6477" s="325" t="s">
        <v>46</v>
      </c>
      <c r="F6477" s="325">
        <v>38</v>
      </c>
      <c r="G6477" s="325" t="s">
        <v>170</v>
      </c>
      <c r="H6477" s="325" t="s">
        <v>170</v>
      </c>
      <c r="I6477" s="325" t="s">
        <v>170</v>
      </c>
    </row>
    <row r="6478" spans="1:9" x14ac:dyDescent="0.25">
      <c r="A6478" s="392">
        <v>44256</v>
      </c>
      <c r="B6478" s="324" t="s">
        <v>147</v>
      </c>
      <c r="C6478" s="324" t="s">
        <v>169</v>
      </c>
      <c r="D6478" s="324" t="s">
        <v>81</v>
      </c>
      <c r="E6478" s="324" t="s">
        <v>47</v>
      </c>
      <c r="F6478" s="324">
        <v>28</v>
      </c>
      <c r="G6478" s="324" t="s">
        <v>170</v>
      </c>
      <c r="H6478" s="324" t="s">
        <v>170</v>
      </c>
      <c r="I6478" s="324" t="s">
        <v>170</v>
      </c>
    </row>
    <row r="6479" spans="1:9" x14ac:dyDescent="0.25">
      <c r="A6479" s="393">
        <v>44256</v>
      </c>
      <c r="B6479" s="325" t="s">
        <v>147</v>
      </c>
      <c r="C6479" s="325" t="s">
        <v>169</v>
      </c>
      <c r="D6479" s="325" t="s">
        <v>81</v>
      </c>
      <c r="E6479" s="325" t="s">
        <v>48</v>
      </c>
      <c r="F6479" s="325">
        <v>27</v>
      </c>
      <c r="G6479" s="325" t="s">
        <v>170</v>
      </c>
      <c r="H6479" s="325" t="s">
        <v>170</v>
      </c>
      <c r="I6479" s="325" t="s">
        <v>170</v>
      </c>
    </row>
    <row r="6480" spans="1:9" x14ac:dyDescent="0.25">
      <c r="A6480" s="392">
        <v>44256</v>
      </c>
      <c r="B6480" s="324" t="s">
        <v>147</v>
      </c>
      <c r="C6480" s="324" t="s">
        <v>169</v>
      </c>
      <c r="D6480" s="324" t="s">
        <v>81</v>
      </c>
      <c r="E6480" s="324" t="s">
        <v>50</v>
      </c>
      <c r="F6480" s="324">
        <v>73</v>
      </c>
      <c r="G6480" s="324" t="s">
        <v>170</v>
      </c>
      <c r="H6480" s="324" t="s">
        <v>170</v>
      </c>
      <c r="I6480" s="324" t="s">
        <v>170</v>
      </c>
    </row>
    <row r="6481" spans="1:9" x14ac:dyDescent="0.25">
      <c r="A6481" s="393">
        <v>44256</v>
      </c>
      <c r="B6481" s="325" t="s">
        <v>147</v>
      </c>
      <c r="C6481" s="325" t="s">
        <v>169</v>
      </c>
      <c r="D6481" s="325" t="s">
        <v>82</v>
      </c>
      <c r="E6481" s="325" t="s">
        <v>9</v>
      </c>
      <c r="F6481" s="325">
        <v>7</v>
      </c>
      <c r="G6481" s="325" t="s">
        <v>170</v>
      </c>
      <c r="H6481" s="325" t="s">
        <v>170</v>
      </c>
      <c r="I6481" s="325" t="s">
        <v>170</v>
      </c>
    </row>
    <row r="6482" spans="1:9" x14ac:dyDescent="0.25">
      <c r="A6482" s="392">
        <v>44256</v>
      </c>
      <c r="B6482" s="324" t="s">
        <v>147</v>
      </c>
      <c r="C6482" s="324" t="s">
        <v>169</v>
      </c>
      <c r="D6482" s="324" t="s">
        <v>82</v>
      </c>
      <c r="E6482" s="324" t="s">
        <v>10</v>
      </c>
      <c r="F6482" s="324">
        <v>17</v>
      </c>
      <c r="G6482" s="324" t="s">
        <v>170</v>
      </c>
      <c r="H6482" s="324" t="s">
        <v>170</v>
      </c>
      <c r="I6482" s="324" t="s">
        <v>170</v>
      </c>
    </row>
    <row r="6483" spans="1:9" x14ac:dyDescent="0.25">
      <c r="A6483" s="393">
        <v>44256</v>
      </c>
      <c r="B6483" s="325" t="s">
        <v>147</v>
      </c>
      <c r="C6483" s="325" t="s">
        <v>169</v>
      </c>
      <c r="D6483" s="325" t="s">
        <v>82</v>
      </c>
      <c r="E6483" s="325" t="s">
        <v>11</v>
      </c>
      <c r="F6483" s="325">
        <v>17</v>
      </c>
      <c r="G6483" s="325" t="s">
        <v>170</v>
      </c>
      <c r="H6483" s="325" t="s">
        <v>170</v>
      </c>
      <c r="I6483" s="325" t="s">
        <v>170</v>
      </c>
    </row>
    <row r="6484" spans="1:9" x14ac:dyDescent="0.25">
      <c r="A6484" s="392">
        <v>44256</v>
      </c>
      <c r="B6484" s="324" t="s">
        <v>147</v>
      </c>
      <c r="C6484" s="324" t="s">
        <v>169</v>
      </c>
      <c r="D6484" s="324" t="s">
        <v>82</v>
      </c>
      <c r="E6484" s="324" t="s">
        <v>12</v>
      </c>
      <c r="F6484" s="324">
        <v>24</v>
      </c>
      <c r="G6484" s="324" t="s">
        <v>170</v>
      </c>
      <c r="H6484" s="324" t="s">
        <v>170</v>
      </c>
      <c r="I6484" s="324" t="s">
        <v>170</v>
      </c>
    </row>
    <row r="6485" spans="1:9" x14ac:dyDescent="0.25">
      <c r="A6485" s="393">
        <v>44256</v>
      </c>
      <c r="B6485" s="325" t="s">
        <v>147</v>
      </c>
      <c r="C6485" s="325" t="s">
        <v>169</v>
      </c>
      <c r="D6485" s="325" t="s">
        <v>82</v>
      </c>
      <c r="E6485" s="325" t="s">
        <v>13</v>
      </c>
      <c r="F6485" s="325">
        <v>101</v>
      </c>
      <c r="G6485" s="325" t="s">
        <v>170</v>
      </c>
      <c r="H6485" s="325" t="s">
        <v>170</v>
      </c>
      <c r="I6485" s="325" t="s">
        <v>170</v>
      </c>
    </row>
    <row r="6486" spans="1:9" x14ac:dyDescent="0.25">
      <c r="A6486" s="392">
        <v>44256</v>
      </c>
      <c r="B6486" s="324" t="s">
        <v>148</v>
      </c>
      <c r="C6486" s="324" t="s">
        <v>169</v>
      </c>
      <c r="D6486" s="324" t="s">
        <v>81</v>
      </c>
      <c r="E6486" s="324" t="s">
        <v>46</v>
      </c>
      <c r="F6486" s="324">
        <v>208</v>
      </c>
      <c r="G6486" s="324" t="s">
        <v>170</v>
      </c>
      <c r="H6486" s="324" t="s">
        <v>170</v>
      </c>
      <c r="I6486" s="324" t="s">
        <v>170</v>
      </c>
    </row>
    <row r="6487" spans="1:9" x14ac:dyDescent="0.25">
      <c r="A6487" s="393">
        <v>44256</v>
      </c>
      <c r="B6487" s="325" t="s">
        <v>148</v>
      </c>
      <c r="C6487" s="325" t="s">
        <v>169</v>
      </c>
      <c r="D6487" s="325" t="s">
        <v>81</v>
      </c>
      <c r="E6487" s="325" t="s">
        <v>47</v>
      </c>
      <c r="F6487" s="325">
        <v>172</v>
      </c>
      <c r="G6487" s="325" t="s">
        <v>170</v>
      </c>
      <c r="H6487" s="325" t="s">
        <v>170</v>
      </c>
      <c r="I6487" s="325" t="s">
        <v>170</v>
      </c>
    </row>
    <row r="6488" spans="1:9" x14ac:dyDescent="0.25">
      <c r="A6488" s="392">
        <v>44256</v>
      </c>
      <c r="B6488" s="324" t="s">
        <v>148</v>
      </c>
      <c r="C6488" s="324" t="s">
        <v>169</v>
      </c>
      <c r="D6488" s="324" t="s">
        <v>81</v>
      </c>
      <c r="E6488" s="324" t="s">
        <v>48</v>
      </c>
      <c r="F6488" s="324">
        <v>182</v>
      </c>
      <c r="G6488" s="324" t="s">
        <v>170</v>
      </c>
      <c r="H6488" s="324" t="s">
        <v>170</v>
      </c>
      <c r="I6488" s="324" t="s">
        <v>170</v>
      </c>
    </row>
    <row r="6489" spans="1:9" x14ac:dyDescent="0.25">
      <c r="A6489" s="393">
        <v>44256</v>
      </c>
      <c r="B6489" s="325" t="s">
        <v>148</v>
      </c>
      <c r="C6489" s="325" t="s">
        <v>169</v>
      </c>
      <c r="D6489" s="325" t="s">
        <v>81</v>
      </c>
      <c r="E6489" s="325" t="s">
        <v>50</v>
      </c>
      <c r="F6489" s="325">
        <v>244</v>
      </c>
      <c r="G6489" s="325" t="s">
        <v>170</v>
      </c>
      <c r="H6489" s="325" t="s">
        <v>170</v>
      </c>
      <c r="I6489" s="325" t="s">
        <v>170</v>
      </c>
    </row>
    <row r="6490" spans="1:9" x14ac:dyDescent="0.25">
      <c r="A6490" s="392">
        <v>44256</v>
      </c>
      <c r="B6490" s="324" t="s">
        <v>148</v>
      </c>
      <c r="C6490" s="324" t="s">
        <v>169</v>
      </c>
      <c r="D6490" s="324" t="s">
        <v>82</v>
      </c>
      <c r="E6490" s="324" t="s">
        <v>9</v>
      </c>
      <c r="F6490" s="324">
        <v>226</v>
      </c>
      <c r="G6490" s="324" t="s">
        <v>170</v>
      </c>
      <c r="H6490" s="324" t="s">
        <v>170</v>
      </c>
      <c r="I6490" s="324" t="s">
        <v>170</v>
      </c>
    </row>
    <row r="6491" spans="1:9" x14ac:dyDescent="0.25">
      <c r="A6491" s="393">
        <v>44256</v>
      </c>
      <c r="B6491" s="325" t="s">
        <v>148</v>
      </c>
      <c r="C6491" s="325" t="s">
        <v>169</v>
      </c>
      <c r="D6491" s="325" t="s">
        <v>82</v>
      </c>
      <c r="E6491" s="325" t="s">
        <v>10</v>
      </c>
      <c r="F6491" s="325">
        <v>32</v>
      </c>
      <c r="G6491" s="325" t="s">
        <v>170</v>
      </c>
      <c r="H6491" s="325" t="s">
        <v>170</v>
      </c>
      <c r="I6491" s="325" t="s">
        <v>170</v>
      </c>
    </row>
    <row r="6492" spans="1:9" x14ac:dyDescent="0.25">
      <c r="A6492" s="392">
        <v>44256</v>
      </c>
      <c r="B6492" s="324" t="s">
        <v>148</v>
      </c>
      <c r="C6492" s="324" t="s">
        <v>169</v>
      </c>
      <c r="D6492" s="324" t="s">
        <v>82</v>
      </c>
      <c r="E6492" s="324" t="s">
        <v>11</v>
      </c>
      <c r="F6492" s="324">
        <v>122</v>
      </c>
      <c r="G6492" s="324" t="s">
        <v>170</v>
      </c>
      <c r="H6492" s="324" t="s">
        <v>170</v>
      </c>
      <c r="I6492" s="324" t="s">
        <v>170</v>
      </c>
    </row>
    <row r="6493" spans="1:9" x14ac:dyDescent="0.25">
      <c r="A6493" s="393">
        <v>44256</v>
      </c>
      <c r="B6493" s="325" t="s">
        <v>148</v>
      </c>
      <c r="C6493" s="325" t="s">
        <v>169</v>
      </c>
      <c r="D6493" s="325" t="s">
        <v>82</v>
      </c>
      <c r="E6493" s="325" t="s">
        <v>12</v>
      </c>
      <c r="F6493" s="325">
        <v>61</v>
      </c>
      <c r="G6493" s="325" t="s">
        <v>170</v>
      </c>
      <c r="H6493" s="325" t="s">
        <v>170</v>
      </c>
      <c r="I6493" s="325" t="s">
        <v>170</v>
      </c>
    </row>
    <row r="6494" spans="1:9" x14ac:dyDescent="0.25">
      <c r="A6494" s="392">
        <v>44256</v>
      </c>
      <c r="B6494" s="324" t="s">
        <v>148</v>
      </c>
      <c r="C6494" s="324" t="s">
        <v>169</v>
      </c>
      <c r="D6494" s="324" t="s">
        <v>82</v>
      </c>
      <c r="E6494" s="324" t="s">
        <v>13</v>
      </c>
      <c r="F6494" s="324">
        <v>365</v>
      </c>
      <c r="G6494" s="324" t="s">
        <v>170</v>
      </c>
      <c r="H6494" s="324" t="s">
        <v>170</v>
      </c>
      <c r="I6494" s="324" t="s">
        <v>170</v>
      </c>
    </row>
    <row r="6495" spans="1:9" x14ac:dyDescent="0.25">
      <c r="A6495" s="393">
        <v>44256</v>
      </c>
      <c r="B6495" s="325" t="s">
        <v>149</v>
      </c>
      <c r="C6495" s="325" t="s">
        <v>169</v>
      </c>
      <c r="D6495" s="325" t="s">
        <v>81</v>
      </c>
      <c r="E6495" s="325" t="s">
        <v>46</v>
      </c>
      <c r="F6495" s="325">
        <v>49</v>
      </c>
      <c r="G6495" s="325" t="s">
        <v>170</v>
      </c>
      <c r="H6495" s="325" t="s">
        <v>170</v>
      </c>
      <c r="I6495" s="325" t="s">
        <v>170</v>
      </c>
    </row>
    <row r="6496" spans="1:9" x14ac:dyDescent="0.25">
      <c r="A6496" s="392">
        <v>44256</v>
      </c>
      <c r="B6496" s="324" t="s">
        <v>149</v>
      </c>
      <c r="C6496" s="324" t="s">
        <v>169</v>
      </c>
      <c r="D6496" s="324" t="s">
        <v>81</v>
      </c>
      <c r="E6496" s="324" t="s">
        <v>47</v>
      </c>
      <c r="F6496" s="324">
        <v>126</v>
      </c>
      <c r="G6496" s="324" t="s">
        <v>170</v>
      </c>
      <c r="H6496" s="324" t="s">
        <v>170</v>
      </c>
      <c r="I6496" s="324" t="s">
        <v>170</v>
      </c>
    </row>
    <row r="6497" spans="1:9" x14ac:dyDescent="0.25">
      <c r="A6497" s="393">
        <v>44256</v>
      </c>
      <c r="B6497" s="325" t="s">
        <v>149</v>
      </c>
      <c r="C6497" s="325" t="s">
        <v>169</v>
      </c>
      <c r="D6497" s="325" t="s">
        <v>81</v>
      </c>
      <c r="E6497" s="325" t="s">
        <v>48</v>
      </c>
      <c r="F6497" s="325">
        <v>110</v>
      </c>
      <c r="G6497" s="325" t="s">
        <v>170</v>
      </c>
      <c r="H6497" s="325" t="s">
        <v>170</v>
      </c>
      <c r="I6497" s="325" t="s">
        <v>170</v>
      </c>
    </row>
    <row r="6498" spans="1:9" x14ac:dyDescent="0.25">
      <c r="A6498" s="392">
        <v>44256</v>
      </c>
      <c r="B6498" s="324" t="s">
        <v>149</v>
      </c>
      <c r="C6498" s="324" t="s">
        <v>169</v>
      </c>
      <c r="D6498" s="324" t="s">
        <v>81</v>
      </c>
      <c r="E6498" s="324" t="s">
        <v>50</v>
      </c>
      <c r="F6498" s="324">
        <v>438</v>
      </c>
      <c r="G6498" s="324" t="s">
        <v>170</v>
      </c>
      <c r="H6498" s="324" t="s">
        <v>170</v>
      </c>
      <c r="I6498" s="324" t="s">
        <v>170</v>
      </c>
    </row>
    <row r="6499" spans="1:9" x14ac:dyDescent="0.25">
      <c r="A6499" s="393">
        <v>44256</v>
      </c>
      <c r="B6499" s="325" t="s">
        <v>150</v>
      </c>
      <c r="C6499" s="325" t="s">
        <v>169</v>
      </c>
      <c r="D6499" s="325" t="s">
        <v>81</v>
      </c>
      <c r="E6499" s="325" t="s">
        <v>46</v>
      </c>
      <c r="F6499" s="325">
        <v>215</v>
      </c>
      <c r="G6499" s="325" t="s">
        <v>170</v>
      </c>
      <c r="H6499" s="325" t="s">
        <v>170</v>
      </c>
      <c r="I6499" s="325" t="s">
        <v>170</v>
      </c>
    </row>
    <row r="6500" spans="1:9" x14ac:dyDescent="0.25">
      <c r="A6500" s="392">
        <v>44256</v>
      </c>
      <c r="B6500" s="324" t="s">
        <v>150</v>
      </c>
      <c r="C6500" s="324" t="s">
        <v>169</v>
      </c>
      <c r="D6500" s="324" t="s">
        <v>81</v>
      </c>
      <c r="E6500" s="324" t="s">
        <v>47</v>
      </c>
      <c r="F6500" s="324">
        <v>89</v>
      </c>
      <c r="G6500" s="324" t="s">
        <v>170</v>
      </c>
      <c r="H6500" s="324" t="s">
        <v>170</v>
      </c>
      <c r="I6500" s="324" t="s">
        <v>170</v>
      </c>
    </row>
    <row r="6501" spans="1:9" x14ac:dyDescent="0.25">
      <c r="A6501" s="393">
        <v>44256</v>
      </c>
      <c r="B6501" s="325" t="s">
        <v>150</v>
      </c>
      <c r="C6501" s="325" t="s">
        <v>169</v>
      </c>
      <c r="D6501" s="325" t="s">
        <v>81</v>
      </c>
      <c r="E6501" s="325" t="s">
        <v>48</v>
      </c>
      <c r="F6501" s="325">
        <v>105</v>
      </c>
      <c r="G6501" s="325" t="s">
        <v>170</v>
      </c>
      <c r="H6501" s="325" t="s">
        <v>170</v>
      </c>
      <c r="I6501" s="325" t="s">
        <v>170</v>
      </c>
    </row>
    <row r="6502" spans="1:9" x14ac:dyDescent="0.25">
      <c r="A6502" s="392">
        <v>44256</v>
      </c>
      <c r="B6502" s="324" t="s">
        <v>150</v>
      </c>
      <c r="C6502" s="324" t="s">
        <v>169</v>
      </c>
      <c r="D6502" s="324" t="s">
        <v>81</v>
      </c>
      <c r="E6502" s="324" t="s">
        <v>50</v>
      </c>
      <c r="F6502" s="324">
        <v>78</v>
      </c>
      <c r="G6502" s="324" t="s">
        <v>170</v>
      </c>
      <c r="H6502" s="324" t="s">
        <v>170</v>
      </c>
      <c r="I6502" s="324" t="s">
        <v>170</v>
      </c>
    </row>
    <row r="6503" spans="1:9" x14ac:dyDescent="0.25">
      <c r="A6503" s="393">
        <v>44256</v>
      </c>
      <c r="B6503" s="325" t="s">
        <v>91</v>
      </c>
      <c r="C6503" s="325" t="s">
        <v>169</v>
      </c>
      <c r="D6503" s="325" t="s">
        <v>81</v>
      </c>
      <c r="E6503" s="325" t="s">
        <v>46</v>
      </c>
      <c r="F6503" s="325">
        <v>1220</v>
      </c>
      <c r="G6503" s="325" t="s">
        <v>170</v>
      </c>
      <c r="H6503" s="325" t="s">
        <v>170</v>
      </c>
      <c r="I6503" s="325" t="s">
        <v>170</v>
      </c>
    </row>
    <row r="6504" spans="1:9" x14ac:dyDescent="0.25">
      <c r="A6504" s="392">
        <v>44256</v>
      </c>
      <c r="B6504" s="324" t="s">
        <v>91</v>
      </c>
      <c r="C6504" s="324" t="s">
        <v>169</v>
      </c>
      <c r="D6504" s="324" t="s">
        <v>81</v>
      </c>
      <c r="E6504" s="324" t="s">
        <v>47</v>
      </c>
      <c r="F6504" s="324">
        <v>648</v>
      </c>
      <c r="G6504" s="324" t="s">
        <v>170</v>
      </c>
      <c r="H6504" s="324" t="s">
        <v>170</v>
      </c>
      <c r="I6504" s="324" t="s">
        <v>170</v>
      </c>
    </row>
    <row r="6505" spans="1:9" x14ac:dyDescent="0.25">
      <c r="A6505" s="393">
        <v>44256</v>
      </c>
      <c r="B6505" s="325" t="s">
        <v>91</v>
      </c>
      <c r="C6505" s="325" t="s">
        <v>169</v>
      </c>
      <c r="D6505" s="325" t="s">
        <v>81</v>
      </c>
      <c r="E6505" s="325" t="s">
        <v>48</v>
      </c>
      <c r="F6505" s="325">
        <v>778</v>
      </c>
      <c r="G6505" s="325" t="s">
        <v>170</v>
      </c>
      <c r="H6505" s="325" t="s">
        <v>170</v>
      </c>
      <c r="I6505" s="325" t="s">
        <v>170</v>
      </c>
    </row>
    <row r="6506" spans="1:9" x14ac:dyDescent="0.25">
      <c r="A6506" s="392">
        <v>44256</v>
      </c>
      <c r="B6506" s="324" t="s">
        <v>91</v>
      </c>
      <c r="C6506" s="324" t="s">
        <v>169</v>
      </c>
      <c r="D6506" s="324" t="s">
        <v>81</v>
      </c>
      <c r="E6506" s="324" t="s">
        <v>50</v>
      </c>
      <c r="F6506" s="324">
        <v>763</v>
      </c>
      <c r="G6506" s="324" t="s">
        <v>170</v>
      </c>
      <c r="H6506" s="324" t="s">
        <v>170</v>
      </c>
      <c r="I6506" s="324" t="s">
        <v>170</v>
      </c>
    </row>
    <row r="6507" spans="1:9" x14ac:dyDescent="0.25">
      <c r="A6507" s="393">
        <v>44256</v>
      </c>
      <c r="B6507" s="325" t="s">
        <v>91</v>
      </c>
      <c r="C6507" s="325" t="s">
        <v>169</v>
      </c>
      <c r="D6507" s="325" t="s">
        <v>82</v>
      </c>
      <c r="E6507" s="325" t="s">
        <v>9</v>
      </c>
      <c r="F6507" s="325">
        <v>639</v>
      </c>
      <c r="G6507" s="325">
        <v>619</v>
      </c>
      <c r="H6507" s="325">
        <v>20</v>
      </c>
      <c r="I6507" s="325">
        <v>0.03</v>
      </c>
    </row>
    <row r="6508" spans="1:9" x14ac:dyDescent="0.25">
      <c r="A6508" s="392">
        <v>44256</v>
      </c>
      <c r="B6508" s="324" t="s">
        <v>91</v>
      </c>
      <c r="C6508" s="324" t="s">
        <v>169</v>
      </c>
      <c r="D6508" s="324" t="s">
        <v>82</v>
      </c>
      <c r="E6508" s="324" t="s">
        <v>10</v>
      </c>
      <c r="F6508" s="324">
        <v>217</v>
      </c>
      <c r="G6508" s="324">
        <v>216</v>
      </c>
      <c r="H6508" s="324">
        <v>1</v>
      </c>
      <c r="I6508" s="324">
        <v>0</v>
      </c>
    </row>
    <row r="6509" spans="1:9" x14ac:dyDescent="0.25">
      <c r="A6509" s="393">
        <v>44256</v>
      </c>
      <c r="B6509" s="325" t="s">
        <v>91</v>
      </c>
      <c r="C6509" s="325" t="s">
        <v>169</v>
      </c>
      <c r="D6509" s="325" t="s">
        <v>82</v>
      </c>
      <c r="E6509" s="325" t="s">
        <v>11</v>
      </c>
      <c r="F6509" s="325">
        <v>560</v>
      </c>
      <c r="G6509" s="325">
        <v>554</v>
      </c>
      <c r="H6509" s="325">
        <v>6</v>
      </c>
      <c r="I6509" s="325">
        <v>0.01</v>
      </c>
    </row>
    <row r="6510" spans="1:9" x14ac:dyDescent="0.25">
      <c r="A6510" s="392">
        <v>44256</v>
      </c>
      <c r="B6510" s="324" t="s">
        <v>91</v>
      </c>
      <c r="C6510" s="324" t="s">
        <v>169</v>
      </c>
      <c r="D6510" s="324" t="s">
        <v>82</v>
      </c>
      <c r="E6510" s="324" t="s">
        <v>12</v>
      </c>
      <c r="F6510" s="324">
        <v>1289</v>
      </c>
      <c r="G6510" s="324">
        <v>1275</v>
      </c>
      <c r="H6510" s="324">
        <v>14</v>
      </c>
      <c r="I6510" s="324">
        <v>0.01</v>
      </c>
    </row>
    <row r="6511" spans="1:9" x14ac:dyDescent="0.25">
      <c r="A6511" s="393">
        <v>44256</v>
      </c>
      <c r="B6511" s="325" t="s">
        <v>91</v>
      </c>
      <c r="C6511" s="325" t="s">
        <v>169</v>
      </c>
      <c r="D6511" s="325" t="s">
        <v>82</v>
      </c>
      <c r="E6511" s="325" t="s">
        <v>13</v>
      </c>
      <c r="F6511" s="325">
        <v>464</v>
      </c>
      <c r="G6511" s="325">
        <v>429</v>
      </c>
      <c r="H6511" s="325">
        <v>35</v>
      </c>
      <c r="I6511" s="325">
        <v>0.08</v>
      </c>
    </row>
    <row r="6512" spans="1:9" x14ac:dyDescent="0.25">
      <c r="A6512" s="392">
        <v>44256</v>
      </c>
      <c r="B6512" s="324" t="s">
        <v>151</v>
      </c>
      <c r="C6512" s="324" t="s">
        <v>169</v>
      </c>
      <c r="D6512" s="324" t="s">
        <v>81</v>
      </c>
      <c r="E6512" s="324" t="s">
        <v>46</v>
      </c>
      <c r="F6512" s="324">
        <v>76</v>
      </c>
      <c r="G6512" s="324" t="s">
        <v>170</v>
      </c>
      <c r="H6512" s="324" t="s">
        <v>170</v>
      </c>
      <c r="I6512" s="324" t="s">
        <v>170</v>
      </c>
    </row>
    <row r="6513" spans="1:9" x14ac:dyDescent="0.25">
      <c r="A6513" s="393">
        <v>44256</v>
      </c>
      <c r="B6513" s="325" t="s">
        <v>151</v>
      </c>
      <c r="C6513" s="325" t="s">
        <v>169</v>
      </c>
      <c r="D6513" s="325" t="s">
        <v>81</v>
      </c>
      <c r="E6513" s="325" t="s">
        <v>47</v>
      </c>
      <c r="F6513" s="325">
        <v>110</v>
      </c>
      <c r="G6513" s="325" t="s">
        <v>170</v>
      </c>
      <c r="H6513" s="325" t="s">
        <v>170</v>
      </c>
      <c r="I6513" s="325" t="s">
        <v>170</v>
      </c>
    </row>
    <row r="6514" spans="1:9" x14ac:dyDescent="0.25">
      <c r="A6514" s="392">
        <v>44256</v>
      </c>
      <c r="B6514" s="324" t="s">
        <v>151</v>
      </c>
      <c r="C6514" s="324" t="s">
        <v>169</v>
      </c>
      <c r="D6514" s="324" t="s">
        <v>81</v>
      </c>
      <c r="E6514" s="324" t="s">
        <v>48</v>
      </c>
      <c r="F6514" s="324">
        <v>67</v>
      </c>
      <c r="G6514" s="324" t="s">
        <v>170</v>
      </c>
      <c r="H6514" s="324" t="s">
        <v>170</v>
      </c>
      <c r="I6514" s="324" t="s">
        <v>170</v>
      </c>
    </row>
    <row r="6515" spans="1:9" x14ac:dyDescent="0.25">
      <c r="A6515" s="393">
        <v>44256</v>
      </c>
      <c r="B6515" s="325" t="s">
        <v>151</v>
      </c>
      <c r="C6515" s="325" t="s">
        <v>169</v>
      </c>
      <c r="D6515" s="325" t="s">
        <v>81</v>
      </c>
      <c r="E6515" s="325" t="s">
        <v>50</v>
      </c>
      <c r="F6515" s="325">
        <v>71</v>
      </c>
      <c r="G6515" s="325" t="s">
        <v>170</v>
      </c>
      <c r="H6515" s="325" t="s">
        <v>170</v>
      </c>
      <c r="I6515" s="325" t="s">
        <v>170</v>
      </c>
    </row>
    <row r="6516" spans="1:9" x14ac:dyDescent="0.25">
      <c r="A6516" s="392">
        <v>44256</v>
      </c>
      <c r="B6516" s="324" t="s">
        <v>92</v>
      </c>
      <c r="C6516" s="324" t="s">
        <v>169</v>
      </c>
      <c r="D6516" s="324" t="s">
        <v>81</v>
      </c>
      <c r="E6516" s="324" t="s">
        <v>46</v>
      </c>
      <c r="F6516" s="324">
        <v>33</v>
      </c>
      <c r="G6516" s="324" t="s">
        <v>170</v>
      </c>
      <c r="H6516" s="324" t="s">
        <v>170</v>
      </c>
      <c r="I6516" s="324" t="s">
        <v>170</v>
      </c>
    </row>
    <row r="6517" spans="1:9" x14ac:dyDescent="0.25">
      <c r="A6517" s="393">
        <v>44256</v>
      </c>
      <c r="B6517" s="325" t="s">
        <v>92</v>
      </c>
      <c r="C6517" s="325" t="s">
        <v>169</v>
      </c>
      <c r="D6517" s="325" t="s">
        <v>81</v>
      </c>
      <c r="E6517" s="325" t="s">
        <v>47</v>
      </c>
      <c r="F6517" s="325">
        <v>277</v>
      </c>
      <c r="G6517" s="325" t="s">
        <v>170</v>
      </c>
      <c r="H6517" s="325" t="s">
        <v>170</v>
      </c>
      <c r="I6517" s="325" t="s">
        <v>170</v>
      </c>
    </row>
    <row r="6518" spans="1:9" x14ac:dyDescent="0.25">
      <c r="A6518" s="392">
        <v>44256</v>
      </c>
      <c r="B6518" s="324" t="s">
        <v>92</v>
      </c>
      <c r="C6518" s="324" t="s">
        <v>169</v>
      </c>
      <c r="D6518" s="324" t="s">
        <v>81</v>
      </c>
      <c r="E6518" s="324" t="s">
        <v>48</v>
      </c>
      <c r="F6518" s="324">
        <v>123</v>
      </c>
      <c r="G6518" s="324" t="s">
        <v>170</v>
      </c>
      <c r="H6518" s="324" t="s">
        <v>170</v>
      </c>
      <c r="I6518" s="324" t="s">
        <v>170</v>
      </c>
    </row>
    <row r="6519" spans="1:9" x14ac:dyDescent="0.25">
      <c r="A6519" s="393">
        <v>44256</v>
      </c>
      <c r="B6519" s="325" t="s">
        <v>92</v>
      </c>
      <c r="C6519" s="325" t="s">
        <v>169</v>
      </c>
      <c r="D6519" s="325" t="s">
        <v>81</v>
      </c>
      <c r="E6519" s="325" t="s">
        <v>50</v>
      </c>
      <c r="F6519" s="325">
        <v>678</v>
      </c>
      <c r="G6519" s="325" t="s">
        <v>170</v>
      </c>
      <c r="H6519" s="325" t="s">
        <v>170</v>
      </c>
      <c r="I6519" s="325" t="s">
        <v>170</v>
      </c>
    </row>
    <row r="6520" spans="1:9" x14ac:dyDescent="0.25">
      <c r="A6520" s="392">
        <v>44256</v>
      </c>
      <c r="B6520" s="324" t="s">
        <v>92</v>
      </c>
      <c r="C6520" s="324" t="s">
        <v>169</v>
      </c>
      <c r="D6520" s="324" t="s">
        <v>82</v>
      </c>
      <c r="E6520" s="324" t="s">
        <v>9</v>
      </c>
      <c r="F6520" s="324">
        <v>507</v>
      </c>
      <c r="G6520" s="324">
        <v>502</v>
      </c>
      <c r="H6520" s="324">
        <v>5</v>
      </c>
      <c r="I6520" s="324">
        <v>0.01</v>
      </c>
    </row>
    <row r="6521" spans="1:9" x14ac:dyDescent="0.25">
      <c r="A6521" s="393">
        <v>44256</v>
      </c>
      <c r="B6521" s="325" t="s">
        <v>92</v>
      </c>
      <c r="C6521" s="325" t="s">
        <v>169</v>
      </c>
      <c r="D6521" s="325" t="s">
        <v>82</v>
      </c>
      <c r="E6521" s="325" t="s">
        <v>10</v>
      </c>
      <c r="F6521" s="325">
        <v>260</v>
      </c>
      <c r="G6521" s="325">
        <v>263</v>
      </c>
      <c r="H6521" s="325">
        <v>-3</v>
      </c>
      <c r="I6521" s="325">
        <v>-0.01</v>
      </c>
    </row>
    <row r="6522" spans="1:9" x14ac:dyDescent="0.25">
      <c r="A6522" s="392">
        <v>44256</v>
      </c>
      <c r="B6522" s="324" t="s">
        <v>92</v>
      </c>
      <c r="C6522" s="324" t="s">
        <v>169</v>
      </c>
      <c r="D6522" s="324" t="s">
        <v>82</v>
      </c>
      <c r="E6522" s="324" t="s">
        <v>11</v>
      </c>
      <c r="F6522" s="324">
        <v>47</v>
      </c>
      <c r="G6522" s="324">
        <v>46</v>
      </c>
      <c r="H6522" s="324">
        <v>1</v>
      </c>
      <c r="I6522" s="324">
        <v>0.02</v>
      </c>
    </row>
    <row r="6523" spans="1:9" x14ac:dyDescent="0.25">
      <c r="A6523" s="393">
        <v>44256</v>
      </c>
      <c r="B6523" s="325" t="s">
        <v>92</v>
      </c>
      <c r="C6523" s="325" t="s">
        <v>169</v>
      </c>
      <c r="D6523" s="325" t="s">
        <v>82</v>
      </c>
      <c r="E6523" s="325" t="s">
        <v>12</v>
      </c>
      <c r="F6523" s="325">
        <v>18</v>
      </c>
      <c r="G6523" s="325">
        <v>16</v>
      </c>
      <c r="H6523" s="325">
        <v>2</v>
      </c>
      <c r="I6523" s="325">
        <v>0.12</v>
      </c>
    </row>
    <row r="6524" spans="1:9" x14ac:dyDescent="0.25">
      <c r="A6524" s="392">
        <v>44256</v>
      </c>
      <c r="B6524" s="324" t="s">
        <v>92</v>
      </c>
      <c r="C6524" s="324" t="s">
        <v>169</v>
      </c>
      <c r="D6524" s="324" t="s">
        <v>82</v>
      </c>
      <c r="E6524" s="324" t="s">
        <v>13</v>
      </c>
      <c r="F6524" s="324">
        <v>279</v>
      </c>
      <c r="G6524" s="324">
        <v>290</v>
      </c>
      <c r="H6524" s="324">
        <v>-11</v>
      </c>
      <c r="I6524" s="324">
        <v>-0.04</v>
      </c>
    </row>
    <row r="6525" spans="1:9" x14ac:dyDescent="0.25">
      <c r="A6525" s="393">
        <v>44256</v>
      </c>
      <c r="B6525" s="325" t="s">
        <v>152</v>
      </c>
      <c r="C6525" s="325" t="s">
        <v>169</v>
      </c>
      <c r="D6525" s="325" t="s">
        <v>81</v>
      </c>
      <c r="E6525" s="325" t="s">
        <v>46</v>
      </c>
      <c r="F6525" s="325">
        <v>105</v>
      </c>
      <c r="G6525" s="325" t="s">
        <v>170</v>
      </c>
      <c r="H6525" s="325" t="s">
        <v>170</v>
      </c>
      <c r="I6525" s="325" t="s">
        <v>170</v>
      </c>
    </row>
    <row r="6526" spans="1:9" x14ac:dyDescent="0.25">
      <c r="A6526" s="392">
        <v>44256</v>
      </c>
      <c r="B6526" s="324" t="s">
        <v>152</v>
      </c>
      <c r="C6526" s="324" t="s">
        <v>169</v>
      </c>
      <c r="D6526" s="324" t="s">
        <v>81</v>
      </c>
      <c r="E6526" s="324" t="s">
        <v>47</v>
      </c>
      <c r="F6526" s="324">
        <v>77</v>
      </c>
      <c r="G6526" s="324" t="s">
        <v>170</v>
      </c>
      <c r="H6526" s="324" t="s">
        <v>170</v>
      </c>
      <c r="I6526" s="324" t="s">
        <v>170</v>
      </c>
    </row>
    <row r="6527" spans="1:9" x14ac:dyDescent="0.25">
      <c r="A6527" s="393">
        <v>44256</v>
      </c>
      <c r="B6527" s="325" t="s">
        <v>152</v>
      </c>
      <c r="C6527" s="325" t="s">
        <v>169</v>
      </c>
      <c r="D6527" s="325" t="s">
        <v>81</v>
      </c>
      <c r="E6527" s="325" t="s">
        <v>48</v>
      </c>
      <c r="F6527" s="325">
        <v>58</v>
      </c>
      <c r="G6527" s="325" t="s">
        <v>170</v>
      </c>
      <c r="H6527" s="325" t="s">
        <v>170</v>
      </c>
      <c r="I6527" s="325" t="s">
        <v>170</v>
      </c>
    </row>
    <row r="6528" spans="1:9" x14ac:dyDescent="0.25">
      <c r="A6528" s="392">
        <v>44256</v>
      </c>
      <c r="B6528" s="324" t="s">
        <v>152</v>
      </c>
      <c r="C6528" s="324" t="s">
        <v>169</v>
      </c>
      <c r="D6528" s="324" t="s">
        <v>81</v>
      </c>
      <c r="E6528" s="324" t="s">
        <v>50</v>
      </c>
      <c r="F6528" s="324">
        <v>121</v>
      </c>
      <c r="G6528" s="324" t="s">
        <v>170</v>
      </c>
      <c r="H6528" s="324" t="s">
        <v>170</v>
      </c>
      <c r="I6528" s="324" t="s">
        <v>170</v>
      </c>
    </row>
    <row r="6529" spans="1:9" x14ac:dyDescent="0.25">
      <c r="A6529" s="393">
        <v>44256</v>
      </c>
      <c r="B6529" s="325" t="s">
        <v>153</v>
      </c>
      <c r="C6529" s="325" t="s">
        <v>169</v>
      </c>
      <c r="D6529" s="325" t="s">
        <v>81</v>
      </c>
      <c r="E6529" s="325" t="s">
        <v>46</v>
      </c>
      <c r="F6529" s="325">
        <v>109</v>
      </c>
      <c r="G6529" s="325" t="s">
        <v>170</v>
      </c>
      <c r="H6529" s="325" t="s">
        <v>170</v>
      </c>
      <c r="I6529" s="325" t="s">
        <v>170</v>
      </c>
    </row>
    <row r="6530" spans="1:9" x14ac:dyDescent="0.25">
      <c r="A6530" s="392">
        <v>44256</v>
      </c>
      <c r="B6530" s="324" t="s">
        <v>153</v>
      </c>
      <c r="C6530" s="324" t="s">
        <v>169</v>
      </c>
      <c r="D6530" s="324" t="s">
        <v>81</v>
      </c>
      <c r="E6530" s="324" t="s">
        <v>47</v>
      </c>
      <c r="F6530" s="324">
        <v>57</v>
      </c>
      <c r="G6530" s="324" t="s">
        <v>170</v>
      </c>
      <c r="H6530" s="324" t="s">
        <v>170</v>
      </c>
      <c r="I6530" s="324" t="s">
        <v>170</v>
      </c>
    </row>
    <row r="6531" spans="1:9" x14ac:dyDescent="0.25">
      <c r="A6531" s="393">
        <v>44256</v>
      </c>
      <c r="B6531" s="325" t="s">
        <v>153</v>
      </c>
      <c r="C6531" s="325" t="s">
        <v>169</v>
      </c>
      <c r="D6531" s="325" t="s">
        <v>81</v>
      </c>
      <c r="E6531" s="325" t="s">
        <v>48</v>
      </c>
      <c r="F6531" s="325">
        <v>51</v>
      </c>
      <c r="G6531" s="325" t="s">
        <v>170</v>
      </c>
      <c r="H6531" s="325" t="s">
        <v>170</v>
      </c>
      <c r="I6531" s="325" t="s">
        <v>170</v>
      </c>
    </row>
    <row r="6532" spans="1:9" x14ac:dyDescent="0.25">
      <c r="A6532" s="392">
        <v>44256</v>
      </c>
      <c r="B6532" s="324" t="s">
        <v>153</v>
      </c>
      <c r="C6532" s="324" t="s">
        <v>169</v>
      </c>
      <c r="D6532" s="324" t="s">
        <v>81</v>
      </c>
      <c r="E6532" s="324" t="s">
        <v>50</v>
      </c>
      <c r="F6532" s="324">
        <v>39</v>
      </c>
      <c r="G6532" s="324" t="s">
        <v>170</v>
      </c>
      <c r="H6532" s="324" t="s">
        <v>170</v>
      </c>
      <c r="I6532" s="324" t="s">
        <v>170</v>
      </c>
    </row>
    <row r="6533" spans="1:9" x14ac:dyDescent="0.25">
      <c r="A6533" s="393">
        <v>44256</v>
      </c>
      <c r="B6533" s="325" t="s">
        <v>154</v>
      </c>
      <c r="C6533" s="325" t="s">
        <v>169</v>
      </c>
      <c r="D6533" s="325" t="s">
        <v>81</v>
      </c>
      <c r="E6533" s="325" t="s">
        <v>46</v>
      </c>
      <c r="F6533" s="325">
        <v>29</v>
      </c>
      <c r="G6533" s="325" t="s">
        <v>170</v>
      </c>
      <c r="H6533" s="325" t="s">
        <v>170</v>
      </c>
      <c r="I6533" s="325" t="s">
        <v>170</v>
      </c>
    </row>
    <row r="6534" spans="1:9" x14ac:dyDescent="0.25">
      <c r="A6534" s="392">
        <v>44256</v>
      </c>
      <c r="B6534" s="324" t="s">
        <v>154</v>
      </c>
      <c r="C6534" s="324" t="s">
        <v>169</v>
      </c>
      <c r="D6534" s="324" t="s">
        <v>81</v>
      </c>
      <c r="E6534" s="324" t="s">
        <v>47</v>
      </c>
      <c r="F6534" s="324">
        <v>55</v>
      </c>
      <c r="G6534" s="324" t="s">
        <v>170</v>
      </c>
      <c r="H6534" s="324" t="s">
        <v>170</v>
      </c>
      <c r="I6534" s="324" t="s">
        <v>170</v>
      </c>
    </row>
    <row r="6535" spans="1:9" x14ac:dyDescent="0.25">
      <c r="A6535" s="393">
        <v>44256</v>
      </c>
      <c r="B6535" s="325" t="s">
        <v>154</v>
      </c>
      <c r="C6535" s="325" t="s">
        <v>169</v>
      </c>
      <c r="D6535" s="325" t="s">
        <v>81</v>
      </c>
      <c r="E6535" s="325" t="s">
        <v>48</v>
      </c>
      <c r="F6535" s="325">
        <v>29</v>
      </c>
      <c r="G6535" s="325" t="s">
        <v>170</v>
      </c>
      <c r="H6535" s="325" t="s">
        <v>170</v>
      </c>
      <c r="I6535" s="325" t="s">
        <v>170</v>
      </c>
    </row>
    <row r="6536" spans="1:9" x14ac:dyDescent="0.25">
      <c r="A6536" s="392">
        <v>44256</v>
      </c>
      <c r="B6536" s="324" t="s">
        <v>154</v>
      </c>
      <c r="C6536" s="324" t="s">
        <v>169</v>
      </c>
      <c r="D6536" s="324" t="s">
        <v>81</v>
      </c>
      <c r="E6536" s="324" t="s">
        <v>50</v>
      </c>
      <c r="F6536" s="324">
        <v>96</v>
      </c>
      <c r="G6536" s="324" t="s">
        <v>170</v>
      </c>
      <c r="H6536" s="324" t="s">
        <v>170</v>
      </c>
      <c r="I6536" s="324" t="s">
        <v>170</v>
      </c>
    </row>
    <row r="6537" spans="1:9" x14ac:dyDescent="0.25">
      <c r="A6537" s="393">
        <v>44256</v>
      </c>
      <c r="B6537" s="325" t="s">
        <v>155</v>
      </c>
      <c r="C6537" s="325" t="s">
        <v>169</v>
      </c>
      <c r="D6537" s="325" t="s">
        <v>81</v>
      </c>
      <c r="E6537" s="325" t="s">
        <v>46</v>
      </c>
      <c r="F6537" s="325">
        <v>221</v>
      </c>
      <c r="G6537" s="325" t="s">
        <v>170</v>
      </c>
      <c r="H6537" s="325" t="s">
        <v>170</v>
      </c>
      <c r="I6537" s="325" t="s">
        <v>170</v>
      </c>
    </row>
    <row r="6538" spans="1:9" x14ac:dyDescent="0.25">
      <c r="A6538" s="392">
        <v>44256</v>
      </c>
      <c r="B6538" s="324" t="s">
        <v>155</v>
      </c>
      <c r="C6538" s="324" t="s">
        <v>169</v>
      </c>
      <c r="D6538" s="324" t="s">
        <v>81</v>
      </c>
      <c r="E6538" s="324" t="s">
        <v>47</v>
      </c>
      <c r="F6538" s="324">
        <v>186</v>
      </c>
      <c r="G6538" s="324" t="s">
        <v>170</v>
      </c>
      <c r="H6538" s="324" t="s">
        <v>170</v>
      </c>
      <c r="I6538" s="324" t="s">
        <v>170</v>
      </c>
    </row>
    <row r="6539" spans="1:9" x14ac:dyDescent="0.25">
      <c r="A6539" s="393">
        <v>44256</v>
      </c>
      <c r="B6539" s="325" t="s">
        <v>155</v>
      </c>
      <c r="C6539" s="325" t="s">
        <v>169</v>
      </c>
      <c r="D6539" s="325" t="s">
        <v>81</v>
      </c>
      <c r="E6539" s="325" t="s">
        <v>48</v>
      </c>
      <c r="F6539" s="325">
        <v>134</v>
      </c>
      <c r="G6539" s="325" t="s">
        <v>170</v>
      </c>
      <c r="H6539" s="325" t="s">
        <v>170</v>
      </c>
      <c r="I6539" s="325" t="s">
        <v>170</v>
      </c>
    </row>
    <row r="6540" spans="1:9" x14ac:dyDescent="0.25">
      <c r="A6540" s="392">
        <v>44256</v>
      </c>
      <c r="B6540" s="324" t="s">
        <v>155</v>
      </c>
      <c r="C6540" s="324" t="s">
        <v>169</v>
      </c>
      <c r="D6540" s="324" t="s">
        <v>81</v>
      </c>
      <c r="E6540" s="324" t="s">
        <v>50</v>
      </c>
      <c r="F6540" s="324">
        <v>321</v>
      </c>
      <c r="G6540" s="324" t="s">
        <v>170</v>
      </c>
      <c r="H6540" s="324" t="s">
        <v>170</v>
      </c>
      <c r="I6540" s="324" t="s">
        <v>170</v>
      </c>
    </row>
    <row r="6541" spans="1:9" x14ac:dyDescent="0.25">
      <c r="A6541" s="393">
        <v>44256</v>
      </c>
      <c r="B6541" s="325" t="s">
        <v>155</v>
      </c>
      <c r="C6541" s="325" t="s">
        <v>169</v>
      </c>
      <c r="D6541" s="325" t="s">
        <v>82</v>
      </c>
      <c r="E6541" s="325" t="s">
        <v>9</v>
      </c>
      <c r="F6541" s="325">
        <v>48</v>
      </c>
      <c r="G6541" s="325" t="s">
        <v>170</v>
      </c>
      <c r="H6541" s="325" t="s">
        <v>170</v>
      </c>
      <c r="I6541" s="325" t="s">
        <v>170</v>
      </c>
    </row>
    <row r="6542" spans="1:9" x14ac:dyDescent="0.25">
      <c r="A6542" s="392">
        <v>44256</v>
      </c>
      <c r="B6542" s="324" t="s">
        <v>155</v>
      </c>
      <c r="C6542" s="324" t="s">
        <v>169</v>
      </c>
      <c r="D6542" s="324" t="s">
        <v>82</v>
      </c>
      <c r="E6542" s="324" t="s">
        <v>10</v>
      </c>
      <c r="F6542" s="324">
        <v>43</v>
      </c>
      <c r="G6542" s="324" t="s">
        <v>170</v>
      </c>
      <c r="H6542" s="324" t="s">
        <v>170</v>
      </c>
      <c r="I6542" s="324" t="s">
        <v>170</v>
      </c>
    </row>
    <row r="6543" spans="1:9" x14ac:dyDescent="0.25">
      <c r="A6543" s="393">
        <v>44256</v>
      </c>
      <c r="B6543" s="325" t="s">
        <v>155</v>
      </c>
      <c r="C6543" s="325" t="s">
        <v>169</v>
      </c>
      <c r="D6543" s="325" t="s">
        <v>82</v>
      </c>
      <c r="E6543" s="325" t="s">
        <v>11</v>
      </c>
      <c r="F6543" s="325">
        <v>65</v>
      </c>
      <c r="G6543" s="325" t="s">
        <v>170</v>
      </c>
      <c r="H6543" s="325" t="s">
        <v>170</v>
      </c>
      <c r="I6543" s="325" t="s">
        <v>170</v>
      </c>
    </row>
    <row r="6544" spans="1:9" x14ac:dyDescent="0.25">
      <c r="A6544" s="392">
        <v>44256</v>
      </c>
      <c r="B6544" s="324" t="s">
        <v>155</v>
      </c>
      <c r="C6544" s="324" t="s">
        <v>169</v>
      </c>
      <c r="D6544" s="324" t="s">
        <v>82</v>
      </c>
      <c r="E6544" s="324" t="s">
        <v>12</v>
      </c>
      <c r="F6544" s="324">
        <v>119</v>
      </c>
      <c r="G6544" s="324" t="s">
        <v>170</v>
      </c>
      <c r="H6544" s="324" t="s">
        <v>170</v>
      </c>
      <c r="I6544" s="324" t="s">
        <v>170</v>
      </c>
    </row>
    <row r="6545" spans="1:9" x14ac:dyDescent="0.25">
      <c r="A6545" s="393">
        <v>44256</v>
      </c>
      <c r="B6545" s="325" t="s">
        <v>155</v>
      </c>
      <c r="C6545" s="325" t="s">
        <v>169</v>
      </c>
      <c r="D6545" s="325" t="s">
        <v>82</v>
      </c>
      <c r="E6545" s="325" t="s">
        <v>13</v>
      </c>
      <c r="F6545" s="325">
        <v>587</v>
      </c>
      <c r="G6545" s="325" t="s">
        <v>170</v>
      </c>
      <c r="H6545" s="325" t="s">
        <v>170</v>
      </c>
      <c r="I6545" s="325" t="s">
        <v>170</v>
      </c>
    </row>
    <row r="6546" spans="1:9" x14ac:dyDescent="0.25">
      <c r="A6546" s="392">
        <v>44256</v>
      </c>
      <c r="B6546" s="324" t="s">
        <v>156</v>
      </c>
      <c r="C6546" s="324" t="s">
        <v>169</v>
      </c>
      <c r="D6546" s="324" t="s">
        <v>81</v>
      </c>
      <c r="E6546" s="324" t="s">
        <v>46</v>
      </c>
      <c r="F6546" s="324">
        <v>147</v>
      </c>
      <c r="G6546" s="324" t="s">
        <v>170</v>
      </c>
      <c r="H6546" s="324" t="s">
        <v>170</v>
      </c>
      <c r="I6546" s="324" t="s">
        <v>170</v>
      </c>
    </row>
    <row r="6547" spans="1:9" x14ac:dyDescent="0.25">
      <c r="A6547" s="393">
        <v>44256</v>
      </c>
      <c r="B6547" s="325" t="s">
        <v>156</v>
      </c>
      <c r="C6547" s="325" t="s">
        <v>169</v>
      </c>
      <c r="D6547" s="325" t="s">
        <v>81</v>
      </c>
      <c r="E6547" s="325" t="s">
        <v>47</v>
      </c>
      <c r="F6547" s="325">
        <v>120</v>
      </c>
      <c r="G6547" s="325" t="s">
        <v>170</v>
      </c>
      <c r="H6547" s="325" t="s">
        <v>170</v>
      </c>
      <c r="I6547" s="325" t="s">
        <v>170</v>
      </c>
    </row>
    <row r="6548" spans="1:9" x14ac:dyDescent="0.25">
      <c r="A6548" s="392">
        <v>44256</v>
      </c>
      <c r="B6548" s="324" t="s">
        <v>156</v>
      </c>
      <c r="C6548" s="324" t="s">
        <v>169</v>
      </c>
      <c r="D6548" s="324" t="s">
        <v>81</v>
      </c>
      <c r="E6548" s="324" t="s">
        <v>48</v>
      </c>
      <c r="F6548" s="324">
        <v>103</v>
      </c>
      <c r="G6548" s="324" t="s">
        <v>170</v>
      </c>
      <c r="H6548" s="324" t="s">
        <v>170</v>
      </c>
      <c r="I6548" s="324" t="s">
        <v>170</v>
      </c>
    </row>
    <row r="6549" spans="1:9" x14ac:dyDescent="0.25">
      <c r="A6549" s="393">
        <v>44256</v>
      </c>
      <c r="B6549" s="325" t="s">
        <v>156</v>
      </c>
      <c r="C6549" s="325" t="s">
        <v>169</v>
      </c>
      <c r="D6549" s="325" t="s">
        <v>81</v>
      </c>
      <c r="E6549" s="325" t="s">
        <v>50</v>
      </c>
      <c r="F6549" s="325">
        <v>347</v>
      </c>
      <c r="G6549" s="325" t="s">
        <v>170</v>
      </c>
      <c r="H6549" s="325" t="s">
        <v>170</v>
      </c>
      <c r="I6549" s="325" t="s">
        <v>170</v>
      </c>
    </row>
    <row r="6550" spans="1:9" x14ac:dyDescent="0.25">
      <c r="A6550" s="392">
        <v>44256</v>
      </c>
      <c r="B6550" s="324" t="s">
        <v>156</v>
      </c>
      <c r="C6550" s="324" t="s">
        <v>169</v>
      </c>
      <c r="D6550" s="324" t="s">
        <v>82</v>
      </c>
      <c r="E6550" s="324" t="s">
        <v>9</v>
      </c>
      <c r="F6550" s="324">
        <v>25</v>
      </c>
      <c r="G6550" s="324" t="s">
        <v>170</v>
      </c>
      <c r="H6550" s="324" t="s">
        <v>170</v>
      </c>
      <c r="I6550" s="324" t="s">
        <v>170</v>
      </c>
    </row>
    <row r="6551" spans="1:9" x14ac:dyDescent="0.25">
      <c r="A6551" s="393">
        <v>44256</v>
      </c>
      <c r="B6551" s="325" t="s">
        <v>156</v>
      </c>
      <c r="C6551" s="325" t="s">
        <v>169</v>
      </c>
      <c r="D6551" s="325" t="s">
        <v>82</v>
      </c>
      <c r="E6551" s="325" t="s">
        <v>10</v>
      </c>
      <c r="F6551" s="325">
        <v>109</v>
      </c>
      <c r="G6551" s="325" t="s">
        <v>170</v>
      </c>
      <c r="H6551" s="325" t="s">
        <v>170</v>
      </c>
      <c r="I6551" s="325" t="s">
        <v>170</v>
      </c>
    </row>
    <row r="6552" spans="1:9" x14ac:dyDescent="0.25">
      <c r="A6552" s="392">
        <v>44256</v>
      </c>
      <c r="B6552" s="324" t="s">
        <v>156</v>
      </c>
      <c r="C6552" s="324" t="s">
        <v>169</v>
      </c>
      <c r="D6552" s="324" t="s">
        <v>82</v>
      </c>
      <c r="E6552" s="324" t="s">
        <v>11</v>
      </c>
      <c r="F6552" s="324">
        <v>155</v>
      </c>
      <c r="G6552" s="324" t="s">
        <v>170</v>
      </c>
      <c r="H6552" s="324" t="s">
        <v>170</v>
      </c>
      <c r="I6552" s="324" t="s">
        <v>170</v>
      </c>
    </row>
    <row r="6553" spans="1:9" x14ac:dyDescent="0.25">
      <c r="A6553" s="393">
        <v>44256</v>
      </c>
      <c r="B6553" s="325" t="s">
        <v>156</v>
      </c>
      <c r="C6553" s="325" t="s">
        <v>169</v>
      </c>
      <c r="D6553" s="325" t="s">
        <v>82</v>
      </c>
      <c r="E6553" s="325" t="s">
        <v>12</v>
      </c>
      <c r="F6553" s="325">
        <v>190</v>
      </c>
      <c r="G6553" s="325" t="s">
        <v>170</v>
      </c>
      <c r="H6553" s="325" t="s">
        <v>170</v>
      </c>
      <c r="I6553" s="325" t="s">
        <v>170</v>
      </c>
    </row>
    <row r="6554" spans="1:9" x14ac:dyDescent="0.25">
      <c r="A6554" s="392">
        <v>44256</v>
      </c>
      <c r="B6554" s="324" t="s">
        <v>156</v>
      </c>
      <c r="C6554" s="324" t="s">
        <v>169</v>
      </c>
      <c r="D6554" s="324" t="s">
        <v>82</v>
      </c>
      <c r="E6554" s="324" t="s">
        <v>13</v>
      </c>
      <c r="F6554" s="324">
        <v>238</v>
      </c>
      <c r="G6554" s="324" t="s">
        <v>170</v>
      </c>
      <c r="H6554" s="324" t="s">
        <v>170</v>
      </c>
      <c r="I6554" s="324" t="s">
        <v>170</v>
      </c>
    </row>
    <row r="6555" spans="1:9" x14ac:dyDescent="0.25">
      <c r="A6555" s="393">
        <v>44256</v>
      </c>
      <c r="B6555" s="325" t="s">
        <v>93</v>
      </c>
      <c r="C6555" s="325" t="s">
        <v>169</v>
      </c>
      <c r="D6555" s="325" t="s">
        <v>81</v>
      </c>
      <c r="E6555" s="325" t="s">
        <v>46</v>
      </c>
      <c r="F6555" s="325">
        <v>271</v>
      </c>
      <c r="G6555" s="325" t="s">
        <v>170</v>
      </c>
      <c r="H6555" s="325" t="s">
        <v>170</v>
      </c>
      <c r="I6555" s="325" t="s">
        <v>170</v>
      </c>
    </row>
    <row r="6556" spans="1:9" x14ac:dyDescent="0.25">
      <c r="A6556" s="392">
        <v>44256</v>
      </c>
      <c r="B6556" s="324" t="s">
        <v>93</v>
      </c>
      <c r="C6556" s="324" t="s">
        <v>169</v>
      </c>
      <c r="D6556" s="324" t="s">
        <v>81</v>
      </c>
      <c r="E6556" s="324" t="s">
        <v>47</v>
      </c>
      <c r="F6556" s="324">
        <v>182</v>
      </c>
      <c r="G6556" s="324" t="s">
        <v>170</v>
      </c>
      <c r="H6556" s="324" t="s">
        <v>170</v>
      </c>
      <c r="I6556" s="324" t="s">
        <v>170</v>
      </c>
    </row>
    <row r="6557" spans="1:9" x14ac:dyDescent="0.25">
      <c r="A6557" s="393">
        <v>44256</v>
      </c>
      <c r="B6557" s="325" t="s">
        <v>93</v>
      </c>
      <c r="C6557" s="325" t="s">
        <v>169</v>
      </c>
      <c r="D6557" s="325" t="s">
        <v>81</v>
      </c>
      <c r="E6557" s="325" t="s">
        <v>48</v>
      </c>
      <c r="F6557" s="325">
        <v>156</v>
      </c>
      <c r="G6557" s="325" t="s">
        <v>170</v>
      </c>
      <c r="H6557" s="325" t="s">
        <v>170</v>
      </c>
      <c r="I6557" s="325" t="s">
        <v>170</v>
      </c>
    </row>
    <row r="6558" spans="1:9" x14ac:dyDescent="0.25">
      <c r="A6558" s="392">
        <v>44256</v>
      </c>
      <c r="B6558" s="324" t="s">
        <v>93</v>
      </c>
      <c r="C6558" s="324" t="s">
        <v>169</v>
      </c>
      <c r="D6558" s="324" t="s">
        <v>81</v>
      </c>
      <c r="E6558" s="324" t="s">
        <v>50</v>
      </c>
      <c r="F6558" s="324">
        <v>456</v>
      </c>
      <c r="G6558" s="324" t="s">
        <v>170</v>
      </c>
      <c r="H6558" s="324" t="s">
        <v>170</v>
      </c>
      <c r="I6558" s="324" t="s">
        <v>170</v>
      </c>
    </row>
    <row r="6559" spans="1:9" x14ac:dyDescent="0.25">
      <c r="A6559" s="393">
        <v>44256</v>
      </c>
      <c r="B6559" s="325" t="s">
        <v>93</v>
      </c>
      <c r="C6559" s="325" t="s">
        <v>169</v>
      </c>
      <c r="D6559" s="325" t="s">
        <v>82</v>
      </c>
      <c r="E6559" s="325" t="s">
        <v>9</v>
      </c>
      <c r="F6559" s="325">
        <v>49</v>
      </c>
      <c r="G6559" s="325">
        <v>46</v>
      </c>
      <c r="H6559" s="325">
        <v>3</v>
      </c>
      <c r="I6559" s="325">
        <v>7.0000000000000007E-2</v>
      </c>
    </row>
    <row r="6560" spans="1:9" x14ac:dyDescent="0.25">
      <c r="A6560" s="392">
        <v>44256</v>
      </c>
      <c r="B6560" s="324" t="s">
        <v>93</v>
      </c>
      <c r="C6560" s="324" t="s">
        <v>169</v>
      </c>
      <c r="D6560" s="324" t="s">
        <v>82</v>
      </c>
      <c r="E6560" s="324" t="s">
        <v>10</v>
      </c>
      <c r="F6560" s="324">
        <v>155</v>
      </c>
      <c r="G6560" s="324">
        <v>153</v>
      </c>
      <c r="H6560" s="324">
        <v>2</v>
      </c>
      <c r="I6560" s="324">
        <v>0.01</v>
      </c>
    </row>
    <row r="6561" spans="1:9" x14ac:dyDescent="0.25">
      <c r="A6561" s="393">
        <v>44256</v>
      </c>
      <c r="B6561" s="325" t="s">
        <v>93</v>
      </c>
      <c r="C6561" s="325" t="s">
        <v>169</v>
      </c>
      <c r="D6561" s="325" t="s">
        <v>82</v>
      </c>
      <c r="E6561" s="325" t="s">
        <v>11</v>
      </c>
      <c r="F6561" s="325">
        <v>187</v>
      </c>
      <c r="G6561" s="325">
        <v>186</v>
      </c>
      <c r="H6561" s="325">
        <v>1</v>
      </c>
      <c r="I6561" s="325">
        <v>0.01</v>
      </c>
    </row>
    <row r="6562" spans="1:9" x14ac:dyDescent="0.25">
      <c r="A6562" s="392">
        <v>44256</v>
      </c>
      <c r="B6562" s="324" t="s">
        <v>93</v>
      </c>
      <c r="C6562" s="324" t="s">
        <v>169</v>
      </c>
      <c r="D6562" s="324" t="s">
        <v>82</v>
      </c>
      <c r="E6562" s="324" t="s">
        <v>12</v>
      </c>
      <c r="F6562" s="324">
        <v>267</v>
      </c>
      <c r="G6562" s="324">
        <v>263</v>
      </c>
      <c r="H6562" s="324">
        <v>4</v>
      </c>
      <c r="I6562" s="324">
        <v>0.02</v>
      </c>
    </row>
    <row r="6563" spans="1:9" x14ac:dyDescent="0.25">
      <c r="A6563" s="393">
        <v>44256</v>
      </c>
      <c r="B6563" s="325" t="s">
        <v>93</v>
      </c>
      <c r="C6563" s="325" t="s">
        <v>169</v>
      </c>
      <c r="D6563" s="325" t="s">
        <v>82</v>
      </c>
      <c r="E6563" s="325" t="s">
        <v>13</v>
      </c>
      <c r="F6563" s="325">
        <v>407</v>
      </c>
      <c r="G6563" s="325">
        <v>389</v>
      </c>
      <c r="H6563" s="325">
        <v>18</v>
      </c>
      <c r="I6563" s="325">
        <v>0.05</v>
      </c>
    </row>
    <row r="6564" spans="1:9" x14ac:dyDescent="0.25">
      <c r="A6564" s="392">
        <v>44256</v>
      </c>
      <c r="B6564" s="324" t="s">
        <v>171</v>
      </c>
      <c r="C6564" s="324" t="s">
        <v>169</v>
      </c>
      <c r="D6564" s="324" t="s">
        <v>81</v>
      </c>
      <c r="E6564" s="324" t="s">
        <v>46</v>
      </c>
      <c r="F6564" s="324" t="s">
        <v>170</v>
      </c>
      <c r="G6564" s="324" t="s">
        <v>170</v>
      </c>
      <c r="H6564" s="324" t="s">
        <v>170</v>
      </c>
      <c r="I6564" s="324" t="s">
        <v>170</v>
      </c>
    </row>
    <row r="6565" spans="1:9" x14ac:dyDescent="0.25">
      <c r="A6565" s="393">
        <v>44256</v>
      </c>
      <c r="B6565" s="325" t="s">
        <v>171</v>
      </c>
      <c r="C6565" s="325" t="s">
        <v>169</v>
      </c>
      <c r="D6565" s="325" t="s">
        <v>81</v>
      </c>
      <c r="E6565" s="325" t="s">
        <v>47</v>
      </c>
      <c r="F6565" s="325" t="s">
        <v>170</v>
      </c>
      <c r="G6565" s="325" t="s">
        <v>170</v>
      </c>
      <c r="H6565" s="325" t="s">
        <v>170</v>
      </c>
      <c r="I6565" s="325" t="s">
        <v>170</v>
      </c>
    </row>
    <row r="6566" spans="1:9" x14ac:dyDescent="0.25">
      <c r="A6566" s="392">
        <v>44256</v>
      </c>
      <c r="B6566" s="324" t="s">
        <v>171</v>
      </c>
      <c r="C6566" s="324" t="s">
        <v>169</v>
      </c>
      <c r="D6566" s="324" t="s">
        <v>81</v>
      </c>
      <c r="E6566" s="324" t="s">
        <v>48</v>
      </c>
      <c r="F6566" s="324" t="s">
        <v>170</v>
      </c>
      <c r="G6566" s="324" t="s">
        <v>170</v>
      </c>
      <c r="H6566" s="324" t="s">
        <v>170</v>
      </c>
      <c r="I6566" s="324" t="s">
        <v>170</v>
      </c>
    </row>
    <row r="6567" spans="1:9" x14ac:dyDescent="0.25">
      <c r="A6567" s="393">
        <v>44256</v>
      </c>
      <c r="B6567" s="325" t="s">
        <v>171</v>
      </c>
      <c r="C6567" s="325" t="s">
        <v>169</v>
      </c>
      <c r="D6567" s="325" t="s">
        <v>81</v>
      </c>
      <c r="E6567" s="325" t="s">
        <v>50</v>
      </c>
      <c r="F6567" s="325" t="s">
        <v>170</v>
      </c>
      <c r="G6567" s="325" t="s">
        <v>170</v>
      </c>
      <c r="H6567" s="325" t="s">
        <v>170</v>
      </c>
      <c r="I6567" s="325" t="s">
        <v>170</v>
      </c>
    </row>
    <row r="6568" spans="1:9" x14ac:dyDescent="0.25">
      <c r="A6568" s="392">
        <v>44256</v>
      </c>
      <c r="B6568" s="324" t="s">
        <v>171</v>
      </c>
      <c r="C6568" s="324" t="s">
        <v>169</v>
      </c>
      <c r="D6568" s="324" t="s">
        <v>82</v>
      </c>
      <c r="E6568" s="324" t="s">
        <v>9</v>
      </c>
      <c r="F6568" s="324" t="s">
        <v>170</v>
      </c>
      <c r="G6568" s="324" t="s">
        <v>170</v>
      </c>
      <c r="H6568" s="324" t="s">
        <v>170</v>
      </c>
      <c r="I6568" s="324" t="s">
        <v>170</v>
      </c>
    </row>
    <row r="6569" spans="1:9" x14ac:dyDescent="0.25">
      <c r="A6569" s="393">
        <v>44256</v>
      </c>
      <c r="B6569" s="325" t="s">
        <v>171</v>
      </c>
      <c r="C6569" s="325" t="s">
        <v>169</v>
      </c>
      <c r="D6569" s="325" t="s">
        <v>82</v>
      </c>
      <c r="E6569" s="325" t="s">
        <v>10</v>
      </c>
      <c r="F6569" s="325" t="s">
        <v>170</v>
      </c>
      <c r="G6569" s="325" t="s">
        <v>170</v>
      </c>
      <c r="H6569" s="325" t="s">
        <v>170</v>
      </c>
      <c r="I6569" s="325" t="s">
        <v>170</v>
      </c>
    </row>
    <row r="6570" spans="1:9" x14ac:dyDescent="0.25">
      <c r="A6570" s="392">
        <v>44256</v>
      </c>
      <c r="B6570" s="324" t="s">
        <v>171</v>
      </c>
      <c r="C6570" s="324" t="s">
        <v>169</v>
      </c>
      <c r="D6570" s="324" t="s">
        <v>82</v>
      </c>
      <c r="E6570" s="324" t="s">
        <v>11</v>
      </c>
      <c r="F6570" s="324" t="s">
        <v>170</v>
      </c>
      <c r="G6570" s="324" t="s">
        <v>170</v>
      </c>
      <c r="H6570" s="324" t="s">
        <v>170</v>
      </c>
      <c r="I6570" s="324" t="s">
        <v>170</v>
      </c>
    </row>
    <row r="6571" spans="1:9" x14ac:dyDescent="0.25">
      <c r="A6571" s="393">
        <v>44256</v>
      </c>
      <c r="B6571" s="325" t="s">
        <v>171</v>
      </c>
      <c r="C6571" s="325" t="s">
        <v>169</v>
      </c>
      <c r="D6571" s="325" t="s">
        <v>82</v>
      </c>
      <c r="E6571" s="325" t="s">
        <v>12</v>
      </c>
      <c r="F6571" s="325" t="s">
        <v>170</v>
      </c>
      <c r="G6571" s="325" t="s">
        <v>170</v>
      </c>
      <c r="H6571" s="325" t="s">
        <v>170</v>
      </c>
      <c r="I6571" s="325" t="s">
        <v>170</v>
      </c>
    </row>
    <row r="6572" spans="1:9" x14ac:dyDescent="0.25">
      <c r="A6572" s="392">
        <v>44256</v>
      </c>
      <c r="B6572" s="324" t="s">
        <v>171</v>
      </c>
      <c r="C6572" s="324" t="s">
        <v>169</v>
      </c>
      <c r="D6572" s="324" t="s">
        <v>82</v>
      </c>
      <c r="E6572" s="324" t="s">
        <v>13</v>
      </c>
      <c r="F6572" s="324" t="s">
        <v>170</v>
      </c>
      <c r="G6572" s="324" t="s">
        <v>170</v>
      </c>
      <c r="H6572" s="324" t="s">
        <v>170</v>
      </c>
      <c r="I6572" s="324" t="s">
        <v>170</v>
      </c>
    </row>
    <row r="6573" spans="1:9" x14ac:dyDescent="0.25">
      <c r="A6573" s="393">
        <v>44256</v>
      </c>
      <c r="B6573" s="325" t="s">
        <v>157</v>
      </c>
      <c r="C6573" s="325" t="s">
        <v>169</v>
      </c>
      <c r="D6573" s="325" t="s">
        <v>81</v>
      </c>
      <c r="E6573" s="325" t="s">
        <v>46</v>
      </c>
      <c r="F6573" s="325">
        <v>145</v>
      </c>
      <c r="G6573" s="325" t="s">
        <v>170</v>
      </c>
      <c r="H6573" s="325" t="s">
        <v>170</v>
      </c>
      <c r="I6573" s="325" t="s">
        <v>170</v>
      </c>
    </row>
    <row r="6574" spans="1:9" x14ac:dyDescent="0.25">
      <c r="A6574" s="392">
        <v>44256</v>
      </c>
      <c r="B6574" s="324" t="s">
        <v>157</v>
      </c>
      <c r="C6574" s="324" t="s">
        <v>169</v>
      </c>
      <c r="D6574" s="324" t="s">
        <v>81</v>
      </c>
      <c r="E6574" s="324" t="s">
        <v>47</v>
      </c>
      <c r="F6574" s="324">
        <v>109</v>
      </c>
      <c r="G6574" s="324" t="s">
        <v>170</v>
      </c>
      <c r="H6574" s="324" t="s">
        <v>170</v>
      </c>
      <c r="I6574" s="324" t="s">
        <v>170</v>
      </c>
    </row>
    <row r="6575" spans="1:9" x14ac:dyDescent="0.25">
      <c r="A6575" s="393">
        <v>44256</v>
      </c>
      <c r="B6575" s="325" t="s">
        <v>157</v>
      </c>
      <c r="C6575" s="325" t="s">
        <v>169</v>
      </c>
      <c r="D6575" s="325" t="s">
        <v>81</v>
      </c>
      <c r="E6575" s="325" t="s">
        <v>48</v>
      </c>
      <c r="F6575" s="325">
        <v>81</v>
      </c>
      <c r="G6575" s="325" t="s">
        <v>170</v>
      </c>
      <c r="H6575" s="325" t="s">
        <v>170</v>
      </c>
      <c r="I6575" s="325" t="s">
        <v>170</v>
      </c>
    </row>
    <row r="6576" spans="1:9" x14ac:dyDescent="0.25">
      <c r="A6576" s="392">
        <v>44256</v>
      </c>
      <c r="B6576" s="324" t="s">
        <v>157</v>
      </c>
      <c r="C6576" s="324" t="s">
        <v>169</v>
      </c>
      <c r="D6576" s="324" t="s">
        <v>81</v>
      </c>
      <c r="E6576" s="324" t="s">
        <v>50</v>
      </c>
      <c r="F6576" s="324">
        <v>145</v>
      </c>
      <c r="G6576" s="324" t="s">
        <v>170</v>
      </c>
      <c r="H6576" s="324" t="s">
        <v>170</v>
      </c>
      <c r="I6576" s="324" t="s">
        <v>170</v>
      </c>
    </row>
    <row r="6577" spans="1:9" x14ac:dyDescent="0.25">
      <c r="A6577" s="393">
        <v>44256</v>
      </c>
      <c r="B6577" s="325" t="s">
        <v>157</v>
      </c>
      <c r="C6577" s="325" t="s">
        <v>169</v>
      </c>
      <c r="D6577" s="325" t="s">
        <v>82</v>
      </c>
      <c r="E6577" s="325" t="s">
        <v>9</v>
      </c>
      <c r="F6577" s="325">
        <v>72</v>
      </c>
      <c r="G6577" s="325" t="s">
        <v>170</v>
      </c>
      <c r="H6577" s="325" t="s">
        <v>170</v>
      </c>
      <c r="I6577" s="325" t="s">
        <v>170</v>
      </c>
    </row>
    <row r="6578" spans="1:9" x14ac:dyDescent="0.25">
      <c r="A6578" s="392">
        <v>44256</v>
      </c>
      <c r="B6578" s="324" t="s">
        <v>157</v>
      </c>
      <c r="C6578" s="324" t="s">
        <v>169</v>
      </c>
      <c r="D6578" s="324" t="s">
        <v>82</v>
      </c>
      <c r="E6578" s="324" t="s">
        <v>10</v>
      </c>
      <c r="F6578" s="324">
        <v>10</v>
      </c>
      <c r="G6578" s="324" t="s">
        <v>170</v>
      </c>
      <c r="H6578" s="324" t="s">
        <v>170</v>
      </c>
      <c r="I6578" s="324" t="s">
        <v>170</v>
      </c>
    </row>
    <row r="6579" spans="1:9" x14ac:dyDescent="0.25">
      <c r="A6579" s="393">
        <v>44256</v>
      </c>
      <c r="B6579" s="325" t="s">
        <v>157</v>
      </c>
      <c r="C6579" s="325" t="s">
        <v>169</v>
      </c>
      <c r="D6579" s="325" t="s">
        <v>82</v>
      </c>
      <c r="E6579" s="325" t="s">
        <v>11</v>
      </c>
      <c r="F6579" s="325">
        <v>79</v>
      </c>
      <c r="G6579" s="325" t="s">
        <v>170</v>
      </c>
      <c r="H6579" s="325" t="s">
        <v>170</v>
      </c>
      <c r="I6579" s="325" t="s">
        <v>170</v>
      </c>
    </row>
    <row r="6580" spans="1:9" x14ac:dyDescent="0.25">
      <c r="A6580" s="392">
        <v>44256</v>
      </c>
      <c r="B6580" s="324" t="s">
        <v>157</v>
      </c>
      <c r="C6580" s="324" t="s">
        <v>169</v>
      </c>
      <c r="D6580" s="324" t="s">
        <v>82</v>
      </c>
      <c r="E6580" s="324" t="s">
        <v>12</v>
      </c>
      <c r="F6580" s="324">
        <v>52</v>
      </c>
      <c r="G6580" s="324" t="s">
        <v>170</v>
      </c>
      <c r="H6580" s="324" t="s">
        <v>170</v>
      </c>
      <c r="I6580" s="324" t="s">
        <v>170</v>
      </c>
    </row>
    <row r="6581" spans="1:9" x14ac:dyDescent="0.25">
      <c r="A6581" s="393">
        <v>44256</v>
      </c>
      <c r="B6581" s="325" t="s">
        <v>157</v>
      </c>
      <c r="C6581" s="325" t="s">
        <v>169</v>
      </c>
      <c r="D6581" s="325" t="s">
        <v>82</v>
      </c>
      <c r="E6581" s="325" t="s">
        <v>13</v>
      </c>
      <c r="F6581" s="325">
        <v>223</v>
      </c>
      <c r="G6581" s="325" t="s">
        <v>170</v>
      </c>
      <c r="H6581" s="325" t="s">
        <v>170</v>
      </c>
      <c r="I6581" s="325" t="s">
        <v>170</v>
      </c>
    </row>
    <row r="6582" spans="1:9" x14ac:dyDescent="0.25">
      <c r="A6582" s="392">
        <v>44256</v>
      </c>
      <c r="B6582" s="324" t="s">
        <v>158</v>
      </c>
      <c r="C6582" s="324" t="s">
        <v>169</v>
      </c>
      <c r="D6582" s="324" t="s">
        <v>81</v>
      </c>
      <c r="E6582" s="324" t="s">
        <v>46</v>
      </c>
      <c r="F6582" s="324">
        <v>356</v>
      </c>
      <c r="G6582" s="324" t="s">
        <v>170</v>
      </c>
      <c r="H6582" s="324" t="s">
        <v>170</v>
      </c>
      <c r="I6582" s="324" t="s">
        <v>170</v>
      </c>
    </row>
    <row r="6583" spans="1:9" x14ac:dyDescent="0.25">
      <c r="A6583" s="393">
        <v>44256</v>
      </c>
      <c r="B6583" s="325" t="s">
        <v>158</v>
      </c>
      <c r="C6583" s="325" t="s">
        <v>169</v>
      </c>
      <c r="D6583" s="325" t="s">
        <v>81</v>
      </c>
      <c r="E6583" s="325" t="s">
        <v>47</v>
      </c>
      <c r="F6583" s="325">
        <v>125</v>
      </c>
      <c r="G6583" s="325" t="s">
        <v>170</v>
      </c>
      <c r="H6583" s="325" t="s">
        <v>170</v>
      </c>
      <c r="I6583" s="325" t="s">
        <v>170</v>
      </c>
    </row>
    <row r="6584" spans="1:9" x14ac:dyDescent="0.25">
      <c r="A6584" s="392">
        <v>44256</v>
      </c>
      <c r="B6584" s="324" t="s">
        <v>158</v>
      </c>
      <c r="C6584" s="324" t="s">
        <v>169</v>
      </c>
      <c r="D6584" s="324" t="s">
        <v>81</v>
      </c>
      <c r="E6584" s="324" t="s">
        <v>48</v>
      </c>
      <c r="F6584" s="324">
        <v>127</v>
      </c>
      <c r="G6584" s="324" t="s">
        <v>170</v>
      </c>
      <c r="H6584" s="324" t="s">
        <v>170</v>
      </c>
      <c r="I6584" s="324" t="s">
        <v>170</v>
      </c>
    </row>
    <row r="6585" spans="1:9" x14ac:dyDescent="0.25">
      <c r="A6585" s="393">
        <v>44256</v>
      </c>
      <c r="B6585" s="325" t="s">
        <v>158</v>
      </c>
      <c r="C6585" s="325" t="s">
        <v>169</v>
      </c>
      <c r="D6585" s="325" t="s">
        <v>81</v>
      </c>
      <c r="E6585" s="325" t="s">
        <v>50</v>
      </c>
      <c r="F6585" s="325">
        <v>168</v>
      </c>
      <c r="G6585" s="325" t="s">
        <v>170</v>
      </c>
      <c r="H6585" s="325" t="s">
        <v>170</v>
      </c>
      <c r="I6585" s="325" t="s">
        <v>170</v>
      </c>
    </row>
    <row r="6586" spans="1:9" x14ac:dyDescent="0.25">
      <c r="A6586" s="392">
        <v>44256</v>
      </c>
      <c r="B6586" s="324" t="s">
        <v>158</v>
      </c>
      <c r="C6586" s="324" t="s">
        <v>169</v>
      </c>
      <c r="D6586" s="324" t="s">
        <v>82</v>
      </c>
      <c r="E6586" s="324" t="s">
        <v>9</v>
      </c>
      <c r="F6586" s="324">
        <v>39</v>
      </c>
      <c r="G6586" s="324" t="s">
        <v>170</v>
      </c>
      <c r="H6586" s="324" t="s">
        <v>170</v>
      </c>
      <c r="I6586" s="324" t="s">
        <v>170</v>
      </c>
    </row>
    <row r="6587" spans="1:9" x14ac:dyDescent="0.25">
      <c r="A6587" s="393">
        <v>44256</v>
      </c>
      <c r="B6587" s="325" t="s">
        <v>158</v>
      </c>
      <c r="C6587" s="325" t="s">
        <v>169</v>
      </c>
      <c r="D6587" s="325" t="s">
        <v>82</v>
      </c>
      <c r="E6587" s="325" t="s">
        <v>10</v>
      </c>
      <c r="F6587" s="325">
        <v>73</v>
      </c>
      <c r="G6587" s="325" t="s">
        <v>170</v>
      </c>
      <c r="H6587" s="325" t="s">
        <v>170</v>
      </c>
      <c r="I6587" s="325" t="s">
        <v>170</v>
      </c>
    </row>
    <row r="6588" spans="1:9" x14ac:dyDescent="0.25">
      <c r="A6588" s="392">
        <v>44256</v>
      </c>
      <c r="B6588" s="324" t="s">
        <v>158</v>
      </c>
      <c r="C6588" s="324" t="s">
        <v>169</v>
      </c>
      <c r="D6588" s="324" t="s">
        <v>82</v>
      </c>
      <c r="E6588" s="324" t="s">
        <v>11</v>
      </c>
      <c r="F6588" s="324">
        <v>75</v>
      </c>
      <c r="G6588" s="324" t="s">
        <v>170</v>
      </c>
      <c r="H6588" s="324" t="s">
        <v>170</v>
      </c>
      <c r="I6588" s="324" t="s">
        <v>170</v>
      </c>
    </row>
    <row r="6589" spans="1:9" x14ac:dyDescent="0.25">
      <c r="A6589" s="393">
        <v>44256</v>
      </c>
      <c r="B6589" s="325" t="s">
        <v>158</v>
      </c>
      <c r="C6589" s="325" t="s">
        <v>169</v>
      </c>
      <c r="D6589" s="325" t="s">
        <v>82</v>
      </c>
      <c r="E6589" s="325" t="s">
        <v>12</v>
      </c>
      <c r="F6589" s="325">
        <v>239</v>
      </c>
      <c r="G6589" s="325" t="s">
        <v>170</v>
      </c>
      <c r="H6589" s="325" t="s">
        <v>170</v>
      </c>
      <c r="I6589" s="325" t="s">
        <v>170</v>
      </c>
    </row>
    <row r="6590" spans="1:9" x14ac:dyDescent="0.25">
      <c r="A6590" s="392">
        <v>44256</v>
      </c>
      <c r="B6590" s="324" t="s">
        <v>158</v>
      </c>
      <c r="C6590" s="324" t="s">
        <v>169</v>
      </c>
      <c r="D6590" s="324" t="s">
        <v>82</v>
      </c>
      <c r="E6590" s="324" t="s">
        <v>13</v>
      </c>
      <c r="F6590" s="324">
        <v>350</v>
      </c>
      <c r="G6590" s="324" t="s">
        <v>170</v>
      </c>
      <c r="H6590" s="324" t="s">
        <v>170</v>
      </c>
      <c r="I6590" s="324" t="s">
        <v>170</v>
      </c>
    </row>
    <row r="6591" spans="1:9" x14ac:dyDescent="0.25">
      <c r="A6591" s="393">
        <v>44256</v>
      </c>
      <c r="B6591" s="325" t="s">
        <v>94</v>
      </c>
      <c r="C6591" s="325" t="s">
        <v>169</v>
      </c>
      <c r="D6591" s="325" t="s">
        <v>81</v>
      </c>
      <c r="E6591" s="325" t="s">
        <v>46</v>
      </c>
      <c r="F6591" s="325">
        <v>271</v>
      </c>
      <c r="G6591" s="325" t="s">
        <v>170</v>
      </c>
      <c r="H6591" s="325" t="s">
        <v>170</v>
      </c>
      <c r="I6591" s="325" t="s">
        <v>170</v>
      </c>
    </row>
    <row r="6592" spans="1:9" x14ac:dyDescent="0.25">
      <c r="A6592" s="392">
        <v>44256</v>
      </c>
      <c r="B6592" s="324" t="s">
        <v>94</v>
      </c>
      <c r="C6592" s="324" t="s">
        <v>169</v>
      </c>
      <c r="D6592" s="324" t="s">
        <v>81</v>
      </c>
      <c r="E6592" s="324" t="s">
        <v>47</v>
      </c>
      <c r="F6592" s="324">
        <v>637</v>
      </c>
      <c r="G6592" s="324" t="s">
        <v>170</v>
      </c>
      <c r="H6592" s="324" t="s">
        <v>170</v>
      </c>
      <c r="I6592" s="324" t="s">
        <v>170</v>
      </c>
    </row>
    <row r="6593" spans="1:9" x14ac:dyDescent="0.25">
      <c r="A6593" s="393">
        <v>44256</v>
      </c>
      <c r="B6593" s="325" t="s">
        <v>94</v>
      </c>
      <c r="C6593" s="325" t="s">
        <v>169</v>
      </c>
      <c r="D6593" s="325" t="s">
        <v>81</v>
      </c>
      <c r="E6593" s="325" t="s">
        <v>48</v>
      </c>
      <c r="F6593" s="325">
        <v>309</v>
      </c>
      <c r="G6593" s="325" t="s">
        <v>170</v>
      </c>
      <c r="H6593" s="325" t="s">
        <v>170</v>
      </c>
      <c r="I6593" s="325" t="s">
        <v>170</v>
      </c>
    </row>
    <row r="6594" spans="1:9" x14ac:dyDescent="0.25">
      <c r="A6594" s="392">
        <v>44256</v>
      </c>
      <c r="B6594" s="324" t="s">
        <v>94</v>
      </c>
      <c r="C6594" s="324" t="s">
        <v>169</v>
      </c>
      <c r="D6594" s="324" t="s">
        <v>81</v>
      </c>
      <c r="E6594" s="324" t="s">
        <v>50</v>
      </c>
      <c r="F6594" s="324">
        <v>2028</v>
      </c>
      <c r="G6594" s="324" t="s">
        <v>170</v>
      </c>
      <c r="H6594" s="324" t="s">
        <v>170</v>
      </c>
      <c r="I6594" s="324" t="s">
        <v>170</v>
      </c>
    </row>
    <row r="6595" spans="1:9" x14ac:dyDescent="0.25">
      <c r="A6595" s="393">
        <v>44256</v>
      </c>
      <c r="B6595" s="325" t="s">
        <v>94</v>
      </c>
      <c r="C6595" s="325" t="s">
        <v>169</v>
      </c>
      <c r="D6595" s="325" t="s">
        <v>82</v>
      </c>
      <c r="E6595" s="325" t="s">
        <v>9</v>
      </c>
      <c r="F6595" s="325">
        <v>854</v>
      </c>
      <c r="G6595" s="325">
        <v>841</v>
      </c>
      <c r="H6595" s="325">
        <v>13</v>
      </c>
      <c r="I6595" s="325">
        <v>0.02</v>
      </c>
    </row>
    <row r="6596" spans="1:9" x14ac:dyDescent="0.25">
      <c r="A6596" s="392">
        <v>44256</v>
      </c>
      <c r="B6596" s="324" t="s">
        <v>94</v>
      </c>
      <c r="C6596" s="324" t="s">
        <v>169</v>
      </c>
      <c r="D6596" s="324" t="s">
        <v>82</v>
      </c>
      <c r="E6596" s="324" t="s">
        <v>10</v>
      </c>
      <c r="F6596" s="324">
        <v>357</v>
      </c>
      <c r="G6596" s="324">
        <v>350</v>
      </c>
      <c r="H6596" s="324">
        <v>7</v>
      </c>
      <c r="I6596" s="324">
        <v>0.02</v>
      </c>
    </row>
    <row r="6597" spans="1:9" x14ac:dyDescent="0.25">
      <c r="A6597" s="393">
        <v>44256</v>
      </c>
      <c r="B6597" s="325" t="s">
        <v>94</v>
      </c>
      <c r="C6597" s="325" t="s">
        <v>169</v>
      </c>
      <c r="D6597" s="325" t="s">
        <v>82</v>
      </c>
      <c r="E6597" s="325" t="s">
        <v>11</v>
      </c>
      <c r="F6597" s="325">
        <v>630</v>
      </c>
      <c r="G6597" s="325">
        <v>621</v>
      </c>
      <c r="H6597" s="325">
        <v>9</v>
      </c>
      <c r="I6597" s="325">
        <v>0.01</v>
      </c>
    </row>
    <row r="6598" spans="1:9" x14ac:dyDescent="0.25">
      <c r="A6598" s="392">
        <v>44256</v>
      </c>
      <c r="B6598" s="324" t="s">
        <v>94</v>
      </c>
      <c r="C6598" s="324" t="s">
        <v>169</v>
      </c>
      <c r="D6598" s="324" t="s">
        <v>82</v>
      </c>
      <c r="E6598" s="324" t="s">
        <v>12</v>
      </c>
      <c r="F6598" s="324">
        <v>420</v>
      </c>
      <c r="G6598" s="324">
        <v>412</v>
      </c>
      <c r="H6598" s="324">
        <v>8</v>
      </c>
      <c r="I6598" s="324">
        <v>0.02</v>
      </c>
    </row>
    <row r="6599" spans="1:9" x14ac:dyDescent="0.25">
      <c r="A6599" s="393">
        <v>44256</v>
      </c>
      <c r="B6599" s="325" t="s">
        <v>94</v>
      </c>
      <c r="C6599" s="325" t="s">
        <v>169</v>
      </c>
      <c r="D6599" s="325" t="s">
        <v>82</v>
      </c>
      <c r="E6599" s="325" t="s">
        <v>13</v>
      </c>
      <c r="F6599" s="325">
        <v>984</v>
      </c>
      <c r="G6599" s="325">
        <v>1002</v>
      </c>
      <c r="H6599" s="325">
        <v>-18</v>
      </c>
      <c r="I6599" s="325">
        <v>-0.02</v>
      </c>
    </row>
    <row r="6600" spans="1:9" x14ac:dyDescent="0.25">
      <c r="A6600" s="392">
        <v>44256</v>
      </c>
      <c r="B6600" s="324" t="s">
        <v>159</v>
      </c>
      <c r="C6600" s="324" t="s">
        <v>169</v>
      </c>
      <c r="D6600" s="324" t="s">
        <v>81</v>
      </c>
      <c r="E6600" s="324" t="s">
        <v>46</v>
      </c>
      <c r="F6600" s="324">
        <v>124</v>
      </c>
      <c r="G6600" s="324" t="s">
        <v>170</v>
      </c>
      <c r="H6600" s="324" t="s">
        <v>170</v>
      </c>
      <c r="I6600" s="324" t="s">
        <v>170</v>
      </c>
    </row>
    <row r="6601" spans="1:9" x14ac:dyDescent="0.25">
      <c r="A6601" s="393">
        <v>44256</v>
      </c>
      <c r="B6601" s="325" t="s">
        <v>159</v>
      </c>
      <c r="C6601" s="325" t="s">
        <v>169</v>
      </c>
      <c r="D6601" s="325" t="s">
        <v>81</v>
      </c>
      <c r="E6601" s="325" t="s">
        <v>47</v>
      </c>
      <c r="F6601" s="325">
        <v>62</v>
      </c>
      <c r="G6601" s="325" t="s">
        <v>170</v>
      </c>
      <c r="H6601" s="325" t="s">
        <v>170</v>
      </c>
      <c r="I6601" s="325" t="s">
        <v>170</v>
      </c>
    </row>
    <row r="6602" spans="1:9" x14ac:dyDescent="0.25">
      <c r="A6602" s="392">
        <v>44256</v>
      </c>
      <c r="B6602" s="324" t="s">
        <v>159</v>
      </c>
      <c r="C6602" s="324" t="s">
        <v>169</v>
      </c>
      <c r="D6602" s="324" t="s">
        <v>81</v>
      </c>
      <c r="E6602" s="324" t="s">
        <v>48</v>
      </c>
      <c r="F6602" s="324">
        <v>53</v>
      </c>
      <c r="G6602" s="324" t="s">
        <v>170</v>
      </c>
      <c r="H6602" s="324" t="s">
        <v>170</v>
      </c>
      <c r="I6602" s="324" t="s">
        <v>170</v>
      </c>
    </row>
    <row r="6603" spans="1:9" x14ac:dyDescent="0.25">
      <c r="A6603" s="393">
        <v>44256</v>
      </c>
      <c r="B6603" s="325" t="s">
        <v>159</v>
      </c>
      <c r="C6603" s="325" t="s">
        <v>169</v>
      </c>
      <c r="D6603" s="325" t="s">
        <v>81</v>
      </c>
      <c r="E6603" s="325" t="s">
        <v>50</v>
      </c>
      <c r="F6603" s="325">
        <v>109</v>
      </c>
      <c r="G6603" s="325" t="s">
        <v>170</v>
      </c>
      <c r="H6603" s="325" t="s">
        <v>170</v>
      </c>
      <c r="I6603" s="325" t="s">
        <v>170</v>
      </c>
    </row>
    <row r="6604" spans="1:9" x14ac:dyDescent="0.25">
      <c r="A6604" s="392">
        <v>44256</v>
      </c>
      <c r="B6604" s="324" t="s">
        <v>159</v>
      </c>
      <c r="C6604" s="324" t="s">
        <v>169</v>
      </c>
      <c r="D6604" s="324" t="s">
        <v>82</v>
      </c>
      <c r="E6604" s="324" t="s">
        <v>9</v>
      </c>
      <c r="F6604" s="324">
        <v>24</v>
      </c>
      <c r="G6604" s="324" t="s">
        <v>170</v>
      </c>
      <c r="H6604" s="324" t="s">
        <v>170</v>
      </c>
      <c r="I6604" s="324" t="s">
        <v>170</v>
      </c>
    </row>
    <row r="6605" spans="1:9" x14ac:dyDescent="0.25">
      <c r="A6605" s="393">
        <v>44256</v>
      </c>
      <c r="B6605" s="325" t="s">
        <v>159</v>
      </c>
      <c r="C6605" s="325" t="s">
        <v>169</v>
      </c>
      <c r="D6605" s="325" t="s">
        <v>82</v>
      </c>
      <c r="E6605" s="325" t="s">
        <v>10</v>
      </c>
      <c r="F6605" s="325">
        <v>46</v>
      </c>
      <c r="G6605" s="325" t="s">
        <v>170</v>
      </c>
      <c r="H6605" s="325" t="s">
        <v>170</v>
      </c>
      <c r="I6605" s="325" t="s">
        <v>170</v>
      </c>
    </row>
    <row r="6606" spans="1:9" x14ac:dyDescent="0.25">
      <c r="A6606" s="392">
        <v>44256</v>
      </c>
      <c r="B6606" s="324" t="s">
        <v>159</v>
      </c>
      <c r="C6606" s="324" t="s">
        <v>169</v>
      </c>
      <c r="D6606" s="324" t="s">
        <v>82</v>
      </c>
      <c r="E6606" s="324" t="s">
        <v>11</v>
      </c>
      <c r="F6606" s="324">
        <v>32</v>
      </c>
      <c r="G6606" s="324" t="s">
        <v>170</v>
      </c>
      <c r="H6606" s="324" t="s">
        <v>170</v>
      </c>
      <c r="I6606" s="324" t="s">
        <v>170</v>
      </c>
    </row>
    <row r="6607" spans="1:9" x14ac:dyDescent="0.25">
      <c r="A6607" s="393">
        <v>44256</v>
      </c>
      <c r="B6607" s="325" t="s">
        <v>159</v>
      </c>
      <c r="C6607" s="325" t="s">
        <v>169</v>
      </c>
      <c r="D6607" s="325" t="s">
        <v>82</v>
      </c>
      <c r="E6607" s="325" t="s">
        <v>12</v>
      </c>
      <c r="F6607" s="325">
        <v>77</v>
      </c>
      <c r="G6607" s="325" t="s">
        <v>170</v>
      </c>
      <c r="H6607" s="325" t="s">
        <v>170</v>
      </c>
      <c r="I6607" s="325" t="s">
        <v>170</v>
      </c>
    </row>
    <row r="6608" spans="1:9" x14ac:dyDescent="0.25">
      <c r="A6608" s="392">
        <v>44256</v>
      </c>
      <c r="B6608" s="324" t="s">
        <v>159</v>
      </c>
      <c r="C6608" s="324" t="s">
        <v>169</v>
      </c>
      <c r="D6608" s="324" t="s">
        <v>82</v>
      </c>
      <c r="E6608" s="324" t="s">
        <v>13</v>
      </c>
      <c r="F6608" s="324">
        <v>169</v>
      </c>
      <c r="G6608" s="324" t="s">
        <v>170</v>
      </c>
      <c r="H6608" s="324" t="s">
        <v>170</v>
      </c>
      <c r="I6608" s="324" t="s">
        <v>170</v>
      </c>
    </row>
    <row r="6609" spans="1:9" x14ac:dyDescent="0.25">
      <c r="A6609" s="393">
        <v>44256</v>
      </c>
      <c r="B6609" s="325" t="s">
        <v>160</v>
      </c>
      <c r="C6609" s="325" t="s">
        <v>169</v>
      </c>
      <c r="D6609" s="325" t="s">
        <v>81</v>
      </c>
      <c r="E6609" s="325" t="s">
        <v>46</v>
      </c>
      <c r="F6609" s="325">
        <v>22</v>
      </c>
      <c r="G6609" s="325" t="s">
        <v>170</v>
      </c>
      <c r="H6609" s="325" t="s">
        <v>170</v>
      </c>
      <c r="I6609" s="325" t="s">
        <v>170</v>
      </c>
    </row>
    <row r="6610" spans="1:9" x14ac:dyDescent="0.25">
      <c r="A6610" s="392">
        <v>44256</v>
      </c>
      <c r="B6610" s="324" t="s">
        <v>160</v>
      </c>
      <c r="C6610" s="324" t="s">
        <v>169</v>
      </c>
      <c r="D6610" s="324" t="s">
        <v>81</v>
      </c>
      <c r="E6610" s="324" t="s">
        <v>47</v>
      </c>
      <c r="F6610" s="324">
        <v>32</v>
      </c>
      <c r="G6610" s="324" t="s">
        <v>170</v>
      </c>
      <c r="H6610" s="324" t="s">
        <v>170</v>
      </c>
      <c r="I6610" s="324" t="s">
        <v>170</v>
      </c>
    </row>
    <row r="6611" spans="1:9" x14ac:dyDescent="0.25">
      <c r="A6611" s="393">
        <v>44256</v>
      </c>
      <c r="B6611" s="325" t="s">
        <v>160</v>
      </c>
      <c r="C6611" s="325" t="s">
        <v>169</v>
      </c>
      <c r="D6611" s="325" t="s">
        <v>81</v>
      </c>
      <c r="E6611" s="325" t="s">
        <v>48</v>
      </c>
      <c r="F6611" s="325">
        <v>25</v>
      </c>
      <c r="G6611" s="325" t="s">
        <v>170</v>
      </c>
      <c r="H6611" s="325" t="s">
        <v>170</v>
      </c>
      <c r="I6611" s="325" t="s">
        <v>170</v>
      </c>
    </row>
    <row r="6612" spans="1:9" x14ac:dyDescent="0.25">
      <c r="A6612" s="392">
        <v>44256</v>
      </c>
      <c r="B6612" s="324" t="s">
        <v>160</v>
      </c>
      <c r="C6612" s="324" t="s">
        <v>169</v>
      </c>
      <c r="D6612" s="324" t="s">
        <v>81</v>
      </c>
      <c r="E6612" s="324" t="s">
        <v>50</v>
      </c>
      <c r="F6612" s="324">
        <v>97</v>
      </c>
      <c r="G6612" s="324" t="s">
        <v>170</v>
      </c>
      <c r="H6612" s="324" t="s">
        <v>170</v>
      </c>
      <c r="I6612" s="324" t="s">
        <v>170</v>
      </c>
    </row>
    <row r="6613" spans="1:9" x14ac:dyDescent="0.25">
      <c r="A6613" s="393">
        <v>44256</v>
      </c>
      <c r="B6613" s="325" t="s">
        <v>13</v>
      </c>
      <c r="C6613" s="325" t="s">
        <v>169</v>
      </c>
      <c r="D6613" s="325" t="s">
        <v>81</v>
      </c>
      <c r="E6613" s="325" t="s">
        <v>46</v>
      </c>
      <c r="F6613" s="325">
        <v>217</v>
      </c>
      <c r="G6613" s="325" t="s">
        <v>170</v>
      </c>
      <c r="H6613" s="325" t="s">
        <v>170</v>
      </c>
      <c r="I6613" s="325" t="s">
        <v>170</v>
      </c>
    </row>
    <row r="6614" spans="1:9" x14ac:dyDescent="0.25">
      <c r="A6614" s="392">
        <v>44256</v>
      </c>
      <c r="B6614" s="324" t="s">
        <v>13</v>
      </c>
      <c r="C6614" s="324" t="s">
        <v>169</v>
      </c>
      <c r="D6614" s="324" t="s">
        <v>81</v>
      </c>
      <c r="E6614" s="324" t="s">
        <v>47</v>
      </c>
      <c r="F6614" s="324">
        <v>91</v>
      </c>
      <c r="G6614" s="324" t="s">
        <v>170</v>
      </c>
      <c r="H6614" s="324" t="s">
        <v>170</v>
      </c>
      <c r="I6614" s="324" t="s">
        <v>170</v>
      </c>
    </row>
    <row r="6615" spans="1:9" x14ac:dyDescent="0.25">
      <c r="A6615" s="393">
        <v>44256</v>
      </c>
      <c r="B6615" s="325" t="s">
        <v>13</v>
      </c>
      <c r="C6615" s="325" t="s">
        <v>169</v>
      </c>
      <c r="D6615" s="325" t="s">
        <v>81</v>
      </c>
      <c r="E6615" s="325" t="s">
        <v>48</v>
      </c>
      <c r="F6615" s="325">
        <v>73</v>
      </c>
      <c r="G6615" s="325" t="s">
        <v>170</v>
      </c>
      <c r="H6615" s="325" t="s">
        <v>170</v>
      </c>
      <c r="I6615" s="325" t="s">
        <v>170</v>
      </c>
    </row>
    <row r="6616" spans="1:9" x14ac:dyDescent="0.25">
      <c r="A6616" s="392">
        <v>44256</v>
      </c>
      <c r="B6616" s="324" t="s">
        <v>13</v>
      </c>
      <c r="C6616" s="324" t="s">
        <v>169</v>
      </c>
      <c r="D6616" s="324" t="s">
        <v>81</v>
      </c>
      <c r="E6616" s="324" t="s">
        <v>50</v>
      </c>
      <c r="F6616" s="324">
        <v>113</v>
      </c>
      <c r="G6616" s="324" t="s">
        <v>170</v>
      </c>
      <c r="H6616" s="324" t="s">
        <v>170</v>
      </c>
      <c r="I6616" s="324" t="s">
        <v>170</v>
      </c>
    </row>
    <row r="6617" spans="1:9" x14ac:dyDescent="0.25">
      <c r="A6617" s="393">
        <v>44256</v>
      </c>
      <c r="B6617" s="325" t="s">
        <v>95</v>
      </c>
      <c r="C6617" s="325" t="s">
        <v>169</v>
      </c>
      <c r="D6617" s="325" t="s">
        <v>81</v>
      </c>
      <c r="E6617" s="325" t="s">
        <v>46</v>
      </c>
      <c r="F6617" s="325">
        <v>736</v>
      </c>
      <c r="G6617" s="325" t="s">
        <v>170</v>
      </c>
      <c r="H6617" s="325" t="s">
        <v>170</v>
      </c>
      <c r="I6617" s="325" t="s">
        <v>170</v>
      </c>
    </row>
    <row r="6618" spans="1:9" x14ac:dyDescent="0.25">
      <c r="A6618" s="392">
        <v>44256</v>
      </c>
      <c r="B6618" s="324" t="s">
        <v>95</v>
      </c>
      <c r="C6618" s="324" t="s">
        <v>169</v>
      </c>
      <c r="D6618" s="324" t="s">
        <v>81</v>
      </c>
      <c r="E6618" s="324" t="s">
        <v>47</v>
      </c>
      <c r="F6618" s="324">
        <v>260</v>
      </c>
      <c r="G6618" s="324" t="s">
        <v>170</v>
      </c>
      <c r="H6618" s="324" t="s">
        <v>170</v>
      </c>
      <c r="I6618" s="324" t="s">
        <v>170</v>
      </c>
    </row>
    <row r="6619" spans="1:9" x14ac:dyDescent="0.25">
      <c r="A6619" s="393">
        <v>44256</v>
      </c>
      <c r="B6619" s="325" t="s">
        <v>95</v>
      </c>
      <c r="C6619" s="325" t="s">
        <v>169</v>
      </c>
      <c r="D6619" s="325" t="s">
        <v>81</v>
      </c>
      <c r="E6619" s="325" t="s">
        <v>48</v>
      </c>
      <c r="F6619" s="325">
        <v>308</v>
      </c>
      <c r="G6619" s="325" t="s">
        <v>170</v>
      </c>
      <c r="H6619" s="325" t="s">
        <v>170</v>
      </c>
      <c r="I6619" s="325" t="s">
        <v>170</v>
      </c>
    </row>
    <row r="6620" spans="1:9" x14ac:dyDescent="0.25">
      <c r="A6620" s="392">
        <v>44256</v>
      </c>
      <c r="B6620" s="324" t="s">
        <v>95</v>
      </c>
      <c r="C6620" s="324" t="s">
        <v>169</v>
      </c>
      <c r="D6620" s="324" t="s">
        <v>81</v>
      </c>
      <c r="E6620" s="324" t="s">
        <v>50</v>
      </c>
      <c r="F6620" s="324">
        <v>301</v>
      </c>
      <c r="G6620" s="324" t="s">
        <v>170</v>
      </c>
      <c r="H6620" s="324" t="s">
        <v>170</v>
      </c>
      <c r="I6620" s="324" t="s">
        <v>170</v>
      </c>
    </row>
    <row r="6621" spans="1:9" x14ac:dyDescent="0.25">
      <c r="A6621" s="393">
        <v>44256</v>
      </c>
      <c r="B6621" s="325" t="s">
        <v>95</v>
      </c>
      <c r="C6621" s="325" t="s">
        <v>169</v>
      </c>
      <c r="D6621" s="325" t="s">
        <v>82</v>
      </c>
      <c r="E6621" s="325" t="s">
        <v>9</v>
      </c>
      <c r="F6621" s="325">
        <v>39</v>
      </c>
      <c r="G6621" s="325">
        <v>39</v>
      </c>
      <c r="H6621" s="325">
        <v>0</v>
      </c>
      <c r="I6621" s="325">
        <v>0</v>
      </c>
    </row>
    <row r="6622" spans="1:9" x14ac:dyDescent="0.25">
      <c r="A6622" s="392">
        <v>44256</v>
      </c>
      <c r="B6622" s="324" t="s">
        <v>95</v>
      </c>
      <c r="C6622" s="324" t="s">
        <v>169</v>
      </c>
      <c r="D6622" s="324" t="s">
        <v>82</v>
      </c>
      <c r="E6622" s="324" t="s">
        <v>10</v>
      </c>
      <c r="F6622" s="324">
        <v>73</v>
      </c>
      <c r="G6622" s="324">
        <v>73</v>
      </c>
      <c r="H6622" s="324">
        <v>0</v>
      </c>
      <c r="I6622" s="324">
        <v>0</v>
      </c>
    </row>
    <row r="6623" spans="1:9" x14ac:dyDescent="0.25">
      <c r="A6623" s="393">
        <v>44256</v>
      </c>
      <c r="B6623" s="325" t="s">
        <v>95</v>
      </c>
      <c r="C6623" s="325" t="s">
        <v>169</v>
      </c>
      <c r="D6623" s="325" t="s">
        <v>82</v>
      </c>
      <c r="E6623" s="325" t="s">
        <v>11</v>
      </c>
      <c r="F6623" s="325">
        <v>75</v>
      </c>
      <c r="G6623" s="325">
        <v>74</v>
      </c>
      <c r="H6623" s="325">
        <v>1</v>
      </c>
      <c r="I6623" s="325">
        <v>0.01</v>
      </c>
    </row>
    <row r="6624" spans="1:9" x14ac:dyDescent="0.25">
      <c r="A6624" s="392">
        <v>44256</v>
      </c>
      <c r="B6624" s="324" t="s">
        <v>95</v>
      </c>
      <c r="C6624" s="324" t="s">
        <v>169</v>
      </c>
      <c r="D6624" s="324" t="s">
        <v>82</v>
      </c>
      <c r="E6624" s="324" t="s">
        <v>12</v>
      </c>
      <c r="F6624" s="324">
        <v>239</v>
      </c>
      <c r="G6624" s="324">
        <v>236</v>
      </c>
      <c r="H6624" s="324">
        <v>3</v>
      </c>
      <c r="I6624" s="324">
        <v>0.01</v>
      </c>
    </row>
    <row r="6625" spans="1:9" x14ac:dyDescent="0.25">
      <c r="A6625" s="393">
        <v>44256</v>
      </c>
      <c r="B6625" s="325" t="s">
        <v>95</v>
      </c>
      <c r="C6625" s="325" t="s">
        <v>169</v>
      </c>
      <c r="D6625" s="325" t="s">
        <v>82</v>
      </c>
      <c r="E6625" s="325" t="s">
        <v>13</v>
      </c>
      <c r="F6625" s="325">
        <v>350</v>
      </c>
      <c r="G6625" s="325">
        <v>312</v>
      </c>
      <c r="H6625" s="325">
        <v>38</v>
      </c>
      <c r="I6625" s="325">
        <v>0.12</v>
      </c>
    </row>
    <row r="6626" spans="1:9" x14ac:dyDescent="0.25">
      <c r="A6626" s="392">
        <v>44256</v>
      </c>
      <c r="B6626" s="324" t="s">
        <v>96</v>
      </c>
      <c r="C6626" s="324" t="s">
        <v>169</v>
      </c>
      <c r="D6626" s="324" t="s">
        <v>81</v>
      </c>
      <c r="E6626" s="324" t="s">
        <v>46</v>
      </c>
      <c r="F6626" s="324">
        <v>411</v>
      </c>
      <c r="G6626" s="324" t="s">
        <v>170</v>
      </c>
      <c r="H6626" s="324" t="s">
        <v>170</v>
      </c>
      <c r="I6626" s="324" t="s">
        <v>170</v>
      </c>
    </row>
    <row r="6627" spans="1:9" x14ac:dyDescent="0.25">
      <c r="A6627" s="393">
        <v>44256</v>
      </c>
      <c r="B6627" s="325" t="s">
        <v>96</v>
      </c>
      <c r="C6627" s="325" t="s">
        <v>169</v>
      </c>
      <c r="D6627" s="325" t="s">
        <v>81</v>
      </c>
      <c r="E6627" s="325" t="s">
        <v>47</v>
      </c>
      <c r="F6627" s="325">
        <v>440</v>
      </c>
      <c r="G6627" s="325" t="s">
        <v>170</v>
      </c>
      <c r="H6627" s="325" t="s">
        <v>170</v>
      </c>
      <c r="I6627" s="325" t="s">
        <v>170</v>
      </c>
    </row>
    <row r="6628" spans="1:9" x14ac:dyDescent="0.25">
      <c r="A6628" s="392">
        <v>44256</v>
      </c>
      <c r="B6628" s="324" t="s">
        <v>96</v>
      </c>
      <c r="C6628" s="324" t="s">
        <v>169</v>
      </c>
      <c r="D6628" s="324" t="s">
        <v>81</v>
      </c>
      <c r="E6628" s="324" t="s">
        <v>48</v>
      </c>
      <c r="F6628" s="324">
        <v>345</v>
      </c>
      <c r="G6628" s="324" t="s">
        <v>170</v>
      </c>
      <c r="H6628" s="324" t="s">
        <v>170</v>
      </c>
      <c r="I6628" s="324" t="s">
        <v>170</v>
      </c>
    </row>
    <row r="6629" spans="1:9" x14ac:dyDescent="0.25">
      <c r="A6629" s="393">
        <v>44256</v>
      </c>
      <c r="B6629" s="325" t="s">
        <v>96</v>
      </c>
      <c r="C6629" s="325" t="s">
        <v>169</v>
      </c>
      <c r="D6629" s="325" t="s">
        <v>81</v>
      </c>
      <c r="E6629" s="325" t="s">
        <v>50</v>
      </c>
      <c r="F6629" s="325">
        <v>743</v>
      </c>
      <c r="G6629" s="325" t="s">
        <v>170</v>
      </c>
      <c r="H6629" s="325" t="s">
        <v>170</v>
      </c>
      <c r="I6629" s="325" t="s">
        <v>170</v>
      </c>
    </row>
    <row r="6630" spans="1:9" x14ac:dyDescent="0.25">
      <c r="A6630" s="392">
        <v>44256</v>
      </c>
      <c r="B6630" s="324" t="s">
        <v>96</v>
      </c>
      <c r="C6630" s="324" t="s">
        <v>169</v>
      </c>
      <c r="D6630" s="324" t="s">
        <v>82</v>
      </c>
      <c r="E6630" s="324" t="s">
        <v>9</v>
      </c>
      <c r="F6630" s="324">
        <v>434</v>
      </c>
      <c r="G6630" s="324">
        <v>424</v>
      </c>
      <c r="H6630" s="324">
        <v>10</v>
      </c>
      <c r="I6630" s="324">
        <v>0.02</v>
      </c>
    </row>
    <row r="6631" spans="1:9" x14ac:dyDescent="0.25">
      <c r="A6631" s="393">
        <v>44256</v>
      </c>
      <c r="B6631" s="325" t="s">
        <v>96</v>
      </c>
      <c r="C6631" s="325" t="s">
        <v>169</v>
      </c>
      <c r="D6631" s="325" t="s">
        <v>82</v>
      </c>
      <c r="E6631" s="325" t="s">
        <v>10</v>
      </c>
      <c r="F6631" s="325">
        <v>186</v>
      </c>
      <c r="G6631" s="325">
        <v>180</v>
      </c>
      <c r="H6631" s="325">
        <v>6</v>
      </c>
      <c r="I6631" s="325">
        <v>0.03</v>
      </c>
    </row>
    <row r="6632" spans="1:9" x14ac:dyDescent="0.25">
      <c r="A6632" s="392">
        <v>44256</v>
      </c>
      <c r="B6632" s="324" t="s">
        <v>96</v>
      </c>
      <c r="C6632" s="324" t="s">
        <v>169</v>
      </c>
      <c r="D6632" s="324" t="s">
        <v>82</v>
      </c>
      <c r="E6632" s="324" t="s">
        <v>11</v>
      </c>
      <c r="F6632" s="324">
        <v>164</v>
      </c>
      <c r="G6632" s="324">
        <v>157</v>
      </c>
      <c r="H6632" s="324">
        <v>7</v>
      </c>
      <c r="I6632" s="324">
        <v>0.04</v>
      </c>
    </row>
    <row r="6633" spans="1:9" x14ac:dyDescent="0.25">
      <c r="A6633" s="393">
        <v>44256</v>
      </c>
      <c r="B6633" s="325" t="s">
        <v>96</v>
      </c>
      <c r="C6633" s="325" t="s">
        <v>169</v>
      </c>
      <c r="D6633" s="325" t="s">
        <v>82</v>
      </c>
      <c r="E6633" s="325" t="s">
        <v>12</v>
      </c>
      <c r="F6633" s="325">
        <v>88</v>
      </c>
      <c r="G6633" s="325">
        <v>88</v>
      </c>
      <c r="H6633" s="325">
        <v>0</v>
      </c>
      <c r="I6633" s="325">
        <v>0</v>
      </c>
    </row>
    <row r="6634" spans="1:9" x14ac:dyDescent="0.25">
      <c r="A6634" s="392">
        <v>44256</v>
      </c>
      <c r="B6634" s="324" t="s">
        <v>96</v>
      </c>
      <c r="C6634" s="324" t="s">
        <v>169</v>
      </c>
      <c r="D6634" s="324" t="s">
        <v>82</v>
      </c>
      <c r="E6634" s="324" t="s">
        <v>13</v>
      </c>
      <c r="F6634" s="324">
        <v>730</v>
      </c>
      <c r="G6634" s="324">
        <v>704</v>
      </c>
      <c r="H6634" s="324">
        <v>26</v>
      </c>
      <c r="I6634" s="324">
        <v>0.04</v>
      </c>
    </row>
    <row r="6635" spans="1:9" x14ac:dyDescent="0.25">
      <c r="A6635" s="393">
        <v>44256</v>
      </c>
      <c r="B6635" s="325" t="s">
        <v>161</v>
      </c>
      <c r="C6635" s="325" t="s">
        <v>169</v>
      </c>
      <c r="D6635" s="325" t="s">
        <v>81</v>
      </c>
      <c r="E6635" s="325" t="s">
        <v>46</v>
      </c>
      <c r="F6635" s="325">
        <v>61</v>
      </c>
      <c r="G6635" s="325" t="s">
        <v>170</v>
      </c>
      <c r="H6635" s="325" t="s">
        <v>170</v>
      </c>
      <c r="I6635" s="325" t="s">
        <v>170</v>
      </c>
    </row>
    <row r="6636" spans="1:9" x14ac:dyDescent="0.25">
      <c r="A6636" s="392">
        <v>44256</v>
      </c>
      <c r="B6636" s="324" t="s">
        <v>161</v>
      </c>
      <c r="C6636" s="324" t="s">
        <v>169</v>
      </c>
      <c r="D6636" s="324" t="s">
        <v>81</v>
      </c>
      <c r="E6636" s="324" t="s">
        <v>47</v>
      </c>
      <c r="F6636" s="324">
        <v>146</v>
      </c>
      <c r="G6636" s="324" t="s">
        <v>170</v>
      </c>
      <c r="H6636" s="324" t="s">
        <v>170</v>
      </c>
      <c r="I6636" s="324" t="s">
        <v>170</v>
      </c>
    </row>
    <row r="6637" spans="1:9" x14ac:dyDescent="0.25">
      <c r="A6637" s="393">
        <v>44256</v>
      </c>
      <c r="B6637" s="325" t="s">
        <v>161</v>
      </c>
      <c r="C6637" s="325" t="s">
        <v>169</v>
      </c>
      <c r="D6637" s="325" t="s">
        <v>81</v>
      </c>
      <c r="E6637" s="325" t="s">
        <v>48</v>
      </c>
      <c r="F6637" s="325">
        <v>79</v>
      </c>
      <c r="G6637" s="325" t="s">
        <v>170</v>
      </c>
      <c r="H6637" s="325" t="s">
        <v>170</v>
      </c>
      <c r="I6637" s="325" t="s">
        <v>170</v>
      </c>
    </row>
    <row r="6638" spans="1:9" x14ac:dyDescent="0.25">
      <c r="A6638" s="392">
        <v>44256</v>
      </c>
      <c r="B6638" s="324" t="s">
        <v>161</v>
      </c>
      <c r="C6638" s="324" t="s">
        <v>169</v>
      </c>
      <c r="D6638" s="324" t="s">
        <v>81</v>
      </c>
      <c r="E6638" s="324" t="s">
        <v>50</v>
      </c>
      <c r="F6638" s="324">
        <v>450</v>
      </c>
      <c r="G6638" s="324" t="s">
        <v>170</v>
      </c>
      <c r="H6638" s="324" t="s">
        <v>170</v>
      </c>
      <c r="I6638" s="324" t="s">
        <v>170</v>
      </c>
    </row>
    <row r="6639" spans="1:9" x14ac:dyDescent="0.25">
      <c r="A6639" s="393">
        <v>44256</v>
      </c>
      <c r="B6639" s="325" t="s">
        <v>161</v>
      </c>
      <c r="C6639" s="325" t="s">
        <v>169</v>
      </c>
      <c r="D6639" s="325" t="s">
        <v>82</v>
      </c>
      <c r="E6639" s="325" t="s">
        <v>9</v>
      </c>
      <c r="F6639" s="325">
        <v>320</v>
      </c>
      <c r="G6639" s="325" t="s">
        <v>170</v>
      </c>
      <c r="H6639" s="325" t="s">
        <v>170</v>
      </c>
      <c r="I6639" s="325" t="s">
        <v>170</v>
      </c>
    </row>
    <row r="6640" spans="1:9" x14ac:dyDescent="0.25">
      <c r="A6640" s="392">
        <v>44256</v>
      </c>
      <c r="B6640" s="324" t="s">
        <v>161</v>
      </c>
      <c r="C6640" s="324" t="s">
        <v>169</v>
      </c>
      <c r="D6640" s="324" t="s">
        <v>82</v>
      </c>
      <c r="E6640" s="324" t="s">
        <v>10</v>
      </c>
      <c r="F6640" s="324">
        <v>34</v>
      </c>
      <c r="G6640" s="324" t="s">
        <v>170</v>
      </c>
      <c r="H6640" s="324" t="s">
        <v>170</v>
      </c>
      <c r="I6640" s="324" t="s">
        <v>170</v>
      </c>
    </row>
    <row r="6641" spans="1:9" x14ac:dyDescent="0.25">
      <c r="A6641" s="393">
        <v>44256</v>
      </c>
      <c r="B6641" s="325" t="s">
        <v>161</v>
      </c>
      <c r="C6641" s="325" t="s">
        <v>169</v>
      </c>
      <c r="D6641" s="325" t="s">
        <v>82</v>
      </c>
      <c r="E6641" s="325" t="s">
        <v>11</v>
      </c>
      <c r="F6641" s="325">
        <v>53</v>
      </c>
      <c r="G6641" s="325" t="s">
        <v>170</v>
      </c>
      <c r="H6641" s="325" t="s">
        <v>170</v>
      </c>
      <c r="I6641" s="325" t="s">
        <v>170</v>
      </c>
    </row>
    <row r="6642" spans="1:9" x14ac:dyDescent="0.25">
      <c r="A6642" s="392">
        <v>44256</v>
      </c>
      <c r="B6642" s="324" t="s">
        <v>161</v>
      </c>
      <c r="C6642" s="324" t="s">
        <v>169</v>
      </c>
      <c r="D6642" s="324" t="s">
        <v>82</v>
      </c>
      <c r="E6642" s="324" t="s">
        <v>12</v>
      </c>
      <c r="F6642" s="324">
        <v>56</v>
      </c>
      <c r="G6642" s="324" t="s">
        <v>170</v>
      </c>
      <c r="H6642" s="324" t="s">
        <v>170</v>
      </c>
      <c r="I6642" s="324" t="s">
        <v>170</v>
      </c>
    </row>
    <row r="6643" spans="1:9" x14ac:dyDescent="0.25">
      <c r="A6643" s="393">
        <v>44256</v>
      </c>
      <c r="B6643" s="325" t="s">
        <v>161</v>
      </c>
      <c r="C6643" s="325" t="s">
        <v>169</v>
      </c>
      <c r="D6643" s="325" t="s">
        <v>82</v>
      </c>
      <c r="E6643" s="325" t="s">
        <v>13</v>
      </c>
      <c r="F6643" s="325">
        <v>273</v>
      </c>
      <c r="G6643" s="325" t="s">
        <v>170</v>
      </c>
      <c r="H6643" s="325" t="s">
        <v>170</v>
      </c>
      <c r="I6643" s="325" t="s">
        <v>170</v>
      </c>
    </row>
    <row r="6644" spans="1:9" x14ac:dyDescent="0.25">
      <c r="A6644" s="392">
        <v>44287</v>
      </c>
      <c r="B6644" s="324" t="s">
        <v>80</v>
      </c>
      <c r="C6644" s="324" t="s">
        <v>169</v>
      </c>
      <c r="D6644" s="324" t="s">
        <v>82</v>
      </c>
      <c r="E6644" s="324" t="s">
        <v>9</v>
      </c>
      <c r="F6644" s="324">
        <v>4271</v>
      </c>
      <c r="G6644" s="324">
        <v>4161</v>
      </c>
      <c r="H6644" s="324">
        <v>110</v>
      </c>
      <c r="I6644" s="324">
        <v>0.03</v>
      </c>
    </row>
    <row r="6645" spans="1:9" x14ac:dyDescent="0.25">
      <c r="A6645" s="393">
        <v>44287</v>
      </c>
      <c r="B6645" s="325" t="s">
        <v>80</v>
      </c>
      <c r="C6645" s="325" t="s">
        <v>169</v>
      </c>
      <c r="D6645" s="325" t="s">
        <v>82</v>
      </c>
      <c r="E6645" s="325" t="s">
        <v>10</v>
      </c>
      <c r="F6645" s="325">
        <v>2976</v>
      </c>
      <c r="G6645" s="325">
        <v>2896</v>
      </c>
      <c r="H6645" s="325">
        <v>80</v>
      </c>
      <c r="I6645" s="325">
        <v>0.03</v>
      </c>
    </row>
    <row r="6646" spans="1:9" x14ac:dyDescent="0.25">
      <c r="A6646" s="392">
        <v>44287</v>
      </c>
      <c r="B6646" s="324" t="s">
        <v>80</v>
      </c>
      <c r="C6646" s="324" t="s">
        <v>169</v>
      </c>
      <c r="D6646" s="324" t="s">
        <v>82</v>
      </c>
      <c r="E6646" s="324" t="s">
        <v>11</v>
      </c>
      <c r="F6646" s="324">
        <v>2812</v>
      </c>
      <c r="G6646" s="324">
        <v>2721</v>
      </c>
      <c r="H6646" s="324">
        <v>91</v>
      </c>
      <c r="I6646" s="324">
        <v>0.03</v>
      </c>
    </row>
    <row r="6647" spans="1:9" x14ac:dyDescent="0.25">
      <c r="A6647" s="393">
        <v>44287</v>
      </c>
      <c r="B6647" s="325" t="s">
        <v>80</v>
      </c>
      <c r="C6647" s="325" t="s">
        <v>169</v>
      </c>
      <c r="D6647" s="325" t="s">
        <v>82</v>
      </c>
      <c r="E6647" s="325" t="s">
        <v>12</v>
      </c>
      <c r="F6647" s="325">
        <v>3155</v>
      </c>
      <c r="G6647" s="325">
        <v>3068</v>
      </c>
      <c r="H6647" s="325">
        <v>87</v>
      </c>
      <c r="I6647" s="325">
        <v>0.03</v>
      </c>
    </row>
    <row r="6648" spans="1:9" x14ac:dyDescent="0.25">
      <c r="A6648" s="392">
        <v>44287</v>
      </c>
      <c r="B6648" s="324" t="s">
        <v>80</v>
      </c>
      <c r="C6648" s="324" t="s">
        <v>169</v>
      </c>
      <c r="D6648" s="324" t="s">
        <v>82</v>
      </c>
      <c r="E6648" s="324" t="s">
        <v>13</v>
      </c>
      <c r="F6648" s="324">
        <v>5796</v>
      </c>
      <c r="G6648" s="324">
        <v>6078</v>
      </c>
      <c r="H6648" s="324">
        <v>-282</v>
      </c>
      <c r="I6648" s="324">
        <v>-0.05</v>
      </c>
    </row>
    <row r="6649" spans="1:9" x14ac:dyDescent="0.25">
      <c r="A6649" s="393">
        <v>44287</v>
      </c>
      <c r="B6649" s="325" t="s">
        <v>145</v>
      </c>
      <c r="C6649" s="325" t="s">
        <v>169</v>
      </c>
      <c r="D6649" s="325" t="s">
        <v>82</v>
      </c>
      <c r="E6649" s="325" t="s">
        <v>9</v>
      </c>
      <c r="F6649" s="325">
        <v>200</v>
      </c>
      <c r="G6649" s="325" t="s">
        <v>170</v>
      </c>
      <c r="H6649" s="325" t="s">
        <v>170</v>
      </c>
      <c r="I6649" s="325" t="s">
        <v>170</v>
      </c>
    </row>
    <row r="6650" spans="1:9" x14ac:dyDescent="0.25">
      <c r="A6650" s="392">
        <v>44287</v>
      </c>
      <c r="B6650" s="324" t="s">
        <v>145</v>
      </c>
      <c r="C6650" s="324" t="s">
        <v>169</v>
      </c>
      <c r="D6650" s="324" t="s">
        <v>82</v>
      </c>
      <c r="E6650" s="324" t="s">
        <v>10</v>
      </c>
      <c r="F6650" s="324">
        <v>169</v>
      </c>
      <c r="G6650" s="324" t="s">
        <v>170</v>
      </c>
      <c r="H6650" s="324" t="s">
        <v>170</v>
      </c>
      <c r="I6650" s="324" t="s">
        <v>170</v>
      </c>
    </row>
    <row r="6651" spans="1:9" x14ac:dyDescent="0.25">
      <c r="A6651" s="393">
        <v>44287</v>
      </c>
      <c r="B6651" s="325" t="s">
        <v>145</v>
      </c>
      <c r="C6651" s="325" t="s">
        <v>169</v>
      </c>
      <c r="D6651" s="325" t="s">
        <v>82</v>
      </c>
      <c r="E6651" s="325" t="s">
        <v>11</v>
      </c>
      <c r="F6651" s="325">
        <v>41</v>
      </c>
      <c r="G6651" s="325" t="s">
        <v>170</v>
      </c>
      <c r="H6651" s="325" t="s">
        <v>170</v>
      </c>
      <c r="I6651" s="325" t="s">
        <v>170</v>
      </c>
    </row>
    <row r="6652" spans="1:9" x14ac:dyDescent="0.25">
      <c r="A6652" s="392">
        <v>44287</v>
      </c>
      <c r="B6652" s="324" t="s">
        <v>145</v>
      </c>
      <c r="C6652" s="324" t="s">
        <v>169</v>
      </c>
      <c r="D6652" s="324" t="s">
        <v>82</v>
      </c>
      <c r="E6652" s="324" t="s">
        <v>12</v>
      </c>
      <c r="F6652" s="324">
        <v>28</v>
      </c>
      <c r="G6652" s="324" t="s">
        <v>170</v>
      </c>
      <c r="H6652" s="324" t="s">
        <v>170</v>
      </c>
      <c r="I6652" s="324" t="s">
        <v>170</v>
      </c>
    </row>
    <row r="6653" spans="1:9" x14ac:dyDescent="0.25">
      <c r="A6653" s="393">
        <v>44287</v>
      </c>
      <c r="B6653" s="325" t="s">
        <v>145</v>
      </c>
      <c r="C6653" s="325" t="s">
        <v>169</v>
      </c>
      <c r="D6653" s="325" t="s">
        <v>82</v>
      </c>
      <c r="E6653" s="325" t="s">
        <v>13</v>
      </c>
      <c r="F6653" s="325">
        <v>347</v>
      </c>
      <c r="G6653" s="325" t="s">
        <v>170</v>
      </c>
      <c r="H6653" s="325" t="s">
        <v>170</v>
      </c>
      <c r="I6653" s="325" t="s">
        <v>170</v>
      </c>
    </row>
    <row r="6654" spans="1:9" x14ac:dyDescent="0.25">
      <c r="A6654" s="392">
        <v>44287</v>
      </c>
      <c r="B6654" s="324" t="s">
        <v>85</v>
      </c>
      <c r="C6654" s="324" t="s">
        <v>169</v>
      </c>
      <c r="D6654" s="324" t="s">
        <v>82</v>
      </c>
      <c r="E6654" s="324" t="s">
        <v>9</v>
      </c>
      <c r="F6654" s="324">
        <v>942</v>
      </c>
      <c r="G6654" s="324">
        <v>919</v>
      </c>
      <c r="H6654" s="324">
        <v>23</v>
      </c>
      <c r="I6654" s="324">
        <v>0.03</v>
      </c>
    </row>
    <row r="6655" spans="1:9" x14ac:dyDescent="0.25">
      <c r="A6655" s="393">
        <v>44287</v>
      </c>
      <c r="B6655" s="325" t="s">
        <v>85</v>
      </c>
      <c r="C6655" s="325" t="s">
        <v>169</v>
      </c>
      <c r="D6655" s="325" t="s">
        <v>82</v>
      </c>
      <c r="E6655" s="325" t="s">
        <v>10</v>
      </c>
      <c r="F6655" s="325">
        <v>1096</v>
      </c>
      <c r="G6655" s="325">
        <v>1045</v>
      </c>
      <c r="H6655" s="325">
        <v>51</v>
      </c>
      <c r="I6655" s="325">
        <v>0.05</v>
      </c>
    </row>
    <row r="6656" spans="1:9" x14ac:dyDescent="0.25">
      <c r="A6656" s="392">
        <v>44287</v>
      </c>
      <c r="B6656" s="324" t="s">
        <v>85</v>
      </c>
      <c r="C6656" s="324" t="s">
        <v>169</v>
      </c>
      <c r="D6656" s="324" t="s">
        <v>82</v>
      </c>
      <c r="E6656" s="324" t="s">
        <v>11</v>
      </c>
      <c r="F6656" s="324">
        <v>227</v>
      </c>
      <c r="G6656" s="324">
        <v>206</v>
      </c>
      <c r="H6656" s="324">
        <v>21</v>
      </c>
      <c r="I6656" s="324">
        <v>0.1</v>
      </c>
    </row>
    <row r="6657" spans="1:9" x14ac:dyDescent="0.25">
      <c r="A6657" s="393">
        <v>44287</v>
      </c>
      <c r="B6657" s="325" t="s">
        <v>85</v>
      </c>
      <c r="C6657" s="325" t="s">
        <v>169</v>
      </c>
      <c r="D6657" s="325" t="s">
        <v>82</v>
      </c>
      <c r="E6657" s="325" t="s">
        <v>12</v>
      </c>
      <c r="F6657" s="325">
        <v>128</v>
      </c>
      <c r="G6657" s="325">
        <v>124</v>
      </c>
      <c r="H6657" s="325">
        <v>4</v>
      </c>
      <c r="I6657" s="325">
        <v>0.03</v>
      </c>
    </row>
    <row r="6658" spans="1:9" x14ac:dyDescent="0.25">
      <c r="A6658" s="392">
        <v>44287</v>
      </c>
      <c r="B6658" s="324" t="s">
        <v>85</v>
      </c>
      <c r="C6658" s="324" t="s">
        <v>169</v>
      </c>
      <c r="D6658" s="324" t="s">
        <v>82</v>
      </c>
      <c r="E6658" s="324" t="s">
        <v>13</v>
      </c>
      <c r="F6658" s="324">
        <v>1183</v>
      </c>
      <c r="G6658" s="324">
        <v>1266</v>
      </c>
      <c r="H6658" s="324">
        <v>-83</v>
      </c>
      <c r="I6658" s="324">
        <v>-7.0000000000000007E-2</v>
      </c>
    </row>
    <row r="6659" spans="1:9" x14ac:dyDescent="0.25">
      <c r="A6659" s="393">
        <v>44287</v>
      </c>
      <c r="B6659" s="325" t="s">
        <v>86</v>
      </c>
      <c r="C6659" s="325" t="s">
        <v>169</v>
      </c>
      <c r="D6659" s="325" t="s">
        <v>82</v>
      </c>
      <c r="E6659" s="325" t="s">
        <v>9</v>
      </c>
      <c r="F6659" s="325">
        <v>548</v>
      </c>
      <c r="G6659" s="325">
        <v>534</v>
      </c>
      <c r="H6659" s="325">
        <v>14</v>
      </c>
      <c r="I6659" s="325">
        <v>0.03</v>
      </c>
    </row>
    <row r="6660" spans="1:9" x14ac:dyDescent="0.25">
      <c r="A6660" s="392">
        <v>44287</v>
      </c>
      <c r="B6660" s="324" t="s">
        <v>86</v>
      </c>
      <c r="C6660" s="324" t="s">
        <v>169</v>
      </c>
      <c r="D6660" s="324" t="s">
        <v>82</v>
      </c>
      <c r="E6660" s="324" t="s">
        <v>10</v>
      </c>
      <c r="F6660" s="324">
        <v>582</v>
      </c>
      <c r="G6660" s="324">
        <v>575</v>
      </c>
      <c r="H6660" s="324">
        <v>7</v>
      </c>
      <c r="I6660" s="324">
        <v>0.01</v>
      </c>
    </row>
    <row r="6661" spans="1:9" x14ac:dyDescent="0.25">
      <c r="A6661" s="393">
        <v>44287</v>
      </c>
      <c r="B6661" s="325" t="s">
        <v>86</v>
      </c>
      <c r="C6661" s="325" t="s">
        <v>169</v>
      </c>
      <c r="D6661" s="325" t="s">
        <v>82</v>
      </c>
      <c r="E6661" s="325" t="s">
        <v>11</v>
      </c>
      <c r="F6661" s="325">
        <v>817</v>
      </c>
      <c r="G6661" s="325">
        <v>801</v>
      </c>
      <c r="H6661" s="325">
        <v>16</v>
      </c>
      <c r="I6661" s="325">
        <v>0.02</v>
      </c>
    </row>
    <row r="6662" spans="1:9" x14ac:dyDescent="0.25">
      <c r="A6662" s="392">
        <v>44287</v>
      </c>
      <c r="B6662" s="324" t="s">
        <v>86</v>
      </c>
      <c r="C6662" s="324" t="s">
        <v>169</v>
      </c>
      <c r="D6662" s="324" t="s">
        <v>82</v>
      </c>
      <c r="E6662" s="324" t="s">
        <v>12</v>
      </c>
      <c r="F6662" s="324">
        <v>463</v>
      </c>
      <c r="G6662" s="324">
        <v>449</v>
      </c>
      <c r="H6662" s="324">
        <v>14</v>
      </c>
      <c r="I6662" s="324">
        <v>0.03</v>
      </c>
    </row>
    <row r="6663" spans="1:9" x14ac:dyDescent="0.25">
      <c r="A6663" s="393">
        <v>44287</v>
      </c>
      <c r="B6663" s="325" t="s">
        <v>86</v>
      </c>
      <c r="C6663" s="325" t="s">
        <v>169</v>
      </c>
      <c r="D6663" s="325" t="s">
        <v>82</v>
      </c>
      <c r="E6663" s="325" t="s">
        <v>13</v>
      </c>
      <c r="F6663" s="325">
        <v>766</v>
      </c>
      <c r="G6663" s="325">
        <v>809</v>
      </c>
      <c r="H6663" s="325">
        <v>-43</v>
      </c>
      <c r="I6663" s="325">
        <v>-0.05</v>
      </c>
    </row>
    <row r="6664" spans="1:9" x14ac:dyDescent="0.25">
      <c r="A6664" s="392">
        <v>44287</v>
      </c>
      <c r="B6664" s="324" t="s">
        <v>88</v>
      </c>
      <c r="C6664" s="324" t="s">
        <v>169</v>
      </c>
      <c r="D6664" s="324" t="s">
        <v>82</v>
      </c>
      <c r="E6664" s="324" t="s">
        <v>9</v>
      </c>
      <c r="F6664" s="324">
        <v>390</v>
      </c>
      <c r="G6664" s="324">
        <v>374</v>
      </c>
      <c r="H6664" s="324">
        <v>16</v>
      </c>
      <c r="I6664" s="324">
        <v>0.04</v>
      </c>
    </row>
    <row r="6665" spans="1:9" x14ac:dyDescent="0.25">
      <c r="A6665" s="393">
        <v>44287</v>
      </c>
      <c r="B6665" s="325" t="s">
        <v>88</v>
      </c>
      <c r="C6665" s="325" t="s">
        <v>169</v>
      </c>
      <c r="D6665" s="325" t="s">
        <v>82</v>
      </c>
      <c r="E6665" s="325" t="s">
        <v>10</v>
      </c>
      <c r="F6665" s="325">
        <v>42</v>
      </c>
      <c r="G6665" s="325">
        <v>39</v>
      </c>
      <c r="H6665" s="325">
        <v>3</v>
      </c>
      <c r="I6665" s="325">
        <v>0.08</v>
      </c>
    </row>
    <row r="6666" spans="1:9" x14ac:dyDescent="0.25">
      <c r="A6666" s="392">
        <v>44287</v>
      </c>
      <c r="B6666" s="324" t="s">
        <v>88</v>
      </c>
      <c r="C6666" s="324" t="s">
        <v>169</v>
      </c>
      <c r="D6666" s="324" t="s">
        <v>82</v>
      </c>
      <c r="E6666" s="324" t="s">
        <v>11</v>
      </c>
      <c r="F6666" s="324">
        <v>134</v>
      </c>
      <c r="G6666" s="324">
        <v>130</v>
      </c>
      <c r="H6666" s="324">
        <v>4</v>
      </c>
      <c r="I6666" s="324">
        <v>0.03</v>
      </c>
    </row>
    <row r="6667" spans="1:9" x14ac:dyDescent="0.25">
      <c r="A6667" s="393">
        <v>44287</v>
      </c>
      <c r="B6667" s="325" t="s">
        <v>88</v>
      </c>
      <c r="C6667" s="325" t="s">
        <v>169</v>
      </c>
      <c r="D6667" s="325" t="s">
        <v>82</v>
      </c>
      <c r="E6667" s="325" t="s">
        <v>12</v>
      </c>
      <c r="F6667" s="325">
        <v>85</v>
      </c>
      <c r="G6667" s="325">
        <v>80</v>
      </c>
      <c r="H6667" s="325">
        <v>5</v>
      </c>
      <c r="I6667" s="325">
        <v>0.06</v>
      </c>
    </row>
    <row r="6668" spans="1:9" x14ac:dyDescent="0.25">
      <c r="A6668" s="392">
        <v>44287</v>
      </c>
      <c r="B6668" s="324" t="s">
        <v>88</v>
      </c>
      <c r="C6668" s="324" t="s">
        <v>169</v>
      </c>
      <c r="D6668" s="324" t="s">
        <v>82</v>
      </c>
      <c r="E6668" s="324" t="s">
        <v>13</v>
      </c>
      <c r="F6668" s="324">
        <v>453</v>
      </c>
      <c r="G6668" s="324">
        <v>478</v>
      </c>
      <c r="H6668" s="324">
        <v>-25</v>
      </c>
      <c r="I6668" s="324">
        <v>-0.05</v>
      </c>
    </row>
    <row r="6669" spans="1:9" x14ac:dyDescent="0.25">
      <c r="A6669" s="393">
        <v>44287</v>
      </c>
      <c r="B6669" s="325" t="s">
        <v>89</v>
      </c>
      <c r="C6669" s="325" t="s">
        <v>169</v>
      </c>
      <c r="D6669" s="325" t="s">
        <v>82</v>
      </c>
      <c r="E6669" s="325" t="s">
        <v>9</v>
      </c>
      <c r="F6669" s="325">
        <v>40</v>
      </c>
      <c r="G6669" s="325">
        <v>38</v>
      </c>
      <c r="H6669" s="325">
        <v>2</v>
      </c>
      <c r="I6669" s="325">
        <v>0.05</v>
      </c>
    </row>
    <row r="6670" spans="1:9" x14ac:dyDescent="0.25">
      <c r="A6670" s="392">
        <v>44287</v>
      </c>
      <c r="B6670" s="324" t="s">
        <v>89</v>
      </c>
      <c r="C6670" s="324" t="s">
        <v>169</v>
      </c>
      <c r="D6670" s="324" t="s">
        <v>82</v>
      </c>
      <c r="E6670" s="324" t="s">
        <v>10</v>
      </c>
      <c r="F6670" s="324">
        <v>47</v>
      </c>
      <c r="G6670" s="324">
        <v>45</v>
      </c>
      <c r="H6670" s="324">
        <v>2</v>
      </c>
      <c r="I6670" s="324">
        <v>0.04</v>
      </c>
    </row>
    <row r="6671" spans="1:9" x14ac:dyDescent="0.25">
      <c r="A6671" s="393">
        <v>44287</v>
      </c>
      <c r="B6671" s="325" t="s">
        <v>89</v>
      </c>
      <c r="C6671" s="325" t="s">
        <v>169</v>
      </c>
      <c r="D6671" s="325" t="s">
        <v>82</v>
      </c>
      <c r="E6671" s="325" t="s">
        <v>11</v>
      </c>
      <c r="F6671" s="325">
        <v>68</v>
      </c>
      <c r="G6671" s="325">
        <v>67</v>
      </c>
      <c r="H6671" s="325">
        <v>1</v>
      </c>
      <c r="I6671" s="325">
        <v>0.01</v>
      </c>
    </row>
    <row r="6672" spans="1:9" x14ac:dyDescent="0.25">
      <c r="A6672" s="392">
        <v>44287</v>
      </c>
      <c r="B6672" s="324" t="s">
        <v>89</v>
      </c>
      <c r="C6672" s="324" t="s">
        <v>169</v>
      </c>
      <c r="D6672" s="324" t="s">
        <v>82</v>
      </c>
      <c r="E6672" s="324" t="s">
        <v>12</v>
      </c>
      <c r="F6672" s="324">
        <v>154</v>
      </c>
      <c r="G6672" s="324">
        <v>152</v>
      </c>
      <c r="H6672" s="324">
        <v>2</v>
      </c>
      <c r="I6672" s="324">
        <v>0.01</v>
      </c>
    </row>
    <row r="6673" spans="1:9" x14ac:dyDescent="0.25">
      <c r="A6673" s="393">
        <v>44287</v>
      </c>
      <c r="B6673" s="325" t="s">
        <v>89</v>
      </c>
      <c r="C6673" s="325" t="s">
        <v>169</v>
      </c>
      <c r="D6673" s="325" t="s">
        <v>82</v>
      </c>
      <c r="E6673" s="325" t="s">
        <v>13</v>
      </c>
      <c r="F6673" s="325">
        <v>638</v>
      </c>
      <c r="G6673" s="325">
        <v>637</v>
      </c>
      <c r="H6673" s="325">
        <v>1</v>
      </c>
      <c r="I6673" s="325">
        <v>0</v>
      </c>
    </row>
    <row r="6674" spans="1:9" x14ac:dyDescent="0.25">
      <c r="A6674" s="392">
        <v>44287</v>
      </c>
      <c r="B6674" s="324" t="s">
        <v>147</v>
      </c>
      <c r="C6674" s="324" t="s">
        <v>169</v>
      </c>
      <c r="D6674" s="324" t="s">
        <v>82</v>
      </c>
      <c r="E6674" s="324" t="s">
        <v>9</v>
      </c>
      <c r="F6674" s="324">
        <v>6</v>
      </c>
      <c r="G6674" s="324" t="s">
        <v>170</v>
      </c>
      <c r="H6674" s="324" t="s">
        <v>170</v>
      </c>
      <c r="I6674" s="324" t="s">
        <v>170</v>
      </c>
    </row>
    <row r="6675" spans="1:9" x14ac:dyDescent="0.25">
      <c r="A6675" s="393">
        <v>44287</v>
      </c>
      <c r="B6675" s="325" t="s">
        <v>147</v>
      </c>
      <c r="C6675" s="325" t="s">
        <v>169</v>
      </c>
      <c r="D6675" s="325" t="s">
        <v>82</v>
      </c>
      <c r="E6675" s="325" t="s">
        <v>10</v>
      </c>
      <c r="F6675" s="325">
        <v>16</v>
      </c>
      <c r="G6675" s="325" t="s">
        <v>170</v>
      </c>
      <c r="H6675" s="325" t="s">
        <v>170</v>
      </c>
      <c r="I6675" s="325" t="s">
        <v>170</v>
      </c>
    </row>
    <row r="6676" spans="1:9" x14ac:dyDescent="0.25">
      <c r="A6676" s="392">
        <v>44287</v>
      </c>
      <c r="B6676" s="324" t="s">
        <v>147</v>
      </c>
      <c r="C6676" s="324" t="s">
        <v>169</v>
      </c>
      <c r="D6676" s="324" t="s">
        <v>82</v>
      </c>
      <c r="E6676" s="324" t="s">
        <v>11</v>
      </c>
      <c r="F6676" s="324">
        <v>13</v>
      </c>
      <c r="G6676" s="324" t="s">
        <v>170</v>
      </c>
      <c r="H6676" s="324" t="s">
        <v>170</v>
      </c>
      <c r="I6676" s="324" t="s">
        <v>170</v>
      </c>
    </row>
    <row r="6677" spans="1:9" x14ac:dyDescent="0.25">
      <c r="A6677" s="393">
        <v>44287</v>
      </c>
      <c r="B6677" s="325" t="s">
        <v>147</v>
      </c>
      <c r="C6677" s="325" t="s">
        <v>169</v>
      </c>
      <c r="D6677" s="325" t="s">
        <v>82</v>
      </c>
      <c r="E6677" s="325" t="s">
        <v>12</v>
      </c>
      <c r="F6677" s="325">
        <v>27</v>
      </c>
      <c r="G6677" s="325" t="s">
        <v>170</v>
      </c>
      <c r="H6677" s="325" t="s">
        <v>170</v>
      </c>
      <c r="I6677" s="325" t="s">
        <v>170</v>
      </c>
    </row>
    <row r="6678" spans="1:9" x14ac:dyDescent="0.25">
      <c r="A6678" s="392">
        <v>44287</v>
      </c>
      <c r="B6678" s="324" t="s">
        <v>147</v>
      </c>
      <c r="C6678" s="324" t="s">
        <v>169</v>
      </c>
      <c r="D6678" s="324" t="s">
        <v>82</v>
      </c>
      <c r="E6678" s="324" t="s">
        <v>13</v>
      </c>
      <c r="F6678" s="324">
        <v>84</v>
      </c>
      <c r="G6678" s="324" t="s">
        <v>170</v>
      </c>
      <c r="H6678" s="324" t="s">
        <v>170</v>
      </c>
      <c r="I6678" s="324" t="s">
        <v>170</v>
      </c>
    </row>
    <row r="6679" spans="1:9" x14ac:dyDescent="0.25">
      <c r="A6679" s="393">
        <v>44287</v>
      </c>
      <c r="B6679" s="325" t="s">
        <v>148</v>
      </c>
      <c r="C6679" s="325" t="s">
        <v>169</v>
      </c>
      <c r="D6679" s="325" t="s">
        <v>82</v>
      </c>
      <c r="E6679" s="325" t="s">
        <v>9</v>
      </c>
      <c r="F6679" s="325">
        <v>206</v>
      </c>
      <c r="G6679" s="325" t="s">
        <v>170</v>
      </c>
      <c r="H6679" s="325" t="s">
        <v>170</v>
      </c>
      <c r="I6679" s="325" t="s">
        <v>170</v>
      </c>
    </row>
    <row r="6680" spans="1:9" x14ac:dyDescent="0.25">
      <c r="A6680" s="392">
        <v>44287</v>
      </c>
      <c r="B6680" s="324" t="s">
        <v>148</v>
      </c>
      <c r="C6680" s="324" t="s">
        <v>169</v>
      </c>
      <c r="D6680" s="324" t="s">
        <v>82</v>
      </c>
      <c r="E6680" s="324" t="s">
        <v>10</v>
      </c>
      <c r="F6680" s="324">
        <v>34</v>
      </c>
      <c r="G6680" s="324" t="s">
        <v>170</v>
      </c>
      <c r="H6680" s="324" t="s">
        <v>170</v>
      </c>
      <c r="I6680" s="324" t="s">
        <v>170</v>
      </c>
    </row>
    <row r="6681" spans="1:9" x14ac:dyDescent="0.25">
      <c r="A6681" s="393">
        <v>44287</v>
      </c>
      <c r="B6681" s="325" t="s">
        <v>148</v>
      </c>
      <c r="C6681" s="325" t="s">
        <v>169</v>
      </c>
      <c r="D6681" s="325" t="s">
        <v>82</v>
      </c>
      <c r="E6681" s="325" t="s">
        <v>11</v>
      </c>
      <c r="F6681" s="325">
        <v>106</v>
      </c>
      <c r="G6681" s="325" t="s">
        <v>170</v>
      </c>
      <c r="H6681" s="325" t="s">
        <v>170</v>
      </c>
      <c r="I6681" s="325" t="s">
        <v>170</v>
      </c>
    </row>
    <row r="6682" spans="1:9" x14ac:dyDescent="0.25">
      <c r="A6682" s="392">
        <v>44287</v>
      </c>
      <c r="B6682" s="324" t="s">
        <v>148</v>
      </c>
      <c r="C6682" s="324" t="s">
        <v>169</v>
      </c>
      <c r="D6682" s="324" t="s">
        <v>82</v>
      </c>
      <c r="E6682" s="324" t="s">
        <v>12</v>
      </c>
      <c r="F6682" s="324">
        <v>60</v>
      </c>
      <c r="G6682" s="324" t="s">
        <v>170</v>
      </c>
      <c r="H6682" s="324" t="s">
        <v>170</v>
      </c>
      <c r="I6682" s="324" t="s">
        <v>170</v>
      </c>
    </row>
    <row r="6683" spans="1:9" x14ac:dyDescent="0.25">
      <c r="A6683" s="393">
        <v>44287</v>
      </c>
      <c r="B6683" s="325" t="s">
        <v>148</v>
      </c>
      <c r="C6683" s="325" t="s">
        <v>169</v>
      </c>
      <c r="D6683" s="325" t="s">
        <v>82</v>
      </c>
      <c r="E6683" s="325" t="s">
        <v>13</v>
      </c>
      <c r="F6683" s="325">
        <v>270</v>
      </c>
      <c r="G6683" s="325" t="s">
        <v>170</v>
      </c>
      <c r="H6683" s="325" t="s">
        <v>170</v>
      </c>
      <c r="I6683" s="325" t="s">
        <v>170</v>
      </c>
    </row>
    <row r="6684" spans="1:9" x14ac:dyDescent="0.25">
      <c r="A6684" s="392">
        <v>44287</v>
      </c>
      <c r="B6684" s="324" t="s">
        <v>91</v>
      </c>
      <c r="C6684" s="324" t="s">
        <v>169</v>
      </c>
      <c r="D6684" s="324" t="s">
        <v>82</v>
      </c>
      <c r="E6684" s="324" t="s">
        <v>9</v>
      </c>
      <c r="F6684" s="324">
        <v>547</v>
      </c>
      <c r="G6684" s="324">
        <v>527</v>
      </c>
      <c r="H6684" s="324">
        <v>20</v>
      </c>
      <c r="I6684" s="324">
        <v>0.04</v>
      </c>
    </row>
    <row r="6685" spans="1:9" x14ac:dyDescent="0.25">
      <c r="A6685" s="393">
        <v>44287</v>
      </c>
      <c r="B6685" s="325" t="s">
        <v>91</v>
      </c>
      <c r="C6685" s="325" t="s">
        <v>169</v>
      </c>
      <c r="D6685" s="325" t="s">
        <v>82</v>
      </c>
      <c r="E6685" s="325" t="s">
        <v>10</v>
      </c>
      <c r="F6685" s="325">
        <v>196</v>
      </c>
      <c r="G6685" s="325">
        <v>193</v>
      </c>
      <c r="H6685" s="325">
        <v>3</v>
      </c>
      <c r="I6685" s="325">
        <v>0.02</v>
      </c>
    </row>
    <row r="6686" spans="1:9" x14ac:dyDescent="0.25">
      <c r="A6686" s="392">
        <v>44287</v>
      </c>
      <c r="B6686" s="324" t="s">
        <v>91</v>
      </c>
      <c r="C6686" s="324" t="s">
        <v>169</v>
      </c>
      <c r="D6686" s="324" t="s">
        <v>82</v>
      </c>
      <c r="E6686" s="324" t="s">
        <v>11</v>
      </c>
      <c r="F6686" s="324">
        <v>530</v>
      </c>
      <c r="G6686" s="324">
        <v>517</v>
      </c>
      <c r="H6686" s="324">
        <v>13</v>
      </c>
      <c r="I6686" s="324">
        <v>0.03</v>
      </c>
    </row>
    <row r="6687" spans="1:9" x14ac:dyDescent="0.25">
      <c r="A6687" s="393">
        <v>44287</v>
      </c>
      <c r="B6687" s="325" t="s">
        <v>91</v>
      </c>
      <c r="C6687" s="325" t="s">
        <v>169</v>
      </c>
      <c r="D6687" s="325" t="s">
        <v>82</v>
      </c>
      <c r="E6687" s="325" t="s">
        <v>12</v>
      </c>
      <c r="F6687" s="325">
        <v>1276</v>
      </c>
      <c r="G6687" s="325">
        <v>1244</v>
      </c>
      <c r="H6687" s="325">
        <v>32</v>
      </c>
      <c r="I6687" s="325">
        <v>0.03</v>
      </c>
    </row>
    <row r="6688" spans="1:9" x14ac:dyDescent="0.25">
      <c r="A6688" s="392">
        <v>44287</v>
      </c>
      <c r="B6688" s="324" t="s">
        <v>91</v>
      </c>
      <c r="C6688" s="324" t="s">
        <v>169</v>
      </c>
      <c r="D6688" s="324" t="s">
        <v>82</v>
      </c>
      <c r="E6688" s="324" t="s">
        <v>13</v>
      </c>
      <c r="F6688" s="324">
        <v>349</v>
      </c>
      <c r="G6688" s="324">
        <v>397</v>
      </c>
      <c r="H6688" s="324">
        <v>-48</v>
      </c>
      <c r="I6688" s="324">
        <v>-0.12</v>
      </c>
    </row>
    <row r="6689" spans="1:9" x14ac:dyDescent="0.25">
      <c r="A6689" s="393">
        <v>44287</v>
      </c>
      <c r="B6689" s="325" t="s">
        <v>92</v>
      </c>
      <c r="C6689" s="325" t="s">
        <v>169</v>
      </c>
      <c r="D6689" s="325" t="s">
        <v>82</v>
      </c>
      <c r="E6689" s="325" t="s">
        <v>9</v>
      </c>
      <c r="F6689" s="325">
        <v>498</v>
      </c>
      <c r="G6689" s="325">
        <v>491</v>
      </c>
      <c r="H6689" s="325">
        <v>7</v>
      </c>
      <c r="I6689" s="325">
        <v>0.01</v>
      </c>
    </row>
    <row r="6690" spans="1:9" x14ac:dyDescent="0.25">
      <c r="A6690" s="392">
        <v>44287</v>
      </c>
      <c r="B6690" s="324" t="s">
        <v>92</v>
      </c>
      <c r="C6690" s="324" t="s">
        <v>169</v>
      </c>
      <c r="D6690" s="324" t="s">
        <v>82</v>
      </c>
      <c r="E6690" s="324" t="s">
        <v>10</v>
      </c>
      <c r="F6690" s="324">
        <v>297</v>
      </c>
      <c r="G6690" s="324">
        <v>290</v>
      </c>
      <c r="H6690" s="324">
        <v>7</v>
      </c>
      <c r="I6690" s="324">
        <v>0.02</v>
      </c>
    </row>
    <row r="6691" spans="1:9" x14ac:dyDescent="0.25">
      <c r="A6691" s="393">
        <v>44287</v>
      </c>
      <c r="B6691" s="325" t="s">
        <v>92</v>
      </c>
      <c r="C6691" s="325" t="s">
        <v>169</v>
      </c>
      <c r="D6691" s="325" t="s">
        <v>82</v>
      </c>
      <c r="E6691" s="325" t="s">
        <v>11</v>
      </c>
      <c r="F6691" s="325">
        <v>35</v>
      </c>
      <c r="G6691" s="325">
        <v>31</v>
      </c>
      <c r="H6691" s="325">
        <v>4</v>
      </c>
      <c r="I6691" s="325">
        <v>0.13</v>
      </c>
    </row>
    <row r="6692" spans="1:9" x14ac:dyDescent="0.25">
      <c r="A6692" s="392">
        <v>44287</v>
      </c>
      <c r="B6692" s="324" t="s">
        <v>92</v>
      </c>
      <c r="C6692" s="324" t="s">
        <v>169</v>
      </c>
      <c r="D6692" s="324" t="s">
        <v>82</v>
      </c>
      <c r="E6692" s="324" t="s">
        <v>12</v>
      </c>
      <c r="F6692" s="324">
        <v>20</v>
      </c>
      <c r="G6692" s="324">
        <v>18</v>
      </c>
      <c r="H6692" s="324">
        <v>2</v>
      </c>
      <c r="I6692" s="324">
        <v>0.11</v>
      </c>
    </row>
    <row r="6693" spans="1:9" x14ac:dyDescent="0.25">
      <c r="A6693" s="393">
        <v>44287</v>
      </c>
      <c r="B6693" s="325" t="s">
        <v>92</v>
      </c>
      <c r="C6693" s="325" t="s">
        <v>169</v>
      </c>
      <c r="D6693" s="325" t="s">
        <v>82</v>
      </c>
      <c r="E6693" s="325" t="s">
        <v>13</v>
      </c>
      <c r="F6693" s="325">
        <v>281</v>
      </c>
      <c r="G6693" s="325">
        <v>296</v>
      </c>
      <c r="H6693" s="325">
        <v>-15</v>
      </c>
      <c r="I6693" s="325">
        <v>-0.05</v>
      </c>
    </row>
    <row r="6694" spans="1:9" x14ac:dyDescent="0.25">
      <c r="A6694" s="392">
        <v>44287</v>
      </c>
      <c r="B6694" s="324" t="s">
        <v>155</v>
      </c>
      <c r="C6694" s="324" t="s">
        <v>169</v>
      </c>
      <c r="D6694" s="324" t="s">
        <v>82</v>
      </c>
      <c r="E6694" s="324" t="s">
        <v>9</v>
      </c>
      <c r="F6694" s="324">
        <v>31</v>
      </c>
      <c r="G6694" s="324" t="s">
        <v>170</v>
      </c>
      <c r="H6694" s="324" t="s">
        <v>170</v>
      </c>
      <c r="I6694" s="324" t="s">
        <v>170</v>
      </c>
    </row>
    <row r="6695" spans="1:9" x14ac:dyDescent="0.25">
      <c r="A6695" s="393">
        <v>44287</v>
      </c>
      <c r="B6695" s="325" t="s">
        <v>155</v>
      </c>
      <c r="C6695" s="325" t="s">
        <v>169</v>
      </c>
      <c r="D6695" s="325" t="s">
        <v>82</v>
      </c>
      <c r="E6695" s="325" t="s">
        <v>10</v>
      </c>
      <c r="F6695" s="325">
        <v>31</v>
      </c>
      <c r="G6695" s="325" t="s">
        <v>170</v>
      </c>
      <c r="H6695" s="325" t="s">
        <v>170</v>
      </c>
      <c r="I6695" s="325" t="s">
        <v>170</v>
      </c>
    </row>
    <row r="6696" spans="1:9" x14ac:dyDescent="0.25">
      <c r="A6696" s="392">
        <v>44287</v>
      </c>
      <c r="B6696" s="324" t="s">
        <v>155</v>
      </c>
      <c r="C6696" s="324" t="s">
        <v>169</v>
      </c>
      <c r="D6696" s="324" t="s">
        <v>82</v>
      </c>
      <c r="E6696" s="324" t="s">
        <v>11</v>
      </c>
      <c r="F6696" s="324">
        <v>54</v>
      </c>
      <c r="G6696" s="324" t="s">
        <v>170</v>
      </c>
      <c r="H6696" s="324" t="s">
        <v>170</v>
      </c>
      <c r="I6696" s="324" t="s">
        <v>170</v>
      </c>
    </row>
    <row r="6697" spans="1:9" x14ac:dyDescent="0.25">
      <c r="A6697" s="393">
        <v>44287</v>
      </c>
      <c r="B6697" s="325" t="s">
        <v>155</v>
      </c>
      <c r="C6697" s="325" t="s">
        <v>169</v>
      </c>
      <c r="D6697" s="325" t="s">
        <v>82</v>
      </c>
      <c r="E6697" s="325" t="s">
        <v>12</v>
      </c>
      <c r="F6697" s="325">
        <v>115</v>
      </c>
      <c r="G6697" s="325" t="s">
        <v>170</v>
      </c>
      <c r="H6697" s="325" t="s">
        <v>170</v>
      </c>
      <c r="I6697" s="325" t="s">
        <v>170</v>
      </c>
    </row>
    <row r="6698" spans="1:9" x14ac:dyDescent="0.25">
      <c r="A6698" s="392">
        <v>44287</v>
      </c>
      <c r="B6698" s="324" t="s">
        <v>155</v>
      </c>
      <c r="C6698" s="324" t="s">
        <v>169</v>
      </c>
      <c r="D6698" s="324" t="s">
        <v>82</v>
      </c>
      <c r="E6698" s="324" t="s">
        <v>13</v>
      </c>
      <c r="F6698" s="324">
        <v>495</v>
      </c>
      <c r="G6698" s="324" t="s">
        <v>170</v>
      </c>
      <c r="H6698" s="324" t="s">
        <v>170</v>
      </c>
      <c r="I6698" s="324" t="s">
        <v>170</v>
      </c>
    </row>
    <row r="6699" spans="1:9" x14ac:dyDescent="0.25">
      <c r="A6699" s="393">
        <v>44287</v>
      </c>
      <c r="B6699" s="325" t="s">
        <v>156</v>
      </c>
      <c r="C6699" s="325" t="s">
        <v>169</v>
      </c>
      <c r="D6699" s="325" t="s">
        <v>82</v>
      </c>
      <c r="E6699" s="325" t="s">
        <v>9</v>
      </c>
      <c r="F6699" s="325">
        <v>20</v>
      </c>
      <c r="G6699" s="325" t="s">
        <v>170</v>
      </c>
      <c r="H6699" s="325" t="s">
        <v>170</v>
      </c>
      <c r="I6699" s="325" t="s">
        <v>170</v>
      </c>
    </row>
    <row r="6700" spans="1:9" x14ac:dyDescent="0.25">
      <c r="A6700" s="392">
        <v>44287</v>
      </c>
      <c r="B6700" s="324" t="s">
        <v>156</v>
      </c>
      <c r="C6700" s="324" t="s">
        <v>169</v>
      </c>
      <c r="D6700" s="324" t="s">
        <v>82</v>
      </c>
      <c r="E6700" s="324" t="s">
        <v>10</v>
      </c>
      <c r="F6700" s="324">
        <v>84</v>
      </c>
      <c r="G6700" s="324" t="s">
        <v>170</v>
      </c>
      <c r="H6700" s="324" t="s">
        <v>170</v>
      </c>
      <c r="I6700" s="324" t="s">
        <v>170</v>
      </c>
    </row>
    <row r="6701" spans="1:9" x14ac:dyDescent="0.25">
      <c r="A6701" s="393">
        <v>44287</v>
      </c>
      <c r="B6701" s="325" t="s">
        <v>156</v>
      </c>
      <c r="C6701" s="325" t="s">
        <v>169</v>
      </c>
      <c r="D6701" s="325" t="s">
        <v>82</v>
      </c>
      <c r="E6701" s="325" t="s">
        <v>11</v>
      </c>
      <c r="F6701" s="325">
        <v>159</v>
      </c>
      <c r="G6701" s="325" t="s">
        <v>170</v>
      </c>
      <c r="H6701" s="325" t="s">
        <v>170</v>
      </c>
      <c r="I6701" s="325" t="s">
        <v>170</v>
      </c>
    </row>
    <row r="6702" spans="1:9" x14ac:dyDescent="0.25">
      <c r="A6702" s="392">
        <v>44287</v>
      </c>
      <c r="B6702" s="324" t="s">
        <v>156</v>
      </c>
      <c r="C6702" s="324" t="s">
        <v>169</v>
      </c>
      <c r="D6702" s="324" t="s">
        <v>82</v>
      </c>
      <c r="E6702" s="324" t="s">
        <v>12</v>
      </c>
      <c r="F6702" s="324">
        <v>183</v>
      </c>
      <c r="G6702" s="324" t="s">
        <v>170</v>
      </c>
      <c r="H6702" s="324" t="s">
        <v>170</v>
      </c>
      <c r="I6702" s="324" t="s">
        <v>170</v>
      </c>
    </row>
    <row r="6703" spans="1:9" x14ac:dyDescent="0.25">
      <c r="A6703" s="393">
        <v>44287</v>
      </c>
      <c r="B6703" s="325" t="s">
        <v>156</v>
      </c>
      <c r="C6703" s="325" t="s">
        <v>169</v>
      </c>
      <c r="D6703" s="325" t="s">
        <v>82</v>
      </c>
      <c r="E6703" s="325" t="s">
        <v>13</v>
      </c>
      <c r="F6703" s="325">
        <v>211</v>
      </c>
      <c r="G6703" s="325" t="s">
        <v>170</v>
      </c>
      <c r="H6703" s="325" t="s">
        <v>170</v>
      </c>
      <c r="I6703" s="325" t="s">
        <v>170</v>
      </c>
    </row>
    <row r="6704" spans="1:9" x14ac:dyDescent="0.25">
      <c r="A6704" s="392">
        <v>44287</v>
      </c>
      <c r="B6704" s="324" t="s">
        <v>93</v>
      </c>
      <c r="C6704" s="324" t="s">
        <v>169</v>
      </c>
      <c r="D6704" s="324" t="s">
        <v>82</v>
      </c>
      <c r="E6704" s="324" t="s">
        <v>9</v>
      </c>
      <c r="F6704" s="324">
        <v>42</v>
      </c>
      <c r="G6704" s="324">
        <v>38</v>
      </c>
      <c r="H6704" s="324">
        <v>4</v>
      </c>
      <c r="I6704" s="324">
        <v>0.11</v>
      </c>
    </row>
    <row r="6705" spans="1:9" x14ac:dyDescent="0.25">
      <c r="A6705" s="393">
        <v>44287</v>
      </c>
      <c r="B6705" s="325" t="s">
        <v>93</v>
      </c>
      <c r="C6705" s="325" t="s">
        <v>169</v>
      </c>
      <c r="D6705" s="325" t="s">
        <v>82</v>
      </c>
      <c r="E6705" s="325" t="s">
        <v>10</v>
      </c>
      <c r="F6705" s="325">
        <v>115</v>
      </c>
      <c r="G6705" s="325">
        <v>111</v>
      </c>
      <c r="H6705" s="325">
        <v>4</v>
      </c>
      <c r="I6705" s="325">
        <v>0.04</v>
      </c>
    </row>
    <row r="6706" spans="1:9" x14ac:dyDescent="0.25">
      <c r="A6706" s="392">
        <v>44287</v>
      </c>
      <c r="B6706" s="324" t="s">
        <v>93</v>
      </c>
      <c r="C6706" s="324" t="s">
        <v>169</v>
      </c>
      <c r="D6706" s="324" t="s">
        <v>82</v>
      </c>
      <c r="E6706" s="324" t="s">
        <v>11</v>
      </c>
      <c r="F6706" s="324">
        <v>192</v>
      </c>
      <c r="G6706" s="324">
        <v>186</v>
      </c>
      <c r="H6706" s="324">
        <v>6</v>
      </c>
      <c r="I6706" s="324">
        <v>0.03</v>
      </c>
    </row>
    <row r="6707" spans="1:9" x14ac:dyDescent="0.25">
      <c r="A6707" s="393">
        <v>44287</v>
      </c>
      <c r="B6707" s="325" t="s">
        <v>93</v>
      </c>
      <c r="C6707" s="325" t="s">
        <v>169</v>
      </c>
      <c r="D6707" s="325" t="s">
        <v>82</v>
      </c>
      <c r="E6707" s="325" t="s">
        <v>12</v>
      </c>
      <c r="F6707" s="325">
        <v>268</v>
      </c>
      <c r="G6707" s="325">
        <v>260</v>
      </c>
      <c r="H6707" s="325">
        <v>8</v>
      </c>
      <c r="I6707" s="325">
        <v>0.03</v>
      </c>
    </row>
    <row r="6708" spans="1:9" x14ac:dyDescent="0.25">
      <c r="A6708" s="392">
        <v>44287</v>
      </c>
      <c r="B6708" s="324" t="s">
        <v>93</v>
      </c>
      <c r="C6708" s="324" t="s">
        <v>169</v>
      </c>
      <c r="D6708" s="324" t="s">
        <v>82</v>
      </c>
      <c r="E6708" s="324" t="s">
        <v>13</v>
      </c>
      <c r="F6708" s="324">
        <v>337</v>
      </c>
      <c r="G6708" s="324">
        <v>358</v>
      </c>
      <c r="H6708" s="324">
        <v>-21</v>
      </c>
      <c r="I6708" s="324">
        <v>-0.06</v>
      </c>
    </row>
    <row r="6709" spans="1:9" x14ac:dyDescent="0.25">
      <c r="A6709" s="393">
        <v>44287</v>
      </c>
      <c r="B6709" s="325" t="s">
        <v>171</v>
      </c>
      <c r="C6709" s="325" t="s">
        <v>169</v>
      </c>
      <c r="D6709" s="325" t="s">
        <v>82</v>
      </c>
      <c r="E6709" s="325" t="s">
        <v>9</v>
      </c>
      <c r="F6709" s="325" t="s">
        <v>170</v>
      </c>
      <c r="G6709" s="325" t="s">
        <v>170</v>
      </c>
      <c r="H6709" s="325" t="s">
        <v>170</v>
      </c>
      <c r="I6709" s="325" t="s">
        <v>170</v>
      </c>
    </row>
    <row r="6710" spans="1:9" x14ac:dyDescent="0.25">
      <c r="A6710" s="392">
        <v>44287</v>
      </c>
      <c r="B6710" s="324" t="s">
        <v>171</v>
      </c>
      <c r="C6710" s="324" t="s">
        <v>169</v>
      </c>
      <c r="D6710" s="324" t="s">
        <v>82</v>
      </c>
      <c r="E6710" s="324" t="s">
        <v>10</v>
      </c>
      <c r="F6710" s="324" t="s">
        <v>170</v>
      </c>
      <c r="G6710" s="324" t="s">
        <v>170</v>
      </c>
      <c r="H6710" s="324" t="s">
        <v>170</v>
      </c>
      <c r="I6710" s="324" t="s">
        <v>170</v>
      </c>
    </row>
    <row r="6711" spans="1:9" x14ac:dyDescent="0.25">
      <c r="A6711" s="393">
        <v>44287</v>
      </c>
      <c r="B6711" s="325" t="s">
        <v>171</v>
      </c>
      <c r="C6711" s="325" t="s">
        <v>169</v>
      </c>
      <c r="D6711" s="325" t="s">
        <v>82</v>
      </c>
      <c r="E6711" s="325" t="s">
        <v>11</v>
      </c>
      <c r="F6711" s="325" t="s">
        <v>170</v>
      </c>
      <c r="G6711" s="325" t="s">
        <v>170</v>
      </c>
      <c r="H6711" s="325" t="s">
        <v>170</v>
      </c>
      <c r="I6711" s="325" t="s">
        <v>170</v>
      </c>
    </row>
    <row r="6712" spans="1:9" x14ac:dyDescent="0.25">
      <c r="A6712" s="392">
        <v>44287</v>
      </c>
      <c r="B6712" s="324" t="s">
        <v>171</v>
      </c>
      <c r="C6712" s="324" t="s">
        <v>169</v>
      </c>
      <c r="D6712" s="324" t="s">
        <v>82</v>
      </c>
      <c r="E6712" s="324" t="s">
        <v>12</v>
      </c>
      <c r="F6712" s="324" t="s">
        <v>170</v>
      </c>
      <c r="G6712" s="324" t="s">
        <v>170</v>
      </c>
      <c r="H6712" s="324" t="s">
        <v>170</v>
      </c>
      <c r="I6712" s="324" t="s">
        <v>170</v>
      </c>
    </row>
    <row r="6713" spans="1:9" x14ac:dyDescent="0.25">
      <c r="A6713" s="393">
        <v>44287</v>
      </c>
      <c r="B6713" s="325" t="s">
        <v>171</v>
      </c>
      <c r="C6713" s="325" t="s">
        <v>169</v>
      </c>
      <c r="D6713" s="325" t="s">
        <v>82</v>
      </c>
      <c r="E6713" s="325" t="s">
        <v>13</v>
      </c>
      <c r="F6713" s="325" t="s">
        <v>170</v>
      </c>
      <c r="G6713" s="325" t="s">
        <v>170</v>
      </c>
      <c r="H6713" s="325" t="s">
        <v>170</v>
      </c>
      <c r="I6713" s="325" t="s">
        <v>170</v>
      </c>
    </row>
    <row r="6714" spans="1:9" x14ac:dyDescent="0.25">
      <c r="A6714" s="392">
        <v>44287</v>
      </c>
      <c r="B6714" s="324" t="s">
        <v>157</v>
      </c>
      <c r="C6714" s="324" t="s">
        <v>169</v>
      </c>
      <c r="D6714" s="324" t="s">
        <v>82</v>
      </c>
      <c r="E6714" s="324" t="s">
        <v>9</v>
      </c>
      <c r="F6714" s="324">
        <v>73</v>
      </c>
      <c r="G6714" s="324" t="s">
        <v>170</v>
      </c>
      <c r="H6714" s="324" t="s">
        <v>170</v>
      </c>
      <c r="I6714" s="324" t="s">
        <v>170</v>
      </c>
    </row>
    <row r="6715" spans="1:9" x14ac:dyDescent="0.25">
      <c r="A6715" s="393">
        <v>44287</v>
      </c>
      <c r="B6715" s="325" t="s">
        <v>157</v>
      </c>
      <c r="C6715" s="325" t="s">
        <v>169</v>
      </c>
      <c r="D6715" s="325" t="s">
        <v>82</v>
      </c>
      <c r="E6715" s="325" t="s">
        <v>10</v>
      </c>
      <c r="F6715" s="325">
        <v>14</v>
      </c>
      <c r="G6715" s="325" t="s">
        <v>170</v>
      </c>
      <c r="H6715" s="325" t="s">
        <v>170</v>
      </c>
      <c r="I6715" s="325" t="s">
        <v>170</v>
      </c>
    </row>
    <row r="6716" spans="1:9" x14ac:dyDescent="0.25">
      <c r="A6716" s="392">
        <v>44287</v>
      </c>
      <c r="B6716" s="324" t="s">
        <v>157</v>
      </c>
      <c r="C6716" s="324" t="s">
        <v>169</v>
      </c>
      <c r="D6716" s="324" t="s">
        <v>82</v>
      </c>
      <c r="E6716" s="324" t="s">
        <v>11</v>
      </c>
      <c r="F6716" s="324">
        <v>66</v>
      </c>
      <c r="G6716" s="324" t="s">
        <v>170</v>
      </c>
      <c r="H6716" s="324" t="s">
        <v>170</v>
      </c>
      <c r="I6716" s="324" t="s">
        <v>170</v>
      </c>
    </row>
    <row r="6717" spans="1:9" x14ac:dyDescent="0.25">
      <c r="A6717" s="393">
        <v>44287</v>
      </c>
      <c r="B6717" s="325" t="s">
        <v>157</v>
      </c>
      <c r="C6717" s="325" t="s">
        <v>169</v>
      </c>
      <c r="D6717" s="325" t="s">
        <v>82</v>
      </c>
      <c r="E6717" s="325" t="s">
        <v>12</v>
      </c>
      <c r="F6717" s="325">
        <v>50</v>
      </c>
      <c r="G6717" s="325" t="s">
        <v>170</v>
      </c>
      <c r="H6717" s="325" t="s">
        <v>170</v>
      </c>
      <c r="I6717" s="325" t="s">
        <v>170</v>
      </c>
    </row>
    <row r="6718" spans="1:9" x14ac:dyDescent="0.25">
      <c r="A6718" s="392">
        <v>44287</v>
      </c>
      <c r="B6718" s="324" t="s">
        <v>157</v>
      </c>
      <c r="C6718" s="324" t="s">
        <v>169</v>
      </c>
      <c r="D6718" s="324" t="s">
        <v>82</v>
      </c>
      <c r="E6718" s="324" t="s">
        <v>13</v>
      </c>
      <c r="F6718" s="324">
        <v>224</v>
      </c>
      <c r="G6718" s="324" t="s">
        <v>170</v>
      </c>
      <c r="H6718" s="324" t="s">
        <v>170</v>
      </c>
      <c r="I6718" s="324" t="s">
        <v>170</v>
      </c>
    </row>
    <row r="6719" spans="1:9" x14ac:dyDescent="0.25">
      <c r="A6719" s="393">
        <v>44287</v>
      </c>
      <c r="B6719" s="325" t="s">
        <v>158</v>
      </c>
      <c r="C6719" s="325" t="s">
        <v>169</v>
      </c>
      <c r="D6719" s="325" t="s">
        <v>82</v>
      </c>
      <c r="E6719" s="325" t="s">
        <v>9</v>
      </c>
      <c r="F6719" s="325">
        <v>40</v>
      </c>
      <c r="G6719" s="325" t="s">
        <v>170</v>
      </c>
      <c r="H6719" s="325" t="s">
        <v>170</v>
      </c>
      <c r="I6719" s="325" t="s">
        <v>170</v>
      </c>
    </row>
    <row r="6720" spans="1:9" x14ac:dyDescent="0.25">
      <c r="A6720" s="392">
        <v>44287</v>
      </c>
      <c r="B6720" s="324" t="s">
        <v>158</v>
      </c>
      <c r="C6720" s="324" t="s">
        <v>169</v>
      </c>
      <c r="D6720" s="324" t="s">
        <v>82</v>
      </c>
      <c r="E6720" s="324" t="s">
        <v>10</v>
      </c>
      <c r="F6720" s="324">
        <v>58</v>
      </c>
      <c r="G6720" s="324" t="s">
        <v>170</v>
      </c>
      <c r="H6720" s="324" t="s">
        <v>170</v>
      </c>
      <c r="I6720" s="324" t="s">
        <v>170</v>
      </c>
    </row>
    <row r="6721" spans="1:9" x14ac:dyDescent="0.25">
      <c r="A6721" s="393">
        <v>44287</v>
      </c>
      <c r="B6721" s="325" t="s">
        <v>158</v>
      </c>
      <c r="C6721" s="325" t="s">
        <v>169</v>
      </c>
      <c r="D6721" s="325" t="s">
        <v>82</v>
      </c>
      <c r="E6721" s="325" t="s">
        <v>11</v>
      </c>
      <c r="F6721" s="325">
        <v>64</v>
      </c>
      <c r="G6721" s="325" t="s">
        <v>170</v>
      </c>
      <c r="H6721" s="325" t="s">
        <v>170</v>
      </c>
      <c r="I6721" s="325" t="s">
        <v>170</v>
      </c>
    </row>
    <row r="6722" spans="1:9" x14ac:dyDescent="0.25">
      <c r="A6722" s="392">
        <v>44287</v>
      </c>
      <c r="B6722" s="324" t="s">
        <v>158</v>
      </c>
      <c r="C6722" s="324" t="s">
        <v>169</v>
      </c>
      <c r="D6722" s="324" t="s">
        <v>82</v>
      </c>
      <c r="E6722" s="324" t="s">
        <v>12</v>
      </c>
      <c r="F6722" s="324">
        <v>201</v>
      </c>
      <c r="G6722" s="324" t="s">
        <v>170</v>
      </c>
      <c r="H6722" s="324" t="s">
        <v>170</v>
      </c>
      <c r="I6722" s="324" t="s">
        <v>170</v>
      </c>
    </row>
    <row r="6723" spans="1:9" x14ac:dyDescent="0.25">
      <c r="A6723" s="393">
        <v>44287</v>
      </c>
      <c r="B6723" s="325" t="s">
        <v>158</v>
      </c>
      <c r="C6723" s="325" t="s">
        <v>169</v>
      </c>
      <c r="D6723" s="325" t="s">
        <v>82</v>
      </c>
      <c r="E6723" s="325" t="s">
        <v>13</v>
      </c>
      <c r="F6723" s="325">
        <v>276</v>
      </c>
      <c r="G6723" s="325" t="s">
        <v>170</v>
      </c>
      <c r="H6723" s="325" t="s">
        <v>170</v>
      </c>
      <c r="I6723" s="325" t="s">
        <v>170</v>
      </c>
    </row>
    <row r="6724" spans="1:9" x14ac:dyDescent="0.25">
      <c r="A6724" s="392">
        <v>44287</v>
      </c>
      <c r="B6724" s="324" t="s">
        <v>94</v>
      </c>
      <c r="C6724" s="324" t="s">
        <v>169</v>
      </c>
      <c r="D6724" s="324" t="s">
        <v>82</v>
      </c>
      <c r="E6724" s="324" t="s">
        <v>9</v>
      </c>
      <c r="F6724" s="324">
        <v>818</v>
      </c>
      <c r="G6724" s="324">
        <v>805</v>
      </c>
      <c r="H6724" s="324">
        <v>13</v>
      </c>
      <c r="I6724" s="324">
        <v>0.02</v>
      </c>
    </row>
    <row r="6725" spans="1:9" x14ac:dyDescent="0.25">
      <c r="A6725" s="393">
        <v>44287</v>
      </c>
      <c r="B6725" s="325" t="s">
        <v>94</v>
      </c>
      <c r="C6725" s="325" t="s">
        <v>169</v>
      </c>
      <c r="D6725" s="325" t="s">
        <v>82</v>
      </c>
      <c r="E6725" s="325" t="s">
        <v>10</v>
      </c>
      <c r="F6725" s="325">
        <v>340</v>
      </c>
      <c r="G6725" s="325">
        <v>339</v>
      </c>
      <c r="H6725" s="325">
        <v>1</v>
      </c>
      <c r="I6725" s="325">
        <v>0</v>
      </c>
    </row>
    <row r="6726" spans="1:9" x14ac:dyDescent="0.25">
      <c r="A6726" s="392">
        <v>44287</v>
      </c>
      <c r="B6726" s="324" t="s">
        <v>94</v>
      </c>
      <c r="C6726" s="324" t="s">
        <v>169</v>
      </c>
      <c r="D6726" s="324" t="s">
        <v>82</v>
      </c>
      <c r="E6726" s="324" t="s">
        <v>11</v>
      </c>
      <c r="F6726" s="324">
        <v>598</v>
      </c>
      <c r="G6726" s="324">
        <v>579</v>
      </c>
      <c r="H6726" s="324">
        <v>19</v>
      </c>
      <c r="I6726" s="324">
        <v>0.03</v>
      </c>
    </row>
    <row r="6727" spans="1:9" x14ac:dyDescent="0.25">
      <c r="A6727" s="393">
        <v>44287</v>
      </c>
      <c r="B6727" s="325" t="s">
        <v>94</v>
      </c>
      <c r="C6727" s="325" t="s">
        <v>169</v>
      </c>
      <c r="D6727" s="325" t="s">
        <v>82</v>
      </c>
      <c r="E6727" s="325" t="s">
        <v>12</v>
      </c>
      <c r="F6727" s="325">
        <v>472</v>
      </c>
      <c r="G6727" s="325">
        <v>458</v>
      </c>
      <c r="H6727" s="325">
        <v>14</v>
      </c>
      <c r="I6727" s="325">
        <v>0.03</v>
      </c>
    </row>
    <row r="6728" spans="1:9" x14ac:dyDescent="0.25">
      <c r="A6728" s="392">
        <v>44287</v>
      </c>
      <c r="B6728" s="324" t="s">
        <v>94</v>
      </c>
      <c r="C6728" s="324" t="s">
        <v>169</v>
      </c>
      <c r="D6728" s="324" t="s">
        <v>82</v>
      </c>
      <c r="E6728" s="324" t="s">
        <v>13</v>
      </c>
      <c r="F6728" s="324">
        <v>896</v>
      </c>
      <c r="G6728" s="324">
        <v>928</v>
      </c>
      <c r="H6728" s="324">
        <v>-32</v>
      </c>
      <c r="I6728" s="324">
        <v>-0.03</v>
      </c>
    </row>
    <row r="6729" spans="1:9" x14ac:dyDescent="0.25">
      <c r="A6729" s="393">
        <v>44287</v>
      </c>
      <c r="B6729" s="325" t="s">
        <v>159</v>
      </c>
      <c r="C6729" s="325" t="s">
        <v>169</v>
      </c>
      <c r="D6729" s="325" t="s">
        <v>82</v>
      </c>
      <c r="E6729" s="325" t="s">
        <v>9</v>
      </c>
      <c r="F6729" s="325">
        <v>22</v>
      </c>
      <c r="G6729" s="325" t="s">
        <v>170</v>
      </c>
      <c r="H6729" s="325" t="s">
        <v>170</v>
      </c>
      <c r="I6729" s="325" t="s">
        <v>170</v>
      </c>
    </row>
    <row r="6730" spans="1:9" x14ac:dyDescent="0.25">
      <c r="A6730" s="392">
        <v>44287</v>
      </c>
      <c r="B6730" s="324" t="s">
        <v>159</v>
      </c>
      <c r="C6730" s="324" t="s">
        <v>169</v>
      </c>
      <c r="D6730" s="324" t="s">
        <v>82</v>
      </c>
      <c r="E6730" s="324" t="s">
        <v>10</v>
      </c>
      <c r="F6730" s="324">
        <v>31</v>
      </c>
      <c r="G6730" s="324" t="s">
        <v>170</v>
      </c>
      <c r="H6730" s="324" t="s">
        <v>170</v>
      </c>
      <c r="I6730" s="324" t="s">
        <v>170</v>
      </c>
    </row>
    <row r="6731" spans="1:9" x14ac:dyDescent="0.25">
      <c r="A6731" s="393">
        <v>44287</v>
      </c>
      <c r="B6731" s="325" t="s">
        <v>159</v>
      </c>
      <c r="C6731" s="325" t="s">
        <v>169</v>
      </c>
      <c r="D6731" s="325" t="s">
        <v>82</v>
      </c>
      <c r="E6731" s="325" t="s">
        <v>11</v>
      </c>
      <c r="F6731" s="325">
        <v>33</v>
      </c>
      <c r="G6731" s="325" t="s">
        <v>170</v>
      </c>
      <c r="H6731" s="325" t="s">
        <v>170</v>
      </c>
      <c r="I6731" s="325" t="s">
        <v>170</v>
      </c>
    </row>
    <row r="6732" spans="1:9" x14ac:dyDescent="0.25">
      <c r="A6732" s="392">
        <v>44287</v>
      </c>
      <c r="B6732" s="324" t="s">
        <v>159</v>
      </c>
      <c r="C6732" s="324" t="s">
        <v>169</v>
      </c>
      <c r="D6732" s="324" t="s">
        <v>82</v>
      </c>
      <c r="E6732" s="324" t="s">
        <v>12</v>
      </c>
      <c r="F6732" s="324">
        <v>85</v>
      </c>
      <c r="G6732" s="324" t="s">
        <v>170</v>
      </c>
      <c r="H6732" s="324" t="s">
        <v>170</v>
      </c>
      <c r="I6732" s="324" t="s">
        <v>170</v>
      </c>
    </row>
    <row r="6733" spans="1:9" x14ac:dyDescent="0.25">
      <c r="A6733" s="393">
        <v>44287</v>
      </c>
      <c r="B6733" s="325" t="s">
        <v>159</v>
      </c>
      <c r="C6733" s="325" t="s">
        <v>169</v>
      </c>
      <c r="D6733" s="325" t="s">
        <v>82</v>
      </c>
      <c r="E6733" s="325" t="s">
        <v>13</v>
      </c>
      <c r="F6733" s="325">
        <v>126</v>
      </c>
      <c r="G6733" s="325" t="s">
        <v>170</v>
      </c>
      <c r="H6733" s="325" t="s">
        <v>170</v>
      </c>
      <c r="I6733" s="325" t="s">
        <v>170</v>
      </c>
    </row>
    <row r="6734" spans="1:9" x14ac:dyDescent="0.25">
      <c r="A6734" s="392">
        <v>44287</v>
      </c>
      <c r="B6734" s="324" t="s">
        <v>95</v>
      </c>
      <c r="C6734" s="324" t="s">
        <v>169</v>
      </c>
      <c r="D6734" s="324" t="s">
        <v>82</v>
      </c>
      <c r="E6734" s="324" t="s">
        <v>9</v>
      </c>
      <c r="F6734" s="324">
        <v>40</v>
      </c>
      <c r="G6734" s="324">
        <v>38</v>
      </c>
      <c r="H6734" s="324">
        <v>2</v>
      </c>
      <c r="I6734" s="324">
        <v>0.05</v>
      </c>
    </row>
    <row r="6735" spans="1:9" x14ac:dyDescent="0.25">
      <c r="A6735" s="393">
        <v>44287</v>
      </c>
      <c r="B6735" s="325" t="s">
        <v>95</v>
      </c>
      <c r="C6735" s="325" t="s">
        <v>169</v>
      </c>
      <c r="D6735" s="325" t="s">
        <v>82</v>
      </c>
      <c r="E6735" s="325" t="s">
        <v>10</v>
      </c>
      <c r="F6735" s="325">
        <v>58</v>
      </c>
      <c r="G6735" s="325">
        <v>59</v>
      </c>
      <c r="H6735" s="325">
        <v>-1</v>
      </c>
      <c r="I6735" s="325">
        <v>-0.02</v>
      </c>
    </row>
    <row r="6736" spans="1:9" x14ac:dyDescent="0.25">
      <c r="A6736" s="392">
        <v>44287</v>
      </c>
      <c r="B6736" s="324" t="s">
        <v>95</v>
      </c>
      <c r="C6736" s="324" t="s">
        <v>169</v>
      </c>
      <c r="D6736" s="324" t="s">
        <v>82</v>
      </c>
      <c r="E6736" s="324" t="s">
        <v>11</v>
      </c>
      <c r="F6736" s="324">
        <v>64</v>
      </c>
      <c r="G6736" s="324">
        <v>63</v>
      </c>
      <c r="H6736" s="324">
        <v>1</v>
      </c>
      <c r="I6736" s="324">
        <v>0.02</v>
      </c>
    </row>
    <row r="6737" spans="1:9" x14ac:dyDescent="0.25">
      <c r="A6737" s="393">
        <v>44287</v>
      </c>
      <c r="B6737" s="325" t="s">
        <v>95</v>
      </c>
      <c r="C6737" s="325" t="s">
        <v>169</v>
      </c>
      <c r="D6737" s="325" t="s">
        <v>82</v>
      </c>
      <c r="E6737" s="325" t="s">
        <v>12</v>
      </c>
      <c r="F6737" s="325">
        <v>201</v>
      </c>
      <c r="G6737" s="325">
        <v>198</v>
      </c>
      <c r="H6737" s="325">
        <v>3</v>
      </c>
      <c r="I6737" s="325">
        <v>0.02</v>
      </c>
    </row>
    <row r="6738" spans="1:9" x14ac:dyDescent="0.25">
      <c r="A6738" s="392">
        <v>44287</v>
      </c>
      <c r="B6738" s="324" t="s">
        <v>95</v>
      </c>
      <c r="C6738" s="324" t="s">
        <v>169</v>
      </c>
      <c r="D6738" s="324" t="s">
        <v>82</v>
      </c>
      <c r="E6738" s="324" t="s">
        <v>13</v>
      </c>
      <c r="F6738" s="324">
        <v>276</v>
      </c>
      <c r="G6738" s="324">
        <v>278</v>
      </c>
      <c r="H6738" s="324">
        <v>-2</v>
      </c>
      <c r="I6738" s="324">
        <v>-0.01</v>
      </c>
    </row>
    <row r="6739" spans="1:9" x14ac:dyDescent="0.25">
      <c r="A6739" s="393">
        <v>44287</v>
      </c>
      <c r="B6739" s="325" t="s">
        <v>96</v>
      </c>
      <c r="C6739" s="325" t="s">
        <v>169</v>
      </c>
      <c r="D6739" s="325" t="s">
        <v>82</v>
      </c>
      <c r="E6739" s="325" t="s">
        <v>9</v>
      </c>
      <c r="F6739" s="325">
        <v>406</v>
      </c>
      <c r="G6739" s="325">
        <v>397</v>
      </c>
      <c r="H6739" s="325">
        <v>9</v>
      </c>
      <c r="I6739" s="325">
        <v>0.02</v>
      </c>
    </row>
    <row r="6740" spans="1:9" x14ac:dyDescent="0.25">
      <c r="A6740" s="392">
        <v>44287</v>
      </c>
      <c r="B6740" s="324" t="s">
        <v>96</v>
      </c>
      <c r="C6740" s="324" t="s">
        <v>169</v>
      </c>
      <c r="D6740" s="324" t="s">
        <v>82</v>
      </c>
      <c r="E6740" s="324" t="s">
        <v>10</v>
      </c>
      <c r="F6740" s="324">
        <v>203</v>
      </c>
      <c r="G6740" s="324">
        <v>200</v>
      </c>
      <c r="H6740" s="324">
        <v>3</v>
      </c>
      <c r="I6740" s="324">
        <v>0.01</v>
      </c>
    </row>
    <row r="6741" spans="1:9" x14ac:dyDescent="0.25">
      <c r="A6741" s="393">
        <v>44287</v>
      </c>
      <c r="B6741" s="325" t="s">
        <v>96</v>
      </c>
      <c r="C6741" s="325" t="s">
        <v>169</v>
      </c>
      <c r="D6741" s="325" t="s">
        <v>82</v>
      </c>
      <c r="E6741" s="325" t="s">
        <v>11</v>
      </c>
      <c r="F6741" s="325">
        <v>147</v>
      </c>
      <c r="G6741" s="325">
        <v>141</v>
      </c>
      <c r="H6741" s="325">
        <v>6</v>
      </c>
      <c r="I6741" s="325">
        <v>0.04</v>
      </c>
    </row>
    <row r="6742" spans="1:9" x14ac:dyDescent="0.25">
      <c r="A6742" s="392">
        <v>44287</v>
      </c>
      <c r="B6742" s="324" t="s">
        <v>96</v>
      </c>
      <c r="C6742" s="324" t="s">
        <v>169</v>
      </c>
      <c r="D6742" s="324" t="s">
        <v>82</v>
      </c>
      <c r="E6742" s="324" t="s">
        <v>12</v>
      </c>
      <c r="F6742" s="324">
        <v>88</v>
      </c>
      <c r="G6742" s="324">
        <v>85</v>
      </c>
      <c r="H6742" s="324">
        <v>3</v>
      </c>
      <c r="I6742" s="324">
        <v>0.04</v>
      </c>
    </row>
    <row r="6743" spans="1:9" x14ac:dyDescent="0.25">
      <c r="A6743" s="393">
        <v>44287</v>
      </c>
      <c r="B6743" s="325" t="s">
        <v>96</v>
      </c>
      <c r="C6743" s="325" t="s">
        <v>169</v>
      </c>
      <c r="D6743" s="325" t="s">
        <v>82</v>
      </c>
      <c r="E6743" s="325" t="s">
        <v>13</v>
      </c>
      <c r="F6743" s="325">
        <v>617</v>
      </c>
      <c r="G6743" s="325">
        <v>631</v>
      </c>
      <c r="H6743" s="325">
        <v>-14</v>
      </c>
      <c r="I6743" s="325">
        <v>-0.02</v>
      </c>
    </row>
    <row r="6744" spans="1:9" x14ac:dyDescent="0.25">
      <c r="A6744" s="392">
        <v>44287</v>
      </c>
      <c r="B6744" s="324" t="s">
        <v>161</v>
      </c>
      <c r="C6744" s="324" t="s">
        <v>169</v>
      </c>
      <c r="D6744" s="324" t="s">
        <v>82</v>
      </c>
      <c r="E6744" s="324" t="s">
        <v>9</v>
      </c>
      <c r="F6744" s="324">
        <v>317</v>
      </c>
      <c r="G6744" s="324" t="s">
        <v>170</v>
      </c>
      <c r="H6744" s="324" t="s">
        <v>170</v>
      </c>
      <c r="I6744" s="324" t="s">
        <v>170</v>
      </c>
    </row>
    <row r="6745" spans="1:9" x14ac:dyDescent="0.25">
      <c r="A6745" s="393">
        <v>44287</v>
      </c>
      <c r="B6745" s="325" t="s">
        <v>161</v>
      </c>
      <c r="C6745" s="325" t="s">
        <v>169</v>
      </c>
      <c r="D6745" s="325" t="s">
        <v>82</v>
      </c>
      <c r="E6745" s="325" t="s">
        <v>10</v>
      </c>
      <c r="F6745" s="325">
        <v>28</v>
      </c>
      <c r="G6745" s="325" t="s">
        <v>170</v>
      </c>
      <c r="H6745" s="325" t="s">
        <v>170</v>
      </c>
      <c r="I6745" s="325" t="s">
        <v>170</v>
      </c>
    </row>
    <row r="6746" spans="1:9" x14ac:dyDescent="0.25">
      <c r="A6746" s="392">
        <v>44287</v>
      </c>
      <c r="B6746" s="324" t="s">
        <v>161</v>
      </c>
      <c r="C6746" s="324" t="s">
        <v>169</v>
      </c>
      <c r="D6746" s="324" t="s">
        <v>82</v>
      </c>
      <c r="E6746" s="324" t="s">
        <v>11</v>
      </c>
      <c r="F6746" s="324">
        <v>68</v>
      </c>
      <c r="G6746" s="324" t="s">
        <v>170</v>
      </c>
      <c r="H6746" s="324" t="s">
        <v>170</v>
      </c>
      <c r="I6746" s="324" t="s">
        <v>170</v>
      </c>
    </row>
    <row r="6747" spans="1:9" x14ac:dyDescent="0.25">
      <c r="A6747" s="393">
        <v>44287</v>
      </c>
      <c r="B6747" s="325" t="s">
        <v>161</v>
      </c>
      <c r="C6747" s="325" t="s">
        <v>169</v>
      </c>
      <c r="D6747" s="325" t="s">
        <v>82</v>
      </c>
      <c r="E6747" s="325" t="s">
        <v>12</v>
      </c>
      <c r="F6747" s="325">
        <v>35</v>
      </c>
      <c r="G6747" s="325" t="s">
        <v>170</v>
      </c>
      <c r="H6747" s="325" t="s">
        <v>170</v>
      </c>
      <c r="I6747" s="325" t="s">
        <v>170</v>
      </c>
    </row>
    <row r="6748" spans="1:9" x14ac:dyDescent="0.25">
      <c r="A6748" s="392">
        <v>44287</v>
      </c>
      <c r="B6748" s="324" t="s">
        <v>161</v>
      </c>
      <c r="C6748" s="324" t="s">
        <v>169</v>
      </c>
      <c r="D6748" s="324" t="s">
        <v>82</v>
      </c>
      <c r="E6748" s="324" t="s">
        <v>13</v>
      </c>
      <c r="F6748" s="324">
        <v>229</v>
      </c>
      <c r="G6748" s="324" t="s">
        <v>170</v>
      </c>
      <c r="H6748" s="324" t="s">
        <v>170</v>
      </c>
      <c r="I6748" s="324" t="s">
        <v>170</v>
      </c>
    </row>
    <row r="6749" spans="1:9" x14ac:dyDescent="0.25">
      <c r="A6749" s="393">
        <v>44317</v>
      </c>
      <c r="B6749" s="325" t="s">
        <v>80</v>
      </c>
      <c r="C6749" s="325" t="s">
        <v>169</v>
      </c>
      <c r="D6749" s="325" t="s">
        <v>82</v>
      </c>
      <c r="E6749" s="325" t="s">
        <v>9</v>
      </c>
      <c r="F6749" s="325">
        <v>4206</v>
      </c>
      <c r="G6749" s="325">
        <v>3999</v>
      </c>
      <c r="H6749" s="325">
        <v>207</v>
      </c>
      <c r="I6749" s="325">
        <v>0.05</v>
      </c>
    </row>
    <row r="6750" spans="1:9" x14ac:dyDescent="0.25">
      <c r="A6750" s="392">
        <v>44317</v>
      </c>
      <c r="B6750" s="324" t="s">
        <v>80</v>
      </c>
      <c r="C6750" s="324" t="s">
        <v>169</v>
      </c>
      <c r="D6750" s="324" t="s">
        <v>82</v>
      </c>
      <c r="E6750" s="324" t="s">
        <v>10</v>
      </c>
      <c r="F6750" s="324">
        <v>2867</v>
      </c>
      <c r="G6750" s="324">
        <v>2689</v>
      </c>
      <c r="H6750" s="324">
        <v>178</v>
      </c>
      <c r="I6750" s="324">
        <v>7.0000000000000007E-2</v>
      </c>
    </row>
    <row r="6751" spans="1:9" x14ac:dyDescent="0.25">
      <c r="A6751" s="393">
        <v>44317</v>
      </c>
      <c r="B6751" s="325" t="s">
        <v>80</v>
      </c>
      <c r="C6751" s="325" t="s">
        <v>169</v>
      </c>
      <c r="D6751" s="325" t="s">
        <v>82</v>
      </c>
      <c r="E6751" s="325" t="s">
        <v>11</v>
      </c>
      <c r="F6751" s="325">
        <v>2724</v>
      </c>
      <c r="G6751" s="325">
        <v>2592</v>
      </c>
      <c r="H6751" s="325">
        <v>132</v>
      </c>
      <c r="I6751" s="325">
        <v>0.05</v>
      </c>
    </row>
    <row r="6752" spans="1:9" x14ac:dyDescent="0.25">
      <c r="A6752" s="392">
        <v>44317</v>
      </c>
      <c r="B6752" s="324" t="s">
        <v>80</v>
      </c>
      <c r="C6752" s="324" t="s">
        <v>169</v>
      </c>
      <c r="D6752" s="324" t="s">
        <v>82</v>
      </c>
      <c r="E6752" s="324" t="s">
        <v>12</v>
      </c>
      <c r="F6752" s="324">
        <v>2951</v>
      </c>
      <c r="G6752" s="324">
        <v>2851</v>
      </c>
      <c r="H6752" s="324">
        <v>100</v>
      </c>
      <c r="I6752" s="324">
        <v>0.04</v>
      </c>
    </row>
    <row r="6753" spans="1:9" x14ac:dyDescent="0.25">
      <c r="A6753" s="393">
        <v>44317</v>
      </c>
      <c r="B6753" s="325" t="s">
        <v>80</v>
      </c>
      <c r="C6753" s="325" t="s">
        <v>169</v>
      </c>
      <c r="D6753" s="325" t="s">
        <v>82</v>
      </c>
      <c r="E6753" s="325" t="s">
        <v>13</v>
      </c>
      <c r="F6753" s="325">
        <v>6069</v>
      </c>
      <c r="G6753" s="325">
        <v>6332</v>
      </c>
      <c r="H6753" s="325">
        <v>-263</v>
      </c>
      <c r="I6753" s="325">
        <v>-0.04</v>
      </c>
    </row>
    <row r="6754" spans="1:9" x14ac:dyDescent="0.25">
      <c r="A6754" s="392">
        <v>44317</v>
      </c>
      <c r="B6754" s="324" t="s">
        <v>145</v>
      </c>
      <c r="C6754" s="324" t="s">
        <v>169</v>
      </c>
      <c r="D6754" s="324" t="s">
        <v>82</v>
      </c>
      <c r="E6754" s="324" t="s">
        <v>9</v>
      </c>
      <c r="F6754" s="324">
        <v>168</v>
      </c>
      <c r="G6754" s="324" t="s">
        <v>170</v>
      </c>
      <c r="H6754" s="324" t="s">
        <v>170</v>
      </c>
      <c r="I6754" s="324" t="s">
        <v>170</v>
      </c>
    </row>
    <row r="6755" spans="1:9" x14ac:dyDescent="0.25">
      <c r="A6755" s="393">
        <v>44317</v>
      </c>
      <c r="B6755" s="325" t="s">
        <v>145</v>
      </c>
      <c r="C6755" s="325" t="s">
        <v>169</v>
      </c>
      <c r="D6755" s="325" t="s">
        <v>82</v>
      </c>
      <c r="E6755" s="325" t="s">
        <v>10</v>
      </c>
      <c r="F6755" s="325">
        <v>145</v>
      </c>
      <c r="G6755" s="325" t="s">
        <v>170</v>
      </c>
      <c r="H6755" s="325" t="s">
        <v>170</v>
      </c>
      <c r="I6755" s="325" t="s">
        <v>170</v>
      </c>
    </row>
    <row r="6756" spans="1:9" x14ac:dyDescent="0.25">
      <c r="A6756" s="392">
        <v>44317</v>
      </c>
      <c r="B6756" s="324" t="s">
        <v>145</v>
      </c>
      <c r="C6756" s="324" t="s">
        <v>169</v>
      </c>
      <c r="D6756" s="324" t="s">
        <v>82</v>
      </c>
      <c r="E6756" s="324" t="s">
        <v>11</v>
      </c>
      <c r="F6756" s="324">
        <v>48</v>
      </c>
      <c r="G6756" s="324" t="s">
        <v>170</v>
      </c>
      <c r="H6756" s="324" t="s">
        <v>170</v>
      </c>
      <c r="I6756" s="324" t="s">
        <v>170</v>
      </c>
    </row>
    <row r="6757" spans="1:9" x14ac:dyDescent="0.25">
      <c r="A6757" s="393">
        <v>44317</v>
      </c>
      <c r="B6757" s="325" t="s">
        <v>145</v>
      </c>
      <c r="C6757" s="325" t="s">
        <v>169</v>
      </c>
      <c r="D6757" s="325" t="s">
        <v>82</v>
      </c>
      <c r="E6757" s="325" t="s">
        <v>12</v>
      </c>
      <c r="F6757" s="325">
        <v>17</v>
      </c>
      <c r="G6757" s="325" t="s">
        <v>170</v>
      </c>
      <c r="H6757" s="325" t="s">
        <v>170</v>
      </c>
      <c r="I6757" s="325" t="s">
        <v>170</v>
      </c>
    </row>
    <row r="6758" spans="1:9" x14ac:dyDescent="0.25">
      <c r="A6758" s="392">
        <v>44317</v>
      </c>
      <c r="B6758" s="324" t="s">
        <v>145</v>
      </c>
      <c r="C6758" s="324" t="s">
        <v>169</v>
      </c>
      <c r="D6758" s="324" t="s">
        <v>82</v>
      </c>
      <c r="E6758" s="324" t="s">
        <v>13</v>
      </c>
      <c r="F6758" s="324">
        <v>383</v>
      </c>
      <c r="G6758" s="324" t="s">
        <v>170</v>
      </c>
      <c r="H6758" s="324" t="s">
        <v>170</v>
      </c>
      <c r="I6758" s="324" t="s">
        <v>170</v>
      </c>
    </row>
    <row r="6759" spans="1:9" x14ac:dyDescent="0.25">
      <c r="A6759" s="393">
        <v>44317</v>
      </c>
      <c r="B6759" s="325" t="s">
        <v>85</v>
      </c>
      <c r="C6759" s="325" t="s">
        <v>169</v>
      </c>
      <c r="D6759" s="325" t="s">
        <v>82</v>
      </c>
      <c r="E6759" s="325" t="s">
        <v>9</v>
      </c>
      <c r="F6759" s="325">
        <v>1013</v>
      </c>
      <c r="G6759" s="325">
        <v>954</v>
      </c>
      <c r="H6759" s="325">
        <v>59</v>
      </c>
      <c r="I6759" s="325">
        <v>0.06</v>
      </c>
    </row>
    <row r="6760" spans="1:9" x14ac:dyDescent="0.25">
      <c r="A6760" s="392">
        <v>44317</v>
      </c>
      <c r="B6760" s="324" t="s">
        <v>85</v>
      </c>
      <c r="C6760" s="324" t="s">
        <v>169</v>
      </c>
      <c r="D6760" s="324" t="s">
        <v>82</v>
      </c>
      <c r="E6760" s="324" t="s">
        <v>10</v>
      </c>
      <c r="F6760" s="324">
        <v>1013</v>
      </c>
      <c r="G6760" s="324">
        <v>938</v>
      </c>
      <c r="H6760" s="324">
        <v>75</v>
      </c>
      <c r="I6760" s="324">
        <v>0.08</v>
      </c>
    </row>
    <row r="6761" spans="1:9" x14ac:dyDescent="0.25">
      <c r="A6761" s="393">
        <v>44317</v>
      </c>
      <c r="B6761" s="325" t="s">
        <v>85</v>
      </c>
      <c r="C6761" s="325" t="s">
        <v>169</v>
      </c>
      <c r="D6761" s="325" t="s">
        <v>82</v>
      </c>
      <c r="E6761" s="325" t="s">
        <v>11</v>
      </c>
      <c r="F6761" s="325">
        <v>218</v>
      </c>
      <c r="G6761" s="325">
        <v>188</v>
      </c>
      <c r="H6761" s="325">
        <v>30</v>
      </c>
      <c r="I6761" s="325">
        <v>0.16</v>
      </c>
    </row>
    <row r="6762" spans="1:9" x14ac:dyDescent="0.25">
      <c r="A6762" s="392">
        <v>44317</v>
      </c>
      <c r="B6762" s="324" t="s">
        <v>85</v>
      </c>
      <c r="C6762" s="324" t="s">
        <v>169</v>
      </c>
      <c r="D6762" s="324" t="s">
        <v>82</v>
      </c>
      <c r="E6762" s="324" t="s">
        <v>12</v>
      </c>
      <c r="F6762" s="324">
        <v>104</v>
      </c>
      <c r="G6762" s="324">
        <v>100</v>
      </c>
      <c r="H6762" s="324">
        <v>4</v>
      </c>
      <c r="I6762" s="324">
        <v>0.04</v>
      </c>
    </row>
    <row r="6763" spans="1:9" x14ac:dyDescent="0.25">
      <c r="A6763" s="393">
        <v>44317</v>
      </c>
      <c r="B6763" s="325" t="s">
        <v>85</v>
      </c>
      <c r="C6763" s="325" t="s">
        <v>169</v>
      </c>
      <c r="D6763" s="325" t="s">
        <v>82</v>
      </c>
      <c r="E6763" s="325" t="s">
        <v>13</v>
      </c>
      <c r="F6763" s="325">
        <v>1214</v>
      </c>
      <c r="G6763" s="325">
        <v>1357</v>
      </c>
      <c r="H6763" s="325">
        <v>-143</v>
      </c>
      <c r="I6763" s="325">
        <v>-0.11</v>
      </c>
    </row>
    <row r="6764" spans="1:9" x14ac:dyDescent="0.25">
      <c r="A6764" s="392">
        <v>44317</v>
      </c>
      <c r="B6764" s="324" t="s">
        <v>86</v>
      </c>
      <c r="C6764" s="324" t="s">
        <v>169</v>
      </c>
      <c r="D6764" s="324" t="s">
        <v>82</v>
      </c>
      <c r="E6764" s="324" t="s">
        <v>9</v>
      </c>
      <c r="F6764" s="324">
        <v>509</v>
      </c>
      <c r="G6764" s="324">
        <v>474</v>
      </c>
      <c r="H6764" s="324">
        <v>35</v>
      </c>
      <c r="I6764" s="324">
        <v>7.0000000000000007E-2</v>
      </c>
    </row>
    <row r="6765" spans="1:9" x14ac:dyDescent="0.25">
      <c r="A6765" s="393">
        <v>44317</v>
      </c>
      <c r="B6765" s="325" t="s">
        <v>86</v>
      </c>
      <c r="C6765" s="325" t="s">
        <v>169</v>
      </c>
      <c r="D6765" s="325" t="s">
        <v>82</v>
      </c>
      <c r="E6765" s="325" t="s">
        <v>10</v>
      </c>
      <c r="F6765" s="325">
        <v>590</v>
      </c>
      <c r="G6765" s="325">
        <v>546</v>
      </c>
      <c r="H6765" s="325">
        <v>44</v>
      </c>
      <c r="I6765" s="325">
        <v>0.08</v>
      </c>
    </row>
    <row r="6766" spans="1:9" x14ac:dyDescent="0.25">
      <c r="A6766" s="392">
        <v>44317</v>
      </c>
      <c r="B6766" s="324" t="s">
        <v>86</v>
      </c>
      <c r="C6766" s="324" t="s">
        <v>169</v>
      </c>
      <c r="D6766" s="324" t="s">
        <v>82</v>
      </c>
      <c r="E6766" s="324" t="s">
        <v>11</v>
      </c>
      <c r="F6766" s="324">
        <v>774</v>
      </c>
      <c r="G6766" s="324">
        <v>752</v>
      </c>
      <c r="H6766" s="324">
        <v>22</v>
      </c>
      <c r="I6766" s="324">
        <v>0.03</v>
      </c>
    </row>
    <row r="6767" spans="1:9" x14ac:dyDescent="0.25">
      <c r="A6767" s="393">
        <v>44317</v>
      </c>
      <c r="B6767" s="325" t="s">
        <v>86</v>
      </c>
      <c r="C6767" s="325" t="s">
        <v>169</v>
      </c>
      <c r="D6767" s="325" t="s">
        <v>82</v>
      </c>
      <c r="E6767" s="325" t="s">
        <v>12</v>
      </c>
      <c r="F6767" s="325">
        <v>406</v>
      </c>
      <c r="G6767" s="325">
        <v>394</v>
      </c>
      <c r="H6767" s="325">
        <v>12</v>
      </c>
      <c r="I6767" s="325">
        <v>0.03</v>
      </c>
    </row>
    <row r="6768" spans="1:9" x14ac:dyDescent="0.25">
      <c r="A6768" s="392">
        <v>44317</v>
      </c>
      <c r="B6768" s="324" t="s">
        <v>86</v>
      </c>
      <c r="C6768" s="324" t="s">
        <v>169</v>
      </c>
      <c r="D6768" s="324" t="s">
        <v>82</v>
      </c>
      <c r="E6768" s="324" t="s">
        <v>13</v>
      </c>
      <c r="F6768" s="324">
        <v>870</v>
      </c>
      <c r="G6768" s="324">
        <v>941</v>
      </c>
      <c r="H6768" s="324">
        <v>-71</v>
      </c>
      <c r="I6768" s="324">
        <v>-0.08</v>
      </c>
    </row>
    <row r="6769" spans="1:9" x14ac:dyDescent="0.25">
      <c r="A6769" s="393">
        <v>44317</v>
      </c>
      <c r="B6769" s="325" t="s">
        <v>88</v>
      </c>
      <c r="C6769" s="325" t="s">
        <v>169</v>
      </c>
      <c r="D6769" s="325" t="s">
        <v>82</v>
      </c>
      <c r="E6769" s="325" t="s">
        <v>9</v>
      </c>
      <c r="F6769" s="325">
        <v>354</v>
      </c>
      <c r="G6769" s="325">
        <v>327</v>
      </c>
      <c r="H6769" s="325">
        <v>27</v>
      </c>
      <c r="I6769" s="325">
        <v>0.08</v>
      </c>
    </row>
    <row r="6770" spans="1:9" x14ac:dyDescent="0.25">
      <c r="A6770" s="392">
        <v>44317</v>
      </c>
      <c r="B6770" s="324" t="s">
        <v>88</v>
      </c>
      <c r="C6770" s="324" t="s">
        <v>169</v>
      </c>
      <c r="D6770" s="324" t="s">
        <v>82</v>
      </c>
      <c r="E6770" s="324" t="s">
        <v>10</v>
      </c>
      <c r="F6770" s="324">
        <v>43</v>
      </c>
      <c r="G6770" s="324">
        <v>38</v>
      </c>
      <c r="H6770" s="324">
        <v>5</v>
      </c>
      <c r="I6770" s="324">
        <v>0.13</v>
      </c>
    </row>
    <row r="6771" spans="1:9" x14ac:dyDescent="0.25">
      <c r="A6771" s="393">
        <v>44317</v>
      </c>
      <c r="B6771" s="325" t="s">
        <v>88</v>
      </c>
      <c r="C6771" s="325" t="s">
        <v>169</v>
      </c>
      <c r="D6771" s="325" t="s">
        <v>82</v>
      </c>
      <c r="E6771" s="325" t="s">
        <v>11</v>
      </c>
      <c r="F6771" s="325">
        <v>109</v>
      </c>
      <c r="G6771" s="325">
        <v>102</v>
      </c>
      <c r="H6771" s="325">
        <v>7</v>
      </c>
      <c r="I6771" s="325">
        <v>7.0000000000000007E-2</v>
      </c>
    </row>
    <row r="6772" spans="1:9" x14ac:dyDescent="0.25">
      <c r="A6772" s="392">
        <v>44317</v>
      </c>
      <c r="B6772" s="324" t="s">
        <v>88</v>
      </c>
      <c r="C6772" s="324" t="s">
        <v>169</v>
      </c>
      <c r="D6772" s="324" t="s">
        <v>82</v>
      </c>
      <c r="E6772" s="324" t="s">
        <v>12</v>
      </c>
      <c r="F6772" s="324">
        <v>72</v>
      </c>
      <c r="G6772" s="324">
        <v>64</v>
      </c>
      <c r="H6772" s="324">
        <v>8</v>
      </c>
      <c r="I6772" s="324">
        <v>0.12</v>
      </c>
    </row>
    <row r="6773" spans="1:9" x14ac:dyDescent="0.25">
      <c r="A6773" s="393">
        <v>44317</v>
      </c>
      <c r="B6773" s="325" t="s">
        <v>88</v>
      </c>
      <c r="C6773" s="325" t="s">
        <v>169</v>
      </c>
      <c r="D6773" s="325" t="s">
        <v>82</v>
      </c>
      <c r="E6773" s="325" t="s">
        <v>13</v>
      </c>
      <c r="F6773" s="325">
        <v>487</v>
      </c>
      <c r="G6773" s="325">
        <v>508</v>
      </c>
      <c r="H6773" s="325">
        <v>-21</v>
      </c>
      <c r="I6773" s="325">
        <v>-0.04</v>
      </c>
    </row>
    <row r="6774" spans="1:9" x14ac:dyDescent="0.25">
      <c r="A6774" s="392">
        <v>44317</v>
      </c>
      <c r="B6774" s="324" t="s">
        <v>89</v>
      </c>
      <c r="C6774" s="324" t="s">
        <v>169</v>
      </c>
      <c r="D6774" s="324" t="s">
        <v>82</v>
      </c>
      <c r="E6774" s="324" t="s">
        <v>9</v>
      </c>
      <c r="F6774" s="324">
        <v>54</v>
      </c>
      <c r="G6774" s="324">
        <v>46</v>
      </c>
      <c r="H6774" s="324">
        <v>8</v>
      </c>
      <c r="I6774" s="324">
        <v>0.17</v>
      </c>
    </row>
    <row r="6775" spans="1:9" x14ac:dyDescent="0.25">
      <c r="A6775" s="393">
        <v>44317</v>
      </c>
      <c r="B6775" s="325" t="s">
        <v>89</v>
      </c>
      <c r="C6775" s="325" t="s">
        <v>169</v>
      </c>
      <c r="D6775" s="325" t="s">
        <v>82</v>
      </c>
      <c r="E6775" s="325" t="s">
        <v>10</v>
      </c>
      <c r="F6775" s="325">
        <v>63</v>
      </c>
      <c r="G6775" s="325">
        <v>60</v>
      </c>
      <c r="H6775" s="325">
        <v>3</v>
      </c>
      <c r="I6775" s="325">
        <v>0.05</v>
      </c>
    </row>
    <row r="6776" spans="1:9" x14ac:dyDescent="0.25">
      <c r="A6776" s="392">
        <v>44317</v>
      </c>
      <c r="B6776" s="324" t="s">
        <v>89</v>
      </c>
      <c r="C6776" s="324" t="s">
        <v>169</v>
      </c>
      <c r="D6776" s="324" t="s">
        <v>82</v>
      </c>
      <c r="E6776" s="324" t="s">
        <v>11</v>
      </c>
      <c r="F6776" s="324">
        <v>67</v>
      </c>
      <c r="G6776" s="324">
        <v>63</v>
      </c>
      <c r="H6776" s="324">
        <v>4</v>
      </c>
      <c r="I6776" s="324">
        <v>0.06</v>
      </c>
    </row>
    <row r="6777" spans="1:9" x14ac:dyDescent="0.25">
      <c r="A6777" s="393">
        <v>44317</v>
      </c>
      <c r="B6777" s="325" t="s">
        <v>89</v>
      </c>
      <c r="C6777" s="325" t="s">
        <v>169</v>
      </c>
      <c r="D6777" s="325" t="s">
        <v>82</v>
      </c>
      <c r="E6777" s="325" t="s">
        <v>12</v>
      </c>
      <c r="F6777" s="325">
        <v>150</v>
      </c>
      <c r="G6777" s="325">
        <v>145</v>
      </c>
      <c r="H6777" s="325">
        <v>5</v>
      </c>
      <c r="I6777" s="325">
        <v>0.03</v>
      </c>
    </row>
    <row r="6778" spans="1:9" x14ac:dyDescent="0.25">
      <c r="A6778" s="392">
        <v>44317</v>
      </c>
      <c r="B6778" s="324" t="s">
        <v>89</v>
      </c>
      <c r="C6778" s="324" t="s">
        <v>169</v>
      </c>
      <c r="D6778" s="324" t="s">
        <v>82</v>
      </c>
      <c r="E6778" s="324" t="s">
        <v>13</v>
      </c>
      <c r="F6778" s="324">
        <v>650</v>
      </c>
      <c r="G6778" s="324">
        <v>656</v>
      </c>
      <c r="H6778" s="324">
        <v>-6</v>
      </c>
      <c r="I6778" s="324">
        <v>-0.01</v>
      </c>
    </row>
    <row r="6779" spans="1:9" x14ac:dyDescent="0.25">
      <c r="A6779" s="393">
        <v>44317</v>
      </c>
      <c r="B6779" s="325" t="s">
        <v>147</v>
      </c>
      <c r="C6779" s="325" t="s">
        <v>169</v>
      </c>
      <c r="D6779" s="325" t="s">
        <v>82</v>
      </c>
      <c r="E6779" s="325" t="s">
        <v>9</v>
      </c>
      <c r="F6779" s="325">
        <v>3</v>
      </c>
      <c r="G6779" s="325" t="s">
        <v>170</v>
      </c>
      <c r="H6779" s="325" t="s">
        <v>170</v>
      </c>
      <c r="I6779" s="325" t="s">
        <v>170</v>
      </c>
    </row>
    <row r="6780" spans="1:9" x14ac:dyDescent="0.25">
      <c r="A6780" s="392">
        <v>44317</v>
      </c>
      <c r="B6780" s="324" t="s">
        <v>147</v>
      </c>
      <c r="C6780" s="324" t="s">
        <v>169</v>
      </c>
      <c r="D6780" s="324" t="s">
        <v>82</v>
      </c>
      <c r="E6780" s="324" t="s">
        <v>10</v>
      </c>
      <c r="F6780" s="324">
        <v>17</v>
      </c>
      <c r="G6780" s="324" t="s">
        <v>170</v>
      </c>
      <c r="H6780" s="324" t="s">
        <v>170</v>
      </c>
      <c r="I6780" s="324" t="s">
        <v>170</v>
      </c>
    </row>
    <row r="6781" spans="1:9" x14ac:dyDescent="0.25">
      <c r="A6781" s="393">
        <v>44317</v>
      </c>
      <c r="B6781" s="325" t="s">
        <v>147</v>
      </c>
      <c r="C6781" s="325" t="s">
        <v>169</v>
      </c>
      <c r="D6781" s="325" t="s">
        <v>82</v>
      </c>
      <c r="E6781" s="325" t="s">
        <v>11</v>
      </c>
      <c r="F6781" s="325">
        <v>11</v>
      </c>
      <c r="G6781" s="325" t="s">
        <v>170</v>
      </c>
      <c r="H6781" s="325" t="s">
        <v>170</v>
      </c>
      <c r="I6781" s="325" t="s">
        <v>170</v>
      </c>
    </row>
    <row r="6782" spans="1:9" x14ac:dyDescent="0.25">
      <c r="A6782" s="392">
        <v>44317</v>
      </c>
      <c r="B6782" s="324" t="s">
        <v>147</v>
      </c>
      <c r="C6782" s="324" t="s">
        <v>169</v>
      </c>
      <c r="D6782" s="324" t="s">
        <v>82</v>
      </c>
      <c r="E6782" s="324" t="s">
        <v>12</v>
      </c>
      <c r="F6782" s="324">
        <v>18</v>
      </c>
      <c r="G6782" s="324" t="s">
        <v>170</v>
      </c>
      <c r="H6782" s="324" t="s">
        <v>170</v>
      </c>
      <c r="I6782" s="324" t="s">
        <v>170</v>
      </c>
    </row>
    <row r="6783" spans="1:9" x14ac:dyDescent="0.25">
      <c r="A6783" s="393">
        <v>44317</v>
      </c>
      <c r="B6783" s="325" t="s">
        <v>147</v>
      </c>
      <c r="C6783" s="325" t="s">
        <v>169</v>
      </c>
      <c r="D6783" s="325" t="s">
        <v>82</v>
      </c>
      <c r="E6783" s="325" t="s">
        <v>13</v>
      </c>
      <c r="F6783" s="325">
        <v>90</v>
      </c>
      <c r="G6783" s="325" t="s">
        <v>170</v>
      </c>
      <c r="H6783" s="325" t="s">
        <v>170</v>
      </c>
      <c r="I6783" s="325" t="s">
        <v>170</v>
      </c>
    </row>
    <row r="6784" spans="1:9" x14ac:dyDescent="0.25">
      <c r="A6784" s="392">
        <v>44317</v>
      </c>
      <c r="B6784" s="324" t="s">
        <v>148</v>
      </c>
      <c r="C6784" s="324" t="s">
        <v>169</v>
      </c>
      <c r="D6784" s="324" t="s">
        <v>82</v>
      </c>
      <c r="E6784" s="324" t="s">
        <v>9</v>
      </c>
      <c r="F6784" s="324">
        <v>211</v>
      </c>
      <c r="G6784" s="324" t="s">
        <v>170</v>
      </c>
      <c r="H6784" s="324" t="s">
        <v>170</v>
      </c>
      <c r="I6784" s="324" t="s">
        <v>170</v>
      </c>
    </row>
    <row r="6785" spans="1:9" x14ac:dyDescent="0.25">
      <c r="A6785" s="393">
        <v>44317</v>
      </c>
      <c r="B6785" s="325" t="s">
        <v>148</v>
      </c>
      <c r="C6785" s="325" t="s">
        <v>169</v>
      </c>
      <c r="D6785" s="325" t="s">
        <v>82</v>
      </c>
      <c r="E6785" s="325" t="s">
        <v>10</v>
      </c>
      <c r="F6785" s="325">
        <v>29</v>
      </c>
      <c r="G6785" s="325" t="s">
        <v>170</v>
      </c>
      <c r="H6785" s="325" t="s">
        <v>170</v>
      </c>
      <c r="I6785" s="325" t="s">
        <v>170</v>
      </c>
    </row>
    <row r="6786" spans="1:9" x14ac:dyDescent="0.25">
      <c r="A6786" s="392">
        <v>44317</v>
      </c>
      <c r="B6786" s="324" t="s">
        <v>148</v>
      </c>
      <c r="C6786" s="324" t="s">
        <v>169</v>
      </c>
      <c r="D6786" s="324" t="s">
        <v>82</v>
      </c>
      <c r="E6786" s="324" t="s">
        <v>11</v>
      </c>
      <c r="F6786" s="324">
        <v>104</v>
      </c>
      <c r="G6786" s="324" t="s">
        <v>170</v>
      </c>
      <c r="H6786" s="324" t="s">
        <v>170</v>
      </c>
      <c r="I6786" s="324" t="s">
        <v>170</v>
      </c>
    </row>
    <row r="6787" spans="1:9" x14ac:dyDescent="0.25">
      <c r="A6787" s="393">
        <v>44317</v>
      </c>
      <c r="B6787" s="325" t="s">
        <v>148</v>
      </c>
      <c r="C6787" s="325" t="s">
        <v>169</v>
      </c>
      <c r="D6787" s="325" t="s">
        <v>82</v>
      </c>
      <c r="E6787" s="325" t="s">
        <v>12</v>
      </c>
      <c r="F6787" s="325">
        <v>66</v>
      </c>
      <c r="G6787" s="325" t="s">
        <v>170</v>
      </c>
      <c r="H6787" s="325" t="s">
        <v>170</v>
      </c>
      <c r="I6787" s="325" t="s">
        <v>170</v>
      </c>
    </row>
    <row r="6788" spans="1:9" x14ac:dyDescent="0.25">
      <c r="A6788" s="392">
        <v>44317</v>
      </c>
      <c r="B6788" s="324" t="s">
        <v>148</v>
      </c>
      <c r="C6788" s="324" t="s">
        <v>169</v>
      </c>
      <c r="D6788" s="324" t="s">
        <v>82</v>
      </c>
      <c r="E6788" s="324" t="s">
        <v>13</v>
      </c>
      <c r="F6788" s="324">
        <v>340</v>
      </c>
      <c r="G6788" s="324" t="s">
        <v>170</v>
      </c>
      <c r="H6788" s="324" t="s">
        <v>170</v>
      </c>
      <c r="I6788" s="324" t="s">
        <v>170</v>
      </c>
    </row>
    <row r="6789" spans="1:9" x14ac:dyDescent="0.25">
      <c r="A6789" s="393">
        <v>44317</v>
      </c>
      <c r="B6789" s="325" t="s">
        <v>91</v>
      </c>
      <c r="C6789" s="325" t="s">
        <v>169</v>
      </c>
      <c r="D6789" s="325" t="s">
        <v>82</v>
      </c>
      <c r="E6789" s="325" t="s">
        <v>9</v>
      </c>
      <c r="F6789" s="325">
        <v>563</v>
      </c>
      <c r="G6789" s="325">
        <v>552</v>
      </c>
      <c r="H6789" s="325">
        <v>11</v>
      </c>
      <c r="I6789" s="325">
        <v>0.02</v>
      </c>
    </row>
    <row r="6790" spans="1:9" x14ac:dyDescent="0.25">
      <c r="A6790" s="392">
        <v>44317</v>
      </c>
      <c r="B6790" s="324" t="s">
        <v>91</v>
      </c>
      <c r="C6790" s="324" t="s">
        <v>169</v>
      </c>
      <c r="D6790" s="324" t="s">
        <v>82</v>
      </c>
      <c r="E6790" s="324" t="s">
        <v>10</v>
      </c>
      <c r="F6790" s="324">
        <v>185</v>
      </c>
      <c r="G6790" s="324">
        <v>184</v>
      </c>
      <c r="H6790" s="324">
        <v>1</v>
      </c>
      <c r="I6790" s="324">
        <v>0.01</v>
      </c>
    </row>
    <row r="6791" spans="1:9" x14ac:dyDescent="0.25">
      <c r="A6791" s="393">
        <v>44317</v>
      </c>
      <c r="B6791" s="325" t="s">
        <v>91</v>
      </c>
      <c r="C6791" s="325" t="s">
        <v>169</v>
      </c>
      <c r="D6791" s="325" t="s">
        <v>82</v>
      </c>
      <c r="E6791" s="325" t="s">
        <v>11</v>
      </c>
      <c r="F6791" s="325">
        <v>556</v>
      </c>
      <c r="G6791" s="325">
        <v>539</v>
      </c>
      <c r="H6791" s="325">
        <v>17</v>
      </c>
      <c r="I6791" s="325">
        <v>0.03</v>
      </c>
    </row>
    <row r="6792" spans="1:9" x14ac:dyDescent="0.25">
      <c r="A6792" s="392">
        <v>44317</v>
      </c>
      <c r="B6792" s="324" t="s">
        <v>91</v>
      </c>
      <c r="C6792" s="324" t="s">
        <v>169</v>
      </c>
      <c r="D6792" s="324" t="s">
        <v>82</v>
      </c>
      <c r="E6792" s="324" t="s">
        <v>12</v>
      </c>
      <c r="F6792" s="324">
        <v>1190</v>
      </c>
      <c r="G6792" s="324">
        <v>1164</v>
      </c>
      <c r="H6792" s="324">
        <v>26</v>
      </c>
      <c r="I6792" s="324">
        <v>0.02</v>
      </c>
    </row>
    <row r="6793" spans="1:9" x14ac:dyDescent="0.25">
      <c r="A6793" s="393">
        <v>44317</v>
      </c>
      <c r="B6793" s="325" t="s">
        <v>91</v>
      </c>
      <c r="C6793" s="325" t="s">
        <v>169</v>
      </c>
      <c r="D6793" s="325" t="s">
        <v>82</v>
      </c>
      <c r="E6793" s="325" t="s">
        <v>13</v>
      </c>
      <c r="F6793" s="325">
        <v>318</v>
      </c>
      <c r="G6793" s="325">
        <v>335</v>
      </c>
      <c r="H6793" s="325">
        <v>-17</v>
      </c>
      <c r="I6793" s="325">
        <v>-0.05</v>
      </c>
    </row>
    <row r="6794" spans="1:9" x14ac:dyDescent="0.25">
      <c r="A6794" s="392">
        <v>44317</v>
      </c>
      <c r="B6794" s="324" t="s">
        <v>92</v>
      </c>
      <c r="C6794" s="324" t="s">
        <v>169</v>
      </c>
      <c r="D6794" s="324" t="s">
        <v>82</v>
      </c>
      <c r="E6794" s="324" t="s">
        <v>9</v>
      </c>
      <c r="F6794" s="324">
        <v>511</v>
      </c>
      <c r="G6794" s="324">
        <v>473</v>
      </c>
      <c r="H6794" s="324">
        <v>38</v>
      </c>
      <c r="I6794" s="324">
        <v>0.08</v>
      </c>
    </row>
    <row r="6795" spans="1:9" x14ac:dyDescent="0.25">
      <c r="A6795" s="393">
        <v>44317</v>
      </c>
      <c r="B6795" s="325" t="s">
        <v>92</v>
      </c>
      <c r="C6795" s="325" t="s">
        <v>169</v>
      </c>
      <c r="D6795" s="325" t="s">
        <v>82</v>
      </c>
      <c r="E6795" s="325" t="s">
        <v>10</v>
      </c>
      <c r="F6795" s="325">
        <v>273</v>
      </c>
      <c r="G6795" s="325">
        <v>261</v>
      </c>
      <c r="H6795" s="325">
        <v>12</v>
      </c>
      <c r="I6795" s="325">
        <v>0.05</v>
      </c>
    </row>
    <row r="6796" spans="1:9" x14ac:dyDescent="0.25">
      <c r="A6796" s="392">
        <v>44317</v>
      </c>
      <c r="B6796" s="324" t="s">
        <v>92</v>
      </c>
      <c r="C6796" s="324" t="s">
        <v>169</v>
      </c>
      <c r="D6796" s="324" t="s">
        <v>82</v>
      </c>
      <c r="E6796" s="324" t="s">
        <v>11</v>
      </c>
      <c r="F6796" s="324">
        <v>24</v>
      </c>
      <c r="G6796" s="324">
        <v>21</v>
      </c>
      <c r="H6796" s="324">
        <v>3</v>
      </c>
      <c r="I6796" s="324">
        <v>0.14000000000000001</v>
      </c>
    </row>
    <row r="6797" spans="1:9" x14ac:dyDescent="0.25">
      <c r="A6797" s="393">
        <v>44317</v>
      </c>
      <c r="B6797" s="325" t="s">
        <v>92</v>
      </c>
      <c r="C6797" s="325" t="s">
        <v>169</v>
      </c>
      <c r="D6797" s="325" t="s">
        <v>82</v>
      </c>
      <c r="E6797" s="325" t="s">
        <v>12</v>
      </c>
      <c r="F6797" s="325">
        <v>16</v>
      </c>
      <c r="G6797" s="325">
        <v>14</v>
      </c>
      <c r="H6797" s="325">
        <v>2</v>
      </c>
      <c r="I6797" s="325">
        <v>0.14000000000000001</v>
      </c>
    </row>
    <row r="6798" spans="1:9" x14ac:dyDescent="0.25">
      <c r="A6798" s="392">
        <v>44317</v>
      </c>
      <c r="B6798" s="324" t="s">
        <v>92</v>
      </c>
      <c r="C6798" s="324" t="s">
        <v>169</v>
      </c>
      <c r="D6798" s="324" t="s">
        <v>82</v>
      </c>
      <c r="E6798" s="324" t="s">
        <v>13</v>
      </c>
      <c r="F6798" s="324">
        <v>293</v>
      </c>
      <c r="G6798" s="324">
        <v>254</v>
      </c>
      <c r="H6798" s="324">
        <v>39</v>
      </c>
      <c r="I6798" s="324">
        <v>0.15</v>
      </c>
    </row>
    <row r="6799" spans="1:9" x14ac:dyDescent="0.25">
      <c r="A6799" s="393">
        <v>44317</v>
      </c>
      <c r="B6799" s="325" t="s">
        <v>155</v>
      </c>
      <c r="C6799" s="325" t="s">
        <v>169</v>
      </c>
      <c r="D6799" s="325" t="s">
        <v>82</v>
      </c>
      <c r="E6799" s="325" t="s">
        <v>9</v>
      </c>
      <c r="F6799" s="325">
        <v>43</v>
      </c>
      <c r="G6799" s="325" t="s">
        <v>170</v>
      </c>
      <c r="H6799" s="325" t="s">
        <v>170</v>
      </c>
      <c r="I6799" s="325" t="s">
        <v>170</v>
      </c>
    </row>
    <row r="6800" spans="1:9" x14ac:dyDescent="0.25">
      <c r="A6800" s="392">
        <v>44317</v>
      </c>
      <c r="B6800" s="324" t="s">
        <v>155</v>
      </c>
      <c r="C6800" s="324" t="s">
        <v>169</v>
      </c>
      <c r="D6800" s="324" t="s">
        <v>82</v>
      </c>
      <c r="E6800" s="324" t="s">
        <v>10</v>
      </c>
      <c r="F6800" s="324">
        <v>46</v>
      </c>
      <c r="G6800" s="324" t="s">
        <v>170</v>
      </c>
      <c r="H6800" s="324" t="s">
        <v>170</v>
      </c>
      <c r="I6800" s="324" t="s">
        <v>170</v>
      </c>
    </row>
    <row r="6801" spans="1:9" x14ac:dyDescent="0.25">
      <c r="A6801" s="393">
        <v>44317</v>
      </c>
      <c r="B6801" s="325" t="s">
        <v>155</v>
      </c>
      <c r="C6801" s="325" t="s">
        <v>169</v>
      </c>
      <c r="D6801" s="325" t="s">
        <v>82</v>
      </c>
      <c r="E6801" s="325" t="s">
        <v>11</v>
      </c>
      <c r="F6801" s="325">
        <v>55</v>
      </c>
      <c r="G6801" s="325" t="s">
        <v>170</v>
      </c>
      <c r="H6801" s="325" t="s">
        <v>170</v>
      </c>
      <c r="I6801" s="325" t="s">
        <v>170</v>
      </c>
    </row>
    <row r="6802" spans="1:9" x14ac:dyDescent="0.25">
      <c r="A6802" s="392">
        <v>44317</v>
      </c>
      <c r="B6802" s="324" t="s">
        <v>155</v>
      </c>
      <c r="C6802" s="324" t="s">
        <v>169</v>
      </c>
      <c r="D6802" s="324" t="s">
        <v>82</v>
      </c>
      <c r="E6802" s="324" t="s">
        <v>12</v>
      </c>
      <c r="F6802" s="324">
        <v>128</v>
      </c>
      <c r="G6802" s="324" t="s">
        <v>170</v>
      </c>
      <c r="H6802" s="324" t="s">
        <v>170</v>
      </c>
      <c r="I6802" s="324" t="s">
        <v>170</v>
      </c>
    </row>
    <row r="6803" spans="1:9" x14ac:dyDescent="0.25">
      <c r="A6803" s="393">
        <v>44317</v>
      </c>
      <c r="B6803" s="325" t="s">
        <v>155</v>
      </c>
      <c r="C6803" s="325" t="s">
        <v>169</v>
      </c>
      <c r="D6803" s="325" t="s">
        <v>82</v>
      </c>
      <c r="E6803" s="325" t="s">
        <v>13</v>
      </c>
      <c r="F6803" s="325">
        <v>502</v>
      </c>
      <c r="G6803" s="325" t="s">
        <v>170</v>
      </c>
      <c r="H6803" s="325" t="s">
        <v>170</v>
      </c>
      <c r="I6803" s="325" t="s">
        <v>170</v>
      </c>
    </row>
    <row r="6804" spans="1:9" x14ac:dyDescent="0.25">
      <c r="A6804" s="392">
        <v>44317</v>
      </c>
      <c r="B6804" s="324" t="s">
        <v>156</v>
      </c>
      <c r="C6804" s="324" t="s">
        <v>169</v>
      </c>
      <c r="D6804" s="324" t="s">
        <v>82</v>
      </c>
      <c r="E6804" s="324" t="s">
        <v>9</v>
      </c>
      <c r="F6804" s="324">
        <v>15</v>
      </c>
      <c r="G6804" s="324" t="s">
        <v>170</v>
      </c>
      <c r="H6804" s="324" t="s">
        <v>170</v>
      </c>
      <c r="I6804" s="324" t="s">
        <v>170</v>
      </c>
    </row>
    <row r="6805" spans="1:9" x14ac:dyDescent="0.25">
      <c r="A6805" s="393">
        <v>44317</v>
      </c>
      <c r="B6805" s="325" t="s">
        <v>156</v>
      </c>
      <c r="C6805" s="325" t="s">
        <v>169</v>
      </c>
      <c r="D6805" s="325" t="s">
        <v>82</v>
      </c>
      <c r="E6805" s="325" t="s">
        <v>10</v>
      </c>
      <c r="F6805" s="325">
        <v>90</v>
      </c>
      <c r="G6805" s="325" t="s">
        <v>170</v>
      </c>
      <c r="H6805" s="325" t="s">
        <v>170</v>
      </c>
      <c r="I6805" s="325" t="s">
        <v>170</v>
      </c>
    </row>
    <row r="6806" spans="1:9" x14ac:dyDescent="0.25">
      <c r="A6806" s="392">
        <v>44317</v>
      </c>
      <c r="B6806" s="324" t="s">
        <v>156</v>
      </c>
      <c r="C6806" s="324" t="s">
        <v>169</v>
      </c>
      <c r="D6806" s="324" t="s">
        <v>82</v>
      </c>
      <c r="E6806" s="324" t="s">
        <v>11</v>
      </c>
      <c r="F6806" s="324">
        <v>148</v>
      </c>
      <c r="G6806" s="324" t="s">
        <v>170</v>
      </c>
      <c r="H6806" s="324" t="s">
        <v>170</v>
      </c>
      <c r="I6806" s="324" t="s">
        <v>170</v>
      </c>
    </row>
    <row r="6807" spans="1:9" x14ac:dyDescent="0.25">
      <c r="A6807" s="393">
        <v>44317</v>
      </c>
      <c r="B6807" s="325" t="s">
        <v>156</v>
      </c>
      <c r="C6807" s="325" t="s">
        <v>169</v>
      </c>
      <c r="D6807" s="325" t="s">
        <v>82</v>
      </c>
      <c r="E6807" s="325" t="s">
        <v>12</v>
      </c>
      <c r="F6807" s="325">
        <v>197</v>
      </c>
      <c r="G6807" s="325" t="s">
        <v>170</v>
      </c>
      <c r="H6807" s="325" t="s">
        <v>170</v>
      </c>
      <c r="I6807" s="325" t="s">
        <v>170</v>
      </c>
    </row>
    <row r="6808" spans="1:9" x14ac:dyDescent="0.25">
      <c r="A6808" s="392">
        <v>44317</v>
      </c>
      <c r="B6808" s="324" t="s">
        <v>156</v>
      </c>
      <c r="C6808" s="324" t="s">
        <v>169</v>
      </c>
      <c r="D6808" s="324" t="s">
        <v>82</v>
      </c>
      <c r="E6808" s="324" t="s">
        <v>13</v>
      </c>
      <c r="F6808" s="324">
        <v>245</v>
      </c>
      <c r="G6808" s="324" t="s">
        <v>170</v>
      </c>
      <c r="H6808" s="324" t="s">
        <v>170</v>
      </c>
      <c r="I6808" s="324" t="s">
        <v>170</v>
      </c>
    </row>
    <row r="6809" spans="1:9" x14ac:dyDescent="0.25">
      <c r="A6809" s="393">
        <v>44317</v>
      </c>
      <c r="B6809" s="325" t="s">
        <v>93</v>
      </c>
      <c r="C6809" s="325" t="s">
        <v>169</v>
      </c>
      <c r="D6809" s="325" t="s">
        <v>82</v>
      </c>
      <c r="E6809" s="325" t="s">
        <v>9</v>
      </c>
      <c r="F6809" s="325">
        <v>33</v>
      </c>
      <c r="G6809" s="325">
        <v>31</v>
      </c>
      <c r="H6809" s="325">
        <v>2</v>
      </c>
      <c r="I6809" s="325">
        <v>0.06</v>
      </c>
    </row>
    <row r="6810" spans="1:9" x14ac:dyDescent="0.25">
      <c r="A6810" s="392">
        <v>44317</v>
      </c>
      <c r="B6810" s="324" t="s">
        <v>93</v>
      </c>
      <c r="C6810" s="324" t="s">
        <v>169</v>
      </c>
      <c r="D6810" s="324" t="s">
        <v>82</v>
      </c>
      <c r="E6810" s="324" t="s">
        <v>10</v>
      </c>
      <c r="F6810" s="324">
        <v>137</v>
      </c>
      <c r="G6810" s="324">
        <v>129</v>
      </c>
      <c r="H6810" s="324">
        <v>8</v>
      </c>
      <c r="I6810" s="324">
        <v>0.06</v>
      </c>
    </row>
    <row r="6811" spans="1:9" x14ac:dyDescent="0.25">
      <c r="A6811" s="393">
        <v>44317</v>
      </c>
      <c r="B6811" s="325" t="s">
        <v>93</v>
      </c>
      <c r="C6811" s="325" t="s">
        <v>169</v>
      </c>
      <c r="D6811" s="325" t="s">
        <v>82</v>
      </c>
      <c r="E6811" s="325" t="s">
        <v>11</v>
      </c>
      <c r="F6811" s="325">
        <v>176</v>
      </c>
      <c r="G6811" s="325">
        <v>170</v>
      </c>
      <c r="H6811" s="325">
        <v>6</v>
      </c>
      <c r="I6811" s="325">
        <v>0.04</v>
      </c>
    </row>
    <row r="6812" spans="1:9" x14ac:dyDescent="0.25">
      <c r="A6812" s="392">
        <v>44317</v>
      </c>
      <c r="B6812" s="324" t="s">
        <v>93</v>
      </c>
      <c r="C6812" s="324" t="s">
        <v>169</v>
      </c>
      <c r="D6812" s="324" t="s">
        <v>82</v>
      </c>
      <c r="E6812" s="324" t="s">
        <v>12</v>
      </c>
      <c r="F6812" s="324">
        <v>272</v>
      </c>
      <c r="G6812" s="324">
        <v>264</v>
      </c>
      <c r="H6812" s="324">
        <v>8</v>
      </c>
      <c r="I6812" s="324">
        <v>0.03</v>
      </c>
    </row>
    <row r="6813" spans="1:9" x14ac:dyDescent="0.25">
      <c r="A6813" s="393">
        <v>44317</v>
      </c>
      <c r="B6813" s="325" t="s">
        <v>93</v>
      </c>
      <c r="C6813" s="325" t="s">
        <v>169</v>
      </c>
      <c r="D6813" s="325" t="s">
        <v>82</v>
      </c>
      <c r="E6813" s="325" t="s">
        <v>13</v>
      </c>
      <c r="F6813" s="325">
        <v>367</v>
      </c>
      <c r="G6813" s="325">
        <v>366</v>
      </c>
      <c r="H6813" s="325">
        <v>1</v>
      </c>
      <c r="I6813" s="325">
        <v>0</v>
      </c>
    </row>
    <row r="6814" spans="1:9" x14ac:dyDescent="0.25">
      <c r="A6814" s="392">
        <v>44317</v>
      </c>
      <c r="B6814" s="324" t="s">
        <v>171</v>
      </c>
      <c r="C6814" s="324" t="s">
        <v>169</v>
      </c>
      <c r="D6814" s="324" t="s">
        <v>82</v>
      </c>
      <c r="E6814" s="324" t="s">
        <v>9</v>
      </c>
      <c r="F6814" s="324" t="s">
        <v>170</v>
      </c>
      <c r="G6814" s="324" t="s">
        <v>170</v>
      </c>
      <c r="H6814" s="324" t="s">
        <v>170</v>
      </c>
      <c r="I6814" s="324" t="s">
        <v>170</v>
      </c>
    </row>
    <row r="6815" spans="1:9" x14ac:dyDescent="0.25">
      <c r="A6815" s="393">
        <v>44317</v>
      </c>
      <c r="B6815" s="325" t="s">
        <v>171</v>
      </c>
      <c r="C6815" s="325" t="s">
        <v>169</v>
      </c>
      <c r="D6815" s="325" t="s">
        <v>82</v>
      </c>
      <c r="E6815" s="325" t="s">
        <v>10</v>
      </c>
      <c r="F6815" s="325" t="s">
        <v>170</v>
      </c>
      <c r="G6815" s="325" t="s">
        <v>170</v>
      </c>
      <c r="H6815" s="325" t="s">
        <v>170</v>
      </c>
      <c r="I6815" s="325" t="s">
        <v>170</v>
      </c>
    </row>
    <row r="6816" spans="1:9" x14ac:dyDescent="0.25">
      <c r="A6816" s="392">
        <v>44317</v>
      </c>
      <c r="B6816" s="324" t="s">
        <v>171</v>
      </c>
      <c r="C6816" s="324" t="s">
        <v>169</v>
      </c>
      <c r="D6816" s="324" t="s">
        <v>82</v>
      </c>
      <c r="E6816" s="324" t="s">
        <v>11</v>
      </c>
      <c r="F6816" s="324" t="s">
        <v>170</v>
      </c>
      <c r="G6816" s="324" t="s">
        <v>170</v>
      </c>
      <c r="H6816" s="324" t="s">
        <v>170</v>
      </c>
      <c r="I6816" s="324" t="s">
        <v>170</v>
      </c>
    </row>
    <row r="6817" spans="1:9" x14ac:dyDescent="0.25">
      <c r="A6817" s="393">
        <v>44317</v>
      </c>
      <c r="B6817" s="325" t="s">
        <v>171</v>
      </c>
      <c r="C6817" s="325" t="s">
        <v>169</v>
      </c>
      <c r="D6817" s="325" t="s">
        <v>82</v>
      </c>
      <c r="E6817" s="325" t="s">
        <v>12</v>
      </c>
      <c r="F6817" s="325" t="s">
        <v>170</v>
      </c>
      <c r="G6817" s="325" t="s">
        <v>170</v>
      </c>
      <c r="H6817" s="325" t="s">
        <v>170</v>
      </c>
      <c r="I6817" s="325" t="s">
        <v>170</v>
      </c>
    </row>
    <row r="6818" spans="1:9" x14ac:dyDescent="0.25">
      <c r="A6818" s="392">
        <v>44317</v>
      </c>
      <c r="B6818" s="324" t="s">
        <v>171</v>
      </c>
      <c r="C6818" s="324" t="s">
        <v>169</v>
      </c>
      <c r="D6818" s="324" t="s">
        <v>82</v>
      </c>
      <c r="E6818" s="324" t="s">
        <v>13</v>
      </c>
      <c r="F6818" s="324" t="s">
        <v>170</v>
      </c>
      <c r="G6818" s="324" t="s">
        <v>170</v>
      </c>
      <c r="H6818" s="324" t="s">
        <v>170</v>
      </c>
      <c r="I6818" s="324" t="s">
        <v>170</v>
      </c>
    </row>
    <row r="6819" spans="1:9" x14ac:dyDescent="0.25">
      <c r="A6819" s="393">
        <v>44317</v>
      </c>
      <c r="B6819" s="325" t="s">
        <v>157</v>
      </c>
      <c r="C6819" s="325" t="s">
        <v>169</v>
      </c>
      <c r="D6819" s="325" t="s">
        <v>82</v>
      </c>
      <c r="E6819" s="325" t="s">
        <v>9</v>
      </c>
      <c r="F6819" s="325">
        <v>72</v>
      </c>
      <c r="G6819" s="325" t="s">
        <v>170</v>
      </c>
      <c r="H6819" s="325" t="s">
        <v>170</v>
      </c>
      <c r="I6819" s="325" t="s">
        <v>170</v>
      </c>
    </row>
    <row r="6820" spans="1:9" x14ac:dyDescent="0.25">
      <c r="A6820" s="392">
        <v>44317</v>
      </c>
      <c r="B6820" s="324" t="s">
        <v>157</v>
      </c>
      <c r="C6820" s="324" t="s">
        <v>169</v>
      </c>
      <c r="D6820" s="324" t="s">
        <v>82</v>
      </c>
      <c r="E6820" s="324" t="s">
        <v>10</v>
      </c>
      <c r="F6820" s="324">
        <v>17</v>
      </c>
      <c r="G6820" s="324" t="s">
        <v>170</v>
      </c>
      <c r="H6820" s="324" t="s">
        <v>170</v>
      </c>
      <c r="I6820" s="324" t="s">
        <v>170</v>
      </c>
    </row>
    <row r="6821" spans="1:9" x14ac:dyDescent="0.25">
      <c r="A6821" s="393">
        <v>44317</v>
      </c>
      <c r="B6821" s="325" t="s">
        <v>157</v>
      </c>
      <c r="C6821" s="325" t="s">
        <v>169</v>
      </c>
      <c r="D6821" s="325" t="s">
        <v>82</v>
      </c>
      <c r="E6821" s="325" t="s">
        <v>11</v>
      </c>
      <c r="F6821" s="325">
        <v>58</v>
      </c>
      <c r="G6821" s="325" t="s">
        <v>170</v>
      </c>
      <c r="H6821" s="325" t="s">
        <v>170</v>
      </c>
      <c r="I6821" s="325" t="s">
        <v>170</v>
      </c>
    </row>
    <row r="6822" spans="1:9" x14ac:dyDescent="0.25">
      <c r="A6822" s="392">
        <v>44317</v>
      </c>
      <c r="B6822" s="324" t="s">
        <v>157</v>
      </c>
      <c r="C6822" s="324" t="s">
        <v>169</v>
      </c>
      <c r="D6822" s="324" t="s">
        <v>82</v>
      </c>
      <c r="E6822" s="324" t="s">
        <v>12</v>
      </c>
      <c r="F6822" s="324">
        <v>39</v>
      </c>
      <c r="G6822" s="324" t="s">
        <v>170</v>
      </c>
      <c r="H6822" s="324" t="s">
        <v>170</v>
      </c>
      <c r="I6822" s="324" t="s">
        <v>170</v>
      </c>
    </row>
    <row r="6823" spans="1:9" x14ac:dyDescent="0.25">
      <c r="A6823" s="393">
        <v>44317</v>
      </c>
      <c r="B6823" s="325" t="s">
        <v>157</v>
      </c>
      <c r="C6823" s="325" t="s">
        <v>169</v>
      </c>
      <c r="D6823" s="325" t="s">
        <v>82</v>
      </c>
      <c r="E6823" s="325" t="s">
        <v>13</v>
      </c>
      <c r="F6823" s="325">
        <v>237</v>
      </c>
      <c r="G6823" s="325" t="s">
        <v>170</v>
      </c>
      <c r="H6823" s="325" t="s">
        <v>170</v>
      </c>
      <c r="I6823" s="325" t="s">
        <v>170</v>
      </c>
    </row>
    <row r="6824" spans="1:9" x14ac:dyDescent="0.25">
      <c r="A6824" s="392">
        <v>44317</v>
      </c>
      <c r="B6824" s="324" t="s">
        <v>158</v>
      </c>
      <c r="C6824" s="324" t="s">
        <v>169</v>
      </c>
      <c r="D6824" s="324" t="s">
        <v>82</v>
      </c>
      <c r="E6824" s="324" t="s">
        <v>9</v>
      </c>
      <c r="F6824" s="324">
        <v>43</v>
      </c>
      <c r="G6824" s="324" t="s">
        <v>170</v>
      </c>
      <c r="H6824" s="324" t="s">
        <v>170</v>
      </c>
      <c r="I6824" s="324" t="s">
        <v>170</v>
      </c>
    </row>
    <row r="6825" spans="1:9" x14ac:dyDescent="0.25">
      <c r="A6825" s="393">
        <v>44317</v>
      </c>
      <c r="B6825" s="325" t="s">
        <v>158</v>
      </c>
      <c r="C6825" s="325" t="s">
        <v>169</v>
      </c>
      <c r="D6825" s="325" t="s">
        <v>82</v>
      </c>
      <c r="E6825" s="325" t="s">
        <v>10</v>
      </c>
      <c r="F6825" s="325">
        <v>46</v>
      </c>
      <c r="G6825" s="325" t="s">
        <v>170</v>
      </c>
      <c r="H6825" s="325" t="s">
        <v>170</v>
      </c>
      <c r="I6825" s="325" t="s">
        <v>170</v>
      </c>
    </row>
    <row r="6826" spans="1:9" x14ac:dyDescent="0.25">
      <c r="A6826" s="392">
        <v>44317</v>
      </c>
      <c r="B6826" s="324" t="s">
        <v>158</v>
      </c>
      <c r="C6826" s="324" t="s">
        <v>169</v>
      </c>
      <c r="D6826" s="324" t="s">
        <v>82</v>
      </c>
      <c r="E6826" s="324" t="s">
        <v>11</v>
      </c>
      <c r="F6826" s="324">
        <v>47</v>
      </c>
      <c r="G6826" s="324" t="s">
        <v>170</v>
      </c>
      <c r="H6826" s="324" t="s">
        <v>170</v>
      </c>
      <c r="I6826" s="324" t="s">
        <v>170</v>
      </c>
    </row>
    <row r="6827" spans="1:9" x14ac:dyDescent="0.25">
      <c r="A6827" s="393">
        <v>44317</v>
      </c>
      <c r="B6827" s="325" t="s">
        <v>158</v>
      </c>
      <c r="C6827" s="325" t="s">
        <v>169</v>
      </c>
      <c r="D6827" s="325" t="s">
        <v>82</v>
      </c>
      <c r="E6827" s="325" t="s">
        <v>12</v>
      </c>
      <c r="F6827" s="325">
        <v>201</v>
      </c>
      <c r="G6827" s="325" t="s">
        <v>170</v>
      </c>
      <c r="H6827" s="325" t="s">
        <v>170</v>
      </c>
      <c r="I6827" s="325" t="s">
        <v>170</v>
      </c>
    </row>
    <row r="6828" spans="1:9" x14ac:dyDescent="0.25">
      <c r="A6828" s="392">
        <v>44317</v>
      </c>
      <c r="B6828" s="324" t="s">
        <v>158</v>
      </c>
      <c r="C6828" s="324" t="s">
        <v>169</v>
      </c>
      <c r="D6828" s="324" t="s">
        <v>82</v>
      </c>
      <c r="E6828" s="324" t="s">
        <v>13</v>
      </c>
      <c r="F6828" s="324">
        <v>266</v>
      </c>
      <c r="G6828" s="324" t="s">
        <v>170</v>
      </c>
      <c r="H6828" s="324" t="s">
        <v>170</v>
      </c>
      <c r="I6828" s="324" t="s">
        <v>170</v>
      </c>
    </row>
    <row r="6829" spans="1:9" x14ac:dyDescent="0.25">
      <c r="A6829" s="393">
        <v>44317</v>
      </c>
      <c r="B6829" s="325" t="s">
        <v>94</v>
      </c>
      <c r="C6829" s="325" t="s">
        <v>169</v>
      </c>
      <c r="D6829" s="325" t="s">
        <v>82</v>
      </c>
      <c r="E6829" s="325" t="s">
        <v>9</v>
      </c>
      <c r="F6829" s="325">
        <v>747</v>
      </c>
      <c r="G6829" s="325">
        <v>733</v>
      </c>
      <c r="H6829" s="325">
        <v>14</v>
      </c>
      <c r="I6829" s="325">
        <v>0.02</v>
      </c>
    </row>
    <row r="6830" spans="1:9" x14ac:dyDescent="0.25">
      <c r="A6830" s="392">
        <v>44317</v>
      </c>
      <c r="B6830" s="324" t="s">
        <v>94</v>
      </c>
      <c r="C6830" s="324" t="s">
        <v>169</v>
      </c>
      <c r="D6830" s="324" t="s">
        <v>82</v>
      </c>
      <c r="E6830" s="324" t="s">
        <v>10</v>
      </c>
      <c r="F6830" s="324">
        <v>343</v>
      </c>
      <c r="G6830" s="324">
        <v>321</v>
      </c>
      <c r="H6830" s="324">
        <v>22</v>
      </c>
      <c r="I6830" s="324">
        <v>7.0000000000000007E-2</v>
      </c>
    </row>
    <row r="6831" spans="1:9" x14ac:dyDescent="0.25">
      <c r="A6831" s="393">
        <v>44317</v>
      </c>
      <c r="B6831" s="325" t="s">
        <v>94</v>
      </c>
      <c r="C6831" s="325" t="s">
        <v>169</v>
      </c>
      <c r="D6831" s="325" t="s">
        <v>82</v>
      </c>
      <c r="E6831" s="325" t="s">
        <v>11</v>
      </c>
      <c r="F6831" s="325">
        <v>601</v>
      </c>
      <c r="G6831" s="325">
        <v>571</v>
      </c>
      <c r="H6831" s="325">
        <v>30</v>
      </c>
      <c r="I6831" s="325">
        <v>0.05</v>
      </c>
    </row>
    <row r="6832" spans="1:9" x14ac:dyDescent="0.25">
      <c r="A6832" s="392">
        <v>44317</v>
      </c>
      <c r="B6832" s="324" t="s">
        <v>94</v>
      </c>
      <c r="C6832" s="324" t="s">
        <v>169</v>
      </c>
      <c r="D6832" s="324" t="s">
        <v>82</v>
      </c>
      <c r="E6832" s="324" t="s">
        <v>12</v>
      </c>
      <c r="F6832" s="324">
        <v>457</v>
      </c>
      <c r="G6832" s="324">
        <v>436</v>
      </c>
      <c r="H6832" s="324">
        <v>21</v>
      </c>
      <c r="I6832" s="324">
        <v>0.05</v>
      </c>
    </row>
    <row r="6833" spans="1:9" x14ac:dyDescent="0.25">
      <c r="A6833" s="393">
        <v>44317</v>
      </c>
      <c r="B6833" s="325" t="s">
        <v>94</v>
      </c>
      <c r="C6833" s="325" t="s">
        <v>169</v>
      </c>
      <c r="D6833" s="325" t="s">
        <v>82</v>
      </c>
      <c r="E6833" s="325" t="s">
        <v>13</v>
      </c>
      <c r="F6833" s="325">
        <v>881</v>
      </c>
      <c r="G6833" s="325">
        <v>929</v>
      </c>
      <c r="H6833" s="325">
        <v>-48</v>
      </c>
      <c r="I6833" s="325">
        <v>-0.05</v>
      </c>
    </row>
    <row r="6834" spans="1:9" x14ac:dyDescent="0.25">
      <c r="A6834" s="392">
        <v>44317</v>
      </c>
      <c r="B6834" s="324" t="s">
        <v>159</v>
      </c>
      <c r="C6834" s="324" t="s">
        <v>169</v>
      </c>
      <c r="D6834" s="324" t="s">
        <v>82</v>
      </c>
      <c r="E6834" s="324" t="s">
        <v>9</v>
      </c>
      <c r="F6834" s="324">
        <v>18</v>
      </c>
      <c r="G6834" s="324" t="s">
        <v>170</v>
      </c>
      <c r="H6834" s="324" t="s">
        <v>170</v>
      </c>
      <c r="I6834" s="324" t="s">
        <v>170</v>
      </c>
    </row>
    <row r="6835" spans="1:9" x14ac:dyDescent="0.25">
      <c r="A6835" s="393">
        <v>44317</v>
      </c>
      <c r="B6835" s="325" t="s">
        <v>159</v>
      </c>
      <c r="C6835" s="325" t="s">
        <v>169</v>
      </c>
      <c r="D6835" s="325" t="s">
        <v>82</v>
      </c>
      <c r="E6835" s="325" t="s">
        <v>10</v>
      </c>
      <c r="F6835" s="325">
        <v>47</v>
      </c>
      <c r="G6835" s="325" t="s">
        <v>170</v>
      </c>
      <c r="H6835" s="325" t="s">
        <v>170</v>
      </c>
      <c r="I6835" s="325" t="s">
        <v>170</v>
      </c>
    </row>
    <row r="6836" spans="1:9" x14ac:dyDescent="0.25">
      <c r="A6836" s="392">
        <v>44317</v>
      </c>
      <c r="B6836" s="324" t="s">
        <v>159</v>
      </c>
      <c r="C6836" s="324" t="s">
        <v>169</v>
      </c>
      <c r="D6836" s="324" t="s">
        <v>82</v>
      </c>
      <c r="E6836" s="324" t="s">
        <v>11</v>
      </c>
      <c r="F6836" s="324">
        <v>28</v>
      </c>
      <c r="G6836" s="324" t="s">
        <v>170</v>
      </c>
      <c r="H6836" s="324" t="s">
        <v>170</v>
      </c>
      <c r="I6836" s="324" t="s">
        <v>170</v>
      </c>
    </row>
    <row r="6837" spans="1:9" x14ac:dyDescent="0.25">
      <c r="A6837" s="393">
        <v>44317</v>
      </c>
      <c r="B6837" s="325" t="s">
        <v>159</v>
      </c>
      <c r="C6837" s="325" t="s">
        <v>169</v>
      </c>
      <c r="D6837" s="325" t="s">
        <v>82</v>
      </c>
      <c r="E6837" s="325" t="s">
        <v>12</v>
      </c>
      <c r="F6837" s="325">
        <v>75</v>
      </c>
      <c r="G6837" s="325" t="s">
        <v>170</v>
      </c>
      <c r="H6837" s="325" t="s">
        <v>170</v>
      </c>
      <c r="I6837" s="325" t="s">
        <v>170</v>
      </c>
    </row>
    <row r="6838" spans="1:9" x14ac:dyDescent="0.25">
      <c r="A6838" s="392">
        <v>44317</v>
      </c>
      <c r="B6838" s="324" t="s">
        <v>159</v>
      </c>
      <c r="C6838" s="324" t="s">
        <v>169</v>
      </c>
      <c r="D6838" s="324" t="s">
        <v>82</v>
      </c>
      <c r="E6838" s="324" t="s">
        <v>13</v>
      </c>
      <c r="F6838" s="324">
        <v>122</v>
      </c>
      <c r="G6838" s="324" t="s">
        <v>170</v>
      </c>
      <c r="H6838" s="324" t="s">
        <v>170</v>
      </c>
      <c r="I6838" s="324" t="s">
        <v>170</v>
      </c>
    </row>
    <row r="6839" spans="1:9" x14ac:dyDescent="0.25">
      <c r="A6839" s="393">
        <v>44317</v>
      </c>
      <c r="B6839" s="325" t="s">
        <v>95</v>
      </c>
      <c r="C6839" s="325" t="s">
        <v>169</v>
      </c>
      <c r="D6839" s="325" t="s">
        <v>82</v>
      </c>
      <c r="E6839" s="325" t="s">
        <v>9</v>
      </c>
      <c r="F6839" s="325">
        <v>43</v>
      </c>
      <c r="G6839" s="325">
        <v>40</v>
      </c>
      <c r="H6839" s="325">
        <v>3</v>
      </c>
      <c r="I6839" s="325">
        <v>7.0000000000000007E-2</v>
      </c>
    </row>
    <row r="6840" spans="1:9" x14ac:dyDescent="0.25">
      <c r="A6840" s="392">
        <v>44317</v>
      </c>
      <c r="B6840" s="324" t="s">
        <v>95</v>
      </c>
      <c r="C6840" s="324" t="s">
        <v>169</v>
      </c>
      <c r="D6840" s="324" t="s">
        <v>82</v>
      </c>
      <c r="E6840" s="324" t="s">
        <v>10</v>
      </c>
      <c r="F6840" s="324">
        <v>46</v>
      </c>
      <c r="G6840" s="324">
        <v>43</v>
      </c>
      <c r="H6840" s="324">
        <v>3</v>
      </c>
      <c r="I6840" s="324">
        <v>7.0000000000000007E-2</v>
      </c>
    </row>
    <row r="6841" spans="1:9" x14ac:dyDescent="0.25">
      <c r="A6841" s="393">
        <v>44317</v>
      </c>
      <c r="B6841" s="325" t="s">
        <v>95</v>
      </c>
      <c r="C6841" s="325" t="s">
        <v>169</v>
      </c>
      <c r="D6841" s="325" t="s">
        <v>82</v>
      </c>
      <c r="E6841" s="325" t="s">
        <v>11</v>
      </c>
      <c r="F6841" s="325">
        <v>47</v>
      </c>
      <c r="G6841" s="325">
        <v>44</v>
      </c>
      <c r="H6841" s="325">
        <v>3</v>
      </c>
      <c r="I6841" s="325">
        <v>7.0000000000000007E-2</v>
      </c>
    </row>
    <row r="6842" spans="1:9" x14ac:dyDescent="0.25">
      <c r="A6842" s="392">
        <v>44317</v>
      </c>
      <c r="B6842" s="324" t="s">
        <v>95</v>
      </c>
      <c r="C6842" s="324" t="s">
        <v>169</v>
      </c>
      <c r="D6842" s="324" t="s">
        <v>82</v>
      </c>
      <c r="E6842" s="324" t="s">
        <v>12</v>
      </c>
      <c r="F6842" s="324">
        <v>201</v>
      </c>
      <c r="G6842" s="324">
        <v>193</v>
      </c>
      <c r="H6842" s="324">
        <v>8</v>
      </c>
      <c r="I6842" s="324">
        <v>0.04</v>
      </c>
    </row>
    <row r="6843" spans="1:9" x14ac:dyDescent="0.25">
      <c r="A6843" s="393">
        <v>44317</v>
      </c>
      <c r="B6843" s="325" t="s">
        <v>95</v>
      </c>
      <c r="C6843" s="325" t="s">
        <v>169</v>
      </c>
      <c r="D6843" s="325" t="s">
        <v>82</v>
      </c>
      <c r="E6843" s="325" t="s">
        <v>13</v>
      </c>
      <c r="F6843" s="325">
        <v>266</v>
      </c>
      <c r="G6843" s="325">
        <v>274</v>
      </c>
      <c r="H6843" s="325">
        <v>-8</v>
      </c>
      <c r="I6843" s="325">
        <v>-0.03</v>
      </c>
    </row>
    <row r="6844" spans="1:9" x14ac:dyDescent="0.25">
      <c r="A6844" s="392">
        <v>44317</v>
      </c>
      <c r="B6844" s="324" t="s">
        <v>96</v>
      </c>
      <c r="C6844" s="324" t="s">
        <v>169</v>
      </c>
      <c r="D6844" s="324" t="s">
        <v>82</v>
      </c>
      <c r="E6844" s="324" t="s">
        <v>9</v>
      </c>
      <c r="F6844" s="324">
        <v>379</v>
      </c>
      <c r="G6844" s="324">
        <v>369</v>
      </c>
      <c r="H6844" s="324">
        <v>10</v>
      </c>
      <c r="I6844" s="324">
        <v>0.03</v>
      </c>
    </row>
    <row r="6845" spans="1:9" x14ac:dyDescent="0.25">
      <c r="A6845" s="393">
        <v>44317</v>
      </c>
      <c r="B6845" s="325" t="s">
        <v>96</v>
      </c>
      <c r="C6845" s="325" t="s">
        <v>169</v>
      </c>
      <c r="D6845" s="325" t="s">
        <v>82</v>
      </c>
      <c r="E6845" s="325" t="s">
        <v>10</v>
      </c>
      <c r="F6845" s="325">
        <v>174</v>
      </c>
      <c r="G6845" s="325">
        <v>169</v>
      </c>
      <c r="H6845" s="325">
        <v>5</v>
      </c>
      <c r="I6845" s="325">
        <v>0.03</v>
      </c>
    </row>
    <row r="6846" spans="1:9" x14ac:dyDescent="0.25">
      <c r="A6846" s="392">
        <v>44317</v>
      </c>
      <c r="B6846" s="324" t="s">
        <v>96</v>
      </c>
      <c r="C6846" s="324" t="s">
        <v>169</v>
      </c>
      <c r="D6846" s="324" t="s">
        <v>82</v>
      </c>
      <c r="E6846" s="324" t="s">
        <v>11</v>
      </c>
      <c r="F6846" s="324">
        <v>152</v>
      </c>
      <c r="G6846" s="324">
        <v>142</v>
      </c>
      <c r="H6846" s="324">
        <v>10</v>
      </c>
      <c r="I6846" s="324">
        <v>7.0000000000000007E-2</v>
      </c>
    </row>
    <row r="6847" spans="1:9" x14ac:dyDescent="0.25">
      <c r="A6847" s="393">
        <v>44317</v>
      </c>
      <c r="B6847" s="325" t="s">
        <v>96</v>
      </c>
      <c r="C6847" s="325" t="s">
        <v>169</v>
      </c>
      <c r="D6847" s="325" t="s">
        <v>82</v>
      </c>
      <c r="E6847" s="325" t="s">
        <v>12</v>
      </c>
      <c r="F6847" s="325">
        <v>83</v>
      </c>
      <c r="G6847" s="325">
        <v>77</v>
      </c>
      <c r="H6847" s="325">
        <v>6</v>
      </c>
      <c r="I6847" s="325">
        <v>0.08</v>
      </c>
    </row>
    <row r="6848" spans="1:9" x14ac:dyDescent="0.25">
      <c r="A6848" s="392">
        <v>44317</v>
      </c>
      <c r="B6848" s="324" t="s">
        <v>96</v>
      </c>
      <c r="C6848" s="324" t="s">
        <v>169</v>
      </c>
      <c r="D6848" s="324" t="s">
        <v>82</v>
      </c>
      <c r="E6848" s="324" t="s">
        <v>13</v>
      </c>
      <c r="F6848" s="324">
        <v>723</v>
      </c>
      <c r="G6848" s="324">
        <v>712</v>
      </c>
      <c r="H6848" s="324">
        <v>11</v>
      </c>
      <c r="I6848" s="324">
        <v>0.02</v>
      </c>
    </row>
    <row r="6849" spans="1:9" x14ac:dyDescent="0.25">
      <c r="A6849" s="393">
        <v>44317</v>
      </c>
      <c r="B6849" s="325" t="s">
        <v>161</v>
      </c>
      <c r="C6849" s="325" t="s">
        <v>169</v>
      </c>
      <c r="D6849" s="325" t="s">
        <v>82</v>
      </c>
      <c r="E6849" s="325" t="s">
        <v>9</v>
      </c>
      <c r="F6849" s="325">
        <v>282</v>
      </c>
      <c r="G6849" s="325" t="s">
        <v>170</v>
      </c>
      <c r="H6849" s="325" t="s">
        <v>170</v>
      </c>
      <c r="I6849" s="325" t="s">
        <v>170</v>
      </c>
    </row>
    <row r="6850" spans="1:9" x14ac:dyDescent="0.25">
      <c r="A6850" s="392">
        <v>44317</v>
      </c>
      <c r="B6850" s="324" t="s">
        <v>161</v>
      </c>
      <c r="C6850" s="324" t="s">
        <v>169</v>
      </c>
      <c r="D6850" s="324" t="s">
        <v>82</v>
      </c>
      <c r="E6850" s="324" t="s">
        <v>10</v>
      </c>
      <c r="F6850" s="324">
        <v>26</v>
      </c>
      <c r="G6850" s="324" t="s">
        <v>170</v>
      </c>
      <c r="H6850" s="324" t="s">
        <v>170</v>
      </c>
      <c r="I6850" s="324" t="s">
        <v>170</v>
      </c>
    </row>
    <row r="6851" spans="1:9" x14ac:dyDescent="0.25">
      <c r="A6851" s="393">
        <v>44317</v>
      </c>
      <c r="B6851" s="325" t="s">
        <v>161</v>
      </c>
      <c r="C6851" s="325" t="s">
        <v>169</v>
      </c>
      <c r="D6851" s="325" t="s">
        <v>82</v>
      </c>
      <c r="E6851" s="325" t="s">
        <v>11</v>
      </c>
      <c r="F6851" s="325">
        <v>51</v>
      </c>
      <c r="G6851" s="325" t="s">
        <v>170</v>
      </c>
      <c r="H6851" s="325" t="s">
        <v>170</v>
      </c>
      <c r="I6851" s="325" t="s">
        <v>170</v>
      </c>
    </row>
    <row r="6852" spans="1:9" x14ac:dyDescent="0.25">
      <c r="A6852" s="392">
        <v>44317</v>
      </c>
      <c r="B6852" s="324" t="s">
        <v>161</v>
      </c>
      <c r="C6852" s="324" t="s">
        <v>169</v>
      </c>
      <c r="D6852" s="324" t="s">
        <v>82</v>
      </c>
      <c r="E6852" s="324" t="s">
        <v>12</v>
      </c>
      <c r="F6852" s="324">
        <v>33</v>
      </c>
      <c r="G6852" s="324" t="s">
        <v>170</v>
      </c>
      <c r="H6852" s="324" t="s">
        <v>170</v>
      </c>
      <c r="I6852" s="324" t="s">
        <v>170</v>
      </c>
    </row>
    <row r="6853" spans="1:9" x14ac:dyDescent="0.25">
      <c r="A6853" s="393">
        <v>44317</v>
      </c>
      <c r="B6853" s="325" t="s">
        <v>161</v>
      </c>
      <c r="C6853" s="325" t="s">
        <v>169</v>
      </c>
      <c r="D6853" s="325" t="s">
        <v>82</v>
      </c>
      <c r="E6853" s="325" t="s">
        <v>13</v>
      </c>
      <c r="F6853" s="325">
        <v>250</v>
      </c>
      <c r="G6853" s="325" t="s">
        <v>170</v>
      </c>
      <c r="H6853" s="325" t="s">
        <v>170</v>
      </c>
      <c r="I6853" s="325" t="s">
        <v>170</v>
      </c>
    </row>
    <row r="6854" spans="1:9" x14ac:dyDescent="0.25">
      <c r="A6854" s="392">
        <v>44348</v>
      </c>
      <c r="B6854" s="324" t="s">
        <v>80</v>
      </c>
      <c r="C6854" s="324" t="s">
        <v>169</v>
      </c>
      <c r="D6854" s="324" t="s">
        <v>82</v>
      </c>
      <c r="E6854" s="324" t="s">
        <v>9</v>
      </c>
      <c r="F6854" s="324">
        <v>4371</v>
      </c>
      <c r="G6854" s="324">
        <v>3848</v>
      </c>
      <c r="H6854" s="324">
        <v>523</v>
      </c>
      <c r="I6854" s="324">
        <v>0.14000000000000001</v>
      </c>
    </row>
    <row r="6855" spans="1:9" x14ac:dyDescent="0.25">
      <c r="A6855" s="393">
        <v>44348</v>
      </c>
      <c r="B6855" s="325" t="s">
        <v>80</v>
      </c>
      <c r="C6855" s="325" t="s">
        <v>169</v>
      </c>
      <c r="D6855" s="325" t="s">
        <v>82</v>
      </c>
      <c r="E6855" s="325" t="s">
        <v>10</v>
      </c>
      <c r="F6855" s="325">
        <v>2957</v>
      </c>
      <c r="G6855" s="325">
        <v>2519</v>
      </c>
      <c r="H6855" s="325">
        <v>438</v>
      </c>
      <c r="I6855" s="325">
        <v>0.17</v>
      </c>
    </row>
    <row r="6856" spans="1:9" x14ac:dyDescent="0.25">
      <c r="A6856" s="392">
        <v>44348</v>
      </c>
      <c r="B6856" s="324" t="s">
        <v>80</v>
      </c>
      <c r="C6856" s="324" t="s">
        <v>169</v>
      </c>
      <c r="D6856" s="324" t="s">
        <v>82</v>
      </c>
      <c r="E6856" s="324" t="s">
        <v>11</v>
      </c>
      <c r="F6856" s="324">
        <v>2910</v>
      </c>
      <c r="G6856" s="324">
        <v>2582</v>
      </c>
      <c r="H6856" s="324">
        <v>328</v>
      </c>
      <c r="I6856" s="324">
        <v>0.13</v>
      </c>
    </row>
    <row r="6857" spans="1:9" x14ac:dyDescent="0.25">
      <c r="A6857" s="393">
        <v>44348</v>
      </c>
      <c r="B6857" s="325" t="s">
        <v>80</v>
      </c>
      <c r="C6857" s="325" t="s">
        <v>169</v>
      </c>
      <c r="D6857" s="325" t="s">
        <v>82</v>
      </c>
      <c r="E6857" s="325" t="s">
        <v>12</v>
      </c>
      <c r="F6857" s="325">
        <v>3075</v>
      </c>
      <c r="G6857" s="325">
        <v>2768</v>
      </c>
      <c r="H6857" s="325">
        <v>307</v>
      </c>
      <c r="I6857" s="325">
        <v>0.11</v>
      </c>
    </row>
    <row r="6858" spans="1:9" x14ac:dyDescent="0.25">
      <c r="A6858" s="392">
        <v>44348</v>
      </c>
      <c r="B6858" s="324" t="s">
        <v>80</v>
      </c>
      <c r="C6858" s="324" t="s">
        <v>169</v>
      </c>
      <c r="D6858" s="324" t="s">
        <v>82</v>
      </c>
      <c r="E6858" s="324" t="s">
        <v>13</v>
      </c>
      <c r="F6858" s="324">
        <v>6782</v>
      </c>
      <c r="G6858" s="324">
        <v>7020</v>
      </c>
      <c r="H6858" s="324">
        <v>-238</v>
      </c>
      <c r="I6858" s="324">
        <v>-0.03</v>
      </c>
    </row>
    <row r="6859" spans="1:9" x14ac:dyDescent="0.25">
      <c r="A6859" s="393">
        <v>44348</v>
      </c>
      <c r="B6859" s="325" t="s">
        <v>145</v>
      </c>
      <c r="C6859" s="325" t="s">
        <v>169</v>
      </c>
      <c r="D6859" s="325" t="s">
        <v>82</v>
      </c>
      <c r="E6859" s="325" t="s">
        <v>9</v>
      </c>
      <c r="F6859" s="325">
        <v>195</v>
      </c>
      <c r="G6859" s="325" t="s">
        <v>170</v>
      </c>
      <c r="H6859" s="325" t="s">
        <v>170</v>
      </c>
      <c r="I6859" s="325" t="s">
        <v>170</v>
      </c>
    </row>
    <row r="6860" spans="1:9" x14ac:dyDescent="0.25">
      <c r="A6860" s="392">
        <v>44348</v>
      </c>
      <c r="B6860" s="324" t="s">
        <v>145</v>
      </c>
      <c r="C6860" s="324" t="s">
        <v>169</v>
      </c>
      <c r="D6860" s="324" t="s">
        <v>82</v>
      </c>
      <c r="E6860" s="324" t="s">
        <v>10</v>
      </c>
      <c r="F6860" s="324">
        <v>197</v>
      </c>
      <c r="G6860" s="324" t="s">
        <v>170</v>
      </c>
      <c r="H6860" s="324" t="s">
        <v>170</v>
      </c>
      <c r="I6860" s="324" t="s">
        <v>170</v>
      </c>
    </row>
    <row r="6861" spans="1:9" x14ac:dyDescent="0.25">
      <c r="A6861" s="393">
        <v>44348</v>
      </c>
      <c r="B6861" s="325" t="s">
        <v>145</v>
      </c>
      <c r="C6861" s="325" t="s">
        <v>169</v>
      </c>
      <c r="D6861" s="325" t="s">
        <v>82</v>
      </c>
      <c r="E6861" s="325" t="s">
        <v>11</v>
      </c>
      <c r="F6861" s="325">
        <v>41</v>
      </c>
      <c r="G6861" s="325" t="s">
        <v>170</v>
      </c>
      <c r="H6861" s="325" t="s">
        <v>170</v>
      </c>
      <c r="I6861" s="325" t="s">
        <v>170</v>
      </c>
    </row>
    <row r="6862" spans="1:9" x14ac:dyDescent="0.25">
      <c r="A6862" s="392">
        <v>44348</v>
      </c>
      <c r="B6862" s="324" t="s">
        <v>145</v>
      </c>
      <c r="C6862" s="324" t="s">
        <v>169</v>
      </c>
      <c r="D6862" s="324" t="s">
        <v>82</v>
      </c>
      <c r="E6862" s="324" t="s">
        <v>12</v>
      </c>
      <c r="F6862" s="324">
        <v>21</v>
      </c>
      <c r="G6862" s="324" t="s">
        <v>170</v>
      </c>
      <c r="H6862" s="324" t="s">
        <v>170</v>
      </c>
      <c r="I6862" s="324" t="s">
        <v>170</v>
      </c>
    </row>
    <row r="6863" spans="1:9" x14ac:dyDescent="0.25">
      <c r="A6863" s="393">
        <v>44348</v>
      </c>
      <c r="B6863" s="325" t="s">
        <v>145</v>
      </c>
      <c r="C6863" s="325" t="s">
        <v>169</v>
      </c>
      <c r="D6863" s="325" t="s">
        <v>82</v>
      </c>
      <c r="E6863" s="325" t="s">
        <v>13</v>
      </c>
      <c r="F6863" s="325">
        <v>356</v>
      </c>
      <c r="G6863" s="325" t="s">
        <v>170</v>
      </c>
      <c r="H6863" s="325" t="s">
        <v>170</v>
      </c>
      <c r="I6863" s="325" t="s">
        <v>170</v>
      </c>
    </row>
    <row r="6864" spans="1:9" x14ac:dyDescent="0.25">
      <c r="A6864" s="392">
        <v>44348</v>
      </c>
      <c r="B6864" s="324" t="s">
        <v>85</v>
      </c>
      <c r="C6864" s="324" t="s">
        <v>169</v>
      </c>
      <c r="D6864" s="324" t="s">
        <v>82</v>
      </c>
      <c r="E6864" s="324" t="s">
        <v>9</v>
      </c>
      <c r="F6864" s="324">
        <v>993</v>
      </c>
      <c r="G6864" s="324">
        <v>837</v>
      </c>
      <c r="H6864" s="324">
        <v>156</v>
      </c>
      <c r="I6864" s="324">
        <v>0.19</v>
      </c>
    </row>
    <row r="6865" spans="1:9" x14ac:dyDescent="0.25">
      <c r="A6865" s="393">
        <v>44348</v>
      </c>
      <c r="B6865" s="325" t="s">
        <v>85</v>
      </c>
      <c r="C6865" s="325" t="s">
        <v>169</v>
      </c>
      <c r="D6865" s="325" t="s">
        <v>82</v>
      </c>
      <c r="E6865" s="325" t="s">
        <v>10</v>
      </c>
      <c r="F6865" s="325">
        <v>1026</v>
      </c>
      <c r="G6865" s="325">
        <v>848</v>
      </c>
      <c r="H6865" s="325">
        <v>178</v>
      </c>
      <c r="I6865" s="325">
        <v>0.21</v>
      </c>
    </row>
    <row r="6866" spans="1:9" x14ac:dyDescent="0.25">
      <c r="A6866" s="392">
        <v>44348</v>
      </c>
      <c r="B6866" s="324" t="s">
        <v>85</v>
      </c>
      <c r="C6866" s="324" t="s">
        <v>169</v>
      </c>
      <c r="D6866" s="324" t="s">
        <v>82</v>
      </c>
      <c r="E6866" s="324" t="s">
        <v>11</v>
      </c>
      <c r="F6866" s="324">
        <v>251</v>
      </c>
      <c r="G6866" s="324">
        <v>174</v>
      </c>
      <c r="H6866" s="324">
        <v>77</v>
      </c>
      <c r="I6866" s="324">
        <v>0.44</v>
      </c>
    </row>
    <row r="6867" spans="1:9" x14ac:dyDescent="0.25">
      <c r="A6867" s="393">
        <v>44348</v>
      </c>
      <c r="B6867" s="325" t="s">
        <v>85</v>
      </c>
      <c r="C6867" s="325" t="s">
        <v>169</v>
      </c>
      <c r="D6867" s="325" t="s">
        <v>82</v>
      </c>
      <c r="E6867" s="325" t="s">
        <v>12</v>
      </c>
      <c r="F6867" s="325">
        <v>111</v>
      </c>
      <c r="G6867" s="325">
        <v>94</v>
      </c>
      <c r="H6867" s="325">
        <v>17</v>
      </c>
      <c r="I6867" s="325">
        <v>0.18</v>
      </c>
    </row>
    <row r="6868" spans="1:9" x14ac:dyDescent="0.25">
      <c r="A6868" s="392">
        <v>44348</v>
      </c>
      <c r="B6868" s="324" t="s">
        <v>85</v>
      </c>
      <c r="C6868" s="324" t="s">
        <v>169</v>
      </c>
      <c r="D6868" s="324" t="s">
        <v>82</v>
      </c>
      <c r="E6868" s="324" t="s">
        <v>13</v>
      </c>
      <c r="F6868" s="324">
        <v>1447</v>
      </c>
      <c r="G6868" s="324">
        <v>1670</v>
      </c>
      <c r="H6868" s="324">
        <v>-223</v>
      </c>
      <c r="I6868" s="324">
        <v>-0.13</v>
      </c>
    </row>
    <row r="6869" spans="1:9" x14ac:dyDescent="0.25">
      <c r="A6869" s="393">
        <v>44348</v>
      </c>
      <c r="B6869" s="325" t="s">
        <v>86</v>
      </c>
      <c r="C6869" s="325" t="s">
        <v>169</v>
      </c>
      <c r="D6869" s="325" t="s">
        <v>82</v>
      </c>
      <c r="E6869" s="325" t="s">
        <v>9</v>
      </c>
      <c r="F6869" s="325">
        <v>482</v>
      </c>
      <c r="G6869" s="325">
        <v>427</v>
      </c>
      <c r="H6869" s="325">
        <v>55</v>
      </c>
      <c r="I6869" s="325">
        <v>0.13</v>
      </c>
    </row>
    <row r="6870" spans="1:9" x14ac:dyDescent="0.25">
      <c r="A6870" s="392">
        <v>44348</v>
      </c>
      <c r="B6870" s="324" t="s">
        <v>86</v>
      </c>
      <c r="C6870" s="324" t="s">
        <v>169</v>
      </c>
      <c r="D6870" s="324" t="s">
        <v>82</v>
      </c>
      <c r="E6870" s="324" t="s">
        <v>10</v>
      </c>
      <c r="F6870" s="324">
        <v>571</v>
      </c>
      <c r="G6870" s="324">
        <v>469</v>
      </c>
      <c r="H6870" s="324">
        <v>102</v>
      </c>
      <c r="I6870" s="324">
        <v>0.22</v>
      </c>
    </row>
    <row r="6871" spans="1:9" x14ac:dyDescent="0.25">
      <c r="A6871" s="393">
        <v>44348</v>
      </c>
      <c r="B6871" s="325" t="s">
        <v>86</v>
      </c>
      <c r="C6871" s="325" t="s">
        <v>169</v>
      </c>
      <c r="D6871" s="325" t="s">
        <v>82</v>
      </c>
      <c r="E6871" s="325" t="s">
        <v>11</v>
      </c>
      <c r="F6871" s="325">
        <v>808</v>
      </c>
      <c r="G6871" s="325">
        <v>725</v>
      </c>
      <c r="H6871" s="325">
        <v>83</v>
      </c>
      <c r="I6871" s="325">
        <v>0.11</v>
      </c>
    </row>
    <row r="6872" spans="1:9" x14ac:dyDescent="0.25">
      <c r="A6872" s="392">
        <v>44348</v>
      </c>
      <c r="B6872" s="324" t="s">
        <v>86</v>
      </c>
      <c r="C6872" s="324" t="s">
        <v>169</v>
      </c>
      <c r="D6872" s="324" t="s">
        <v>82</v>
      </c>
      <c r="E6872" s="324" t="s">
        <v>12</v>
      </c>
      <c r="F6872" s="324">
        <v>447</v>
      </c>
      <c r="G6872" s="324">
        <v>390</v>
      </c>
      <c r="H6872" s="324">
        <v>57</v>
      </c>
      <c r="I6872" s="324">
        <v>0.15</v>
      </c>
    </row>
    <row r="6873" spans="1:9" x14ac:dyDescent="0.25">
      <c r="A6873" s="393">
        <v>44348</v>
      </c>
      <c r="B6873" s="325" t="s">
        <v>86</v>
      </c>
      <c r="C6873" s="325" t="s">
        <v>169</v>
      </c>
      <c r="D6873" s="325" t="s">
        <v>82</v>
      </c>
      <c r="E6873" s="325" t="s">
        <v>13</v>
      </c>
      <c r="F6873" s="325">
        <v>905</v>
      </c>
      <c r="G6873" s="325">
        <v>959</v>
      </c>
      <c r="H6873" s="325">
        <v>-54</v>
      </c>
      <c r="I6873" s="325">
        <v>-0.06</v>
      </c>
    </row>
    <row r="6874" spans="1:9" x14ac:dyDescent="0.25">
      <c r="A6874" s="392">
        <v>44348</v>
      </c>
      <c r="B6874" s="324" t="s">
        <v>88</v>
      </c>
      <c r="C6874" s="324" t="s">
        <v>169</v>
      </c>
      <c r="D6874" s="324" t="s">
        <v>82</v>
      </c>
      <c r="E6874" s="324" t="s">
        <v>9</v>
      </c>
      <c r="F6874" s="324">
        <v>361</v>
      </c>
      <c r="G6874" s="324">
        <v>282</v>
      </c>
      <c r="H6874" s="324">
        <v>79</v>
      </c>
      <c r="I6874" s="324">
        <v>0.28000000000000003</v>
      </c>
    </row>
    <row r="6875" spans="1:9" x14ac:dyDescent="0.25">
      <c r="A6875" s="393">
        <v>44348</v>
      </c>
      <c r="B6875" s="325" t="s">
        <v>88</v>
      </c>
      <c r="C6875" s="325" t="s">
        <v>169</v>
      </c>
      <c r="D6875" s="325" t="s">
        <v>82</v>
      </c>
      <c r="E6875" s="325" t="s">
        <v>10</v>
      </c>
      <c r="F6875" s="325">
        <v>41</v>
      </c>
      <c r="G6875" s="325">
        <v>28</v>
      </c>
      <c r="H6875" s="325">
        <v>13</v>
      </c>
      <c r="I6875" s="325">
        <v>0.46</v>
      </c>
    </row>
    <row r="6876" spans="1:9" x14ac:dyDescent="0.25">
      <c r="A6876" s="392">
        <v>44348</v>
      </c>
      <c r="B6876" s="324" t="s">
        <v>88</v>
      </c>
      <c r="C6876" s="324" t="s">
        <v>169</v>
      </c>
      <c r="D6876" s="324" t="s">
        <v>82</v>
      </c>
      <c r="E6876" s="324" t="s">
        <v>11</v>
      </c>
      <c r="F6876" s="324">
        <v>106</v>
      </c>
      <c r="G6876" s="324">
        <v>83</v>
      </c>
      <c r="H6876" s="324">
        <v>23</v>
      </c>
      <c r="I6876" s="324">
        <v>0.28000000000000003</v>
      </c>
    </row>
    <row r="6877" spans="1:9" x14ac:dyDescent="0.25">
      <c r="A6877" s="393">
        <v>44348</v>
      </c>
      <c r="B6877" s="325" t="s">
        <v>88</v>
      </c>
      <c r="C6877" s="325" t="s">
        <v>169</v>
      </c>
      <c r="D6877" s="325" t="s">
        <v>82</v>
      </c>
      <c r="E6877" s="325" t="s">
        <v>12</v>
      </c>
      <c r="F6877" s="325">
        <v>71</v>
      </c>
      <c r="G6877" s="325">
        <v>59</v>
      </c>
      <c r="H6877" s="325">
        <v>12</v>
      </c>
      <c r="I6877" s="325">
        <v>0.2</v>
      </c>
    </row>
    <row r="6878" spans="1:9" x14ac:dyDescent="0.25">
      <c r="A6878" s="392">
        <v>44348</v>
      </c>
      <c r="B6878" s="324" t="s">
        <v>88</v>
      </c>
      <c r="C6878" s="324" t="s">
        <v>169</v>
      </c>
      <c r="D6878" s="324" t="s">
        <v>82</v>
      </c>
      <c r="E6878" s="324" t="s">
        <v>13</v>
      </c>
      <c r="F6878" s="324">
        <v>523</v>
      </c>
      <c r="G6878" s="324">
        <v>553</v>
      </c>
      <c r="H6878" s="324">
        <v>-30</v>
      </c>
      <c r="I6878" s="324">
        <v>-0.05</v>
      </c>
    </row>
    <row r="6879" spans="1:9" x14ac:dyDescent="0.25">
      <c r="A6879" s="393">
        <v>44348</v>
      </c>
      <c r="B6879" s="325" t="s">
        <v>89</v>
      </c>
      <c r="C6879" s="325" t="s">
        <v>169</v>
      </c>
      <c r="D6879" s="325" t="s">
        <v>82</v>
      </c>
      <c r="E6879" s="325" t="s">
        <v>9</v>
      </c>
      <c r="F6879" s="325">
        <v>51</v>
      </c>
      <c r="G6879" s="325">
        <v>44</v>
      </c>
      <c r="H6879" s="325">
        <v>7</v>
      </c>
      <c r="I6879" s="325">
        <v>0.16</v>
      </c>
    </row>
    <row r="6880" spans="1:9" x14ac:dyDescent="0.25">
      <c r="A6880" s="392">
        <v>44348</v>
      </c>
      <c r="B6880" s="324" t="s">
        <v>89</v>
      </c>
      <c r="C6880" s="324" t="s">
        <v>169</v>
      </c>
      <c r="D6880" s="324" t="s">
        <v>82</v>
      </c>
      <c r="E6880" s="324" t="s">
        <v>10</v>
      </c>
      <c r="F6880" s="324">
        <v>63</v>
      </c>
      <c r="G6880" s="324">
        <v>55</v>
      </c>
      <c r="H6880" s="324">
        <v>8</v>
      </c>
      <c r="I6880" s="324">
        <v>0.15</v>
      </c>
    </row>
    <row r="6881" spans="1:9" x14ac:dyDescent="0.25">
      <c r="A6881" s="393">
        <v>44348</v>
      </c>
      <c r="B6881" s="325" t="s">
        <v>89</v>
      </c>
      <c r="C6881" s="325" t="s">
        <v>169</v>
      </c>
      <c r="D6881" s="325" t="s">
        <v>82</v>
      </c>
      <c r="E6881" s="325" t="s">
        <v>11</v>
      </c>
      <c r="F6881" s="325">
        <v>72</v>
      </c>
      <c r="G6881" s="325">
        <v>67</v>
      </c>
      <c r="H6881" s="325">
        <v>5</v>
      </c>
      <c r="I6881" s="325">
        <v>7.0000000000000007E-2</v>
      </c>
    </row>
    <row r="6882" spans="1:9" x14ac:dyDescent="0.25">
      <c r="A6882" s="392">
        <v>44348</v>
      </c>
      <c r="B6882" s="324" t="s">
        <v>89</v>
      </c>
      <c r="C6882" s="324" t="s">
        <v>169</v>
      </c>
      <c r="D6882" s="324" t="s">
        <v>82</v>
      </c>
      <c r="E6882" s="324" t="s">
        <v>12</v>
      </c>
      <c r="F6882" s="324">
        <v>140</v>
      </c>
      <c r="G6882" s="324">
        <v>129</v>
      </c>
      <c r="H6882" s="324">
        <v>11</v>
      </c>
      <c r="I6882" s="324">
        <v>0.09</v>
      </c>
    </row>
    <row r="6883" spans="1:9" x14ac:dyDescent="0.25">
      <c r="A6883" s="393">
        <v>44348</v>
      </c>
      <c r="B6883" s="325" t="s">
        <v>89</v>
      </c>
      <c r="C6883" s="325" t="s">
        <v>169</v>
      </c>
      <c r="D6883" s="325" t="s">
        <v>82</v>
      </c>
      <c r="E6883" s="325" t="s">
        <v>13</v>
      </c>
      <c r="F6883" s="325">
        <v>660</v>
      </c>
      <c r="G6883" s="325">
        <v>612</v>
      </c>
      <c r="H6883" s="325">
        <v>48</v>
      </c>
      <c r="I6883" s="325">
        <v>0.08</v>
      </c>
    </row>
    <row r="6884" spans="1:9" x14ac:dyDescent="0.25">
      <c r="A6884" s="392">
        <v>44348</v>
      </c>
      <c r="B6884" s="324" t="s">
        <v>147</v>
      </c>
      <c r="C6884" s="324" t="s">
        <v>169</v>
      </c>
      <c r="D6884" s="324" t="s">
        <v>82</v>
      </c>
      <c r="E6884" s="324" t="s">
        <v>9</v>
      </c>
      <c r="F6884" s="324">
        <v>8</v>
      </c>
      <c r="G6884" s="324" t="s">
        <v>170</v>
      </c>
      <c r="H6884" s="324" t="s">
        <v>170</v>
      </c>
      <c r="I6884" s="324" t="s">
        <v>170</v>
      </c>
    </row>
    <row r="6885" spans="1:9" x14ac:dyDescent="0.25">
      <c r="A6885" s="393">
        <v>44348</v>
      </c>
      <c r="B6885" s="325" t="s">
        <v>147</v>
      </c>
      <c r="C6885" s="325" t="s">
        <v>169</v>
      </c>
      <c r="D6885" s="325" t="s">
        <v>82</v>
      </c>
      <c r="E6885" s="325" t="s">
        <v>10</v>
      </c>
      <c r="F6885" s="325">
        <v>21</v>
      </c>
      <c r="G6885" s="325" t="s">
        <v>170</v>
      </c>
      <c r="H6885" s="325" t="s">
        <v>170</v>
      </c>
      <c r="I6885" s="325" t="s">
        <v>170</v>
      </c>
    </row>
    <row r="6886" spans="1:9" x14ac:dyDescent="0.25">
      <c r="A6886" s="392">
        <v>44348</v>
      </c>
      <c r="B6886" s="324" t="s">
        <v>147</v>
      </c>
      <c r="C6886" s="324" t="s">
        <v>169</v>
      </c>
      <c r="D6886" s="324" t="s">
        <v>82</v>
      </c>
      <c r="E6886" s="324" t="s">
        <v>11</v>
      </c>
      <c r="F6886" s="324">
        <v>11</v>
      </c>
      <c r="G6886" s="324" t="s">
        <v>170</v>
      </c>
      <c r="H6886" s="324" t="s">
        <v>170</v>
      </c>
      <c r="I6886" s="324" t="s">
        <v>170</v>
      </c>
    </row>
    <row r="6887" spans="1:9" x14ac:dyDescent="0.25">
      <c r="A6887" s="393">
        <v>44348</v>
      </c>
      <c r="B6887" s="325" t="s">
        <v>147</v>
      </c>
      <c r="C6887" s="325" t="s">
        <v>169</v>
      </c>
      <c r="D6887" s="325" t="s">
        <v>82</v>
      </c>
      <c r="E6887" s="325" t="s">
        <v>12</v>
      </c>
      <c r="F6887" s="325">
        <v>24</v>
      </c>
      <c r="G6887" s="325" t="s">
        <v>170</v>
      </c>
      <c r="H6887" s="325" t="s">
        <v>170</v>
      </c>
      <c r="I6887" s="325" t="s">
        <v>170</v>
      </c>
    </row>
    <row r="6888" spans="1:9" x14ac:dyDescent="0.25">
      <c r="A6888" s="392">
        <v>44348</v>
      </c>
      <c r="B6888" s="324" t="s">
        <v>147</v>
      </c>
      <c r="C6888" s="324" t="s">
        <v>169</v>
      </c>
      <c r="D6888" s="324" t="s">
        <v>82</v>
      </c>
      <c r="E6888" s="324" t="s">
        <v>13</v>
      </c>
      <c r="F6888" s="324">
        <v>92</v>
      </c>
      <c r="G6888" s="324" t="s">
        <v>170</v>
      </c>
      <c r="H6888" s="324" t="s">
        <v>170</v>
      </c>
      <c r="I6888" s="324" t="s">
        <v>170</v>
      </c>
    </row>
    <row r="6889" spans="1:9" x14ac:dyDescent="0.25">
      <c r="A6889" s="393">
        <v>44348</v>
      </c>
      <c r="B6889" s="325" t="s">
        <v>148</v>
      </c>
      <c r="C6889" s="325" t="s">
        <v>169</v>
      </c>
      <c r="D6889" s="325" t="s">
        <v>82</v>
      </c>
      <c r="E6889" s="325" t="s">
        <v>9</v>
      </c>
      <c r="F6889" s="325">
        <v>201</v>
      </c>
      <c r="G6889" s="325" t="s">
        <v>170</v>
      </c>
      <c r="H6889" s="325" t="s">
        <v>170</v>
      </c>
      <c r="I6889" s="325" t="s">
        <v>170</v>
      </c>
    </row>
    <row r="6890" spans="1:9" x14ac:dyDescent="0.25">
      <c r="A6890" s="392">
        <v>44348</v>
      </c>
      <c r="B6890" s="324" t="s">
        <v>148</v>
      </c>
      <c r="C6890" s="324" t="s">
        <v>169</v>
      </c>
      <c r="D6890" s="324" t="s">
        <v>82</v>
      </c>
      <c r="E6890" s="324" t="s">
        <v>10</v>
      </c>
      <c r="F6890" s="324">
        <v>30</v>
      </c>
      <c r="G6890" s="324" t="s">
        <v>170</v>
      </c>
      <c r="H6890" s="324" t="s">
        <v>170</v>
      </c>
      <c r="I6890" s="324" t="s">
        <v>170</v>
      </c>
    </row>
    <row r="6891" spans="1:9" x14ac:dyDescent="0.25">
      <c r="A6891" s="393">
        <v>44348</v>
      </c>
      <c r="B6891" s="325" t="s">
        <v>148</v>
      </c>
      <c r="C6891" s="325" t="s">
        <v>169</v>
      </c>
      <c r="D6891" s="325" t="s">
        <v>82</v>
      </c>
      <c r="E6891" s="325" t="s">
        <v>11</v>
      </c>
      <c r="F6891" s="325">
        <v>95</v>
      </c>
      <c r="G6891" s="325" t="s">
        <v>170</v>
      </c>
      <c r="H6891" s="325" t="s">
        <v>170</v>
      </c>
      <c r="I6891" s="325" t="s">
        <v>170</v>
      </c>
    </row>
    <row r="6892" spans="1:9" x14ac:dyDescent="0.25">
      <c r="A6892" s="392">
        <v>44348</v>
      </c>
      <c r="B6892" s="324" t="s">
        <v>148</v>
      </c>
      <c r="C6892" s="324" t="s">
        <v>169</v>
      </c>
      <c r="D6892" s="324" t="s">
        <v>82</v>
      </c>
      <c r="E6892" s="324" t="s">
        <v>12</v>
      </c>
      <c r="F6892" s="324">
        <v>61</v>
      </c>
      <c r="G6892" s="324" t="s">
        <v>170</v>
      </c>
      <c r="H6892" s="324" t="s">
        <v>170</v>
      </c>
      <c r="I6892" s="324" t="s">
        <v>170</v>
      </c>
    </row>
    <row r="6893" spans="1:9" x14ac:dyDescent="0.25">
      <c r="A6893" s="393">
        <v>44348</v>
      </c>
      <c r="B6893" s="325" t="s">
        <v>148</v>
      </c>
      <c r="C6893" s="325" t="s">
        <v>169</v>
      </c>
      <c r="D6893" s="325" t="s">
        <v>82</v>
      </c>
      <c r="E6893" s="325" t="s">
        <v>13</v>
      </c>
      <c r="F6893" s="325">
        <v>370</v>
      </c>
      <c r="G6893" s="325" t="s">
        <v>170</v>
      </c>
      <c r="H6893" s="325" t="s">
        <v>170</v>
      </c>
      <c r="I6893" s="325" t="s">
        <v>170</v>
      </c>
    </row>
    <row r="6894" spans="1:9" x14ac:dyDescent="0.25">
      <c r="A6894" s="392">
        <v>44348</v>
      </c>
      <c r="B6894" s="324" t="s">
        <v>91</v>
      </c>
      <c r="C6894" s="324" t="s">
        <v>169</v>
      </c>
      <c r="D6894" s="324" t="s">
        <v>82</v>
      </c>
      <c r="E6894" s="324" t="s">
        <v>9</v>
      </c>
      <c r="F6894" s="324">
        <v>638</v>
      </c>
      <c r="G6894" s="324">
        <v>584</v>
      </c>
      <c r="H6894" s="324">
        <v>54</v>
      </c>
      <c r="I6894" s="324">
        <v>0.09</v>
      </c>
    </row>
    <row r="6895" spans="1:9" x14ac:dyDescent="0.25">
      <c r="A6895" s="393">
        <v>44348</v>
      </c>
      <c r="B6895" s="325" t="s">
        <v>91</v>
      </c>
      <c r="C6895" s="325" t="s">
        <v>169</v>
      </c>
      <c r="D6895" s="325" t="s">
        <v>82</v>
      </c>
      <c r="E6895" s="325" t="s">
        <v>10</v>
      </c>
      <c r="F6895" s="325">
        <v>204</v>
      </c>
      <c r="G6895" s="325">
        <v>191</v>
      </c>
      <c r="H6895" s="325">
        <v>13</v>
      </c>
      <c r="I6895" s="325">
        <v>7.0000000000000007E-2</v>
      </c>
    </row>
    <row r="6896" spans="1:9" x14ac:dyDescent="0.25">
      <c r="A6896" s="392">
        <v>44348</v>
      </c>
      <c r="B6896" s="324" t="s">
        <v>91</v>
      </c>
      <c r="C6896" s="324" t="s">
        <v>169</v>
      </c>
      <c r="D6896" s="324" t="s">
        <v>82</v>
      </c>
      <c r="E6896" s="324" t="s">
        <v>11</v>
      </c>
      <c r="F6896" s="324">
        <v>622</v>
      </c>
      <c r="G6896" s="324">
        <v>578</v>
      </c>
      <c r="H6896" s="324">
        <v>44</v>
      </c>
      <c r="I6896" s="324">
        <v>0.08</v>
      </c>
    </row>
    <row r="6897" spans="1:9" x14ac:dyDescent="0.25">
      <c r="A6897" s="393">
        <v>44348</v>
      </c>
      <c r="B6897" s="325" t="s">
        <v>91</v>
      </c>
      <c r="C6897" s="325" t="s">
        <v>169</v>
      </c>
      <c r="D6897" s="325" t="s">
        <v>82</v>
      </c>
      <c r="E6897" s="325" t="s">
        <v>12</v>
      </c>
      <c r="F6897" s="325">
        <v>1279</v>
      </c>
      <c r="G6897" s="325">
        <v>1197</v>
      </c>
      <c r="H6897" s="325">
        <v>82</v>
      </c>
      <c r="I6897" s="325">
        <v>7.0000000000000007E-2</v>
      </c>
    </row>
    <row r="6898" spans="1:9" x14ac:dyDescent="0.25">
      <c r="A6898" s="392">
        <v>44348</v>
      </c>
      <c r="B6898" s="324" t="s">
        <v>91</v>
      </c>
      <c r="C6898" s="324" t="s">
        <v>169</v>
      </c>
      <c r="D6898" s="324" t="s">
        <v>82</v>
      </c>
      <c r="E6898" s="324" t="s">
        <v>13</v>
      </c>
      <c r="F6898" s="324">
        <v>425</v>
      </c>
      <c r="G6898" s="324">
        <v>392</v>
      </c>
      <c r="H6898" s="324">
        <v>33</v>
      </c>
      <c r="I6898" s="324">
        <v>0.08</v>
      </c>
    </row>
    <row r="6899" spans="1:9" x14ac:dyDescent="0.25">
      <c r="A6899" s="393">
        <v>44348</v>
      </c>
      <c r="B6899" s="325" t="s">
        <v>92</v>
      </c>
      <c r="C6899" s="325" t="s">
        <v>169</v>
      </c>
      <c r="D6899" s="325" t="s">
        <v>82</v>
      </c>
      <c r="E6899" s="325" t="s">
        <v>9</v>
      </c>
      <c r="F6899" s="325">
        <v>589</v>
      </c>
      <c r="G6899" s="325">
        <v>535</v>
      </c>
      <c r="H6899" s="325">
        <v>54</v>
      </c>
      <c r="I6899" s="325">
        <v>0.1</v>
      </c>
    </row>
    <row r="6900" spans="1:9" x14ac:dyDescent="0.25">
      <c r="A6900" s="392">
        <v>44348</v>
      </c>
      <c r="B6900" s="324" t="s">
        <v>92</v>
      </c>
      <c r="C6900" s="324" t="s">
        <v>169</v>
      </c>
      <c r="D6900" s="324" t="s">
        <v>82</v>
      </c>
      <c r="E6900" s="324" t="s">
        <v>10</v>
      </c>
      <c r="F6900" s="324">
        <v>301</v>
      </c>
      <c r="G6900" s="324">
        <v>282</v>
      </c>
      <c r="H6900" s="324">
        <v>19</v>
      </c>
      <c r="I6900" s="324">
        <v>7.0000000000000007E-2</v>
      </c>
    </row>
    <row r="6901" spans="1:9" x14ac:dyDescent="0.25">
      <c r="A6901" s="393">
        <v>44348</v>
      </c>
      <c r="B6901" s="325" t="s">
        <v>92</v>
      </c>
      <c r="C6901" s="325" t="s">
        <v>169</v>
      </c>
      <c r="D6901" s="325" t="s">
        <v>82</v>
      </c>
      <c r="E6901" s="325" t="s">
        <v>11</v>
      </c>
      <c r="F6901" s="325">
        <v>18</v>
      </c>
      <c r="G6901" s="325">
        <v>17</v>
      </c>
      <c r="H6901" s="325">
        <v>1</v>
      </c>
      <c r="I6901" s="325">
        <v>0.06</v>
      </c>
    </row>
    <row r="6902" spans="1:9" x14ac:dyDescent="0.25">
      <c r="A6902" s="392">
        <v>44348</v>
      </c>
      <c r="B6902" s="324" t="s">
        <v>92</v>
      </c>
      <c r="C6902" s="324" t="s">
        <v>169</v>
      </c>
      <c r="D6902" s="324" t="s">
        <v>82</v>
      </c>
      <c r="E6902" s="324" t="s">
        <v>12</v>
      </c>
      <c r="F6902" s="324">
        <v>16</v>
      </c>
      <c r="G6902" s="324">
        <v>14</v>
      </c>
      <c r="H6902" s="324">
        <v>2</v>
      </c>
      <c r="I6902" s="324">
        <v>0.14000000000000001</v>
      </c>
    </row>
    <row r="6903" spans="1:9" x14ac:dyDescent="0.25">
      <c r="A6903" s="393">
        <v>44348</v>
      </c>
      <c r="B6903" s="325" t="s">
        <v>92</v>
      </c>
      <c r="C6903" s="325" t="s">
        <v>169</v>
      </c>
      <c r="D6903" s="325" t="s">
        <v>82</v>
      </c>
      <c r="E6903" s="325" t="s">
        <v>13</v>
      </c>
      <c r="F6903" s="325">
        <v>323</v>
      </c>
      <c r="G6903" s="325">
        <v>326</v>
      </c>
      <c r="H6903" s="325">
        <v>-3</v>
      </c>
      <c r="I6903" s="325">
        <v>-0.01</v>
      </c>
    </row>
    <row r="6904" spans="1:9" x14ac:dyDescent="0.25">
      <c r="A6904" s="392">
        <v>44348</v>
      </c>
      <c r="B6904" s="324" t="s">
        <v>155</v>
      </c>
      <c r="C6904" s="324" t="s">
        <v>169</v>
      </c>
      <c r="D6904" s="324" t="s">
        <v>82</v>
      </c>
      <c r="E6904" s="324" t="s">
        <v>9</v>
      </c>
      <c r="F6904" s="324">
        <v>35</v>
      </c>
      <c r="G6904" s="324" t="s">
        <v>170</v>
      </c>
      <c r="H6904" s="324" t="s">
        <v>170</v>
      </c>
      <c r="I6904" s="324" t="s">
        <v>170</v>
      </c>
    </row>
    <row r="6905" spans="1:9" x14ac:dyDescent="0.25">
      <c r="A6905" s="393">
        <v>44348</v>
      </c>
      <c r="B6905" s="325" t="s">
        <v>155</v>
      </c>
      <c r="C6905" s="325" t="s">
        <v>169</v>
      </c>
      <c r="D6905" s="325" t="s">
        <v>82</v>
      </c>
      <c r="E6905" s="325" t="s">
        <v>10</v>
      </c>
      <c r="F6905" s="325">
        <v>41</v>
      </c>
      <c r="G6905" s="325" t="s">
        <v>170</v>
      </c>
      <c r="H6905" s="325" t="s">
        <v>170</v>
      </c>
      <c r="I6905" s="325" t="s">
        <v>170</v>
      </c>
    </row>
    <row r="6906" spans="1:9" x14ac:dyDescent="0.25">
      <c r="A6906" s="392">
        <v>44348</v>
      </c>
      <c r="B6906" s="324" t="s">
        <v>155</v>
      </c>
      <c r="C6906" s="324" t="s">
        <v>169</v>
      </c>
      <c r="D6906" s="324" t="s">
        <v>82</v>
      </c>
      <c r="E6906" s="324" t="s">
        <v>11</v>
      </c>
      <c r="F6906" s="324">
        <v>56</v>
      </c>
      <c r="G6906" s="324" t="s">
        <v>170</v>
      </c>
      <c r="H6906" s="324" t="s">
        <v>170</v>
      </c>
      <c r="I6906" s="324" t="s">
        <v>170</v>
      </c>
    </row>
    <row r="6907" spans="1:9" x14ac:dyDescent="0.25">
      <c r="A6907" s="393">
        <v>44348</v>
      </c>
      <c r="B6907" s="325" t="s">
        <v>155</v>
      </c>
      <c r="C6907" s="325" t="s">
        <v>169</v>
      </c>
      <c r="D6907" s="325" t="s">
        <v>82</v>
      </c>
      <c r="E6907" s="325" t="s">
        <v>12</v>
      </c>
      <c r="F6907" s="325">
        <v>105</v>
      </c>
      <c r="G6907" s="325" t="s">
        <v>170</v>
      </c>
      <c r="H6907" s="325" t="s">
        <v>170</v>
      </c>
      <c r="I6907" s="325" t="s">
        <v>170</v>
      </c>
    </row>
    <row r="6908" spans="1:9" x14ac:dyDescent="0.25">
      <c r="A6908" s="392">
        <v>44348</v>
      </c>
      <c r="B6908" s="324" t="s">
        <v>155</v>
      </c>
      <c r="C6908" s="324" t="s">
        <v>169</v>
      </c>
      <c r="D6908" s="324" t="s">
        <v>82</v>
      </c>
      <c r="E6908" s="324" t="s">
        <v>13</v>
      </c>
      <c r="F6908" s="324">
        <v>496</v>
      </c>
      <c r="G6908" s="324" t="s">
        <v>170</v>
      </c>
      <c r="H6908" s="324" t="s">
        <v>170</v>
      </c>
      <c r="I6908" s="324" t="s">
        <v>170</v>
      </c>
    </row>
    <row r="6909" spans="1:9" x14ac:dyDescent="0.25">
      <c r="A6909" s="393">
        <v>44348</v>
      </c>
      <c r="B6909" s="325" t="s">
        <v>156</v>
      </c>
      <c r="C6909" s="325" t="s">
        <v>169</v>
      </c>
      <c r="D6909" s="325" t="s">
        <v>82</v>
      </c>
      <c r="E6909" s="325" t="s">
        <v>9</v>
      </c>
      <c r="F6909" s="325">
        <v>14</v>
      </c>
      <c r="G6909" s="325" t="s">
        <v>170</v>
      </c>
      <c r="H6909" s="325" t="s">
        <v>170</v>
      </c>
      <c r="I6909" s="325" t="s">
        <v>170</v>
      </c>
    </row>
    <row r="6910" spans="1:9" x14ac:dyDescent="0.25">
      <c r="A6910" s="392">
        <v>44348</v>
      </c>
      <c r="B6910" s="324" t="s">
        <v>156</v>
      </c>
      <c r="C6910" s="324" t="s">
        <v>169</v>
      </c>
      <c r="D6910" s="324" t="s">
        <v>82</v>
      </c>
      <c r="E6910" s="324" t="s">
        <v>10</v>
      </c>
      <c r="F6910" s="324">
        <v>94</v>
      </c>
      <c r="G6910" s="324" t="s">
        <v>170</v>
      </c>
      <c r="H6910" s="324" t="s">
        <v>170</v>
      </c>
      <c r="I6910" s="324" t="s">
        <v>170</v>
      </c>
    </row>
    <row r="6911" spans="1:9" x14ac:dyDescent="0.25">
      <c r="A6911" s="393">
        <v>44348</v>
      </c>
      <c r="B6911" s="325" t="s">
        <v>156</v>
      </c>
      <c r="C6911" s="325" t="s">
        <v>169</v>
      </c>
      <c r="D6911" s="325" t="s">
        <v>82</v>
      </c>
      <c r="E6911" s="325" t="s">
        <v>11</v>
      </c>
      <c r="F6911" s="325">
        <v>146</v>
      </c>
      <c r="G6911" s="325" t="s">
        <v>170</v>
      </c>
      <c r="H6911" s="325" t="s">
        <v>170</v>
      </c>
      <c r="I6911" s="325" t="s">
        <v>170</v>
      </c>
    </row>
    <row r="6912" spans="1:9" x14ac:dyDescent="0.25">
      <c r="A6912" s="392">
        <v>44348</v>
      </c>
      <c r="B6912" s="324" t="s">
        <v>156</v>
      </c>
      <c r="C6912" s="324" t="s">
        <v>169</v>
      </c>
      <c r="D6912" s="324" t="s">
        <v>82</v>
      </c>
      <c r="E6912" s="324" t="s">
        <v>12</v>
      </c>
      <c r="F6912" s="324">
        <v>204</v>
      </c>
      <c r="G6912" s="324" t="s">
        <v>170</v>
      </c>
      <c r="H6912" s="324" t="s">
        <v>170</v>
      </c>
      <c r="I6912" s="324" t="s">
        <v>170</v>
      </c>
    </row>
    <row r="6913" spans="1:9" x14ac:dyDescent="0.25">
      <c r="A6913" s="393">
        <v>44348</v>
      </c>
      <c r="B6913" s="325" t="s">
        <v>156</v>
      </c>
      <c r="C6913" s="325" t="s">
        <v>169</v>
      </c>
      <c r="D6913" s="325" t="s">
        <v>82</v>
      </c>
      <c r="E6913" s="325" t="s">
        <v>13</v>
      </c>
      <c r="F6913" s="325">
        <v>209</v>
      </c>
      <c r="G6913" s="325" t="s">
        <v>170</v>
      </c>
      <c r="H6913" s="325" t="s">
        <v>170</v>
      </c>
      <c r="I6913" s="325" t="s">
        <v>170</v>
      </c>
    </row>
    <row r="6914" spans="1:9" x14ac:dyDescent="0.25">
      <c r="A6914" s="392">
        <v>44348</v>
      </c>
      <c r="B6914" s="324" t="s">
        <v>93</v>
      </c>
      <c r="C6914" s="324" t="s">
        <v>169</v>
      </c>
      <c r="D6914" s="324" t="s">
        <v>82</v>
      </c>
      <c r="E6914" s="324" t="s">
        <v>9</v>
      </c>
      <c r="F6914" s="324">
        <v>29</v>
      </c>
      <c r="G6914" s="324">
        <v>19</v>
      </c>
      <c r="H6914" s="324">
        <v>10</v>
      </c>
      <c r="I6914" s="324">
        <v>0.53</v>
      </c>
    </row>
    <row r="6915" spans="1:9" x14ac:dyDescent="0.25">
      <c r="A6915" s="393">
        <v>44348</v>
      </c>
      <c r="B6915" s="325" t="s">
        <v>93</v>
      </c>
      <c r="C6915" s="325" t="s">
        <v>169</v>
      </c>
      <c r="D6915" s="325" t="s">
        <v>82</v>
      </c>
      <c r="E6915" s="325" t="s">
        <v>10</v>
      </c>
      <c r="F6915" s="325">
        <v>134</v>
      </c>
      <c r="G6915" s="325">
        <v>107</v>
      </c>
      <c r="H6915" s="325">
        <v>27</v>
      </c>
      <c r="I6915" s="325">
        <v>0.25</v>
      </c>
    </row>
    <row r="6916" spans="1:9" x14ac:dyDescent="0.25">
      <c r="A6916" s="392">
        <v>44348</v>
      </c>
      <c r="B6916" s="324" t="s">
        <v>93</v>
      </c>
      <c r="C6916" s="324" t="s">
        <v>169</v>
      </c>
      <c r="D6916" s="324" t="s">
        <v>82</v>
      </c>
      <c r="E6916" s="324" t="s">
        <v>11</v>
      </c>
      <c r="F6916" s="324">
        <v>176</v>
      </c>
      <c r="G6916" s="324">
        <v>162</v>
      </c>
      <c r="H6916" s="324">
        <v>14</v>
      </c>
      <c r="I6916" s="324">
        <v>0.09</v>
      </c>
    </row>
    <row r="6917" spans="1:9" x14ac:dyDescent="0.25">
      <c r="A6917" s="393">
        <v>44348</v>
      </c>
      <c r="B6917" s="325" t="s">
        <v>93</v>
      </c>
      <c r="C6917" s="325" t="s">
        <v>169</v>
      </c>
      <c r="D6917" s="325" t="s">
        <v>82</v>
      </c>
      <c r="E6917" s="325" t="s">
        <v>12</v>
      </c>
      <c r="F6917" s="325">
        <v>289</v>
      </c>
      <c r="G6917" s="325">
        <v>254</v>
      </c>
      <c r="H6917" s="325">
        <v>35</v>
      </c>
      <c r="I6917" s="325">
        <v>0.14000000000000001</v>
      </c>
    </row>
    <row r="6918" spans="1:9" x14ac:dyDescent="0.25">
      <c r="A6918" s="392">
        <v>44348</v>
      </c>
      <c r="B6918" s="324" t="s">
        <v>93</v>
      </c>
      <c r="C6918" s="324" t="s">
        <v>169</v>
      </c>
      <c r="D6918" s="324" t="s">
        <v>82</v>
      </c>
      <c r="E6918" s="324" t="s">
        <v>13</v>
      </c>
      <c r="F6918" s="324">
        <v>360</v>
      </c>
      <c r="G6918" s="324">
        <v>374</v>
      </c>
      <c r="H6918" s="324">
        <v>-14</v>
      </c>
      <c r="I6918" s="324">
        <v>-0.04</v>
      </c>
    </row>
    <row r="6919" spans="1:9" x14ac:dyDescent="0.25">
      <c r="A6919" s="393">
        <v>44348</v>
      </c>
      <c r="B6919" s="325" t="s">
        <v>171</v>
      </c>
      <c r="C6919" s="325" t="s">
        <v>169</v>
      </c>
      <c r="D6919" s="325" t="s">
        <v>82</v>
      </c>
      <c r="E6919" s="325" t="s">
        <v>9</v>
      </c>
      <c r="F6919" s="325" t="s">
        <v>170</v>
      </c>
      <c r="G6919" s="325" t="s">
        <v>170</v>
      </c>
      <c r="H6919" s="325" t="s">
        <v>170</v>
      </c>
      <c r="I6919" s="325" t="s">
        <v>170</v>
      </c>
    </row>
    <row r="6920" spans="1:9" x14ac:dyDescent="0.25">
      <c r="A6920" s="392">
        <v>44348</v>
      </c>
      <c r="B6920" s="324" t="s">
        <v>171</v>
      </c>
      <c r="C6920" s="324" t="s">
        <v>169</v>
      </c>
      <c r="D6920" s="324" t="s">
        <v>82</v>
      </c>
      <c r="E6920" s="324" t="s">
        <v>10</v>
      </c>
      <c r="F6920" s="324" t="s">
        <v>170</v>
      </c>
      <c r="G6920" s="324" t="s">
        <v>170</v>
      </c>
      <c r="H6920" s="324" t="s">
        <v>170</v>
      </c>
      <c r="I6920" s="324" t="s">
        <v>170</v>
      </c>
    </row>
    <row r="6921" spans="1:9" x14ac:dyDescent="0.25">
      <c r="A6921" s="393">
        <v>44348</v>
      </c>
      <c r="B6921" s="325" t="s">
        <v>171</v>
      </c>
      <c r="C6921" s="325" t="s">
        <v>169</v>
      </c>
      <c r="D6921" s="325" t="s">
        <v>82</v>
      </c>
      <c r="E6921" s="325" t="s">
        <v>11</v>
      </c>
      <c r="F6921" s="325" t="s">
        <v>170</v>
      </c>
      <c r="G6921" s="325" t="s">
        <v>170</v>
      </c>
      <c r="H6921" s="325" t="s">
        <v>170</v>
      </c>
      <c r="I6921" s="325" t="s">
        <v>170</v>
      </c>
    </row>
    <row r="6922" spans="1:9" x14ac:dyDescent="0.25">
      <c r="A6922" s="392">
        <v>44348</v>
      </c>
      <c r="B6922" s="324" t="s">
        <v>171</v>
      </c>
      <c r="C6922" s="324" t="s">
        <v>169</v>
      </c>
      <c r="D6922" s="324" t="s">
        <v>82</v>
      </c>
      <c r="E6922" s="324" t="s">
        <v>12</v>
      </c>
      <c r="F6922" s="324" t="s">
        <v>170</v>
      </c>
      <c r="G6922" s="324" t="s">
        <v>170</v>
      </c>
      <c r="H6922" s="324" t="s">
        <v>170</v>
      </c>
      <c r="I6922" s="324" t="s">
        <v>170</v>
      </c>
    </row>
    <row r="6923" spans="1:9" x14ac:dyDescent="0.25">
      <c r="A6923" s="393">
        <v>44348</v>
      </c>
      <c r="B6923" s="325" t="s">
        <v>171</v>
      </c>
      <c r="C6923" s="325" t="s">
        <v>169</v>
      </c>
      <c r="D6923" s="325" t="s">
        <v>82</v>
      </c>
      <c r="E6923" s="325" t="s">
        <v>13</v>
      </c>
      <c r="F6923" s="325" t="s">
        <v>170</v>
      </c>
      <c r="G6923" s="325" t="s">
        <v>170</v>
      </c>
      <c r="H6923" s="325" t="s">
        <v>170</v>
      </c>
      <c r="I6923" s="325" t="s">
        <v>170</v>
      </c>
    </row>
    <row r="6924" spans="1:9" x14ac:dyDescent="0.25">
      <c r="A6924" s="392">
        <v>44348</v>
      </c>
      <c r="B6924" s="324" t="s">
        <v>157</v>
      </c>
      <c r="C6924" s="324" t="s">
        <v>169</v>
      </c>
      <c r="D6924" s="324" t="s">
        <v>82</v>
      </c>
      <c r="E6924" s="324" t="s">
        <v>9</v>
      </c>
      <c r="F6924" s="324">
        <v>63</v>
      </c>
      <c r="G6924" s="324" t="s">
        <v>170</v>
      </c>
      <c r="H6924" s="324" t="s">
        <v>170</v>
      </c>
      <c r="I6924" s="324" t="s">
        <v>170</v>
      </c>
    </row>
    <row r="6925" spans="1:9" x14ac:dyDescent="0.25">
      <c r="A6925" s="393">
        <v>44348</v>
      </c>
      <c r="B6925" s="325" t="s">
        <v>157</v>
      </c>
      <c r="C6925" s="325" t="s">
        <v>169</v>
      </c>
      <c r="D6925" s="325" t="s">
        <v>82</v>
      </c>
      <c r="E6925" s="325" t="s">
        <v>10</v>
      </c>
      <c r="F6925" s="325">
        <v>15</v>
      </c>
      <c r="G6925" s="325" t="s">
        <v>170</v>
      </c>
      <c r="H6925" s="325" t="s">
        <v>170</v>
      </c>
      <c r="I6925" s="325" t="s">
        <v>170</v>
      </c>
    </row>
    <row r="6926" spans="1:9" x14ac:dyDescent="0.25">
      <c r="A6926" s="392">
        <v>44348</v>
      </c>
      <c r="B6926" s="324" t="s">
        <v>157</v>
      </c>
      <c r="C6926" s="324" t="s">
        <v>169</v>
      </c>
      <c r="D6926" s="324" t="s">
        <v>82</v>
      </c>
      <c r="E6926" s="324" t="s">
        <v>11</v>
      </c>
      <c r="F6926" s="324">
        <v>57</v>
      </c>
      <c r="G6926" s="324" t="s">
        <v>170</v>
      </c>
      <c r="H6926" s="324" t="s">
        <v>170</v>
      </c>
      <c r="I6926" s="324" t="s">
        <v>170</v>
      </c>
    </row>
    <row r="6927" spans="1:9" x14ac:dyDescent="0.25">
      <c r="A6927" s="393">
        <v>44348</v>
      </c>
      <c r="B6927" s="325" t="s">
        <v>157</v>
      </c>
      <c r="C6927" s="325" t="s">
        <v>169</v>
      </c>
      <c r="D6927" s="325" t="s">
        <v>82</v>
      </c>
      <c r="E6927" s="325" t="s">
        <v>12</v>
      </c>
      <c r="F6927" s="325">
        <v>39</v>
      </c>
      <c r="G6927" s="325" t="s">
        <v>170</v>
      </c>
      <c r="H6927" s="325" t="s">
        <v>170</v>
      </c>
      <c r="I6927" s="325" t="s">
        <v>170</v>
      </c>
    </row>
    <row r="6928" spans="1:9" x14ac:dyDescent="0.25">
      <c r="A6928" s="392">
        <v>44348</v>
      </c>
      <c r="B6928" s="324" t="s">
        <v>157</v>
      </c>
      <c r="C6928" s="324" t="s">
        <v>169</v>
      </c>
      <c r="D6928" s="324" t="s">
        <v>82</v>
      </c>
      <c r="E6928" s="324" t="s">
        <v>13</v>
      </c>
      <c r="F6928" s="324">
        <v>221</v>
      </c>
      <c r="G6928" s="324" t="s">
        <v>170</v>
      </c>
      <c r="H6928" s="324" t="s">
        <v>170</v>
      </c>
      <c r="I6928" s="324" t="s">
        <v>170</v>
      </c>
    </row>
    <row r="6929" spans="1:9" x14ac:dyDescent="0.25">
      <c r="A6929" s="393">
        <v>44348</v>
      </c>
      <c r="B6929" s="325" t="s">
        <v>158</v>
      </c>
      <c r="C6929" s="325" t="s">
        <v>169</v>
      </c>
      <c r="D6929" s="325" t="s">
        <v>82</v>
      </c>
      <c r="E6929" s="325" t="s">
        <v>9</v>
      </c>
      <c r="F6929" s="325">
        <v>57</v>
      </c>
      <c r="G6929" s="325" t="s">
        <v>170</v>
      </c>
      <c r="H6929" s="325" t="s">
        <v>170</v>
      </c>
      <c r="I6929" s="325" t="s">
        <v>170</v>
      </c>
    </row>
    <row r="6930" spans="1:9" x14ac:dyDescent="0.25">
      <c r="A6930" s="392">
        <v>44348</v>
      </c>
      <c r="B6930" s="324" t="s">
        <v>158</v>
      </c>
      <c r="C6930" s="324" t="s">
        <v>169</v>
      </c>
      <c r="D6930" s="324" t="s">
        <v>82</v>
      </c>
      <c r="E6930" s="324" t="s">
        <v>10</v>
      </c>
      <c r="F6930" s="324">
        <v>53</v>
      </c>
      <c r="G6930" s="324" t="s">
        <v>170</v>
      </c>
      <c r="H6930" s="324" t="s">
        <v>170</v>
      </c>
      <c r="I6930" s="324" t="s">
        <v>170</v>
      </c>
    </row>
    <row r="6931" spans="1:9" x14ac:dyDescent="0.25">
      <c r="A6931" s="393">
        <v>44348</v>
      </c>
      <c r="B6931" s="325" t="s">
        <v>158</v>
      </c>
      <c r="C6931" s="325" t="s">
        <v>169</v>
      </c>
      <c r="D6931" s="325" t="s">
        <v>82</v>
      </c>
      <c r="E6931" s="325" t="s">
        <v>11</v>
      </c>
      <c r="F6931" s="325">
        <v>63</v>
      </c>
      <c r="G6931" s="325" t="s">
        <v>170</v>
      </c>
      <c r="H6931" s="325" t="s">
        <v>170</v>
      </c>
      <c r="I6931" s="325" t="s">
        <v>170</v>
      </c>
    </row>
    <row r="6932" spans="1:9" x14ac:dyDescent="0.25">
      <c r="A6932" s="392">
        <v>44348</v>
      </c>
      <c r="B6932" s="324" t="s">
        <v>158</v>
      </c>
      <c r="C6932" s="324" t="s">
        <v>169</v>
      </c>
      <c r="D6932" s="324" t="s">
        <v>82</v>
      </c>
      <c r="E6932" s="324" t="s">
        <v>12</v>
      </c>
      <c r="F6932" s="324">
        <v>218</v>
      </c>
      <c r="G6932" s="324" t="s">
        <v>170</v>
      </c>
      <c r="H6932" s="324" t="s">
        <v>170</v>
      </c>
      <c r="I6932" s="324" t="s">
        <v>170</v>
      </c>
    </row>
    <row r="6933" spans="1:9" x14ac:dyDescent="0.25">
      <c r="A6933" s="393">
        <v>44348</v>
      </c>
      <c r="B6933" s="325" t="s">
        <v>158</v>
      </c>
      <c r="C6933" s="325" t="s">
        <v>169</v>
      </c>
      <c r="D6933" s="325" t="s">
        <v>82</v>
      </c>
      <c r="E6933" s="325" t="s">
        <v>13</v>
      </c>
      <c r="F6933" s="325">
        <v>287</v>
      </c>
      <c r="G6933" s="325" t="s">
        <v>170</v>
      </c>
      <c r="H6933" s="325" t="s">
        <v>170</v>
      </c>
      <c r="I6933" s="325" t="s">
        <v>170</v>
      </c>
    </row>
    <row r="6934" spans="1:9" x14ac:dyDescent="0.25">
      <c r="A6934" s="392">
        <v>44348</v>
      </c>
      <c r="B6934" s="324" t="s">
        <v>94</v>
      </c>
      <c r="C6934" s="324" t="s">
        <v>169</v>
      </c>
      <c r="D6934" s="324" t="s">
        <v>82</v>
      </c>
      <c r="E6934" s="324" t="s">
        <v>9</v>
      </c>
      <c r="F6934" s="324">
        <v>775</v>
      </c>
      <c r="G6934" s="324">
        <v>721</v>
      </c>
      <c r="H6934" s="324">
        <v>54</v>
      </c>
      <c r="I6934" s="324">
        <v>7.0000000000000007E-2</v>
      </c>
    </row>
    <row r="6935" spans="1:9" x14ac:dyDescent="0.25">
      <c r="A6935" s="393">
        <v>44348</v>
      </c>
      <c r="B6935" s="325" t="s">
        <v>94</v>
      </c>
      <c r="C6935" s="325" t="s">
        <v>169</v>
      </c>
      <c r="D6935" s="325" t="s">
        <v>82</v>
      </c>
      <c r="E6935" s="325" t="s">
        <v>10</v>
      </c>
      <c r="F6935" s="325">
        <v>337</v>
      </c>
      <c r="G6935" s="325">
        <v>294</v>
      </c>
      <c r="H6935" s="325">
        <v>43</v>
      </c>
      <c r="I6935" s="325">
        <v>0.15</v>
      </c>
    </row>
    <row r="6936" spans="1:9" x14ac:dyDescent="0.25">
      <c r="A6936" s="392">
        <v>44348</v>
      </c>
      <c r="B6936" s="324" t="s">
        <v>94</v>
      </c>
      <c r="C6936" s="324" t="s">
        <v>169</v>
      </c>
      <c r="D6936" s="324" t="s">
        <v>82</v>
      </c>
      <c r="E6936" s="324" t="s">
        <v>11</v>
      </c>
      <c r="F6936" s="324">
        <v>658</v>
      </c>
      <c r="G6936" s="324">
        <v>600</v>
      </c>
      <c r="H6936" s="324">
        <v>58</v>
      </c>
      <c r="I6936" s="324">
        <v>0.1</v>
      </c>
    </row>
    <row r="6937" spans="1:9" x14ac:dyDescent="0.25">
      <c r="A6937" s="393">
        <v>44348</v>
      </c>
      <c r="B6937" s="325" t="s">
        <v>94</v>
      </c>
      <c r="C6937" s="325" t="s">
        <v>169</v>
      </c>
      <c r="D6937" s="325" t="s">
        <v>82</v>
      </c>
      <c r="E6937" s="325" t="s">
        <v>12</v>
      </c>
      <c r="F6937" s="325">
        <v>422</v>
      </c>
      <c r="G6937" s="325">
        <v>369</v>
      </c>
      <c r="H6937" s="325">
        <v>53</v>
      </c>
      <c r="I6937" s="325">
        <v>0.14000000000000001</v>
      </c>
    </row>
    <row r="6938" spans="1:9" x14ac:dyDescent="0.25">
      <c r="A6938" s="392">
        <v>44348</v>
      </c>
      <c r="B6938" s="324" t="s">
        <v>94</v>
      </c>
      <c r="C6938" s="324" t="s">
        <v>169</v>
      </c>
      <c r="D6938" s="324" t="s">
        <v>82</v>
      </c>
      <c r="E6938" s="324" t="s">
        <v>13</v>
      </c>
      <c r="F6938" s="324">
        <v>1126</v>
      </c>
      <c r="G6938" s="324">
        <v>1161</v>
      </c>
      <c r="H6938" s="324">
        <v>-35</v>
      </c>
      <c r="I6938" s="324">
        <v>-0.03</v>
      </c>
    </row>
    <row r="6939" spans="1:9" x14ac:dyDescent="0.25">
      <c r="A6939" s="393">
        <v>44348</v>
      </c>
      <c r="B6939" s="325" t="s">
        <v>159</v>
      </c>
      <c r="C6939" s="325" t="s">
        <v>169</v>
      </c>
      <c r="D6939" s="325" t="s">
        <v>82</v>
      </c>
      <c r="E6939" s="325" t="s">
        <v>9</v>
      </c>
      <c r="F6939" s="325">
        <v>15</v>
      </c>
      <c r="G6939" s="325" t="s">
        <v>170</v>
      </c>
      <c r="H6939" s="325" t="s">
        <v>170</v>
      </c>
      <c r="I6939" s="325" t="s">
        <v>170</v>
      </c>
    </row>
    <row r="6940" spans="1:9" x14ac:dyDescent="0.25">
      <c r="A6940" s="392">
        <v>44348</v>
      </c>
      <c r="B6940" s="324" t="s">
        <v>159</v>
      </c>
      <c r="C6940" s="324" t="s">
        <v>169</v>
      </c>
      <c r="D6940" s="324" t="s">
        <v>82</v>
      </c>
      <c r="E6940" s="324" t="s">
        <v>10</v>
      </c>
      <c r="F6940" s="324">
        <v>40</v>
      </c>
      <c r="G6940" s="324" t="s">
        <v>170</v>
      </c>
      <c r="H6940" s="324" t="s">
        <v>170</v>
      </c>
      <c r="I6940" s="324" t="s">
        <v>170</v>
      </c>
    </row>
    <row r="6941" spans="1:9" x14ac:dyDescent="0.25">
      <c r="A6941" s="393">
        <v>44348</v>
      </c>
      <c r="B6941" s="325" t="s">
        <v>159</v>
      </c>
      <c r="C6941" s="325" t="s">
        <v>169</v>
      </c>
      <c r="D6941" s="325" t="s">
        <v>82</v>
      </c>
      <c r="E6941" s="325" t="s">
        <v>11</v>
      </c>
      <c r="F6941" s="325">
        <v>30</v>
      </c>
      <c r="G6941" s="325" t="s">
        <v>170</v>
      </c>
      <c r="H6941" s="325" t="s">
        <v>170</v>
      </c>
      <c r="I6941" s="325" t="s">
        <v>170</v>
      </c>
    </row>
    <row r="6942" spans="1:9" x14ac:dyDescent="0.25">
      <c r="A6942" s="392">
        <v>44348</v>
      </c>
      <c r="B6942" s="324" t="s">
        <v>159</v>
      </c>
      <c r="C6942" s="324" t="s">
        <v>169</v>
      </c>
      <c r="D6942" s="324" t="s">
        <v>82</v>
      </c>
      <c r="E6942" s="324" t="s">
        <v>12</v>
      </c>
      <c r="F6942" s="324">
        <v>85</v>
      </c>
      <c r="G6942" s="324" t="s">
        <v>170</v>
      </c>
      <c r="H6942" s="324" t="s">
        <v>170</v>
      </c>
      <c r="I6942" s="324" t="s">
        <v>170</v>
      </c>
    </row>
    <row r="6943" spans="1:9" x14ac:dyDescent="0.25">
      <c r="A6943" s="393">
        <v>44348</v>
      </c>
      <c r="B6943" s="325" t="s">
        <v>159</v>
      </c>
      <c r="C6943" s="325" t="s">
        <v>169</v>
      </c>
      <c r="D6943" s="325" t="s">
        <v>82</v>
      </c>
      <c r="E6943" s="325" t="s">
        <v>13</v>
      </c>
      <c r="F6943" s="325">
        <v>151</v>
      </c>
      <c r="G6943" s="325" t="s">
        <v>170</v>
      </c>
      <c r="H6943" s="325" t="s">
        <v>170</v>
      </c>
      <c r="I6943" s="325" t="s">
        <v>170</v>
      </c>
    </row>
    <row r="6944" spans="1:9" x14ac:dyDescent="0.25">
      <c r="A6944" s="392">
        <v>44348</v>
      </c>
      <c r="B6944" s="324" t="s">
        <v>95</v>
      </c>
      <c r="C6944" s="324" t="s">
        <v>169</v>
      </c>
      <c r="D6944" s="324" t="s">
        <v>82</v>
      </c>
      <c r="E6944" s="324" t="s">
        <v>9</v>
      </c>
      <c r="F6944" s="324">
        <v>57</v>
      </c>
      <c r="G6944" s="324">
        <v>53</v>
      </c>
      <c r="H6944" s="324">
        <v>4</v>
      </c>
      <c r="I6944" s="324">
        <v>0.08</v>
      </c>
    </row>
    <row r="6945" spans="1:9" x14ac:dyDescent="0.25">
      <c r="A6945" s="393">
        <v>44348</v>
      </c>
      <c r="B6945" s="325" t="s">
        <v>95</v>
      </c>
      <c r="C6945" s="325" t="s">
        <v>169</v>
      </c>
      <c r="D6945" s="325" t="s">
        <v>82</v>
      </c>
      <c r="E6945" s="325" t="s">
        <v>10</v>
      </c>
      <c r="F6945" s="325">
        <v>53</v>
      </c>
      <c r="G6945" s="325">
        <v>49</v>
      </c>
      <c r="H6945" s="325">
        <v>4</v>
      </c>
      <c r="I6945" s="325">
        <v>0.08</v>
      </c>
    </row>
    <row r="6946" spans="1:9" x14ac:dyDescent="0.25">
      <c r="A6946" s="392">
        <v>44348</v>
      </c>
      <c r="B6946" s="324" t="s">
        <v>95</v>
      </c>
      <c r="C6946" s="324" t="s">
        <v>169</v>
      </c>
      <c r="D6946" s="324" t="s">
        <v>82</v>
      </c>
      <c r="E6946" s="324" t="s">
        <v>11</v>
      </c>
      <c r="F6946" s="324">
        <v>63</v>
      </c>
      <c r="G6946" s="324">
        <v>54</v>
      </c>
      <c r="H6946" s="324">
        <v>9</v>
      </c>
      <c r="I6946" s="324">
        <v>0.17</v>
      </c>
    </row>
    <row r="6947" spans="1:9" x14ac:dyDescent="0.25">
      <c r="A6947" s="393">
        <v>44348</v>
      </c>
      <c r="B6947" s="325" t="s">
        <v>95</v>
      </c>
      <c r="C6947" s="325" t="s">
        <v>169</v>
      </c>
      <c r="D6947" s="325" t="s">
        <v>82</v>
      </c>
      <c r="E6947" s="325" t="s">
        <v>12</v>
      </c>
      <c r="F6947" s="325">
        <v>218</v>
      </c>
      <c r="G6947" s="325">
        <v>193</v>
      </c>
      <c r="H6947" s="325">
        <v>25</v>
      </c>
      <c r="I6947" s="325">
        <v>0.13</v>
      </c>
    </row>
    <row r="6948" spans="1:9" x14ac:dyDescent="0.25">
      <c r="A6948" s="392">
        <v>44348</v>
      </c>
      <c r="B6948" s="324" t="s">
        <v>95</v>
      </c>
      <c r="C6948" s="324" t="s">
        <v>169</v>
      </c>
      <c r="D6948" s="324" t="s">
        <v>82</v>
      </c>
      <c r="E6948" s="324" t="s">
        <v>13</v>
      </c>
      <c r="F6948" s="324">
        <v>287</v>
      </c>
      <c r="G6948" s="324">
        <v>274</v>
      </c>
      <c r="H6948" s="324">
        <v>13</v>
      </c>
      <c r="I6948" s="324">
        <v>0.05</v>
      </c>
    </row>
    <row r="6949" spans="1:9" x14ac:dyDescent="0.25">
      <c r="A6949" s="393">
        <v>44348</v>
      </c>
      <c r="B6949" s="325" t="s">
        <v>96</v>
      </c>
      <c r="C6949" s="325" t="s">
        <v>169</v>
      </c>
      <c r="D6949" s="325" t="s">
        <v>82</v>
      </c>
      <c r="E6949" s="325" t="s">
        <v>9</v>
      </c>
      <c r="F6949" s="325">
        <v>396</v>
      </c>
      <c r="G6949" s="325">
        <v>346</v>
      </c>
      <c r="H6949" s="325">
        <v>50</v>
      </c>
      <c r="I6949" s="325">
        <v>0.14000000000000001</v>
      </c>
    </row>
    <row r="6950" spans="1:9" x14ac:dyDescent="0.25">
      <c r="A6950" s="392">
        <v>44348</v>
      </c>
      <c r="B6950" s="324" t="s">
        <v>96</v>
      </c>
      <c r="C6950" s="324" t="s">
        <v>169</v>
      </c>
      <c r="D6950" s="324" t="s">
        <v>82</v>
      </c>
      <c r="E6950" s="324" t="s">
        <v>10</v>
      </c>
      <c r="F6950" s="324">
        <v>227</v>
      </c>
      <c r="G6950" s="324">
        <v>196</v>
      </c>
      <c r="H6950" s="324">
        <v>31</v>
      </c>
      <c r="I6950" s="324">
        <v>0.16</v>
      </c>
    </row>
    <row r="6951" spans="1:9" x14ac:dyDescent="0.25">
      <c r="A6951" s="393">
        <v>44348</v>
      </c>
      <c r="B6951" s="325" t="s">
        <v>96</v>
      </c>
      <c r="C6951" s="325" t="s">
        <v>169</v>
      </c>
      <c r="D6951" s="325" t="s">
        <v>82</v>
      </c>
      <c r="E6951" s="325" t="s">
        <v>11</v>
      </c>
      <c r="F6951" s="325">
        <v>136</v>
      </c>
      <c r="G6951" s="325">
        <v>122</v>
      </c>
      <c r="H6951" s="325">
        <v>14</v>
      </c>
      <c r="I6951" s="325">
        <v>0.11</v>
      </c>
    </row>
    <row r="6952" spans="1:9" x14ac:dyDescent="0.25">
      <c r="A6952" s="392">
        <v>44348</v>
      </c>
      <c r="B6952" s="324" t="s">
        <v>96</v>
      </c>
      <c r="C6952" s="324" t="s">
        <v>169</v>
      </c>
      <c r="D6952" s="324" t="s">
        <v>82</v>
      </c>
      <c r="E6952" s="324" t="s">
        <v>12</v>
      </c>
      <c r="F6952" s="324">
        <v>82</v>
      </c>
      <c r="G6952" s="324">
        <v>69</v>
      </c>
      <c r="H6952" s="324">
        <v>13</v>
      </c>
      <c r="I6952" s="324">
        <v>0.19</v>
      </c>
    </row>
    <row r="6953" spans="1:9" x14ac:dyDescent="0.25">
      <c r="A6953" s="393">
        <v>44348</v>
      </c>
      <c r="B6953" s="325" t="s">
        <v>96</v>
      </c>
      <c r="C6953" s="325" t="s">
        <v>169</v>
      </c>
      <c r="D6953" s="325" t="s">
        <v>82</v>
      </c>
      <c r="E6953" s="325" t="s">
        <v>13</v>
      </c>
      <c r="F6953" s="325">
        <v>726</v>
      </c>
      <c r="G6953" s="325">
        <v>699</v>
      </c>
      <c r="H6953" s="325">
        <v>27</v>
      </c>
      <c r="I6953" s="325">
        <v>0.04</v>
      </c>
    </row>
    <row r="6954" spans="1:9" x14ac:dyDescent="0.25">
      <c r="A6954" s="392">
        <v>44348</v>
      </c>
      <c r="B6954" s="324" t="s">
        <v>161</v>
      </c>
      <c r="C6954" s="324" t="s">
        <v>169</v>
      </c>
      <c r="D6954" s="324" t="s">
        <v>82</v>
      </c>
      <c r="E6954" s="324" t="s">
        <v>9</v>
      </c>
      <c r="F6954" s="324">
        <v>298</v>
      </c>
      <c r="G6954" s="324" t="s">
        <v>170</v>
      </c>
      <c r="H6954" s="324" t="s">
        <v>170</v>
      </c>
      <c r="I6954" s="324" t="s">
        <v>170</v>
      </c>
    </row>
    <row r="6955" spans="1:9" x14ac:dyDescent="0.25">
      <c r="A6955" s="393">
        <v>44348</v>
      </c>
      <c r="B6955" s="325" t="s">
        <v>161</v>
      </c>
      <c r="C6955" s="325" t="s">
        <v>169</v>
      </c>
      <c r="D6955" s="325" t="s">
        <v>82</v>
      </c>
      <c r="E6955" s="325" t="s">
        <v>10</v>
      </c>
      <c r="F6955" s="325">
        <v>26</v>
      </c>
      <c r="G6955" s="325" t="s">
        <v>170</v>
      </c>
      <c r="H6955" s="325" t="s">
        <v>170</v>
      </c>
      <c r="I6955" s="325" t="s">
        <v>170</v>
      </c>
    </row>
    <row r="6956" spans="1:9" x14ac:dyDescent="0.25">
      <c r="A6956" s="392">
        <v>44348</v>
      </c>
      <c r="B6956" s="324" t="s">
        <v>161</v>
      </c>
      <c r="C6956" s="324" t="s">
        <v>169</v>
      </c>
      <c r="D6956" s="324" t="s">
        <v>82</v>
      </c>
      <c r="E6956" s="324" t="s">
        <v>11</v>
      </c>
      <c r="F6956" s="324">
        <v>49</v>
      </c>
      <c r="G6956" s="324" t="s">
        <v>170</v>
      </c>
      <c r="H6956" s="324" t="s">
        <v>170</v>
      </c>
      <c r="I6956" s="324" t="s">
        <v>170</v>
      </c>
    </row>
    <row r="6957" spans="1:9" x14ac:dyDescent="0.25">
      <c r="A6957" s="393">
        <v>44348</v>
      </c>
      <c r="B6957" s="325" t="s">
        <v>161</v>
      </c>
      <c r="C6957" s="325" t="s">
        <v>169</v>
      </c>
      <c r="D6957" s="325" t="s">
        <v>82</v>
      </c>
      <c r="E6957" s="325" t="s">
        <v>12</v>
      </c>
      <c r="F6957" s="325">
        <v>32</v>
      </c>
      <c r="G6957" s="325" t="s">
        <v>170</v>
      </c>
      <c r="H6957" s="325" t="s">
        <v>170</v>
      </c>
      <c r="I6957" s="325" t="s">
        <v>170</v>
      </c>
    </row>
    <row r="6958" spans="1:9" x14ac:dyDescent="0.25">
      <c r="A6958" s="392">
        <v>44348</v>
      </c>
      <c r="B6958" s="324" t="s">
        <v>161</v>
      </c>
      <c r="C6958" s="324" t="s">
        <v>169</v>
      </c>
      <c r="D6958" s="324" t="s">
        <v>82</v>
      </c>
      <c r="E6958" s="324" t="s">
        <v>13</v>
      </c>
      <c r="F6958" s="324">
        <v>302</v>
      </c>
      <c r="G6958" s="324" t="s">
        <v>170</v>
      </c>
      <c r="H6958" s="324" t="s">
        <v>170</v>
      </c>
      <c r="I6958" s="324" t="s">
        <v>170</v>
      </c>
    </row>
    <row r="6959" spans="1:9" x14ac:dyDescent="0.25">
      <c r="A6959" s="393">
        <v>44378</v>
      </c>
      <c r="B6959" s="325" t="s">
        <v>80</v>
      </c>
      <c r="C6959" s="325" t="s">
        <v>169</v>
      </c>
      <c r="D6959" s="325" t="s">
        <v>82</v>
      </c>
      <c r="E6959" s="325" t="s">
        <v>9</v>
      </c>
      <c r="F6959" s="325">
        <v>3799</v>
      </c>
      <c r="G6959" s="325" t="s">
        <v>170</v>
      </c>
      <c r="H6959" s="325" t="s">
        <v>170</v>
      </c>
      <c r="I6959" s="325" t="s">
        <v>170</v>
      </c>
    </row>
    <row r="6960" spans="1:9" x14ac:dyDescent="0.25">
      <c r="A6960" s="392">
        <v>44378</v>
      </c>
      <c r="B6960" s="324" t="s">
        <v>80</v>
      </c>
      <c r="C6960" s="324" t="s">
        <v>169</v>
      </c>
      <c r="D6960" s="324" t="s">
        <v>82</v>
      </c>
      <c r="E6960" s="324" t="s">
        <v>10</v>
      </c>
      <c r="F6960" s="324">
        <v>2478</v>
      </c>
      <c r="G6960" s="324" t="s">
        <v>170</v>
      </c>
      <c r="H6960" s="324" t="s">
        <v>170</v>
      </c>
      <c r="I6960" s="324" t="s">
        <v>170</v>
      </c>
    </row>
    <row r="6961" spans="1:9" x14ac:dyDescent="0.25">
      <c r="A6961" s="393">
        <v>44378</v>
      </c>
      <c r="B6961" s="325" t="s">
        <v>80</v>
      </c>
      <c r="C6961" s="325" t="s">
        <v>169</v>
      </c>
      <c r="D6961" s="325" t="s">
        <v>82</v>
      </c>
      <c r="E6961" s="325" t="s">
        <v>11</v>
      </c>
      <c r="F6961" s="325">
        <v>2275</v>
      </c>
      <c r="G6961" s="325" t="s">
        <v>170</v>
      </c>
      <c r="H6961" s="325" t="s">
        <v>170</v>
      </c>
      <c r="I6961" s="325" t="s">
        <v>170</v>
      </c>
    </row>
    <row r="6962" spans="1:9" x14ac:dyDescent="0.25">
      <c r="A6962" s="392">
        <v>44378</v>
      </c>
      <c r="B6962" s="324" t="s">
        <v>80</v>
      </c>
      <c r="C6962" s="324" t="s">
        <v>169</v>
      </c>
      <c r="D6962" s="324" t="s">
        <v>82</v>
      </c>
      <c r="E6962" s="324" t="s">
        <v>12</v>
      </c>
      <c r="F6962" s="324">
        <v>2569</v>
      </c>
      <c r="G6962" s="324" t="s">
        <v>170</v>
      </c>
      <c r="H6962" s="324" t="s">
        <v>170</v>
      </c>
      <c r="I6962" s="324" t="s">
        <v>170</v>
      </c>
    </row>
    <row r="6963" spans="1:9" x14ac:dyDescent="0.25">
      <c r="A6963" s="393">
        <v>44378</v>
      </c>
      <c r="B6963" s="325" t="s">
        <v>80</v>
      </c>
      <c r="C6963" s="325" t="s">
        <v>169</v>
      </c>
      <c r="D6963" s="325" t="s">
        <v>82</v>
      </c>
      <c r="E6963" s="325" t="s">
        <v>13</v>
      </c>
      <c r="F6963" s="325">
        <v>7144</v>
      </c>
      <c r="G6963" s="325" t="s">
        <v>170</v>
      </c>
      <c r="H6963" s="325" t="s">
        <v>170</v>
      </c>
      <c r="I6963" s="325" t="s">
        <v>170</v>
      </c>
    </row>
    <row r="6964" spans="1:9" x14ac:dyDescent="0.25">
      <c r="A6964" s="392">
        <v>44378</v>
      </c>
      <c r="B6964" s="324" t="s">
        <v>145</v>
      </c>
      <c r="C6964" s="324" t="s">
        <v>169</v>
      </c>
      <c r="D6964" s="324" t="s">
        <v>82</v>
      </c>
      <c r="E6964" s="324" t="s">
        <v>9</v>
      </c>
      <c r="F6964" s="324">
        <v>156</v>
      </c>
      <c r="G6964" s="324" t="s">
        <v>170</v>
      </c>
      <c r="H6964" s="324" t="s">
        <v>170</v>
      </c>
      <c r="I6964" s="324" t="s">
        <v>170</v>
      </c>
    </row>
    <row r="6965" spans="1:9" x14ac:dyDescent="0.25">
      <c r="A6965" s="393">
        <v>44378</v>
      </c>
      <c r="B6965" s="325" t="s">
        <v>145</v>
      </c>
      <c r="C6965" s="325" t="s">
        <v>169</v>
      </c>
      <c r="D6965" s="325" t="s">
        <v>82</v>
      </c>
      <c r="E6965" s="325" t="s">
        <v>10</v>
      </c>
      <c r="F6965" s="325">
        <v>154</v>
      </c>
      <c r="G6965" s="325" t="s">
        <v>170</v>
      </c>
      <c r="H6965" s="325" t="s">
        <v>170</v>
      </c>
      <c r="I6965" s="325" t="s">
        <v>170</v>
      </c>
    </row>
    <row r="6966" spans="1:9" x14ac:dyDescent="0.25">
      <c r="A6966" s="392">
        <v>44378</v>
      </c>
      <c r="B6966" s="324" t="s">
        <v>145</v>
      </c>
      <c r="C6966" s="324" t="s">
        <v>169</v>
      </c>
      <c r="D6966" s="324" t="s">
        <v>82</v>
      </c>
      <c r="E6966" s="324" t="s">
        <v>11</v>
      </c>
      <c r="F6966" s="324">
        <v>26</v>
      </c>
      <c r="G6966" s="324" t="s">
        <v>170</v>
      </c>
      <c r="H6966" s="324" t="s">
        <v>170</v>
      </c>
      <c r="I6966" s="324" t="s">
        <v>170</v>
      </c>
    </row>
    <row r="6967" spans="1:9" x14ac:dyDescent="0.25">
      <c r="A6967" s="393">
        <v>44378</v>
      </c>
      <c r="B6967" s="325" t="s">
        <v>145</v>
      </c>
      <c r="C6967" s="325" t="s">
        <v>169</v>
      </c>
      <c r="D6967" s="325" t="s">
        <v>82</v>
      </c>
      <c r="E6967" s="325" t="s">
        <v>12</v>
      </c>
      <c r="F6967" s="325">
        <v>17</v>
      </c>
      <c r="G6967" s="325" t="s">
        <v>170</v>
      </c>
      <c r="H6967" s="325" t="s">
        <v>170</v>
      </c>
      <c r="I6967" s="325" t="s">
        <v>170</v>
      </c>
    </row>
    <row r="6968" spans="1:9" x14ac:dyDescent="0.25">
      <c r="A6968" s="392">
        <v>44378</v>
      </c>
      <c r="B6968" s="324" t="s">
        <v>145</v>
      </c>
      <c r="C6968" s="324" t="s">
        <v>169</v>
      </c>
      <c r="D6968" s="324" t="s">
        <v>82</v>
      </c>
      <c r="E6968" s="324" t="s">
        <v>13</v>
      </c>
      <c r="F6968" s="324">
        <v>301</v>
      </c>
      <c r="G6968" s="324" t="s">
        <v>170</v>
      </c>
      <c r="H6968" s="324" t="s">
        <v>170</v>
      </c>
      <c r="I6968" s="324" t="s">
        <v>170</v>
      </c>
    </row>
    <row r="6969" spans="1:9" x14ac:dyDescent="0.25">
      <c r="A6969" s="393">
        <v>44378</v>
      </c>
      <c r="B6969" s="325" t="s">
        <v>85</v>
      </c>
      <c r="C6969" s="325" t="s">
        <v>169</v>
      </c>
      <c r="D6969" s="325" t="s">
        <v>82</v>
      </c>
      <c r="E6969" s="325" t="s">
        <v>9</v>
      </c>
      <c r="F6969" s="325">
        <v>784</v>
      </c>
      <c r="G6969" s="325" t="s">
        <v>170</v>
      </c>
      <c r="H6969" s="325" t="s">
        <v>170</v>
      </c>
      <c r="I6969" s="325" t="s">
        <v>170</v>
      </c>
    </row>
    <row r="6970" spans="1:9" x14ac:dyDescent="0.25">
      <c r="A6970" s="392">
        <v>44378</v>
      </c>
      <c r="B6970" s="324" t="s">
        <v>85</v>
      </c>
      <c r="C6970" s="324" t="s">
        <v>169</v>
      </c>
      <c r="D6970" s="324" t="s">
        <v>82</v>
      </c>
      <c r="E6970" s="324" t="s">
        <v>10</v>
      </c>
      <c r="F6970" s="324">
        <v>791</v>
      </c>
      <c r="G6970" s="324" t="s">
        <v>170</v>
      </c>
      <c r="H6970" s="324" t="s">
        <v>170</v>
      </c>
      <c r="I6970" s="324" t="s">
        <v>170</v>
      </c>
    </row>
    <row r="6971" spans="1:9" x14ac:dyDescent="0.25">
      <c r="A6971" s="393">
        <v>44378</v>
      </c>
      <c r="B6971" s="325" t="s">
        <v>85</v>
      </c>
      <c r="C6971" s="325" t="s">
        <v>169</v>
      </c>
      <c r="D6971" s="325" t="s">
        <v>82</v>
      </c>
      <c r="E6971" s="325" t="s">
        <v>11</v>
      </c>
      <c r="F6971" s="325">
        <v>139</v>
      </c>
      <c r="G6971" s="325" t="s">
        <v>170</v>
      </c>
      <c r="H6971" s="325" t="s">
        <v>170</v>
      </c>
      <c r="I6971" s="325" t="s">
        <v>170</v>
      </c>
    </row>
    <row r="6972" spans="1:9" x14ac:dyDescent="0.25">
      <c r="A6972" s="392">
        <v>44378</v>
      </c>
      <c r="B6972" s="324" t="s">
        <v>85</v>
      </c>
      <c r="C6972" s="324" t="s">
        <v>169</v>
      </c>
      <c r="D6972" s="324" t="s">
        <v>82</v>
      </c>
      <c r="E6972" s="324" t="s">
        <v>12</v>
      </c>
      <c r="F6972" s="324">
        <v>85</v>
      </c>
      <c r="G6972" s="324" t="s">
        <v>170</v>
      </c>
      <c r="H6972" s="324" t="s">
        <v>170</v>
      </c>
      <c r="I6972" s="324" t="s">
        <v>170</v>
      </c>
    </row>
    <row r="6973" spans="1:9" x14ac:dyDescent="0.25">
      <c r="A6973" s="393">
        <v>44378</v>
      </c>
      <c r="B6973" s="325" t="s">
        <v>85</v>
      </c>
      <c r="C6973" s="325" t="s">
        <v>169</v>
      </c>
      <c r="D6973" s="325" t="s">
        <v>82</v>
      </c>
      <c r="E6973" s="325" t="s">
        <v>13</v>
      </c>
      <c r="F6973" s="325">
        <v>1683</v>
      </c>
      <c r="G6973" s="325" t="s">
        <v>170</v>
      </c>
      <c r="H6973" s="325" t="s">
        <v>170</v>
      </c>
      <c r="I6973" s="325" t="s">
        <v>170</v>
      </c>
    </row>
    <row r="6974" spans="1:9" x14ac:dyDescent="0.25">
      <c r="A6974" s="392">
        <v>44378</v>
      </c>
      <c r="B6974" s="324" t="s">
        <v>86</v>
      </c>
      <c r="C6974" s="324" t="s">
        <v>169</v>
      </c>
      <c r="D6974" s="324" t="s">
        <v>82</v>
      </c>
      <c r="E6974" s="324" t="s">
        <v>9</v>
      </c>
      <c r="F6974" s="324">
        <v>431</v>
      </c>
      <c r="G6974" s="324" t="s">
        <v>170</v>
      </c>
      <c r="H6974" s="324" t="s">
        <v>170</v>
      </c>
      <c r="I6974" s="324" t="s">
        <v>170</v>
      </c>
    </row>
    <row r="6975" spans="1:9" x14ac:dyDescent="0.25">
      <c r="A6975" s="393">
        <v>44378</v>
      </c>
      <c r="B6975" s="325" t="s">
        <v>86</v>
      </c>
      <c r="C6975" s="325" t="s">
        <v>169</v>
      </c>
      <c r="D6975" s="325" t="s">
        <v>82</v>
      </c>
      <c r="E6975" s="325" t="s">
        <v>10</v>
      </c>
      <c r="F6975" s="325">
        <v>453</v>
      </c>
      <c r="G6975" s="325" t="s">
        <v>170</v>
      </c>
      <c r="H6975" s="325" t="s">
        <v>170</v>
      </c>
      <c r="I6975" s="325" t="s">
        <v>170</v>
      </c>
    </row>
    <row r="6976" spans="1:9" x14ac:dyDescent="0.25">
      <c r="A6976" s="392">
        <v>44378</v>
      </c>
      <c r="B6976" s="324" t="s">
        <v>86</v>
      </c>
      <c r="C6976" s="324" t="s">
        <v>169</v>
      </c>
      <c r="D6976" s="324" t="s">
        <v>82</v>
      </c>
      <c r="E6976" s="324" t="s">
        <v>11</v>
      </c>
      <c r="F6976" s="324">
        <v>644</v>
      </c>
      <c r="G6976" s="324" t="s">
        <v>170</v>
      </c>
      <c r="H6976" s="324" t="s">
        <v>170</v>
      </c>
      <c r="I6976" s="324" t="s">
        <v>170</v>
      </c>
    </row>
    <row r="6977" spans="1:9" x14ac:dyDescent="0.25">
      <c r="A6977" s="393">
        <v>44378</v>
      </c>
      <c r="B6977" s="325" t="s">
        <v>86</v>
      </c>
      <c r="C6977" s="325" t="s">
        <v>169</v>
      </c>
      <c r="D6977" s="325" t="s">
        <v>82</v>
      </c>
      <c r="E6977" s="325" t="s">
        <v>12</v>
      </c>
      <c r="F6977" s="325">
        <v>357</v>
      </c>
      <c r="G6977" s="325" t="s">
        <v>170</v>
      </c>
      <c r="H6977" s="325" t="s">
        <v>170</v>
      </c>
      <c r="I6977" s="325" t="s">
        <v>170</v>
      </c>
    </row>
    <row r="6978" spans="1:9" x14ac:dyDescent="0.25">
      <c r="A6978" s="392">
        <v>44378</v>
      </c>
      <c r="B6978" s="324" t="s">
        <v>86</v>
      </c>
      <c r="C6978" s="324" t="s">
        <v>169</v>
      </c>
      <c r="D6978" s="324" t="s">
        <v>82</v>
      </c>
      <c r="E6978" s="324" t="s">
        <v>13</v>
      </c>
      <c r="F6978" s="324">
        <v>1060</v>
      </c>
      <c r="G6978" s="324" t="s">
        <v>170</v>
      </c>
      <c r="H6978" s="324" t="s">
        <v>170</v>
      </c>
      <c r="I6978" s="324" t="s">
        <v>170</v>
      </c>
    </row>
    <row r="6979" spans="1:9" x14ac:dyDescent="0.25">
      <c r="A6979" s="393">
        <v>44378</v>
      </c>
      <c r="B6979" s="325" t="s">
        <v>88</v>
      </c>
      <c r="C6979" s="325" t="s">
        <v>169</v>
      </c>
      <c r="D6979" s="325" t="s">
        <v>82</v>
      </c>
      <c r="E6979" s="325" t="s">
        <v>9</v>
      </c>
      <c r="F6979" s="325">
        <v>274</v>
      </c>
      <c r="G6979" s="325" t="s">
        <v>170</v>
      </c>
      <c r="H6979" s="325" t="s">
        <v>170</v>
      </c>
      <c r="I6979" s="325" t="s">
        <v>170</v>
      </c>
    </row>
    <row r="6980" spans="1:9" x14ac:dyDescent="0.25">
      <c r="A6980" s="392">
        <v>44378</v>
      </c>
      <c r="B6980" s="324" t="s">
        <v>88</v>
      </c>
      <c r="C6980" s="324" t="s">
        <v>169</v>
      </c>
      <c r="D6980" s="324" t="s">
        <v>82</v>
      </c>
      <c r="E6980" s="324" t="s">
        <v>10</v>
      </c>
      <c r="F6980" s="324">
        <v>27</v>
      </c>
      <c r="G6980" s="324" t="s">
        <v>170</v>
      </c>
      <c r="H6980" s="324" t="s">
        <v>170</v>
      </c>
      <c r="I6980" s="324" t="s">
        <v>170</v>
      </c>
    </row>
    <row r="6981" spans="1:9" x14ac:dyDescent="0.25">
      <c r="A6981" s="393">
        <v>44378</v>
      </c>
      <c r="B6981" s="325" t="s">
        <v>88</v>
      </c>
      <c r="C6981" s="325" t="s">
        <v>169</v>
      </c>
      <c r="D6981" s="325" t="s">
        <v>82</v>
      </c>
      <c r="E6981" s="325" t="s">
        <v>11</v>
      </c>
      <c r="F6981" s="325">
        <v>80</v>
      </c>
      <c r="G6981" s="325" t="s">
        <v>170</v>
      </c>
      <c r="H6981" s="325" t="s">
        <v>170</v>
      </c>
      <c r="I6981" s="325" t="s">
        <v>170</v>
      </c>
    </row>
    <row r="6982" spans="1:9" x14ac:dyDescent="0.25">
      <c r="A6982" s="392">
        <v>44378</v>
      </c>
      <c r="B6982" s="324" t="s">
        <v>88</v>
      </c>
      <c r="C6982" s="324" t="s">
        <v>169</v>
      </c>
      <c r="D6982" s="324" t="s">
        <v>82</v>
      </c>
      <c r="E6982" s="324" t="s">
        <v>12</v>
      </c>
      <c r="F6982" s="324">
        <v>64</v>
      </c>
      <c r="G6982" s="324" t="s">
        <v>170</v>
      </c>
      <c r="H6982" s="324" t="s">
        <v>170</v>
      </c>
      <c r="I6982" s="324" t="s">
        <v>170</v>
      </c>
    </row>
    <row r="6983" spans="1:9" x14ac:dyDescent="0.25">
      <c r="A6983" s="393">
        <v>44378</v>
      </c>
      <c r="B6983" s="325" t="s">
        <v>88</v>
      </c>
      <c r="C6983" s="325" t="s">
        <v>169</v>
      </c>
      <c r="D6983" s="325" t="s">
        <v>82</v>
      </c>
      <c r="E6983" s="325" t="s">
        <v>13</v>
      </c>
      <c r="F6983" s="325">
        <v>576</v>
      </c>
      <c r="G6983" s="325" t="s">
        <v>170</v>
      </c>
      <c r="H6983" s="325" t="s">
        <v>170</v>
      </c>
      <c r="I6983" s="325" t="s">
        <v>170</v>
      </c>
    </row>
    <row r="6984" spans="1:9" x14ac:dyDescent="0.25">
      <c r="A6984" s="392">
        <v>44378</v>
      </c>
      <c r="B6984" s="324" t="s">
        <v>89</v>
      </c>
      <c r="C6984" s="324" t="s">
        <v>169</v>
      </c>
      <c r="D6984" s="324" t="s">
        <v>82</v>
      </c>
      <c r="E6984" s="324" t="s">
        <v>9</v>
      </c>
      <c r="F6984" s="324">
        <v>41</v>
      </c>
      <c r="G6984" s="324" t="s">
        <v>170</v>
      </c>
      <c r="H6984" s="324" t="s">
        <v>170</v>
      </c>
      <c r="I6984" s="324" t="s">
        <v>170</v>
      </c>
    </row>
    <row r="6985" spans="1:9" x14ac:dyDescent="0.25">
      <c r="A6985" s="393">
        <v>44378</v>
      </c>
      <c r="B6985" s="325" t="s">
        <v>89</v>
      </c>
      <c r="C6985" s="325" t="s">
        <v>169</v>
      </c>
      <c r="D6985" s="325" t="s">
        <v>82</v>
      </c>
      <c r="E6985" s="325" t="s">
        <v>10</v>
      </c>
      <c r="F6985" s="325">
        <v>55</v>
      </c>
      <c r="G6985" s="325" t="s">
        <v>170</v>
      </c>
      <c r="H6985" s="325" t="s">
        <v>170</v>
      </c>
      <c r="I6985" s="325" t="s">
        <v>170</v>
      </c>
    </row>
    <row r="6986" spans="1:9" x14ac:dyDescent="0.25">
      <c r="A6986" s="392">
        <v>44378</v>
      </c>
      <c r="B6986" s="324" t="s">
        <v>89</v>
      </c>
      <c r="C6986" s="324" t="s">
        <v>169</v>
      </c>
      <c r="D6986" s="324" t="s">
        <v>82</v>
      </c>
      <c r="E6986" s="324" t="s">
        <v>11</v>
      </c>
      <c r="F6986" s="324">
        <v>48</v>
      </c>
      <c r="G6986" s="324" t="s">
        <v>170</v>
      </c>
      <c r="H6986" s="324" t="s">
        <v>170</v>
      </c>
      <c r="I6986" s="324" t="s">
        <v>170</v>
      </c>
    </row>
    <row r="6987" spans="1:9" x14ac:dyDescent="0.25">
      <c r="A6987" s="393">
        <v>44378</v>
      </c>
      <c r="B6987" s="325" t="s">
        <v>89</v>
      </c>
      <c r="C6987" s="325" t="s">
        <v>169</v>
      </c>
      <c r="D6987" s="325" t="s">
        <v>82</v>
      </c>
      <c r="E6987" s="325" t="s">
        <v>12</v>
      </c>
      <c r="F6987" s="325">
        <v>118</v>
      </c>
      <c r="G6987" s="325" t="s">
        <v>170</v>
      </c>
      <c r="H6987" s="325" t="s">
        <v>170</v>
      </c>
      <c r="I6987" s="325" t="s">
        <v>170</v>
      </c>
    </row>
    <row r="6988" spans="1:9" x14ac:dyDescent="0.25">
      <c r="A6988" s="392">
        <v>44378</v>
      </c>
      <c r="B6988" s="324" t="s">
        <v>89</v>
      </c>
      <c r="C6988" s="324" t="s">
        <v>169</v>
      </c>
      <c r="D6988" s="324" t="s">
        <v>82</v>
      </c>
      <c r="E6988" s="324" t="s">
        <v>13</v>
      </c>
      <c r="F6988" s="324">
        <v>591</v>
      </c>
      <c r="G6988" s="324" t="s">
        <v>170</v>
      </c>
      <c r="H6988" s="324" t="s">
        <v>170</v>
      </c>
      <c r="I6988" s="324" t="s">
        <v>170</v>
      </c>
    </row>
    <row r="6989" spans="1:9" x14ac:dyDescent="0.25">
      <c r="A6989" s="393">
        <v>44378</v>
      </c>
      <c r="B6989" s="325" t="s">
        <v>147</v>
      </c>
      <c r="C6989" s="325" t="s">
        <v>169</v>
      </c>
      <c r="D6989" s="325" t="s">
        <v>82</v>
      </c>
      <c r="E6989" s="325" t="s">
        <v>9</v>
      </c>
      <c r="F6989" s="325">
        <v>5</v>
      </c>
      <c r="G6989" s="325" t="s">
        <v>170</v>
      </c>
      <c r="H6989" s="325" t="s">
        <v>170</v>
      </c>
      <c r="I6989" s="325" t="s">
        <v>170</v>
      </c>
    </row>
    <row r="6990" spans="1:9" x14ac:dyDescent="0.25">
      <c r="A6990" s="392">
        <v>44378</v>
      </c>
      <c r="B6990" s="324" t="s">
        <v>147</v>
      </c>
      <c r="C6990" s="324" t="s">
        <v>169</v>
      </c>
      <c r="D6990" s="324" t="s">
        <v>82</v>
      </c>
      <c r="E6990" s="324" t="s">
        <v>10</v>
      </c>
      <c r="F6990" s="324">
        <v>17</v>
      </c>
      <c r="G6990" s="324" t="s">
        <v>170</v>
      </c>
      <c r="H6990" s="324" t="s">
        <v>170</v>
      </c>
      <c r="I6990" s="324" t="s">
        <v>170</v>
      </c>
    </row>
    <row r="6991" spans="1:9" x14ac:dyDescent="0.25">
      <c r="A6991" s="393">
        <v>44378</v>
      </c>
      <c r="B6991" s="325" t="s">
        <v>147</v>
      </c>
      <c r="C6991" s="325" t="s">
        <v>169</v>
      </c>
      <c r="D6991" s="325" t="s">
        <v>82</v>
      </c>
      <c r="E6991" s="325" t="s">
        <v>11</v>
      </c>
      <c r="F6991" s="325">
        <v>11</v>
      </c>
      <c r="G6991" s="325" t="s">
        <v>170</v>
      </c>
      <c r="H6991" s="325" t="s">
        <v>170</v>
      </c>
      <c r="I6991" s="325" t="s">
        <v>170</v>
      </c>
    </row>
    <row r="6992" spans="1:9" x14ac:dyDescent="0.25">
      <c r="A6992" s="392">
        <v>44378</v>
      </c>
      <c r="B6992" s="324" t="s">
        <v>147</v>
      </c>
      <c r="C6992" s="324" t="s">
        <v>169</v>
      </c>
      <c r="D6992" s="324" t="s">
        <v>82</v>
      </c>
      <c r="E6992" s="324" t="s">
        <v>12</v>
      </c>
      <c r="F6992" s="324">
        <v>18</v>
      </c>
      <c r="G6992" s="324" t="s">
        <v>170</v>
      </c>
      <c r="H6992" s="324" t="s">
        <v>170</v>
      </c>
      <c r="I6992" s="324" t="s">
        <v>170</v>
      </c>
    </row>
    <row r="6993" spans="1:9" x14ac:dyDescent="0.25">
      <c r="A6993" s="393">
        <v>44378</v>
      </c>
      <c r="B6993" s="325" t="s">
        <v>147</v>
      </c>
      <c r="C6993" s="325" t="s">
        <v>169</v>
      </c>
      <c r="D6993" s="325" t="s">
        <v>82</v>
      </c>
      <c r="E6993" s="325" t="s">
        <v>13</v>
      </c>
      <c r="F6993" s="325">
        <v>81</v>
      </c>
      <c r="G6993" s="325" t="s">
        <v>170</v>
      </c>
      <c r="H6993" s="325" t="s">
        <v>170</v>
      </c>
      <c r="I6993" s="325" t="s">
        <v>170</v>
      </c>
    </row>
    <row r="6994" spans="1:9" x14ac:dyDescent="0.25">
      <c r="A6994" s="392">
        <v>44378</v>
      </c>
      <c r="B6994" s="324" t="s">
        <v>148</v>
      </c>
      <c r="C6994" s="324" t="s">
        <v>169</v>
      </c>
      <c r="D6994" s="324" t="s">
        <v>82</v>
      </c>
      <c r="E6994" s="324" t="s">
        <v>9</v>
      </c>
      <c r="F6994" s="324">
        <v>124</v>
      </c>
      <c r="G6994" s="324" t="s">
        <v>170</v>
      </c>
      <c r="H6994" s="324" t="s">
        <v>170</v>
      </c>
      <c r="I6994" s="324" t="s">
        <v>170</v>
      </c>
    </row>
    <row r="6995" spans="1:9" x14ac:dyDescent="0.25">
      <c r="A6995" s="393">
        <v>44378</v>
      </c>
      <c r="B6995" s="325" t="s">
        <v>148</v>
      </c>
      <c r="C6995" s="325" t="s">
        <v>169</v>
      </c>
      <c r="D6995" s="325" t="s">
        <v>82</v>
      </c>
      <c r="E6995" s="325" t="s">
        <v>10</v>
      </c>
      <c r="F6995" s="325">
        <v>28</v>
      </c>
      <c r="G6995" s="325" t="s">
        <v>170</v>
      </c>
      <c r="H6995" s="325" t="s">
        <v>170</v>
      </c>
      <c r="I6995" s="325" t="s">
        <v>170</v>
      </c>
    </row>
    <row r="6996" spans="1:9" x14ac:dyDescent="0.25">
      <c r="A6996" s="392">
        <v>44378</v>
      </c>
      <c r="B6996" s="324" t="s">
        <v>148</v>
      </c>
      <c r="C6996" s="324" t="s">
        <v>169</v>
      </c>
      <c r="D6996" s="324" t="s">
        <v>82</v>
      </c>
      <c r="E6996" s="324" t="s">
        <v>11</v>
      </c>
      <c r="F6996" s="324">
        <v>79</v>
      </c>
      <c r="G6996" s="324" t="s">
        <v>170</v>
      </c>
      <c r="H6996" s="324" t="s">
        <v>170</v>
      </c>
      <c r="I6996" s="324" t="s">
        <v>170</v>
      </c>
    </row>
    <row r="6997" spans="1:9" x14ac:dyDescent="0.25">
      <c r="A6997" s="393">
        <v>44378</v>
      </c>
      <c r="B6997" s="325" t="s">
        <v>148</v>
      </c>
      <c r="C6997" s="325" t="s">
        <v>169</v>
      </c>
      <c r="D6997" s="325" t="s">
        <v>82</v>
      </c>
      <c r="E6997" s="325" t="s">
        <v>12</v>
      </c>
      <c r="F6997" s="325">
        <v>45</v>
      </c>
      <c r="G6997" s="325" t="s">
        <v>170</v>
      </c>
      <c r="H6997" s="325" t="s">
        <v>170</v>
      </c>
      <c r="I6997" s="325" t="s">
        <v>170</v>
      </c>
    </row>
    <row r="6998" spans="1:9" x14ac:dyDescent="0.25">
      <c r="A6998" s="392">
        <v>44378</v>
      </c>
      <c r="B6998" s="324" t="s">
        <v>148</v>
      </c>
      <c r="C6998" s="324" t="s">
        <v>169</v>
      </c>
      <c r="D6998" s="324" t="s">
        <v>82</v>
      </c>
      <c r="E6998" s="324" t="s">
        <v>13</v>
      </c>
      <c r="F6998" s="324">
        <v>329</v>
      </c>
      <c r="G6998" s="324" t="s">
        <v>170</v>
      </c>
      <c r="H6998" s="324" t="s">
        <v>170</v>
      </c>
      <c r="I6998" s="324" t="s">
        <v>170</v>
      </c>
    </row>
    <row r="6999" spans="1:9" x14ac:dyDescent="0.25">
      <c r="A6999" s="393">
        <v>44378</v>
      </c>
      <c r="B6999" s="325" t="s">
        <v>91</v>
      </c>
      <c r="C6999" s="325" t="s">
        <v>169</v>
      </c>
      <c r="D6999" s="325" t="s">
        <v>82</v>
      </c>
      <c r="E6999" s="325" t="s">
        <v>9</v>
      </c>
      <c r="F6999" s="325">
        <v>507</v>
      </c>
      <c r="G6999" s="325" t="s">
        <v>170</v>
      </c>
      <c r="H6999" s="325" t="s">
        <v>170</v>
      </c>
      <c r="I6999" s="325" t="s">
        <v>170</v>
      </c>
    </row>
    <row r="7000" spans="1:9" x14ac:dyDescent="0.25">
      <c r="A7000" s="392">
        <v>44378</v>
      </c>
      <c r="B7000" s="324" t="s">
        <v>91</v>
      </c>
      <c r="C7000" s="324" t="s">
        <v>169</v>
      </c>
      <c r="D7000" s="324" t="s">
        <v>82</v>
      </c>
      <c r="E7000" s="324" t="s">
        <v>10</v>
      </c>
      <c r="F7000" s="324">
        <v>193</v>
      </c>
      <c r="G7000" s="324" t="s">
        <v>170</v>
      </c>
      <c r="H7000" s="324" t="s">
        <v>170</v>
      </c>
      <c r="I7000" s="324" t="s">
        <v>170</v>
      </c>
    </row>
    <row r="7001" spans="1:9" x14ac:dyDescent="0.25">
      <c r="A7001" s="393">
        <v>44378</v>
      </c>
      <c r="B7001" s="325" t="s">
        <v>91</v>
      </c>
      <c r="C7001" s="325" t="s">
        <v>169</v>
      </c>
      <c r="D7001" s="325" t="s">
        <v>82</v>
      </c>
      <c r="E7001" s="325" t="s">
        <v>11</v>
      </c>
      <c r="F7001" s="325">
        <v>462</v>
      </c>
      <c r="G7001" s="325" t="s">
        <v>170</v>
      </c>
      <c r="H7001" s="325" t="s">
        <v>170</v>
      </c>
      <c r="I7001" s="325" t="s">
        <v>170</v>
      </c>
    </row>
    <row r="7002" spans="1:9" x14ac:dyDescent="0.25">
      <c r="A7002" s="392">
        <v>44378</v>
      </c>
      <c r="B7002" s="324" t="s">
        <v>91</v>
      </c>
      <c r="C7002" s="324" t="s">
        <v>169</v>
      </c>
      <c r="D7002" s="324" t="s">
        <v>82</v>
      </c>
      <c r="E7002" s="324" t="s">
        <v>12</v>
      </c>
      <c r="F7002" s="324">
        <v>1117</v>
      </c>
      <c r="G7002" s="324" t="s">
        <v>170</v>
      </c>
      <c r="H7002" s="324" t="s">
        <v>170</v>
      </c>
      <c r="I7002" s="324" t="s">
        <v>170</v>
      </c>
    </row>
    <row r="7003" spans="1:9" x14ac:dyDescent="0.25">
      <c r="A7003" s="393">
        <v>44378</v>
      </c>
      <c r="B7003" s="325" t="s">
        <v>91</v>
      </c>
      <c r="C7003" s="325" t="s">
        <v>169</v>
      </c>
      <c r="D7003" s="325" t="s">
        <v>82</v>
      </c>
      <c r="E7003" s="325" t="s">
        <v>13</v>
      </c>
      <c r="F7003" s="325">
        <v>394</v>
      </c>
      <c r="G7003" s="325" t="s">
        <v>170</v>
      </c>
      <c r="H7003" s="325" t="s">
        <v>170</v>
      </c>
      <c r="I7003" s="325" t="s">
        <v>170</v>
      </c>
    </row>
    <row r="7004" spans="1:9" x14ac:dyDescent="0.25">
      <c r="A7004" s="392">
        <v>44378</v>
      </c>
      <c r="B7004" s="324" t="s">
        <v>92</v>
      </c>
      <c r="C7004" s="324" t="s">
        <v>169</v>
      </c>
      <c r="D7004" s="324" t="s">
        <v>82</v>
      </c>
      <c r="E7004" s="324" t="s">
        <v>9</v>
      </c>
      <c r="F7004" s="324">
        <v>616</v>
      </c>
      <c r="G7004" s="324" t="s">
        <v>170</v>
      </c>
      <c r="H7004" s="324" t="s">
        <v>170</v>
      </c>
      <c r="I7004" s="324" t="s">
        <v>170</v>
      </c>
    </row>
    <row r="7005" spans="1:9" x14ac:dyDescent="0.25">
      <c r="A7005" s="393">
        <v>44378</v>
      </c>
      <c r="B7005" s="325" t="s">
        <v>92</v>
      </c>
      <c r="C7005" s="325" t="s">
        <v>169</v>
      </c>
      <c r="D7005" s="325" t="s">
        <v>82</v>
      </c>
      <c r="E7005" s="325" t="s">
        <v>10</v>
      </c>
      <c r="F7005" s="325">
        <v>282</v>
      </c>
      <c r="G7005" s="325" t="s">
        <v>170</v>
      </c>
      <c r="H7005" s="325" t="s">
        <v>170</v>
      </c>
      <c r="I7005" s="325" t="s">
        <v>170</v>
      </c>
    </row>
    <row r="7006" spans="1:9" x14ac:dyDescent="0.25">
      <c r="A7006" s="392">
        <v>44378</v>
      </c>
      <c r="B7006" s="324" t="s">
        <v>92</v>
      </c>
      <c r="C7006" s="324" t="s">
        <v>169</v>
      </c>
      <c r="D7006" s="324" t="s">
        <v>82</v>
      </c>
      <c r="E7006" s="324" t="s">
        <v>11</v>
      </c>
      <c r="F7006" s="324">
        <v>11</v>
      </c>
      <c r="G7006" s="324" t="s">
        <v>170</v>
      </c>
      <c r="H7006" s="324" t="s">
        <v>170</v>
      </c>
      <c r="I7006" s="324" t="s">
        <v>170</v>
      </c>
    </row>
    <row r="7007" spans="1:9" x14ac:dyDescent="0.25">
      <c r="A7007" s="393">
        <v>44378</v>
      </c>
      <c r="B7007" s="325" t="s">
        <v>92</v>
      </c>
      <c r="C7007" s="325" t="s">
        <v>169</v>
      </c>
      <c r="D7007" s="325" t="s">
        <v>82</v>
      </c>
      <c r="E7007" s="325" t="s">
        <v>12</v>
      </c>
      <c r="F7007" s="325">
        <v>7</v>
      </c>
      <c r="G7007" s="325" t="s">
        <v>170</v>
      </c>
      <c r="H7007" s="325" t="s">
        <v>170</v>
      </c>
      <c r="I7007" s="325" t="s">
        <v>170</v>
      </c>
    </row>
    <row r="7008" spans="1:9" x14ac:dyDescent="0.25">
      <c r="A7008" s="392">
        <v>44378</v>
      </c>
      <c r="B7008" s="324" t="s">
        <v>92</v>
      </c>
      <c r="C7008" s="324" t="s">
        <v>169</v>
      </c>
      <c r="D7008" s="324" t="s">
        <v>82</v>
      </c>
      <c r="E7008" s="324" t="s">
        <v>13</v>
      </c>
      <c r="F7008" s="324">
        <v>383</v>
      </c>
      <c r="G7008" s="324" t="s">
        <v>170</v>
      </c>
      <c r="H7008" s="324" t="s">
        <v>170</v>
      </c>
      <c r="I7008" s="324" t="s">
        <v>170</v>
      </c>
    </row>
    <row r="7009" spans="1:9" x14ac:dyDescent="0.25">
      <c r="A7009" s="393">
        <v>44378</v>
      </c>
      <c r="B7009" s="325" t="s">
        <v>155</v>
      </c>
      <c r="C7009" s="325" t="s">
        <v>169</v>
      </c>
      <c r="D7009" s="325" t="s">
        <v>82</v>
      </c>
      <c r="E7009" s="325" t="s">
        <v>9</v>
      </c>
      <c r="F7009" s="325">
        <v>30</v>
      </c>
      <c r="G7009" s="325" t="s">
        <v>170</v>
      </c>
      <c r="H7009" s="325" t="s">
        <v>170</v>
      </c>
      <c r="I7009" s="325" t="s">
        <v>170</v>
      </c>
    </row>
    <row r="7010" spans="1:9" x14ac:dyDescent="0.25">
      <c r="A7010" s="392">
        <v>44378</v>
      </c>
      <c r="B7010" s="324" t="s">
        <v>155</v>
      </c>
      <c r="C7010" s="324" t="s">
        <v>169</v>
      </c>
      <c r="D7010" s="324" t="s">
        <v>82</v>
      </c>
      <c r="E7010" s="324" t="s">
        <v>10</v>
      </c>
      <c r="F7010" s="324">
        <v>36</v>
      </c>
      <c r="G7010" s="324" t="s">
        <v>170</v>
      </c>
      <c r="H7010" s="324" t="s">
        <v>170</v>
      </c>
      <c r="I7010" s="324" t="s">
        <v>170</v>
      </c>
    </row>
    <row r="7011" spans="1:9" x14ac:dyDescent="0.25">
      <c r="A7011" s="393">
        <v>44378</v>
      </c>
      <c r="B7011" s="325" t="s">
        <v>155</v>
      </c>
      <c r="C7011" s="325" t="s">
        <v>169</v>
      </c>
      <c r="D7011" s="325" t="s">
        <v>82</v>
      </c>
      <c r="E7011" s="325" t="s">
        <v>11</v>
      </c>
      <c r="F7011" s="325">
        <v>37</v>
      </c>
      <c r="G7011" s="325" t="s">
        <v>170</v>
      </c>
      <c r="H7011" s="325" t="s">
        <v>170</v>
      </c>
      <c r="I7011" s="325" t="s">
        <v>170</v>
      </c>
    </row>
    <row r="7012" spans="1:9" x14ac:dyDescent="0.25">
      <c r="A7012" s="392">
        <v>44378</v>
      </c>
      <c r="B7012" s="324" t="s">
        <v>155</v>
      </c>
      <c r="C7012" s="324" t="s">
        <v>169</v>
      </c>
      <c r="D7012" s="324" t="s">
        <v>82</v>
      </c>
      <c r="E7012" s="324" t="s">
        <v>12</v>
      </c>
      <c r="F7012" s="324">
        <v>96</v>
      </c>
      <c r="G7012" s="324" t="s">
        <v>170</v>
      </c>
      <c r="H7012" s="324" t="s">
        <v>170</v>
      </c>
      <c r="I7012" s="324" t="s">
        <v>170</v>
      </c>
    </row>
    <row r="7013" spans="1:9" x14ac:dyDescent="0.25">
      <c r="A7013" s="393">
        <v>44378</v>
      </c>
      <c r="B7013" s="325" t="s">
        <v>155</v>
      </c>
      <c r="C7013" s="325" t="s">
        <v>169</v>
      </c>
      <c r="D7013" s="325" t="s">
        <v>82</v>
      </c>
      <c r="E7013" s="325" t="s">
        <v>13</v>
      </c>
      <c r="F7013" s="325">
        <v>459</v>
      </c>
      <c r="G7013" s="325" t="s">
        <v>170</v>
      </c>
      <c r="H7013" s="325" t="s">
        <v>170</v>
      </c>
      <c r="I7013" s="325" t="s">
        <v>170</v>
      </c>
    </row>
    <row r="7014" spans="1:9" x14ac:dyDescent="0.25">
      <c r="A7014" s="392">
        <v>44378</v>
      </c>
      <c r="B7014" s="324" t="s">
        <v>156</v>
      </c>
      <c r="C7014" s="324" t="s">
        <v>169</v>
      </c>
      <c r="D7014" s="324" t="s">
        <v>82</v>
      </c>
      <c r="E7014" s="324" t="s">
        <v>9</v>
      </c>
      <c r="F7014" s="324">
        <v>8</v>
      </c>
      <c r="G7014" s="324" t="s">
        <v>170</v>
      </c>
      <c r="H7014" s="324" t="s">
        <v>170</v>
      </c>
      <c r="I7014" s="324" t="s">
        <v>170</v>
      </c>
    </row>
    <row r="7015" spans="1:9" x14ac:dyDescent="0.25">
      <c r="A7015" s="393">
        <v>44378</v>
      </c>
      <c r="B7015" s="325" t="s">
        <v>156</v>
      </c>
      <c r="C7015" s="325" t="s">
        <v>169</v>
      </c>
      <c r="D7015" s="325" t="s">
        <v>82</v>
      </c>
      <c r="E7015" s="325" t="s">
        <v>10</v>
      </c>
      <c r="F7015" s="325">
        <v>79</v>
      </c>
      <c r="G7015" s="325" t="s">
        <v>170</v>
      </c>
      <c r="H7015" s="325" t="s">
        <v>170</v>
      </c>
      <c r="I7015" s="325" t="s">
        <v>170</v>
      </c>
    </row>
    <row r="7016" spans="1:9" x14ac:dyDescent="0.25">
      <c r="A7016" s="392">
        <v>44378</v>
      </c>
      <c r="B7016" s="324" t="s">
        <v>156</v>
      </c>
      <c r="C7016" s="324" t="s">
        <v>169</v>
      </c>
      <c r="D7016" s="324" t="s">
        <v>82</v>
      </c>
      <c r="E7016" s="324" t="s">
        <v>11</v>
      </c>
      <c r="F7016" s="324">
        <v>145</v>
      </c>
      <c r="G7016" s="324" t="s">
        <v>170</v>
      </c>
      <c r="H7016" s="324" t="s">
        <v>170</v>
      </c>
      <c r="I7016" s="324" t="s">
        <v>170</v>
      </c>
    </row>
    <row r="7017" spans="1:9" x14ac:dyDescent="0.25">
      <c r="A7017" s="393">
        <v>44378</v>
      </c>
      <c r="B7017" s="325" t="s">
        <v>156</v>
      </c>
      <c r="C7017" s="325" t="s">
        <v>169</v>
      </c>
      <c r="D7017" s="325" t="s">
        <v>82</v>
      </c>
      <c r="E7017" s="325" t="s">
        <v>12</v>
      </c>
      <c r="F7017" s="325">
        <v>175</v>
      </c>
      <c r="G7017" s="325" t="s">
        <v>170</v>
      </c>
      <c r="H7017" s="325" t="s">
        <v>170</v>
      </c>
      <c r="I7017" s="325" t="s">
        <v>170</v>
      </c>
    </row>
    <row r="7018" spans="1:9" x14ac:dyDescent="0.25">
      <c r="A7018" s="392">
        <v>44378</v>
      </c>
      <c r="B7018" s="324" t="s">
        <v>156</v>
      </c>
      <c r="C7018" s="324" t="s">
        <v>169</v>
      </c>
      <c r="D7018" s="324" t="s">
        <v>82</v>
      </c>
      <c r="E7018" s="324" t="s">
        <v>13</v>
      </c>
      <c r="F7018" s="324">
        <v>239</v>
      </c>
      <c r="G7018" s="324" t="s">
        <v>170</v>
      </c>
      <c r="H7018" s="324" t="s">
        <v>170</v>
      </c>
      <c r="I7018" s="324" t="s">
        <v>170</v>
      </c>
    </row>
    <row r="7019" spans="1:9" x14ac:dyDescent="0.25">
      <c r="A7019" s="393">
        <v>44378</v>
      </c>
      <c r="B7019" s="325" t="s">
        <v>93</v>
      </c>
      <c r="C7019" s="325" t="s">
        <v>169</v>
      </c>
      <c r="D7019" s="325" t="s">
        <v>82</v>
      </c>
      <c r="E7019" s="325" t="s">
        <v>9</v>
      </c>
      <c r="F7019" s="325">
        <v>30</v>
      </c>
      <c r="G7019" s="325" t="s">
        <v>170</v>
      </c>
      <c r="H7019" s="325" t="s">
        <v>170</v>
      </c>
      <c r="I7019" s="325" t="s">
        <v>170</v>
      </c>
    </row>
    <row r="7020" spans="1:9" x14ac:dyDescent="0.25">
      <c r="A7020" s="392">
        <v>44378</v>
      </c>
      <c r="B7020" s="324" t="s">
        <v>93</v>
      </c>
      <c r="C7020" s="324" t="s">
        <v>169</v>
      </c>
      <c r="D7020" s="324" t="s">
        <v>82</v>
      </c>
      <c r="E7020" s="324" t="s">
        <v>10</v>
      </c>
      <c r="F7020" s="324">
        <v>117</v>
      </c>
      <c r="G7020" s="324" t="s">
        <v>170</v>
      </c>
      <c r="H7020" s="324" t="s">
        <v>170</v>
      </c>
      <c r="I7020" s="324" t="s">
        <v>170</v>
      </c>
    </row>
    <row r="7021" spans="1:9" x14ac:dyDescent="0.25">
      <c r="A7021" s="393">
        <v>44378</v>
      </c>
      <c r="B7021" s="325" t="s">
        <v>93</v>
      </c>
      <c r="C7021" s="325" t="s">
        <v>169</v>
      </c>
      <c r="D7021" s="325" t="s">
        <v>82</v>
      </c>
      <c r="E7021" s="325" t="s">
        <v>11</v>
      </c>
      <c r="F7021" s="325">
        <v>167</v>
      </c>
      <c r="G7021" s="325" t="s">
        <v>170</v>
      </c>
      <c r="H7021" s="325" t="s">
        <v>170</v>
      </c>
      <c r="I7021" s="325" t="s">
        <v>170</v>
      </c>
    </row>
    <row r="7022" spans="1:9" x14ac:dyDescent="0.25">
      <c r="A7022" s="392">
        <v>44378</v>
      </c>
      <c r="B7022" s="324" t="s">
        <v>93</v>
      </c>
      <c r="C7022" s="324" t="s">
        <v>169</v>
      </c>
      <c r="D7022" s="324" t="s">
        <v>82</v>
      </c>
      <c r="E7022" s="324" t="s">
        <v>12</v>
      </c>
      <c r="F7022" s="324">
        <v>251</v>
      </c>
      <c r="G7022" s="324" t="s">
        <v>170</v>
      </c>
      <c r="H7022" s="324" t="s">
        <v>170</v>
      </c>
      <c r="I7022" s="324" t="s">
        <v>170</v>
      </c>
    </row>
    <row r="7023" spans="1:9" x14ac:dyDescent="0.25">
      <c r="A7023" s="393">
        <v>44378</v>
      </c>
      <c r="B7023" s="325" t="s">
        <v>93</v>
      </c>
      <c r="C7023" s="325" t="s">
        <v>169</v>
      </c>
      <c r="D7023" s="325" t="s">
        <v>82</v>
      </c>
      <c r="E7023" s="325" t="s">
        <v>13</v>
      </c>
      <c r="F7023" s="325">
        <v>392</v>
      </c>
      <c r="G7023" s="325" t="s">
        <v>170</v>
      </c>
      <c r="H7023" s="325" t="s">
        <v>170</v>
      </c>
      <c r="I7023" s="325" t="s">
        <v>170</v>
      </c>
    </row>
    <row r="7024" spans="1:9" x14ac:dyDescent="0.25">
      <c r="A7024" s="392">
        <v>44378</v>
      </c>
      <c r="B7024" s="324" t="s">
        <v>171</v>
      </c>
      <c r="C7024" s="324" t="s">
        <v>169</v>
      </c>
      <c r="D7024" s="324" t="s">
        <v>82</v>
      </c>
      <c r="E7024" s="324" t="s">
        <v>9</v>
      </c>
      <c r="F7024" s="324" t="s">
        <v>170</v>
      </c>
      <c r="G7024" s="324" t="s">
        <v>170</v>
      </c>
      <c r="H7024" s="324" t="s">
        <v>170</v>
      </c>
      <c r="I7024" s="324" t="s">
        <v>170</v>
      </c>
    </row>
    <row r="7025" spans="1:9" x14ac:dyDescent="0.25">
      <c r="A7025" s="393">
        <v>44378</v>
      </c>
      <c r="B7025" s="325" t="s">
        <v>171</v>
      </c>
      <c r="C7025" s="325" t="s">
        <v>169</v>
      </c>
      <c r="D7025" s="325" t="s">
        <v>82</v>
      </c>
      <c r="E7025" s="325" t="s">
        <v>10</v>
      </c>
      <c r="F7025" s="325" t="s">
        <v>170</v>
      </c>
      <c r="G7025" s="325" t="s">
        <v>170</v>
      </c>
      <c r="H7025" s="325" t="s">
        <v>170</v>
      </c>
      <c r="I7025" s="325" t="s">
        <v>170</v>
      </c>
    </row>
    <row r="7026" spans="1:9" x14ac:dyDescent="0.25">
      <c r="A7026" s="392">
        <v>44378</v>
      </c>
      <c r="B7026" s="324" t="s">
        <v>171</v>
      </c>
      <c r="C7026" s="324" t="s">
        <v>169</v>
      </c>
      <c r="D7026" s="324" t="s">
        <v>82</v>
      </c>
      <c r="E7026" s="324" t="s">
        <v>11</v>
      </c>
      <c r="F7026" s="324" t="s">
        <v>170</v>
      </c>
      <c r="G7026" s="324" t="s">
        <v>170</v>
      </c>
      <c r="H7026" s="324" t="s">
        <v>170</v>
      </c>
      <c r="I7026" s="324" t="s">
        <v>170</v>
      </c>
    </row>
    <row r="7027" spans="1:9" x14ac:dyDescent="0.25">
      <c r="A7027" s="393">
        <v>44378</v>
      </c>
      <c r="B7027" s="325" t="s">
        <v>171</v>
      </c>
      <c r="C7027" s="325" t="s">
        <v>169</v>
      </c>
      <c r="D7027" s="325" t="s">
        <v>82</v>
      </c>
      <c r="E7027" s="325" t="s">
        <v>12</v>
      </c>
      <c r="F7027" s="325" t="s">
        <v>170</v>
      </c>
      <c r="G7027" s="325" t="s">
        <v>170</v>
      </c>
      <c r="H7027" s="325" t="s">
        <v>170</v>
      </c>
      <c r="I7027" s="325" t="s">
        <v>170</v>
      </c>
    </row>
    <row r="7028" spans="1:9" x14ac:dyDescent="0.25">
      <c r="A7028" s="392">
        <v>44378</v>
      </c>
      <c r="B7028" s="324" t="s">
        <v>171</v>
      </c>
      <c r="C7028" s="324" t="s">
        <v>169</v>
      </c>
      <c r="D7028" s="324" t="s">
        <v>82</v>
      </c>
      <c r="E7028" s="324" t="s">
        <v>13</v>
      </c>
      <c r="F7028" s="324" t="s">
        <v>170</v>
      </c>
      <c r="G7028" s="324" t="s">
        <v>170</v>
      </c>
      <c r="H7028" s="324" t="s">
        <v>170</v>
      </c>
      <c r="I7028" s="324" t="s">
        <v>170</v>
      </c>
    </row>
    <row r="7029" spans="1:9" x14ac:dyDescent="0.25">
      <c r="A7029" s="393">
        <v>44378</v>
      </c>
      <c r="B7029" s="325" t="s">
        <v>157</v>
      </c>
      <c r="C7029" s="325" t="s">
        <v>169</v>
      </c>
      <c r="D7029" s="325" t="s">
        <v>82</v>
      </c>
      <c r="E7029" s="325" t="s">
        <v>9</v>
      </c>
      <c r="F7029" s="325">
        <v>64</v>
      </c>
      <c r="G7029" s="325" t="s">
        <v>170</v>
      </c>
      <c r="H7029" s="325" t="s">
        <v>170</v>
      </c>
      <c r="I7029" s="325" t="s">
        <v>170</v>
      </c>
    </row>
    <row r="7030" spans="1:9" x14ac:dyDescent="0.25">
      <c r="A7030" s="392">
        <v>44378</v>
      </c>
      <c r="B7030" s="324" t="s">
        <v>157</v>
      </c>
      <c r="C7030" s="324" t="s">
        <v>169</v>
      </c>
      <c r="D7030" s="324" t="s">
        <v>82</v>
      </c>
      <c r="E7030" s="324" t="s">
        <v>10</v>
      </c>
      <c r="F7030" s="324">
        <v>11</v>
      </c>
      <c r="G7030" s="324" t="s">
        <v>170</v>
      </c>
      <c r="H7030" s="324" t="s">
        <v>170</v>
      </c>
      <c r="I7030" s="324" t="s">
        <v>170</v>
      </c>
    </row>
    <row r="7031" spans="1:9" x14ac:dyDescent="0.25">
      <c r="A7031" s="393">
        <v>44378</v>
      </c>
      <c r="B7031" s="325" t="s">
        <v>157</v>
      </c>
      <c r="C7031" s="325" t="s">
        <v>169</v>
      </c>
      <c r="D7031" s="325" t="s">
        <v>82</v>
      </c>
      <c r="E7031" s="325" t="s">
        <v>11</v>
      </c>
      <c r="F7031" s="325">
        <v>50</v>
      </c>
      <c r="G7031" s="325" t="s">
        <v>170</v>
      </c>
      <c r="H7031" s="325" t="s">
        <v>170</v>
      </c>
      <c r="I7031" s="325" t="s">
        <v>170</v>
      </c>
    </row>
    <row r="7032" spans="1:9" x14ac:dyDescent="0.25">
      <c r="A7032" s="392">
        <v>44378</v>
      </c>
      <c r="B7032" s="324" t="s">
        <v>157</v>
      </c>
      <c r="C7032" s="324" t="s">
        <v>169</v>
      </c>
      <c r="D7032" s="324" t="s">
        <v>82</v>
      </c>
      <c r="E7032" s="324" t="s">
        <v>12</v>
      </c>
      <c r="F7032" s="324">
        <v>45</v>
      </c>
      <c r="G7032" s="324" t="s">
        <v>170</v>
      </c>
      <c r="H7032" s="324" t="s">
        <v>170</v>
      </c>
      <c r="I7032" s="324" t="s">
        <v>170</v>
      </c>
    </row>
    <row r="7033" spans="1:9" x14ac:dyDescent="0.25">
      <c r="A7033" s="393">
        <v>44378</v>
      </c>
      <c r="B7033" s="325" t="s">
        <v>157</v>
      </c>
      <c r="C7033" s="325" t="s">
        <v>169</v>
      </c>
      <c r="D7033" s="325" t="s">
        <v>82</v>
      </c>
      <c r="E7033" s="325" t="s">
        <v>13</v>
      </c>
      <c r="F7033" s="325">
        <v>218</v>
      </c>
      <c r="G7033" s="325" t="s">
        <v>170</v>
      </c>
      <c r="H7033" s="325" t="s">
        <v>170</v>
      </c>
      <c r="I7033" s="325" t="s">
        <v>170</v>
      </c>
    </row>
    <row r="7034" spans="1:9" x14ac:dyDescent="0.25">
      <c r="A7034" s="392">
        <v>44378</v>
      </c>
      <c r="B7034" s="324" t="s">
        <v>158</v>
      </c>
      <c r="C7034" s="324" t="s">
        <v>169</v>
      </c>
      <c r="D7034" s="324" t="s">
        <v>82</v>
      </c>
      <c r="E7034" s="324" t="s">
        <v>9</v>
      </c>
      <c r="F7034" s="324">
        <v>34</v>
      </c>
      <c r="G7034" s="324" t="s">
        <v>170</v>
      </c>
      <c r="H7034" s="324" t="s">
        <v>170</v>
      </c>
      <c r="I7034" s="324" t="s">
        <v>170</v>
      </c>
    </row>
    <row r="7035" spans="1:9" x14ac:dyDescent="0.25">
      <c r="A7035" s="393">
        <v>44378</v>
      </c>
      <c r="B7035" s="325" t="s">
        <v>158</v>
      </c>
      <c r="C7035" s="325" t="s">
        <v>169</v>
      </c>
      <c r="D7035" s="325" t="s">
        <v>82</v>
      </c>
      <c r="E7035" s="325" t="s">
        <v>10</v>
      </c>
      <c r="F7035" s="325">
        <v>48</v>
      </c>
      <c r="G7035" s="325" t="s">
        <v>170</v>
      </c>
      <c r="H7035" s="325" t="s">
        <v>170</v>
      </c>
      <c r="I7035" s="325" t="s">
        <v>170</v>
      </c>
    </row>
    <row r="7036" spans="1:9" x14ac:dyDescent="0.25">
      <c r="A7036" s="392">
        <v>44378</v>
      </c>
      <c r="B7036" s="324" t="s">
        <v>158</v>
      </c>
      <c r="C7036" s="324" t="s">
        <v>169</v>
      </c>
      <c r="D7036" s="324" t="s">
        <v>82</v>
      </c>
      <c r="E7036" s="324" t="s">
        <v>11</v>
      </c>
      <c r="F7036" s="324">
        <v>36</v>
      </c>
      <c r="G7036" s="324" t="s">
        <v>170</v>
      </c>
      <c r="H7036" s="324" t="s">
        <v>170</v>
      </c>
      <c r="I7036" s="324" t="s">
        <v>170</v>
      </c>
    </row>
    <row r="7037" spans="1:9" x14ac:dyDescent="0.25">
      <c r="A7037" s="393">
        <v>44378</v>
      </c>
      <c r="B7037" s="325" t="s">
        <v>158</v>
      </c>
      <c r="C7037" s="325" t="s">
        <v>169</v>
      </c>
      <c r="D7037" s="325" t="s">
        <v>82</v>
      </c>
      <c r="E7037" s="325" t="s">
        <v>12</v>
      </c>
      <c r="F7037" s="325">
        <v>164</v>
      </c>
      <c r="G7037" s="325" t="s">
        <v>170</v>
      </c>
      <c r="H7037" s="325" t="s">
        <v>170</v>
      </c>
      <c r="I7037" s="325" t="s">
        <v>170</v>
      </c>
    </row>
    <row r="7038" spans="1:9" x14ac:dyDescent="0.25">
      <c r="A7038" s="392">
        <v>44378</v>
      </c>
      <c r="B7038" s="324" t="s">
        <v>158</v>
      </c>
      <c r="C7038" s="324" t="s">
        <v>169</v>
      </c>
      <c r="D7038" s="324" t="s">
        <v>82</v>
      </c>
      <c r="E7038" s="324" t="s">
        <v>13</v>
      </c>
      <c r="F7038" s="324">
        <v>299</v>
      </c>
      <c r="G7038" s="324" t="s">
        <v>170</v>
      </c>
      <c r="H7038" s="324" t="s">
        <v>170</v>
      </c>
      <c r="I7038" s="324" t="s">
        <v>170</v>
      </c>
    </row>
    <row r="7039" spans="1:9" x14ac:dyDescent="0.25">
      <c r="A7039" s="393">
        <v>44378</v>
      </c>
      <c r="B7039" s="325" t="s">
        <v>94</v>
      </c>
      <c r="C7039" s="325" t="s">
        <v>169</v>
      </c>
      <c r="D7039" s="325" t="s">
        <v>82</v>
      </c>
      <c r="E7039" s="325" t="s">
        <v>9</v>
      </c>
      <c r="F7039" s="325">
        <v>802</v>
      </c>
      <c r="G7039" s="325" t="s">
        <v>170</v>
      </c>
      <c r="H7039" s="325" t="s">
        <v>170</v>
      </c>
      <c r="I7039" s="325" t="s">
        <v>170</v>
      </c>
    </row>
    <row r="7040" spans="1:9" x14ac:dyDescent="0.25">
      <c r="A7040" s="392">
        <v>44378</v>
      </c>
      <c r="B7040" s="324" t="s">
        <v>94</v>
      </c>
      <c r="C7040" s="324" t="s">
        <v>169</v>
      </c>
      <c r="D7040" s="324" t="s">
        <v>82</v>
      </c>
      <c r="E7040" s="324" t="s">
        <v>10</v>
      </c>
      <c r="F7040" s="324">
        <v>330</v>
      </c>
      <c r="G7040" s="324" t="s">
        <v>170</v>
      </c>
      <c r="H7040" s="324" t="s">
        <v>170</v>
      </c>
      <c r="I7040" s="324" t="s">
        <v>170</v>
      </c>
    </row>
    <row r="7041" spans="1:9" x14ac:dyDescent="0.25">
      <c r="A7041" s="393">
        <v>44378</v>
      </c>
      <c r="B7041" s="325" t="s">
        <v>94</v>
      </c>
      <c r="C7041" s="325" t="s">
        <v>169</v>
      </c>
      <c r="D7041" s="325" t="s">
        <v>82</v>
      </c>
      <c r="E7041" s="325" t="s">
        <v>11</v>
      </c>
      <c r="F7041" s="325">
        <v>583</v>
      </c>
      <c r="G7041" s="325" t="s">
        <v>170</v>
      </c>
      <c r="H7041" s="325" t="s">
        <v>170</v>
      </c>
      <c r="I7041" s="325" t="s">
        <v>170</v>
      </c>
    </row>
    <row r="7042" spans="1:9" x14ac:dyDescent="0.25">
      <c r="A7042" s="392">
        <v>44378</v>
      </c>
      <c r="B7042" s="324" t="s">
        <v>94</v>
      </c>
      <c r="C7042" s="324" t="s">
        <v>169</v>
      </c>
      <c r="D7042" s="324" t="s">
        <v>82</v>
      </c>
      <c r="E7042" s="324" t="s">
        <v>12</v>
      </c>
      <c r="F7042" s="324">
        <v>344</v>
      </c>
      <c r="G7042" s="324" t="s">
        <v>170</v>
      </c>
      <c r="H7042" s="324" t="s">
        <v>170</v>
      </c>
      <c r="I7042" s="324" t="s">
        <v>170</v>
      </c>
    </row>
    <row r="7043" spans="1:9" x14ac:dyDescent="0.25">
      <c r="A7043" s="393">
        <v>44378</v>
      </c>
      <c r="B7043" s="325" t="s">
        <v>94</v>
      </c>
      <c r="C7043" s="325" t="s">
        <v>169</v>
      </c>
      <c r="D7043" s="325" t="s">
        <v>82</v>
      </c>
      <c r="E7043" s="325" t="s">
        <v>13</v>
      </c>
      <c r="F7043" s="325">
        <v>1136</v>
      </c>
      <c r="G7043" s="325" t="s">
        <v>170</v>
      </c>
      <c r="H7043" s="325" t="s">
        <v>170</v>
      </c>
      <c r="I7043" s="325" t="s">
        <v>170</v>
      </c>
    </row>
    <row r="7044" spans="1:9" x14ac:dyDescent="0.25">
      <c r="A7044" s="392">
        <v>44378</v>
      </c>
      <c r="B7044" s="324" t="s">
        <v>159</v>
      </c>
      <c r="C7044" s="324" t="s">
        <v>169</v>
      </c>
      <c r="D7044" s="324" t="s">
        <v>82</v>
      </c>
      <c r="E7044" s="324" t="s">
        <v>9</v>
      </c>
      <c r="F7044" s="324">
        <v>22</v>
      </c>
      <c r="G7044" s="324" t="s">
        <v>170</v>
      </c>
      <c r="H7044" s="324" t="s">
        <v>170</v>
      </c>
      <c r="I7044" s="324" t="s">
        <v>170</v>
      </c>
    </row>
    <row r="7045" spans="1:9" x14ac:dyDescent="0.25">
      <c r="A7045" s="393">
        <v>44378</v>
      </c>
      <c r="B7045" s="325" t="s">
        <v>159</v>
      </c>
      <c r="C7045" s="325" t="s">
        <v>169</v>
      </c>
      <c r="D7045" s="325" t="s">
        <v>82</v>
      </c>
      <c r="E7045" s="325" t="s">
        <v>10</v>
      </c>
      <c r="F7045" s="325">
        <v>38</v>
      </c>
      <c r="G7045" s="325" t="s">
        <v>170</v>
      </c>
      <c r="H7045" s="325" t="s">
        <v>170</v>
      </c>
      <c r="I7045" s="325" t="s">
        <v>170</v>
      </c>
    </row>
    <row r="7046" spans="1:9" x14ac:dyDescent="0.25">
      <c r="A7046" s="392">
        <v>44378</v>
      </c>
      <c r="B7046" s="324" t="s">
        <v>159</v>
      </c>
      <c r="C7046" s="324" t="s">
        <v>169</v>
      </c>
      <c r="D7046" s="324" t="s">
        <v>82</v>
      </c>
      <c r="E7046" s="324" t="s">
        <v>11</v>
      </c>
      <c r="F7046" s="324">
        <v>22</v>
      </c>
      <c r="G7046" s="324" t="s">
        <v>170</v>
      </c>
      <c r="H7046" s="324" t="s">
        <v>170</v>
      </c>
      <c r="I7046" s="324" t="s">
        <v>170</v>
      </c>
    </row>
    <row r="7047" spans="1:9" x14ac:dyDescent="0.25">
      <c r="A7047" s="393">
        <v>44378</v>
      </c>
      <c r="B7047" s="325" t="s">
        <v>159</v>
      </c>
      <c r="C7047" s="325" t="s">
        <v>169</v>
      </c>
      <c r="D7047" s="325" t="s">
        <v>82</v>
      </c>
      <c r="E7047" s="325" t="s">
        <v>12</v>
      </c>
      <c r="F7047" s="325">
        <v>76</v>
      </c>
      <c r="G7047" s="325" t="s">
        <v>170</v>
      </c>
      <c r="H7047" s="325" t="s">
        <v>170</v>
      </c>
      <c r="I7047" s="325" t="s">
        <v>170</v>
      </c>
    </row>
    <row r="7048" spans="1:9" x14ac:dyDescent="0.25">
      <c r="A7048" s="392">
        <v>44378</v>
      </c>
      <c r="B7048" s="324" t="s">
        <v>159</v>
      </c>
      <c r="C7048" s="324" t="s">
        <v>169</v>
      </c>
      <c r="D7048" s="324" t="s">
        <v>82</v>
      </c>
      <c r="E7048" s="324" t="s">
        <v>13</v>
      </c>
      <c r="F7048" s="324">
        <v>153</v>
      </c>
      <c r="G7048" s="324" t="s">
        <v>170</v>
      </c>
      <c r="H7048" s="324" t="s">
        <v>170</v>
      </c>
      <c r="I7048" s="324" t="s">
        <v>170</v>
      </c>
    </row>
    <row r="7049" spans="1:9" x14ac:dyDescent="0.25">
      <c r="A7049" s="393">
        <v>44378</v>
      </c>
      <c r="B7049" s="325" t="s">
        <v>95</v>
      </c>
      <c r="C7049" s="325" t="s">
        <v>169</v>
      </c>
      <c r="D7049" s="325" t="s">
        <v>82</v>
      </c>
      <c r="E7049" s="325" t="s">
        <v>9</v>
      </c>
      <c r="F7049" s="325">
        <v>34</v>
      </c>
      <c r="G7049" s="325" t="s">
        <v>170</v>
      </c>
      <c r="H7049" s="325" t="s">
        <v>170</v>
      </c>
      <c r="I7049" s="325" t="s">
        <v>170</v>
      </c>
    </row>
    <row r="7050" spans="1:9" x14ac:dyDescent="0.25">
      <c r="A7050" s="392">
        <v>44378</v>
      </c>
      <c r="B7050" s="324" t="s">
        <v>95</v>
      </c>
      <c r="C7050" s="324" t="s">
        <v>169</v>
      </c>
      <c r="D7050" s="324" t="s">
        <v>82</v>
      </c>
      <c r="E7050" s="324" t="s">
        <v>10</v>
      </c>
      <c r="F7050" s="324">
        <v>48</v>
      </c>
      <c r="G7050" s="324" t="s">
        <v>170</v>
      </c>
      <c r="H7050" s="324" t="s">
        <v>170</v>
      </c>
      <c r="I7050" s="324" t="s">
        <v>170</v>
      </c>
    </row>
    <row r="7051" spans="1:9" x14ac:dyDescent="0.25">
      <c r="A7051" s="393">
        <v>44378</v>
      </c>
      <c r="B7051" s="325" t="s">
        <v>95</v>
      </c>
      <c r="C7051" s="325" t="s">
        <v>169</v>
      </c>
      <c r="D7051" s="325" t="s">
        <v>82</v>
      </c>
      <c r="E7051" s="325" t="s">
        <v>11</v>
      </c>
      <c r="F7051" s="325">
        <v>36</v>
      </c>
      <c r="G7051" s="325" t="s">
        <v>170</v>
      </c>
      <c r="H7051" s="325" t="s">
        <v>170</v>
      </c>
      <c r="I7051" s="325" t="s">
        <v>170</v>
      </c>
    </row>
    <row r="7052" spans="1:9" x14ac:dyDescent="0.25">
      <c r="A7052" s="392">
        <v>44378</v>
      </c>
      <c r="B7052" s="324" t="s">
        <v>95</v>
      </c>
      <c r="C7052" s="324" t="s">
        <v>169</v>
      </c>
      <c r="D7052" s="324" t="s">
        <v>82</v>
      </c>
      <c r="E7052" s="324" t="s">
        <v>12</v>
      </c>
      <c r="F7052" s="324">
        <v>164</v>
      </c>
      <c r="G7052" s="324" t="s">
        <v>170</v>
      </c>
      <c r="H7052" s="324" t="s">
        <v>170</v>
      </c>
      <c r="I7052" s="324" t="s">
        <v>170</v>
      </c>
    </row>
    <row r="7053" spans="1:9" x14ac:dyDescent="0.25">
      <c r="A7053" s="393">
        <v>44378</v>
      </c>
      <c r="B7053" s="325" t="s">
        <v>95</v>
      </c>
      <c r="C7053" s="325" t="s">
        <v>169</v>
      </c>
      <c r="D7053" s="325" t="s">
        <v>82</v>
      </c>
      <c r="E7053" s="325" t="s">
        <v>13</v>
      </c>
      <c r="F7053" s="325">
        <v>299</v>
      </c>
      <c r="G7053" s="325" t="s">
        <v>170</v>
      </c>
      <c r="H7053" s="325" t="s">
        <v>170</v>
      </c>
      <c r="I7053" s="325" t="s">
        <v>170</v>
      </c>
    </row>
    <row r="7054" spans="1:9" x14ac:dyDescent="0.25">
      <c r="A7054" s="392">
        <v>44378</v>
      </c>
      <c r="B7054" s="324" t="s">
        <v>96</v>
      </c>
      <c r="C7054" s="324" t="s">
        <v>169</v>
      </c>
      <c r="D7054" s="324" t="s">
        <v>82</v>
      </c>
      <c r="E7054" s="324" t="s">
        <v>9</v>
      </c>
      <c r="F7054" s="324">
        <v>280</v>
      </c>
      <c r="G7054" s="324" t="s">
        <v>170</v>
      </c>
      <c r="H7054" s="324" t="s">
        <v>170</v>
      </c>
      <c r="I7054" s="324" t="s">
        <v>170</v>
      </c>
    </row>
    <row r="7055" spans="1:9" x14ac:dyDescent="0.25">
      <c r="A7055" s="393">
        <v>44378</v>
      </c>
      <c r="B7055" s="325" t="s">
        <v>96</v>
      </c>
      <c r="C7055" s="325" t="s">
        <v>169</v>
      </c>
      <c r="D7055" s="325" t="s">
        <v>82</v>
      </c>
      <c r="E7055" s="325" t="s">
        <v>10</v>
      </c>
      <c r="F7055" s="325">
        <v>182</v>
      </c>
      <c r="G7055" s="325" t="s">
        <v>170</v>
      </c>
      <c r="H7055" s="325" t="s">
        <v>170</v>
      </c>
      <c r="I7055" s="325" t="s">
        <v>170</v>
      </c>
    </row>
    <row r="7056" spans="1:9" x14ac:dyDescent="0.25">
      <c r="A7056" s="392">
        <v>44378</v>
      </c>
      <c r="B7056" s="324" t="s">
        <v>96</v>
      </c>
      <c r="C7056" s="324" t="s">
        <v>169</v>
      </c>
      <c r="D7056" s="324" t="s">
        <v>82</v>
      </c>
      <c r="E7056" s="324" t="s">
        <v>11</v>
      </c>
      <c r="F7056" s="324">
        <v>105</v>
      </c>
      <c r="G7056" s="324" t="s">
        <v>170</v>
      </c>
      <c r="H7056" s="324" t="s">
        <v>170</v>
      </c>
      <c r="I7056" s="324" t="s">
        <v>170</v>
      </c>
    </row>
    <row r="7057" spans="1:9" x14ac:dyDescent="0.25">
      <c r="A7057" s="393">
        <v>44378</v>
      </c>
      <c r="B7057" s="325" t="s">
        <v>96</v>
      </c>
      <c r="C7057" s="325" t="s">
        <v>169</v>
      </c>
      <c r="D7057" s="325" t="s">
        <v>82</v>
      </c>
      <c r="E7057" s="325" t="s">
        <v>12</v>
      </c>
      <c r="F7057" s="325">
        <v>62</v>
      </c>
      <c r="G7057" s="325" t="s">
        <v>170</v>
      </c>
      <c r="H7057" s="325" t="s">
        <v>170</v>
      </c>
      <c r="I7057" s="325" t="s">
        <v>170</v>
      </c>
    </row>
    <row r="7058" spans="1:9" x14ac:dyDescent="0.25">
      <c r="A7058" s="392">
        <v>44378</v>
      </c>
      <c r="B7058" s="324" t="s">
        <v>96</v>
      </c>
      <c r="C7058" s="324" t="s">
        <v>169</v>
      </c>
      <c r="D7058" s="324" t="s">
        <v>82</v>
      </c>
      <c r="E7058" s="324" t="s">
        <v>13</v>
      </c>
      <c r="F7058" s="324">
        <v>630</v>
      </c>
      <c r="G7058" s="324" t="s">
        <v>170</v>
      </c>
      <c r="H7058" s="324" t="s">
        <v>170</v>
      </c>
      <c r="I7058" s="324" t="s">
        <v>170</v>
      </c>
    </row>
    <row r="7059" spans="1:9" x14ac:dyDescent="0.25">
      <c r="A7059" s="393">
        <v>44378</v>
      </c>
      <c r="B7059" s="325" t="s">
        <v>161</v>
      </c>
      <c r="C7059" s="325" t="s">
        <v>169</v>
      </c>
      <c r="D7059" s="325" t="s">
        <v>82</v>
      </c>
      <c r="E7059" s="325" t="s">
        <v>9</v>
      </c>
      <c r="F7059" s="325">
        <v>210</v>
      </c>
      <c r="G7059" s="325" t="s">
        <v>170</v>
      </c>
      <c r="H7059" s="325" t="s">
        <v>170</v>
      </c>
      <c r="I7059" s="325" t="s">
        <v>170</v>
      </c>
    </row>
    <row r="7060" spans="1:9" x14ac:dyDescent="0.25">
      <c r="A7060" s="392">
        <v>44378</v>
      </c>
      <c r="B7060" s="324" t="s">
        <v>161</v>
      </c>
      <c r="C7060" s="324" t="s">
        <v>169</v>
      </c>
      <c r="D7060" s="324" t="s">
        <v>82</v>
      </c>
      <c r="E7060" s="324" t="s">
        <v>10</v>
      </c>
      <c r="F7060" s="324">
        <v>16</v>
      </c>
      <c r="G7060" s="324" t="s">
        <v>170</v>
      </c>
      <c r="H7060" s="324" t="s">
        <v>170</v>
      </c>
      <c r="I7060" s="324" t="s">
        <v>170</v>
      </c>
    </row>
    <row r="7061" spans="1:9" x14ac:dyDescent="0.25">
      <c r="A7061" s="393">
        <v>44378</v>
      </c>
      <c r="B7061" s="325" t="s">
        <v>161</v>
      </c>
      <c r="C7061" s="325" t="s">
        <v>169</v>
      </c>
      <c r="D7061" s="325" t="s">
        <v>82</v>
      </c>
      <c r="E7061" s="325" t="s">
        <v>11</v>
      </c>
      <c r="F7061" s="325">
        <v>30</v>
      </c>
      <c r="G7061" s="325" t="s">
        <v>170</v>
      </c>
      <c r="H7061" s="325" t="s">
        <v>170</v>
      </c>
      <c r="I7061" s="325" t="s">
        <v>170</v>
      </c>
    </row>
    <row r="7062" spans="1:9" x14ac:dyDescent="0.25">
      <c r="A7062" s="392">
        <v>44378</v>
      </c>
      <c r="B7062" s="324" t="s">
        <v>161</v>
      </c>
      <c r="C7062" s="324" t="s">
        <v>169</v>
      </c>
      <c r="D7062" s="324" t="s">
        <v>82</v>
      </c>
      <c r="E7062" s="324" t="s">
        <v>12</v>
      </c>
      <c r="F7062" s="324">
        <v>19</v>
      </c>
      <c r="G7062" s="324" t="s">
        <v>170</v>
      </c>
      <c r="H7062" s="324" t="s">
        <v>170</v>
      </c>
      <c r="I7062" s="324" t="s">
        <v>170</v>
      </c>
    </row>
    <row r="7063" spans="1:9" x14ac:dyDescent="0.25">
      <c r="A7063" s="393">
        <v>44378</v>
      </c>
      <c r="B7063" s="325" t="s">
        <v>161</v>
      </c>
      <c r="C7063" s="325" t="s">
        <v>169</v>
      </c>
      <c r="D7063" s="325" t="s">
        <v>82</v>
      </c>
      <c r="E7063" s="325" t="s">
        <v>13</v>
      </c>
      <c r="F7063" s="325">
        <v>358</v>
      </c>
      <c r="G7063" s="325" t="s">
        <v>170</v>
      </c>
      <c r="H7063" s="325" t="s">
        <v>170</v>
      </c>
      <c r="I7063" s="325" t="s">
        <v>170</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00E73-4A48-4912-AF0D-9E925D9FAE08}">
  <sheetPr>
    <tabColor theme="8"/>
  </sheetPr>
  <dimension ref="A1:AP54"/>
  <sheetViews>
    <sheetView showGridLines="0" zoomScale="85" zoomScaleNormal="85" workbookViewId="0">
      <selection activeCell="G36" sqref="G36"/>
    </sheetView>
  </sheetViews>
  <sheetFormatPr defaultRowHeight="15" x14ac:dyDescent="0.25"/>
  <cols>
    <col min="1" max="1" width="11.140625" style="327" customWidth="1"/>
    <col min="2" max="23" width="11.140625" customWidth="1"/>
    <col min="24" max="24" width="25" bestFit="1" customWidth="1"/>
    <col min="25" max="25" width="31.42578125" bestFit="1" customWidth="1"/>
    <col min="26" max="26" width="21.5703125" bestFit="1" customWidth="1"/>
    <col min="27" max="27" width="27.85546875" bestFit="1" customWidth="1"/>
    <col min="28" max="28" width="21.5703125" bestFit="1" customWidth="1"/>
    <col min="29" max="29" width="27.85546875" bestFit="1" customWidth="1"/>
    <col min="30" max="30" width="21.5703125" bestFit="1" customWidth="1"/>
    <col min="31" max="31" width="27.85546875" bestFit="1" customWidth="1"/>
    <col min="32" max="32" width="7.5703125" customWidth="1"/>
    <col min="33" max="33" width="27.85546875" bestFit="1" customWidth="1"/>
    <col min="34" max="34" width="13.28515625" customWidth="1"/>
    <col min="35" max="35" width="23" customWidth="1"/>
    <col min="36" max="40" width="13.28515625" customWidth="1"/>
    <col min="41" max="41" width="13.28515625" style="7" customWidth="1"/>
    <col min="42" max="42" width="12.42578125" customWidth="1"/>
    <col min="43" max="43" width="27.85546875" bestFit="1" customWidth="1"/>
    <col min="44" max="44" width="21.5703125" bestFit="1" customWidth="1"/>
    <col min="45" max="45" width="27.85546875" bestFit="1" customWidth="1"/>
    <col min="46" max="46" width="21.5703125" bestFit="1" customWidth="1"/>
    <col min="47" max="47" width="27.85546875" bestFit="1" customWidth="1"/>
    <col min="48" max="48" width="21.5703125" bestFit="1" customWidth="1"/>
    <col min="49" max="49" width="27.85546875" bestFit="1" customWidth="1"/>
    <col min="50" max="50" width="21.5703125" bestFit="1" customWidth="1"/>
    <col min="51" max="51" width="27.85546875" bestFit="1" customWidth="1"/>
    <col min="52" max="52" width="21.5703125" bestFit="1" customWidth="1"/>
    <col min="53" max="53" width="27.85546875" bestFit="1" customWidth="1"/>
    <col min="54" max="54" width="21.5703125" bestFit="1" customWidth="1"/>
    <col min="55" max="55" width="27.85546875" bestFit="1" customWidth="1"/>
    <col min="56" max="56" width="21.5703125" bestFit="1" customWidth="1"/>
    <col min="57" max="57" width="27.85546875" bestFit="1" customWidth="1"/>
    <col min="58" max="58" width="21.5703125" bestFit="1" customWidth="1"/>
    <col min="59" max="59" width="27.85546875" bestFit="1" customWidth="1"/>
    <col min="60" max="60" width="21.5703125" bestFit="1" customWidth="1"/>
    <col min="61" max="61" width="27.85546875" bestFit="1" customWidth="1"/>
    <col min="62" max="62" width="21.5703125" bestFit="1" customWidth="1"/>
    <col min="63" max="63" width="27.85546875" bestFit="1" customWidth="1"/>
    <col min="64" max="64" width="21.5703125" bestFit="1" customWidth="1"/>
    <col min="65" max="65" width="27.85546875" bestFit="1" customWidth="1"/>
    <col min="66" max="66" width="21.5703125" bestFit="1" customWidth="1"/>
    <col min="67" max="67" width="27.85546875" bestFit="1" customWidth="1"/>
    <col min="68" max="68" width="21.5703125" bestFit="1" customWidth="1"/>
    <col min="69" max="69" width="27.85546875" bestFit="1" customWidth="1"/>
    <col min="70" max="70" width="26.5703125" bestFit="1" customWidth="1"/>
    <col min="71" max="71" width="32.85546875" bestFit="1" customWidth="1"/>
  </cols>
  <sheetData>
    <row r="1" spans="1:42" ht="21" x14ac:dyDescent="0.35">
      <c r="A1" s="326" t="s">
        <v>172</v>
      </c>
    </row>
    <row r="2" spans="1:42" ht="16.5" thickBot="1" x14ac:dyDescent="0.3">
      <c r="Y2" t="s">
        <v>173</v>
      </c>
      <c r="AF2" s="328" t="s">
        <v>174</v>
      </c>
      <c r="AG2" s="328"/>
      <c r="AH2" s="328"/>
      <c r="AI2" s="328"/>
      <c r="AJ2" s="328"/>
      <c r="AK2" s="328"/>
      <c r="AL2" s="328"/>
      <c r="AM2" s="328"/>
      <c r="AN2" s="328"/>
      <c r="AO2" s="328"/>
      <c r="AP2" s="328"/>
    </row>
    <row r="3" spans="1:42" ht="15" customHeight="1" x14ac:dyDescent="0.25">
      <c r="A3" s="329" t="s">
        <v>175</v>
      </c>
      <c r="B3" s="329"/>
      <c r="C3" s="329"/>
      <c r="D3" s="329"/>
      <c r="E3" s="329"/>
      <c r="F3" s="329"/>
      <c r="G3" s="329"/>
      <c r="H3" s="329"/>
      <c r="I3" s="329"/>
      <c r="J3" s="329"/>
      <c r="K3" s="329"/>
      <c r="L3" s="330"/>
      <c r="M3" s="331" t="s">
        <v>176</v>
      </c>
      <c r="N3" s="331"/>
      <c r="O3" s="331"/>
      <c r="P3" s="331"/>
      <c r="Q3" s="331"/>
      <c r="R3" s="331"/>
      <c r="S3" s="331"/>
      <c r="T3" s="331"/>
      <c r="U3" s="331"/>
      <c r="V3" s="331"/>
      <c r="W3" s="331"/>
      <c r="Y3" t="s">
        <v>177</v>
      </c>
      <c r="AF3" s="332"/>
      <c r="AG3" s="333"/>
      <c r="AH3" s="334"/>
      <c r="AI3" s="335" t="s">
        <v>77</v>
      </c>
      <c r="AJ3" s="336"/>
      <c r="AK3" s="336"/>
      <c r="AL3" s="336"/>
      <c r="AM3" s="336"/>
      <c r="AN3" s="336"/>
      <c r="AO3" s="337"/>
      <c r="AP3" s="338"/>
    </row>
    <row r="4" spans="1:42" ht="16.5" thickBot="1" x14ac:dyDescent="0.3">
      <c r="A4" s="329"/>
      <c r="B4" s="329"/>
      <c r="C4" s="329"/>
      <c r="D4" s="329"/>
      <c r="E4" s="329"/>
      <c r="F4" s="329"/>
      <c r="G4" s="329"/>
      <c r="H4" s="329"/>
      <c r="I4" s="329"/>
      <c r="J4" s="329"/>
      <c r="K4" s="329"/>
      <c r="L4" s="330"/>
      <c r="M4" s="331"/>
      <c r="N4" s="331"/>
      <c r="O4" s="331"/>
      <c r="P4" s="331"/>
      <c r="Q4" s="331"/>
      <c r="R4" s="331"/>
      <c r="S4" s="331"/>
      <c r="T4" s="331"/>
      <c r="U4" s="331"/>
      <c r="V4" s="331"/>
      <c r="W4" s="331"/>
      <c r="AF4" s="339"/>
      <c r="AG4" s="340" t="s">
        <v>178</v>
      </c>
      <c r="AH4" s="341"/>
      <c r="AI4" s="342" t="s">
        <v>81</v>
      </c>
      <c r="AJ4" s="343"/>
      <c r="AK4" s="343"/>
      <c r="AL4" s="343"/>
      <c r="AM4" s="343"/>
      <c r="AN4" s="344"/>
      <c r="AO4" s="345"/>
      <c r="AP4" s="346"/>
    </row>
    <row r="5" spans="1:42" ht="15.75" thickBot="1" x14ac:dyDescent="0.3">
      <c r="AF5" s="339"/>
      <c r="AH5" s="347"/>
      <c r="AI5" s="344"/>
      <c r="AJ5" s="344"/>
      <c r="AK5" s="344"/>
      <c r="AL5" s="344"/>
      <c r="AM5" s="344"/>
      <c r="AN5" s="344"/>
      <c r="AO5" s="345"/>
      <c r="AP5" s="346"/>
    </row>
    <row r="6" spans="1:42" x14ac:dyDescent="0.25">
      <c r="A6" s="2" t="s">
        <v>77</v>
      </c>
      <c r="B6" t="s">
        <v>81</v>
      </c>
      <c r="C6" s="348" t="s">
        <v>179</v>
      </c>
      <c r="D6" s="348"/>
      <c r="E6" s="348"/>
      <c r="F6" s="348"/>
      <c r="G6" s="348"/>
      <c r="H6" s="348"/>
      <c r="I6" s="348"/>
      <c r="J6" s="348"/>
      <c r="K6" s="348"/>
      <c r="M6" s="2" t="s">
        <v>77</v>
      </c>
      <c r="N6" t="s">
        <v>81</v>
      </c>
      <c r="O6" s="348" t="s">
        <v>179</v>
      </c>
      <c r="P6" s="348"/>
      <c r="Q6" s="348"/>
      <c r="R6" s="348"/>
      <c r="S6" s="348"/>
      <c r="T6" s="348"/>
      <c r="U6" s="348"/>
      <c r="V6" s="348"/>
      <c r="W6" s="348"/>
      <c r="AF6" s="339"/>
      <c r="AG6" s="349" t="s">
        <v>180</v>
      </c>
      <c r="AH6" s="347"/>
      <c r="AI6" s="350"/>
      <c r="AJ6" s="351" t="s">
        <v>181</v>
      </c>
      <c r="AK6" s="352"/>
      <c r="AL6" s="351" t="s">
        <v>182</v>
      </c>
      <c r="AM6" s="352"/>
      <c r="AN6" s="344"/>
      <c r="AO6" s="353" t="s">
        <v>183</v>
      </c>
      <c r="AP6" s="346"/>
    </row>
    <row r="7" spans="1:42" ht="15.75" thickBot="1" x14ac:dyDescent="0.3">
      <c r="A7" s="2" t="s">
        <v>76</v>
      </c>
      <c r="B7" t="s">
        <v>80</v>
      </c>
      <c r="C7" s="348" t="s">
        <v>184</v>
      </c>
      <c r="D7" s="348"/>
      <c r="E7" s="348"/>
      <c r="F7" s="348"/>
      <c r="G7" s="348"/>
      <c r="H7" s="348"/>
      <c r="I7" s="348"/>
      <c r="J7" s="348"/>
      <c r="K7" s="348"/>
      <c r="M7" s="2" t="s">
        <v>76</v>
      </c>
      <c r="N7" t="s">
        <v>80</v>
      </c>
      <c r="O7" s="348" t="s">
        <v>184</v>
      </c>
      <c r="P7" s="348"/>
      <c r="Q7" s="348"/>
      <c r="R7" s="348"/>
      <c r="S7" s="348"/>
      <c r="T7" s="348"/>
      <c r="U7" s="348"/>
      <c r="V7" s="348"/>
      <c r="W7" s="348"/>
      <c r="AF7" s="339"/>
      <c r="AG7" s="354" t="s">
        <v>80</v>
      </c>
      <c r="AH7" s="347"/>
      <c r="AI7" s="350"/>
      <c r="AJ7" s="355" t="s">
        <v>166</v>
      </c>
      <c r="AK7" s="356" t="s">
        <v>165</v>
      </c>
      <c r="AL7" s="357" t="s">
        <v>166</v>
      </c>
      <c r="AM7" s="356" t="s">
        <v>165</v>
      </c>
      <c r="AN7" s="344"/>
      <c r="AO7" s="345" t="s">
        <v>80</v>
      </c>
      <c r="AP7" s="346"/>
    </row>
    <row r="8" spans="1:42" ht="15.75" thickBot="1" x14ac:dyDescent="0.3">
      <c r="AF8" s="339"/>
      <c r="AG8" s="7"/>
      <c r="AH8" s="347"/>
      <c r="AI8" s="350" t="s">
        <v>46</v>
      </c>
      <c r="AJ8" s="358" cm="1">
        <f t="array" ref="AJ8">INDEX(raw_completeness!G:G,MATCH('Completeness analysis'!$AI$4&amp;'Completeness analysis'!$AG$7&amp;'Completeness analysis'!$AG$10&amp;'Completeness analysis'!$AI8,raw_completeness!D:D&amp;raw_completeness!B:B&amp;raw_completeness!A:A&amp;raw_completeness!E:E,0))</f>
        <v>4146</v>
      </c>
      <c r="AK8" s="359" cm="1">
        <f t="array" ref="AK8">INDEX(raw_completeness!F:F,MATCH('Completeness analysis'!$AI$4&amp;'Completeness analysis'!$AG$7&amp;'Completeness analysis'!$AG$10&amp;'Completeness analysis'!$AI8,raw_completeness!D:D&amp;raw_completeness!B:B&amp;raw_completeness!A:A&amp;raw_completeness!E:E,0))</f>
        <v>4572</v>
      </c>
      <c r="AL8" s="360">
        <f>$AJ$13*SUM($AJ8:$AK8)/SUM($AJ$13:$AK$13)</f>
        <v>4316.6509471901791</v>
      </c>
      <c r="AM8" s="359">
        <f>$AK$13*SUM($AJ8:$AK8)/SUM($AJ$13:$AK$13)</f>
        <v>4401.3490528098209</v>
      </c>
      <c r="AN8" s="344"/>
      <c r="AO8" s="345" t="s">
        <v>85</v>
      </c>
      <c r="AP8" s="346"/>
    </row>
    <row r="9" spans="1:42" x14ac:dyDescent="0.25">
      <c r="B9" s="2" t="s">
        <v>78</v>
      </c>
      <c r="N9" s="2" t="s">
        <v>78</v>
      </c>
      <c r="AF9" s="339"/>
      <c r="AG9" s="349" t="s">
        <v>185</v>
      </c>
      <c r="AH9" s="347"/>
      <c r="AI9" s="350" t="s">
        <v>47</v>
      </c>
      <c r="AJ9" s="358" cm="1">
        <f t="array" ref="AJ9">INDEX(raw_completeness!G:G,MATCH('Completeness analysis'!$AI$4&amp;'Completeness analysis'!$AG$7&amp;'Completeness analysis'!$AG$10&amp;'Completeness analysis'!$AI9,raw_completeness!D:D&amp;raw_completeness!B:B&amp;raw_completeness!A:A&amp;raw_completeness!E:E,0))</f>
        <v>4323</v>
      </c>
      <c r="AK9" s="359" cm="1">
        <f t="array" ref="AK9">INDEX(raw_completeness!F:F,MATCH('Completeness analysis'!$AI$4&amp;'Completeness analysis'!$AG$7&amp;'Completeness analysis'!$AG$10&amp;'Completeness analysis'!$AI9,raw_completeness!D:D&amp;raw_completeness!B:B&amp;raw_completeness!A:A&amp;raw_completeness!E:E,0))</f>
        <v>4446</v>
      </c>
      <c r="AL9" s="360">
        <f>$AJ$13*SUM($AJ9:$AK9)/SUM($AJ$13:$AK$13)</f>
        <v>4341.9032066885384</v>
      </c>
      <c r="AM9" s="359">
        <f>$AK$13*SUM($AJ9:$AK9)/SUM($AJ$13:$AK$13)</f>
        <v>4427.0967933114616</v>
      </c>
      <c r="AN9" s="344"/>
      <c r="AO9" s="345" t="s">
        <v>86</v>
      </c>
      <c r="AP9" s="346"/>
    </row>
    <row r="10" spans="1:42" ht="15.75" thickBot="1" x14ac:dyDescent="0.3">
      <c r="B10" t="s">
        <v>186</v>
      </c>
      <c r="G10" t="s">
        <v>187</v>
      </c>
      <c r="N10" t="s">
        <v>188</v>
      </c>
      <c r="S10" t="s">
        <v>189</v>
      </c>
      <c r="AF10" s="339"/>
      <c r="AG10" s="361">
        <v>44166</v>
      </c>
      <c r="AH10" s="347"/>
      <c r="AI10" s="350" t="s">
        <v>48</v>
      </c>
      <c r="AJ10" s="358" cm="1">
        <f t="array" ref="AJ10">INDEX(raw_completeness!G:G,MATCH('Completeness analysis'!$AI$4&amp;'Completeness analysis'!$AG$7&amp;'Completeness analysis'!$AG$10&amp;'Completeness analysis'!$AI10,raw_completeness!D:D&amp;raw_completeness!B:B&amp;raw_completeness!A:A&amp;raw_completeness!E:E,0))</f>
        <v>3471</v>
      </c>
      <c r="AK10" s="359" cm="1">
        <f t="array" ref="AK10">INDEX(raw_completeness!F:F,MATCH('Completeness analysis'!$AI$4&amp;'Completeness analysis'!$AG$7&amp;'Completeness analysis'!$AG$10&amp;'Completeness analysis'!$AI10,raw_completeness!D:D&amp;raw_completeness!B:B&amp;raw_completeness!A:A&amp;raw_completeness!E:E,0))</f>
        <v>3381</v>
      </c>
      <c r="AL10" s="360">
        <f>$AJ$13*SUM($AJ10:$AK10)/SUM($AJ$13:$AK$13)</f>
        <v>3392.7153349560799</v>
      </c>
      <c r="AM10" s="359">
        <f>$AK$13*SUM($AJ10:$AK10)/SUM($AJ$13:$AK$13)</f>
        <v>3459.2846650439201</v>
      </c>
      <c r="AN10" s="344"/>
      <c r="AO10" s="345" t="s">
        <v>88</v>
      </c>
      <c r="AP10" s="346"/>
    </row>
    <row r="11" spans="1:42" ht="15.75" thickBot="1" x14ac:dyDescent="0.3">
      <c r="A11" s="395" t="s">
        <v>75</v>
      </c>
      <c r="B11" t="s">
        <v>46</v>
      </c>
      <c r="C11" t="s">
        <v>47</v>
      </c>
      <c r="D11" t="s">
        <v>48</v>
      </c>
      <c r="E11" t="s">
        <v>49</v>
      </c>
      <c r="F11" t="s">
        <v>50</v>
      </c>
      <c r="G11" t="s">
        <v>46</v>
      </c>
      <c r="H11" t="s">
        <v>47</v>
      </c>
      <c r="I11" t="s">
        <v>48</v>
      </c>
      <c r="J11" t="s">
        <v>49</v>
      </c>
      <c r="K11" t="s">
        <v>50</v>
      </c>
      <c r="M11" s="2" t="s">
        <v>75</v>
      </c>
      <c r="N11" s="362" t="s">
        <v>46</v>
      </c>
      <c r="O11" s="363" t="s">
        <v>47</v>
      </c>
      <c r="P11" s="363" t="s">
        <v>48</v>
      </c>
      <c r="Q11" s="363" t="s">
        <v>49</v>
      </c>
      <c r="R11" s="363" t="s">
        <v>50</v>
      </c>
      <c r="S11" s="362" t="s">
        <v>46</v>
      </c>
      <c r="T11" s="363" t="s">
        <v>47</v>
      </c>
      <c r="U11" s="363" t="s">
        <v>48</v>
      </c>
      <c r="V11" s="363" t="s">
        <v>49</v>
      </c>
      <c r="W11" s="364" t="s">
        <v>50</v>
      </c>
      <c r="AF11" s="339"/>
      <c r="AH11" s="347"/>
      <c r="AI11" s="350" t="s">
        <v>49</v>
      </c>
      <c r="AJ11" s="358" cm="1">
        <f t="array" ref="AJ11">INDEX(raw_completeness!G:G,MATCH('Completeness analysis'!$AI$4&amp;'Completeness analysis'!$AG$7&amp;'Completeness analysis'!$AG$10&amp;'Completeness analysis'!$AI11,raw_completeness!D:D&amp;raw_completeness!B:B&amp;raw_completeness!A:A&amp;raw_completeness!E:E,0))</f>
        <v>1404</v>
      </c>
      <c r="AK11" s="359" cm="1">
        <f t="array" ref="AK11">INDEX(raw_completeness!F:F,MATCH('Completeness analysis'!$AI$4&amp;'Completeness analysis'!$AG$7&amp;'Completeness analysis'!$AG$10&amp;'Completeness analysis'!$AI11,raw_completeness!D:D&amp;raw_completeness!B:B&amp;raw_completeness!A:A&amp;raw_completeness!E:E,0))</f>
        <v>1409</v>
      </c>
      <c r="AL11" s="360">
        <f>$AJ$13*SUM($AJ11:$AK11)/SUM($AJ$13:$AK$13)</f>
        <v>1392.8354111546196</v>
      </c>
      <c r="AM11" s="359">
        <f>$AK$13*SUM($AJ11:$AK11)/SUM($AJ$13:$AK$13)</f>
        <v>1420.1645888453804</v>
      </c>
      <c r="AN11" s="344"/>
      <c r="AO11" s="345"/>
      <c r="AP11" s="346"/>
    </row>
    <row r="12" spans="1:42" x14ac:dyDescent="0.25">
      <c r="A12" s="365">
        <v>43466</v>
      </c>
      <c r="B12" s="163">
        <v>4892</v>
      </c>
      <c r="C12" s="163">
        <v>5358</v>
      </c>
      <c r="D12" s="163">
        <v>3238</v>
      </c>
      <c r="E12" s="163">
        <v>1292</v>
      </c>
      <c r="F12" s="163">
        <v>10379</v>
      </c>
      <c r="G12" s="396">
        <v>4463</v>
      </c>
      <c r="H12" s="397">
        <v>5284</v>
      </c>
      <c r="I12" s="397">
        <v>3179</v>
      </c>
      <c r="J12" s="397">
        <v>1292</v>
      </c>
      <c r="K12" s="398">
        <v>10376</v>
      </c>
      <c r="M12" s="365">
        <v>43466</v>
      </c>
      <c r="N12" s="406">
        <v>429</v>
      </c>
      <c r="O12" s="407">
        <v>74</v>
      </c>
      <c r="P12" s="407">
        <v>59</v>
      </c>
      <c r="Q12" s="407">
        <v>0</v>
      </c>
      <c r="R12" s="407">
        <v>3</v>
      </c>
      <c r="S12" s="366">
        <v>0.1</v>
      </c>
      <c r="T12" s="367">
        <v>0.01</v>
      </c>
      <c r="U12" s="367">
        <v>0.02</v>
      </c>
      <c r="V12" s="367">
        <v>0</v>
      </c>
      <c r="W12" s="368">
        <v>0</v>
      </c>
      <c r="AF12" s="339"/>
      <c r="AG12" s="369" t="s">
        <v>190</v>
      </c>
      <c r="AH12" s="347"/>
      <c r="AI12" s="350" t="s">
        <v>50</v>
      </c>
      <c r="AJ12" s="358" cm="1">
        <f t="array" ref="AJ12">INDEX(raw_completeness!G:G,MATCH('Completeness analysis'!$AI$4&amp;'Completeness analysis'!$AG$7&amp;'Completeness analysis'!$AG$10&amp;'Completeness analysis'!$AI12,raw_completeness!D:D&amp;raw_completeness!B:B&amp;raw_completeness!A:A&amp;raw_completeness!E:E,0))</f>
        <v>10049</v>
      </c>
      <c r="AK12" s="359" cm="1">
        <f t="array" ref="AK12">INDEX(raw_completeness!F:F,MATCH('Completeness analysis'!$AI$4&amp;'Completeness analysis'!$AG$7&amp;'Completeness analysis'!$AG$10&amp;'Completeness analysis'!$AI12,raw_completeness!D:D&amp;raw_completeness!B:B&amp;raw_completeness!A:A&amp;raw_completeness!E:E,0))</f>
        <v>10044</v>
      </c>
      <c r="AL12" s="360">
        <f>$AJ$13*SUM($AJ12:$AK12)/SUM($AJ$13:$AK$13)</f>
        <v>9948.8951000105826</v>
      </c>
      <c r="AM12" s="359">
        <f>$AK$13*SUM($AJ12:$AK12)/SUM($AJ$13:$AK$13)</f>
        <v>10144.104899989417</v>
      </c>
      <c r="AN12" s="344"/>
      <c r="AO12" s="345"/>
      <c r="AP12" s="346"/>
    </row>
    <row r="13" spans="1:42" ht="15.75" thickBot="1" x14ac:dyDescent="0.3">
      <c r="A13" s="365">
        <v>43497</v>
      </c>
      <c r="B13" s="163">
        <v>4233</v>
      </c>
      <c r="C13" s="163">
        <v>4810</v>
      </c>
      <c r="D13" s="163">
        <v>2730</v>
      </c>
      <c r="E13" s="163">
        <v>1307</v>
      </c>
      <c r="F13" s="163">
        <v>9678</v>
      </c>
      <c r="G13" s="399">
        <v>3843</v>
      </c>
      <c r="H13" s="400">
        <v>4751</v>
      </c>
      <c r="I13" s="400">
        <v>2691</v>
      </c>
      <c r="J13" s="400">
        <v>1308</v>
      </c>
      <c r="K13" s="401">
        <v>9677</v>
      </c>
      <c r="M13" s="365">
        <v>43497</v>
      </c>
      <c r="N13" s="408">
        <v>390</v>
      </c>
      <c r="O13" s="177">
        <v>59</v>
      </c>
      <c r="P13" s="177">
        <v>39</v>
      </c>
      <c r="Q13" s="177">
        <v>-1</v>
      </c>
      <c r="R13" s="177">
        <v>1</v>
      </c>
      <c r="S13" s="370">
        <v>0.1</v>
      </c>
      <c r="T13" s="405">
        <v>0.01</v>
      </c>
      <c r="U13" s="405">
        <v>0.01</v>
      </c>
      <c r="V13" s="405">
        <v>0</v>
      </c>
      <c r="W13" s="371">
        <v>0</v>
      </c>
      <c r="AF13" s="339"/>
      <c r="AG13" s="372">
        <f>_xlfn.CHISQ.TEST(AJ8:AK12,AL8:AM12)</f>
        <v>6.9354410808275936E-4</v>
      </c>
      <c r="AH13" s="347"/>
      <c r="AI13" s="344"/>
      <c r="AJ13" s="373">
        <f>SUM(AJ8:AJ12)</f>
        <v>23393</v>
      </c>
      <c r="AK13" s="374">
        <f>SUM(AK8:AK12)</f>
        <v>23852</v>
      </c>
      <c r="AL13" s="375">
        <f>SUM(AL8:AL12)</f>
        <v>23393</v>
      </c>
      <c r="AM13" s="374">
        <f>SUM(AM8:AM12)</f>
        <v>23852</v>
      </c>
      <c r="AN13" s="344"/>
      <c r="AO13" s="345"/>
      <c r="AP13" s="346"/>
    </row>
    <row r="14" spans="1:42" x14ac:dyDescent="0.25">
      <c r="A14" s="365">
        <v>43525</v>
      </c>
      <c r="B14" s="163">
        <v>4494</v>
      </c>
      <c r="C14" s="163">
        <v>5137</v>
      </c>
      <c r="D14" s="163">
        <v>2975</v>
      </c>
      <c r="E14" s="163">
        <v>1428</v>
      </c>
      <c r="F14" s="163">
        <v>9966</v>
      </c>
      <c r="G14" s="399">
        <v>4055</v>
      </c>
      <c r="H14" s="400">
        <v>5046</v>
      </c>
      <c r="I14" s="400">
        <v>2930</v>
      </c>
      <c r="J14" s="400">
        <v>1428</v>
      </c>
      <c r="K14" s="401">
        <v>9970</v>
      </c>
      <c r="M14" s="365">
        <v>43525</v>
      </c>
      <c r="N14" s="408">
        <v>439</v>
      </c>
      <c r="O14" s="177">
        <v>91</v>
      </c>
      <c r="P14" s="177">
        <v>45</v>
      </c>
      <c r="Q14" s="177">
        <v>0</v>
      </c>
      <c r="R14" s="177">
        <v>-4</v>
      </c>
      <c r="S14" s="370">
        <v>0.11</v>
      </c>
      <c r="T14" s="405">
        <v>0.02</v>
      </c>
      <c r="U14" s="405">
        <v>0.02</v>
      </c>
      <c r="V14" s="405">
        <v>0</v>
      </c>
      <c r="W14" s="371">
        <v>0</v>
      </c>
      <c r="AF14" s="339"/>
      <c r="AG14" s="376" t="s">
        <v>191</v>
      </c>
      <c r="AH14" s="347"/>
      <c r="AI14" s="344"/>
      <c r="AJ14" s="344"/>
      <c r="AK14" s="344"/>
      <c r="AL14" s="344"/>
      <c r="AM14" s="344"/>
      <c r="AN14" s="344"/>
      <c r="AO14" s="345"/>
      <c r="AP14" s="346"/>
    </row>
    <row r="15" spans="1:42" x14ac:dyDescent="0.25">
      <c r="A15" s="365">
        <v>43556</v>
      </c>
      <c r="B15" s="163">
        <v>4491</v>
      </c>
      <c r="C15" s="163">
        <v>5107</v>
      </c>
      <c r="D15" s="163">
        <v>2945</v>
      </c>
      <c r="E15" s="163">
        <v>1494</v>
      </c>
      <c r="F15" s="163">
        <v>9946</v>
      </c>
      <c r="G15" s="399">
        <v>4041</v>
      </c>
      <c r="H15" s="400">
        <v>5035</v>
      </c>
      <c r="I15" s="400">
        <v>2889</v>
      </c>
      <c r="J15" s="400">
        <v>1494</v>
      </c>
      <c r="K15" s="401">
        <v>9944</v>
      </c>
      <c r="M15" s="365">
        <v>43556</v>
      </c>
      <c r="N15" s="408">
        <v>450</v>
      </c>
      <c r="O15" s="177">
        <v>72</v>
      </c>
      <c r="P15" s="177">
        <v>56</v>
      </c>
      <c r="Q15" s="177">
        <v>0</v>
      </c>
      <c r="R15" s="177">
        <v>2</v>
      </c>
      <c r="S15" s="370">
        <v>0.11</v>
      </c>
      <c r="T15" s="405">
        <v>0.01</v>
      </c>
      <c r="U15" s="405">
        <v>0.02</v>
      </c>
      <c r="V15" s="405">
        <v>0</v>
      </c>
      <c r="W15" s="371">
        <v>0</v>
      </c>
      <c r="AF15" s="339"/>
      <c r="AG15" s="377" t="s">
        <v>192</v>
      </c>
      <c r="AH15" s="347"/>
      <c r="AI15" s="344"/>
      <c r="AJ15" s="344"/>
      <c r="AK15" s="344"/>
      <c r="AL15" s="344"/>
      <c r="AM15" s="344"/>
      <c r="AN15" s="344"/>
      <c r="AO15" s="345"/>
      <c r="AP15" s="346"/>
    </row>
    <row r="16" spans="1:42" x14ac:dyDescent="0.25">
      <c r="A16" s="365">
        <v>43586</v>
      </c>
      <c r="B16" s="163">
        <v>4870</v>
      </c>
      <c r="C16" s="163">
        <v>5300</v>
      </c>
      <c r="D16" s="163">
        <v>3182</v>
      </c>
      <c r="E16" s="163">
        <v>1499</v>
      </c>
      <c r="F16" s="163">
        <v>10587</v>
      </c>
      <c r="G16" s="399">
        <v>4423</v>
      </c>
      <c r="H16" s="400">
        <v>5238</v>
      </c>
      <c r="I16" s="400">
        <v>3119</v>
      </c>
      <c r="J16" s="400">
        <v>1499</v>
      </c>
      <c r="K16" s="401">
        <v>10584</v>
      </c>
      <c r="M16" s="365">
        <v>43586</v>
      </c>
      <c r="N16" s="408">
        <v>447</v>
      </c>
      <c r="O16" s="177">
        <v>62</v>
      </c>
      <c r="P16" s="177">
        <v>63</v>
      </c>
      <c r="Q16" s="177">
        <v>0</v>
      </c>
      <c r="R16" s="177">
        <v>3</v>
      </c>
      <c r="S16" s="370">
        <v>0.1</v>
      </c>
      <c r="T16" s="405">
        <v>0.01</v>
      </c>
      <c r="U16" s="405">
        <v>0.02</v>
      </c>
      <c r="V16" s="405">
        <v>0</v>
      </c>
      <c r="W16" s="371">
        <v>0</v>
      </c>
      <c r="AF16" s="339"/>
      <c r="AH16" s="347"/>
      <c r="AI16" s="344"/>
      <c r="AJ16" s="344"/>
      <c r="AK16" s="344"/>
      <c r="AL16" s="344"/>
      <c r="AM16" s="344"/>
      <c r="AN16" s="344"/>
      <c r="AO16" s="345"/>
      <c r="AP16" s="346"/>
    </row>
    <row r="17" spans="1:42" ht="15.75" x14ac:dyDescent="0.25">
      <c r="A17" s="365">
        <v>43617</v>
      </c>
      <c r="B17" s="163">
        <v>4587</v>
      </c>
      <c r="C17" s="163">
        <v>5033</v>
      </c>
      <c r="D17" s="163">
        <v>3016</v>
      </c>
      <c r="E17" s="163">
        <v>1333</v>
      </c>
      <c r="F17" s="163">
        <v>9795</v>
      </c>
      <c r="G17" s="399">
        <v>4136</v>
      </c>
      <c r="H17" s="400">
        <v>4953</v>
      </c>
      <c r="I17" s="400">
        <v>2962</v>
      </c>
      <c r="J17" s="400">
        <v>1333</v>
      </c>
      <c r="K17" s="401">
        <v>9794</v>
      </c>
      <c r="M17" s="365">
        <v>43617</v>
      </c>
      <c r="N17" s="408">
        <v>451</v>
      </c>
      <c r="O17" s="177">
        <v>80</v>
      </c>
      <c r="P17" s="177">
        <v>54</v>
      </c>
      <c r="Q17" s="177">
        <v>0</v>
      </c>
      <c r="R17" s="177">
        <v>1</v>
      </c>
      <c r="S17" s="370">
        <v>0.11</v>
      </c>
      <c r="T17" s="405">
        <v>0.02</v>
      </c>
      <c r="U17" s="405">
        <v>0.02</v>
      </c>
      <c r="V17" s="405">
        <v>0</v>
      </c>
      <c r="W17" s="371">
        <v>0</v>
      </c>
      <c r="AF17" s="339"/>
      <c r="AG17" s="340" t="s">
        <v>193</v>
      </c>
      <c r="AH17" s="341"/>
      <c r="AI17" s="343"/>
      <c r="AJ17" s="343"/>
      <c r="AK17" s="343"/>
      <c r="AL17" s="343"/>
      <c r="AM17" s="343"/>
      <c r="AN17" s="344"/>
      <c r="AO17" s="345"/>
      <c r="AP17" s="346"/>
    </row>
    <row r="18" spans="1:42" ht="15.75" thickBot="1" x14ac:dyDescent="0.3">
      <c r="A18" s="365">
        <v>43647</v>
      </c>
      <c r="B18" s="163">
        <v>4969</v>
      </c>
      <c r="C18" s="163">
        <v>5478</v>
      </c>
      <c r="D18" s="163">
        <v>3361</v>
      </c>
      <c r="E18" s="163">
        <v>1662</v>
      </c>
      <c r="F18" s="163">
        <v>10882</v>
      </c>
      <c r="G18" s="399">
        <v>4459</v>
      </c>
      <c r="H18" s="400">
        <v>5390</v>
      </c>
      <c r="I18" s="400">
        <v>3318</v>
      </c>
      <c r="J18" s="400">
        <v>1661</v>
      </c>
      <c r="K18" s="401">
        <v>10884</v>
      </c>
      <c r="M18" s="365">
        <v>43647</v>
      </c>
      <c r="N18" s="408">
        <v>510</v>
      </c>
      <c r="O18" s="177">
        <v>88</v>
      </c>
      <c r="P18" s="177">
        <v>43</v>
      </c>
      <c r="Q18" s="177">
        <v>1</v>
      </c>
      <c r="R18" s="177">
        <v>-2</v>
      </c>
      <c r="S18" s="370">
        <v>0.11</v>
      </c>
      <c r="T18" s="405">
        <v>0.02</v>
      </c>
      <c r="U18" s="405">
        <v>0.01</v>
      </c>
      <c r="V18" s="405">
        <v>0</v>
      </c>
      <c r="W18" s="371">
        <v>0</v>
      </c>
      <c r="AF18" s="339"/>
      <c r="AH18" s="347"/>
      <c r="AI18" s="344"/>
      <c r="AJ18" s="344"/>
      <c r="AK18" s="344"/>
      <c r="AL18" s="344"/>
      <c r="AM18" s="344"/>
      <c r="AN18" s="344"/>
      <c r="AO18" s="353" t="s">
        <v>183</v>
      </c>
      <c r="AP18" s="346"/>
    </row>
    <row r="19" spans="1:42" x14ac:dyDescent="0.25">
      <c r="A19" s="365">
        <v>43678</v>
      </c>
      <c r="B19" s="163">
        <v>4601</v>
      </c>
      <c r="C19" s="163">
        <v>4968</v>
      </c>
      <c r="D19" s="163">
        <v>2978</v>
      </c>
      <c r="E19" s="163">
        <v>1540</v>
      </c>
      <c r="F19" s="163">
        <v>9940</v>
      </c>
      <c r="G19" s="399">
        <v>4137</v>
      </c>
      <c r="H19" s="400">
        <v>4903</v>
      </c>
      <c r="I19" s="400">
        <v>2923</v>
      </c>
      <c r="J19" s="400">
        <v>1541</v>
      </c>
      <c r="K19" s="401">
        <v>9937</v>
      </c>
      <c r="M19" s="365">
        <v>43678</v>
      </c>
      <c r="N19" s="408">
        <v>464</v>
      </c>
      <c r="O19" s="177">
        <v>65</v>
      </c>
      <c r="P19" s="177">
        <v>55</v>
      </c>
      <c r="Q19" s="177">
        <v>-1</v>
      </c>
      <c r="R19" s="177">
        <v>3</v>
      </c>
      <c r="S19" s="370">
        <v>0.11</v>
      </c>
      <c r="T19" s="405">
        <v>0.01</v>
      </c>
      <c r="U19" s="405">
        <v>0.02</v>
      </c>
      <c r="V19" s="405">
        <v>0</v>
      </c>
      <c r="W19" s="371">
        <v>0</v>
      </c>
      <c r="AF19" s="339"/>
      <c r="AG19" s="349" t="s">
        <v>180</v>
      </c>
      <c r="AH19" s="347"/>
      <c r="AI19" s="350"/>
      <c r="AJ19" s="351" t="s">
        <v>181</v>
      </c>
      <c r="AK19" s="352"/>
      <c r="AL19" s="351" t="s">
        <v>182</v>
      </c>
      <c r="AM19" s="352"/>
      <c r="AN19" s="344"/>
      <c r="AO19" s="378" t="s">
        <v>83</v>
      </c>
      <c r="AP19" s="346"/>
    </row>
    <row r="20" spans="1:42" ht="15.75" thickBot="1" x14ac:dyDescent="0.3">
      <c r="A20" s="365">
        <v>43709</v>
      </c>
      <c r="B20" s="163">
        <v>4498</v>
      </c>
      <c r="C20" s="163">
        <v>4989</v>
      </c>
      <c r="D20" s="163">
        <v>3004</v>
      </c>
      <c r="E20" s="163">
        <v>1510</v>
      </c>
      <c r="F20" s="163">
        <v>9758</v>
      </c>
      <c r="G20" s="399">
        <v>4091</v>
      </c>
      <c r="H20" s="400">
        <v>4905</v>
      </c>
      <c r="I20" s="400">
        <v>2966</v>
      </c>
      <c r="J20" s="400">
        <v>1510</v>
      </c>
      <c r="K20" s="401">
        <v>9754</v>
      </c>
      <c r="M20" s="365">
        <v>43709</v>
      </c>
      <c r="N20" s="408">
        <v>407</v>
      </c>
      <c r="O20" s="177">
        <v>84</v>
      </c>
      <c r="P20" s="177">
        <v>38</v>
      </c>
      <c r="Q20" s="177">
        <v>0</v>
      </c>
      <c r="R20" s="177">
        <v>4</v>
      </c>
      <c r="S20" s="370">
        <v>0.1</v>
      </c>
      <c r="T20" s="405">
        <v>0.02</v>
      </c>
      <c r="U20" s="405">
        <v>0.01</v>
      </c>
      <c r="V20" s="405">
        <v>0</v>
      </c>
      <c r="W20" s="371">
        <v>0</v>
      </c>
      <c r="AF20" s="339"/>
      <c r="AG20" s="354" t="s">
        <v>83</v>
      </c>
      <c r="AH20" s="347"/>
      <c r="AI20" s="350"/>
      <c r="AJ20" s="355" t="s">
        <v>166</v>
      </c>
      <c r="AK20" s="356" t="s">
        <v>165</v>
      </c>
      <c r="AL20" s="357" t="s">
        <v>166</v>
      </c>
      <c r="AM20" s="356" t="s">
        <v>165</v>
      </c>
      <c r="AN20" s="344"/>
      <c r="AO20" s="378" t="s">
        <v>84</v>
      </c>
      <c r="AP20" s="346"/>
    </row>
    <row r="21" spans="1:42" ht="15.75" thickBot="1" x14ac:dyDescent="0.3">
      <c r="A21" s="365">
        <v>43739</v>
      </c>
      <c r="B21" s="163">
        <v>4964</v>
      </c>
      <c r="C21" s="163">
        <v>5694</v>
      </c>
      <c r="D21" s="163">
        <v>3360</v>
      </c>
      <c r="E21" s="163">
        <v>1701</v>
      </c>
      <c r="F21" s="163">
        <v>10851</v>
      </c>
      <c r="G21" s="399">
        <v>4539</v>
      </c>
      <c r="H21" s="400">
        <v>5614</v>
      </c>
      <c r="I21" s="400">
        <v>3281</v>
      </c>
      <c r="J21" s="400">
        <v>1702</v>
      </c>
      <c r="K21" s="401">
        <v>10853</v>
      </c>
      <c r="M21" s="365">
        <v>43739</v>
      </c>
      <c r="N21" s="408">
        <v>425</v>
      </c>
      <c r="O21" s="177">
        <v>80</v>
      </c>
      <c r="P21" s="177">
        <v>79</v>
      </c>
      <c r="Q21" s="177">
        <v>-1</v>
      </c>
      <c r="R21" s="177">
        <v>-2</v>
      </c>
      <c r="S21" s="370">
        <v>0.09</v>
      </c>
      <c r="T21" s="405">
        <v>0.01</v>
      </c>
      <c r="U21" s="405">
        <v>0.02</v>
      </c>
      <c r="V21" s="405">
        <v>0</v>
      </c>
      <c r="W21" s="371">
        <v>0</v>
      </c>
      <c r="AF21" s="339"/>
      <c r="AG21" s="7"/>
      <c r="AH21" s="347"/>
      <c r="AI21" s="350" t="s">
        <v>46</v>
      </c>
      <c r="AJ21" s="358" cm="1">
        <f t="array" ref="AJ21">INDEX(raw_completeness!G:G,MATCH('Completeness analysis'!$AI$4&amp;'Completeness analysis'!$AG$20&amp;'Completeness analysis'!$AG$23&amp;'Completeness analysis'!$AI21,raw_completeness!D:D&amp;raw_completeness!B:B&amp;raw_completeness!A:A&amp;raw_completeness!E:E,0))</f>
        <v>31</v>
      </c>
      <c r="AK21" s="359" cm="1">
        <f t="array" ref="AK21">INDEX(raw_completeness!F:F,MATCH('Completeness analysis'!$AI$4&amp;'Completeness analysis'!$AG$20&amp;'Completeness analysis'!$AG$23&amp;'Completeness analysis'!$AI21,raw_completeness!D:D&amp;raw_completeness!B:B&amp;raw_completeness!A:A&amp;raw_completeness!E:E,0))</f>
        <v>36</v>
      </c>
      <c r="AL21" s="360">
        <f>$AJ$25*SUM($AJ21:$AK21)/SUM($AJ$25:$AK$25)</f>
        <v>33.5</v>
      </c>
      <c r="AM21" s="359">
        <f>$AK$25*SUM($AJ21:$AK21)/SUM($AJ$25:$AK$25)</f>
        <v>33.5</v>
      </c>
      <c r="AN21" s="344"/>
      <c r="AO21" s="378" t="s">
        <v>87</v>
      </c>
      <c r="AP21" s="346"/>
    </row>
    <row r="22" spans="1:42" x14ac:dyDescent="0.25">
      <c r="A22" s="365">
        <v>43770</v>
      </c>
      <c r="B22" s="163">
        <v>4514</v>
      </c>
      <c r="C22" s="163">
        <v>5207</v>
      </c>
      <c r="D22" s="163">
        <v>2952</v>
      </c>
      <c r="E22" s="163">
        <v>1654</v>
      </c>
      <c r="F22" s="163">
        <v>9622</v>
      </c>
      <c r="G22" s="399">
        <v>4108</v>
      </c>
      <c r="H22" s="400">
        <v>5147</v>
      </c>
      <c r="I22" s="400">
        <v>2907</v>
      </c>
      <c r="J22" s="400">
        <v>1652</v>
      </c>
      <c r="K22" s="401">
        <v>9623</v>
      </c>
      <c r="M22" s="365">
        <v>43770</v>
      </c>
      <c r="N22" s="408">
        <v>406</v>
      </c>
      <c r="O22" s="177">
        <v>60</v>
      </c>
      <c r="P22" s="177">
        <v>45</v>
      </c>
      <c r="Q22" s="177">
        <v>2</v>
      </c>
      <c r="R22" s="177">
        <v>-1</v>
      </c>
      <c r="S22" s="370">
        <v>0.1</v>
      </c>
      <c r="T22" s="405">
        <v>0.01</v>
      </c>
      <c r="U22" s="405">
        <v>0.02</v>
      </c>
      <c r="V22" s="405">
        <v>0</v>
      </c>
      <c r="W22" s="371">
        <v>0</v>
      </c>
      <c r="AF22" s="339"/>
      <c r="AG22" s="349" t="s">
        <v>185</v>
      </c>
      <c r="AH22" s="347"/>
      <c r="AI22" s="350" t="s">
        <v>47</v>
      </c>
      <c r="AJ22" s="358" cm="1">
        <f t="array" ref="AJ22">INDEX(raw_completeness!G:G,MATCH('Completeness analysis'!$AI$4&amp;'Completeness analysis'!$AG$20&amp;'Completeness analysis'!$AG$23&amp;'Completeness analysis'!$AI22,raw_completeness!D:D&amp;raw_completeness!B:B&amp;raw_completeness!A:A&amp;raw_completeness!E:E,0))</f>
        <v>54</v>
      </c>
      <c r="AK22" s="359" cm="1">
        <f t="array" ref="AK22">INDEX(raw_completeness!F:F,MATCH('Completeness analysis'!$AI$4&amp;'Completeness analysis'!$AG$20&amp;'Completeness analysis'!$AG$23&amp;'Completeness analysis'!$AI22,raw_completeness!D:D&amp;raw_completeness!B:B&amp;raw_completeness!A:A&amp;raw_completeness!E:E,0))</f>
        <v>58</v>
      </c>
      <c r="AL22" s="360">
        <f t="shared" ref="AL22:AL24" si="0">$AJ$25*SUM($AJ22:$AK22)/SUM($AJ$25:$AK$25)</f>
        <v>56</v>
      </c>
      <c r="AM22" s="359">
        <f t="shared" ref="AM22:AM24" si="1">$AK$25*SUM($AJ22:$AK22)/SUM($AJ$25:$AK$25)</f>
        <v>56</v>
      </c>
      <c r="AN22" s="344"/>
      <c r="AO22" s="378" t="s">
        <v>89</v>
      </c>
      <c r="AP22" s="346"/>
    </row>
    <row r="23" spans="1:42" ht="15.75" thickBot="1" x14ac:dyDescent="0.3">
      <c r="A23" s="365">
        <v>43800</v>
      </c>
      <c r="B23" s="163">
        <v>4161</v>
      </c>
      <c r="C23" s="163">
        <v>4937</v>
      </c>
      <c r="D23" s="163">
        <v>2881</v>
      </c>
      <c r="E23" s="163">
        <v>1540</v>
      </c>
      <c r="F23" s="163">
        <v>9630</v>
      </c>
      <c r="G23" s="399">
        <v>3723</v>
      </c>
      <c r="H23" s="400">
        <v>4860</v>
      </c>
      <c r="I23" s="400">
        <v>2835</v>
      </c>
      <c r="J23" s="400">
        <v>1539</v>
      </c>
      <c r="K23" s="401">
        <v>9630</v>
      </c>
      <c r="M23" s="365">
        <v>43800</v>
      </c>
      <c r="N23" s="408">
        <v>438</v>
      </c>
      <c r="O23" s="177">
        <v>77</v>
      </c>
      <c r="P23" s="177">
        <v>46</v>
      </c>
      <c r="Q23" s="177">
        <v>1</v>
      </c>
      <c r="R23" s="177">
        <v>0</v>
      </c>
      <c r="S23" s="370">
        <v>0.12</v>
      </c>
      <c r="T23" s="405">
        <v>0.02</v>
      </c>
      <c r="U23" s="405">
        <v>0.02</v>
      </c>
      <c r="V23" s="405">
        <v>0</v>
      </c>
      <c r="W23" s="371">
        <v>0</v>
      </c>
      <c r="AF23" s="339"/>
      <c r="AG23" s="361">
        <v>44166</v>
      </c>
      <c r="AH23" s="347"/>
      <c r="AI23" s="350" t="s">
        <v>48</v>
      </c>
      <c r="AJ23" s="358" cm="1">
        <f t="array" ref="AJ23">INDEX(raw_completeness!G:G,MATCH('Completeness analysis'!$AI$4&amp;'Completeness analysis'!$AG$20&amp;'Completeness analysis'!$AG$23&amp;'Completeness analysis'!$AI23,raw_completeness!D:D&amp;raw_completeness!B:B&amp;raw_completeness!A:A&amp;raw_completeness!E:E,0))</f>
        <v>76</v>
      </c>
      <c r="AK23" s="359" cm="1">
        <f t="array" ref="AK23">INDEX(raw_completeness!F:F,MATCH('Completeness analysis'!$AI$4&amp;'Completeness analysis'!$AG$20&amp;'Completeness analysis'!$AG$23&amp;'Completeness analysis'!$AI23,raw_completeness!D:D&amp;raw_completeness!B:B&amp;raw_completeness!A:A&amp;raw_completeness!E:E,0))</f>
        <v>69</v>
      </c>
      <c r="AL23" s="360">
        <f t="shared" si="0"/>
        <v>72.5</v>
      </c>
      <c r="AM23" s="359">
        <f t="shared" si="1"/>
        <v>72.5</v>
      </c>
      <c r="AN23" s="344"/>
      <c r="AO23" s="378" t="s">
        <v>90</v>
      </c>
      <c r="AP23" s="346"/>
    </row>
    <row r="24" spans="1:42" ht="15.75" thickBot="1" x14ac:dyDescent="0.3">
      <c r="A24" s="365">
        <v>43831</v>
      </c>
      <c r="B24" s="163">
        <v>4914</v>
      </c>
      <c r="C24" s="163">
        <v>5347</v>
      </c>
      <c r="D24" s="163">
        <v>3265</v>
      </c>
      <c r="E24" s="163">
        <v>1447</v>
      </c>
      <c r="F24" s="163">
        <v>10195</v>
      </c>
      <c r="G24" s="399">
        <v>4488</v>
      </c>
      <c r="H24" s="400">
        <v>5281</v>
      </c>
      <c r="I24" s="400">
        <v>3207</v>
      </c>
      <c r="J24" s="400">
        <v>1447</v>
      </c>
      <c r="K24" s="401">
        <v>10199</v>
      </c>
      <c r="M24" s="365">
        <v>43831</v>
      </c>
      <c r="N24" s="408">
        <v>426</v>
      </c>
      <c r="O24" s="177">
        <v>66</v>
      </c>
      <c r="P24" s="177">
        <v>58</v>
      </c>
      <c r="Q24" s="177">
        <v>0</v>
      </c>
      <c r="R24" s="177">
        <v>-4</v>
      </c>
      <c r="S24" s="370">
        <v>0.09</v>
      </c>
      <c r="T24" s="405">
        <v>0.01</v>
      </c>
      <c r="U24" s="405">
        <v>0.02</v>
      </c>
      <c r="V24" s="405">
        <v>0</v>
      </c>
      <c r="W24" s="371">
        <v>0</v>
      </c>
      <c r="AF24" s="339"/>
      <c r="AH24" s="347"/>
      <c r="AI24" s="350" t="s">
        <v>50</v>
      </c>
      <c r="AJ24" s="358" cm="1">
        <f t="array" ref="AJ24">INDEX(raw_completeness!G:G,MATCH('Completeness analysis'!$AI$4&amp;'Completeness analysis'!$AG$20&amp;'Completeness analysis'!$AG$23&amp;'Completeness analysis'!$AI24,raw_completeness!D:D&amp;raw_completeness!B:B&amp;raw_completeness!A:A&amp;raw_completeness!E:E,0))</f>
        <v>71</v>
      </c>
      <c r="AK24" s="359" cm="1">
        <f t="array" ref="AK24">INDEX(raw_completeness!F:F,MATCH('Completeness analysis'!$AI$4&amp;'Completeness analysis'!$AG$20&amp;'Completeness analysis'!$AG$23&amp;'Completeness analysis'!$AI24,raw_completeness!D:D&amp;raw_completeness!B:B&amp;raw_completeness!A:A&amp;raw_completeness!E:E,0))</f>
        <v>69</v>
      </c>
      <c r="AL24" s="360">
        <f t="shared" si="0"/>
        <v>70</v>
      </c>
      <c r="AM24" s="359">
        <f t="shared" si="1"/>
        <v>70</v>
      </c>
      <c r="AN24" s="344"/>
      <c r="AO24" s="378" t="s">
        <v>91</v>
      </c>
      <c r="AP24" s="346"/>
    </row>
    <row r="25" spans="1:42" ht="15.75" thickBot="1" x14ac:dyDescent="0.3">
      <c r="A25" s="365">
        <v>43862</v>
      </c>
      <c r="B25" s="163">
        <v>4360</v>
      </c>
      <c r="C25" s="163">
        <v>4976</v>
      </c>
      <c r="D25" s="163">
        <v>2951</v>
      </c>
      <c r="E25" s="163">
        <v>1469</v>
      </c>
      <c r="F25" s="163">
        <v>9658</v>
      </c>
      <c r="G25" s="399">
        <v>3959</v>
      </c>
      <c r="H25" s="400">
        <v>4883</v>
      </c>
      <c r="I25" s="400">
        <v>2922</v>
      </c>
      <c r="J25" s="400">
        <v>1470</v>
      </c>
      <c r="K25" s="401">
        <v>9659</v>
      </c>
      <c r="M25" s="365">
        <v>43862</v>
      </c>
      <c r="N25" s="408">
        <v>401</v>
      </c>
      <c r="O25" s="177">
        <v>93</v>
      </c>
      <c r="P25" s="177">
        <v>29</v>
      </c>
      <c r="Q25" s="177">
        <v>-1</v>
      </c>
      <c r="R25" s="177">
        <v>-1</v>
      </c>
      <c r="S25" s="370">
        <v>0.1</v>
      </c>
      <c r="T25" s="405">
        <v>0.02</v>
      </c>
      <c r="U25" s="405">
        <v>0.01</v>
      </c>
      <c r="V25" s="405">
        <v>0</v>
      </c>
      <c r="W25" s="371">
        <v>0</v>
      </c>
      <c r="AF25" s="339"/>
      <c r="AG25" s="369" t="s">
        <v>190</v>
      </c>
      <c r="AH25" s="347"/>
      <c r="AI25" s="344"/>
      <c r="AJ25" s="373">
        <f>SUM(AJ21:AJ24)</f>
        <v>232</v>
      </c>
      <c r="AK25" s="374">
        <f>SUM(AK21:AK24)</f>
        <v>232</v>
      </c>
      <c r="AL25" s="375">
        <f>SUM(AL21:AL24)</f>
        <v>232</v>
      </c>
      <c r="AM25" s="374">
        <f>SUM(AM21:AM24)</f>
        <v>232</v>
      </c>
      <c r="AN25" s="344"/>
      <c r="AO25" s="378" t="s">
        <v>92</v>
      </c>
      <c r="AP25" s="346"/>
    </row>
    <row r="26" spans="1:42" ht="15.75" thickBot="1" x14ac:dyDescent="0.3">
      <c r="A26" s="365">
        <v>43891</v>
      </c>
      <c r="B26" s="163">
        <v>4266</v>
      </c>
      <c r="C26" s="163">
        <v>5350</v>
      </c>
      <c r="D26" s="163">
        <v>3066</v>
      </c>
      <c r="E26" s="163">
        <v>1686</v>
      </c>
      <c r="F26" s="163">
        <v>10630</v>
      </c>
      <c r="G26" s="399">
        <v>3899</v>
      </c>
      <c r="H26" s="400">
        <v>5287</v>
      </c>
      <c r="I26" s="400">
        <v>3041</v>
      </c>
      <c r="J26" s="400">
        <v>1686</v>
      </c>
      <c r="K26" s="401">
        <v>10630</v>
      </c>
      <c r="M26" s="365">
        <v>43891</v>
      </c>
      <c r="N26" s="408">
        <v>367</v>
      </c>
      <c r="O26" s="177">
        <v>63</v>
      </c>
      <c r="P26" s="177">
        <v>25</v>
      </c>
      <c r="Q26" s="177">
        <v>0</v>
      </c>
      <c r="R26" s="177">
        <v>0</v>
      </c>
      <c r="S26" s="370">
        <v>0.09</v>
      </c>
      <c r="T26" s="405">
        <v>0.01</v>
      </c>
      <c r="U26" s="405">
        <v>0.01</v>
      </c>
      <c r="V26" s="405">
        <v>0</v>
      </c>
      <c r="W26" s="371">
        <v>0</v>
      </c>
      <c r="AF26" s="339"/>
      <c r="AG26" s="372">
        <f>_xlfn.CHISQ.TEST(AJ21:AK24,AL21:AM24)</f>
        <v>0.82965023811256988</v>
      </c>
      <c r="AH26" s="347"/>
      <c r="AI26" s="344"/>
      <c r="AJ26" s="344"/>
      <c r="AK26" s="344"/>
      <c r="AL26" s="344"/>
      <c r="AM26" s="344"/>
      <c r="AN26" s="344"/>
      <c r="AO26" s="378" t="s">
        <v>93</v>
      </c>
      <c r="AP26" s="346"/>
    </row>
    <row r="27" spans="1:42" x14ac:dyDescent="0.25">
      <c r="A27" s="365">
        <v>43922</v>
      </c>
      <c r="B27" s="163">
        <v>3550</v>
      </c>
      <c r="C27" s="163">
        <v>2942</v>
      </c>
      <c r="D27" s="163">
        <v>1899</v>
      </c>
      <c r="E27" s="163">
        <v>480</v>
      </c>
      <c r="F27" s="163">
        <v>6393</v>
      </c>
      <c r="G27" s="399">
        <v>3248</v>
      </c>
      <c r="H27" s="400">
        <v>2905</v>
      </c>
      <c r="I27" s="400">
        <v>1876</v>
      </c>
      <c r="J27" s="400">
        <v>480</v>
      </c>
      <c r="K27" s="401">
        <v>6396</v>
      </c>
      <c r="M27" s="365">
        <v>43922</v>
      </c>
      <c r="N27" s="408">
        <v>302</v>
      </c>
      <c r="O27" s="177">
        <v>37</v>
      </c>
      <c r="P27" s="177">
        <v>23</v>
      </c>
      <c r="Q27" s="177">
        <v>0</v>
      </c>
      <c r="R27" s="177">
        <v>-3</v>
      </c>
      <c r="S27" s="370">
        <v>0.09</v>
      </c>
      <c r="T27" s="405">
        <v>0.01</v>
      </c>
      <c r="U27" s="405">
        <v>0.01</v>
      </c>
      <c r="V27" s="405">
        <v>0</v>
      </c>
      <c r="W27" s="371">
        <v>0</v>
      </c>
      <c r="AF27" s="339"/>
      <c r="AG27" s="379" t="s">
        <v>191</v>
      </c>
      <c r="AH27" s="347"/>
      <c r="AI27" s="344"/>
      <c r="AJ27" s="344"/>
      <c r="AK27" s="344"/>
      <c r="AL27" s="344"/>
      <c r="AM27" s="344"/>
      <c r="AN27" s="344"/>
      <c r="AO27" s="378" t="s">
        <v>94</v>
      </c>
      <c r="AP27" s="346"/>
    </row>
    <row r="28" spans="1:42" x14ac:dyDescent="0.25">
      <c r="A28" s="365">
        <v>43952</v>
      </c>
      <c r="B28" s="163">
        <v>4407</v>
      </c>
      <c r="C28" s="163">
        <v>2419</v>
      </c>
      <c r="D28" s="163">
        <v>1768</v>
      </c>
      <c r="E28" s="163">
        <v>178</v>
      </c>
      <c r="F28" s="163">
        <v>5986</v>
      </c>
      <c r="G28" s="399">
        <v>4022</v>
      </c>
      <c r="H28" s="400">
        <v>2416</v>
      </c>
      <c r="I28" s="400">
        <v>1753</v>
      </c>
      <c r="J28" s="400">
        <v>177</v>
      </c>
      <c r="K28" s="401">
        <v>5992</v>
      </c>
      <c r="M28" s="365">
        <v>43952</v>
      </c>
      <c r="N28" s="408">
        <v>385</v>
      </c>
      <c r="O28" s="177">
        <v>3</v>
      </c>
      <c r="P28" s="177">
        <v>15</v>
      </c>
      <c r="Q28" s="177">
        <v>1</v>
      </c>
      <c r="R28" s="177">
        <v>-6</v>
      </c>
      <c r="S28" s="370">
        <v>0.1</v>
      </c>
      <c r="T28" s="405">
        <v>0</v>
      </c>
      <c r="U28" s="405">
        <v>0.01</v>
      </c>
      <c r="V28" s="405">
        <v>0.01</v>
      </c>
      <c r="W28" s="371">
        <v>0</v>
      </c>
      <c r="AF28" s="339"/>
      <c r="AG28" s="380" t="s">
        <v>192</v>
      </c>
      <c r="AH28" s="347"/>
      <c r="AI28" s="344"/>
      <c r="AJ28" s="344"/>
      <c r="AK28" s="344"/>
      <c r="AL28" s="344"/>
      <c r="AM28" s="344"/>
      <c r="AN28" s="344"/>
      <c r="AO28" s="378" t="s">
        <v>13</v>
      </c>
      <c r="AP28" s="346"/>
    </row>
    <row r="29" spans="1:42" x14ac:dyDescent="0.25">
      <c r="A29" s="365">
        <v>43983</v>
      </c>
      <c r="B29" s="163">
        <v>5236</v>
      </c>
      <c r="C29" s="163">
        <v>3039</v>
      </c>
      <c r="D29" s="163">
        <v>2287</v>
      </c>
      <c r="E29" s="163">
        <v>255</v>
      </c>
      <c r="F29" s="163">
        <v>7739</v>
      </c>
      <c r="G29" s="399">
        <v>4867</v>
      </c>
      <c r="H29" s="400">
        <v>3077</v>
      </c>
      <c r="I29" s="400">
        <v>2325</v>
      </c>
      <c r="J29" s="400">
        <v>263</v>
      </c>
      <c r="K29" s="401">
        <v>7785</v>
      </c>
      <c r="M29" s="365">
        <v>43983</v>
      </c>
      <c r="N29" s="408">
        <v>369</v>
      </c>
      <c r="O29" s="177">
        <v>-38</v>
      </c>
      <c r="P29" s="177">
        <v>-38</v>
      </c>
      <c r="Q29" s="177">
        <v>-8</v>
      </c>
      <c r="R29" s="177">
        <v>-46</v>
      </c>
      <c r="S29" s="370">
        <v>0.08</v>
      </c>
      <c r="T29" s="405">
        <v>-0.01</v>
      </c>
      <c r="U29" s="405">
        <v>-0.02</v>
      </c>
      <c r="V29" s="405">
        <v>-0.03</v>
      </c>
      <c r="W29" s="371">
        <v>-0.01</v>
      </c>
      <c r="AF29" s="339"/>
      <c r="AH29" s="347"/>
      <c r="AI29" s="344"/>
      <c r="AJ29" s="344"/>
      <c r="AK29" s="344"/>
      <c r="AL29" s="344"/>
      <c r="AM29" s="344"/>
      <c r="AN29" s="344"/>
      <c r="AO29" s="378" t="s">
        <v>95</v>
      </c>
      <c r="AP29" s="346"/>
    </row>
    <row r="30" spans="1:42" x14ac:dyDescent="0.25">
      <c r="A30" s="365">
        <v>44013</v>
      </c>
      <c r="B30" s="163">
        <v>5425</v>
      </c>
      <c r="C30" s="163">
        <v>3859</v>
      </c>
      <c r="D30" s="163">
        <v>2828</v>
      </c>
      <c r="E30" s="163">
        <v>295</v>
      </c>
      <c r="F30" s="163">
        <v>8912</v>
      </c>
      <c r="G30" s="399">
        <v>5015</v>
      </c>
      <c r="H30" s="400">
        <v>3841</v>
      </c>
      <c r="I30" s="400">
        <v>2791</v>
      </c>
      <c r="J30" s="400">
        <v>296</v>
      </c>
      <c r="K30" s="401">
        <v>8934</v>
      </c>
      <c r="M30" s="365">
        <v>44013</v>
      </c>
      <c r="N30" s="408">
        <v>410</v>
      </c>
      <c r="O30" s="177">
        <v>18</v>
      </c>
      <c r="P30" s="177">
        <v>37</v>
      </c>
      <c r="Q30" s="177">
        <v>-1</v>
      </c>
      <c r="R30" s="177">
        <v>-22</v>
      </c>
      <c r="S30" s="370">
        <v>0.08</v>
      </c>
      <c r="T30" s="405">
        <v>0</v>
      </c>
      <c r="U30" s="405">
        <v>0.01</v>
      </c>
      <c r="V30" s="405">
        <v>0</v>
      </c>
      <c r="W30" s="371">
        <v>0</v>
      </c>
      <c r="AF30" s="339"/>
      <c r="AH30" s="347"/>
      <c r="AI30" s="344"/>
      <c r="AJ30" s="344"/>
      <c r="AK30" s="344"/>
      <c r="AL30" s="344"/>
      <c r="AM30" s="344"/>
      <c r="AN30" s="344"/>
      <c r="AO30" s="378" t="s">
        <v>96</v>
      </c>
      <c r="AP30" s="346"/>
    </row>
    <row r="31" spans="1:42" ht="15.75" thickBot="1" x14ac:dyDescent="0.3">
      <c r="A31" s="365">
        <v>44044</v>
      </c>
      <c r="B31" s="163">
        <v>4945</v>
      </c>
      <c r="C31" s="163">
        <v>3806</v>
      </c>
      <c r="D31" s="163">
        <v>2621</v>
      </c>
      <c r="E31" s="163">
        <v>566</v>
      </c>
      <c r="F31" s="163">
        <v>8416</v>
      </c>
      <c r="G31" s="399">
        <v>4499</v>
      </c>
      <c r="H31" s="400">
        <v>3768</v>
      </c>
      <c r="I31" s="400">
        <v>2586</v>
      </c>
      <c r="J31" s="400">
        <v>567</v>
      </c>
      <c r="K31" s="401">
        <v>8410</v>
      </c>
      <c r="M31" s="365">
        <v>44044</v>
      </c>
      <c r="N31" s="408">
        <v>446</v>
      </c>
      <c r="O31" s="177">
        <v>38</v>
      </c>
      <c r="P31" s="177">
        <v>35</v>
      </c>
      <c r="Q31" s="177">
        <v>-1</v>
      </c>
      <c r="R31" s="177">
        <v>6</v>
      </c>
      <c r="S31" s="370">
        <v>0.1</v>
      </c>
      <c r="T31" s="405">
        <v>0.01</v>
      </c>
      <c r="U31" s="405">
        <v>0.01</v>
      </c>
      <c r="V31" s="405">
        <v>0</v>
      </c>
      <c r="W31" s="371">
        <v>0</v>
      </c>
      <c r="AF31" s="381"/>
      <c r="AG31" s="382"/>
      <c r="AH31" s="383"/>
      <c r="AI31" s="384"/>
      <c r="AJ31" s="384"/>
      <c r="AK31" s="384"/>
      <c r="AL31" s="384"/>
      <c r="AM31" s="384"/>
      <c r="AN31" s="384"/>
      <c r="AO31" s="385"/>
      <c r="AP31" s="386"/>
    </row>
    <row r="32" spans="1:42" x14ac:dyDescent="0.25">
      <c r="A32" s="365">
        <v>44075</v>
      </c>
      <c r="B32" s="163">
        <v>5276</v>
      </c>
      <c r="C32" s="163">
        <v>4336</v>
      </c>
      <c r="D32" s="163">
        <v>3297</v>
      </c>
      <c r="E32" s="163">
        <v>958</v>
      </c>
      <c r="F32" s="163">
        <v>9961</v>
      </c>
      <c r="G32" s="399">
        <v>4849</v>
      </c>
      <c r="H32" s="400">
        <v>4300</v>
      </c>
      <c r="I32" s="400">
        <v>3253</v>
      </c>
      <c r="J32" s="400">
        <v>958</v>
      </c>
      <c r="K32" s="401">
        <v>9957</v>
      </c>
      <c r="M32" s="365">
        <v>44075</v>
      </c>
      <c r="N32" s="408">
        <v>427</v>
      </c>
      <c r="O32" s="177">
        <v>36</v>
      </c>
      <c r="P32" s="177">
        <v>44</v>
      </c>
      <c r="Q32" s="177">
        <v>0</v>
      </c>
      <c r="R32" s="177">
        <v>4</v>
      </c>
      <c r="S32" s="370">
        <v>0.09</v>
      </c>
      <c r="T32" s="405">
        <v>0.01</v>
      </c>
      <c r="U32" s="405">
        <v>0.01</v>
      </c>
      <c r="V32" s="405">
        <v>0</v>
      </c>
      <c r="W32" s="371">
        <v>0</v>
      </c>
    </row>
    <row r="33" spans="1:42" x14ac:dyDescent="0.25">
      <c r="A33" s="365">
        <v>44105</v>
      </c>
      <c r="B33" s="163">
        <v>4912</v>
      </c>
      <c r="C33" s="163">
        <v>4466</v>
      </c>
      <c r="D33" s="163">
        <v>3399</v>
      </c>
      <c r="E33" s="163">
        <v>1196</v>
      </c>
      <c r="F33" s="163">
        <v>10190</v>
      </c>
      <c r="G33" s="399">
        <v>4479</v>
      </c>
      <c r="H33" s="400">
        <v>4413</v>
      </c>
      <c r="I33" s="400">
        <v>3381</v>
      </c>
      <c r="J33" s="400">
        <v>1197</v>
      </c>
      <c r="K33" s="401">
        <v>10194</v>
      </c>
      <c r="M33" s="365">
        <v>44105</v>
      </c>
      <c r="N33" s="408">
        <v>433</v>
      </c>
      <c r="O33" s="177">
        <v>53</v>
      </c>
      <c r="P33" s="177">
        <v>18</v>
      </c>
      <c r="Q33" s="177">
        <v>-1</v>
      </c>
      <c r="R33" s="177">
        <v>-4</v>
      </c>
      <c r="S33" s="370">
        <v>0.1</v>
      </c>
      <c r="T33" s="405">
        <v>0.01</v>
      </c>
      <c r="U33" s="405">
        <v>0.01</v>
      </c>
      <c r="V33" s="405">
        <v>0</v>
      </c>
      <c r="W33" s="371">
        <v>0</v>
      </c>
      <c r="AG33" s="387"/>
    </row>
    <row r="34" spans="1:42" ht="16.5" thickBot="1" x14ac:dyDescent="0.3">
      <c r="A34" s="365">
        <v>44136</v>
      </c>
      <c r="B34" s="163">
        <v>4677</v>
      </c>
      <c r="C34" s="163">
        <v>4363</v>
      </c>
      <c r="D34" s="163">
        <v>3359</v>
      </c>
      <c r="E34" s="163">
        <v>1350</v>
      </c>
      <c r="F34" s="163">
        <v>9837</v>
      </c>
      <c r="G34" s="399">
        <v>4210</v>
      </c>
      <c r="H34" s="400">
        <v>4298</v>
      </c>
      <c r="I34" s="400">
        <v>3375</v>
      </c>
      <c r="J34" s="400">
        <v>1349</v>
      </c>
      <c r="K34" s="401">
        <v>9844</v>
      </c>
      <c r="M34" s="365">
        <v>44136</v>
      </c>
      <c r="N34" s="408">
        <v>467</v>
      </c>
      <c r="O34" s="177">
        <v>65</v>
      </c>
      <c r="P34" s="177">
        <v>-16</v>
      </c>
      <c r="Q34" s="177">
        <v>1</v>
      </c>
      <c r="R34" s="177">
        <v>-7</v>
      </c>
      <c r="S34" s="370">
        <v>0.11</v>
      </c>
      <c r="T34" s="405">
        <v>0.02</v>
      </c>
      <c r="U34" s="405">
        <v>0</v>
      </c>
      <c r="V34" s="405">
        <v>0</v>
      </c>
      <c r="W34" s="371">
        <v>0</v>
      </c>
      <c r="AF34" s="328" t="s">
        <v>194</v>
      </c>
      <c r="AG34" s="328"/>
      <c r="AH34" s="328"/>
      <c r="AI34" s="328"/>
      <c r="AJ34" s="328"/>
      <c r="AK34" s="328"/>
      <c r="AL34" s="328"/>
      <c r="AM34" s="328"/>
      <c r="AN34" s="328"/>
      <c r="AO34" s="328"/>
      <c r="AP34" s="328"/>
    </row>
    <row r="35" spans="1:42" x14ac:dyDescent="0.25">
      <c r="A35" s="365">
        <v>44166</v>
      </c>
      <c r="B35" s="163">
        <v>4572</v>
      </c>
      <c r="C35" s="163">
        <v>4446</v>
      </c>
      <c r="D35" s="163">
        <v>3381</v>
      </c>
      <c r="E35" s="163">
        <v>1409</v>
      </c>
      <c r="F35" s="163">
        <v>10044</v>
      </c>
      <c r="G35" s="399">
        <v>4146</v>
      </c>
      <c r="H35" s="400">
        <v>4323</v>
      </c>
      <c r="I35" s="400">
        <v>3471</v>
      </c>
      <c r="J35" s="400">
        <v>1404</v>
      </c>
      <c r="K35" s="401">
        <v>10049</v>
      </c>
      <c r="M35" s="365">
        <v>44166</v>
      </c>
      <c r="N35" s="408">
        <v>426</v>
      </c>
      <c r="O35" s="177">
        <v>123</v>
      </c>
      <c r="P35" s="177">
        <v>-90</v>
      </c>
      <c r="Q35" s="177">
        <v>5</v>
      </c>
      <c r="R35" s="177">
        <v>-5</v>
      </c>
      <c r="S35" s="370">
        <v>0.1</v>
      </c>
      <c r="T35" s="405">
        <v>0.03</v>
      </c>
      <c r="U35" s="405">
        <v>-0.03</v>
      </c>
      <c r="V35" s="405">
        <v>0</v>
      </c>
      <c r="W35" s="371">
        <v>0</v>
      </c>
      <c r="AF35" s="332"/>
      <c r="AG35" s="333"/>
      <c r="AH35" s="334"/>
      <c r="AI35" s="335" t="s">
        <v>77</v>
      </c>
      <c r="AJ35" s="336"/>
      <c r="AK35" s="336"/>
      <c r="AL35" s="336"/>
      <c r="AM35" s="336"/>
      <c r="AN35" s="336"/>
      <c r="AO35" s="337"/>
      <c r="AP35" s="338"/>
    </row>
    <row r="36" spans="1:42" ht="16.5" thickBot="1" x14ac:dyDescent="0.3">
      <c r="A36" s="365">
        <v>44197</v>
      </c>
      <c r="B36" s="163">
        <v>4136</v>
      </c>
      <c r="C36" s="163">
        <v>3869</v>
      </c>
      <c r="D36" s="163">
        <v>3090</v>
      </c>
      <c r="E36" s="163">
        <v>1271</v>
      </c>
      <c r="F36" s="163">
        <v>9379</v>
      </c>
      <c r="G36" s="399">
        <v>0</v>
      </c>
      <c r="H36" s="400">
        <v>0</v>
      </c>
      <c r="I36" s="400">
        <v>0</v>
      </c>
      <c r="J36" s="400">
        <v>0</v>
      </c>
      <c r="K36" s="401">
        <v>0</v>
      </c>
      <c r="M36" s="365">
        <v>44197</v>
      </c>
      <c r="N36" s="408">
        <v>0</v>
      </c>
      <c r="O36" s="177">
        <v>0</v>
      </c>
      <c r="P36" s="177">
        <v>0</v>
      </c>
      <c r="Q36" s="177">
        <v>0</v>
      </c>
      <c r="R36" s="177">
        <v>0</v>
      </c>
      <c r="S36" s="370">
        <v>0</v>
      </c>
      <c r="T36" s="405">
        <v>0</v>
      </c>
      <c r="U36" s="405">
        <v>0</v>
      </c>
      <c r="V36" s="405">
        <v>0</v>
      </c>
      <c r="W36" s="371">
        <v>0</v>
      </c>
      <c r="AF36" s="339"/>
      <c r="AG36" s="340"/>
      <c r="AH36" s="341"/>
      <c r="AI36" s="342" t="s">
        <v>82</v>
      </c>
      <c r="AJ36" s="344"/>
      <c r="AK36" s="344"/>
      <c r="AL36" s="344"/>
      <c r="AM36" s="344"/>
      <c r="AN36" s="344"/>
      <c r="AO36" s="345"/>
      <c r="AP36" s="346"/>
    </row>
    <row r="37" spans="1:42" ht="15.75" thickBot="1" x14ac:dyDescent="0.3">
      <c r="A37" s="365">
        <v>44228</v>
      </c>
      <c r="B37" s="163">
        <v>4415</v>
      </c>
      <c r="C37" s="163">
        <v>3835</v>
      </c>
      <c r="D37" s="163">
        <v>3044</v>
      </c>
      <c r="E37" s="163">
        <v>1402</v>
      </c>
      <c r="F37" s="163">
        <v>9023</v>
      </c>
      <c r="G37" s="399">
        <v>0</v>
      </c>
      <c r="H37" s="400">
        <v>0</v>
      </c>
      <c r="I37" s="400">
        <v>0</v>
      </c>
      <c r="J37" s="400">
        <v>0</v>
      </c>
      <c r="K37" s="401">
        <v>0</v>
      </c>
      <c r="M37" s="365">
        <v>44228</v>
      </c>
      <c r="N37" s="408">
        <v>0</v>
      </c>
      <c r="O37" s="177">
        <v>0</v>
      </c>
      <c r="P37" s="177">
        <v>0</v>
      </c>
      <c r="Q37" s="177">
        <v>0</v>
      </c>
      <c r="R37" s="177">
        <v>0</v>
      </c>
      <c r="S37" s="370">
        <v>0</v>
      </c>
      <c r="T37" s="405">
        <v>0</v>
      </c>
      <c r="U37" s="405">
        <v>0</v>
      </c>
      <c r="V37" s="405">
        <v>0</v>
      </c>
      <c r="W37" s="371">
        <v>0</v>
      </c>
      <c r="AF37" s="339"/>
      <c r="AG37" s="335" t="s">
        <v>180</v>
      </c>
      <c r="AH37" s="347"/>
      <c r="AI37" s="344"/>
      <c r="AJ37" s="344"/>
      <c r="AK37" s="344"/>
      <c r="AL37" s="344"/>
      <c r="AM37" s="344"/>
      <c r="AN37" s="344"/>
      <c r="AO37" s="345"/>
      <c r="AP37" s="346"/>
    </row>
    <row r="38" spans="1:42" ht="15.75" thickBot="1" x14ac:dyDescent="0.3">
      <c r="A38" s="365">
        <v>44256</v>
      </c>
      <c r="B38" s="163">
        <v>5205</v>
      </c>
      <c r="C38" s="163">
        <v>4491</v>
      </c>
      <c r="D38" s="163">
        <v>3695</v>
      </c>
      <c r="E38" s="163">
        <v>1814</v>
      </c>
      <c r="F38" s="163">
        <v>10657</v>
      </c>
      <c r="G38" s="402">
        <v>0</v>
      </c>
      <c r="H38" s="403">
        <v>0</v>
      </c>
      <c r="I38" s="403">
        <v>0</v>
      </c>
      <c r="J38" s="403">
        <v>0</v>
      </c>
      <c r="K38" s="404">
        <v>0</v>
      </c>
      <c r="M38" s="365">
        <v>44256</v>
      </c>
      <c r="N38" s="409">
        <v>0</v>
      </c>
      <c r="O38" s="410">
        <v>0</v>
      </c>
      <c r="P38" s="410">
        <v>0</v>
      </c>
      <c r="Q38" s="410">
        <v>0</v>
      </c>
      <c r="R38" s="410">
        <v>0</v>
      </c>
      <c r="S38" s="388">
        <v>0</v>
      </c>
      <c r="T38" s="389">
        <v>0</v>
      </c>
      <c r="U38" s="389">
        <v>0</v>
      </c>
      <c r="V38" s="389">
        <v>0</v>
      </c>
      <c r="W38" s="390">
        <v>0</v>
      </c>
      <c r="AF38" s="339"/>
      <c r="AG38" s="354" t="s">
        <v>80</v>
      </c>
      <c r="AH38" s="347"/>
      <c r="AI38" s="350"/>
      <c r="AJ38" s="351" t="s">
        <v>181</v>
      </c>
      <c r="AK38" s="352"/>
      <c r="AL38" s="351" t="s">
        <v>182</v>
      </c>
      <c r="AM38" s="352"/>
      <c r="AN38" s="344"/>
      <c r="AO38" s="353" t="s">
        <v>183</v>
      </c>
      <c r="AP38" s="346"/>
    </row>
    <row r="39" spans="1:42" ht="15.75" thickBot="1" x14ac:dyDescent="0.3">
      <c r="A39"/>
      <c r="AF39" s="339"/>
      <c r="AG39" s="7"/>
      <c r="AH39" s="347"/>
      <c r="AI39" s="350"/>
      <c r="AJ39" s="355" t="s">
        <v>166</v>
      </c>
      <c r="AK39" s="356" t="s">
        <v>165</v>
      </c>
      <c r="AL39" s="357" t="s">
        <v>166</v>
      </c>
      <c r="AM39" s="356" t="s">
        <v>165</v>
      </c>
      <c r="AN39" s="344"/>
      <c r="AO39" s="345" t="s">
        <v>80</v>
      </c>
      <c r="AP39" s="346"/>
    </row>
    <row r="40" spans="1:42" x14ac:dyDescent="0.25">
      <c r="A40"/>
      <c r="AF40" s="339"/>
      <c r="AG40" s="335" t="s">
        <v>185</v>
      </c>
      <c r="AH40" s="347"/>
      <c r="AI40" s="350" t="s">
        <v>9</v>
      </c>
      <c r="AJ40" s="358" cm="1">
        <f t="array" ref="AJ40">INDEX(raw_completeness!G:G,MATCH('Completeness analysis'!$AI$36&amp;'Completeness analysis'!$AG$38&amp;'Completeness analysis'!$AG$41&amp;'Completeness analysis'!$AI40,raw_completeness!D:D&amp;raw_completeness!B:B&amp;raw_completeness!A:A&amp;raw_completeness!E:E,0))</f>
        <v>2616</v>
      </c>
      <c r="AK40" s="359" cm="1">
        <f t="array" ref="AK40">INDEX(raw_completeness!F:F,MATCH('Completeness analysis'!$AI$36&amp;'Completeness analysis'!$AG$38&amp;'Completeness analysis'!$AG$41&amp;'Completeness analysis'!$AI40,raw_completeness!D:D&amp;raw_completeness!B:B&amp;raw_completeness!A:A&amp;raw_completeness!E:E,0))</f>
        <v>2618</v>
      </c>
      <c r="AL40" s="360">
        <f>$AJ$45*SUM($AJ40:$AK40)/SUM($AJ$45:$AK$45)</f>
        <v>2589.3223559759244</v>
      </c>
      <c r="AM40" s="359">
        <f>$AK$45*SUM($AJ40:$AK40)/SUM($AJ$45:$AK$45)</f>
        <v>2644.6776440240756</v>
      </c>
      <c r="AN40" s="344"/>
      <c r="AO40" s="345" t="s">
        <v>85</v>
      </c>
      <c r="AP40" s="346"/>
    </row>
    <row r="41" spans="1:42" ht="15.75" thickBot="1" x14ac:dyDescent="0.3">
      <c r="A41"/>
      <c r="AF41" s="339"/>
      <c r="AG41" s="361">
        <v>43922</v>
      </c>
      <c r="AH41" s="347"/>
      <c r="AI41" s="350" t="s">
        <v>10</v>
      </c>
      <c r="AJ41" s="358" cm="1">
        <f t="array" ref="AJ41">INDEX(raw_completeness!G:G,MATCH('Completeness analysis'!$AI$36&amp;'Completeness analysis'!$AG$38&amp;'Completeness analysis'!$AG$41&amp;'Completeness analysis'!$AI41,raw_completeness!D:D&amp;raw_completeness!B:B&amp;raw_completeness!A:A&amp;raw_completeness!E:E,0))</f>
        <v>1790</v>
      </c>
      <c r="AK41" s="359" cm="1">
        <f t="array" ref="AK41">INDEX(raw_completeness!F:F,MATCH('Completeness analysis'!$AI$36&amp;'Completeness analysis'!$AG$38&amp;'Completeness analysis'!$AG$41&amp;'Completeness analysis'!$AI41,raw_completeness!D:D&amp;raw_completeness!B:B&amp;raw_completeness!A:A&amp;raw_completeness!E:E,0))</f>
        <v>1789</v>
      </c>
      <c r="AL41" s="360">
        <f>$AJ$45*SUM($AJ41:$AK41)/SUM($AJ$45:$AK$45)</f>
        <v>1770.5740756663799</v>
      </c>
      <c r="AM41" s="359">
        <f>$AK$45*SUM($AJ41:$AK41)/SUM($AJ$45:$AK$45)</f>
        <v>1808.4259243336201</v>
      </c>
      <c r="AN41" s="344"/>
      <c r="AO41" s="345" t="s">
        <v>86</v>
      </c>
      <c r="AP41" s="346"/>
    </row>
    <row r="42" spans="1:42" ht="15.75" thickBot="1" x14ac:dyDescent="0.3">
      <c r="A42"/>
      <c r="AF42" s="339"/>
      <c r="AH42" s="347"/>
      <c r="AI42" s="350" t="s">
        <v>11</v>
      </c>
      <c r="AJ42" s="358" cm="1">
        <f t="array" ref="AJ42">INDEX(raw_completeness!G:G,MATCH('Completeness analysis'!$AI$36&amp;'Completeness analysis'!$AG$38&amp;'Completeness analysis'!$AG$41&amp;'Completeness analysis'!$AI42,raw_completeness!D:D&amp;raw_completeness!B:B&amp;raw_completeness!A:A&amp;raw_completeness!E:E,0))</f>
        <v>1856</v>
      </c>
      <c r="AK42" s="359" cm="1">
        <f t="array" ref="AK42">INDEX(raw_completeness!F:F,MATCH('Completeness analysis'!$AI$36&amp;'Completeness analysis'!$AG$38&amp;'Completeness analysis'!$AG$41&amp;'Completeness analysis'!$AI42,raw_completeness!D:D&amp;raw_completeness!B:B&amp;raw_completeness!A:A&amp;raw_completeness!E:E,0))</f>
        <v>1861</v>
      </c>
      <c r="AL42" s="360">
        <f>$AJ$45*SUM($AJ42:$AK42)/SUM($AJ$45:$AK$45)</f>
        <v>1838.8443250214962</v>
      </c>
      <c r="AM42" s="359">
        <f>$AK$45*SUM($AJ42:$AK42)/SUM($AJ$45:$AK$45)</f>
        <v>1878.1556749785038</v>
      </c>
      <c r="AN42" s="344"/>
      <c r="AO42" s="345" t="s">
        <v>88</v>
      </c>
      <c r="AP42" s="346"/>
    </row>
    <row r="43" spans="1:42" x14ac:dyDescent="0.25">
      <c r="AF43" s="339"/>
      <c r="AG43" s="391" t="s">
        <v>190</v>
      </c>
      <c r="AH43" s="347"/>
      <c r="AI43" s="350" t="s">
        <v>12</v>
      </c>
      <c r="AJ43" s="358" cm="1">
        <f t="array" ref="AJ43">INDEX(raw_completeness!G:G,MATCH('Completeness analysis'!$AI$36&amp;'Completeness analysis'!$AG$38&amp;'Completeness analysis'!$AG$41&amp;'Completeness analysis'!$AI43,raw_completeness!D:D&amp;raw_completeness!B:B&amp;raw_completeness!A:A&amp;raw_completeness!E:E,0))</f>
        <v>2269</v>
      </c>
      <c r="AK43" s="359" cm="1">
        <f t="array" ref="AK43">INDEX(raw_completeness!F:F,MATCH('Completeness analysis'!$AI$36&amp;'Completeness analysis'!$AG$38&amp;'Completeness analysis'!$AG$41&amp;'Completeness analysis'!$AI43,raw_completeness!D:D&amp;raw_completeness!B:B&amp;raw_completeness!A:A&amp;raw_completeness!E:E,0))</f>
        <v>2268</v>
      </c>
      <c r="AL43" s="360">
        <f>$AJ$45*SUM($AJ43:$AK43)/SUM($AJ$45:$AK$45)</f>
        <v>2244.5081255374034</v>
      </c>
      <c r="AM43" s="359">
        <f>$AK$45*SUM($AJ43:$AK43)/SUM($AJ$45:$AK$45)</f>
        <v>2292.4918744625966</v>
      </c>
      <c r="AN43" s="344"/>
      <c r="AO43" s="345" t="s">
        <v>91</v>
      </c>
      <c r="AP43" s="346"/>
    </row>
    <row r="44" spans="1:42" ht="15.75" thickBot="1" x14ac:dyDescent="0.3">
      <c r="AF44" s="339"/>
      <c r="AG44" s="372">
        <f>_xlfn.CHISQ.TEST(AJ40:AK44,AL40:AM44)</f>
        <v>0.14766594669283772</v>
      </c>
      <c r="AH44" s="347"/>
      <c r="AI44" s="350" t="s">
        <v>13</v>
      </c>
      <c r="AJ44" s="358" cm="1">
        <f t="array" ref="AJ44">INDEX(raw_completeness!G:G,MATCH('Completeness analysis'!$AI$36&amp;'Completeness analysis'!$AG$38&amp;'Completeness analysis'!$AG$41&amp;'Completeness analysis'!$AI44,raw_completeness!D:D&amp;raw_completeness!B:B&amp;raw_completeness!A:A&amp;raw_completeness!E:E,0))</f>
        <v>2976</v>
      </c>
      <c r="AK44" s="359" cm="1">
        <f t="array" ref="AK44">INDEX(raw_completeness!F:F,MATCH('Completeness analysis'!$AI$36&amp;'Completeness analysis'!$AG$38&amp;'Completeness analysis'!$AG$41&amp;'Completeness analysis'!$AI44,raw_completeness!D:D&amp;raw_completeness!B:B&amp;raw_completeness!A:A&amp;raw_completeness!E:E,0))</f>
        <v>3217</v>
      </c>
      <c r="AL44" s="360">
        <f>$AJ$45*SUM($AJ44:$AK44)/SUM($AJ$45:$AK$45)</f>
        <v>3063.7511177987963</v>
      </c>
      <c r="AM44" s="359">
        <f>$AK$45*SUM($AJ44:$AK44)/SUM($AJ$45:$AK$45)</f>
        <v>3129.2488822012037</v>
      </c>
      <c r="AN44" s="344"/>
      <c r="AO44" s="345" t="s">
        <v>92</v>
      </c>
      <c r="AP44" s="346"/>
    </row>
    <row r="45" spans="1:42" ht="15.75" thickBot="1" x14ac:dyDescent="0.3">
      <c r="AF45" s="339"/>
      <c r="AH45" s="347"/>
      <c r="AI45" s="344"/>
      <c r="AJ45" s="373">
        <f>SUM(AJ40:AJ44)</f>
        <v>11507</v>
      </c>
      <c r="AK45" s="374">
        <f>SUM(AK40:AK44)</f>
        <v>11753</v>
      </c>
      <c r="AL45" s="375">
        <f>SUM(AL40:AL44)</f>
        <v>11507</v>
      </c>
      <c r="AM45" s="374">
        <f>SUM(AM40:AM44)</f>
        <v>11753</v>
      </c>
      <c r="AN45" s="344"/>
      <c r="AO45" s="345" t="s">
        <v>93</v>
      </c>
      <c r="AP45" s="346"/>
    </row>
    <row r="46" spans="1:42" x14ac:dyDescent="0.25">
      <c r="AF46" s="339"/>
      <c r="AG46" s="379" t="s">
        <v>195</v>
      </c>
      <c r="AH46" s="347"/>
      <c r="AI46" s="344"/>
      <c r="AJ46" s="344"/>
      <c r="AK46" s="344"/>
      <c r="AL46" s="344"/>
      <c r="AM46" s="344"/>
      <c r="AN46" s="344"/>
      <c r="AO46" s="345" t="s">
        <v>94</v>
      </c>
      <c r="AP46" s="346"/>
    </row>
    <row r="47" spans="1:42" x14ac:dyDescent="0.25">
      <c r="AF47" s="339"/>
      <c r="AG47" s="380" t="s">
        <v>196</v>
      </c>
      <c r="AH47" s="347"/>
      <c r="AI47" s="344"/>
      <c r="AJ47" s="344"/>
      <c r="AK47" s="344"/>
      <c r="AL47" s="344"/>
      <c r="AM47" s="344"/>
      <c r="AN47" s="344"/>
      <c r="AO47" s="345" t="s">
        <v>96</v>
      </c>
      <c r="AP47" s="346"/>
    </row>
    <row r="48" spans="1:42" ht="15.75" thickBot="1" x14ac:dyDescent="0.3">
      <c r="AF48" s="381"/>
      <c r="AG48" s="382"/>
      <c r="AH48" s="383"/>
      <c r="AI48" s="384"/>
      <c r="AJ48" s="384"/>
      <c r="AK48" s="384"/>
      <c r="AL48" s="384"/>
      <c r="AM48" s="384"/>
      <c r="AN48" s="384"/>
      <c r="AO48" s="385"/>
      <c r="AP48" s="386"/>
    </row>
    <row r="49" spans="41:41" x14ac:dyDescent="0.25">
      <c r="AO49"/>
    </row>
    <row r="50" spans="41:41" x14ac:dyDescent="0.25">
      <c r="AO50"/>
    </row>
    <row r="51" spans="41:41" x14ac:dyDescent="0.25">
      <c r="AO51"/>
    </row>
    <row r="52" spans="41:41" x14ac:dyDescent="0.25">
      <c r="AO52"/>
    </row>
    <row r="53" spans="41:41" x14ac:dyDescent="0.25">
      <c r="AO53"/>
    </row>
    <row r="54" spans="41:41" x14ac:dyDescent="0.25">
      <c r="AO54"/>
    </row>
  </sheetData>
  <mergeCells count="14">
    <mergeCell ref="C7:K7"/>
    <mergeCell ref="O7:W7"/>
    <mergeCell ref="AJ19:AK19"/>
    <mergeCell ref="AL19:AM19"/>
    <mergeCell ref="AF34:AP34"/>
    <mergeCell ref="AJ38:AK38"/>
    <mergeCell ref="AL38:AM38"/>
    <mergeCell ref="AF2:AP2"/>
    <mergeCell ref="A3:K4"/>
    <mergeCell ref="M3:W4"/>
    <mergeCell ref="C6:K6"/>
    <mergeCell ref="O6:W6"/>
    <mergeCell ref="AJ6:AK6"/>
    <mergeCell ref="AL6:AM6"/>
  </mergeCells>
  <conditionalFormatting sqref="AG13">
    <cfRule type="cellIs" dxfId="75" priority="6" operator="greaterThanOrEqual">
      <formula>0.05</formula>
    </cfRule>
    <cfRule type="cellIs" dxfId="74" priority="7" operator="lessThan">
      <formula>0.05</formula>
    </cfRule>
  </conditionalFormatting>
  <conditionalFormatting sqref="AG26">
    <cfRule type="cellIs" dxfId="73" priority="4" operator="greaterThanOrEqual">
      <formula>0.05</formula>
    </cfRule>
    <cfRule type="cellIs" dxfId="72" priority="5" operator="lessThan">
      <formula>0.05</formula>
    </cfRule>
  </conditionalFormatting>
  <conditionalFormatting sqref="AG44">
    <cfRule type="cellIs" dxfId="71" priority="2" operator="greaterThanOrEqual">
      <formula>0.05</formula>
    </cfRule>
    <cfRule type="cellIs" dxfId="70" priority="3" operator="lessThan">
      <formula>0.05</formula>
    </cfRule>
  </conditionalFormatting>
  <conditionalFormatting pivot="1" sqref="S12:W38">
    <cfRule type="cellIs" dxfId="69" priority="1" operator="greaterThan">
      <formula>0.05</formula>
    </cfRule>
  </conditionalFormatting>
  <dataValidations count="3">
    <dataValidation type="list" allowBlank="1" showInputMessage="1" showErrorMessage="1" sqref="AG38" xr:uid="{02D63820-E3F4-43FA-8E06-5D31FACC9FDC}">
      <formula1>$AO$39:$AO$47</formula1>
    </dataValidation>
    <dataValidation type="list" allowBlank="1" showInputMessage="1" showErrorMessage="1" sqref="AG7" xr:uid="{1428B0F1-397A-4CE3-8570-D458629EB3BB}">
      <formula1>$AO$7:$AO$10</formula1>
    </dataValidation>
    <dataValidation type="list" allowBlank="1" showInputMessage="1" showErrorMessage="1" sqref="AG20" xr:uid="{E68624A5-DCE0-4E3C-A699-C4666D941C1B}">
      <formula1>$AO$19:$AO$30</formula1>
    </dataValidation>
  </dataValidation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FBB9A-4BDE-4BE0-B4F7-B500C14A4C25}">
  <sheetPr>
    <tabColor theme="6"/>
  </sheetPr>
  <dimension ref="A1:H6800"/>
  <sheetViews>
    <sheetView workbookViewId="0">
      <selection activeCell="K26" sqref="K26"/>
    </sheetView>
  </sheetViews>
  <sheetFormatPr defaultRowHeight="15" x14ac:dyDescent="0.25"/>
  <cols>
    <col min="2" max="2" width="14.7109375" customWidth="1"/>
    <col min="3" max="3" width="14.85546875" customWidth="1"/>
    <col min="4" max="4" width="10.140625" customWidth="1"/>
    <col min="5" max="5" width="20.28515625" customWidth="1"/>
    <col min="7" max="7" width="13.85546875" customWidth="1"/>
    <col min="8" max="8" width="13.140625" customWidth="1"/>
  </cols>
  <sheetData>
    <row r="1" spans="1:8" x14ac:dyDescent="0.25">
      <c r="A1" t="s">
        <v>75</v>
      </c>
      <c r="B1" t="s">
        <v>76</v>
      </c>
      <c r="C1" t="s">
        <v>78</v>
      </c>
      <c r="D1" t="s">
        <v>79</v>
      </c>
      <c r="E1" t="s">
        <v>124</v>
      </c>
      <c r="F1" t="s">
        <v>125</v>
      </c>
      <c r="G1" t="s">
        <v>126</v>
      </c>
      <c r="H1" t="s">
        <v>77</v>
      </c>
    </row>
    <row r="2" spans="1:8" x14ac:dyDescent="0.25">
      <c r="A2" s="1">
        <v>43466</v>
      </c>
      <c r="B2" t="s">
        <v>80</v>
      </c>
      <c r="C2" t="s">
        <v>46</v>
      </c>
      <c r="D2">
        <v>4892</v>
      </c>
      <c r="E2">
        <v>4892</v>
      </c>
      <c r="F2">
        <v>0</v>
      </c>
      <c r="G2">
        <v>0</v>
      </c>
      <c r="H2" t="s">
        <v>81</v>
      </c>
    </row>
    <row r="3" spans="1:8" x14ac:dyDescent="0.25">
      <c r="A3" s="1">
        <v>43466</v>
      </c>
      <c r="B3" t="s">
        <v>80</v>
      </c>
      <c r="C3" t="s">
        <v>47</v>
      </c>
      <c r="D3">
        <v>5358</v>
      </c>
      <c r="E3">
        <v>5358</v>
      </c>
      <c r="F3">
        <v>0</v>
      </c>
      <c r="G3">
        <v>0</v>
      </c>
      <c r="H3" t="s">
        <v>81</v>
      </c>
    </row>
    <row r="4" spans="1:8" x14ac:dyDescent="0.25">
      <c r="A4" s="1">
        <v>43466</v>
      </c>
      <c r="B4" t="s">
        <v>80</v>
      </c>
      <c r="C4" t="s">
        <v>48</v>
      </c>
      <c r="D4">
        <v>3238</v>
      </c>
      <c r="E4">
        <v>3238</v>
      </c>
      <c r="F4">
        <v>0</v>
      </c>
      <c r="G4">
        <v>0</v>
      </c>
      <c r="H4" t="s">
        <v>81</v>
      </c>
    </row>
    <row r="5" spans="1:8" x14ac:dyDescent="0.25">
      <c r="A5" s="1">
        <v>43466</v>
      </c>
      <c r="B5" t="s">
        <v>80</v>
      </c>
      <c r="C5" t="s">
        <v>49</v>
      </c>
      <c r="D5">
        <v>1292</v>
      </c>
      <c r="E5">
        <v>1292</v>
      </c>
      <c r="F5">
        <v>0</v>
      </c>
      <c r="G5">
        <v>0</v>
      </c>
      <c r="H5" t="s">
        <v>81</v>
      </c>
    </row>
    <row r="6" spans="1:8" x14ac:dyDescent="0.25">
      <c r="A6" s="1">
        <v>43466</v>
      </c>
      <c r="B6" t="s">
        <v>80</v>
      </c>
      <c r="C6" t="s">
        <v>50</v>
      </c>
      <c r="D6">
        <v>10379</v>
      </c>
      <c r="E6">
        <v>10379</v>
      </c>
      <c r="F6">
        <v>0</v>
      </c>
      <c r="G6">
        <v>0</v>
      </c>
      <c r="H6" t="s">
        <v>81</v>
      </c>
    </row>
    <row r="7" spans="1:8" x14ac:dyDescent="0.25">
      <c r="A7" s="1">
        <v>43466</v>
      </c>
      <c r="B7" t="s">
        <v>145</v>
      </c>
      <c r="C7" t="s">
        <v>46</v>
      </c>
      <c r="D7">
        <v>128</v>
      </c>
      <c r="E7">
        <v>128</v>
      </c>
      <c r="F7">
        <v>0</v>
      </c>
      <c r="G7">
        <v>0</v>
      </c>
      <c r="H7" t="s">
        <v>81</v>
      </c>
    </row>
    <row r="8" spans="1:8" x14ac:dyDescent="0.25">
      <c r="A8" s="1">
        <v>43466</v>
      </c>
      <c r="B8" t="s">
        <v>145</v>
      </c>
      <c r="C8" t="s">
        <v>47</v>
      </c>
      <c r="D8">
        <v>281</v>
      </c>
      <c r="E8">
        <v>281</v>
      </c>
      <c r="F8">
        <v>0</v>
      </c>
      <c r="G8">
        <v>0</v>
      </c>
      <c r="H8" t="s">
        <v>81</v>
      </c>
    </row>
    <row r="9" spans="1:8" x14ac:dyDescent="0.25">
      <c r="A9" s="1">
        <v>43466</v>
      </c>
      <c r="B9" t="s">
        <v>145</v>
      </c>
      <c r="C9" t="s">
        <v>48</v>
      </c>
      <c r="D9">
        <v>92</v>
      </c>
      <c r="E9">
        <v>92</v>
      </c>
      <c r="F9">
        <v>0</v>
      </c>
      <c r="G9">
        <v>0</v>
      </c>
      <c r="H9" t="s">
        <v>81</v>
      </c>
    </row>
    <row r="10" spans="1:8" x14ac:dyDescent="0.25">
      <c r="A10" s="1">
        <v>43466</v>
      </c>
      <c r="B10" t="s">
        <v>145</v>
      </c>
      <c r="C10" t="s">
        <v>50</v>
      </c>
      <c r="D10">
        <v>337</v>
      </c>
      <c r="E10">
        <v>337</v>
      </c>
      <c r="F10">
        <v>0</v>
      </c>
      <c r="G10">
        <v>0</v>
      </c>
      <c r="H10" t="s">
        <v>81</v>
      </c>
    </row>
    <row r="11" spans="1:8" x14ac:dyDescent="0.25">
      <c r="A11" s="1">
        <v>43466</v>
      </c>
      <c r="B11" t="s">
        <v>83</v>
      </c>
      <c r="C11" t="s">
        <v>46</v>
      </c>
      <c r="D11">
        <v>41</v>
      </c>
      <c r="E11">
        <v>41</v>
      </c>
      <c r="F11">
        <v>0</v>
      </c>
      <c r="G11">
        <v>0</v>
      </c>
      <c r="H11" t="s">
        <v>81</v>
      </c>
    </row>
    <row r="12" spans="1:8" x14ac:dyDescent="0.25">
      <c r="A12" s="1">
        <v>43466</v>
      </c>
      <c r="B12" t="s">
        <v>83</v>
      </c>
      <c r="C12" t="s">
        <v>47</v>
      </c>
      <c r="D12">
        <v>74</v>
      </c>
      <c r="E12">
        <v>74</v>
      </c>
      <c r="F12">
        <v>0</v>
      </c>
      <c r="G12">
        <v>0</v>
      </c>
      <c r="H12" t="s">
        <v>81</v>
      </c>
    </row>
    <row r="13" spans="1:8" x14ac:dyDescent="0.25">
      <c r="A13" s="1">
        <v>43466</v>
      </c>
      <c r="B13" t="s">
        <v>83</v>
      </c>
      <c r="C13" t="s">
        <v>48</v>
      </c>
      <c r="D13">
        <v>56</v>
      </c>
      <c r="E13">
        <v>56</v>
      </c>
      <c r="F13">
        <v>0</v>
      </c>
      <c r="G13">
        <v>0</v>
      </c>
      <c r="H13" t="s">
        <v>81</v>
      </c>
    </row>
    <row r="14" spans="1:8" x14ac:dyDescent="0.25">
      <c r="A14" s="1">
        <v>43466</v>
      </c>
      <c r="B14" t="s">
        <v>83</v>
      </c>
      <c r="C14" t="s">
        <v>50</v>
      </c>
      <c r="D14">
        <v>78</v>
      </c>
      <c r="E14">
        <v>78</v>
      </c>
      <c r="F14">
        <v>0</v>
      </c>
      <c r="G14">
        <v>0</v>
      </c>
      <c r="H14" t="s">
        <v>81</v>
      </c>
    </row>
    <row r="15" spans="1:8" x14ac:dyDescent="0.25">
      <c r="A15" s="1">
        <v>43466</v>
      </c>
      <c r="B15" t="s">
        <v>84</v>
      </c>
      <c r="C15" t="s">
        <v>46</v>
      </c>
      <c r="D15">
        <v>207</v>
      </c>
      <c r="E15">
        <v>207</v>
      </c>
      <c r="F15">
        <v>0</v>
      </c>
      <c r="G15">
        <v>0</v>
      </c>
      <c r="H15" t="s">
        <v>81</v>
      </c>
    </row>
    <row r="16" spans="1:8" x14ac:dyDescent="0.25">
      <c r="A16" s="1">
        <v>43466</v>
      </c>
      <c r="B16" t="s">
        <v>84</v>
      </c>
      <c r="C16" t="s">
        <v>47</v>
      </c>
      <c r="D16">
        <v>85</v>
      </c>
      <c r="E16">
        <v>85</v>
      </c>
      <c r="F16">
        <v>0</v>
      </c>
      <c r="G16">
        <v>0</v>
      </c>
      <c r="H16" t="s">
        <v>81</v>
      </c>
    </row>
    <row r="17" spans="1:8" x14ac:dyDescent="0.25">
      <c r="A17" s="1">
        <v>43466</v>
      </c>
      <c r="B17" t="s">
        <v>84</v>
      </c>
      <c r="C17" t="s">
        <v>48</v>
      </c>
      <c r="D17">
        <v>152</v>
      </c>
      <c r="E17">
        <v>152</v>
      </c>
      <c r="F17">
        <v>0</v>
      </c>
      <c r="G17">
        <v>0</v>
      </c>
      <c r="H17" t="s">
        <v>81</v>
      </c>
    </row>
    <row r="18" spans="1:8" x14ac:dyDescent="0.25">
      <c r="A18" s="1">
        <v>43466</v>
      </c>
      <c r="B18" t="s">
        <v>84</v>
      </c>
      <c r="C18" t="s">
        <v>50</v>
      </c>
      <c r="D18">
        <v>8</v>
      </c>
      <c r="E18">
        <v>8</v>
      </c>
      <c r="F18">
        <v>0</v>
      </c>
      <c r="G18">
        <v>0</v>
      </c>
      <c r="H18" t="s">
        <v>81</v>
      </c>
    </row>
    <row r="19" spans="1:8" x14ac:dyDescent="0.25">
      <c r="A19" s="1">
        <v>43466</v>
      </c>
      <c r="B19" t="s">
        <v>85</v>
      </c>
      <c r="C19" t="s">
        <v>46</v>
      </c>
      <c r="D19">
        <v>141</v>
      </c>
      <c r="E19">
        <v>141</v>
      </c>
      <c r="F19">
        <v>0</v>
      </c>
      <c r="G19">
        <v>0</v>
      </c>
      <c r="H19" t="s">
        <v>81</v>
      </c>
    </row>
    <row r="20" spans="1:8" x14ac:dyDescent="0.25">
      <c r="A20" s="1">
        <v>43466</v>
      </c>
      <c r="B20" t="s">
        <v>85</v>
      </c>
      <c r="C20" t="s">
        <v>47</v>
      </c>
      <c r="D20">
        <v>204</v>
      </c>
      <c r="E20">
        <v>204</v>
      </c>
      <c r="F20">
        <v>0</v>
      </c>
      <c r="G20">
        <v>0</v>
      </c>
      <c r="H20" t="s">
        <v>81</v>
      </c>
    </row>
    <row r="21" spans="1:8" x14ac:dyDescent="0.25">
      <c r="A21" s="1">
        <v>43466</v>
      </c>
      <c r="B21" t="s">
        <v>85</v>
      </c>
      <c r="C21" t="s">
        <v>48</v>
      </c>
      <c r="D21">
        <v>144</v>
      </c>
      <c r="E21">
        <v>144</v>
      </c>
      <c r="F21">
        <v>0</v>
      </c>
      <c r="G21">
        <v>0</v>
      </c>
      <c r="H21" t="s">
        <v>81</v>
      </c>
    </row>
    <row r="22" spans="1:8" x14ac:dyDescent="0.25">
      <c r="A22" s="1">
        <v>43466</v>
      </c>
      <c r="B22" t="s">
        <v>85</v>
      </c>
      <c r="C22" t="s">
        <v>49</v>
      </c>
      <c r="D22">
        <v>972</v>
      </c>
      <c r="E22">
        <v>972</v>
      </c>
      <c r="F22">
        <v>0</v>
      </c>
      <c r="G22">
        <v>0</v>
      </c>
      <c r="H22" t="s">
        <v>81</v>
      </c>
    </row>
    <row r="23" spans="1:8" x14ac:dyDescent="0.25">
      <c r="A23" s="1">
        <v>43466</v>
      </c>
      <c r="B23" t="s">
        <v>85</v>
      </c>
      <c r="C23" t="s">
        <v>50</v>
      </c>
      <c r="D23">
        <v>1999</v>
      </c>
      <c r="E23">
        <v>1999</v>
      </c>
      <c r="F23">
        <v>0</v>
      </c>
      <c r="G23">
        <v>0</v>
      </c>
      <c r="H23" t="s">
        <v>81</v>
      </c>
    </row>
    <row r="24" spans="1:8" x14ac:dyDescent="0.25">
      <c r="A24" s="1">
        <v>43466</v>
      </c>
      <c r="B24" t="s">
        <v>146</v>
      </c>
      <c r="C24" t="s">
        <v>46</v>
      </c>
      <c r="D24">
        <v>33</v>
      </c>
      <c r="E24">
        <v>33</v>
      </c>
      <c r="F24">
        <v>0</v>
      </c>
      <c r="G24">
        <v>0</v>
      </c>
      <c r="H24" t="s">
        <v>81</v>
      </c>
    </row>
    <row r="25" spans="1:8" x14ac:dyDescent="0.25">
      <c r="A25" s="1">
        <v>43466</v>
      </c>
      <c r="B25" t="s">
        <v>146</v>
      </c>
      <c r="C25" t="s">
        <v>47</v>
      </c>
      <c r="D25">
        <v>38</v>
      </c>
      <c r="E25">
        <v>38</v>
      </c>
      <c r="F25">
        <v>0</v>
      </c>
      <c r="G25">
        <v>0</v>
      </c>
      <c r="H25" t="s">
        <v>81</v>
      </c>
    </row>
    <row r="26" spans="1:8" x14ac:dyDescent="0.25">
      <c r="A26" s="1">
        <v>43466</v>
      </c>
      <c r="B26" t="s">
        <v>146</v>
      </c>
      <c r="C26" t="s">
        <v>48</v>
      </c>
      <c r="D26">
        <v>18</v>
      </c>
      <c r="E26">
        <v>18</v>
      </c>
      <c r="F26">
        <v>0</v>
      </c>
      <c r="G26">
        <v>0</v>
      </c>
      <c r="H26" t="s">
        <v>81</v>
      </c>
    </row>
    <row r="27" spans="1:8" x14ac:dyDescent="0.25">
      <c r="A27" s="1">
        <v>43466</v>
      </c>
      <c r="B27" t="s">
        <v>146</v>
      </c>
      <c r="C27" t="s">
        <v>49</v>
      </c>
      <c r="D27">
        <v>65</v>
      </c>
      <c r="E27">
        <v>65</v>
      </c>
      <c r="F27">
        <v>0</v>
      </c>
      <c r="G27">
        <v>0</v>
      </c>
      <c r="H27" t="s">
        <v>81</v>
      </c>
    </row>
    <row r="28" spans="1:8" x14ac:dyDescent="0.25">
      <c r="A28" s="1">
        <v>43466</v>
      </c>
      <c r="B28" t="s">
        <v>146</v>
      </c>
      <c r="C28" t="s">
        <v>50</v>
      </c>
      <c r="D28">
        <v>63</v>
      </c>
      <c r="E28">
        <v>63</v>
      </c>
      <c r="F28">
        <v>0</v>
      </c>
      <c r="G28">
        <v>0</v>
      </c>
      <c r="H28" t="s">
        <v>81</v>
      </c>
    </row>
    <row r="29" spans="1:8" x14ac:dyDescent="0.25">
      <c r="A29" s="1">
        <v>43466</v>
      </c>
      <c r="B29" t="s">
        <v>86</v>
      </c>
      <c r="C29" t="s">
        <v>46</v>
      </c>
      <c r="D29">
        <v>695</v>
      </c>
      <c r="E29">
        <v>695</v>
      </c>
      <c r="F29">
        <v>0</v>
      </c>
      <c r="G29">
        <v>0</v>
      </c>
      <c r="H29" t="s">
        <v>81</v>
      </c>
    </row>
    <row r="30" spans="1:8" x14ac:dyDescent="0.25">
      <c r="A30" s="1">
        <v>43466</v>
      </c>
      <c r="B30" t="s">
        <v>86</v>
      </c>
      <c r="C30" t="s">
        <v>47</v>
      </c>
      <c r="D30">
        <v>545</v>
      </c>
      <c r="E30">
        <v>545</v>
      </c>
      <c r="F30">
        <v>0</v>
      </c>
      <c r="G30">
        <v>0</v>
      </c>
      <c r="H30" t="s">
        <v>81</v>
      </c>
    </row>
    <row r="31" spans="1:8" x14ac:dyDescent="0.25">
      <c r="A31" s="1">
        <v>43466</v>
      </c>
      <c r="B31" t="s">
        <v>86</v>
      </c>
      <c r="C31" t="s">
        <v>48</v>
      </c>
      <c r="D31">
        <v>349</v>
      </c>
      <c r="E31">
        <v>349</v>
      </c>
      <c r="F31">
        <v>0</v>
      </c>
      <c r="G31">
        <v>0</v>
      </c>
      <c r="H31" t="s">
        <v>81</v>
      </c>
    </row>
    <row r="32" spans="1:8" x14ac:dyDescent="0.25">
      <c r="A32" s="1">
        <v>43466</v>
      </c>
      <c r="B32" t="s">
        <v>86</v>
      </c>
      <c r="C32" t="s">
        <v>49</v>
      </c>
      <c r="D32">
        <v>255</v>
      </c>
      <c r="E32">
        <v>255</v>
      </c>
      <c r="F32">
        <v>0</v>
      </c>
      <c r="G32">
        <v>0</v>
      </c>
      <c r="H32" t="s">
        <v>81</v>
      </c>
    </row>
    <row r="33" spans="1:8" x14ac:dyDescent="0.25">
      <c r="A33" s="1">
        <v>43466</v>
      </c>
      <c r="B33" t="s">
        <v>86</v>
      </c>
      <c r="C33" t="s">
        <v>50</v>
      </c>
      <c r="D33">
        <v>1065</v>
      </c>
      <c r="E33">
        <v>1065</v>
      </c>
      <c r="F33">
        <v>0</v>
      </c>
      <c r="G33">
        <v>0</v>
      </c>
      <c r="H33" t="s">
        <v>81</v>
      </c>
    </row>
    <row r="34" spans="1:8" x14ac:dyDescent="0.25">
      <c r="A34" s="1">
        <v>43466</v>
      </c>
      <c r="B34" t="s">
        <v>87</v>
      </c>
      <c r="C34" t="s">
        <v>46</v>
      </c>
      <c r="D34">
        <v>29</v>
      </c>
      <c r="E34">
        <v>29</v>
      </c>
      <c r="F34">
        <v>0</v>
      </c>
      <c r="G34">
        <v>0</v>
      </c>
      <c r="H34" t="s">
        <v>81</v>
      </c>
    </row>
    <row r="35" spans="1:8" x14ac:dyDescent="0.25">
      <c r="A35" s="1">
        <v>43466</v>
      </c>
      <c r="B35" t="s">
        <v>87</v>
      </c>
      <c r="C35" t="s">
        <v>47</v>
      </c>
      <c r="D35">
        <v>121</v>
      </c>
      <c r="E35">
        <v>121</v>
      </c>
      <c r="F35">
        <v>0</v>
      </c>
      <c r="G35">
        <v>0</v>
      </c>
      <c r="H35" t="s">
        <v>81</v>
      </c>
    </row>
    <row r="36" spans="1:8" x14ac:dyDescent="0.25">
      <c r="A36" s="1">
        <v>43466</v>
      </c>
      <c r="B36" t="s">
        <v>87</v>
      </c>
      <c r="C36" t="s">
        <v>48</v>
      </c>
      <c r="D36">
        <v>48</v>
      </c>
      <c r="E36">
        <v>48</v>
      </c>
      <c r="F36">
        <v>0</v>
      </c>
      <c r="G36">
        <v>0</v>
      </c>
      <c r="H36" t="s">
        <v>81</v>
      </c>
    </row>
    <row r="37" spans="1:8" x14ac:dyDescent="0.25">
      <c r="A37" s="1">
        <v>43466</v>
      </c>
      <c r="B37" t="s">
        <v>87</v>
      </c>
      <c r="C37" t="s">
        <v>50</v>
      </c>
      <c r="D37">
        <v>66</v>
      </c>
      <c r="E37">
        <v>66</v>
      </c>
      <c r="F37">
        <v>0</v>
      </c>
      <c r="G37">
        <v>0</v>
      </c>
      <c r="H37" t="s">
        <v>81</v>
      </c>
    </row>
    <row r="38" spans="1:8" x14ac:dyDescent="0.25">
      <c r="A38" s="1">
        <v>43466</v>
      </c>
      <c r="B38" t="s">
        <v>88</v>
      </c>
      <c r="C38" t="s">
        <v>46</v>
      </c>
      <c r="D38">
        <v>246</v>
      </c>
      <c r="E38">
        <v>246</v>
      </c>
      <c r="F38">
        <v>0</v>
      </c>
      <c r="G38">
        <v>0</v>
      </c>
      <c r="H38" t="s">
        <v>81</v>
      </c>
    </row>
    <row r="39" spans="1:8" x14ac:dyDescent="0.25">
      <c r="A39" s="1">
        <v>43466</v>
      </c>
      <c r="B39" t="s">
        <v>88</v>
      </c>
      <c r="C39" t="s">
        <v>47</v>
      </c>
      <c r="D39">
        <v>290</v>
      </c>
      <c r="E39">
        <v>290</v>
      </c>
      <c r="F39">
        <v>0</v>
      </c>
      <c r="G39">
        <v>0</v>
      </c>
      <c r="H39" t="s">
        <v>81</v>
      </c>
    </row>
    <row r="40" spans="1:8" x14ac:dyDescent="0.25">
      <c r="A40" s="1">
        <v>43466</v>
      </c>
      <c r="B40" t="s">
        <v>88</v>
      </c>
      <c r="C40" t="s">
        <v>48</v>
      </c>
      <c r="D40">
        <v>165</v>
      </c>
      <c r="E40">
        <v>165</v>
      </c>
      <c r="F40">
        <v>0</v>
      </c>
      <c r="G40">
        <v>0</v>
      </c>
      <c r="H40" t="s">
        <v>81</v>
      </c>
    </row>
    <row r="41" spans="1:8" x14ac:dyDescent="0.25">
      <c r="A41" s="1">
        <v>43466</v>
      </c>
      <c r="B41" t="s">
        <v>88</v>
      </c>
      <c r="C41" t="s">
        <v>49</v>
      </c>
      <c r="D41">
        <v>65</v>
      </c>
      <c r="E41">
        <v>65</v>
      </c>
      <c r="F41">
        <v>0</v>
      </c>
      <c r="G41">
        <v>0</v>
      </c>
      <c r="H41" t="s">
        <v>81</v>
      </c>
    </row>
    <row r="42" spans="1:8" x14ac:dyDescent="0.25">
      <c r="A42" s="1">
        <v>43466</v>
      </c>
      <c r="B42" t="s">
        <v>88</v>
      </c>
      <c r="C42" t="s">
        <v>50</v>
      </c>
      <c r="D42">
        <v>679</v>
      </c>
      <c r="E42">
        <v>679</v>
      </c>
      <c r="F42">
        <v>0</v>
      </c>
      <c r="G42">
        <v>0</v>
      </c>
      <c r="H42" t="s">
        <v>81</v>
      </c>
    </row>
    <row r="43" spans="1:8" x14ac:dyDescent="0.25">
      <c r="A43" s="1">
        <v>43466</v>
      </c>
      <c r="B43" t="s">
        <v>89</v>
      </c>
      <c r="C43" t="s">
        <v>46</v>
      </c>
      <c r="D43">
        <v>586</v>
      </c>
      <c r="E43">
        <v>586</v>
      </c>
      <c r="F43">
        <v>0</v>
      </c>
      <c r="G43">
        <v>0</v>
      </c>
      <c r="H43" t="s">
        <v>81</v>
      </c>
    </row>
    <row r="44" spans="1:8" x14ac:dyDescent="0.25">
      <c r="A44" s="1">
        <v>43466</v>
      </c>
      <c r="B44" t="s">
        <v>89</v>
      </c>
      <c r="C44" t="s">
        <v>47</v>
      </c>
      <c r="D44">
        <v>617</v>
      </c>
      <c r="E44">
        <v>617</v>
      </c>
      <c r="F44">
        <v>0</v>
      </c>
      <c r="G44">
        <v>0</v>
      </c>
      <c r="H44" t="s">
        <v>81</v>
      </c>
    </row>
    <row r="45" spans="1:8" x14ac:dyDescent="0.25">
      <c r="A45" s="1">
        <v>43466</v>
      </c>
      <c r="B45" t="s">
        <v>89</v>
      </c>
      <c r="C45" t="s">
        <v>48</v>
      </c>
      <c r="D45">
        <v>348</v>
      </c>
      <c r="E45">
        <v>348</v>
      </c>
      <c r="F45">
        <v>0</v>
      </c>
      <c r="G45">
        <v>0</v>
      </c>
      <c r="H45" t="s">
        <v>81</v>
      </c>
    </row>
    <row r="46" spans="1:8" x14ac:dyDescent="0.25">
      <c r="A46" s="1">
        <v>43466</v>
      </c>
      <c r="B46" t="s">
        <v>89</v>
      </c>
      <c r="C46" t="s">
        <v>50</v>
      </c>
      <c r="D46">
        <v>622</v>
      </c>
      <c r="E46">
        <v>622</v>
      </c>
      <c r="F46">
        <v>0</v>
      </c>
      <c r="G46">
        <v>0</v>
      </c>
      <c r="H46" t="s">
        <v>81</v>
      </c>
    </row>
    <row r="47" spans="1:8" x14ac:dyDescent="0.25">
      <c r="A47" s="1">
        <v>43466</v>
      </c>
      <c r="B47" t="s">
        <v>90</v>
      </c>
      <c r="C47" t="s">
        <v>46</v>
      </c>
      <c r="D47">
        <v>62</v>
      </c>
      <c r="E47">
        <v>62</v>
      </c>
      <c r="F47">
        <v>0</v>
      </c>
      <c r="G47">
        <v>0</v>
      </c>
      <c r="H47" t="s">
        <v>81</v>
      </c>
    </row>
    <row r="48" spans="1:8" x14ac:dyDescent="0.25">
      <c r="A48" s="1">
        <v>43466</v>
      </c>
      <c r="B48" t="s">
        <v>90</v>
      </c>
      <c r="C48" t="s">
        <v>47</v>
      </c>
      <c r="D48">
        <v>163</v>
      </c>
      <c r="E48">
        <v>163</v>
      </c>
      <c r="F48">
        <v>0</v>
      </c>
      <c r="G48">
        <v>0</v>
      </c>
      <c r="H48" t="s">
        <v>81</v>
      </c>
    </row>
    <row r="49" spans="1:8" x14ac:dyDescent="0.25">
      <c r="A49" s="1">
        <v>43466</v>
      </c>
      <c r="B49" t="s">
        <v>90</v>
      </c>
      <c r="C49" t="s">
        <v>48</v>
      </c>
      <c r="D49">
        <v>159</v>
      </c>
      <c r="E49">
        <v>159</v>
      </c>
      <c r="F49">
        <v>0</v>
      </c>
      <c r="G49">
        <v>0</v>
      </c>
      <c r="H49" t="s">
        <v>81</v>
      </c>
    </row>
    <row r="50" spans="1:8" x14ac:dyDescent="0.25">
      <c r="A50" s="1">
        <v>43466</v>
      </c>
      <c r="B50" t="s">
        <v>90</v>
      </c>
      <c r="C50" t="s">
        <v>50</v>
      </c>
      <c r="D50">
        <v>424</v>
      </c>
      <c r="E50">
        <v>424</v>
      </c>
      <c r="F50">
        <v>0</v>
      </c>
      <c r="G50">
        <v>0</v>
      </c>
      <c r="H50" t="s">
        <v>81</v>
      </c>
    </row>
    <row r="51" spans="1:8" x14ac:dyDescent="0.25">
      <c r="A51" s="1">
        <v>43466</v>
      </c>
      <c r="B51" t="s">
        <v>147</v>
      </c>
      <c r="C51" t="s">
        <v>46</v>
      </c>
      <c r="D51">
        <v>27</v>
      </c>
      <c r="E51">
        <v>27</v>
      </c>
      <c r="F51">
        <v>0</v>
      </c>
      <c r="G51">
        <v>0</v>
      </c>
      <c r="H51" t="s">
        <v>81</v>
      </c>
    </row>
    <row r="52" spans="1:8" x14ac:dyDescent="0.25">
      <c r="A52" s="1">
        <v>43466</v>
      </c>
      <c r="B52" t="s">
        <v>147</v>
      </c>
      <c r="C52" t="s">
        <v>47</v>
      </c>
      <c r="D52">
        <v>36</v>
      </c>
      <c r="E52">
        <v>36</v>
      </c>
      <c r="F52">
        <v>0</v>
      </c>
      <c r="G52">
        <v>0</v>
      </c>
      <c r="H52" t="s">
        <v>81</v>
      </c>
    </row>
    <row r="53" spans="1:8" x14ac:dyDescent="0.25">
      <c r="A53" s="1">
        <v>43466</v>
      </c>
      <c r="B53" t="s">
        <v>147</v>
      </c>
      <c r="C53" t="s">
        <v>48</v>
      </c>
      <c r="D53">
        <v>24</v>
      </c>
      <c r="E53">
        <v>24</v>
      </c>
      <c r="F53">
        <v>0</v>
      </c>
      <c r="G53">
        <v>0</v>
      </c>
      <c r="H53" t="s">
        <v>81</v>
      </c>
    </row>
    <row r="54" spans="1:8" x14ac:dyDescent="0.25">
      <c r="A54" s="1">
        <v>43466</v>
      </c>
      <c r="B54" t="s">
        <v>147</v>
      </c>
      <c r="C54" t="s">
        <v>50</v>
      </c>
      <c r="D54">
        <v>65</v>
      </c>
      <c r="E54">
        <v>65</v>
      </c>
      <c r="F54">
        <v>0</v>
      </c>
      <c r="G54">
        <v>0</v>
      </c>
      <c r="H54" t="s">
        <v>81</v>
      </c>
    </row>
    <row r="55" spans="1:8" x14ac:dyDescent="0.25">
      <c r="A55" s="1">
        <v>43466</v>
      </c>
      <c r="B55" t="s">
        <v>148</v>
      </c>
      <c r="C55" t="s">
        <v>46</v>
      </c>
      <c r="D55">
        <v>188</v>
      </c>
      <c r="E55">
        <v>188</v>
      </c>
      <c r="F55">
        <v>0</v>
      </c>
      <c r="G55">
        <v>0</v>
      </c>
      <c r="H55" t="s">
        <v>81</v>
      </c>
    </row>
    <row r="56" spans="1:8" x14ac:dyDescent="0.25">
      <c r="A56" s="1">
        <v>43466</v>
      </c>
      <c r="B56" t="s">
        <v>148</v>
      </c>
      <c r="C56" t="s">
        <v>47</v>
      </c>
      <c r="D56">
        <v>269</v>
      </c>
      <c r="E56">
        <v>269</v>
      </c>
      <c r="F56">
        <v>0</v>
      </c>
      <c r="G56">
        <v>0</v>
      </c>
      <c r="H56" t="s">
        <v>81</v>
      </c>
    </row>
    <row r="57" spans="1:8" x14ac:dyDescent="0.25">
      <c r="A57" s="1">
        <v>43466</v>
      </c>
      <c r="B57" t="s">
        <v>148</v>
      </c>
      <c r="C57" t="s">
        <v>48</v>
      </c>
      <c r="D57">
        <v>143</v>
      </c>
      <c r="E57">
        <v>143</v>
      </c>
      <c r="F57">
        <v>0</v>
      </c>
      <c r="G57">
        <v>0</v>
      </c>
      <c r="H57" t="s">
        <v>81</v>
      </c>
    </row>
    <row r="58" spans="1:8" x14ac:dyDescent="0.25">
      <c r="A58" s="1">
        <v>43466</v>
      </c>
      <c r="B58" t="s">
        <v>148</v>
      </c>
      <c r="C58" t="s">
        <v>50</v>
      </c>
      <c r="D58">
        <v>226</v>
      </c>
      <c r="E58">
        <v>226</v>
      </c>
      <c r="F58">
        <v>0</v>
      </c>
      <c r="G58">
        <v>0</v>
      </c>
      <c r="H58" t="s">
        <v>81</v>
      </c>
    </row>
    <row r="59" spans="1:8" x14ac:dyDescent="0.25">
      <c r="A59" s="1">
        <v>43466</v>
      </c>
      <c r="B59" t="s">
        <v>149</v>
      </c>
      <c r="C59" t="s">
        <v>46</v>
      </c>
      <c r="D59">
        <v>48</v>
      </c>
      <c r="E59">
        <v>48</v>
      </c>
      <c r="F59">
        <v>0</v>
      </c>
      <c r="G59">
        <v>0</v>
      </c>
      <c r="H59" t="s">
        <v>81</v>
      </c>
    </row>
    <row r="60" spans="1:8" x14ac:dyDescent="0.25">
      <c r="A60" s="1">
        <v>43466</v>
      </c>
      <c r="B60" t="s">
        <v>149</v>
      </c>
      <c r="C60" t="s">
        <v>47</v>
      </c>
      <c r="D60">
        <v>104</v>
      </c>
      <c r="E60">
        <v>104</v>
      </c>
      <c r="F60">
        <v>0</v>
      </c>
      <c r="G60">
        <v>0</v>
      </c>
      <c r="H60" t="s">
        <v>81</v>
      </c>
    </row>
    <row r="61" spans="1:8" x14ac:dyDescent="0.25">
      <c r="A61" s="1">
        <v>43466</v>
      </c>
      <c r="B61" t="s">
        <v>149</v>
      </c>
      <c r="C61" t="s">
        <v>48</v>
      </c>
      <c r="D61">
        <v>136</v>
      </c>
      <c r="E61">
        <v>136</v>
      </c>
      <c r="F61">
        <v>0</v>
      </c>
      <c r="G61">
        <v>0</v>
      </c>
      <c r="H61" t="s">
        <v>81</v>
      </c>
    </row>
    <row r="62" spans="1:8" x14ac:dyDescent="0.25">
      <c r="A62" s="1">
        <v>43466</v>
      </c>
      <c r="B62" t="s">
        <v>149</v>
      </c>
      <c r="C62" t="s">
        <v>50</v>
      </c>
      <c r="D62">
        <v>341</v>
      </c>
      <c r="E62">
        <v>341</v>
      </c>
      <c r="F62">
        <v>0</v>
      </c>
      <c r="G62">
        <v>0</v>
      </c>
      <c r="H62" t="s">
        <v>81</v>
      </c>
    </row>
    <row r="63" spans="1:8" x14ac:dyDescent="0.25">
      <c r="A63" s="1">
        <v>43466</v>
      </c>
      <c r="B63" t="s">
        <v>150</v>
      </c>
      <c r="C63" t="s">
        <v>46</v>
      </c>
      <c r="D63">
        <v>165</v>
      </c>
      <c r="E63">
        <v>165</v>
      </c>
      <c r="F63">
        <v>0</v>
      </c>
      <c r="G63">
        <v>0</v>
      </c>
      <c r="H63" t="s">
        <v>81</v>
      </c>
    </row>
    <row r="64" spans="1:8" x14ac:dyDescent="0.25">
      <c r="A64" s="1">
        <v>43466</v>
      </c>
      <c r="B64" t="s">
        <v>150</v>
      </c>
      <c r="C64" t="s">
        <v>47</v>
      </c>
      <c r="D64">
        <v>82</v>
      </c>
      <c r="E64">
        <v>82</v>
      </c>
      <c r="F64">
        <v>0</v>
      </c>
      <c r="G64">
        <v>0</v>
      </c>
      <c r="H64" t="s">
        <v>81</v>
      </c>
    </row>
    <row r="65" spans="1:8" x14ac:dyDescent="0.25">
      <c r="A65" s="1">
        <v>43466</v>
      </c>
      <c r="B65" t="s">
        <v>150</v>
      </c>
      <c r="C65" t="s">
        <v>48</v>
      </c>
      <c r="D65">
        <v>102</v>
      </c>
      <c r="E65">
        <v>102</v>
      </c>
      <c r="F65">
        <v>0</v>
      </c>
      <c r="G65">
        <v>0</v>
      </c>
      <c r="H65" t="s">
        <v>81</v>
      </c>
    </row>
    <row r="66" spans="1:8" x14ac:dyDescent="0.25">
      <c r="A66" s="1">
        <v>43466</v>
      </c>
      <c r="B66" t="s">
        <v>150</v>
      </c>
      <c r="C66" t="s">
        <v>50</v>
      </c>
      <c r="D66">
        <v>84</v>
      </c>
      <c r="E66">
        <v>84</v>
      </c>
      <c r="F66">
        <v>0</v>
      </c>
      <c r="G66">
        <v>0</v>
      </c>
      <c r="H66" t="s">
        <v>81</v>
      </c>
    </row>
    <row r="67" spans="1:8" x14ac:dyDescent="0.25">
      <c r="A67" s="1">
        <v>43466</v>
      </c>
      <c r="B67" t="s">
        <v>91</v>
      </c>
      <c r="C67" t="s">
        <v>46</v>
      </c>
      <c r="D67">
        <v>1134</v>
      </c>
      <c r="E67">
        <v>1134</v>
      </c>
      <c r="F67">
        <v>0</v>
      </c>
      <c r="G67">
        <v>0</v>
      </c>
      <c r="H67" t="s">
        <v>81</v>
      </c>
    </row>
    <row r="68" spans="1:8" x14ac:dyDescent="0.25">
      <c r="A68" s="1">
        <v>43466</v>
      </c>
      <c r="B68" t="s">
        <v>91</v>
      </c>
      <c r="C68" t="s">
        <v>47</v>
      </c>
      <c r="D68">
        <v>758</v>
      </c>
      <c r="E68">
        <v>758</v>
      </c>
      <c r="F68">
        <v>0</v>
      </c>
      <c r="G68">
        <v>0</v>
      </c>
      <c r="H68" t="s">
        <v>81</v>
      </c>
    </row>
    <row r="69" spans="1:8" x14ac:dyDescent="0.25">
      <c r="A69" s="1">
        <v>43466</v>
      </c>
      <c r="B69" t="s">
        <v>91</v>
      </c>
      <c r="C69" t="s">
        <v>48</v>
      </c>
      <c r="D69">
        <v>634</v>
      </c>
      <c r="E69">
        <v>634</v>
      </c>
      <c r="F69">
        <v>0</v>
      </c>
      <c r="G69">
        <v>0</v>
      </c>
      <c r="H69" t="s">
        <v>81</v>
      </c>
    </row>
    <row r="70" spans="1:8" x14ac:dyDescent="0.25">
      <c r="A70" s="1">
        <v>43466</v>
      </c>
      <c r="B70" t="s">
        <v>91</v>
      </c>
      <c r="C70" t="s">
        <v>50</v>
      </c>
      <c r="D70">
        <v>835</v>
      </c>
      <c r="E70">
        <v>835</v>
      </c>
      <c r="F70">
        <v>0</v>
      </c>
      <c r="G70">
        <v>0</v>
      </c>
      <c r="H70" t="s">
        <v>81</v>
      </c>
    </row>
    <row r="71" spans="1:8" x14ac:dyDescent="0.25">
      <c r="A71" s="1">
        <v>43466</v>
      </c>
      <c r="B71" t="s">
        <v>151</v>
      </c>
      <c r="C71" t="s">
        <v>46</v>
      </c>
      <c r="D71">
        <v>68</v>
      </c>
      <c r="E71">
        <v>68</v>
      </c>
      <c r="F71">
        <v>0</v>
      </c>
      <c r="G71">
        <v>0</v>
      </c>
      <c r="H71" t="s">
        <v>81</v>
      </c>
    </row>
    <row r="72" spans="1:8" x14ac:dyDescent="0.25">
      <c r="A72" s="1">
        <v>43466</v>
      </c>
      <c r="B72" t="s">
        <v>151</v>
      </c>
      <c r="C72" t="s">
        <v>47</v>
      </c>
      <c r="D72">
        <v>127</v>
      </c>
      <c r="E72">
        <v>127</v>
      </c>
      <c r="F72">
        <v>0</v>
      </c>
      <c r="G72">
        <v>0</v>
      </c>
      <c r="H72" t="s">
        <v>81</v>
      </c>
    </row>
    <row r="73" spans="1:8" x14ac:dyDescent="0.25">
      <c r="A73" s="1">
        <v>43466</v>
      </c>
      <c r="B73" t="s">
        <v>151</v>
      </c>
      <c r="C73" t="s">
        <v>48</v>
      </c>
      <c r="D73">
        <v>52</v>
      </c>
      <c r="E73">
        <v>52</v>
      </c>
      <c r="F73">
        <v>0</v>
      </c>
      <c r="G73">
        <v>0</v>
      </c>
      <c r="H73" t="s">
        <v>81</v>
      </c>
    </row>
    <row r="74" spans="1:8" x14ac:dyDescent="0.25">
      <c r="A74" s="1">
        <v>43466</v>
      </c>
      <c r="B74" t="s">
        <v>151</v>
      </c>
      <c r="C74" t="s">
        <v>50</v>
      </c>
      <c r="D74">
        <v>82</v>
      </c>
      <c r="E74">
        <v>82</v>
      </c>
      <c r="F74">
        <v>0</v>
      </c>
      <c r="G74">
        <v>0</v>
      </c>
      <c r="H74" t="s">
        <v>81</v>
      </c>
    </row>
    <row r="75" spans="1:8" x14ac:dyDescent="0.25">
      <c r="A75" s="1">
        <v>43466</v>
      </c>
      <c r="B75" t="s">
        <v>92</v>
      </c>
      <c r="C75" t="s">
        <v>46</v>
      </c>
      <c r="D75">
        <v>31</v>
      </c>
      <c r="E75">
        <v>31</v>
      </c>
      <c r="F75">
        <v>0</v>
      </c>
      <c r="G75">
        <v>0</v>
      </c>
      <c r="H75" t="s">
        <v>81</v>
      </c>
    </row>
    <row r="76" spans="1:8" x14ac:dyDescent="0.25">
      <c r="A76" s="1">
        <v>43466</v>
      </c>
      <c r="B76" t="s">
        <v>92</v>
      </c>
      <c r="C76" t="s">
        <v>47</v>
      </c>
      <c r="D76">
        <v>397</v>
      </c>
      <c r="E76">
        <v>397</v>
      </c>
      <c r="F76">
        <v>0</v>
      </c>
      <c r="G76">
        <v>0</v>
      </c>
      <c r="H76" t="s">
        <v>81</v>
      </c>
    </row>
    <row r="77" spans="1:8" x14ac:dyDescent="0.25">
      <c r="A77" s="1">
        <v>43466</v>
      </c>
      <c r="B77" t="s">
        <v>92</v>
      </c>
      <c r="C77" t="s">
        <v>48</v>
      </c>
      <c r="D77">
        <v>89</v>
      </c>
      <c r="E77">
        <v>89</v>
      </c>
      <c r="F77">
        <v>0</v>
      </c>
      <c r="G77">
        <v>0</v>
      </c>
      <c r="H77" t="s">
        <v>81</v>
      </c>
    </row>
    <row r="78" spans="1:8" x14ac:dyDescent="0.25">
      <c r="A78" s="1">
        <v>43466</v>
      </c>
      <c r="B78" t="s">
        <v>92</v>
      </c>
      <c r="C78" t="s">
        <v>50</v>
      </c>
      <c r="D78">
        <v>535</v>
      </c>
      <c r="E78">
        <v>535</v>
      </c>
      <c r="F78">
        <v>0</v>
      </c>
      <c r="G78">
        <v>0</v>
      </c>
      <c r="H78" t="s">
        <v>81</v>
      </c>
    </row>
    <row r="79" spans="1:8" x14ac:dyDescent="0.25">
      <c r="A79" s="1">
        <v>43466</v>
      </c>
      <c r="B79" t="s">
        <v>152</v>
      </c>
      <c r="C79" t="s">
        <v>46</v>
      </c>
      <c r="D79">
        <v>106</v>
      </c>
      <c r="E79">
        <v>106</v>
      </c>
      <c r="F79">
        <v>0</v>
      </c>
      <c r="G79">
        <v>0</v>
      </c>
      <c r="H79" t="s">
        <v>81</v>
      </c>
    </row>
    <row r="80" spans="1:8" x14ac:dyDescent="0.25">
      <c r="A80" s="1">
        <v>43466</v>
      </c>
      <c r="B80" t="s">
        <v>152</v>
      </c>
      <c r="C80" t="s">
        <v>47</v>
      </c>
      <c r="D80">
        <v>104</v>
      </c>
      <c r="E80">
        <v>104</v>
      </c>
      <c r="F80">
        <v>0</v>
      </c>
      <c r="G80">
        <v>0</v>
      </c>
      <c r="H80" t="s">
        <v>81</v>
      </c>
    </row>
    <row r="81" spans="1:8" x14ac:dyDescent="0.25">
      <c r="A81" s="1">
        <v>43466</v>
      </c>
      <c r="B81" t="s">
        <v>152</v>
      </c>
      <c r="C81" t="s">
        <v>48</v>
      </c>
      <c r="D81">
        <v>72</v>
      </c>
      <c r="E81">
        <v>72</v>
      </c>
      <c r="F81">
        <v>0</v>
      </c>
      <c r="G81">
        <v>0</v>
      </c>
      <c r="H81" t="s">
        <v>81</v>
      </c>
    </row>
    <row r="82" spans="1:8" x14ac:dyDescent="0.25">
      <c r="A82" s="1">
        <v>43466</v>
      </c>
      <c r="B82" t="s">
        <v>152</v>
      </c>
      <c r="C82" t="s">
        <v>50</v>
      </c>
      <c r="D82">
        <v>136</v>
      </c>
      <c r="E82">
        <v>136</v>
      </c>
      <c r="F82">
        <v>0</v>
      </c>
      <c r="G82">
        <v>0</v>
      </c>
      <c r="H82" t="s">
        <v>81</v>
      </c>
    </row>
    <row r="83" spans="1:8" x14ac:dyDescent="0.25">
      <c r="A83" s="1">
        <v>43466</v>
      </c>
      <c r="B83" t="s">
        <v>153</v>
      </c>
      <c r="C83" t="s">
        <v>46</v>
      </c>
      <c r="D83">
        <v>135</v>
      </c>
      <c r="E83">
        <v>135</v>
      </c>
      <c r="F83">
        <v>0</v>
      </c>
      <c r="G83">
        <v>0</v>
      </c>
      <c r="H83" t="s">
        <v>81</v>
      </c>
    </row>
    <row r="84" spans="1:8" x14ac:dyDescent="0.25">
      <c r="A84" s="1">
        <v>43466</v>
      </c>
      <c r="B84" t="s">
        <v>153</v>
      </c>
      <c r="C84" t="s">
        <v>47</v>
      </c>
      <c r="D84">
        <v>68</v>
      </c>
      <c r="E84">
        <v>68</v>
      </c>
      <c r="F84">
        <v>0</v>
      </c>
      <c r="G84">
        <v>0</v>
      </c>
      <c r="H84" t="s">
        <v>81</v>
      </c>
    </row>
    <row r="85" spans="1:8" x14ac:dyDescent="0.25">
      <c r="A85" s="1">
        <v>43466</v>
      </c>
      <c r="B85" t="s">
        <v>153</v>
      </c>
      <c r="C85" t="s">
        <v>48</v>
      </c>
      <c r="D85">
        <v>49</v>
      </c>
      <c r="E85">
        <v>49</v>
      </c>
      <c r="F85">
        <v>0</v>
      </c>
      <c r="G85">
        <v>0</v>
      </c>
      <c r="H85" t="s">
        <v>81</v>
      </c>
    </row>
    <row r="86" spans="1:8" x14ac:dyDescent="0.25">
      <c r="A86" s="1">
        <v>43466</v>
      </c>
      <c r="B86" t="s">
        <v>153</v>
      </c>
      <c r="C86" t="s">
        <v>50</v>
      </c>
      <c r="D86">
        <v>19</v>
      </c>
      <c r="E86">
        <v>19</v>
      </c>
      <c r="F86">
        <v>0</v>
      </c>
      <c r="G86">
        <v>0</v>
      </c>
      <c r="H86" t="s">
        <v>81</v>
      </c>
    </row>
    <row r="87" spans="1:8" x14ac:dyDescent="0.25">
      <c r="A87" s="1">
        <v>43466</v>
      </c>
      <c r="B87" t="s">
        <v>154</v>
      </c>
      <c r="C87" t="s">
        <v>46</v>
      </c>
      <c r="D87">
        <v>14</v>
      </c>
      <c r="E87">
        <v>14</v>
      </c>
      <c r="F87">
        <v>0</v>
      </c>
      <c r="G87">
        <v>0</v>
      </c>
      <c r="H87" t="s">
        <v>81</v>
      </c>
    </row>
    <row r="88" spans="1:8" x14ac:dyDescent="0.25">
      <c r="A88" s="1">
        <v>43466</v>
      </c>
      <c r="B88" t="s">
        <v>154</v>
      </c>
      <c r="C88" t="s">
        <v>47</v>
      </c>
      <c r="D88">
        <v>59</v>
      </c>
      <c r="E88">
        <v>59</v>
      </c>
      <c r="F88">
        <v>0</v>
      </c>
      <c r="G88">
        <v>0</v>
      </c>
      <c r="H88" t="s">
        <v>81</v>
      </c>
    </row>
    <row r="89" spans="1:8" x14ac:dyDescent="0.25">
      <c r="A89" s="1">
        <v>43466</v>
      </c>
      <c r="B89" t="s">
        <v>154</v>
      </c>
      <c r="C89" t="s">
        <v>48</v>
      </c>
      <c r="D89">
        <v>23</v>
      </c>
      <c r="E89">
        <v>23</v>
      </c>
      <c r="F89">
        <v>0</v>
      </c>
      <c r="G89">
        <v>0</v>
      </c>
      <c r="H89" t="s">
        <v>81</v>
      </c>
    </row>
    <row r="90" spans="1:8" x14ac:dyDescent="0.25">
      <c r="A90" s="1">
        <v>43466</v>
      </c>
      <c r="B90" t="s">
        <v>154</v>
      </c>
      <c r="C90" t="s">
        <v>50</v>
      </c>
      <c r="D90">
        <v>83</v>
      </c>
      <c r="E90">
        <v>83</v>
      </c>
      <c r="F90">
        <v>0</v>
      </c>
      <c r="G90">
        <v>0</v>
      </c>
      <c r="H90" t="s">
        <v>81</v>
      </c>
    </row>
    <row r="91" spans="1:8" x14ac:dyDescent="0.25">
      <c r="A91" s="1">
        <v>43466</v>
      </c>
      <c r="B91" t="s">
        <v>155</v>
      </c>
      <c r="C91" t="s">
        <v>46</v>
      </c>
      <c r="D91">
        <v>204</v>
      </c>
      <c r="E91">
        <v>204</v>
      </c>
      <c r="F91">
        <v>0</v>
      </c>
      <c r="G91">
        <v>0</v>
      </c>
      <c r="H91" t="s">
        <v>81</v>
      </c>
    </row>
    <row r="92" spans="1:8" x14ac:dyDescent="0.25">
      <c r="A92" s="1">
        <v>43466</v>
      </c>
      <c r="B92" t="s">
        <v>155</v>
      </c>
      <c r="C92" t="s">
        <v>47</v>
      </c>
      <c r="D92">
        <v>198</v>
      </c>
      <c r="E92">
        <v>198</v>
      </c>
      <c r="F92">
        <v>0</v>
      </c>
      <c r="G92">
        <v>0</v>
      </c>
      <c r="H92" t="s">
        <v>81</v>
      </c>
    </row>
    <row r="93" spans="1:8" x14ac:dyDescent="0.25">
      <c r="A93" s="1">
        <v>43466</v>
      </c>
      <c r="B93" t="s">
        <v>155</v>
      </c>
      <c r="C93" t="s">
        <v>48</v>
      </c>
      <c r="D93">
        <v>118</v>
      </c>
      <c r="E93">
        <v>118</v>
      </c>
      <c r="F93">
        <v>0</v>
      </c>
      <c r="G93">
        <v>0</v>
      </c>
      <c r="H93" t="s">
        <v>81</v>
      </c>
    </row>
    <row r="94" spans="1:8" x14ac:dyDescent="0.25">
      <c r="A94" s="1">
        <v>43466</v>
      </c>
      <c r="B94" t="s">
        <v>155</v>
      </c>
      <c r="C94" t="s">
        <v>50</v>
      </c>
      <c r="D94">
        <v>273</v>
      </c>
      <c r="E94">
        <v>273</v>
      </c>
      <c r="F94">
        <v>0</v>
      </c>
      <c r="G94">
        <v>0</v>
      </c>
      <c r="H94" t="s">
        <v>81</v>
      </c>
    </row>
    <row r="95" spans="1:8" x14ac:dyDescent="0.25">
      <c r="A95" s="1">
        <v>43466</v>
      </c>
      <c r="B95" t="s">
        <v>156</v>
      </c>
      <c r="C95" t="s">
        <v>46</v>
      </c>
      <c r="D95">
        <v>159</v>
      </c>
      <c r="E95">
        <v>159</v>
      </c>
      <c r="F95">
        <v>0</v>
      </c>
      <c r="G95">
        <v>0</v>
      </c>
      <c r="H95" t="s">
        <v>81</v>
      </c>
    </row>
    <row r="96" spans="1:8" x14ac:dyDescent="0.25">
      <c r="A96" s="1">
        <v>43466</v>
      </c>
      <c r="B96" t="s">
        <v>156</v>
      </c>
      <c r="C96" t="s">
        <v>47</v>
      </c>
      <c r="D96">
        <v>118</v>
      </c>
      <c r="E96">
        <v>118</v>
      </c>
      <c r="F96">
        <v>0</v>
      </c>
      <c r="G96">
        <v>0</v>
      </c>
      <c r="H96" t="s">
        <v>81</v>
      </c>
    </row>
    <row r="97" spans="1:8" x14ac:dyDescent="0.25">
      <c r="A97" s="1">
        <v>43466</v>
      </c>
      <c r="B97" t="s">
        <v>156</v>
      </c>
      <c r="C97" t="s">
        <v>48</v>
      </c>
      <c r="D97">
        <v>119</v>
      </c>
      <c r="E97">
        <v>119</v>
      </c>
      <c r="F97">
        <v>0</v>
      </c>
      <c r="G97">
        <v>0</v>
      </c>
      <c r="H97" t="s">
        <v>81</v>
      </c>
    </row>
    <row r="98" spans="1:8" x14ac:dyDescent="0.25">
      <c r="A98" s="1">
        <v>43466</v>
      </c>
      <c r="B98" t="s">
        <v>156</v>
      </c>
      <c r="C98" t="s">
        <v>50</v>
      </c>
      <c r="D98">
        <v>379</v>
      </c>
      <c r="E98">
        <v>379</v>
      </c>
      <c r="F98">
        <v>0</v>
      </c>
      <c r="G98">
        <v>0</v>
      </c>
      <c r="H98" t="s">
        <v>81</v>
      </c>
    </row>
    <row r="99" spans="1:8" x14ac:dyDescent="0.25">
      <c r="A99" s="1">
        <v>43466</v>
      </c>
      <c r="B99" t="s">
        <v>93</v>
      </c>
      <c r="C99" t="s">
        <v>46</v>
      </c>
      <c r="D99">
        <v>280</v>
      </c>
      <c r="E99">
        <v>280</v>
      </c>
      <c r="F99">
        <v>0</v>
      </c>
      <c r="G99">
        <v>0</v>
      </c>
      <c r="H99" t="s">
        <v>81</v>
      </c>
    </row>
    <row r="100" spans="1:8" x14ac:dyDescent="0.25">
      <c r="A100" s="1">
        <v>43466</v>
      </c>
      <c r="B100" t="s">
        <v>93</v>
      </c>
      <c r="C100" t="s">
        <v>47</v>
      </c>
      <c r="D100">
        <v>193</v>
      </c>
      <c r="E100">
        <v>193</v>
      </c>
      <c r="F100">
        <v>0</v>
      </c>
      <c r="G100">
        <v>0</v>
      </c>
      <c r="H100" t="s">
        <v>81</v>
      </c>
    </row>
    <row r="101" spans="1:8" x14ac:dyDescent="0.25">
      <c r="A101" s="1">
        <v>43466</v>
      </c>
      <c r="B101" t="s">
        <v>93</v>
      </c>
      <c r="C101" t="s">
        <v>48</v>
      </c>
      <c r="D101">
        <v>167</v>
      </c>
      <c r="E101">
        <v>167</v>
      </c>
      <c r="F101">
        <v>0</v>
      </c>
      <c r="G101">
        <v>0</v>
      </c>
      <c r="H101" t="s">
        <v>81</v>
      </c>
    </row>
    <row r="102" spans="1:8" x14ac:dyDescent="0.25">
      <c r="A102" s="1">
        <v>43466</v>
      </c>
      <c r="B102" t="s">
        <v>93</v>
      </c>
      <c r="C102" t="s">
        <v>50</v>
      </c>
      <c r="D102">
        <v>500</v>
      </c>
      <c r="E102">
        <v>500</v>
      </c>
      <c r="F102">
        <v>0</v>
      </c>
      <c r="G102">
        <v>0</v>
      </c>
      <c r="H102" t="s">
        <v>81</v>
      </c>
    </row>
    <row r="103" spans="1:8" x14ac:dyDescent="0.25">
      <c r="A103" s="1">
        <v>43466</v>
      </c>
      <c r="B103" t="s">
        <v>157</v>
      </c>
      <c r="C103" t="s">
        <v>46</v>
      </c>
      <c r="D103">
        <v>136</v>
      </c>
      <c r="E103">
        <v>136</v>
      </c>
      <c r="F103">
        <v>0</v>
      </c>
      <c r="G103">
        <v>0</v>
      </c>
      <c r="H103" t="s">
        <v>81</v>
      </c>
    </row>
    <row r="104" spans="1:8" x14ac:dyDescent="0.25">
      <c r="A104" s="1">
        <v>43466</v>
      </c>
      <c r="B104" t="s">
        <v>157</v>
      </c>
      <c r="C104" t="s">
        <v>47</v>
      </c>
      <c r="D104">
        <v>101</v>
      </c>
      <c r="E104">
        <v>101</v>
      </c>
      <c r="F104">
        <v>0</v>
      </c>
      <c r="G104">
        <v>0</v>
      </c>
      <c r="H104" t="s">
        <v>81</v>
      </c>
    </row>
    <row r="105" spans="1:8" x14ac:dyDescent="0.25">
      <c r="A105" s="1">
        <v>43466</v>
      </c>
      <c r="B105" t="s">
        <v>157</v>
      </c>
      <c r="C105" t="s">
        <v>48</v>
      </c>
      <c r="D105">
        <v>71</v>
      </c>
      <c r="E105">
        <v>71</v>
      </c>
      <c r="F105">
        <v>0</v>
      </c>
      <c r="G105">
        <v>0</v>
      </c>
      <c r="H105" t="s">
        <v>81</v>
      </c>
    </row>
    <row r="106" spans="1:8" x14ac:dyDescent="0.25">
      <c r="A106" s="1">
        <v>43466</v>
      </c>
      <c r="B106" t="s">
        <v>157</v>
      </c>
      <c r="C106" t="s">
        <v>50</v>
      </c>
      <c r="D106">
        <v>163</v>
      </c>
      <c r="E106">
        <v>163</v>
      </c>
      <c r="F106">
        <v>0</v>
      </c>
      <c r="G106">
        <v>0</v>
      </c>
      <c r="H106" t="s">
        <v>81</v>
      </c>
    </row>
    <row r="107" spans="1:8" x14ac:dyDescent="0.25">
      <c r="A107" s="1">
        <v>43466</v>
      </c>
      <c r="B107" t="s">
        <v>158</v>
      </c>
      <c r="C107" t="s">
        <v>46</v>
      </c>
      <c r="D107">
        <v>303</v>
      </c>
      <c r="E107">
        <v>303</v>
      </c>
      <c r="F107">
        <v>0</v>
      </c>
      <c r="G107">
        <v>0</v>
      </c>
      <c r="H107" t="s">
        <v>81</v>
      </c>
    </row>
    <row r="108" spans="1:8" x14ac:dyDescent="0.25">
      <c r="A108" s="1">
        <v>43466</v>
      </c>
      <c r="B108" t="s">
        <v>158</v>
      </c>
      <c r="C108" t="s">
        <v>47</v>
      </c>
      <c r="D108">
        <v>121</v>
      </c>
      <c r="E108">
        <v>121</v>
      </c>
      <c r="F108">
        <v>0</v>
      </c>
      <c r="G108">
        <v>0</v>
      </c>
      <c r="H108" t="s">
        <v>81</v>
      </c>
    </row>
    <row r="109" spans="1:8" x14ac:dyDescent="0.25">
      <c r="A109" s="1">
        <v>43466</v>
      </c>
      <c r="B109" t="s">
        <v>158</v>
      </c>
      <c r="C109" t="s">
        <v>48</v>
      </c>
      <c r="D109">
        <v>96</v>
      </c>
      <c r="E109">
        <v>96</v>
      </c>
      <c r="F109">
        <v>0</v>
      </c>
      <c r="G109">
        <v>0</v>
      </c>
      <c r="H109" t="s">
        <v>81</v>
      </c>
    </row>
    <row r="110" spans="1:8" x14ac:dyDescent="0.25">
      <c r="A110" s="1">
        <v>43466</v>
      </c>
      <c r="B110" t="s">
        <v>158</v>
      </c>
      <c r="C110" t="s">
        <v>50</v>
      </c>
      <c r="D110">
        <v>183</v>
      </c>
      <c r="E110">
        <v>183</v>
      </c>
      <c r="F110">
        <v>0</v>
      </c>
      <c r="G110">
        <v>0</v>
      </c>
      <c r="H110" t="s">
        <v>81</v>
      </c>
    </row>
    <row r="111" spans="1:8" x14ac:dyDescent="0.25">
      <c r="A111" s="1">
        <v>43466</v>
      </c>
      <c r="B111" t="s">
        <v>94</v>
      </c>
      <c r="C111" t="s">
        <v>46</v>
      </c>
      <c r="D111">
        <v>250</v>
      </c>
      <c r="E111">
        <v>250</v>
      </c>
      <c r="F111">
        <v>0</v>
      </c>
      <c r="G111">
        <v>0</v>
      </c>
      <c r="H111" t="s">
        <v>81</v>
      </c>
    </row>
    <row r="112" spans="1:8" x14ac:dyDescent="0.25">
      <c r="A112" s="1">
        <v>43466</v>
      </c>
      <c r="B112" t="s">
        <v>94</v>
      </c>
      <c r="C112" t="s">
        <v>47</v>
      </c>
      <c r="D112">
        <v>925</v>
      </c>
      <c r="E112">
        <v>925</v>
      </c>
      <c r="F112">
        <v>0</v>
      </c>
      <c r="G112">
        <v>0</v>
      </c>
      <c r="H112" t="s">
        <v>81</v>
      </c>
    </row>
    <row r="113" spans="1:8" x14ac:dyDescent="0.25">
      <c r="A113" s="1">
        <v>43466</v>
      </c>
      <c r="B113" t="s">
        <v>94</v>
      </c>
      <c r="C113" t="s">
        <v>48</v>
      </c>
      <c r="D113">
        <v>310</v>
      </c>
      <c r="E113">
        <v>310</v>
      </c>
      <c r="F113">
        <v>0</v>
      </c>
      <c r="G113">
        <v>0</v>
      </c>
      <c r="H113" t="s">
        <v>81</v>
      </c>
    </row>
    <row r="114" spans="1:8" x14ac:dyDescent="0.25">
      <c r="A114" s="1">
        <v>43466</v>
      </c>
      <c r="B114" t="s">
        <v>94</v>
      </c>
      <c r="C114" t="s">
        <v>50</v>
      </c>
      <c r="D114">
        <v>2453</v>
      </c>
      <c r="E114">
        <v>2453</v>
      </c>
      <c r="F114">
        <v>0</v>
      </c>
      <c r="G114">
        <v>0</v>
      </c>
      <c r="H114" t="s">
        <v>81</v>
      </c>
    </row>
    <row r="115" spans="1:8" x14ac:dyDescent="0.25">
      <c r="A115" s="1">
        <v>43466</v>
      </c>
      <c r="B115" t="s">
        <v>159</v>
      </c>
      <c r="C115" t="s">
        <v>46</v>
      </c>
      <c r="D115">
        <v>121</v>
      </c>
      <c r="E115">
        <v>121</v>
      </c>
      <c r="F115">
        <v>0</v>
      </c>
      <c r="G115">
        <v>0</v>
      </c>
      <c r="H115" t="s">
        <v>81</v>
      </c>
    </row>
    <row r="116" spans="1:8" x14ac:dyDescent="0.25">
      <c r="A116" s="1">
        <v>43466</v>
      </c>
      <c r="B116" t="s">
        <v>159</v>
      </c>
      <c r="C116" t="s">
        <v>47</v>
      </c>
      <c r="D116">
        <v>75</v>
      </c>
      <c r="E116">
        <v>75</v>
      </c>
      <c r="F116">
        <v>0</v>
      </c>
      <c r="G116">
        <v>0</v>
      </c>
      <c r="H116" t="s">
        <v>81</v>
      </c>
    </row>
    <row r="117" spans="1:8" x14ac:dyDescent="0.25">
      <c r="A117" s="1">
        <v>43466</v>
      </c>
      <c r="B117" t="s">
        <v>159</v>
      </c>
      <c r="C117" t="s">
        <v>48</v>
      </c>
      <c r="D117">
        <v>48</v>
      </c>
      <c r="E117">
        <v>48</v>
      </c>
      <c r="F117">
        <v>0</v>
      </c>
      <c r="G117">
        <v>0</v>
      </c>
      <c r="H117" t="s">
        <v>81</v>
      </c>
    </row>
    <row r="118" spans="1:8" x14ac:dyDescent="0.25">
      <c r="A118" s="1">
        <v>43466</v>
      </c>
      <c r="B118" t="s">
        <v>159</v>
      </c>
      <c r="C118" t="s">
        <v>50</v>
      </c>
      <c r="D118">
        <v>121</v>
      </c>
      <c r="E118">
        <v>121</v>
      </c>
      <c r="F118">
        <v>0</v>
      </c>
      <c r="G118">
        <v>0</v>
      </c>
      <c r="H118" t="s">
        <v>81</v>
      </c>
    </row>
    <row r="119" spans="1:8" x14ac:dyDescent="0.25">
      <c r="A119" s="1">
        <v>43466</v>
      </c>
      <c r="B119" t="s">
        <v>160</v>
      </c>
      <c r="C119" t="s">
        <v>46</v>
      </c>
      <c r="D119">
        <v>26</v>
      </c>
      <c r="E119">
        <v>26</v>
      </c>
      <c r="F119">
        <v>0</v>
      </c>
      <c r="G119">
        <v>0</v>
      </c>
      <c r="H119" t="s">
        <v>81</v>
      </c>
    </row>
    <row r="120" spans="1:8" x14ac:dyDescent="0.25">
      <c r="A120" s="1">
        <v>43466</v>
      </c>
      <c r="B120" t="s">
        <v>160</v>
      </c>
      <c r="C120" t="s">
        <v>47</v>
      </c>
      <c r="D120">
        <v>29</v>
      </c>
      <c r="E120">
        <v>29</v>
      </c>
      <c r="F120">
        <v>0</v>
      </c>
      <c r="G120">
        <v>0</v>
      </c>
      <c r="H120" t="s">
        <v>81</v>
      </c>
    </row>
    <row r="121" spans="1:8" x14ac:dyDescent="0.25">
      <c r="A121" s="1">
        <v>43466</v>
      </c>
      <c r="B121" t="s">
        <v>160</v>
      </c>
      <c r="C121" t="s">
        <v>48</v>
      </c>
      <c r="D121">
        <v>26</v>
      </c>
      <c r="E121">
        <v>26</v>
      </c>
      <c r="F121">
        <v>0</v>
      </c>
      <c r="G121">
        <v>0</v>
      </c>
      <c r="H121" t="s">
        <v>81</v>
      </c>
    </row>
    <row r="122" spans="1:8" x14ac:dyDescent="0.25">
      <c r="A122" s="1">
        <v>43466</v>
      </c>
      <c r="B122" t="s">
        <v>160</v>
      </c>
      <c r="C122" t="s">
        <v>50</v>
      </c>
      <c r="D122">
        <v>85</v>
      </c>
      <c r="E122">
        <v>85</v>
      </c>
      <c r="F122">
        <v>0</v>
      </c>
      <c r="G122">
        <v>0</v>
      </c>
      <c r="H122" t="s">
        <v>81</v>
      </c>
    </row>
    <row r="123" spans="1:8" x14ac:dyDescent="0.25">
      <c r="A123" s="1">
        <v>43466</v>
      </c>
      <c r="B123" t="s">
        <v>13</v>
      </c>
      <c r="C123" t="s">
        <v>46</v>
      </c>
      <c r="D123">
        <v>198</v>
      </c>
      <c r="E123">
        <v>198</v>
      </c>
      <c r="F123">
        <v>0</v>
      </c>
      <c r="G123">
        <v>0</v>
      </c>
      <c r="H123" t="s">
        <v>81</v>
      </c>
    </row>
    <row r="124" spans="1:8" x14ac:dyDescent="0.25">
      <c r="A124" s="1">
        <v>43466</v>
      </c>
      <c r="B124" t="s">
        <v>13</v>
      </c>
      <c r="C124" t="s">
        <v>47</v>
      </c>
      <c r="D124">
        <v>105</v>
      </c>
      <c r="E124">
        <v>105</v>
      </c>
      <c r="F124">
        <v>0</v>
      </c>
      <c r="G124">
        <v>0</v>
      </c>
      <c r="H124" t="s">
        <v>81</v>
      </c>
    </row>
    <row r="125" spans="1:8" x14ac:dyDescent="0.25">
      <c r="A125" s="1">
        <v>43466</v>
      </c>
      <c r="B125" t="s">
        <v>13</v>
      </c>
      <c r="C125" t="s">
        <v>48</v>
      </c>
      <c r="D125">
        <v>73</v>
      </c>
      <c r="E125">
        <v>73</v>
      </c>
      <c r="F125">
        <v>0</v>
      </c>
      <c r="G125">
        <v>0</v>
      </c>
      <c r="H125" t="s">
        <v>81</v>
      </c>
    </row>
    <row r="126" spans="1:8" x14ac:dyDescent="0.25">
      <c r="A126" s="1">
        <v>43466</v>
      </c>
      <c r="B126" t="s">
        <v>13</v>
      </c>
      <c r="C126" t="s">
        <v>50</v>
      </c>
      <c r="D126">
        <v>86</v>
      </c>
      <c r="E126">
        <v>86</v>
      </c>
      <c r="F126">
        <v>0</v>
      </c>
      <c r="G126">
        <v>0</v>
      </c>
      <c r="H126" t="s">
        <v>81</v>
      </c>
    </row>
    <row r="127" spans="1:8" x14ac:dyDescent="0.25">
      <c r="A127" s="1">
        <v>43466</v>
      </c>
      <c r="B127" t="s">
        <v>95</v>
      </c>
      <c r="C127" t="s">
        <v>46</v>
      </c>
      <c r="D127">
        <v>625</v>
      </c>
      <c r="E127">
        <v>625</v>
      </c>
      <c r="F127">
        <v>0</v>
      </c>
      <c r="G127">
        <v>0</v>
      </c>
      <c r="H127" t="s">
        <v>81</v>
      </c>
    </row>
    <row r="128" spans="1:8" x14ac:dyDescent="0.25">
      <c r="A128" s="1">
        <v>43466</v>
      </c>
      <c r="B128" t="s">
        <v>95</v>
      </c>
      <c r="C128" t="s">
        <v>47</v>
      </c>
      <c r="D128">
        <v>266</v>
      </c>
      <c r="E128">
        <v>266</v>
      </c>
      <c r="F128">
        <v>0</v>
      </c>
      <c r="G128">
        <v>0</v>
      </c>
      <c r="H128" t="s">
        <v>81</v>
      </c>
    </row>
    <row r="129" spans="1:8" x14ac:dyDescent="0.25">
      <c r="A129" s="1">
        <v>43466</v>
      </c>
      <c r="B129" t="s">
        <v>95</v>
      </c>
      <c r="C129" t="s">
        <v>48</v>
      </c>
      <c r="D129">
        <v>254</v>
      </c>
      <c r="E129">
        <v>254</v>
      </c>
      <c r="F129">
        <v>0</v>
      </c>
      <c r="G129">
        <v>0</v>
      </c>
      <c r="H129" t="s">
        <v>81</v>
      </c>
    </row>
    <row r="130" spans="1:8" x14ac:dyDescent="0.25">
      <c r="A130" s="1">
        <v>43466</v>
      </c>
      <c r="B130" t="s">
        <v>95</v>
      </c>
      <c r="C130" t="s">
        <v>50</v>
      </c>
      <c r="D130">
        <v>333</v>
      </c>
      <c r="E130">
        <v>333</v>
      </c>
      <c r="F130">
        <v>0</v>
      </c>
      <c r="G130">
        <v>0</v>
      </c>
      <c r="H130" t="s">
        <v>81</v>
      </c>
    </row>
    <row r="131" spans="1:8" x14ac:dyDescent="0.25">
      <c r="A131" s="1">
        <v>43466</v>
      </c>
      <c r="B131" t="s">
        <v>96</v>
      </c>
      <c r="C131" t="s">
        <v>46</v>
      </c>
      <c r="D131">
        <v>367</v>
      </c>
      <c r="E131">
        <v>367</v>
      </c>
      <c r="F131">
        <v>0</v>
      </c>
      <c r="G131">
        <v>0</v>
      </c>
      <c r="H131" t="s">
        <v>81</v>
      </c>
    </row>
    <row r="132" spans="1:8" x14ac:dyDescent="0.25">
      <c r="A132" s="1">
        <v>43466</v>
      </c>
      <c r="B132" t="s">
        <v>96</v>
      </c>
      <c r="C132" t="s">
        <v>47</v>
      </c>
      <c r="D132">
        <v>615</v>
      </c>
      <c r="E132">
        <v>615</v>
      </c>
      <c r="F132">
        <v>0</v>
      </c>
      <c r="G132">
        <v>0</v>
      </c>
      <c r="H132" t="s">
        <v>81</v>
      </c>
    </row>
    <row r="133" spans="1:8" x14ac:dyDescent="0.25">
      <c r="A133" s="1">
        <v>43466</v>
      </c>
      <c r="B133" t="s">
        <v>96</v>
      </c>
      <c r="C133" t="s">
        <v>48</v>
      </c>
      <c r="D133">
        <v>290</v>
      </c>
      <c r="E133">
        <v>290</v>
      </c>
      <c r="F133">
        <v>0</v>
      </c>
      <c r="G133">
        <v>0</v>
      </c>
      <c r="H133" t="s">
        <v>81</v>
      </c>
    </row>
    <row r="134" spans="1:8" x14ac:dyDescent="0.25">
      <c r="A134" s="1">
        <v>43466</v>
      </c>
      <c r="B134" t="s">
        <v>96</v>
      </c>
      <c r="C134" t="s">
        <v>50</v>
      </c>
      <c r="D134">
        <v>696</v>
      </c>
      <c r="E134">
        <v>696</v>
      </c>
      <c r="F134">
        <v>0</v>
      </c>
      <c r="G134">
        <v>0</v>
      </c>
      <c r="H134" t="s">
        <v>81</v>
      </c>
    </row>
    <row r="135" spans="1:8" x14ac:dyDescent="0.25">
      <c r="A135" s="1">
        <v>43466</v>
      </c>
      <c r="B135" t="s">
        <v>161</v>
      </c>
      <c r="C135" t="s">
        <v>46</v>
      </c>
      <c r="D135">
        <v>69</v>
      </c>
      <c r="E135">
        <v>69</v>
      </c>
      <c r="F135">
        <v>0</v>
      </c>
      <c r="G135">
        <v>0</v>
      </c>
      <c r="H135" t="s">
        <v>81</v>
      </c>
    </row>
    <row r="136" spans="1:8" x14ac:dyDescent="0.25">
      <c r="A136" s="1">
        <v>43466</v>
      </c>
      <c r="B136" t="s">
        <v>161</v>
      </c>
      <c r="C136" t="s">
        <v>47</v>
      </c>
      <c r="D136">
        <v>130</v>
      </c>
      <c r="E136">
        <v>130</v>
      </c>
      <c r="F136">
        <v>0</v>
      </c>
      <c r="G136">
        <v>0</v>
      </c>
      <c r="H136" t="s">
        <v>81</v>
      </c>
    </row>
    <row r="137" spans="1:8" x14ac:dyDescent="0.25">
      <c r="A137" s="1">
        <v>43466</v>
      </c>
      <c r="B137" t="s">
        <v>161</v>
      </c>
      <c r="C137" t="s">
        <v>48</v>
      </c>
      <c r="D137">
        <v>62</v>
      </c>
      <c r="E137">
        <v>62</v>
      </c>
      <c r="F137">
        <v>0</v>
      </c>
      <c r="G137">
        <v>0</v>
      </c>
      <c r="H137" t="s">
        <v>81</v>
      </c>
    </row>
    <row r="138" spans="1:8" x14ac:dyDescent="0.25">
      <c r="A138" s="1">
        <v>43466</v>
      </c>
      <c r="B138" t="s">
        <v>161</v>
      </c>
      <c r="C138" t="s">
        <v>50</v>
      </c>
      <c r="D138">
        <v>402</v>
      </c>
      <c r="E138">
        <v>402</v>
      </c>
      <c r="F138">
        <v>0</v>
      </c>
      <c r="G138">
        <v>0</v>
      </c>
      <c r="H138" t="s">
        <v>81</v>
      </c>
    </row>
    <row r="139" spans="1:8" x14ac:dyDescent="0.25">
      <c r="A139" s="1">
        <v>43497</v>
      </c>
      <c r="B139" t="s">
        <v>80</v>
      </c>
      <c r="C139" t="s">
        <v>46</v>
      </c>
      <c r="D139">
        <v>4233</v>
      </c>
      <c r="E139">
        <v>4233</v>
      </c>
      <c r="F139">
        <v>0</v>
      </c>
      <c r="G139">
        <v>0</v>
      </c>
      <c r="H139" t="s">
        <v>81</v>
      </c>
    </row>
    <row r="140" spans="1:8" x14ac:dyDescent="0.25">
      <c r="A140" s="1">
        <v>43497</v>
      </c>
      <c r="B140" t="s">
        <v>80</v>
      </c>
      <c r="C140" t="s">
        <v>47</v>
      </c>
      <c r="D140">
        <v>4810</v>
      </c>
      <c r="E140">
        <v>4810</v>
      </c>
      <c r="F140">
        <v>0</v>
      </c>
      <c r="G140">
        <v>0</v>
      </c>
      <c r="H140" t="s">
        <v>81</v>
      </c>
    </row>
    <row r="141" spans="1:8" x14ac:dyDescent="0.25">
      <c r="A141" s="1">
        <v>43497</v>
      </c>
      <c r="B141" t="s">
        <v>80</v>
      </c>
      <c r="C141" t="s">
        <v>48</v>
      </c>
      <c r="D141">
        <v>2730</v>
      </c>
      <c r="E141">
        <v>2730</v>
      </c>
      <c r="F141">
        <v>0</v>
      </c>
      <c r="G141">
        <v>0</v>
      </c>
      <c r="H141" t="s">
        <v>81</v>
      </c>
    </row>
    <row r="142" spans="1:8" x14ac:dyDescent="0.25">
      <c r="A142" s="1">
        <v>43497</v>
      </c>
      <c r="B142" t="s">
        <v>80</v>
      </c>
      <c r="C142" t="s">
        <v>49</v>
      </c>
      <c r="D142">
        <v>1307</v>
      </c>
      <c r="E142">
        <v>1307</v>
      </c>
      <c r="F142">
        <v>0</v>
      </c>
      <c r="G142">
        <v>0</v>
      </c>
      <c r="H142" t="s">
        <v>81</v>
      </c>
    </row>
    <row r="143" spans="1:8" x14ac:dyDescent="0.25">
      <c r="A143" s="1">
        <v>43497</v>
      </c>
      <c r="B143" t="s">
        <v>80</v>
      </c>
      <c r="C143" t="s">
        <v>50</v>
      </c>
      <c r="D143">
        <v>9678</v>
      </c>
      <c r="E143">
        <v>9678</v>
      </c>
      <c r="F143">
        <v>0</v>
      </c>
      <c r="G143">
        <v>0</v>
      </c>
      <c r="H143" t="s">
        <v>81</v>
      </c>
    </row>
    <row r="144" spans="1:8" x14ac:dyDescent="0.25">
      <c r="A144" s="1">
        <v>43497</v>
      </c>
      <c r="B144" t="s">
        <v>145</v>
      </c>
      <c r="C144" t="s">
        <v>46</v>
      </c>
      <c r="D144">
        <v>126</v>
      </c>
      <c r="E144">
        <v>126</v>
      </c>
      <c r="F144">
        <v>0</v>
      </c>
      <c r="G144">
        <v>0</v>
      </c>
      <c r="H144" t="s">
        <v>81</v>
      </c>
    </row>
    <row r="145" spans="1:8" x14ac:dyDescent="0.25">
      <c r="A145" s="1">
        <v>43497</v>
      </c>
      <c r="B145" t="s">
        <v>145</v>
      </c>
      <c r="C145" t="s">
        <v>47</v>
      </c>
      <c r="D145">
        <v>211</v>
      </c>
      <c r="E145">
        <v>211</v>
      </c>
      <c r="F145">
        <v>0</v>
      </c>
      <c r="G145">
        <v>0</v>
      </c>
      <c r="H145" t="s">
        <v>81</v>
      </c>
    </row>
    <row r="146" spans="1:8" x14ac:dyDescent="0.25">
      <c r="A146" s="1">
        <v>43497</v>
      </c>
      <c r="B146" t="s">
        <v>145</v>
      </c>
      <c r="C146" t="s">
        <v>48</v>
      </c>
      <c r="D146">
        <v>61</v>
      </c>
      <c r="E146">
        <v>61</v>
      </c>
      <c r="F146">
        <v>0</v>
      </c>
      <c r="G146">
        <v>0</v>
      </c>
      <c r="H146" t="s">
        <v>81</v>
      </c>
    </row>
    <row r="147" spans="1:8" x14ac:dyDescent="0.25">
      <c r="A147" s="1">
        <v>43497</v>
      </c>
      <c r="B147" t="s">
        <v>145</v>
      </c>
      <c r="C147" t="s">
        <v>50</v>
      </c>
      <c r="D147">
        <v>329</v>
      </c>
      <c r="E147">
        <v>329</v>
      </c>
      <c r="F147">
        <v>0</v>
      </c>
      <c r="G147">
        <v>0</v>
      </c>
      <c r="H147" t="s">
        <v>81</v>
      </c>
    </row>
    <row r="148" spans="1:8" x14ac:dyDescent="0.25">
      <c r="A148" s="1">
        <v>43497</v>
      </c>
      <c r="B148" t="s">
        <v>83</v>
      </c>
      <c r="C148" t="s">
        <v>46</v>
      </c>
      <c r="D148">
        <v>22</v>
      </c>
      <c r="E148">
        <v>22</v>
      </c>
      <c r="F148">
        <v>0</v>
      </c>
      <c r="G148">
        <v>0</v>
      </c>
      <c r="H148" t="s">
        <v>81</v>
      </c>
    </row>
    <row r="149" spans="1:8" x14ac:dyDescent="0.25">
      <c r="A149" s="1">
        <v>43497</v>
      </c>
      <c r="B149" t="s">
        <v>83</v>
      </c>
      <c r="C149" t="s">
        <v>47</v>
      </c>
      <c r="D149">
        <v>67</v>
      </c>
      <c r="E149">
        <v>67</v>
      </c>
      <c r="F149">
        <v>0</v>
      </c>
      <c r="G149">
        <v>0</v>
      </c>
      <c r="H149" t="s">
        <v>81</v>
      </c>
    </row>
    <row r="150" spans="1:8" x14ac:dyDescent="0.25">
      <c r="A150" s="1">
        <v>43497</v>
      </c>
      <c r="B150" t="s">
        <v>83</v>
      </c>
      <c r="C150" t="s">
        <v>48</v>
      </c>
      <c r="D150">
        <v>51</v>
      </c>
      <c r="E150">
        <v>51</v>
      </c>
      <c r="F150">
        <v>0</v>
      </c>
      <c r="G150">
        <v>0</v>
      </c>
      <c r="H150" t="s">
        <v>81</v>
      </c>
    </row>
    <row r="151" spans="1:8" x14ac:dyDescent="0.25">
      <c r="A151" s="1">
        <v>43497</v>
      </c>
      <c r="B151" t="s">
        <v>83</v>
      </c>
      <c r="C151" t="s">
        <v>50</v>
      </c>
      <c r="D151">
        <v>72</v>
      </c>
      <c r="E151">
        <v>72</v>
      </c>
      <c r="F151">
        <v>0</v>
      </c>
      <c r="G151">
        <v>0</v>
      </c>
      <c r="H151" t="s">
        <v>81</v>
      </c>
    </row>
    <row r="152" spans="1:8" x14ac:dyDescent="0.25">
      <c r="A152" s="1">
        <v>43497</v>
      </c>
      <c r="B152" t="s">
        <v>84</v>
      </c>
      <c r="C152" t="s">
        <v>46</v>
      </c>
      <c r="D152">
        <v>183</v>
      </c>
      <c r="E152">
        <v>183</v>
      </c>
      <c r="F152">
        <v>0</v>
      </c>
      <c r="G152">
        <v>0</v>
      </c>
      <c r="H152" t="s">
        <v>81</v>
      </c>
    </row>
    <row r="153" spans="1:8" x14ac:dyDescent="0.25">
      <c r="A153" s="1">
        <v>43497</v>
      </c>
      <c r="B153" t="s">
        <v>84</v>
      </c>
      <c r="C153" t="s">
        <v>47</v>
      </c>
      <c r="D153">
        <v>81</v>
      </c>
      <c r="E153">
        <v>81</v>
      </c>
      <c r="F153">
        <v>0</v>
      </c>
      <c r="G153">
        <v>0</v>
      </c>
      <c r="H153" t="s">
        <v>81</v>
      </c>
    </row>
    <row r="154" spans="1:8" x14ac:dyDescent="0.25">
      <c r="A154" s="1">
        <v>43497</v>
      </c>
      <c r="B154" t="s">
        <v>84</v>
      </c>
      <c r="C154" t="s">
        <v>48</v>
      </c>
      <c r="D154">
        <v>138</v>
      </c>
      <c r="E154">
        <v>138</v>
      </c>
      <c r="F154">
        <v>0</v>
      </c>
      <c r="G154">
        <v>0</v>
      </c>
      <c r="H154" t="s">
        <v>81</v>
      </c>
    </row>
    <row r="155" spans="1:8" x14ac:dyDescent="0.25">
      <c r="A155" s="1">
        <v>43497</v>
      </c>
      <c r="B155" t="s">
        <v>84</v>
      </c>
      <c r="C155" t="s">
        <v>50</v>
      </c>
      <c r="D155">
        <v>8</v>
      </c>
      <c r="E155">
        <v>8</v>
      </c>
      <c r="F155">
        <v>0</v>
      </c>
      <c r="G155">
        <v>0</v>
      </c>
      <c r="H155" t="s">
        <v>81</v>
      </c>
    </row>
    <row r="156" spans="1:8" x14ac:dyDescent="0.25">
      <c r="A156" s="1">
        <v>43497</v>
      </c>
      <c r="B156" t="s">
        <v>85</v>
      </c>
      <c r="C156" t="s">
        <v>46</v>
      </c>
      <c r="D156">
        <v>126</v>
      </c>
      <c r="E156">
        <v>126</v>
      </c>
      <c r="F156">
        <v>0</v>
      </c>
      <c r="G156">
        <v>0</v>
      </c>
      <c r="H156" t="s">
        <v>81</v>
      </c>
    </row>
    <row r="157" spans="1:8" x14ac:dyDescent="0.25">
      <c r="A157" s="1">
        <v>43497</v>
      </c>
      <c r="B157" t="s">
        <v>85</v>
      </c>
      <c r="C157" t="s">
        <v>47</v>
      </c>
      <c r="D157">
        <v>210</v>
      </c>
      <c r="E157">
        <v>210</v>
      </c>
      <c r="F157">
        <v>0</v>
      </c>
      <c r="G157">
        <v>0</v>
      </c>
      <c r="H157" t="s">
        <v>81</v>
      </c>
    </row>
    <row r="158" spans="1:8" x14ac:dyDescent="0.25">
      <c r="A158" s="1">
        <v>43497</v>
      </c>
      <c r="B158" t="s">
        <v>85</v>
      </c>
      <c r="C158" t="s">
        <v>48</v>
      </c>
      <c r="D158">
        <v>150</v>
      </c>
      <c r="E158">
        <v>150</v>
      </c>
      <c r="F158">
        <v>0</v>
      </c>
      <c r="G158">
        <v>0</v>
      </c>
      <c r="H158" t="s">
        <v>81</v>
      </c>
    </row>
    <row r="159" spans="1:8" x14ac:dyDescent="0.25">
      <c r="A159" s="1">
        <v>43497</v>
      </c>
      <c r="B159" t="s">
        <v>85</v>
      </c>
      <c r="C159" t="s">
        <v>49</v>
      </c>
      <c r="D159">
        <v>989</v>
      </c>
      <c r="E159">
        <v>989</v>
      </c>
      <c r="F159">
        <v>0</v>
      </c>
      <c r="G159">
        <v>0</v>
      </c>
      <c r="H159" t="s">
        <v>81</v>
      </c>
    </row>
    <row r="160" spans="1:8" x14ac:dyDescent="0.25">
      <c r="A160" s="1">
        <v>43497</v>
      </c>
      <c r="B160" t="s">
        <v>85</v>
      </c>
      <c r="C160" t="s">
        <v>50</v>
      </c>
      <c r="D160">
        <v>1784</v>
      </c>
      <c r="E160">
        <v>1784</v>
      </c>
      <c r="F160">
        <v>0</v>
      </c>
      <c r="G160">
        <v>0</v>
      </c>
      <c r="H160" t="s">
        <v>81</v>
      </c>
    </row>
    <row r="161" spans="1:8" x14ac:dyDescent="0.25">
      <c r="A161" s="1">
        <v>43497</v>
      </c>
      <c r="B161" t="s">
        <v>146</v>
      </c>
      <c r="C161" t="s">
        <v>46</v>
      </c>
      <c r="D161">
        <v>25</v>
      </c>
      <c r="E161">
        <v>25</v>
      </c>
      <c r="F161">
        <v>0</v>
      </c>
      <c r="G161">
        <v>0</v>
      </c>
      <c r="H161" t="s">
        <v>81</v>
      </c>
    </row>
    <row r="162" spans="1:8" x14ac:dyDescent="0.25">
      <c r="A162" s="1">
        <v>43497</v>
      </c>
      <c r="B162" t="s">
        <v>146</v>
      </c>
      <c r="C162" t="s">
        <v>47</v>
      </c>
      <c r="D162">
        <v>29</v>
      </c>
      <c r="E162">
        <v>29</v>
      </c>
      <c r="F162">
        <v>0</v>
      </c>
      <c r="G162">
        <v>0</v>
      </c>
      <c r="H162" t="s">
        <v>81</v>
      </c>
    </row>
    <row r="163" spans="1:8" x14ac:dyDescent="0.25">
      <c r="A163" s="1">
        <v>43497</v>
      </c>
      <c r="B163" t="s">
        <v>146</v>
      </c>
      <c r="C163" t="s">
        <v>48</v>
      </c>
      <c r="D163">
        <v>16</v>
      </c>
      <c r="E163">
        <v>16</v>
      </c>
      <c r="F163">
        <v>0</v>
      </c>
      <c r="G163">
        <v>0</v>
      </c>
      <c r="H163" t="s">
        <v>81</v>
      </c>
    </row>
    <row r="164" spans="1:8" x14ac:dyDescent="0.25">
      <c r="A164" s="1">
        <v>43497</v>
      </c>
      <c r="B164" t="s">
        <v>146</v>
      </c>
      <c r="C164" t="s">
        <v>49</v>
      </c>
      <c r="D164">
        <v>64</v>
      </c>
      <c r="E164">
        <v>64</v>
      </c>
      <c r="F164">
        <v>0</v>
      </c>
      <c r="G164">
        <v>0</v>
      </c>
      <c r="H164" t="s">
        <v>81</v>
      </c>
    </row>
    <row r="165" spans="1:8" x14ac:dyDescent="0.25">
      <c r="A165" s="1">
        <v>43497</v>
      </c>
      <c r="B165" t="s">
        <v>146</v>
      </c>
      <c r="C165" t="s">
        <v>50</v>
      </c>
      <c r="D165">
        <v>43</v>
      </c>
      <c r="E165">
        <v>43</v>
      </c>
      <c r="F165">
        <v>0</v>
      </c>
      <c r="G165">
        <v>0</v>
      </c>
      <c r="H165" t="s">
        <v>81</v>
      </c>
    </row>
    <row r="166" spans="1:8" x14ac:dyDescent="0.25">
      <c r="A166" s="1">
        <v>43497</v>
      </c>
      <c r="B166" t="s">
        <v>86</v>
      </c>
      <c r="C166" t="s">
        <v>46</v>
      </c>
      <c r="D166">
        <v>554</v>
      </c>
      <c r="E166">
        <v>554</v>
      </c>
      <c r="F166">
        <v>0</v>
      </c>
      <c r="G166">
        <v>0</v>
      </c>
      <c r="H166" t="s">
        <v>81</v>
      </c>
    </row>
    <row r="167" spans="1:8" x14ac:dyDescent="0.25">
      <c r="A167" s="1">
        <v>43497</v>
      </c>
      <c r="B167" t="s">
        <v>86</v>
      </c>
      <c r="C167" t="s">
        <v>47</v>
      </c>
      <c r="D167">
        <v>538</v>
      </c>
      <c r="E167">
        <v>538</v>
      </c>
      <c r="F167">
        <v>0</v>
      </c>
      <c r="G167">
        <v>0</v>
      </c>
      <c r="H167" t="s">
        <v>81</v>
      </c>
    </row>
    <row r="168" spans="1:8" x14ac:dyDescent="0.25">
      <c r="A168" s="1">
        <v>43497</v>
      </c>
      <c r="B168" t="s">
        <v>86</v>
      </c>
      <c r="C168" t="s">
        <v>48</v>
      </c>
      <c r="D168">
        <v>303</v>
      </c>
      <c r="E168">
        <v>303</v>
      </c>
      <c r="F168">
        <v>0</v>
      </c>
      <c r="G168">
        <v>0</v>
      </c>
      <c r="H168" t="s">
        <v>81</v>
      </c>
    </row>
    <row r="169" spans="1:8" x14ac:dyDescent="0.25">
      <c r="A169" s="1">
        <v>43497</v>
      </c>
      <c r="B169" t="s">
        <v>86</v>
      </c>
      <c r="C169" t="s">
        <v>49</v>
      </c>
      <c r="D169">
        <v>254</v>
      </c>
      <c r="E169">
        <v>254</v>
      </c>
      <c r="F169">
        <v>0</v>
      </c>
      <c r="G169">
        <v>0</v>
      </c>
      <c r="H169" t="s">
        <v>81</v>
      </c>
    </row>
    <row r="170" spans="1:8" x14ac:dyDescent="0.25">
      <c r="A170" s="1">
        <v>43497</v>
      </c>
      <c r="B170" t="s">
        <v>86</v>
      </c>
      <c r="C170" t="s">
        <v>50</v>
      </c>
      <c r="D170">
        <v>1076</v>
      </c>
      <c r="E170">
        <v>1076</v>
      </c>
      <c r="F170">
        <v>0</v>
      </c>
      <c r="G170">
        <v>0</v>
      </c>
      <c r="H170" t="s">
        <v>81</v>
      </c>
    </row>
    <row r="171" spans="1:8" x14ac:dyDescent="0.25">
      <c r="A171" s="1">
        <v>43497</v>
      </c>
      <c r="B171" t="s">
        <v>87</v>
      </c>
      <c r="C171" t="s">
        <v>46</v>
      </c>
      <c r="D171">
        <v>32</v>
      </c>
      <c r="E171">
        <v>32</v>
      </c>
      <c r="F171">
        <v>0</v>
      </c>
      <c r="G171">
        <v>0</v>
      </c>
      <c r="H171" t="s">
        <v>81</v>
      </c>
    </row>
    <row r="172" spans="1:8" x14ac:dyDescent="0.25">
      <c r="A172" s="1">
        <v>43497</v>
      </c>
      <c r="B172" t="s">
        <v>87</v>
      </c>
      <c r="C172" t="s">
        <v>47</v>
      </c>
      <c r="D172">
        <v>100</v>
      </c>
      <c r="E172">
        <v>100</v>
      </c>
      <c r="F172">
        <v>0</v>
      </c>
      <c r="G172">
        <v>0</v>
      </c>
      <c r="H172" t="s">
        <v>81</v>
      </c>
    </row>
    <row r="173" spans="1:8" x14ac:dyDescent="0.25">
      <c r="A173" s="1">
        <v>43497</v>
      </c>
      <c r="B173" t="s">
        <v>87</v>
      </c>
      <c r="C173" t="s">
        <v>48</v>
      </c>
      <c r="D173">
        <v>36</v>
      </c>
      <c r="E173">
        <v>36</v>
      </c>
      <c r="F173">
        <v>0</v>
      </c>
      <c r="G173">
        <v>0</v>
      </c>
      <c r="H173" t="s">
        <v>81</v>
      </c>
    </row>
    <row r="174" spans="1:8" x14ac:dyDescent="0.25">
      <c r="A174" s="1">
        <v>43497</v>
      </c>
      <c r="B174" t="s">
        <v>87</v>
      </c>
      <c r="C174" t="s">
        <v>50</v>
      </c>
      <c r="D174">
        <v>60</v>
      </c>
      <c r="E174">
        <v>60</v>
      </c>
      <c r="F174">
        <v>0</v>
      </c>
      <c r="G174">
        <v>0</v>
      </c>
      <c r="H174" t="s">
        <v>81</v>
      </c>
    </row>
    <row r="175" spans="1:8" x14ac:dyDescent="0.25">
      <c r="A175" s="1">
        <v>43497</v>
      </c>
      <c r="B175" t="s">
        <v>88</v>
      </c>
      <c r="C175" t="s">
        <v>46</v>
      </c>
      <c r="D175">
        <v>210</v>
      </c>
      <c r="E175">
        <v>210</v>
      </c>
      <c r="F175">
        <v>0</v>
      </c>
      <c r="G175">
        <v>0</v>
      </c>
      <c r="H175" t="s">
        <v>81</v>
      </c>
    </row>
    <row r="176" spans="1:8" x14ac:dyDescent="0.25">
      <c r="A176" s="1">
        <v>43497</v>
      </c>
      <c r="B176" t="s">
        <v>88</v>
      </c>
      <c r="C176" t="s">
        <v>47</v>
      </c>
      <c r="D176">
        <v>299</v>
      </c>
      <c r="E176">
        <v>299</v>
      </c>
      <c r="F176">
        <v>0</v>
      </c>
      <c r="G176">
        <v>0</v>
      </c>
      <c r="H176" t="s">
        <v>81</v>
      </c>
    </row>
    <row r="177" spans="1:8" x14ac:dyDescent="0.25">
      <c r="A177" s="1">
        <v>43497</v>
      </c>
      <c r="B177" t="s">
        <v>88</v>
      </c>
      <c r="C177" t="s">
        <v>48</v>
      </c>
      <c r="D177">
        <v>128</v>
      </c>
      <c r="E177">
        <v>128</v>
      </c>
      <c r="F177">
        <v>0</v>
      </c>
      <c r="G177">
        <v>0</v>
      </c>
      <c r="H177" t="s">
        <v>81</v>
      </c>
    </row>
    <row r="178" spans="1:8" x14ac:dyDescent="0.25">
      <c r="A178" s="1">
        <v>43497</v>
      </c>
      <c r="B178" t="s">
        <v>88</v>
      </c>
      <c r="C178" t="s">
        <v>49</v>
      </c>
      <c r="D178">
        <v>64</v>
      </c>
      <c r="E178">
        <v>64</v>
      </c>
      <c r="F178">
        <v>0</v>
      </c>
      <c r="G178">
        <v>0</v>
      </c>
      <c r="H178" t="s">
        <v>81</v>
      </c>
    </row>
    <row r="179" spans="1:8" x14ac:dyDescent="0.25">
      <c r="A179" s="1">
        <v>43497</v>
      </c>
      <c r="B179" t="s">
        <v>88</v>
      </c>
      <c r="C179" t="s">
        <v>50</v>
      </c>
      <c r="D179">
        <v>648</v>
      </c>
      <c r="E179">
        <v>648</v>
      </c>
      <c r="F179">
        <v>0</v>
      </c>
      <c r="G179">
        <v>0</v>
      </c>
      <c r="H179" t="s">
        <v>81</v>
      </c>
    </row>
    <row r="180" spans="1:8" x14ac:dyDescent="0.25">
      <c r="A180" s="1">
        <v>43497</v>
      </c>
      <c r="B180" t="s">
        <v>89</v>
      </c>
      <c r="C180" t="s">
        <v>46</v>
      </c>
      <c r="D180">
        <v>528</v>
      </c>
      <c r="E180">
        <v>528</v>
      </c>
      <c r="F180">
        <v>0</v>
      </c>
      <c r="G180">
        <v>0</v>
      </c>
      <c r="H180" t="s">
        <v>81</v>
      </c>
    </row>
    <row r="181" spans="1:8" x14ac:dyDescent="0.25">
      <c r="A181" s="1">
        <v>43497</v>
      </c>
      <c r="B181" t="s">
        <v>89</v>
      </c>
      <c r="C181" t="s">
        <v>47</v>
      </c>
      <c r="D181">
        <v>520</v>
      </c>
      <c r="E181">
        <v>520</v>
      </c>
      <c r="F181">
        <v>0</v>
      </c>
      <c r="G181">
        <v>0</v>
      </c>
      <c r="H181" t="s">
        <v>81</v>
      </c>
    </row>
    <row r="182" spans="1:8" x14ac:dyDescent="0.25">
      <c r="A182" s="1">
        <v>43497</v>
      </c>
      <c r="B182" t="s">
        <v>89</v>
      </c>
      <c r="C182" t="s">
        <v>48</v>
      </c>
      <c r="D182">
        <v>276</v>
      </c>
      <c r="E182">
        <v>276</v>
      </c>
      <c r="F182">
        <v>0</v>
      </c>
      <c r="G182">
        <v>0</v>
      </c>
      <c r="H182" t="s">
        <v>81</v>
      </c>
    </row>
    <row r="183" spans="1:8" x14ac:dyDescent="0.25">
      <c r="A183" s="1">
        <v>43497</v>
      </c>
      <c r="B183" t="s">
        <v>89</v>
      </c>
      <c r="C183" t="s">
        <v>50</v>
      </c>
      <c r="D183">
        <v>557</v>
      </c>
      <c r="E183">
        <v>557</v>
      </c>
      <c r="F183">
        <v>0</v>
      </c>
      <c r="G183">
        <v>0</v>
      </c>
      <c r="H183" t="s">
        <v>81</v>
      </c>
    </row>
    <row r="184" spans="1:8" x14ac:dyDescent="0.25">
      <c r="A184" s="1">
        <v>43497</v>
      </c>
      <c r="B184" t="s">
        <v>90</v>
      </c>
      <c r="C184" t="s">
        <v>46</v>
      </c>
      <c r="D184">
        <v>64</v>
      </c>
      <c r="E184">
        <v>64</v>
      </c>
      <c r="F184">
        <v>0</v>
      </c>
      <c r="G184">
        <v>0</v>
      </c>
      <c r="H184" t="s">
        <v>81</v>
      </c>
    </row>
    <row r="185" spans="1:8" x14ac:dyDescent="0.25">
      <c r="A185" s="1">
        <v>43497</v>
      </c>
      <c r="B185" t="s">
        <v>90</v>
      </c>
      <c r="C185" t="s">
        <v>47</v>
      </c>
      <c r="D185">
        <v>175</v>
      </c>
      <c r="E185">
        <v>175</v>
      </c>
      <c r="F185">
        <v>0</v>
      </c>
      <c r="G185">
        <v>0</v>
      </c>
      <c r="H185" t="s">
        <v>81</v>
      </c>
    </row>
    <row r="186" spans="1:8" x14ac:dyDescent="0.25">
      <c r="A186" s="1">
        <v>43497</v>
      </c>
      <c r="B186" t="s">
        <v>90</v>
      </c>
      <c r="C186" t="s">
        <v>48</v>
      </c>
      <c r="D186">
        <v>109</v>
      </c>
      <c r="E186">
        <v>109</v>
      </c>
      <c r="F186">
        <v>0</v>
      </c>
      <c r="G186">
        <v>0</v>
      </c>
      <c r="H186" t="s">
        <v>81</v>
      </c>
    </row>
    <row r="187" spans="1:8" x14ac:dyDescent="0.25">
      <c r="A187" s="1">
        <v>43497</v>
      </c>
      <c r="B187" t="s">
        <v>90</v>
      </c>
      <c r="C187" t="s">
        <v>50</v>
      </c>
      <c r="D187">
        <v>390</v>
      </c>
      <c r="E187">
        <v>390</v>
      </c>
      <c r="F187">
        <v>0</v>
      </c>
      <c r="G187">
        <v>0</v>
      </c>
      <c r="H187" t="s">
        <v>81</v>
      </c>
    </row>
    <row r="188" spans="1:8" x14ac:dyDescent="0.25">
      <c r="A188" s="1">
        <v>43497</v>
      </c>
      <c r="B188" t="s">
        <v>147</v>
      </c>
      <c r="C188" t="s">
        <v>46</v>
      </c>
      <c r="D188">
        <v>27</v>
      </c>
      <c r="E188">
        <v>27</v>
      </c>
      <c r="F188">
        <v>0</v>
      </c>
      <c r="G188">
        <v>0</v>
      </c>
      <c r="H188" t="s">
        <v>81</v>
      </c>
    </row>
    <row r="189" spans="1:8" x14ac:dyDescent="0.25">
      <c r="A189" s="1">
        <v>43497</v>
      </c>
      <c r="B189" t="s">
        <v>147</v>
      </c>
      <c r="C189" t="s">
        <v>47</v>
      </c>
      <c r="D189">
        <v>30</v>
      </c>
      <c r="E189">
        <v>30</v>
      </c>
      <c r="F189">
        <v>0</v>
      </c>
      <c r="G189">
        <v>0</v>
      </c>
      <c r="H189" t="s">
        <v>81</v>
      </c>
    </row>
    <row r="190" spans="1:8" x14ac:dyDescent="0.25">
      <c r="A190" s="1">
        <v>43497</v>
      </c>
      <c r="B190" t="s">
        <v>147</v>
      </c>
      <c r="C190" t="s">
        <v>48</v>
      </c>
      <c r="D190">
        <v>21</v>
      </c>
      <c r="E190">
        <v>21</v>
      </c>
      <c r="F190">
        <v>0</v>
      </c>
      <c r="G190">
        <v>0</v>
      </c>
      <c r="H190" t="s">
        <v>81</v>
      </c>
    </row>
    <row r="191" spans="1:8" x14ac:dyDescent="0.25">
      <c r="A191" s="1">
        <v>43497</v>
      </c>
      <c r="B191" t="s">
        <v>147</v>
      </c>
      <c r="C191" t="s">
        <v>50</v>
      </c>
      <c r="D191">
        <v>70</v>
      </c>
      <c r="E191">
        <v>70</v>
      </c>
      <c r="F191">
        <v>0</v>
      </c>
      <c r="G191">
        <v>0</v>
      </c>
      <c r="H191" t="s">
        <v>81</v>
      </c>
    </row>
    <row r="192" spans="1:8" x14ac:dyDescent="0.25">
      <c r="A192" s="1">
        <v>43497</v>
      </c>
      <c r="B192" t="s">
        <v>148</v>
      </c>
      <c r="C192" t="s">
        <v>46</v>
      </c>
      <c r="D192">
        <v>160</v>
      </c>
      <c r="E192">
        <v>160</v>
      </c>
      <c r="F192">
        <v>0</v>
      </c>
      <c r="G192">
        <v>0</v>
      </c>
      <c r="H192" t="s">
        <v>81</v>
      </c>
    </row>
    <row r="193" spans="1:8" x14ac:dyDescent="0.25">
      <c r="A193" s="1">
        <v>43497</v>
      </c>
      <c r="B193" t="s">
        <v>148</v>
      </c>
      <c r="C193" t="s">
        <v>47</v>
      </c>
      <c r="D193">
        <v>210</v>
      </c>
      <c r="E193">
        <v>210</v>
      </c>
      <c r="F193">
        <v>0</v>
      </c>
      <c r="G193">
        <v>0</v>
      </c>
      <c r="H193" t="s">
        <v>81</v>
      </c>
    </row>
    <row r="194" spans="1:8" x14ac:dyDescent="0.25">
      <c r="A194" s="1">
        <v>43497</v>
      </c>
      <c r="B194" t="s">
        <v>148</v>
      </c>
      <c r="C194" t="s">
        <v>48</v>
      </c>
      <c r="D194">
        <v>123</v>
      </c>
      <c r="E194">
        <v>123</v>
      </c>
      <c r="F194">
        <v>0</v>
      </c>
      <c r="G194">
        <v>0</v>
      </c>
      <c r="H194" t="s">
        <v>81</v>
      </c>
    </row>
    <row r="195" spans="1:8" x14ac:dyDescent="0.25">
      <c r="A195" s="1">
        <v>43497</v>
      </c>
      <c r="B195" t="s">
        <v>148</v>
      </c>
      <c r="C195" t="s">
        <v>50</v>
      </c>
      <c r="D195">
        <v>238</v>
      </c>
      <c r="E195">
        <v>238</v>
      </c>
      <c r="F195">
        <v>0</v>
      </c>
      <c r="G195">
        <v>0</v>
      </c>
      <c r="H195" t="s">
        <v>81</v>
      </c>
    </row>
    <row r="196" spans="1:8" x14ac:dyDescent="0.25">
      <c r="A196" s="1">
        <v>43497</v>
      </c>
      <c r="B196" t="s">
        <v>149</v>
      </c>
      <c r="C196" t="s">
        <v>46</v>
      </c>
      <c r="D196">
        <v>41</v>
      </c>
      <c r="E196">
        <v>41</v>
      </c>
      <c r="F196">
        <v>0</v>
      </c>
      <c r="G196">
        <v>0</v>
      </c>
      <c r="H196" t="s">
        <v>81</v>
      </c>
    </row>
    <row r="197" spans="1:8" x14ac:dyDescent="0.25">
      <c r="A197" s="1">
        <v>43497</v>
      </c>
      <c r="B197" t="s">
        <v>149</v>
      </c>
      <c r="C197" t="s">
        <v>47</v>
      </c>
      <c r="D197">
        <v>120</v>
      </c>
      <c r="E197">
        <v>120</v>
      </c>
      <c r="F197">
        <v>0</v>
      </c>
      <c r="G197">
        <v>0</v>
      </c>
      <c r="H197" t="s">
        <v>81</v>
      </c>
    </row>
    <row r="198" spans="1:8" x14ac:dyDescent="0.25">
      <c r="A198" s="1">
        <v>43497</v>
      </c>
      <c r="B198" t="s">
        <v>149</v>
      </c>
      <c r="C198" t="s">
        <v>48</v>
      </c>
      <c r="D198">
        <v>97</v>
      </c>
      <c r="E198">
        <v>97</v>
      </c>
      <c r="F198">
        <v>0</v>
      </c>
      <c r="G198">
        <v>0</v>
      </c>
      <c r="H198" t="s">
        <v>81</v>
      </c>
    </row>
    <row r="199" spans="1:8" x14ac:dyDescent="0.25">
      <c r="A199" s="1">
        <v>43497</v>
      </c>
      <c r="B199" t="s">
        <v>149</v>
      </c>
      <c r="C199" t="s">
        <v>50</v>
      </c>
      <c r="D199">
        <v>322</v>
      </c>
      <c r="E199">
        <v>322</v>
      </c>
      <c r="F199">
        <v>0</v>
      </c>
      <c r="G199">
        <v>0</v>
      </c>
      <c r="H199" t="s">
        <v>81</v>
      </c>
    </row>
    <row r="200" spans="1:8" x14ac:dyDescent="0.25">
      <c r="A200" s="1">
        <v>43497</v>
      </c>
      <c r="B200" t="s">
        <v>150</v>
      </c>
      <c r="C200" t="s">
        <v>46</v>
      </c>
      <c r="D200">
        <v>164</v>
      </c>
      <c r="E200">
        <v>164</v>
      </c>
      <c r="F200">
        <v>0</v>
      </c>
      <c r="G200">
        <v>0</v>
      </c>
      <c r="H200" t="s">
        <v>81</v>
      </c>
    </row>
    <row r="201" spans="1:8" x14ac:dyDescent="0.25">
      <c r="A201" s="1">
        <v>43497</v>
      </c>
      <c r="B201" t="s">
        <v>150</v>
      </c>
      <c r="C201" t="s">
        <v>47</v>
      </c>
      <c r="D201">
        <v>104</v>
      </c>
      <c r="E201">
        <v>104</v>
      </c>
      <c r="F201">
        <v>0</v>
      </c>
      <c r="G201">
        <v>0</v>
      </c>
      <c r="H201" t="s">
        <v>81</v>
      </c>
    </row>
    <row r="202" spans="1:8" x14ac:dyDescent="0.25">
      <c r="A202" s="1">
        <v>43497</v>
      </c>
      <c r="B202" t="s">
        <v>150</v>
      </c>
      <c r="C202" t="s">
        <v>48</v>
      </c>
      <c r="D202">
        <v>63</v>
      </c>
      <c r="E202">
        <v>63</v>
      </c>
      <c r="F202">
        <v>0</v>
      </c>
      <c r="G202">
        <v>0</v>
      </c>
      <c r="H202" t="s">
        <v>81</v>
      </c>
    </row>
    <row r="203" spans="1:8" x14ac:dyDescent="0.25">
      <c r="A203" s="1">
        <v>43497</v>
      </c>
      <c r="B203" t="s">
        <v>150</v>
      </c>
      <c r="C203" t="s">
        <v>50</v>
      </c>
      <c r="D203">
        <v>75</v>
      </c>
      <c r="E203">
        <v>75</v>
      </c>
      <c r="F203">
        <v>0</v>
      </c>
      <c r="G203">
        <v>0</v>
      </c>
      <c r="H203" t="s">
        <v>81</v>
      </c>
    </row>
    <row r="204" spans="1:8" x14ac:dyDescent="0.25">
      <c r="A204" s="1">
        <v>43497</v>
      </c>
      <c r="B204" t="s">
        <v>91</v>
      </c>
      <c r="C204" t="s">
        <v>46</v>
      </c>
      <c r="D204">
        <v>1024</v>
      </c>
      <c r="E204">
        <v>1024</v>
      </c>
      <c r="F204">
        <v>0</v>
      </c>
      <c r="G204">
        <v>0</v>
      </c>
      <c r="H204" t="s">
        <v>81</v>
      </c>
    </row>
    <row r="205" spans="1:8" x14ac:dyDescent="0.25">
      <c r="A205" s="1">
        <v>43497</v>
      </c>
      <c r="B205" t="s">
        <v>91</v>
      </c>
      <c r="C205" t="s">
        <v>47</v>
      </c>
      <c r="D205">
        <v>642</v>
      </c>
      <c r="E205">
        <v>642</v>
      </c>
      <c r="F205">
        <v>0</v>
      </c>
      <c r="G205">
        <v>0</v>
      </c>
      <c r="H205" t="s">
        <v>81</v>
      </c>
    </row>
    <row r="206" spans="1:8" x14ac:dyDescent="0.25">
      <c r="A206" s="1">
        <v>43497</v>
      </c>
      <c r="B206" t="s">
        <v>91</v>
      </c>
      <c r="C206" t="s">
        <v>48</v>
      </c>
      <c r="D206">
        <v>541</v>
      </c>
      <c r="E206">
        <v>541</v>
      </c>
      <c r="F206">
        <v>0</v>
      </c>
      <c r="G206">
        <v>0</v>
      </c>
      <c r="H206" t="s">
        <v>81</v>
      </c>
    </row>
    <row r="207" spans="1:8" x14ac:dyDescent="0.25">
      <c r="A207" s="1">
        <v>43497</v>
      </c>
      <c r="B207" t="s">
        <v>91</v>
      </c>
      <c r="C207" t="s">
        <v>50</v>
      </c>
      <c r="D207">
        <v>800</v>
      </c>
      <c r="E207">
        <v>800</v>
      </c>
      <c r="F207">
        <v>0</v>
      </c>
      <c r="G207">
        <v>0</v>
      </c>
      <c r="H207" t="s">
        <v>81</v>
      </c>
    </row>
    <row r="208" spans="1:8" x14ac:dyDescent="0.25">
      <c r="A208" s="1">
        <v>43497</v>
      </c>
      <c r="B208" t="s">
        <v>151</v>
      </c>
      <c r="C208" t="s">
        <v>46</v>
      </c>
      <c r="D208">
        <v>59</v>
      </c>
      <c r="E208">
        <v>59</v>
      </c>
      <c r="F208">
        <v>0</v>
      </c>
      <c r="G208">
        <v>0</v>
      </c>
      <c r="H208" t="s">
        <v>81</v>
      </c>
    </row>
    <row r="209" spans="1:8" x14ac:dyDescent="0.25">
      <c r="A209" s="1">
        <v>43497</v>
      </c>
      <c r="B209" t="s">
        <v>151</v>
      </c>
      <c r="C209" t="s">
        <v>47</v>
      </c>
      <c r="D209">
        <v>114</v>
      </c>
      <c r="E209">
        <v>114</v>
      </c>
      <c r="F209">
        <v>0</v>
      </c>
      <c r="G209">
        <v>0</v>
      </c>
      <c r="H209" t="s">
        <v>81</v>
      </c>
    </row>
    <row r="210" spans="1:8" x14ac:dyDescent="0.25">
      <c r="A210" s="1">
        <v>43497</v>
      </c>
      <c r="B210" t="s">
        <v>151</v>
      </c>
      <c r="C210" t="s">
        <v>48</v>
      </c>
      <c r="D210">
        <v>38</v>
      </c>
      <c r="E210">
        <v>38</v>
      </c>
      <c r="F210">
        <v>0</v>
      </c>
      <c r="G210">
        <v>0</v>
      </c>
      <c r="H210" t="s">
        <v>81</v>
      </c>
    </row>
    <row r="211" spans="1:8" x14ac:dyDescent="0.25">
      <c r="A211" s="1">
        <v>43497</v>
      </c>
      <c r="B211" t="s">
        <v>151</v>
      </c>
      <c r="C211" t="s">
        <v>50</v>
      </c>
      <c r="D211">
        <v>80</v>
      </c>
      <c r="E211">
        <v>80</v>
      </c>
      <c r="F211">
        <v>0</v>
      </c>
      <c r="G211">
        <v>0</v>
      </c>
      <c r="H211" t="s">
        <v>81</v>
      </c>
    </row>
    <row r="212" spans="1:8" x14ac:dyDescent="0.25">
      <c r="A212" s="1">
        <v>43497</v>
      </c>
      <c r="B212" t="s">
        <v>92</v>
      </c>
      <c r="C212" t="s">
        <v>46</v>
      </c>
      <c r="D212">
        <v>35</v>
      </c>
      <c r="E212">
        <v>35</v>
      </c>
      <c r="F212">
        <v>0</v>
      </c>
      <c r="G212">
        <v>0</v>
      </c>
      <c r="H212" t="s">
        <v>81</v>
      </c>
    </row>
    <row r="213" spans="1:8" x14ac:dyDescent="0.25">
      <c r="A213" s="1">
        <v>43497</v>
      </c>
      <c r="B213" t="s">
        <v>92</v>
      </c>
      <c r="C213" t="s">
        <v>47</v>
      </c>
      <c r="D213">
        <v>285</v>
      </c>
      <c r="E213">
        <v>285</v>
      </c>
      <c r="F213">
        <v>0</v>
      </c>
      <c r="G213">
        <v>0</v>
      </c>
      <c r="H213" t="s">
        <v>81</v>
      </c>
    </row>
    <row r="214" spans="1:8" x14ac:dyDescent="0.25">
      <c r="A214" s="1">
        <v>43497</v>
      </c>
      <c r="B214" t="s">
        <v>92</v>
      </c>
      <c r="C214" t="s">
        <v>48</v>
      </c>
      <c r="D214">
        <v>79</v>
      </c>
      <c r="E214">
        <v>79</v>
      </c>
      <c r="F214">
        <v>0</v>
      </c>
      <c r="G214">
        <v>0</v>
      </c>
      <c r="H214" t="s">
        <v>81</v>
      </c>
    </row>
    <row r="215" spans="1:8" x14ac:dyDescent="0.25">
      <c r="A215" s="1">
        <v>43497</v>
      </c>
      <c r="B215" t="s">
        <v>92</v>
      </c>
      <c r="C215" t="s">
        <v>50</v>
      </c>
      <c r="D215">
        <v>536</v>
      </c>
      <c r="E215">
        <v>536</v>
      </c>
      <c r="F215">
        <v>0</v>
      </c>
      <c r="G215">
        <v>0</v>
      </c>
      <c r="H215" t="s">
        <v>81</v>
      </c>
    </row>
    <row r="216" spans="1:8" x14ac:dyDescent="0.25">
      <c r="A216" s="1">
        <v>43497</v>
      </c>
      <c r="B216" t="s">
        <v>152</v>
      </c>
      <c r="C216" t="s">
        <v>46</v>
      </c>
      <c r="D216">
        <v>114</v>
      </c>
      <c r="E216">
        <v>114</v>
      </c>
      <c r="F216">
        <v>0</v>
      </c>
      <c r="G216">
        <v>0</v>
      </c>
      <c r="H216" t="s">
        <v>81</v>
      </c>
    </row>
    <row r="217" spans="1:8" x14ac:dyDescent="0.25">
      <c r="A217" s="1">
        <v>43497</v>
      </c>
      <c r="B217" t="s">
        <v>152</v>
      </c>
      <c r="C217" t="s">
        <v>47</v>
      </c>
      <c r="D217">
        <v>92</v>
      </c>
      <c r="E217">
        <v>92</v>
      </c>
      <c r="F217">
        <v>0</v>
      </c>
      <c r="G217">
        <v>0</v>
      </c>
      <c r="H217" t="s">
        <v>81</v>
      </c>
    </row>
    <row r="218" spans="1:8" x14ac:dyDescent="0.25">
      <c r="A218" s="1">
        <v>43497</v>
      </c>
      <c r="B218" t="s">
        <v>152</v>
      </c>
      <c r="C218" t="s">
        <v>48</v>
      </c>
      <c r="D218">
        <v>36</v>
      </c>
      <c r="E218">
        <v>36</v>
      </c>
      <c r="F218">
        <v>0</v>
      </c>
      <c r="G218">
        <v>0</v>
      </c>
      <c r="H218" t="s">
        <v>81</v>
      </c>
    </row>
    <row r="219" spans="1:8" x14ac:dyDescent="0.25">
      <c r="A219" s="1">
        <v>43497</v>
      </c>
      <c r="B219" t="s">
        <v>152</v>
      </c>
      <c r="C219" t="s">
        <v>50</v>
      </c>
      <c r="D219">
        <v>103</v>
      </c>
      <c r="E219">
        <v>103</v>
      </c>
      <c r="F219">
        <v>0</v>
      </c>
      <c r="G219">
        <v>0</v>
      </c>
      <c r="H219" t="s">
        <v>81</v>
      </c>
    </row>
    <row r="220" spans="1:8" x14ac:dyDescent="0.25">
      <c r="A220" s="1">
        <v>43497</v>
      </c>
      <c r="B220" t="s">
        <v>153</v>
      </c>
      <c r="C220" t="s">
        <v>46</v>
      </c>
      <c r="D220">
        <v>114</v>
      </c>
      <c r="E220">
        <v>114</v>
      </c>
      <c r="F220">
        <v>0</v>
      </c>
      <c r="G220">
        <v>0</v>
      </c>
      <c r="H220" t="s">
        <v>81</v>
      </c>
    </row>
    <row r="221" spans="1:8" x14ac:dyDescent="0.25">
      <c r="A221" s="1">
        <v>43497</v>
      </c>
      <c r="B221" t="s">
        <v>153</v>
      </c>
      <c r="C221" t="s">
        <v>47</v>
      </c>
      <c r="D221">
        <v>49</v>
      </c>
      <c r="E221">
        <v>49</v>
      </c>
      <c r="F221">
        <v>0</v>
      </c>
      <c r="G221">
        <v>0</v>
      </c>
      <c r="H221" t="s">
        <v>81</v>
      </c>
    </row>
    <row r="222" spans="1:8" x14ac:dyDescent="0.25">
      <c r="A222" s="1">
        <v>43497</v>
      </c>
      <c r="B222" t="s">
        <v>153</v>
      </c>
      <c r="C222" t="s">
        <v>48</v>
      </c>
      <c r="D222">
        <v>41</v>
      </c>
      <c r="E222">
        <v>41</v>
      </c>
      <c r="F222">
        <v>0</v>
      </c>
      <c r="G222">
        <v>0</v>
      </c>
      <c r="H222" t="s">
        <v>81</v>
      </c>
    </row>
    <row r="223" spans="1:8" x14ac:dyDescent="0.25">
      <c r="A223" s="1">
        <v>43497</v>
      </c>
      <c r="B223" t="s">
        <v>153</v>
      </c>
      <c r="C223" t="s">
        <v>50</v>
      </c>
      <c r="D223">
        <v>25</v>
      </c>
      <c r="E223">
        <v>25</v>
      </c>
      <c r="F223">
        <v>0</v>
      </c>
      <c r="G223">
        <v>0</v>
      </c>
      <c r="H223" t="s">
        <v>81</v>
      </c>
    </row>
    <row r="224" spans="1:8" x14ac:dyDescent="0.25">
      <c r="A224" s="1">
        <v>43497</v>
      </c>
      <c r="B224" t="s">
        <v>154</v>
      </c>
      <c r="C224" t="s">
        <v>46</v>
      </c>
      <c r="D224">
        <v>23</v>
      </c>
      <c r="E224">
        <v>23</v>
      </c>
      <c r="F224">
        <v>0</v>
      </c>
      <c r="G224">
        <v>0</v>
      </c>
      <c r="H224" t="s">
        <v>81</v>
      </c>
    </row>
    <row r="225" spans="1:8" x14ac:dyDescent="0.25">
      <c r="A225" s="1">
        <v>43497</v>
      </c>
      <c r="B225" t="s">
        <v>154</v>
      </c>
      <c r="C225" t="s">
        <v>47</v>
      </c>
      <c r="D225">
        <v>55</v>
      </c>
      <c r="E225">
        <v>55</v>
      </c>
      <c r="F225">
        <v>0</v>
      </c>
      <c r="G225">
        <v>0</v>
      </c>
      <c r="H225" t="s">
        <v>81</v>
      </c>
    </row>
    <row r="226" spans="1:8" x14ac:dyDescent="0.25">
      <c r="A226" s="1">
        <v>43497</v>
      </c>
      <c r="B226" t="s">
        <v>154</v>
      </c>
      <c r="C226" t="s">
        <v>48</v>
      </c>
      <c r="D226">
        <v>12</v>
      </c>
      <c r="E226">
        <v>12</v>
      </c>
      <c r="F226">
        <v>0</v>
      </c>
      <c r="G226">
        <v>0</v>
      </c>
      <c r="H226" t="s">
        <v>81</v>
      </c>
    </row>
    <row r="227" spans="1:8" x14ac:dyDescent="0.25">
      <c r="A227" s="1">
        <v>43497</v>
      </c>
      <c r="B227" t="s">
        <v>154</v>
      </c>
      <c r="C227" t="s">
        <v>50</v>
      </c>
      <c r="D227">
        <v>68</v>
      </c>
      <c r="E227">
        <v>68</v>
      </c>
      <c r="F227">
        <v>0</v>
      </c>
      <c r="G227">
        <v>0</v>
      </c>
      <c r="H227" t="s">
        <v>81</v>
      </c>
    </row>
    <row r="228" spans="1:8" x14ac:dyDescent="0.25">
      <c r="A228" s="1">
        <v>43497</v>
      </c>
      <c r="B228" t="s">
        <v>155</v>
      </c>
      <c r="C228" t="s">
        <v>46</v>
      </c>
      <c r="D228">
        <v>184</v>
      </c>
      <c r="E228">
        <v>184</v>
      </c>
      <c r="F228">
        <v>0</v>
      </c>
      <c r="G228">
        <v>0</v>
      </c>
      <c r="H228" t="s">
        <v>81</v>
      </c>
    </row>
    <row r="229" spans="1:8" x14ac:dyDescent="0.25">
      <c r="A229" s="1">
        <v>43497</v>
      </c>
      <c r="B229" t="s">
        <v>155</v>
      </c>
      <c r="C229" t="s">
        <v>47</v>
      </c>
      <c r="D229">
        <v>163</v>
      </c>
      <c r="E229">
        <v>163</v>
      </c>
      <c r="F229">
        <v>0</v>
      </c>
      <c r="G229">
        <v>0</v>
      </c>
      <c r="H229" t="s">
        <v>81</v>
      </c>
    </row>
    <row r="230" spans="1:8" x14ac:dyDescent="0.25">
      <c r="A230" s="1">
        <v>43497</v>
      </c>
      <c r="B230" t="s">
        <v>155</v>
      </c>
      <c r="C230" t="s">
        <v>48</v>
      </c>
      <c r="D230">
        <v>96</v>
      </c>
      <c r="E230">
        <v>96</v>
      </c>
      <c r="F230">
        <v>0</v>
      </c>
      <c r="G230">
        <v>0</v>
      </c>
      <c r="H230" t="s">
        <v>81</v>
      </c>
    </row>
    <row r="231" spans="1:8" x14ac:dyDescent="0.25">
      <c r="A231" s="1">
        <v>43497</v>
      </c>
      <c r="B231" t="s">
        <v>155</v>
      </c>
      <c r="C231" t="s">
        <v>50</v>
      </c>
      <c r="D231">
        <v>254</v>
      </c>
      <c r="E231">
        <v>254</v>
      </c>
      <c r="F231">
        <v>0</v>
      </c>
      <c r="G231">
        <v>0</v>
      </c>
      <c r="H231" t="s">
        <v>81</v>
      </c>
    </row>
    <row r="232" spans="1:8" x14ac:dyDescent="0.25">
      <c r="A232" s="1">
        <v>43497</v>
      </c>
      <c r="B232" t="s">
        <v>156</v>
      </c>
      <c r="C232" t="s">
        <v>46</v>
      </c>
      <c r="D232">
        <v>103</v>
      </c>
      <c r="E232">
        <v>103</v>
      </c>
      <c r="F232">
        <v>0</v>
      </c>
      <c r="G232">
        <v>0</v>
      </c>
      <c r="H232" t="s">
        <v>81</v>
      </c>
    </row>
    <row r="233" spans="1:8" x14ac:dyDescent="0.25">
      <c r="A233" s="1">
        <v>43497</v>
      </c>
      <c r="B233" t="s">
        <v>156</v>
      </c>
      <c r="C233" t="s">
        <v>47</v>
      </c>
      <c r="D233">
        <v>108</v>
      </c>
      <c r="E233">
        <v>108</v>
      </c>
      <c r="F233">
        <v>0</v>
      </c>
      <c r="G233">
        <v>0</v>
      </c>
      <c r="H233" t="s">
        <v>81</v>
      </c>
    </row>
    <row r="234" spans="1:8" x14ac:dyDescent="0.25">
      <c r="A234" s="1">
        <v>43497</v>
      </c>
      <c r="B234" t="s">
        <v>156</v>
      </c>
      <c r="C234" t="s">
        <v>48</v>
      </c>
      <c r="D234">
        <v>87</v>
      </c>
      <c r="E234">
        <v>87</v>
      </c>
      <c r="F234">
        <v>0</v>
      </c>
      <c r="G234">
        <v>0</v>
      </c>
      <c r="H234" t="s">
        <v>81</v>
      </c>
    </row>
    <row r="235" spans="1:8" x14ac:dyDescent="0.25">
      <c r="A235" s="1">
        <v>43497</v>
      </c>
      <c r="B235" t="s">
        <v>156</v>
      </c>
      <c r="C235" t="s">
        <v>50</v>
      </c>
      <c r="D235">
        <v>295</v>
      </c>
      <c r="E235">
        <v>295</v>
      </c>
      <c r="F235">
        <v>0</v>
      </c>
      <c r="G235">
        <v>0</v>
      </c>
      <c r="H235" t="s">
        <v>81</v>
      </c>
    </row>
    <row r="236" spans="1:8" x14ac:dyDescent="0.25">
      <c r="A236" s="1">
        <v>43497</v>
      </c>
      <c r="B236" t="s">
        <v>93</v>
      </c>
      <c r="C236" t="s">
        <v>46</v>
      </c>
      <c r="D236">
        <v>190</v>
      </c>
      <c r="E236">
        <v>190</v>
      </c>
      <c r="F236">
        <v>0</v>
      </c>
      <c r="G236">
        <v>0</v>
      </c>
      <c r="H236" t="s">
        <v>81</v>
      </c>
    </row>
    <row r="237" spans="1:8" x14ac:dyDescent="0.25">
      <c r="A237" s="1">
        <v>43497</v>
      </c>
      <c r="B237" t="s">
        <v>93</v>
      </c>
      <c r="C237" t="s">
        <v>47</v>
      </c>
      <c r="D237">
        <v>167</v>
      </c>
      <c r="E237">
        <v>167</v>
      </c>
      <c r="F237">
        <v>0</v>
      </c>
      <c r="G237">
        <v>0</v>
      </c>
      <c r="H237" t="s">
        <v>81</v>
      </c>
    </row>
    <row r="238" spans="1:8" x14ac:dyDescent="0.25">
      <c r="A238" s="1">
        <v>43497</v>
      </c>
      <c r="B238" t="s">
        <v>93</v>
      </c>
      <c r="C238" t="s">
        <v>48</v>
      </c>
      <c r="D238">
        <v>135</v>
      </c>
      <c r="E238">
        <v>135</v>
      </c>
      <c r="F238">
        <v>0</v>
      </c>
      <c r="G238">
        <v>0</v>
      </c>
      <c r="H238" t="s">
        <v>81</v>
      </c>
    </row>
    <row r="239" spans="1:8" x14ac:dyDescent="0.25">
      <c r="A239" s="1">
        <v>43497</v>
      </c>
      <c r="B239" t="s">
        <v>93</v>
      </c>
      <c r="C239" t="s">
        <v>50</v>
      </c>
      <c r="D239">
        <v>398</v>
      </c>
      <c r="E239">
        <v>398</v>
      </c>
      <c r="F239">
        <v>0</v>
      </c>
      <c r="G239">
        <v>0</v>
      </c>
      <c r="H239" t="s">
        <v>81</v>
      </c>
    </row>
    <row r="240" spans="1:8" x14ac:dyDescent="0.25">
      <c r="A240" s="1">
        <v>43497</v>
      </c>
      <c r="B240" t="s">
        <v>157</v>
      </c>
      <c r="C240" t="s">
        <v>46</v>
      </c>
      <c r="D240">
        <v>123</v>
      </c>
      <c r="E240">
        <v>123</v>
      </c>
      <c r="F240">
        <v>0</v>
      </c>
      <c r="G240">
        <v>0</v>
      </c>
      <c r="H240" t="s">
        <v>81</v>
      </c>
    </row>
    <row r="241" spans="1:8" x14ac:dyDescent="0.25">
      <c r="A241" s="1">
        <v>43497</v>
      </c>
      <c r="B241" t="s">
        <v>157</v>
      </c>
      <c r="C241" t="s">
        <v>47</v>
      </c>
      <c r="D241">
        <v>91</v>
      </c>
      <c r="E241">
        <v>91</v>
      </c>
      <c r="F241">
        <v>0</v>
      </c>
      <c r="G241">
        <v>0</v>
      </c>
      <c r="H241" t="s">
        <v>81</v>
      </c>
    </row>
    <row r="242" spans="1:8" x14ac:dyDescent="0.25">
      <c r="A242" s="1">
        <v>43497</v>
      </c>
      <c r="B242" t="s">
        <v>157</v>
      </c>
      <c r="C242" t="s">
        <v>48</v>
      </c>
      <c r="D242">
        <v>54</v>
      </c>
      <c r="E242">
        <v>54</v>
      </c>
      <c r="F242">
        <v>0</v>
      </c>
      <c r="G242">
        <v>0</v>
      </c>
      <c r="H242" t="s">
        <v>81</v>
      </c>
    </row>
    <row r="243" spans="1:8" x14ac:dyDescent="0.25">
      <c r="A243" s="1">
        <v>43497</v>
      </c>
      <c r="B243" t="s">
        <v>157</v>
      </c>
      <c r="C243" t="s">
        <v>50</v>
      </c>
      <c r="D243">
        <v>153</v>
      </c>
      <c r="E243">
        <v>153</v>
      </c>
      <c r="F243">
        <v>0</v>
      </c>
      <c r="G243">
        <v>0</v>
      </c>
      <c r="H243" t="s">
        <v>81</v>
      </c>
    </row>
    <row r="244" spans="1:8" x14ac:dyDescent="0.25">
      <c r="A244" s="1">
        <v>43497</v>
      </c>
      <c r="B244" t="s">
        <v>158</v>
      </c>
      <c r="C244" t="s">
        <v>46</v>
      </c>
      <c r="D244">
        <v>279</v>
      </c>
      <c r="E244">
        <v>279</v>
      </c>
      <c r="F244">
        <v>0</v>
      </c>
      <c r="G244">
        <v>0</v>
      </c>
      <c r="H244" t="s">
        <v>81</v>
      </c>
    </row>
    <row r="245" spans="1:8" x14ac:dyDescent="0.25">
      <c r="A245" s="1">
        <v>43497</v>
      </c>
      <c r="B245" t="s">
        <v>158</v>
      </c>
      <c r="C245" t="s">
        <v>47</v>
      </c>
      <c r="D245">
        <v>120</v>
      </c>
      <c r="E245">
        <v>120</v>
      </c>
      <c r="F245">
        <v>0</v>
      </c>
      <c r="G245">
        <v>0</v>
      </c>
      <c r="H245" t="s">
        <v>81</v>
      </c>
    </row>
    <row r="246" spans="1:8" x14ac:dyDescent="0.25">
      <c r="A246" s="1">
        <v>43497</v>
      </c>
      <c r="B246" t="s">
        <v>158</v>
      </c>
      <c r="C246" t="s">
        <v>48</v>
      </c>
      <c r="D246">
        <v>70</v>
      </c>
      <c r="E246">
        <v>70</v>
      </c>
      <c r="F246">
        <v>0</v>
      </c>
      <c r="G246">
        <v>0</v>
      </c>
      <c r="H246" t="s">
        <v>81</v>
      </c>
    </row>
    <row r="247" spans="1:8" x14ac:dyDescent="0.25">
      <c r="A247" s="1">
        <v>43497</v>
      </c>
      <c r="B247" t="s">
        <v>158</v>
      </c>
      <c r="C247" t="s">
        <v>50</v>
      </c>
      <c r="D247">
        <v>151</v>
      </c>
      <c r="E247">
        <v>151</v>
      </c>
      <c r="F247">
        <v>0</v>
      </c>
      <c r="G247">
        <v>0</v>
      </c>
      <c r="H247" t="s">
        <v>81</v>
      </c>
    </row>
    <row r="248" spans="1:8" x14ac:dyDescent="0.25">
      <c r="A248" s="1">
        <v>43497</v>
      </c>
      <c r="B248" t="s">
        <v>94</v>
      </c>
      <c r="C248" t="s">
        <v>46</v>
      </c>
      <c r="D248">
        <v>221</v>
      </c>
      <c r="E248">
        <v>221</v>
      </c>
      <c r="F248">
        <v>0</v>
      </c>
      <c r="G248">
        <v>0</v>
      </c>
      <c r="H248" t="s">
        <v>81</v>
      </c>
    </row>
    <row r="249" spans="1:8" x14ac:dyDescent="0.25">
      <c r="A249" s="1">
        <v>43497</v>
      </c>
      <c r="B249" t="s">
        <v>94</v>
      </c>
      <c r="C249" t="s">
        <v>47</v>
      </c>
      <c r="D249">
        <v>877</v>
      </c>
      <c r="E249">
        <v>877</v>
      </c>
      <c r="F249">
        <v>0</v>
      </c>
      <c r="G249">
        <v>0</v>
      </c>
      <c r="H249" t="s">
        <v>81</v>
      </c>
    </row>
    <row r="250" spans="1:8" x14ac:dyDescent="0.25">
      <c r="A250" s="1">
        <v>43497</v>
      </c>
      <c r="B250" t="s">
        <v>94</v>
      </c>
      <c r="C250" t="s">
        <v>48</v>
      </c>
      <c r="D250">
        <v>316</v>
      </c>
      <c r="E250">
        <v>316</v>
      </c>
      <c r="F250">
        <v>0</v>
      </c>
      <c r="G250">
        <v>0</v>
      </c>
      <c r="H250" t="s">
        <v>81</v>
      </c>
    </row>
    <row r="251" spans="1:8" x14ac:dyDescent="0.25">
      <c r="A251" s="1">
        <v>43497</v>
      </c>
      <c r="B251" t="s">
        <v>94</v>
      </c>
      <c r="C251" t="s">
        <v>50</v>
      </c>
      <c r="D251">
        <v>2277</v>
      </c>
      <c r="E251">
        <v>2277</v>
      </c>
      <c r="F251">
        <v>0</v>
      </c>
      <c r="G251">
        <v>0</v>
      </c>
      <c r="H251" t="s">
        <v>81</v>
      </c>
    </row>
    <row r="252" spans="1:8" x14ac:dyDescent="0.25">
      <c r="A252" s="1">
        <v>43497</v>
      </c>
      <c r="B252" t="s">
        <v>159</v>
      </c>
      <c r="C252" t="s">
        <v>46</v>
      </c>
      <c r="D252">
        <v>87</v>
      </c>
      <c r="E252">
        <v>87</v>
      </c>
      <c r="F252">
        <v>0</v>
      </c>
      <c r="G252">
        <v>0</v>
      </c>
      <c r="H252" t="s">
        <v>81</v>
      </c>
    </row>
    <row r="253" spans="1:8" x14ac:dyDescent="0.25">
      <c r="A253" s="1">
        <v>43497</v>
      </c>
      <c r="B253" t="s">
        <v>159</v>
      </c>
      <c r="C253" t="s">
        <v>47</v>
      </c>
      <c r="D253">
        <v>59</v>
      </c>
      <c r="E253">
        <v>59</v>
      </c>
      <c r="F253">
        <v>0</v>
      </c>
      <c r="G253">
        <v>0</v>
      </c>
      <c r="H253" t="s">
        <v>81</v>
      </c>
    </row>
    <row r="254" spans="1:8" x14ac:dyDescent="0.25">
      <c r="A254" s="1">
        <v>43497</v>
      </c>
      <c r="B254" t="s">
        <v>159</v>
      </c>
      <c r="C254" t="s">
        <v>48</v>
      </c>
      <c r="D254">
        <v>48</v>
      </c>
      <c r="E254">
        <v>48</v>
      </c>
      <c r="F254">
        <v>0</v>
      </c>
      <c r="G254">
        <v>0</v>
      </c>
      <c r="H254" t="s">
        <v>81</v>
      </c>
    </row>
    <row r="255" spans="1:8" x14ac:dyDescent="0.25">
      <c r="A255" s="1">
        <v>43497</v>
      </c>
      <c r="B255" t="s">
        <v>159</v>
      </c>
      <c r="C255" t="s">
        <v>50</v>
      </c>
      <c r="D255">
        <v>103</v>
      </c>
      <c r="E255">
        <v>103</v>
      </c>
      <c r="F255">
        <v>0</v>
      </c>
      <c r="G255">
        <v>0</v>
      </c>
      <c r="H255" t="s">
        <v>81</v>
      </c>
    </row>
    <row r="256" spans="1:8" x14ac:dyDescent="0.25">
      <c r="A256" s="1">
        <v>43497</v>
      </c>
      <c r="B256" t="s">
        <v>160</v>
      </c>
      <c r="C256" t="s">
        <v>46</v>
      </c>
      <c r="D256">
        <v>17</v>
      </c>
      <c r="E256">
        <v>17</v>
      </c>
      <c r="F256">
        <v>0</v>
      </c>
      <c r="G256">
        <v>0</v>
      </c>
      <c r="H256" t="s">
        <v>81</v>
      </c>
    </row>
    <row r="257" spans="1:8" x14ac:dyDescent="0.25">
      <c r="A257" s="1">
        <v>43497</v>
      </c>
      <c r="B257" t="s">
        <v>160</v>
      </c>
      <c r="C257" t="s">
        <v>47</v>
      </c>
      <c r="D257">
        <v>25</v>
      </c>
      <c r="E257">
        <v>25</v>
      </c>
      <c r="F257">
        <v>0</v>
      </c>
      <c r="G257">
        <v>0</v>
      </c>
      <c r="H257" t="s">
        <v>81</v>
      </c>
    </row>
    <row r="258" spans="1:8" x14ac:dyDescent="0.25">
      <c r="A258" s="1">
        <v>43497</v>
      </c>
      <c r="B258" t="s">
        <v>160</v>
      </c>
      <c r="C258" t="s">
        <v>48</v>
      </c>
      <c r="D258">
        <v>27</v>
      </c>
      <c r="E258">
        <v>27</v>
      </c>
      <c r="F258">
        <v>0</v>
      </c>
      <c r="G258">
        <v>0</v>
      </c>
      <c r="H258" t="s">
        <v>81</v>
      </c>
    </row>
    <row r="259" spans="1:8" x14ac:dyDescent="0.25">
      <c r="A259" s="1">
        <v>43497</v>
      </c>
      <c r="B259" t="s">
        <v>160</v>
      </c>
      <c r="C259" t="s">
        <v>50</v>
      </c>
      <c r="D259">
        <v>99</v>
      </c>
      <c r="E259">
        <v>99</v>
      </c>
      <c r="F259">
        <v>0</v>
      </c>
      <c r="G259">
        <v>0</v>
      </c>
      <c r="H259" t="s">
        <v>81</v>
      </c>
    </row>
    <row r="260" spans="1:8" x14ac:dyDescent="0.25">
      <c r="A260" s="1">
        <v>43497</v>
      </c>
      <c r="B260" t="s">
        <v>13</v>
      </c>
      <c r="C260" t="s">
        <v>46</v>
      </c>
      <c r="D260">
        <v>157</v>
      </c>
      <c r="E260">
        <v>157</v>
      </c>
      <c r="F260">
        <v>0</v>
      </c>
      <c r="G260">
        <v>0</v>
      </c>
      <c r="H260" t="s">
        <v>81</v>
      </c>
    </row>
    <row r="261" spans="1:8" x14ac:dyDescent="0.25">
      <c r="A261" s="1">
        <v>43497</v>
      </c>
      <c r="B261" t="s">
        <v>13</v>
      </c>
      <c r="C261" t="s">
        <v>47</v>
      </c>
      <c r="D261">
        <v>77</v>
      </c>
      <c r="E261">
        <v>77</v>
      </c>
      <c r="F261">
        <v>0</v>
      </c>
      <c r="G261">
        <v>0</v>
      </c>
      <c r="H261" t="s">
        <v>81</v>
      </c>
    </row>
    <row r="262" spans="1:8" x14ac:dyDescent="0.25">
      <c r="A262" s="1">
        <v>43497</v>
      </c>
      <c r="B262" t="s">
        <v>13</v>
      </c>
      <c r="C262" t="s">
        <v>48</v>
      </c>
      <c r="D262">
        <v>62</v>
      </c>
      <c r="E262">
        <v>62</v>
      </c>
      <c r="F262">
        <v>0</v>
      </c>
      <c r="G262">
        <v>0</v>
      </c>
      <c r="H262" t="s">
        <v>81</v>
      </c>
    </row>
    <row r="263" spans="1:8" x14ac:dyDescent="0.25">
      <c r="A263" s="1">
        <v>43497</v>
      </c>
      <c r="B263" t="s">
        <v>13</v>
      </c>
      <c r="C263" t="s">
        <v>50</v>
      </c>
      <c r="D263">
        <v>86</v>
      </c>
      <c r="E263">
        <v>86</v>
      </c>
      <c r="F263">
        <v>0</v>
      </c>
      <c r="G263">
        <v>0</v>
      </c>
      <c r="H263" t="s">
        <v>81</v>
      </c>
    </row>
    <row r="264" spans="1:8" x14ac:dyDescent="0.25">
      <c r="A264" s="1">
        <v>43497</v>
      </c>
      <c r="B264" t="s">
        <v>95</v>
      </c>
      <c r="C264" t="s">
        <v>46</v>
      </c>
      <c r="D264">
        <v>568</v>
      </c>
      <c r="E264">
        <v>568</v>
      </c>
      <c r="F264">
        <v>0</v>
      </c>
      <c r="G264">
        <v>0</v>
      </c>
      <c r="H264" t="s">
        <v>81</v>
      </c>
    </row>
    <row r="265" spans="1:8" x14ac:dyDescent="0.25">
      <c r="A265" s="1">
        <v>43497</v>
      </c>
      <c r="B265" t="s">
        <v>95</v>
      </c>
      <c r="C265" t="s">
        <v>47</v>
      </c>
      <c r="D265">
        <v>289</v>
      </c>
      <c r="E265">
        <v>289</v>
      </c>
      <c r="F265">
        <v>0</v>
      </c>
      <c r="G265">
        <v>0</v>
      </c>
      <c r="H265" t="s">
        <v>81</v>
      </c>
    </row>
    <row r="266" spans="1:8" x14ac:dyDescent="0.25">
      <c r="A266" s="1">
        <v>43497</v>
      </c>
      <c r="B266" t="s">
        <v>95</v>
      </c>
      <c r="C266" t="s">
        <v>48</v>
      </c>
      <c r="D266">
        <v>176</v>
      </c>
      <c r="E266">
        <v>176</v>
      </c>
      <c r="F266">
        <v>0</v>
      </c>
      <c r="G266">
        <v>0</v>
      </c>
      <c r="H266" t="s">
        <v>81</v>
      </c>
    </row>
    <row r="267" spans="1:8" x14ac:dyDescent="0.25">
      <c r="A267" s="1">
        <v>43497</v>
      </c>
      <c r="B267" t="s">
        <v>95</v>
      </c>
      <c r="C267" t="s">
        <v>50</v>
      </c>
      <c r="D267">
        <v>282</v>
      </c>
      <c r="E267">
        <v>282</v>
      </c>
      <c r="F267">
        <v>0</v>
      </c>
      <c r="G267">
        <v>0</v>
      </c>
      <c r="H267" t="s">
        <v>81</v>
      </c>
    </row>
    <row r="268" spans="1:8" x14ac:dyDescent="0.25">
      <c r="A268" s="1">
        <v>43497</v>
      </c>
      <c r="B268" t="s">
        <v>96</v>
      </c>
      <c r="C268" t="s">
        <v>46</v>
      </c>
      <c r="D268">
        <v>319</v>
      </c>
      <c r="E268">
        <v>319</v>
      </c>
      <c r="F268">
        <v>0</v>
      </c>
      <c r="G268">
        <v>0</v>
      </c>
      <c r="H268" t="s">
        <v>81</v>
      </c>
    </row>
    <row r="269" spans="1:8" x14ac:dyDescent="0.25">
      <c r="A269" s="1">
        <v>43497</v>
      </c>
      <c r="B269" t="s">
        <v>96</v>
      </c>
      <c r="C269" t="s">
        <v>47</v>
      </c>
      <c r="D269">
        <v>483</v>
      </c>
      <c r="E269">
        <v>483</v>
      </c>
      <c r="F269">
        <v>0</v>
      </c>
      <c r="G269">
        <v>0</v>
      </c>
      <c r="H269" t="s">
        <v>81</v>
      </c>
    </row>
    <row r="270" spans="1:8" x14ac:dyDescent="0.25">
      <c r="A270" s="1">
        <v>43497</v>
      </c>
      <c r="B270" t="s">
        <v>96</v>
      </c>
      <c r="C270" t="s">
        <v>48</v>
      </c>
      <c r="D270">
        <v>230</v>
      </c>
      <c r="E270">
        <v>230</v>
      </c>
      <c r="F270">
        <v>0</v>
      </c>
      <c r="G270">
        <v>0</v>
      </c>
      <c r="H270" t="s">
        <v>81</v>
      </c>
    </row>
    <row r="271" spans="1:8" x14ac:dyDescent="0.25">
      <c r="A271" s="1">
        <v>43497</v>
      </c>
      <c r="B271" t="s">
        <v>96</v>
      </c>
      <c r="C271" t="s">
        <v>50</v>
      </c>
      <c r="D271">
        <v>704</v>
      </c>
      <c r="E271">
        <v>704</v>
      </c>
      <c r="F271">
        <v>0</v>
      </c>
      <c r="G271">
        <v>0</v>
      </c>
      <c r="H271" t="s">
        <v>81</v>
      </c>
    </row>
    <row r="272" spans="1:8" x14ac:dyDescent="0.25">
      <c r="A272" s="1">
        <v>43497</v>
      </c>
      <c r="B272" t="s">
        <v>161</v>
      </c>
      <c r="C272" t="s">
        <v>46</v>
      </c>
      <c r="D272">
        <v>57</v>
      </c>
      <c r="E272">
        <v>57</v>
      </c>
      <c r="F272">
        <v>0</v>
      </c>
      <c r="G272">
        <v>0</v>
      </c>
      <c r="H272" t="s">
        <v>81</v>
      </c>
    </row>
    <row r="273" spans="1:8" x14ac:dyDescent="0.25">
      <c r="A273" s="1">
        <v>43497</v>
      </c>
      <c r="B273" t="s">
        <v>161</v>
      </c>
      <c r="C273" t="s">
        <v>47</v>
      </c>
      <c r="D273">
        <v>158</v>
      </c>
      <c r="E273">
        <v>158</v>
      </c>
      <c r="F273">
        <v>0</v>
      </c>
      <c r="G273">
        <v>0</v>
      </c>
      <c r="H273" t="s">
        <v>81</v>
      </c>
    </row>
    <row r="274" spans="1:8" x14ac:dyDescent="0.25">
      <c r="A274" s="1">
        <v>43497</v>
      </c>
      <c r="B274" t="s">
        <v>161</v>
      </c>
      <c r="C274" t="s">
        <v>48</v>
      </c>
      <c r="D274">
        <v>52</v>
      </c>
      <c r="E274">
        <v>52</v>
      </c>
      <c r="F274">
        <v>0</v>
      </c>
      <c r="G274">
        <v>0</v>
      </c>
      <c r="H274" t="s">
        <v>81</v>
      </c>
    </row>
    <row r="275" spans="1:8" x14ac:dyDescent="0.25">
      <c r="A275" s="1">
        <v>43497</v>
      </c>
      <c r="B275" t="s">
        <v>161</v>
      </c>
      <c r="C275" t="s">
        <v>50</v>
      </c>
      <c r="D275">
        <v>405</v>
      </c>
      <c r="E275">
        <v>405</v>
      </c>
      <c r="F275">
        <v>0</v>
      </c>
      <c r="G275">
        <v>0</v>
      </c>
      <c r="H275" t="s">
        <v>81</v>
      </c>
    </row>
    <row r="276" spans="1:8" x14ac:dyDescent="0.25">
      <c r="A276" s="1">
        <v>43525</v>
      </c>
      <c r="B276" t="s">
        <v>80</v>
      </c>
      <c r="C276" t="s">
        <v>46</v>
      </c>
      <c r="D276">
        <v>4494</v>
      </c>
      <c r="E276">
        <v>4494</v>
      </c>
      <c r="F276">
        <v>0</v>
      </c>
      <c r="G276">
        <v>0</v>
      </c>
      <c r="H276" t="s">
        <v>81</v>
      </c>
    </row>
    <row r="277" spans="1:8" x14ac:dyDescent="0.25">
      <c r="A277" s="1">
        <v>43525</v>
      </c>
      <c r="B277" t="s">
        <v>80</v>
      </c>
      <c r="C277" t="s">
        <v>47</v>
      </c>
      <c r="D277">
        <v>5137</v>
      </c>
      <c r="E277">
        <v>5137</v>
      </c>
      <c r="F277">
        <v>0</v>
      </c>
      <c r="G277">
        <v>0</v>
      </c>
      <c r="H277" t="s">
        <v>81</v>
      </c>
    </row>
    <row r="278" spans="1:8" x14ac:dyDescent="0.25">
      <c r="A278" s="1">
        <v>43525</v>
      </c>
      <c r="B278" t="s">
        <v>80</v>
      </c>
      <c r="C278" t="s">
        <v>48</v>
      </c>
      <c r="D278">
        <v>2975</v>
      </c>
      <c r="E278">
        <v>2975</v>
      </c>
      <c r="F278">
        <v>0</v>
      </c>
      <c r="G278">
        <v>0</v>
      </c>
      <c r="H278" t="s">
        <v>81</v>
      </c>
    </row>
    <row r="279" spans="1:8" x14ac:dyDescent="0.25">
      <c r="A279" s="1">
        <v>43525</v>
      </c>
      <c r="B279" t="s">
        <v>80</v>
      </c>
      <c r="C279" t="s">
        <v>49</v>
      </c>
      <c r="D279">
        <v>1428</v>
      </c>
      <c r="E279">
        <v>1428</v>
      </c>
      <c r="F279">
        <v>0</v>
      </c>
      <c r="G279">
        <v>0</v>
      </c>
      <c r="H279" t="s">
        <v>81</v>
      </c>
    </row>
    <row r="280" spans="1:8" x14ac:dyDescent="0.25">
      <c r="A280" s="1">
        <v>43525</v>
      </c>
      <c r="B280" t="s">
        <v>80</v>
      </c>
      <c r="C280" t="s">
        <v>50</v>
      </c>
      <c r="D280">
        <v>9966</v>
      </c>
      <c r="E280">
        <v>9966</v>
      </c>
      <c r="F280">
        <v>0</v>
      </c>
      <c r="G280">
        <v>0</v>
      </c>
      <c r="H280" t="s">
        <v>81</v>
      </c>
    </row>
    <row r="281" spans="1:8" x14ac:dyDescent="0.25">
      <c r="A281" s="1">
        <v>43525</v>
      </c>
      <c r="B281" t="s">
        <v>145</v>
      </c>
      <c r="C281" t="s">
        <v>46</v>
      </c>
      <c r="D281">
        <v>139</v>
      </c>
      <c r="E281">
        <v>139</v>
      </c>
      <c r="F281">
        <v>0</v>
      </c>
      <c r="G281">
        <v>0</v>
      </c>
      <c r="H281" t="s">
        <v>81</v>
      </c>
    </row>
    <row r="282" spans="1:8" x14ac:dyDescent="0.25">
      <c r="A282" s="1">
        <v>43525</v>
      </c>
      <c r="B282" t="s">
        <v>145</v>
      </c>
      <c r="C282" t="s">
        <v>47</v>
      </c>
      <c r="D282">
        <v>270</v>
      </c>
      <c r="E282">
        <v>270</v>
      </c>
      <c r="F282">
        <v>0</v>
      </c>
      <c r="G282">
        <v>0</v>
      </c>
      <c r="H282" t="s">
        <v>81</v>
      </c>
    </row>
    <row r="283" spans="1:8" x14ac:dyDescent="0.25">
      <c r="A283" s="1">
        <v>43525</v>
      </c>
      <c r="B283" t="s">
        <v>145</v>
      </c>
      <c r="C283" t="s">
        <v>48</v>
      </c>
      <c r="D283">
        <v>98</v>
      </c>
      <c r="E283">
        <v>98</v>
      </c>
      <c r="F283">
        <v>0</v>
      </c>
      <c r="G283">
        <v>0</v>
      </c>
      <c r="H283" t="s">
        <v>81</v>
      </c>
    </row>
    <row r="284" spans="1:8" x14ac:dyDescent="0.25">
      <c r="A284" s="1">
        <v>43525</v>
      </c>
      <c r="B284" t="s">
        <v>145</v>
      </c>
      <c r="C284" t="s">
        <v>50</v>
      </c>
      <c r="D284">
        <v>320</v>
      </c>
      <c r="E284">
        <v>320</v>
      </c>
      <c r="F284">
        <v>0</v>
      </c>
      <c r="G284">
        <v>0</v>
      </c>
      <c r="H284" t="s">
        <v>81</v>
      </c>
    </row>
    <row r="285" spans="1:8" x14ac:dyDescent="0.25">
      <c r="A285" s="1">
        <v>43525</v>
      </c>
      <c r="B285" t="s">
        <v>83</v>
      </c>
      <c r="C285" t="s">
        <v>46</v>
      </c>
      <c r="D285">
        <v>23</v>
      </c>
      <c r="E285">
        <v>23</v>
      </c>
      <c r="F285">
        <v>0</v>
      </c>
      <c r="G285">
        <v>0</v>
      </c>
      <c r="H285" t="s">
        <v>81</v>
      </c>
    </row>
    <row r="286" spans="1:8" x14ac:dyDescent="0.25">
      <c r="A286" s="1">
        <v>43525</v>
      </c>
      <c r="B286" t="s">
        <v>83</v>
      </c>
      <c r="C286" t="s">
        <v>47</v>
      </c>
      <c r="D286">
        <v>77</v>
      </c>
      <c r="E286">
        <v>77</v>
      </c>
      <c r="F286">
        <v>0</v>
      </c>
      <c r="G286">
        <v>0</v>
      </c>
      <c r="H286" t="s">
        <v>81</v>
      </c>
    </row>
    <row r="287" spans="1:8" x14ac:dyDescent="0.25">
      <c r="A287" s="1">
        <v>43525</v>
      </c>
      <c r="B287" t="s">
        <v>83</v>
      </c>
      <c r="C287" t="s">
        <v>48</v>
      </c>
      <c r="D287">
        <v>54</v>
      </c>
      <c r="E287">
        <v>54</v>
      </c>
      <c r="F287">
        <v>0</v>
      </c>
      <c r="G287">
        <v>0</v>
      </c>
      <c r="H287" t="s">
        <v>81</v>
      </c>
    </row>
    <row r="288" spans="1:8" x14ac:dyDescent="0.25">
      <c r="A288" s="1">
        <v>43525</v>
      </c>
      <c r="B288" t="s">
        <v>83</v>
      </c>
      <c r="C288" t="s">
        <v>50</v>
      </c>
      <c r="D288">
        <v>79</v>
      </c>
      <c r="E288">
        <v>79</v>
      </c>
      <c r="F288">
        <v>0</v>
      </c>
      <c r="G288">
        <v>0</v>
      </c>
      <c r="H288" t="s">
        <v>81</v>
      </c>
    </row>
    <row r="289" spans="1:8" x14ac:dyDescent="0.25">
      <c r="A289" s="1">
        <v>43525</v>
      </c>
      <c r="B289" t="s">
        <v>84</v>
      </c>
      <c r="C289" t="s">
        <v>46</v>
      </c>
      <c r="D289">
        <v>148</v>
      </c>
      <c r="E289">
        <v>148</v>
      </c>
      <c r="F289">
        <v>0</v>
      </c>
      <c r="G289">
        <v>0</v>
      </c>
      <c r="H289" t="s">
        <v>81</v>
      </c>
    </row>
    <row r="290" spans="1:8" x14ac:dyDescent="0.25">
      <c r="A290" s="1">
        <v>43525</v>
      </c>
      <c r="B290" t="s">
        <v>84</v>
      </c>
      <c r="C290" t="s">
        <v>47</v>
      </c>
      <c r="D290">
        <v>76</v>
      </c>
      <c r="E290">
        <v>76</v>
      </c>
      <c r="F290">
        <v>0</v>
      </c>
      <c r="G290">
        <v>0</v>
      </c>
      <c r="H290" t="s">
        <v>81</v>
      </c>
    </row>
    <row r="291" spans="1:8" x14ac:dyDescent="0.25">
      <c r="A291" s="1">
        <v>43525</v>
      </c>
      <c r="B291" t="s">
        <v>84</v>
      </c>
      <c r="C291" t="s">
        <v>48</v>
      </c>
      <c r="D291">
        <v>123</v>
      </c>
      <c r="E291">
        <v>123</v>
      </c>
      <c r="F291">
        <v>0</v>
      </c>
      <c r="G291">
        <v>0</v>
      </c>
      <c r="H291" t="s">
        <v>81</v>
      </c>
    </row>
    <row r="292" spans="1:8" x14ac:dyDescent="0.25">
      <c r="A292" s="1">
        <v>43525</v>
      </c>
      <c r="B292" t="s">
        <v>84</v>
      </c>
      <c r="C292" t="s">
        <v>50</v>
      </c>
      <c r="D292">
        <v>8</v>
      </c>
      <c r="E292">
        <v>8</v>
      </c>
      <c r="F292">
        <v>0</v>
      </c>
      <c r="G292">
        <v>0</v>
      </c>
      <c r="H292" t="s">
        <v>81</v>
      </c>
    </row>
    <row r="293" spans="1:8" x14ac:dyDescent="0.25">
      <c r="A293" s="1">
        <v>43525</v>
      </c>
      <c r="B293" t="s">
        <v>85</v>
      </c>
      <c r="C293" t="s">
        <v>46</v>
      </c>
      <c r="D293">
        <v>123</v>
      </c>
      <c r="E293">
        <v>123</v>
      </c>
      <c r="F293">
        <v>0</v>
      </c>
      <c r="G293">
        <v>0</v>
      </c>
      <c r="H293" t="s">
        <v>81</v>
      </c>
    </row>
    <row r="294" spans="1:8" x14ac:dyDescent="0.25">
      <c r="A294" s="1">
        <v>43525</v>
      </c>
      <c r="B294" t="s">
        <v>85</v>
      </c>
      <c r="C294" t="s">
        <v>47</v>
      </c>
      <c r="D294">
        <v>211</v>
      </c>
      <c r="E294">
        <v>211</v>
      </c>
      <c r="F294">
        <v>0</v>
      </c>
      <c r="G294">
        <v>0</v>
      </c>
      <c r="H294" t="s">
        <v>81</v>
      </c>
    </row>
    <row r="295" spans="1:8" x14ac:dyDescent="0.25">
      <c r="A295" s="1">
        <v>43525</v>
      </c>
      <c r="B295" t="s">
        <v>85</v>
      </c>
      <c r="C295" t="s">
        <v>48</v>
      </c>
      <c r="D295">
        <v>136</v>
      </c>
      <c r="E295">
        <v>136</v>
      </c>
      <c r="F295">
        <v>0</v>
      </c>
      <c r="G295">
        <v>0</v>
      </c>
      <c r="H295" t="s">
        <v>81</v>
      </c>
    </row>
    <row r="296" spans="1:8" x14ac:dyDescent="0.25">
      <c r="A296" s="1">
        <v>43525</v>
      </c>
      <c r="B296" t="s">
        <v>85</v>
      </c>
      <c r="C296" t="s">
        <v>49</v>
      </c>
      <c r="D296">
        <v>1076</v>
      </c>
      <c r="E296">
        <v>1076</v>
      </c>
      <c r="F296">
        <v>0</v>
      </c>
      <c r="G296">
        <v>0</v>
      </c>
      <c r="H296" t="s">
        <v>81</v>
      </c>
    </row>
    <row r="297" spans="1:8" x14ac:dyDescent="0.25">
      <c r="A297" s="1">
        <v>43525</v>
      </c>
      <c r="B297" t="s">
        <v>85</v>
      </c>
      <c r="C297" t="s">
        <v>50</v>
      </c>
      <c r="D297">
        <v>1987</v>
      </c>
      <c r="E297">
        <v>1987</v>
      </c>
      <c r="F297">
        <v>0</v>
      </c>
      <c r="G297">
        <v>0</v>
      </c>
      <c r="H297" t="s">
        <v>81</v>
      </c>
    </row>
    <row r="298" spans="1:8" x14ac:dyDescent="0.25">
      <c r="A298" s="1">
        <v>43525</v>
      </c>
      <c r="B298" t="s">
        <v>146</v>
      </c>
      <c r="C298" t="s">
        <v>46</v>
      </c>
      <c r="D298">
        <v>31</v>
      </c>
      <c r="E298">
        <v>31</v>
      </c>
      <c r="F298">
        <v>0</v>
      </c>
      <c r="G298">
        <v>0</v>
      </c>
      <c r="H298" t="s">
        <v>81</v>
      </c>
    </row>
    <row r="299" spans="1:8" x14ac:dyDescent="0.25">
      <c r="A299" s="1">
        <v>43525</v>
      </c>
      <c r="B299" t="s">
        <v>146</v>
      </c>
      <c r="C299" t="s">
        <v>47</v>
      </c>
      <c r="D299">
        <v>48</v>
      </c>
      <c r="E299">
        <v>48</v>
      </c>
      <c r="F299">
        <v>0</v>
      </c>
      <c r="G299">
        <v>0</v>
      </c>
      <c r="H299" t="s">
        <v>81</v>
      </c>
    </row>
    <row r="300" spans="1:8" x14ac:dyDescent="0.25">
      <c r="A300" s="1">
        <v>43525</v>
      </c>
      <c r="B300" t="s">
        <v>146</v>
      </c>
      <c r="C300" t="s">
        <v>48</v>
      </c>
      <c r="D300">
        <v>29</v>
      </c>
      <c r="E300">
        <v>29</v>
      </c>
      <c r="F300">
        <v>0</v>
      </c>
      <c r="G300">
        <v>0</v>
      </c>
      <c r="H300" t="s">
        <v>81</v>
      </c>
    </row>
    <row r="301" spans="1:8" x14ac:dyDescent="0.25">
      <c r="A301" s="1">
        <v>43525</v>
      </c>
      <c r="B301" t="s">
        <v>146</v>
      </c>
      <c r="C301" t="s">
        <v>49</v>
      </c>
      <c r="D301">
        <v>70</v>
      </c>
      <c r="E301">
        <v>70</v>
      </c>
      <c r="F301">
        <v>0</v>
      </c>
      <c r="G301">
        <v>0</v>
      </c>
      <c r="H301" t="s">
        <v>81</v>
      </c>
    </row>
    <row r="302" spans="1:8" x14ac:dyDescent="0.25">
      <c r="A302" s="1">
        <v>43525</v>
      </c>
      <c r="B302" t="s">
        <v>146</v>
      </c>
      <c r="C302" t="s">
        <v>50</v>
      </c>
      <c r="D302">
        <v>44</v>
      </c>
      <c r="E302">
        <v>44</v>
      </c>
      <c r="F302">
        <v>0</v>
      </c>
      <c r="G302">
        <v>0</v>
      </c>
      <c r="H302" t="s">
        <v>81</v>
      </c>
    </row>
    <row r="303" spans="1:8" x14ac:dyDescent="0.25">
      <c r="A303" s="1">
        <v>43525</v>
      </c>
      <c r="B303" t="s">
        <v>86</v>
      </c>
      <c r="C303" t="s">
        <v>46</v>
      </c>
      <c r="D303">
        <v>615</v>
      </c>
      <c r="E303">
        <v>615</v>
      </c>
      <c r="F303">
        <v>0</v>
      </c>
      <c r="G303">
        <v>0</v>
      </c>
      <c r="H303" t="s">
        <v>81</v>
      </c>
    </row>
    <row r="304" spans="1:8" x14ac:dyDescent="0.25">
      <c r="A304" s="1">
        <v>43525</v>
      </c>
      <c r="B304" t="s">
        <v>86</v>
      </c>
      <c r="C304" t="s">
        <v>47</v>
      </c>
      <c r="D304">
        <v>539</v>
      </c>
      <c r="E304">
        <v>539</v>
      </c>
      <c r="F304">
        <v>0</v>
      </c>
      <c r="G304">
        <v>0</v>
      </c>
      <c r="H304" t="s">
        <v>81</v>
      </c>
    </row>
    <row r="305" spans="1:8" x14ac:dyDescent="0.25">
      <c r="A305" s="1">
        <v>43525</v>
      </c>
      <c r="B305" t="s">
        <v>86</v>
      </c>
      <c r="C305" t="s">
        <v>48</v>
      </c>
      <c r="D305">
        <v>298</v>
      </c>
      <c r="E305">
        <v>298</v>
      </c>
      <c r="F305">
        <v>0</v>
      </c>
      <c r="G305">
        <v>0</v>
      </c>
      <c r="H305" t="s">
        <v>81</v>
      </c>
    </row>
    <row r="306" spans="1:8" x14ac:dyDescent="0.25">
      <c r="A306" s="1">
        <v>43525</v>
      </c>
      <c r="B306" t="s">
        <v>86</v>
      </c>
      <c r="C306" t="s">
        <v>49</v>
      </c>
      <c r="D306">
        <v>282</v>
      </c>
      <c r="E306">
        <v>282</v>
      </c>
      <c r="F306">
        <v>0</v>
      </c>
      <c r="G306">
        <v>0</v>
      </c>
      <c r="H306" t="s">
        <v>81</v>
      </c>
    </row>
    <row r="307" spans="1:8" x14ac:dyDescent="0.25">
      <c r="A307" s="1">
        <v>43525</v>
      </c>
      <c r="B307" t="s">
        <v>86</v>
      </c>
      <c r="C307" t="s">
        <v>50</v>
      </c>
      <c r="D307">
        <v>1119</v>
      </c>
      <c r="E307">
        <v>1119</v>
      </c>
      <c r="F307">
        <v>0</v>
      </c>
      <c r="G307">
        <v>0</v>
      </c>
      <c r="H307" t="s">
        <v>81</v>
      </c>
    </row>
    <row r="308" spans="1:8" x14ac:dyDescent="0.25">
      <c r="A308" s="1">
        <v>43525</v>
      </c>
      <c r="B308" t="s">
        <v>87</v>
      </c>
      <c r="C308" t="s">
        <v>46</v>
      </c>
      <c r="D308">
        <v>27</v>
      </c>
      <c r="E308">
        <v>27</v>
      </c>
      <c r="F308">
        <v>0</v>
      </c>
      <c r="G308">
        <v>0</v>
      </c>
      <c r="H308" t="s">
        <v>81</v>
      </c>
    </row>
    <row r="309" spans="1:8" x14ac:dyDescent="0.25">
      <c r="A309" s="1">
        <v>43525</v>
      </c>
      <c r="B309" t="s">
        <v>87</v>
      </c>
      <c r="C309" t="s">
        <v>47</v>
      </c>
      <c r="D309">
        <v>110</v>
      </c>
      <c r="E309">
        <v>110</v>
      </c>
      <c r="F309">
        <v>0</v>
      </c>
      <c r="G309">
        <v>0</v>
      </c>
      <c r="H309" t="s">
        <v>81</v>
      </c>
    </row>
    <row r="310" spans="1:8" x14ac:dyDescent="0.25">
      <c r="A310" s="1">
        <v>43525</v>
      </c>
      <c r="B310" t="s">
        <v>87</v>
      </c>
      <c r="C310" t="s">
        <v>48</v>
      </c>
      <c r="D310">
        <v>34</v>
      </c>
      <c r="E310">
        <v>34</v>
      </c>
      <c r="F310">
        <v>0</v>
      </c>
      <c r="G310">
        <v>0</v>
      </c>
      <c r="H310" t="s">
        <v>81</v>
      </c>
    </row>
    <row r="311" spans="1:8" x14ac:dyDescent="0.25">
      <c r="A311" s="1">
        <v>43525</v>
      </c>
      <c r="B311" t="s">
        <v>87</v>
      </c>
      <c r="C311" t="s">
        <v>50</v>
      </c>
      <c r="D311">
        <v>53</v>
      </c>
      <c r="E311">
        <v>53</v>
      </c>
      <c r="F311">
        <v>0</v>
      </c>
      <c r="G311">
        <v>0</v>
      </c>
      <c r="H311" t="s">
        <v>81</v>
      </c>
    </row>
    <row r="312" spans="1:8" x14ac:dyDescent="0.25">
      <c r="A312" s="1">
        <v>43525</v>
      </c>
      <c r="B312" t="s">
        <v>88</v>
      </c>
      <c r="C312" t="s">
        <v>46</v>
      </c>
      <c r="D312">
        <v>244</v>
      </c>
      <c r="E312">
        <v>244</v>
      </c>
      <c r="F312">
        <v>0</v>
      </c>
      <c r="G312">
        <v>0</v>
      </c>
      <c r="H312" t="s">
        <v>81</v>
      </c>
    </row>
    <row r="313" spans="1:8" x14ac:dyDescent="0.25">
      <c r="A313" s="1">
        <v>43525</v>
      </c>
      <c r="B313" t="s">
        <v>88</v>
      </c>
      <c r="C313" t="s">
        <v>47</v>
      </c>
      <c r="D313">
        <v>304</v>
      </c>
      <c r="E313">
        <v>304</v>
      </c>
      <c r="F313">
        <v>0</v>
      </c>
      <c r="G313">
        <v>0</v>
      </c>
      <c r="H313" t="s">
        <v>81</v>
      </c>
    </row>
    <row r="314" spans="1:8" x14ac:dyDescent="0.25">
      <c r="A314" s="1">
        <v>43525</v>
      </c>
      <c r="B314" t="s">
        <v>88</v>
      </c>
      <c r="C314" t="s">
        <v>48</v>
      </c>
      <c r="D314">
        <v>162</v>
      </c>
      <c r="E314">
        <v>162</v>
      </c>
      <c r="F314">
        <v>0</v>
      </c>
      <c r="G314">
        <v>0</v>
      </c>
      <c r="H314" t="s">
        <v>81</v>
      </c>
    </row>
    <row r="315" spans="1:8" x14ac:dyDescent="0.25">
      <c r="A315" s="1">
        <v>43525</v>
      </c>
      <c r="B315" t="s">
        <v>88</v>
      </c>
      <c r="C315" t="s">
        <v>49</v>
      </c>
      <c r="D315">
        <v>70</v>
      </c>
      <c r="E315">
        <v>70</v>
      </c>
      <c r="F315">
        <v>0</v>
      </c>
      <c r="G315">
        <v>0</v>
      </c>
      <c r="H315" t="s">
        <v>81</v>
      </c>
    </row>
    <row r="316" spans="1:8" x14ac:dyDescent="0.25">
      <c r="A316" s="1">
        <v>43525</v>
      </c>
      <c r="B316" t="s">
        <v>88</v>
      </c>
      <c r="C316" t="s">
        <v>50</v>
      </c>
      <c r="D316">
        <v>649</v>
      </c>
      <c r="E316">
        <v>649</v>
      </c>
      <c r="F316">
        <v>0</v>
      </c>
      <c r="G316">
        <v>0</v>
      </c>
      <c r="H316" t="s">
        <v>81</v>
      </c>
    </row>
    <row r="317" spans="1:8" x14ac:dyDescent="0.25">
      <c r="A317" s="1">
        <v>43525</v>
      </c>
      <c r="B317" t="s">
        <v>89</v>
      </c>
      <c r="C317" t="s">
        <v>46</v>
      </c>
      <c r="D317">
        <v>540</v>
      </c>
      <c r="E317">
        <v>540</v>
      </c>
      <c r="F317">
        <v>0</v>
      </c>
      <c r="G317">
        <v>0</v>
      </c>
      <c r="H317" t="s">
        <v>81</v>
      </c>
    </row>
    <row r="318" spans="1:8" x14ac:dyDescent="0.25">
      <c r="A318" s="1">
        <v>43525</v>
      </c>
      <c r="B318" t="s">
        <v>89</v>
      </c>
      <c r="C318" t="s">
        <v>47</v>
      </c>
      <c r="D318">
        <v>637</v>
      </c>
      <c r="E318">
        <v>637</v>
      </c>
      <c r="F318">
        <v>0</v>
      </c>
      <c r="G318">
        <v>0</v>
      </c>
      <c r="H318" t="s">
        <v>81</v>
      </c>
    </row>
    <row r="319" spans="1:8" x14ac:dyDescent="0.25">
      <c r="A319" s="1">
        <v>43525</v>
      </c>
      <c r="B319" t="s">
        <v>89</v>
      </c>
      <c r="C319" t="s">
        <v>48</v>
      </c>
      <c r="D319">
        <v>308</v>
      </c>
      <c r="E319">
        <v>308</v>
      </c>
      <c r="F319">
        <v>0</v>
      </c>
      <c r="G319">
        <v>0</v>
      </c>
      <c r="H319" t="s">
        <v>81</v>
      </c>
    </row>
    <row r="320" spans="1:8" x14ac:dyDescent="0.25">
      <c r="A320" s="1">
        <v>43525</v>
      </c>
      <c r="B320" t="s">
        <v>89</v>
      </c>
      <c r="C320" t="s">
        <v>50</v>
      </c>
      <c r="D320">
        <v>585</v>
      </c>
      <c r="E320">
        <v>585</v>
      </c>
      <c r="F320">
        <v>0</v>
      </c>
      <c r="G320">
        <v>0</v>
      </c>
      <c r="H320" t="s">
        <v>81</v>
      </c>
    </row>
    <row r="321" spans="1:8" x14ac:dyDescent="0.25">
      <c r="A321" s="1">
        <v>43525</v>
      </c>
      <c r="B321" t="s">
        <v>90</v>
      </c>
      <c r="C321" t="s">
        <v>46</v>
      </c>
      <c r="D321">
        <v>68</v>
      </c>
      <c r="E321">
        <v>68</v>
      </c>
      <c r="F321">
        <v>0</v>
      </c>
      <c r="G321">
        <v>0</v>
      </c>
      <c r="H321" t="s">
        <v>81</v>
      </c>
    </row>
    <row r="322" spans="1:8" x14ac:dyDescent="0.25">
      <c r="A322" s="1">
        <v>43525</v>
      </c>
      <c r="B322" t="s">
        <v>90</v>
      </c>
      <c r="C322" t="s">
        <v>47</v>
      </c>
      <c r="D322">
        <v>162</v>
      </c>
      <c r="E322">
        <v>162</v>
      </c>
      <c r="F322">
        <v>0</v>
      </c>
      <c r="G322">
        <v>0</v>
      </c>
      <c r="H322" t="s">
        <v>81</v>
      </c>
    </row>
    <row r="323" spans="1:8" x14ac:dyDescent="0.25">
      <c r="A323" s="1">
        <v>43525</v>
      </c>
      <c r="B323" t="s">
        <v>90</v>
      </c>
      <c r="C323" t="s">
        <v>48</v>
      </c>
      <c r="D323">
        <v>114</v>
      </c>
      <c r="E323">
        <v>114</v>
      </c>
      <c r="F323">
        <v>0</v>
      </c>
      <c r="G323">
        <v>0</v>
      </c>
      <c r="H323" t="s">
        <v>81</v>
      </c>
    </row>
    <row r="324" spans="1:8" x14ac:dyDescent="0.25">
      <c r="A324" s="1">
        <v>43525</v>
      </c>
      <c r="B324" t="s">
        <v>90</v>
      </c>
      <c r="C324" t="s">
        <v>50</v>
      </c>
      <c r="D324">
        <v>451</v>
      </c>
      <c r="E324">
        <v>451</v>
      </c>
      <c r="F324">
        <v>0</v>
      </c>
      <c r="G324">
        <v>0</v>
      </c>
      <c r="H324" t="s">
        <v>81</v>
      </c>
    </row>
    <row r="325" spans="1:8" x14ac:dyDescent="0.25">
      <c r="A325" s="1">
        <v>43525</v>
      </c>
      <c r="B325" t="s">
        <v>147</v>
      </c>
      <c r="C325" t="s">
        <v>46</v>
      </c>
      <c r="D325">
        <v>27</v>
      </c>
      <c r="E325">
        <v>27</v>
      </c>
      <c r="F325">
        <v>0</v>
      </c>
      <c r="G325">
        <v>0</v>
      </c>
      <c r="H325" t="s">
        <v>81</v>
      </c>
    </row>
    <row r="326" spans="1:8" x14ac:dyDescent="0.25">
      <c r="A326" s="1">
        <v>43525</v>
      </c>
      <c r="B326" t="s">
        <v>147</v>
      </c>
      <c r="C326" t="s">
        <v>47</v>
      </c>
      <c r="D326">
        <v>35</v>
      </c>
      <c r="E326">
        <v>35</v>
      </c>
      <c r="F326">
        <v>0</v>
      </c>
      <c r="G326">
        <v>0</v>
      </c>
      <c r="H326" t="s">
        <v>81</v>
      </c>
    </row>
    <row r="327" spans="1:8" x14ac:dyDescent="0.25">
      <c r="A327" s="1">
        <v>43525</v>
      </c>
      <c r="B327" t="s">
        <v>147</v>
      </c>
      <c r="C327" t="s">
        <v>48</v>
      </c>
      <c r="D327">
        <v>16</v>
      </c>
      <c r="E327">
        <v>16</v>
      </c>
      <c r="F327">
        <v>0</v>
      </c>
      <c r="G327">
        <v>0</v>
      </c>
      <c r="H327" t="s">
        <v>81</v>
      </c>
    </row>
    <row r="328" spans="1:8" x14ac:dyDescent="0.25">
      <c r="A328" s="1">
        <v>43525</v>
      </c>
      <c r="B328" t="s">
        <v>147</v>
      </c>
      <c r="C328" t="s">
        <v>50</v>
      </c>
      <c r="D328">
        <v>61</v>
      </c>
      <c r="E328">
        <v>61</v>
      </c>
      <c r="F328">
        <v>0</v>
      </c>
      <c r="G328">
        <v>0</v>
      </c>
      <c r="H328" t="s">
        <v>81</v>
      </c>
    </row>
    <row r="329" spans="1:8" x14ac:dyDescent="0.25">
      <c r="A329" s="1">
        <v>43525</v>
      </c>
      <c r="B329" t="s">
        <v>148</v>
      </c>
      <c r="C329" t="s">
        <v>46</v>
      </c>
      <c r="D329">
        <v>158</v>
      </c>
      <c r="E329">
        <v>158</v>
      </c>
      <c r="F329">
        <v>0</v>
      </c>
      <c r="G329">
        <v>0</v>
      </c>
      <c r="H329" t="s">
        <v>81</v>
      </c>
    </row>
    <row r="330" spans="1:8" x14ac:dyDescent="0.25">
      <c r="A330" s="1">
        <v>43525</v>
      </c>
      <c r="B330" t="s">
        <v>148</v>
      </c>
      <c r="C330" t="s">
        <v>47</v>
      </c>
      <c r="D330">
        <v>214</v>
      </c>
      <c r="E330">
        <v>214</v>
      </c>
      <c r="F330">
        <v>0</v>
      </c>
      <c r="G330">
        <v>0</v>
      </c>
      <c r="H330" t="s">
        <v>81</v>
      </c>
    </row>
    <row r="331" spans="1:8" x14ac:dyDescent="0.25">
      <c r="A331" s="1">
        <v>43525</v>
      </c>
      <c r="B331" t="s">
        <v>148</v>
      </c>
      <c r="C331" t="s">
        <v>48</v>
      </c>
      <c r="D331">
        <v>126</v>
      </c>
      <c r="E331">
        <v>126</v>
      </c>
      <c r="F331">
        <v>0</v>
      </c>
      <c r="G331">
        <v>0</v>
      </c>
      <c r="H331" t="s">
        <v>81</v>
      </c>
    </row>
    <row r="332" spans="1:8" x14ac:dyDescent="0.25">
      <c r="A332" s="1">
        <v>43525</v>
      </c>
      <c r="B332" t="s">
        <v>148</v>
      </c>
      <c r="C332" t="s">
        <v>50</v>
      </c>
      <c r="D332">
        <v>198</v>
      </c>
      <c r="E332">
        <v>198</v>
      </c>
      <c r="F332">
        <v>0</v>
      </c>
      <c r="G332">
        <v>0</v>
      </c>
      <c r="H332" t="s">
        <v>81</v>
      </c>
    </row>
    <row r="333" spans="1:8" x14ac:dyDescent="0.25">
      <c r="A333" s="1">
        <v>43525</v>
      </c>
      <c r="B333" t="s">
        <v>149</v>
      </c>
      <c r="C333" t="s">
        <v>46</v>
      </c>
      <c r="D333">
        <v>51</v>
      </c>
      <c r="E333">
        <v>51</v>
      </c>
      <c r="F333">
        <v>0</v>
      </c>
      <c r="G333">
        <v>0</v>
      </c>
      <c r="H333" t="s">
        <v>81</v>
      </c>
    </row>
    <row r="334" spans="1:8" x14ac:dyDescent="0.25">
      <c r="A334" s="1">
        <v>43525</v>
      </c>
      <c r="B334" t="s">
        <v>149</v>
      </c>
      <c r="C334" t="s">
        <v>47</v>
      </c>
      <c r="D334">
        <v>110</v>
      </c>
      <c r="E334">
        <v>110</v>
      </c>
      <c r="F334">
        <v>0</v>
      </c>
      <c r="G334">
        <v>0</v>
      </c>
      <c r="H334" t="s">
        <v>81</v>
      </c>
    </row>
    <row r="335" spans="1:8" x14ac:dyDescent="0.25">
      <c r="A335" s="1">
        <v>43525</v>
      </c>
      <c r="B335" t="s">
        <v>149</v>
      </c>
      <c r="C335" t="s">
        <v>48</v>
      </c>
      <c r="D335">
        <v>89</v>
      </c>
      <c r="E335">
        <v>89</v>
      </c>
      <c r="F335">
        <v>0</v>
      </c>
      <c r="G335">
        <v>0</v>
      </c>
      <c r="H335" t="s">
        <v>81</v>
      </c>
    </row>
    <row r="336" spans="1:8" x14ac:dyDescent="0.25">
      <c r="A336" s="1">
        <v>43525</v>
      </c>
      <c r="B336" t="s">
        <v>149</v>
      </c>
      <c r="C336" t="s">
        <v>50</v>
      </c>
      <c r="D336">
        <v>358</v>
      </c>
      <c r="E336">
        <v>358</v>
      </c>
      <c r="F336">
        <v>0</v>
      </c>
      <c r="G336">
        <v>0</v>
      </c>
      <c r="H336" t="s">
        <v>81</v>
      </c>
    </row>
    <row r="337" spans="1:8" x14ac:dyDescent="0.25">
      <c r="A337" s="1">
        <v>43525</v>
      </c>
      <c r="B337" t="s">
        <v>150</v>
      </c>
      <c r="C337" t="s">
        <v>46</v>
      </c>
      <c r="D337">
        <v>185</v>
      </c>
      <c r="E337">
        <v>185</v>
      </c>
      <c r="F337">
        <v>0</v>
      </c>
      <c r="G337">
        <v>0</v>
      </c>
      <c r="H337" t="s">
        <v>81</v>
      </c>
    </row>
    <row r="338" spans="1:8" x14ac:dyDescent="0.25">
      <c r="A338" s="1">
        <v>43525</v>
      </c>
      <c r="B338" t="s">
        <v>150</v>
      </c>
      <c r="C338" t="s">
        <v>47</v>
      </c>
      <c r="D338">
        <v>118</v>
      </c>
      <c r="E338">
        <v>118</v>
      </c>
      <c r="F338">
        <v>0</v>
      </c>
      <c r="G338">
        <v>0</v>
      </c>
      <c r="H338" t="s">
        <v>81</v>
      </c>
    </row>
    <row r="339" spans="1:8" x14ac:dyDescent="0.25">
      <c r="A339" s="1">
        <v>43525</v>
      </c>
      <c r="B339" t="s">
        <v>150</v>
      </c>
      <c r="C339" t="s">
        <v>48</v>
      </c>
      <c r="D339">
        <v>79</v>
      </c>
      <c r="E339">
        <v>79</v>
      </c>
      <c r="F339">
        <v>0</v>
      </c>
      <c r="G339">
        <v>0</v>
      </c>
      <c r="H339" t="s">
        <v>81</v>
      </c>
    </row>
    <row r="340" spans="1:8" x14ac:dyDescent="0.25">
      <c r="A340" s="1">
        <v>43525</v>
      </c>
      <c r="B340" t="s">
        <v>150</v>
      </c>
      <c r="C340" t="s">
        <v>50</v>
      </c>
      <c r="D340">
        <v>76</v>
      </c>
      <c r="E340">
        <v>76</v>
      </c>
      <c r="F340">
        <v>0</v>
      </c>
      <c r="G340">
        <v>0</v>
      </c>
      <c r="H340" t="s">
        <v>81</v>
      </c>
    </row>
    <row r="341" spans="1:8" x14ac:dyDescent="0.25">
      <c r="A341" s="1">
        <v>43525</v>
      </c>
      <c r="B341" t="s">
        <v>91</v>
      </c>
      <c r="C341" t="s">
        <v>46</v>
      </c>
      <c r="D341">
        <v>1003</v>
      </c>
      <c r="E341">
        <v>1003</v>
      </c>
      <c r="F341">
        <v>0</v>
      </c>
      <c r="G341">
        <v>0</v>
      </c>
      <c r="H341" t="s">
        <v>81</v>
      </c>
    </row>
    <row r="342" spans="1:8" x14ac:dyDescent="0.25">
      <c r="A342" s="1">
        <v>43525</v>
      </c>
      <c r="B342" t="s">
        <v>91</v>
      </c>
      <c r="C342" t="s">
        <v>47</v>
      </c>
      <c r="D342">
        <v>639</v>
      </c>
      <c r="E342">
        <v>639</v>
      </c>
      <c r="F342">
        <v>0</v>
      </c>
      <c r="G342">
        <v>0</v>
      </c>
      <c r="H342" t="s">
        <v>81</v>
      </c>
    </row>
    <row r="343" spans="1:8" x14ac:dyDescent="0.25">
      <c r="A343" s="1">
        <v>43525</v>
      </c>
      <c r="B343" t="s">
        <v>91</v>
      </c>
      <c r="C343" t="s">
        <v>48</v>
      </c>
      <c r="D343">
        <v>617</v>
      </c>
      <c r="E343">
        <v>617</v>
      </c>
      <c r="F343">
        <v>0</v>
      </c>
      <c r="G343">
        <v>0</v>
      </c>
      <c r="H343" t="s">
        <v>81</v>
      </c>
    </row>
    <row r="344" spans="1:8" x14ac:dyDescent="0.25">
      <c r="A344" s="1">
        <v>43525</v>
      </c>
      <c r="B344" t="s">
        <v>91</v>
      </c>
      <c r="C344" t="s">
        <v>50</v>
      </c>
      <c r="D344">
        <v>823</v>
      </c>
      <c r="E344">
        <v>823</v>
      </c>
      <c r="F344">
        <v>0</v>
      </c>
      <c r="G344">
        <v>0</v>
      </c>
      <c r="H344" t="s">
        <v>81</v>
      </c>
    </row>
    <row r="345" spans="1:8" x14ac:dyDescent="0.25">
      <c r="A345" s="1">
        <v>43525</v>
      </c>
      <c r="B345" t="s">
        <v>151</v>
      </c>
      <c r="C345" t="s">
        <v>46</v>
      </c>
      <c r="D345">
        <v>63</v>
      </c>
      <c r="E345">
        <v>63</v>
      </c>
      <c r="F345">
        <v>0</v>
      </c>
      <c r="G345">
        <v>0</v>
      </c>
      <c r="H345" t="s">
        <v>81</v>
      </c>
    </row>
    <row r="346" spans="1:8" x14ac:dyDescent="0.25">
      <c r="A346" s="1">
        <v>43525</v>
      </c>
      <c r="B346" t="s">
        <v>151</v>
      </c>
      <c r="C346" t="s">
        <v>47</v>
      </c>
      <c r="D346">
        <v>134</v>
      </c>
      <c r="E346">
        <v>134</v>
      </c>
      <c r="F346">
        <v>0</v>
      </c>
      <c r="G346">
        <v>0</v>
      </c>
      <c r="H346" t="s">
        <v>81</v>
      </c>
    </row>
    <row r="347" spans="1:8" x14ac:dyDescent="0.25">
      <c r="A347" s="1">
        <v>43525</v>
      </c>
      <c r="B347" t="s">
        <v>151</v>
      </c>
      <c r="C347" t="s">
        <v>48</v>
      </c>
      <c r="D347">
        <v>36</v>
      </c>
      <c r="E347">
        <v>36</v>
      </c>
      <c r="F347">
        <v>0</v>
      </c>
      <c r="G347">
        <v>0</v>
      </c>
      <c r="H347" t="s">
        <v>81</v>
      </c>
    </row>
    <row r="348" spans="1:8" x14ac:dyDescent="0.25">
      <c r="A348" s="1">
        <v>43525</v>
      </c>
      <c r="B348" t="s">
        <v>151</v>
      </c>
      <c r="C348" t="s">
        <v>50</v>
      </c>
      <c r="D348">
        <v>60</v>
      </c>
      <c r="E348">
        <v>60</v>
      </c>
      <c r="F348">
        <v>0</v>
      </c>
      <c r="G348">
        <v>0</v>
      </c>
      <c r="H348" t="s">
        <v>81</v>
      </c>
    </row>
    <row r="349" spans="1:8" x14ac:dyDescent="0.25">
      <c r="A349" s="1">
        <v>43525</v>
      </c>
      <c r="B349" t="s">
        <v>92</v>
      </c>
      <c r="C349" t="s">
        <v>46</v>
      </c>
      <c r="D349">
        <v>33</v>
      </c>
      <c r="E349">
        <v>33</v>
      </c>
      <c r="F349">
        <v>0</v>
      </c>
      <c r="G349">
        <v>0</v>
      </c>
      <c r="H349" t="s">
        <v>81</v>
      </c>
    </row>
    <row r="350" spans="1:8" x14ac:dyDescent="0.25">
      <c r="A350" s="1">
        <v>43525</v>
      </c>
      <c r="B350" t="s">
        <v>92</v>
      </c>
      <c r="C350" t="s">
        <v>47</v>
      </c>
      <c r="D350">
        <v>306</v>
      </c>
      <c r="E350">
        <v>306</v>
      </c>
      <c r="F350">
        <v>0</v>
      </c>
      <c r="G350">
        <v>0</v>
      </c>
      <c r="H350" t="s">
        <v>81</v>
      </c>
    </row>
    <row r="351" spans="1:8" x14ac:dyDescent="0.25">
      <c r="A351" s="1">
        <v>43525</v>
      </c>
      <c r="B351" t="s">
        <v>92</v>
      </c>
      <c r="C351" t="s">
        <v>48</v>
      </c>
      <c r="D351">
        <v>82</v>
      </c>
      <c r="E351">
        <v>82</v>
      </c>
      <c r="F351">
        <v>0</v>
      </c>
      <c r="G351">
        <v>0</v>
      </c>
      <c r="H351" t="s">
        <v>81</v>
      </c>
    </row>
    <row r="352" spans="1:8" x14ac:dyDescent="0.25">
      <c r="A352" s="1">
        <v>43525</v>
      </c>
      <c r="B352" t="s">
        <v>92</v>
      </c>
      <c r="C352" t="s">
        <v>50</v>
      </c>
      <c r="D352">
        <v>612</v>
      </c>
      <c r="E352">
        <v>612</v>
      </c>
      <c r="F352">
        <v>0</v>
      </c>
      <c r="G352">
        <v>0</v>
      </c>
      <c r="H352" t="s">
        <v>81</v>
      </c>
    </row>
    <row r="353" spans="1:8" x14ac:dyDescent="0.25">
      <c r="A353" s="1">
        <v>43525</v>
      </c>
      <c r="B353" t="s">
        <v>152</v>
      </c>
      <c r="C353" t="s">
        <v>46</v>
      </c>
      <c r="D353">
        <v>108</v>
      </c>
      <c r="E353">
        <v>108</v>
      </c>
      <c r="F353">
        <v>0</v>
      </c>
      <c r="G353">
        <v>0</v>
      </c>
      <c r="H353" t="s">
        <v>81</v>
      </c>
    </row>
    <row r="354" spans="1:8" x14ac:dyDescent="0.25">
      <c r="A354" s="1">
        <v>43525</v>
      </c>
      <c r="B354" t="s">
        <v>152</v>
      </c>
      <c r="C354" t="s">
        <v>47</v>
      </c>
      <c r="D354">
        <v>112</v>
      </c>
      <c r="E354">
        <v>112</v>
      </c>
      <c r="F354">
        <v>0</v>
      </c>
      <c r="G354">
        <v>0</v>
      </c>
      <c r="H354" t="s">
        <v>81</v>
      </c>
    </row>
    <row r="355" spans="1:8" x14ac:dyDescent="0.25">
      <c r="A355" s="1">
        <v>43525</v>
      </c>
      <c r="B355" t="s">
        <v>152</v>
      </c>
      <c r="C355" t="s">
        <v>48</v>
      </c>
      <c r="D355">
        <v>53</v>
      </c>
      <c r="E355">
        <v>53</v>
      </c>
      <c r="F355">
        <v>0</v>
      </c>
      <c r="G355">
        <v>0</v>
      </c>
      <c r="H355" t="s">
        <v>81</v>
      </c>
    </row>
    <row r="356" spans="1:8" x14ac:dyDescent="0.25">
      <c r="A356" s="1">
        <v>43525</v>
      </c>
      <c r="B356" t="s">
        <v>152</v>
      </c>
      <c r="C356" t="s">
        <v>50</v>
      </c>
      <c r="D356">
        <v>121</v>
      </c>
      <c r="E356">
        <v>121</v>
      </c>
      <c r="F356">
        <v>0</v>
      </c>
      <c r="G356">
        <v>0</v>
      </c>
      <c r="H356" t="s">
        <v>81</v>
      </c>
    </row>
    <row r="357" spans="1:8" x14ac:dyDescent="0.25">
      <c r="A357" s="1">
        <v>43525</v>
      </c>
      <c r="B357" t="s">
        <v>153</v>
      </c>
      <c r="C357" t="s">
        <v>46</v>
      </c>
      <c r="D357">
        <v>114</v>
      </c>
      <c r="E357">
        <v>114</v>
      </c>
      <c r="F357">
        <v>0</v>
      </c>
      <c r="G357">
        <v>0</v>
      </c>
      <c r="H357" t="s">
        <v>81</v>
      </c>
    </row>
    <row r="358" spans="1:8" x14ac:dyDescent="0.25">
      <c r="A358" s="1">
        <v>43525</v>
      </c>
      <c r="B358" t="s">
        <v>153</v>
      </c>
      <c r="C358" t="s">
        <v>47</v>
      </c>
      <c r="D358">
        <v>56</v>
      </c>
      <c r="E358">
        <v>56</v>
      </c>
      <c r="F358">
        <v>0</v>
      </c>
      <c r="G358">
        <v>0</v>
      </c>
      <c r="H358" t="s">
        <v>81</v>
      </c>
    </row>
    <row r="359" spans="1:8" x14ac:dyDescent="0.25">
      <c r="A359" s="1">
        <v>43525</v>
      </c>
      <c r="B359" t="s">
        <v>153</v>
      </c>
      <c r="C359" t="s">
        <v>48</v>
      </c>
      <c r="D359">
        <v>44</v>
      </c>
      <c r="E359">
        <v>44</v>
      </c>
      <c r="F359">
        <v>0</v>
      </c>
      <c r="G359">
        <v>0</v>
      </c>
      <c r="H359" t="s">
        <v>81</v>
      </c>
    </row>
    <row r="360" spans="1:8" x14ac:dyDescent="0.25">
      <c r="A360" s="1">
        <v>43525</v>
      </c>
      <c r="B360" t="s">
        <v>153</v>
      </c>
      <c r="C360" t="s">
        <v>50</v>
      </c>
      <c r="D360">
        <v>20</v>
      </c>
      <c r="E360">
        <v>20</v>
      </c>
      <c r="F360">
        <v>0</v>
      </c>
      <c r="G360">
        <v>0</v>
      </c>
      <c r="H360" t="s">
        <v>81</v>
      </c>
    </row>
    <row r="361" spans="1:8" x14ac:dyDescent="0.25">
      <c r="A361" s="1">
        <v>43525</v>
      </c>
      <c r="B361" t="s">
        <v>154</v>
      </c>
      <c r="C361" t="s">
        <v>46</v>
      </c>
      <c r="D361">
        <v>17</v>
      </c>
      <c r="E361">
        <v>17</v>
      </c>
      <c r="F361">
        <v>0</v>
      </c>
      <c r="G361">
        <v>0</v>
      </c>
      <c r="H361" t="s">
        <v>81</v>
      </c>
    </row>
    <row r="362" spans="1:8" x14ac:dyDescent="0.25">
      <c r="A362" s="1">
        <v>43525</v>
      </c>
      <c r="B362" t="s">
        <v>154</v>
      </c>
      <c r="C362" t="s">
        <v>47</v>
      </c>
      <c r="D362">
        <v>52</v>
      </c>
      <c r="E362">
        <v>52</v>
      </c>
      <c r="F362">
        <v>0</v>
      </c>
      <c r="G362">
        <v>0</v>
      </c>
      <c r="H362" t="s">
        <v>81</v>
      </c>
    </row>
    <row r="363" spans="1:8" x14ac:dyDescent="0.25">
      <c r="A363" s="1">
        <v>43525</v>
      </c>
      <c r="B363" t="s">
        <v>154</v>
      </c>
      <c r="C363" t="s">
        <v>48</v>
      </c>
      <c r="D363">
        <v>25</v>
      </c>
      <c r="E363">
        <v>25</v>
      </c>
      <c r="F363">
        <v>0</v>
      </c>
      <c r="G363">
        <v>0</v>
      </c>
      <c r="H363" t="s">
        <v>81</v>
      </c>
    </row>
    <row r="364" spans="1:8" x14ac:dyDescent="0.25">
      <c r="A364" s="1">
        <v>43525</v>
      </c>
      <c r="B364" t="s">
        <v>154</v>
      </c>
      <c r="C364" t="s">
        <v>50</v>
      </c>
      <c r="D364">
        <v>93</v>
      </c>
      <c r="E364">
        <v>93</v>
      </c>
      <c r="F364">
        <v>0</v>
      </c>
      <c r="G364">
        <v>0</v>
      </c>
      <c r="H364" t="s">
        <v>81</v>
      </c>
    </row>
    <row r="365" spans="1:8" x14ac:dyDescent="0.25">
      <c r="A365" s="1">
        <v>43525</v>
      </c>
      <c r="B365" t="s">
        <v>155</v>
      </c>
      <c r="C365" t="s">
        <v>46</v>
      </c>
      <c r="D365">
        <v>190</v>
      </c>
      <c r="E365">
        <v>190</v>
      </c>
      <c r="F365">
        <v>0</v>
      </c>
      <c r="G365">
        <v>0</v>
      </c>
      <c r="H365" t="s">
        <v>81</v>
      </c>
    </row>
    <row r="366" spans="1:8" x14ac:dyDescent="0.25">
      <c r="A366" s="1">
        <v>43525</v>
      </c>
      <c r="B366" t="s">
        <v>155</v>
      </c>
      <c r="C366" t="s">
        <v>47</v>
      </c>
      <c r="D366">
        <v>206</v>
      </c>
      <c r="E366">
        <v>206</v>
      </c>
      <c r="F366">
        <v>0</v>
      </c>
      <c r="G366">
        <v>0</v>
      </c>
      <c r="H366" t="s">
        <v>81</v>
      </c>
    </row>
    <row r="367" spans="1:8" x14ac:dyDescent="0.25">
      <c r="A367" s="1">
        <v>43525</v>
      </c>
      <c r="B367" t="s">
        <v>155</v>
      </c>
      <c r="C367" t="s">
        <v>48</v>
      </c>
      <c r="D367">
        <v>130</v>
      </c>
      <c r="E367">
        <v>130</v>
      </c>
      <c r="F367">
        <v>0</v>
      </c>
      <c r="G367">
        <v>0</v>
      </c>
      <c r="H367" t="s">
        <v>81</v>
      </c>
    </row>
    <row r="368" spans="1:8" x14ac:dyDescent="0.25">
      <c r="A368" s="1">
        <v>43525</v>
      </c>
      <c r="B368" t="s">
        <v>155</v>
      </c>
      <c r="C368" t="s">
        <v>50</v>
      </c>
      <c r="D368">
        <v>283</v>
      </c>
      <c r="E368">
        <v>283</v>
      </c>
      <c r="F368">
        <v>0</v>
      </c>
      <c r="G368">
        <v>0</v>
      </c>
      <c r="H368" t="s">
        <v>81</v>
      </c>
    </row>
    <row r="369" spans="1:8" x14ac:dyDescent="0.25">
      <c r="A369" s="1">
        <v>43525</v>
      </c>
      <c r="B369" t="s">
        <v>156</v>
      </c>
      <c r="C369" t="s">
        <v>46</v>
      </c>
      <c r="D369">
        <v>154</v>
      </c>
      <c r="E369">
        <v>154</v>
      </c>
      <c r="F369">
        <v>0</v>
      </c>
      <c r="G369">
        <v>0</v>
      </c>
      <c r="H369" t="s">
        <v>81</v>
      </c>
    </row>
    <row r="370" spans="1:8" x14ac:dyDescent="0.25">
      <c r="A370" s="1">
        <v>43525</v>
      </c>
      <c r="B370" t="s">
        <v>156</v>
      </c>
      <c r="C370" t="s">
        <v>47</v>
      </c>
      <c r="D370">
        <v>142</v>
      </c>
      <c r="E370">
        <v>142</v>
      </c>
      <c r="F370">
        <v>0</v>
      </c>
      <c r="G370">
        <v>0</v>
      </c>
      <c r="H370" t="s">
        <v>81</v>
      </c>
    </row>
    <row r="371" spans="1:8" x14ac:dyDescent="0.25">
      <c r="A371" s="1">
        <v>43525</v>
      </c>
      <c r="B371" t="s">
        <v>156</v>
      </c>
      <c r="C371" t="s">
        <v>48</v>
      </c>
      <c r="D371">
        <v>127</v>
      </c>
      <c r="E371">
        <v>127</v>
      </c>
      <c r="F371">
        <v>0</v>
      </c>
      <c r="G371">
        <v>0</v>
      </c>
      <c r="H371" t="s">
        <v>81</v>
      </c>
    </row>
    <row r="372" spans="1:8" x14ac:dyDescent="0.25">
      <c r="A372" s="1">
        <v>43525</v>
      </c>
      <c r="B372" t="s">
        <v>156</v>
      </c>
      <c r="C372" t="s">
        <v>50</v>
      </c>
      <c r="D372">
        <v>309</v>
      </c>
      <c r="E372">
        <v>309</v>
      </c>
      <c r="F372">
        <v>0</v>
      </c>
      <c r="G372">
        <v>0</v>
      </c>
      <c r="H372" t="s">
        <v>81</v>
      </c>
    </row>
    <row r="373" spans="1:8" x14ac:dyDescent="0.25">
      <c r="A373" s="1">
        <v>43525</v>
      </c>
      <c r="B373" t="s">
        <v>93</v>
      </c>
      <c r="C373" t="s">
        <v>46</v>
      </c>
      <c r="D373">
        <v>272</v>
      </c>
      <c r="E373">
        <v>272</v>
      </c>
      <c r="F373">
        <v>0</v>
      </c>
      <c r="G373">
        <v>0</v>
      </c>
      <c r="H373" t="s">
        <v>81</v>
      </c>
    </row>
    <row r="374" spans="1:8" x14ac:dyDescent="0.25">
      <c r="A374" s="1">
        <v>43525</v>
      </c>
      <c r="B374" t="s">
        <v>93</v>
      </c>
      <c r="C374" t="s">
        <v>47</v>
      </c>
      <c r="D374">
        <v>211</v>
      </c>
      <c r="E374">
        <v>211</v>
      </c>
      <c r="F374">
        <v>0</v>
      </c>
      <c r="G374">
        <v>0</v>
      </c>
      <c r="H374" t="s">
        <v>81</v>
      </c>
    </row>
    <row r="375" spans="1:8" x14ac:dyDescent="0.25">
      <c r="A375" s="1">
        <v>43525</v>
      </c>
      <c r="B375" t="s">
        <v>93</v>
      </c>
      <c r="C375" t="s">
        <v>48</v>
      </c>
      <c r="D375">
        <v>188</v>
      </c>
      <c r="E375">
        <v>188</v>
      </c>
      <c r="F375">
        <v>0</v>
      </c>
      <c r="G375">
        <v>0</v>
      </c>
      <c r="H375" t="s">
        <v>81</v>
      </c>
    </row>
    <row r="376" spans="1:8" x14ac:dyDescent="0.25">
      <c r="A376" s="1">
        <v>43525</v>
      </c>
      <c r="B376" t="s">
        <v>93</v>
      </c>
      <c r="C376" t="s">
        <v>50</v>
      </c>
      <c r="D376">
        <v>417</v>
      </c>
      <c r="E376">
        <v>417</v>
      </c>
      <c r="F376">
        <v>0</v>
      </c>
      <c r="G376">
        <v>0</v>
      </c>
      <c r="H376" t="s">
        <v>81</v>
      </c>
    </row>
    <row r="377" spans="1:8" x14ac:dyDescent="0.25">
      <c r="A377" s="1">
        <v>43525</v>
      </c>
      <c r="B377" t="s">
        <v>157</v>
      </c>
      <c r="C377" t="s">
        <v>46</v>
      </c>
      <c r="D377">
        <v>145</v>
      </c>
      <c r="E377">
        <v>145</v>
      </c>
      <c r="F377">
        <v>0</v>
      </c>
      <c r="G377">
        <v>0</v>
      </c>
      <c r="H377" t="s">
        <v>81</v>
      </c>
    </row>
    <row r="378" spans="1:8" x14ac:dyDescent="0.25">
      <c r="A378" s="1">
        <v>43525</v>
      </c>
      <c r="B378" t="s">
        <v>157</v>
      </c>
      <c r="C378" t="s">
        <v>47</v>
      </c>
      <c r="D378">
        <v>90</v>
      </c>
      <c r="E378">
        <v>90</v>
      </c>
      <c r="F378">
        <v>0</v>
      </c>
      <c r="G378">
        <v>0</v>
      </c>
      <c r="H378" t="s">
        <v>81</v>
      </c>
    </row>
    <row r="379" spans="1:8" x14ac:dyDescent="0.25">
      <c r="A379" s="1">
        <v>43525</v>
      </c>
      <c r="B379" t="s">
        <v>157</v>
      </c>
      <c r="C379" t="s">
        <v>48</v>
      </c>
      <c r="D379">
        <v>73</v>
      </c>
      <c r="E379">
        <v>73</v>
      </c>
      <c r="F379">
        <v>0</v>
      </c>
      <c r="G379">
        <v>0</v>
      </c>
      <c r="H379" t="s">
        <v>81</v>
      </c>
    </row>
    <row r="380" spans="1:8" x14ac:dyDescent="0.25">
      <c r="A380" s="1">
        <v>43525</v>
      </c>
      <c r="B380" t="s">
        <v>157</v>
      </c>
      <c r="C380" t="s">
        <v>50</v>
      </c>
      <c r="D380">
        <v>170</v>
      </c>
      <c r="E380">
        <v>170</v>
      </c>
      <c r="F380">
        <v>0</v>
      </c>
      <c r="G380">
        <v>0</v>
      </c>
      <c r="H380" t="s">
        <v>81</v>
      </c>
    </row>
    <row r="381" spans="1:8" x14ac:dyDescent="0.25">
      <c r="A381" s="1">
        <v>43525</v>
      </c>
      <c r="B381" t="s">
        <v>158</v>
      </c>
      <c r="C381" t="s">
        <v>46</v>
      </c>
      <c r="D381">
        <v>291</v>
      </c>
      <c r="E381">
        <v>291</v>
      </c>
      <c r="F381">
        <v>0</v>
      </c>
      <c r="G381">
        <v>0</v>
      </c>
      <c r="H381" t="s">
        <v>81</v>
      </c>
    </row>
    <row r="382" spans="1:8" x14ac:dyDescent="0.25">
      <c r="A382" s="1">
        <v>43525</v>
      </c>
      <c r="B382" t="s">
        <v>158</v>
      </c>
      <c r="C382" t="s">
        <v>47</v>
      </c>
      <c r="D382">
        <v>127</v>
      </c>
      <c r="E382">
        <v>127</v>
      </c>
      <c r="F382">
        <v>0</v>
      </c>
      <c r="G382">
        <v>0</v>
      </c>
      <c r="H382" t="s">
        <v>81</v>
      </c>
    </row>
    <row r="383" spans="1:8" x14ac:dyDescent="0.25">
      <c r="A383" s="1">
        <v>43525</v>
      </c>
      <c r="B383" t="s">
        <v>158</v>
      </c>
      <c r="C383" t="s">
        <v>48</v>
      </c>
      <c r="D383">
        <v>81</v>
      </c>
      <c r="E383">
        <v>81</v>
      </c>
      <c r="F383">
        <v>0</v>
      </c>
      <c r="G383">
        <v>0</v>
      </c>
      <c r="H383" t="s">
        <v>81</v>
      </c>
    </row>
    <row r="384" spans="1:8" x14ac:dyDescent="0.25">
      <c r="A384" s="1">
        <v>43525</v>
      </c>
      <c r="B384" t="s">
        <v>158</v>
      </c>
      <c r="C384" t="s">
        <v>50</v>
      </c>
      <c r="D384">
        <v>142</v>
      </c>
      <c r="E384">
        <v>142</v>
      </c>
      <c r="F384">
        <v>0</v>
      </c>
      <c r="G384">
        <v>0</v>
      </c>
      <c r="H384" t="s">
        <v>81</v>
      </c>
    </row>
    <row r="385" spans="1:8" x14ac:dyDescent="0.25">
      <c r="A385" s="1">
        <v>43525</v>
      </c>
      <c r="B385" t="s">
        <v>94</v>
      </c>
      <c r="C385" t="s">
        <v>46</v>
      </c>
      <c r="D385">
        <v>259</v>
      </c>
      <c r="E385">
        <v>259</v>
      </c>
      <c r="F385">
        <v>0</v>
      </c>
      <c r="G385">
        <v>0</v>
      </c>
      <c r="H385" t="s">
        <v>81</v>
      </c>
    </row>
    <row r="386" spans="1:8" x14ac:dyDescent="0.25">
      <c r="A386" s="1">
        <v>43525</v>
      </c>
      <c r="B386" t="s">
        <v>94</v>
      </c>
      <c r="C386" t="s">
        <v>47</v>
      </c>
      <c r="D386">
        <v>885</v>
      </c>
      <c r="E386">
        <v>885</v>
      </c>
      <c r="F386">
        <v>0</v>
      </c>
      <c r="G386">
        <v>0</v>
      </c>
      <c r="H386" t="s">
        <v>81</v>
      </c>
    </row>
    <row r="387" spans="1:8" x14ac:dyDescent="0.25">
      <c r="A387" s="1">
        <v>43525</v>
      </c>
      <c r="B387" t="s">
        <v>94</v>
      </c>
      <c r="C387" t="s">
        <v>48</v>
      </c>
      <c r="D387">
        <v>307</v>
      </c>
      <c r="E387">
        <v>307</v>
      </c>
      <c r="F387">
        <v>0</v>
      </c>
      <c r="G387">
        <v>0</v>
      </c>
      <c r="H387" t="s">
        <v>81</v>
      </c>
    </row>
    <row r="388" spans="1:8" x14ac:dyDescent="0.25">
      <c r="A388" s="1">
        <v>43525</v>
      </c>
      <c r="B388" t="s">
        <v>94</v>
      </c>
      <c r="C388" t="s">
        <v>50</v>
      </c>
      <c r="D388">
        <v>2163</v>
      </c>
      <c r="E388">
        <v>2163</v>
      </c>
      <c r="F388">
        <v>0</v>
      </c>
      <c r="G388">
        <v>0</v>
      </c>
      <c r="H388" t="s">
        <v>81</v>
      </c>
    </row>
    <row r="389" spans="1:8" x14ac:dyDescent="0.25">
      <c r="A389" s="1">
        <v>43525</v>
      </c>
      <c r="B389" t="s">
        <v>159</v>
      </c>
      <c r="C389" t="s">
        <v>46</v>
      </c>
      <c r="D389">
        <v>118</v>
      </c>
      <c r="E389">
        <v>118</v>
      </c>
      <c r="F389">
        <v>0</v>
      </c>
      <c r="G389">
        <v>0</v>
      </c>
      <c r="H389" t="s">
        <v>81</v>
      </c>
    </row>
    <row r="390" spans="1:8" x14ac:dyDescent="0.25">
      <c r="A390" s="1">
        <v>43525</v>
      </c>
      <c r="B390" t="s">
        <v>159</v>
      </c>
      <c r="C390" t="s">
        <v>47</v>
      </c>
      <c r="D390">
        <v>69</v>
      </c>
      <c r="E390">
        <v>69</v>
      </c>
      <c r="F390">
        <v>0</v>
      </c>
      <c r="G390">
        <v>0</v>
      </c>
      <c r="H390" t="s">
        <v>81</v>
      </c>
    </row>
    <row r="391" spans="1:8" x14ac:dyDescent="0.25">
      <c r="A391" s="1">
        <v>43525</v>
      </c>
      <c r="B391" t="s">
        <v>159</v>
      </c>
      <c r="C391" t="s">
        <v>48</v>
      </c>
      <c r="D391">
        <v>61</v>
      </c>
      <c r="E391">
        <v>61</v>
      </c>
      <c r="F391">
        <v>0</v>
      </c>
      <c r="G391">
        <v>0</v>
      </c>
      <c r="H391" t="s">
        <v>81</v>
      </c>
    </row>
    <row r="392" spans="1:8" x14ac:dyDescent="0.25">
      <c r="A392" s="1">
        <v>43525</v>
      </c>
      <c r="B392" t="s">
        <v>159</v>
      </c>
      <c r="C392" t="s">
        <v>50</v>
      </c>
      <c r="D392">
        <v>108</v>
      </c>
      <c r="E392">
        <v>108</v>
      </c>
      <c r="F392">
        <v>0</v>
      </c>
      <c r="G392">
        <v>0</v>
      </c>
      <c r="H392" t="s">
        <v>81</v>
      </c>
    </row>
    <row r="393" spans="1:8" x14ac:dyDescent="0.25">
      <c r="A393" s="1">
        <v>43525</v>
      </c>
      <c r="B393" t="s">
        <v>160</v>
      </c>
      <c r="C393" t="s">
        <v>46</v>
      </c>
      <c r="D393">
        <v>11</v>
      </c>
      <c r="E393">
        <v>11</v>
      </c>
      <c r="F393">
        <v>0</v>
      </c>
      <c r="G393">
        <v>0</v>
      </c>
      <c r="H393" t="s">
        <v>81</v>
      </c>
    </row>
    <row r="394" spans="1:8" x14ac:dyDescent="0.25">
      <c r="A394" s="1">
        <v>43525</v>
      </c>
      <c r="B394" t="s">
        <v>160</v>
      </c>
      <c r="C394" t="s">
        <v>47</v>
      </c>
      <c r="D394">
        <v>36</v>
      </c>
      <c r="E394">
        <v>36</v>
      </c>
      <c r="F394">
        <v>0</v>
      </c>
      <c r="G394">
        <v>0</v>
      </c>
      <c r="H394" t="s">
        <v>81</v>
      </c>
    </row>
    <row r="395" spans="1:8" x14ac:dyDescent="0.25">
      <c r="A395" s="1">
        <v>43525</v>
      </c>
      <c r="B395" t="s">
        <v>160</v>
      </c>
      <c r="C395" t="s">
        <v>48</v>
      </c>
      <c r="D395">
        <v>17</v>
      </c>
      <c r="E395">
        <v>17</v>
      </c>
      <c r="F395">
        <v>0</v>
      </c>
      <c r="G395">
        <v>0</v>
      </c>
      <c r="H395" t="s">
        <v>81</v>
      </c>
    </row>
    <row r="396" spans="1:8" x14ac:dyDescent="0.25">
      <c r="A396" s="1">
        <v>43525</v>
      </c>
      <c r="B396" t="s">
        <v>160</v>
      </c>
      <c r="C396" t="s">
        <v>50</v>
      </c>
      <c r="D396">
        <v>107</v>
      </c>
      <c r="E396">
        <v>107</v>
      </c>
      <c r="F396">
        <v>0</v>
      </c>
      <c r="G396">
        <v>0</v>
      </c>
      <c r="H396" t="s">
        <v>81</v>
      </c>
    </row>
    <row r="397" spans="1:8" x14ac:dyDescent="0.25">
      <c r="A397" s="1">
        <v>43525</v>
      </c>
      <c r="B397" t="s">
        <v>13</v>
      </c>
      <c r="C397" t="s">
        <v>46</v>
      </c>
      <c r="D397">
        <v>185</v>
      </c>
      <c r="E397">
        <v>185</v>
      </c>
      <c r="F397">
        <v>0</v>
      </c>
      <c r="G397">
        <v>0</v>
      </c>
      <c r="H397" t="s">
        <v>81</v>
      </c>
    </row>
    <row r="398" spans="1:8" x14ac:dyDescent="0.25">
      <c r="A398" s="1">
        <v>43525</v>
      </c>
      <c r="B398" t="s">
        <v>13</v>
      </c>
      <c r="C398" t="s">
        <v>47</v>
      </c>
      <c r="D398">
        <v>102</v>
      </c>
      <c r="E398">
        <v>102</v>
      </c>
      <c r="F398">
        <v>0</v>
      </c>
      <c r="G398">
        <v>0</v>
      </c>
      <c r="H398" t="s">
        <v>81</v>
      </c>
    </row>
    <row r="399" spans="1:8" x14ac:dyDescent="0.25">
      <c r="A399" s="1">
        <v>43525</v>
      </c>
      <c r="B399" t="s">
        <v>13</v>
      </c>
      <c r="C399" t="s">
        <v>48</v>
      </c>
      <c r="D399">
        <v>79</v>
      </c>
      <c r="E399">
        <v>79</v>
      </c>
      <c r="F399">
        <v>0</v>
      </c>
      <c r="G399">
        <v>0</v>
      </c>
      <c r="H399" t="s">
        <v>81</v>
      </c>
    </row>
    <row r="400" spans="1:8" x14ac:dyDescent="0.25">
      <c r="A400" s="1">
        <v>43525</v>
      </c>
      <c r="B400" t="s">
        <v>13</v>
      </c>
      <c r="C400" t="s">
        <v>50</v>
      </c>
      <c r="D400">
        <v>78</v>
      </c>
      <c r="E400">
        <v>78</v>
      </c>
      <c r="F400">
        <v>0</v>
      </c>
      <c r="G400">
        <v>0</v>
      </c>
      <c r="H400" t="s">
        <v>81</v>
      </c>
    </row>
    <row r="401" spans="1:8" x14ac:dyDescent="0.25">
      <c r="A401" s="1">
        <v>43525</v>
      </c>
      <c r="B401" t="s">
        <v>95</v>
      </c>
      <c r="C401" t="s">
        <v>46</v>
      </c>
      <c r="D401">
        <v>624</v>
      </c>
      <c r="E401">
        <v>624</v>
      </c>
      <c r="F401">
        <v>0</v>
      </c>
      <c r="G401">
        <v>0</v>
      </c>
      <c r="H401" t="s">
        <v>81</v>
      </c>
    </row>
    <row r="402" spans="1:8" x14ac:dyDescent="0.25">
      <c r="A402" s="1">
        <v>43525</v>
      </c>
      <c r="B402" t="s">
        <v>95</v>
      </c>
      <c r="C402" t="s">
        <v>47</v>
      </c>
      <c r="D402">
        <v>312</v>
      </c>
      <c r="E402">
        <v>312</v>
      </c>
      <c r="F402">
        <v>0</v>
      </c>
      <c r="G402">
        <v>0</v>
      </c>
      <c r="H402" t="s">
        <v>81</v>
      </c>
    </row>
    <row r="403" spans="1:8" x14ac:dyDescent="0.25">
      <c r="A403" s="1">
        <v>43525</v>
      </c>
      <c r="B403" t="s">
        <v>95</v>
      </c>
      <c r="C403" t="s">
        <v>48</v>
      </c>
      <c r="D403">
        <v>202</v>
      </c>
      <c r="E403">
        <v>202</v>
      </c>
      <c r="F403">
        <v>0</v>
      </c>
      <c r="G403">
        <v>0</v>
      </c>
      <c r="H403" t="s">
        <v>81</v>
      </c>
    </row>
    <row r="404" spans="1:8" x14ac:dyDescent="0.25">
      <c r="A404" s="1">
        <v>43525</v>
      </c>
      <c r="B404" t="s">
        <v>95</v>
      </c>
      <c r="C404" t="s">
        <v>50</v>
      </c>
      <c r="D404">
        <v>268</v>
      </c>
      <c r="E404">
        <v>268</v>
      </c>
      <c r="F404">
        <v>0</v>
      </c>
      <c r="G404">
        <v>0</v>
      </c>
      <c r="H404" t="s">
        <v>81</v>
      </c>
    </row>
    <row r="405" spans="1:8" x14ac:dyDescent="0.25">
      <c r="A405" s="1">
        <v>43525</v>
      </c>
      <c r="B405" t="s">
        <v>96</v>
      </c>
      <c r="C405" t="s">
        <v>46</v>
      </c>
      <c r="D405">
        <v>330</v>
      </c>
      <c r="E405">
        <v>330</v>
      </c>
      <c r="F405">
        <v>0</v>
      </c>
      <c r="G405">
        <v>0</v>
      </c>
      <c r="H405" t="s">
        <v>81</v>
      </c>
    </row>
    <row r="406" spans="1:8" x14ac:dyDescent="0.25">
      <c r="A406" s="1">
        <v>43525</v>
      </c>
      <c r="B406" t="s">
        <v>96</v>
      </c>
      <c r="C406" t="s">
        <v>47</v>
      </c>
      <c r="D406">
        <v>566</v>
      </c>
      <c r="E406">
        <v>566</v>
      </c>
      <c r="F406">
        <v>0</v>
      </c>
      <c r="G406">
        <v>0</v>
      </c>
      <c r="H406" t="s">
        <v>81</v>
      </c>
    </row>
    <row r="407" spans="1:8" x14ac:dyDescent="0.25">
      <c r="A407" s="1">
        <v>43525</v>
      </c>
      <c r="B407" t="s">
        <v>96</v>
      </c>
      <c r="C407" t="s">
        <v>48</v>
      </c>
      <c r="D407">
        <v>271</v>
      </c>
      <c r="E407">
        <v>271</v>
      </c>
      <c r="F407">
        <v>0</v>
      </c>
      <c r="G407">
        <v>0</v>
      </c>
      <c r="H407" t="s">
        <v>81</v>
      </c>
    </row>
    <row r="408" spans="1:8" x14ac:dyDescent="0.25">
      <c r="A408" s="1">
        <v>43525</v>
      </c>
      <c r="B408" t="s">
        <v>96</v>
      </c>
      <c r="C408" t="s">
        <v>50</v>
      </c>
      <c r="D408">
        <v>674</v>
      </c>
      <c r="E408">
        <v>674</v>
      </c>
      <c r="F408">
        <v>0</v>
      </c>
      <c r="G408">
        <v>0</v>
      </c>
      <c r="H408" t="s">
        <v>81</v>
      </c>
    </row>
    <row r="409" spans="1:8" x14ac:dyDescent="0.25">
      <c r="A409" s="1">
        <v>43525</v>
      </c>
      <c r="B409" t="s">
        <v>161</v>
      </c>
      <c r="C409" t="s">
        <v>46</v>
      </c>
      <c r="D409">
        <v>61</v>
      </c>
      <c r="E409">
        <v>61</v>
      </c>
      <c r="F409">
        <v>0</v>
      </c>
      <c r="G409">
        <v>0</v>
      </c>
      <c r="H409" t="s">
        <v>81</v>
      </c>
    </row>
    <row r="410" spans="1:8" x14ac:dyDescent="0.25">
      <c r="A410" s="1">
        <v>43525</v>
      </c>
      <c r="B410" t="s">
        <v>161</v>
      </c>
      <c r="C410" t="s">
        <v>47</v>
      </c>
      <c r="D410">
        <v>139</v>
      </c>
      <c r="E410">
        <v>139</v>
      </c>
      <c r="F410">
        <v>0</v>
      </c>
      <c r="G410">
        <v>0</v>
      </c>
      <c r="H410" t="s">
        <v>81</v>
      </c>
    </row>
    <row r="411" spans="1:8" x14ac:dyDescent="0.25">
      <c r="A411" s="1">
        <v>43525</v>
      </c>
      <c r="B411" t="s">
        <v>161</v>
      </c>
      <c r="C411" t="s">
        <v>48</v>
      </c>
      <c r="D411">
        <v>51</v>
      </c>
      <c r="E411">
        <v>51</v>
      </c>
      <c r="F411">
        <v>0</v>
      </c>
      <c r="G411">
        <v>0</v>
      </c>
      <c r="H411" t="s">
        <v>81</v>
      </c>
    </row>
    <row r="412" spans="1:8" x14ac:dyDescent="0.25">
      <c r="A412" s="1">
        <v>43525</v>
      </c>
      <c r="B412" t="s">
        <v>161</v>
      </c>
      <c r="C412" t="s">
        <v>50</v>
      </c>
      <c r="D412">
        <v>394</v>
      </c>
      <c r="E412">
        <v>394</v>
      </c>
      <c r="F412">
        <v>0</v>
      </c>
      <c r="G412">
        <v>0</v>
      </c>
      <c r="H412" t="s">
        <v>81</v>
      </c>
    </row>
    <row r="413" spans="1:8" x14ac:dyDescent="0.25">
      <c r="A413" s="1">
        <v>43556</v>
      </c>
      <c r="B413" t="s">
        <v>80</v>
      </c>
      <c r="C413" t="s">
        <v>46</v>
      </c>
      <c r="D413">
        <v>4491</v>
      </c>
      <c r="E413">
        <v>4491</v>
      </c>
      <c r="F413">
        <v>0</v>
      </c>
      <c r="G413">
        <v>0</v>
      </c>
      <c r="H413" t="s">
        <v>81</v>
      </c>
    </row>
    <row r="414" spans="1:8" x14ac:dyDescent="0.25">
      <c r="A414" s="1">
        <v>43556</v>
      </c>
      <c r="B414" t="s">
        <v>80</v>
      </c>
      <c r="C414" t="s">
        <v>47</v>
      </c>
      <c r="D414">
        <v>5107</v>
      </c>
      <c r="E414">
        <v>5107</v>
      </c>
      <c r="F414">
        <v>0</v>
      </c>
      <c r="G414">
        <v>0</v>
      </c>
      <c r="H414" t="s">
        <v>81</v>
      </c>
    </row>
    <row r="415" spans="1:8" x14ac:dyDescent="0.25">
      <c r="A415" s="1">
        <v>43556</v>
      </c>
      <c r="B415" t="s">
        <v>80</v>
      </c>
      <c r="C415" t="s">
        <v>48</v>
      </c>
      <c r="D415">
        <v>2945</v>
      </c>
      <c r="E415">
        <v>2945</v>
      </c>
      <c r="F415">
        <v>0</v>
      </c>
      <c r="G415">
        <v>0</v>
      </c>
      <c r="H415" t="s">
        <v>81</v>
      </c>
    </row>
    <row r="416" spans="1:8" x14ac:dyDescent="0.25">
      <c r="A416" s="1">
        <v>43556</v>
      </c>
      <c r="B416" t="s">
        <v>80</v>
      </c>
      <c r="C416" t="s">
        <v>49</v>
      </c>
      <c r="D416">
        <v>1494</v>
      </c>
      <c r="E416">
        <v>1494</v>
      </c>
      <c r="F416">
        <v>0</v>
      </c>
      <c r="G416">
        <v>0</v>
      </c>
      <c r="H416" t="s">
        <v>81</v>
      </c>
    </row>
    <row r="417" spans="1:8" x14ac:dyDescent="0.25">
      <c r="A417" s="1">
        <v>43556</v>
      </c>
      <c r="B417" t="s">
        <v>80</v>
      </c>
      <c r="C417" t="s">
        <v>50</v>
      </c>
      <c r="D417">
        <v>9946</v>
      </c>
      <c r="E417">
        <v>9946</v>
      </c>
      <c r="F417">
        <v>0</v>
      </c>
      <c r="G417">
        <v>0</v>
      </c>
      <c r="H417" t="s">
        <v>81</v>
      </c>
    </row>
    <row r="418" spans="1:8" x14ac:dyDescent="0.25">
      <c r="A418" s="1">
        <v>43556</v>
      </c>
      <c r="B418" t="s">
        <v>145</v>
      </c>
      <c r="C418" t="s">
        <v>46</v>
      </c>
      <c r="D418">
        <v>139</v>
      </c>
      <c r="E418">
        <v>139</v>
      </c>
      <c r="F418">
        <v>0</v>
      </c>
      <c r="G418">
        <v>0</v>
      </c>
      <c r="H418" t="s">
        <v>81</v>
      </c>
    </row>
    <row r="419" spans="1:8" x14ac:dyDescent="0.25">
      <c r="A419" s="1">
        <v>43556</v>
      </c>
      <c r="B419" t="s">
        <v>145</v>
      </c>
      <c r="C419" t="s">
        <v>47</v>
      </c>
      <c r="D419">
        <v>250</v>
      </c>
      <c r="E419">
        <v>250</v>
      </c>
      <c r="F419">
        <v>0</v>
      </c>
      <c r="G419">
        <v>0</v>
      </c>
      <c r="H419" t="s">
        <v>81</v>
      </c>
    </row>
    <row r="420" spans="1:8" x14ac:dyDescent="0.25">
      <c r="A420" s="1">
        <v>43556</v>
      </c>
      <c r="B420" t="s">
        <v>145</v>
      </c>
      <c r="C420" t="s">
        <v>48</v>
      </c>
      <c r="D420">
        <v>97</v>
      </c>
      <c r="E420">
        <v>97</v>
      </c>
      <c r="F420">
        <v>0</v>
      </c>
      <c r="G420">
        <v>0</v>
      </c>
      <c r="H420" t="s">
        <v>81</v>
      </c>
    </row>
    <row r="421" spans="1:8" x14ac:dyDescent="0.25">
      <c r="A421" s="1">
        <v>43556</v>
      </c>
      <c r="B421" t="s">
        <v>145</v>
      </c>
      <c r="C421" t="s">
        <v>50</v>
      </c>
      <c r="D421">
        <v>326</v>
      </c>
      <c r="E421">
        <v>326</v>
      </c>
      <c r="F421">
        <v>0</v>
      </c>
      <c r="G421">
        <v>0</v>
      </c>
      <c r="H421" t="s">
        <v>81</v>
      </c>
    </row>
    <row r="422" spans="1:8" x14ac:dyDescent="0.25">
      <c r="A422" s="1">
        <v>43556</v>
      </c>
      <c r="B422" t="s">
        <v>83</v>
      </c>
      <c r="C422" t="s">
        <v>46</v>
      </c>
      <c r="D422">
        <v>34</v>
      </c>
      <c r="E422">
        <v>34</v>
      </c>
      <c r="F422">
        <v>0</v>
      </c>
      <c r="G422">
        <v>0</v>
      </c>
      <c r="H422" t="s">
        <v>81</v>
      </c>
    </row>
    <row r="423" spans="1:8" x14ac:dyDescent="0.25">
      <c r="A423" s="1">
        <v>43556</v>
      </c>
      <c r="B423" t="s">
        <v>83</v>
      </c>
      <c r="C423" t="s">
        <v>47</v>
      </c>
      <c r="D423">
        <v>64</v>
      </c>
      <c r="E423">
        <v>64</v>
      </c>
      <c r="F423">
        <v>0</v>
      </c>
      <c r="G423">
        <v>0</v>
      </c>
      <c r="H423" t="s">
        <v>81</v>
      </c>
    </row>
    <row r="424" spans="1:8" x14ac:dyDescent="0.25">
      <c r="A424" s="1">
        <v>43556</v>
      </c>
      <c r="B424" t="s">
        <v>83</v>
      </c>
      <c r="C424" t="s">
        <v>48</v>
      </c>
      <c r="D424">
        <v>52</v>
      </c>
      <c r="E424">
        <v>52</v>
      </c>
      <c r="F424">
        <v>0</v>
      </c>
      <c r="G424">
        <v>0</v>
      </c>
      <c r="H424" t="s">
        <v>81</v>
      </c>
    </row>
    <row r="425" spans="1:8" x14ac:dyDescent="0.25">
      <c r="A425" s="1">
        <v>43556</v>
      </c>
      <c r="B425" t="s">
        <v>83</v>
      </c>
      <c r="C425" t="s">
        <v>50</v>
      </c>
      <c r="D425">
        <v>60</v>
      </c>
      <c r="E425">
        <v>60</v>
      </c>
      <c r="F425">
        <v>0</v>
      </c>
      <c r="G425">
        <v>0</v>
      </c>
      <c r="H425" t="s">
        <v>81</v>
      </c>
    </row>
    <row r="426" spans="1:8" x14ac:dyDescent="0.25">
      <c r="A426" s="1">
        <v>43556</v>
      </c>
      <c r="B426" t="s">
        <v>84</v>
      </c>
      <c r="C426" t="s">
        <v>46</v>
      </c>
      <c r="D426">
        <v>155</v>
      </c>
      <c r="E426">
        <v>155</v>
      </c>
      <c r="F426">
        <v>0</v>
      </c>
      <c r="G426">
        <v>0</v>
      </c>
      <c r="H426" t="s">
        <v>81</v>
      </c>
    </row>
    <row r="427" spans="1:8" x14ac:dyDescent="0.25">
      <c r="A427" s="1">
        <v>43556</v>
      </c>
      <c r="B427" t="s">
        <v>84</v>
      </c>
      <c r="C427" t="s">
        <v>47</v>
      </c>
      <c r="D427">
        <v>89</v>
      </c>
      <c r="E427">
        <v>89</v>
      </c>
      <c r="F427">
        <v>0</v>
      </c>
      <c r="G427">
        <v>0</v>
      </c>
      <c r="H427" t="s">
        <v>81</v>
      </c>
    </row>
    <row r="428" spans="1:8" x14ac:dyDescent="0.25">
      <c r="A428" s="1">
        <v>43556</v>
      </c>
      <c r="B428" t="s">
        <v>84</v>
      </c>
      <c r="C428" t="s">
        <v>48</v>
      </c>
      <c r="D428">
        <v>167</v>
      </c>
      <c r="E428">
        <v>167</v>
      </c>
      <c r="F428">
        <v>0</v>
      </c>
      <c r="G428">
        <v>0</v>
      </c>
      <c r="H428" t="s">
        <v>81</v>
      </c>
    </row>
    <row r="429" spans="1:8" x14ac:dyDescent="0.25">
      <c r="A429" s="1">
        <v>43556</v>
      </c>
      <c r="B429" t="s">
        <v>84</v>
      </c>
      <c r="C429" t="s">
        <v>50</v>
      </c>
      <c r="D429">
        <v>6</v>
      </c>
      <c r="E429">
        <v>6</v>
      </c>
      <c r="F429">
        <v>0</v>
      </c>
      <c r="G429">
        <v>0</v>
      </c>
      <c r="H429" t="s">
        <v>81</v>
      </c>
    </row>
    <row r="430" spans="1:8" x14ac:dyDescent="0.25">
      <c r="A430" s="1">
        <v>43556</v>
      </c>
      <c r="B430" t="s">
        <v>85</v>
      </c>
      <c r="C430" t="s">
        <v>46</v>
      </c>
      <c r="D430">
        <v>111</v>
      </c>
      <c r="E430">
        <v>111</v>
      </c>
      <c r="F430">
        <v>0</v>
      </c>
      <c r="G430">
        <v>0</v>
      </c>
      <c r="H430" t="s">
        <v>81</v>
      </c>
    </row>
    <row r="431" spans="1:8" x14ac:dyDescent="0.25">
      <c r="A431" s="1">
        <v>43556</v>
      </c>
      <c r="B431" t="s">
        <v>85</v>
      </c>
      <c r="C431" t="s">
        <v>47</v>
      </c>
      <c r="D431">
        <v>228</v>
      </c>
      <c r="E431">
        <v>228</v>
      </c>
      <c r="F431">
        <v>0</v>
      </c>
      <c r="G431">
        <v>0</v>
      </c>
      <c r="H431" t="s">
        <v>81</v>
      </c>
    </row>
    <row r="432" spans="1:8" x14ac:dyDescent="0.25">
      <c r="A432" s="1">
        <v>43556</v>
      </c>
      <c r="B432" t="s">
        <v>85</v>
      </c>
      <c r="C432" t="s">
        <v>48</v>
      </c>
      <c r="D432">
        <v>150</v>
      </c>
      <c r="E432">
        <v>150</v>
      </c>
      <c r="F432">
        <v>0</v>
      </c>
      <c r="G432">
        <v>0</v>
      </c>
      <c r="H432" t="s">
        <v>81</v>
      </c>
    </row>
    <row r="433" spans="1:8" x14ac:dyDescent="0.25">
      <c r="A433" s="1">
        <v>43556</v>
      </c>
      <c r="B433" t="s">
        <v>85</v>
      </c>
      <c r="C433" t="s">
        <v>49</v>
      </c>
      <c r="D433">
        <v>1138</v>
      </c>
      <c r="E433">
        <v>1138</v>
      </c>
      <c r="F433">
        <v>0</v>
      </c>
      <c r="G433">
        <v>0</v>
      </c>
      <c r="H433" t="s">
        <v>81</v>
      </c>
    </row>
    <row r="434" spans="1:8" x14ac:dyDescent="0.25">
      <c r="A434" s="1">
        <v>43556</v>
      </c>
      <c r="B434" t="s">
        <v>85</v>
      </c>
      <c r="C434" t="s">
        <v>50</v>
      </c>
      <c r="D434">
        <v>1896</v>
      </c>
      <c r="E434">
        <v>1896</v>
      </c>
      <c r="F434">
        <v>0</v>
      </c>
      <c r="G434">
        <v>0</v>
      </c>
      <c r="H434" t="s">
        <v>81</v>
      </c>
    </row>
    <row r="435" spans="1:8" x14ac:dyDescent="0.25">
      <c r="A435" s="1">
        <v>43556</v>
      </c>
      <c r="B435" t="s">
        <v>146</v>
      </c>
      <c r="C435" t="s">
        <v>46</v>
      </c>
      <c r="D435">
        <v>25</v>
      </c>
      <c r="E435">
        <v>25</v>
      </c>
      <c r="F435">
        <v>0</v>
      </c>
      <c r="G435">
        <v>0</v>
      </c>
      <c r="H435" t="s">
        <v>81</v>
      </c>
    </row>
    <row r="436" spans="1:8" x14ac:dyDescent="0.25">
      <c r="A436" s="1">
        <v>43556</v>
      </c>
      <c r="B436" t="s">
        <v>146</v>
      </c>
      <c r="C436" t="s">
        <v>47</v>
      </c>
      <c r="D436">
        <v>34</v>
      </c>
      <c r="E436">
        <v>34</v>
      </c>
      <c r="F436">
        <v>0</v>
      </c>
      <c r="G436">
        <v>0</v>
      </c>
      <c r="H436" t="s">
        <v>81</v>
      </c>
    </row>
    <row r="437" spans="1:8" x14ac:dyDescent="0.25">
      <c r="A437" s="1">
        <v>43556</v>
      </c>
      <c r="B437" t="s">
        <v>146</v>
      </c>
      <c r="C437" t="s">
        <v>48</v>
      </c>
      <c r="D437">
        <v>22</v>
      </c>
      <c r="E437">
        <v>22</v>
      </c>
      <c r="F437">
        <v>0</v>
      </c>
      <c r="G437">
        <v>0</v>
      </c>
      <c r="H437" t="s">
        <v>81</v>
      </c>
    </row>
    <row r="438" spans="1:8" x14ac:dyDescent="0.25">
      <c r="A438" s="1">
        <v>43556</v>
      </c>
      <c r="B438" t="s">
        <v>146</v>
      </c>
      <c r="C438" t="s">
        <v>49</v>
      </c>
      <c r="D438">
        <v>91</v>
      </c>
      <c r="E438">
        <v>91</v>
      </c>
      <c r="F438">
        <v>0</v>
      </c>
      <c r="G438">
        <v>0</v>
      </c>
      <c r="H438" t="s">
        <v>81</v>
      </c>
    </row>
    <row r="439" spans="1:8" x14ac:dyDescent="0.25">
      <c r="A439" s="1">
        <v>43556</v>
      </c>
      <c r="B439" t="s">
        <v>146</v>
      </c>
      <c r="C439" t="s">
        <v>50</v>
      </c>
      <c r="D439">
        <v>55</v>
      </c>
      <c r="E439">
        <v>55</v>
      </c>
      <c r="F439">
        <v>0</v>
      </c>
      <c r="G439">
        <v>0</v>
      </c>
      <c r="H439" t="s">
        <v>81</v>
      </c>
    </row>
    <row r="440" spans="1:8" x14ac:dyDescent="0.25">
      <c r="A440" s="1">
        <v>43556</v>
      </c>
      <c r="B440" t="s">
        <v>86</v>
      </c>
      <c r="C440" t="s">
        <v>46</v>
      </c>
      <c r="D440">
        <v>598</v>
      </c>
      <c r="E440">
        <v>598</v>
      </c>
      <c r="F440">
        <v>0</v>
      </c>
      <c r="G440">
        <v>0</v>
      </c>
      <c r="H440" t="s">
        <v>81</v>
      </c>
    </row>
    <row r="441" spans="1:8" x14ac:dyDescent="0.25">
      <c r="A441" s="1">
        <v>43556</v>
      </c>
      <c r="B441" t="s">
        <v>86</v>
      </c>
      <c r="C441" t="s">
        <v>47</v>
      </c>
      <c r="D441">
        <v>573</v>
      </c>
      <c r="E441">
        <v>573</v>
      </c>
      <c r="F441">
        <v>0</v>
      </c>
      <c r="G441">
        <v>0</v>
      </c>
      <c r="H441" t="s">
        <v>81</v>
      </c>
    </row>
    <row r="442" spans="1:8" x14ac:dyDescent="0.25">
      <c r="A442" s="1">
        <v>43556</v>
      </c>
      <c r="B442" t="s">
        <v>86</v>
      </c>
      <c r="C442" t="s">
        <v>48</v>
      </c>
      <c r="D442">
        <v>273</v>
      </c>
      <c r="E442">
        <v>273</v>
      </c>
      <c r="F442">
        <v>0</v>
      </c>
      <c r="G442">
        <v>0</v>
      </c>
      <c r="H442" t="s">
        <v>81</v>
      </c>
    </row>
    <row r="443" spans="1:8" x14ac:dyDescent="0.25">
      <c r="A443" s="1">
        <v>43556</v>
      </c>
      <c r="B443" t="s">
        <v>86</v>
      </c>
      <c r="C443" t="s">
        <v>49</v>
      </c>
      <c r="D443">
        <v>265</v>
      </c>
      <c r="E443">
        <v>265</v>
      </c>
      <c r="F443">
        <v>0</v>
      </c>
      <c r="G443">
        <v>0</v>
      </c>
      <c r="H443" t="s">
        <v>81</v>
      </c>
    </row>
    <row r="444" spans="1:8" x14ac:dyDescent="0.25">
      <c r="A444" s="1">
        <v>43556</v>
      </c>
      <c r="B444" t="s">
        <v>86</v>
      </c>
      <c r="C444" t="s">
        <v>50</v>
      </c>
      <c r="D444">
        <v>1114</v>
      </c>
      <c r="E444">
        <v>1114</v>
      </c>
      <c r="F444">
        <v>0</v>
      </c>
      <c r="G444">
        <v>0</v>
      </c>
      <c r="H444" t="s">
        <v>81</v>
      </c>
    </row>
    <row r="445" spans="1:8" x14ac:dyDescent="0.25">
      <c r="A445" s="1">
        <v>43556</v>
      </c>
      <c r="B445" t="s">
        <v>87</v>
      </c>
      <c r="C445" t="s">
        <v>46</v>
      </c>
      <c r="D445">
        <v>36</v>
      </c>
      <c r="E445">
        <v>36</v>
      </c>
      <c r="F445">
        <v>0</v>
      </c>
      <c r="G445">
        <v>0</v>
      </c>
      <c r="H445" t="s">
        <v>81</v>
      </c>
    </row>
    <row r="446" spans="1:8" x14ac:dyDescent="0.25">
      <c r="A446" s="1">
        <v>43556</v>
      </c>
      <c r="B446" t="s">
        <v>87</v>
      </c>
      <c r="C446" t="s">
        <v>47</v>
      </c>
      <c r="D446">
        <v>113</v>
      </c>
      <c r="E446">
        <v>113</v>
      </c>
      <c r="F446">
        <v>0</v>
      </c>
      <c r="G446">
        <v>0</v>
      </c>
      <c r="H446" t="s">
        <v>81</v>
      </c>
    </row>
    <row r="447" spans="1:8" x14ac:dyDescent="0.25">
      <c r="A447" s="1">
        <v>43556</v>
      </c>
      <c r="B447" t="s">
        <v>87</v>
      </c>
      <c r="C447" t="s">
        <v>48</v>
      </c>
      <c r="D447">
        <v>47</v>
      </c>
      <c r="E447">
        <v>47</v>
      </c>
      <c r="F447">
        <v>0</v>
      </c>
      <c r="G447">
        <v>0</v>
      </c>
      <c r="H447" t="s">
        <v>81</v>
      </c>
    </row>
    <row r="448" spans="1:8" x14ac:dyDescent="0.25">
      <c r="A448" s="1">
        <v>43556</v>
      </c>
      <c r="B448" t="s">
        <v>87</v>
      </c>
      <c r="C448" t="s">
        <v>50</v>
      </c>
      <c r="D448">
        <v>70</v>
      </c>
      <c r="E448">
        <v>70</v>
      </c>
      <c r="F448">
        <v>0</v>
      </c>
      <c r="G448">
        <v>0</v>
      </c>
      <c r="H448" t="s">
        <v>81</v>
      </c>
    </row>
    <row r="449" spans="1:8" x14ac:dyDescent="0.25">
      <c r="A449" s="1">
        <v>43556</v>
      </c>
      <c r="B449" t="s">
        <v>88</v>
      </c>
      <c r="C449" t="s">
        <v>46</v>
      </c>
      <c r="D449">
        <v>231</v>
      </c>
      <c r="E449">
        <v>231</v>
      </c>
      <c r="F449">
        <v>0</v>
      </c>
      <c r="G449">
        <v>0</v>
      </c>
      <c r="H449" t="s">
        <v>81</v>
      </c>
    </row>
    <row r="450" spans="1:8" x14ac:dyDescent="0.25">
      <c r="A450" s="1">
        <v>43556</v>
      </c>
      <c r="B450" t="s">
        <v>88</v>
      </c>
      <c r="C450" t="s">
        <v>47</v>
      </c>
      <c r="D450">
        <v>351</v>
      </c>
      <c r="E450">
        <v>351</v>
      </c>
      <c r="F450">
        <v>0</v>
      </c>
      <c r="G450">
        <v>0</v>
      </c>
      <c r="H450" t="s">
        <v>81</v>
      </c>
    </row>
    <row r="451" spans="1:8" x14ac:dyDescent="0.25">
      <c r="A451" s="1">
        <v>43556</v>
      </c>
      <c r="B451" t="s">
        <v>88</v>
      </c>
      <c r="C451" t="s">
        <v>48</v>
      </c>
      <c r="D451">
        <v>164</v>
      </c>
      <c r="E451">
        <v>164</v>
      </c>
      <c r="F451">
        <v>0</v>
      </c>
      <c r="G451">
        <v>0</v>
      </c>
      <c r="H451" t="s">
        <v>81</v>
      </c>
    </row>
    <row r="452" spans="1:8" x14ac:dyDescent="0.25">
      <c r="A452" s="1">
        <v>43556</v>
      </c>
      <c r="B452" t="s">
        <v>88</v>
      </c>
      <c r="C452" t="s">
        <v>49</v>
      </c>
      <c r="D452">
        <v>91</v>
      </c>
      <c r="E452">
        <v>91</v>
      </c>
      <c r="F452">
        <v>0</v>
      </c>
      <c r="G452">
        <v>0</v>
      </c>
      <c r="H452" t="s">
        <v>81</v>
      </c>
    </row>
    <row r="453" spans="1:8" x14ac:dyDescent="0.25">
      <c r="A453" s="1">
        <v>43556</v>
      </c>
      <c r="B453" t="s">
        <v>88</v>
      </c>
      <c r="C453" t="s">
        <v>50</v>
      </c>
      <c r="D453">
        <v>656</v>
      </c>
      <c r="E453">
        <v>656</v>
      </c>
      <c r="F453">
        <v>0</v>
      </c>
      <c r="G453">
        <v>0</v>
      </c>
      <c r="H453" t="s">
        <v>81</v>
      </c>
    </row>
    <row r="454" spans="1:8" x14ac:dyDescent="0.25">
      <c r="A454" s="1">
        <v>43556</v>
      </c>
      <c r="B454" t="s">
        <v>89</v>
      </c>
      <c r="C454" t="s">
        <v>46</v>
      </c>
      <c r="D454">
        <v>613</v>
      </c>
      <c r="E454">
        <v>613</v>
      </c>
      <c r="F454">
        <v>0</v>
      </c>
      <c r="G454">
        <v>0</v>
      </c>
      <c r="H454" t="s">
        <v>81</v>
      </c>
    </row>
    <row r="455" spans="1:8" x14ac:dyDescent="0.25">
      <c r="A455" s="1">
        <v>43556</v>
      </c>
      <c r="B455" t="s">
        <v>89</v>
      </c>
      <c r="C455" t="s">
        <v>47</v>
      </c>
      <c r="D455">
        <v>571</v>
      </c>
      <c r="E455">
        <v>571</v>
      </c>
      <c r="F455">
        <v>0</v>
      </c>
      <c r="G455">
        <v>0</v>
      </c>
      <c r="H455" t="s">
        <v>81</v>
      </c>
    </row>
    <row r="456" spans="1:8" x14ac:dyDescent="0.25">
      <c r="A456" s="1">
        <v>43556</v>
      </c>
      <c r="B456" t="s">
        <v>89</v>
      </c>
      <c r="C456" t="s">
        <v>48</v>
      </c>
      <c r="D456">
        <v>256</v>
      </c>
      <c r="E456">
        <v>256</v>
      </c>
      <c r="F456">
        <v>0</v>
      </c>
      <c r="G456">
        <v>0</v>
      </c>
      <c r="H456" t="s">
        <v>81</v>
      </c>
    </row>
    <row r="457" spans="1:8" x14ac:dyDescent="0.25">
      <c r="A457" s="1">
        <v>43556</v>
      </c>
      <c r="B457" t="s">
        <v>89</v>
      </c>
      <c r="C457" t="s">
        <v>50</v>
      </c>
      <c r="D457">
        <v>537</v>
      </c>
      <c r="E457">
        <v>537</v>
      </c>
      <c r="F457">
        <v>0</v>
      </c>
      <c r="G457">
        <v>0</v>
      </c>
      <c r="H457" t="s">
        <v>81</v>
      </c>
    </row>
    <row r="458" spans="1:8" x14ac:dyDescent="0.25">
      <c r="A458" s="1">
        <v>43556</v>
      </c>
      <c r="B458" t="s">
        <v>90</v>
      </c>
      <c r="C458" t="s">
        <v>46</v>
      </c>
      <c r="D458">
        <v>53</v>
      </c>
      <c r="E458">
        <v>53</v>
      </c>
      <c r="F458">
        <v>0</v>
      </c>
      <c r="G458">
        <v>0</v>
      </c>
      <c r="H458" t="s">
        <v>81</v>
      </c>
    </row>
    <row r="459" spans="1:8" x14ac:dyDescent="0.25">
      <c r="A459" s="1">
        <v>43556</v>
      </c>
      <c r="B459" t="s">
        <v>90</v>
      </c>
      <c r="C459" t="s">
        <v>47</v>
      </c>
      <c r="D459">
        <v>145</v>
      </c>
      <c r="E459">
        <v>145</v>
      </c>
      <c r="F459">
        <v>0</v>
      </c>
      <c r="G459">
        <v>0</v>
      </c>
      <c r="H459" t="s">
        <v>81</v>
      </c>
    </row>
    <row r="460" spans="1:8" x14ac:dyDescent="0.25">
      <c r="A460" s="1">
        <v>43556</v>
      </c>
      <c r="B460" t="s">
        <v>90</v>
      </c>
      <c r="C460" t="s">
        <v>48</v>
      </c>
      <c r="D460">
        <v>108</v>
      </c>
      <c r="E460">
        <v>108</v>
      </c>
      <c r="F460">
        <v>0</v>
      </c>
      <c r="G460">
        <v>0</v>
      </c>
      <c r="H460" t="s">
        <v>81</v>
      </c>
    </row>
    <row r="461" spans="1:8" x14ac:dyDescent="0.25">
      <c r="A461" s="1">
        <v>43556</v>
      </c>
      <c r="B461" t="s">
        <v>90</v>
      </c>
      <c r="C461" t="s">
        <v>50</v>
      </c>
      <c r="D461">
        <v>434</v>
      </c>
      <c r="E461">
        <v>434</v>
      </c>
      <c r="F461">
        <v>0</v>
      </c>
      <c r="G461">
        <v>0</v>
      </c>
      <c r="H461" t="s">
        <v>81</v>
      </c>
    </row>
    <row r="462" spans="1:8" x14ac:dyDescent="0.25">
      <c r="A462" s="1">
        <v>43556</v>
      </c>
      <c r="B462" t="s">
        <v>147</v>
      </c>
      <c r="C462" t="s">
        <v>46</v>
      </c>
      <c r="D462">
        <v>25</v>
      </c>
      <c r="E462">
        <v>25</v>
      </c>
      <c r="F462">
        <v>0</v>
      </c>
      <c r="G462">
        <v>0</v>
      </c>
      <c r="H462" t="s">
        <v>81</v>
      </c>
    </row>
    <row r="463" spans="1:8" x14ac:dyDescent="0.25">
      <c r="A463" s="1">
        <v>43556</v>
      </c>
      <c r="B463" t="s">
        <v>147</v>
      </c>
      <c r="C463" t="s">
        <v>47</v>
      </c>
      <c r="D463">
        <v>33</v>
      </c>
      <c r="E463">
        <v>33</v>
      </c>
      <c r="F463">
        <v>0</v>
      </c>
      <c r="G463">
        <v>0</v>
      </c>
      <c r="H463" t="s">
        <v>81</v>
      </c>
    </row>
    <row r="464" spans="1:8" x14ac:dyDescent="0.25">
      <c r="A464" s="1">
        <v>43556</v>
      </c>
      <c r="B464" t="s">
        <v>147</v>
      </c>
      <c r="C464" t="s">
        <v>48</v>
      </c>
      <c r="D464">
        <v>19</v>
      </c>
      <c r="E464">
        <v>19</v>
      </c>
      <c r="F464">
        <v>0</v>
      </c>
      <c r="G464">
        <v>0</v>
      </c>
      <c r="H464" t="s">
        <v>81</v>
      </c>
    </row>
    <row r="465" spans="1:8" x14ac:dyDescent="0.25">
      <c r="A465" s="1">
        <v>43556</v>
      </c>
      <c r="B465" t="s">
        <v>147</v>
      </c>
      <c r="C465" t="s">
        <v>50</v>
      </c>
      <c r="D465">
        <v>53</v>
      </c>
      <c r="E465">
        <v>53</v>
      </c>
      <c r="F465">
        <v>0</v>
      </c>
      <c r="G465">
        <v>0</v>
      </c>
      <c r="H465" t="s">
        <v>81</v>
      </c>
    </row>
    <row r="466" spans="1:8" x14ac:dyDescent="0.25">
      <c r="A466" s="1">
        <v>43556</v>
      </c>
      <c r="B466" t="s">
        <v>148</v>
      </c>
      <c r="C466" t="s">
        <v>46</v>
      </c>
      <c r="D466">
        <v>175</v>
      </c>
      <c r="E466">
        <v>175</v>
      </c>
      <c r="F466">
        <v>0</v>
      </c>
      <c r="G466">
        <v>0</v>
      </c>
      <c r="H466" t="s">
        <v>81</v>
      </c>
    </row>
    <row r="467" spans="1:8" x14ac:dyDescent="0.25">
      <c r="A467" s="1">
        <v>43556</v>
      </c>
      <c r="B467" t="s">
        <v>148</v>
      </c>
      <c r="C467" t="s">
        <v>47</v>
      </c>
      <c r="D467">
        <v>177</v>
      </c>
      <c r="E467">
        <v>177</v>
      </c>
      <c r="F467">
        <v>0</v>
      </c>
      <c r="G467">
        <v>0</v>
      </c>
      <c r="H467" t="s">
        <v>81</v>
      </c>
    </row>
    <row r="468" spans="1:8" x14ac:dyDescent="0.25">
      <c r="A468" s="1">
        <v>43556</v>
      </c>
      <c r="B468" t="s">
        <v>148</v>
      </c>
      <c r="C468" t="s">
        <v>48</v>
      </c>
      <c r="D468">
        <v>142</v>
      </c>
      <c r="E468">
        <v>142</v>
      </c>
      <c r="F468">
        <v>0</v>
      </c>
      <c r="G468">
        <v>0</v>
      </c>
      <c r="H468" t="s">
        <v>81</v>
      </c>
    </row>
    <row r="469" spans="1:8" x14ac:dyDescent="0.25">
      <c r="A469" s="1">
        <v>43556</v>
      </c>
      <c r="B469" t="s">
        <v>148</v>
      </c>
      <c r="C469" t="s">
        <v>50</v>
      </c>
      <c r="D469">
        <v>217</v>
      </c>
      <c r="E469">
        <v>217</v>
      </c>
      <c r="F469">
        <v>0</v>
      </c>
      <c r="G469">
        <v>0</v>
      </c>
      <c r="H469" t="s">
        <v>81</v>
      </c>
    </row>
    <row r="470" spans="1:8" x14ac:dyDescent="0.25">
      <c r="A470" s="1">
        <v>43556</v>
      </c>
      <c r="B470" t="s">
        <v>149</v>
      </c>
      <c r="C470" t="s">
        <v>46</v>
      </c>
      <c r="D470">
        <v>36</v>
      </c>
      <c r="E470">
        <v>36</v>
      </c>
      <c r="F470">
        <v>0</v>
      </c>
      <c r="G470">
        <v>0</v>
      </c>
      <c r="H470" t="s">
        <v>81</v>
      </c>
    </row>
    <row r="471" spans="1:8" x14ac:dyDescent="0.25">
      <c r="A471" s="1">
        <v>43556</v>
      </c>
      <c r="B471" t="s">
        <v>149</v>
      </c>
      <c r="C471" t="s">
        <v>47</v>
      </c>
      <c r="D471">
        <v>113</v>
      </c>
      <c r="E471">
        <v>113</v>
      </c>
      <c r="F471">
        <v>0</v>
      </c>
      <c r="G471">
        <v>0</v>
      </c>
      <c r="H471" t="s">
        <v>81</v>
      </c>
    </row>
    <row r="472" spans="1:8" x14ac:dyDescent="0.25">
      <c r="A472" s="1">
        <v>43556</v>
      </c>
      <c r="B472" t="s">
        <v>149</v>
      </c>
      <c r="C472" t="s">
        <v>48</v>
      </c>
      <c r="D472">
        <v>80</v>
      </c>
      <c r="E472">
        <v>80</v>
      </c>
      <c r="F472">
        <v>0</v>
      </c>
      <c r="G472">
        <v>0</v>
      </c>
      <c r="H472" t="s">
        <v>81</v>
      </c>
    </row>
    <row r="473" spans="1:8" x14ac:dyDescent="0.25">
      <c r="A473" s="1">
        <v>43556</v>
      </c>
      <c r="B473" t="s">
        <v>149</v>
      </c>
      <c r="C473" t="s">
        <v>50</v>
      </c>
      <c r="D473">
        <v>341</v>
      </c>
      <c r="E473">
        <v>341</v>
      </c>
      <c r="F473">
        <v>0</v>
      </c>
      <c r="G473">
        <v>0</v>
      </c>
      <c r="H473" t="s">
        <v>81</v>
      </c>
    </row>
    <row r="474" spans="1:8" x14ac:dyDescent="0.25">
      <c r="A474" s="1">
        <v>43556</v>
      </c>
      <c r="B474" t="s">
        <v>150</v>
      </c>
      <c r="C474" t="s">
        <v>46</v>
      </c>
      <c r="D474">
        <v>160</v>
      </c>
      <c r="E474">
        <v>160</v>
      </c>
      <c r="F474">
        <v>0</v>
      </c>
      <c r="G474">
        <v>0</v>
      </c>
      <c r="H474" t="s">
        <v>81</v>
      </c>
    </row>
    <row r="475" spans="1:8" x14ac:dyDescent="0.25">
      <c r="A475" s="1">
        <v>43556</v>
      </c>
      <c r="B475" t="s">
        <v>150</v>
      </c>
      <c r="C475" t="s">
        <v>47</v>
      </c>
      <c r="D475">
        <v>103</v>
      </c>
      <c r="E475">
        <v>103</v>
      </c>
      <c r="F475">
        <v>0</v>
      </c>
      <c r="G475">
        <v>0</v>
      </c>
      <c r="H475" t="s">
        <v>81</v>
      </c>
    </row>
    <row r="476" spans="1:8" x14ac:dyDescent="0.25">
      <c r="A476" s="1">
        <v>43556</v>
      </c>
      <c r="B476" t="s">
        <v>150</v>
      </c>
      <c r="C476" t="s">
        <v>48</v>
      </c>
      <c r="D476">
        <v>90</v>
      </c>
      <c r="E476">
        <v>90</v>
      </c>
      <c r="F476">
        <v>0</v>
      </c>
      <c r="G476">
        <v>0</v>
      </c>
      <c r="H476" t="s">
        <v>81</v>
      </c>
    </row>
    <row r="477" spans="1:8" x14ac:dyDescent="0.25">
      <c r="A477" s="1">
        <v>43556</v>
      </c>
      <c r="B477" t="s">
        <v>150</v>
      </c>
      <c r="C477" t="s">
        <v>50</v>
      </c>
      <c r="D477">
        <v>79</v>
      </c>
      <c r="E477">
        <v>79</v>
      </c>
      <c r="F477">
        <v>0</v>
      </c>
      <c r="G477">
        <v>0</v>
      </c>
      <c r="H477" t="s">
        <v>81</v>
      </c>
    </row>
    <row r="478" spans="1:8" x14ac:dyDescent="0.25">
      <c r="A478" s="1">
        <v>43556</v>
      </c>
      <c r="B478" t="s">
        <v>91</v>
      </c>
      <c r="C478" t="s">
        <v>46</v>
      </c>
      <c r="D478">
        <v>1046</v>
      </c>
      <c r="E478">
        <v>1046</v>
      </c>
      <c r="F478">
        <v>0</v>
      </c>
      <c r="G478">
        <v>0</v>
      </c>
      <c r="H478" t="s">
        <v>81</v>
      </c>
    </row>
    <row r="479" spans="1:8" x14ac:dyDescent="0.25">
      <c r="A479" s="1">
        <v>43556</v>
      </c>
      <c r="B479" t="s">
        <v>91</v>
      </c>
      <c r="C479" t="s">
        <v>47</v>
      </c>
      <c r="D479">
        <v>645</v>
      </c>
      <c r="E479">
        <v>645</v>
      </c>
      <c r="F479">
        <v>0</v>
      </c>
      <c r="G479">
        <v>0</v>
      </c>
      <c r="H479" t="s">
        <v>81</v>
      </c>
    </row>
    <row r="480" spans="1:8" x14ac:dyDescent="0.25">
      <c r="A480" s="1">
        <v>43556</v>
      </c>
      <c r="B480" t="s">
        <v>91</v>
      </c>
      <c r="C480" t="s">
        <v>48</v>
      </c>
      <c r="D480">
        <v>607</v>
      </c>
      <c r="E480">
        <v>607</v>
      </c>
      <c r="F480">
        <v>0</v>
      </c>
      <c r="G480">
        <v>0</v>
      </c>
      <c r="H480" t="s">
        <v>81</v>
      </c>
    </row>
    <row r="481" spans="1:8" x14ac:dyDescent="0.25">
      <c r="A481" s="1">
        <v>43556</v>
      </c>
      <c r="B481" t="s">
        <v>91</v>
      </c>
      <c r="C481" t="s">
        <v>50</v>
      </c>
      <c r="D481">
        <v>831</v>
      </c>
      <c r="E481">
        <v>831</v>
      </c>
      <c r="F481">
        <v>0</v>
      </c>
      <c r="G481">
        <v>0</v>
      </c>
      <c r="H481" t="s">
        <v>81</v>
      </c>
    </row>
    <row r="482" spans="1:8" x14ac:dyDescent="0.25">
      <c r="A482" s="1">
        <v>43556</v>
      </c>
      <c r="B482" t="s">
        <v>151</v>
      </c>
      <c r="C482" t="s">
        <v>46</v>
      </c>
      <c r="D482">
        <v>68</v>
      </c>
      <c r="E482">
        <v>68</v>
      </c>
      <c r="F482">
        <v>0</v>
      </c>
      <c r="G482">
        <v>0</v>
      </c>
      <c r="H482" t="s">
        <v>81</v>
      </c>
    </row>
    <row r="483" spans="1:8" x14ac:dyDescent="0.25">
      <c r="A483" s="1">
        <v>43556</v>
      </c>
      <c r="B483" t="s">
        <v>151</v>
      </c>
      <c r="C483" t="s">
        <v>47</v>
      </c>
      <c r="D483">
        <v>123</v>
      </c>
      <c r="E483">
        <v>123</v>
      </c>
      <c r="F483">
        <v>0</v>
      </c>
      <c r="G483">
        <v>0</v>
      </c>
      <c r="H483" t="s">
        <v>81</v>
      </c>
    </row>
    <row r="484" spans="1:8" x14ac:dyDescent="0.25">
      <c r="A484" s="1">
        <v>43556</v>
      </c>
      <c r="B484" t="s">
        <v>151</v>
      </c>
      <c r="C484" t="s">
        <v>48</v>
      </c>
      <c r="D484">
        <v>40</v>
      </c>
      <c r="E484">
        <v>40</v>
      </c>
      <c r="F484">
        <v>0</v>
      </c>
      <c r="G484">
        <v>0</v>
      </c>
      <c r="H484" t="s">
        <v>81</v>
      </c>
    </row>
    <row r="485" spans="1:8" x14ac:dyDescent="0.25">
      <c r="A485" s="1">
        <v>43556</v>
      </c>
      <c r="B485" t="s">
        <v>151</v>
      </c>
      <c r="C485" t="s">
        <v>50</v>
      </c>
      <c r="D485">
        <v>88</v>
      </c>
      <c r="E485">
        <v>88</v>
      </c>
      <c r="F485">
        <v>0</v>
      </c>
      <c r="G485">
        <v>0</v>
      </c>
      <c r="H485" t="s">
        <v>81</v>
      </c>
    </row>
    <row r="486" spans="1:8" x14ac:dyDescent="0.25">
      <c r="A486" s="1">
        <v>43556</v>
      </c>
      <c r="B486" t="s">
        <v>92</v>
      </c>
      <c r="C486" t="s">
        <v>46</v>
      </c>
      <c r="D486">
        <v>27</v>
      </c>
      <c r="E486">
        <v>27</v>
      </c>
      <c r="F486">
        <v>0</v>
      </c>
      <c r="G486">
        <v>0</v>
      </c>
      <c r="H486" t="s">
        <v>81</v>
      </c>
    </row>
    <row r="487" spans="1:8" x14ac:dyDescent="0.25">
      <c r="A487" s="1">
        <v>43556</v>
      </c>
      <c r="B487" t="s">
        <v>92</v>
      </c>
      <c r="C487" t="s">
        <v>47</v>
      </c>
      <c r="D487">
        <v>350</v>
      </c>
      <c r="E487">
        <v>350</v>
      </c>
      <c r="F487">
        <v>0</v>
      </c>
      <c r="G487">
        <v>0</v>
      </c>
      <c r="H487" t="s">
        <v>81</v>
      </c>
    </row>
    <row r="488" spans="1:8" x14ac:dyDescent="0.25">
      <c r="A488" s="1">
        <v>43556</v>
      </c>
      <c r="B488" t="s">
        <v>92</v>
      </c>
      <c r="C488" t="s">
        <v>48</v>
      </c>
      <c r="D488">
        <v>92</v>
      </c>
      <c r="E488">
        <v>92</v>
      </c>
      <c r="F488">
        <v>0</v>
      </c>
      <c r="G488">
        <v>0</v>
      </c>
      <c r="H488" t="s">
        <v>81</v>
      </c>
    </row>
    <row r="489" spans="1:8" x14ac:dyDescent="0.25">
      <c r="A489" s="1">
        <v>43556</v>
      </c>
      <c r="B489" t="s">
        <v>92</v>
      </c>
      <c r="C489" t="s">
        <v>50</v>
      </c>
      <c r="D489">
        <v>638</v>
      </c>
      <c r="E489">
        <v>638</v>
      </c>
      <c r="F489">
        <v>0</v>
      </c>
      <c r="G489">
        <v>0</v>
      </c>
      <c r="H489" t="s">
        <v>81</v>
      </c>
    </row>
    <row r="490" spans="1:8" x14ac:dyDescent="0.25">
      <c r="A490" s="1">
        <v>43556</v>
      </c>
      <c r="B490" t="s">
        <v>152</v>
      </c>
      <c r="C490" t="s">
        <v>46</v>
      </c>
      <c r="D490">
        <v>112</v>
      </c>
      <c r="E490">
        <v>112</v>
      </c>
      <c r="F490">
        <v>0</v>
      </c>
      <c r="G490">
        <v>0</v>
      </c>
      <c r="H490" t="s">
        <v>81</v>
      </c>
    </row>
    <row r="491" spans="1:8" x14ac:dyDescent="0.25">
      <c r="A491" s="1">
        <v>43556</v>
      </c>
      <c r="B491" t="s">
        <v>152</v>
      </c>
      <c r="C491" t="s">
        <v>47</v>
      </c>
      <c r="D491">
        <v>101</v>
      </c>
      <c r="E491">
        <v>101</v>
      </c>
      <c r="F491">
        <v>0</v>
      </c>
      <c r="G491">
        <v>0</v>
      </c>
      <c r="H491" t="s">
        <v>81</v>
      </c>
    </row>
    <row r="492" spans="1:8" x14ac:dyDescent="0.25">
      <c r="A492" s="1">
        <v>43556</v>
      </c>
      <c r="B492" t="s">
        <v>152</v>
      </c>
      <c r="C492" t="s">
        <v>48</v>
      </c>
      <c r="D492">
        <v>43</v>
      </c>
      <c r="E492">
        <v>43</v>
      </c>
      <c r="F492">
        <v>0</v>
      </c>
      <c r="G492">
        <v>0</v>
      </c>
      <c r="H492" t="s">
        <v>81</v>
      </c>
    </row>
    <row r="493" spans="1:8" x14ac:dyDescent="0.25">
      <c r="A493" s="1">
        <v>43556</v>
      </c>
      <c r="B493" t="s">
        <v>152</v>
      </c>
      <c r="C493" t="s">
        <v>50</v>
      </c>
      <c r="D493">
        <v>114</v>
      </c>
      <c r="E493">
        <v>114</v>
      </c>
      <c r="F493">
        <v>0</v>
      </c>
      <c r="G493">
        <v>0</v>
      </c>
      <c r="H493" t="s">
        <v>81</v>
      </c>
    </row>
    <row r="494" spans="1:8" x14ac:dyDescent="0.25">
      <c r="A494" s="1">
        <v>43556</v>
      </c>
      <c r="B494" t="s">
        <v>153</v>
      </c>
      <c r="C494" t="s">
        <v>46</v>
      </c>
      <c r="D494">
        <v>132</v>
      </c>
      <c r="E494">
        <v>132</v>
      </c>
      <c r="F494">
        <v>0</v>
      </c>
      <c r="G494">
        <v>0</v>
      </c>
      <c r="H494" t="s">
        <v>81</v>
      </c>
    </row>
    <row r="495" spans="1:8" x14ac:dyDescent="0.25">
      <c r="A495" s="1">
        <v>43556</v>
      </c>
      <c r="B495" t="s">
        <v>153</v>
      </c>
      <c r="C495" t="s">
        <v>47</v>
      </c>
      <c r="D495">
        <v>50</v>
      </c>
      <c r="E495">
        <v>50</v>
      </c>
      <c r="F495">
        <v>0</v>
      </c>
      <c r="G495">
        <v>0</v>
      </c>
      <c r="H495" t="s">
        <v>81</v>
      </c>
    </row>
    <row r="496" spans="1:8" x14ac:dyDescent="0.25">
      <c r="A496" s="1">
        <v>43556</v>
      </c>
      <c r="B496" t="s">
        <v>153</v>
      </c>
      <c r="C496" t="s">
        <v>48</v>
      </c>
      <c r="D496">
        <v>23</v>
      </c>
      <c r="E496">
        <v>23</v>
      </c>
      <c r="F496">
        <v>0</v>
      </c>
      <c r="G496">
        <v>0</v>
      </c>
      <c r="H496" t="s">
        <v>81</v>
      </c>
    </row>
    <row r="497" spans="1:8" x14ac:dyDescent="0.25">
      <c r="A497" s="1">
        <v>43556</v>
      </c>
      <c r="B497" t="s">
        <v>153</v>
      </c>
      <c r="C497" t="s">
        <v>50</v>
      </c>
      <c r="D497">
        <v>15</v>
      </c>
      <c r="E497">
        <v>15</v>
      </c>
      <c r="F497">
        <v>0</v>
      </c>
      <c r="G497">
        <v>0</v>
      </c>
      <c r="H497" t="s">
        <v>81</v>
      </c>
    </row>
    <row r="498" spans="1:8" x14ac:dyDescent="0.25">
      <c r="A498" s="1">
        <v>43556</v>
      </c>
      <c r="B498" t="s">
        <v>154</v>
      </c>
      <c r="C498" t="s">
        <v>46</v>
      </c>
      <c r="D498">
        <v>17</v>
      </c>
      <c r="E498">
        <v>17</v>
      </c>
      <c r="F498">
        <v>0</v>
      </c>
      <c r="G498">
        <v>0</v>
      </c>
      <c r="H498" t="s">
        <v>81</v>
      </c>
    </row>
    <row r="499" spans="1:8" x14ac:dyDescent="0.25">
      <c r="A499" s="1">
        <v>43556</v>
      </c>
      <c r="B499" t="s">
        <v>154</v>
      </c>
      <c r="C499" t="s">
        <v>47</v>
      </c>
      <c r="D499">
        <v>32</v>
      </c>
      <c r="E499">
        <v>32</v>
      </c>
      <c r="F499">
        <v>0</v>
      </c>
      <c r="G499">
        <v>0</v>
      </c>
      <c r="H499" t="s">
        <v>81</v>
      </c>
    </row>
    <row r="500" spans="1:8" x14ac:dyDescent="0.25">
      <c r="A500" s="1">
        <v>43556</v>
      </c>
      <c r="B500" t="s">
        <v>154</v>
      </c>
      <c r="C500" t="s">
        <v>48</v>
      </c>
      <c r="D500">
        <v>28</v>
      </c>
      <c r="E500">
        <v>28</v>
      </c>
      <c r="F500">
        <v>0</v>
      </c>
      <c r="G500">
        <v>0</v>
      </c>
      <c r="H500" t="s">
        <v>81</v>
      </c>
    </row>
    <row r="501" spans="1:8" x14ac:dyDescent="0.25">
      <c r="A501" s="1">
        <v>43556</v>
      </c>
      <c r="B501" t="s">
        <v>154</v>
      </c>
      <c r="C501" t="s">
        <v>50</v>
      </c>
      <c r="D501">
        <v>93</v>
      </c>
      <c r="E501">
        <v>93</v>
      </c>
      <c r="F501">
        <v>0</v>
      </c>
      <c r="G501">
        <v>0</v>
      </c>
      <c r="H501" t="s">
        <v>81</v>
      </c>
    </row>
    <row r="502" spans="1:8" x14ac:dyDescent="0.25">
      <c r="A502" s="1">
        <v>43556</v>
      </c>
      <c r="B502" t="s">
        <v>155</v>
      </c>
      <c r="C502" t="s">
        <v>46</v>
      </c>
      <c r="D502">
        <v>232</v>
      </c>
      <c r="E502">
        <v>232</v>
      </c>
      <c r="F502">
        <v>0</v>
      </c>
      <c r="G502">
        <v>0</v>
      </c>
      <c r="H502" t="s">
        <v>81</v>
      </c>
    </row>
    <row r="503" spans="1:8" x14ac:dyDescent="0.25">
      <c r="A503" s="1">
        <v>43556</v>
      </c>
      <c r="B503" t="s">
        <v>155</v>
      </c>
      <c r="C503" t="s">
        <v>47</v>
      </c>
      <c r="D503">
        <v>188</v>
      </c>
      <c r="E503">
        <v>188</v>
      </c>
      <c r="F503">
        <v>0</v>
      </c>
      <c r="G503">
        <v>0</v>
      </c>
      <c r="H503" t="s">
        <v>81</v>
      </c>
    </row>
    <row r="504" spans="1:8" x14ac:dyDescent="0.25">
      <c r="A504" s="1">
        <v>43556</v>
      </c>
      <c r="B504" t="s">
        <v>155</v>
      </c>
      <c r="C504" t="s">
        <v>48</v>
      </c>
      <c r="D504">
        <v>111</v>
      </c>
      <c r="E504">
        <v>111</v>
      </c>
      <c r="F504">
        <v>0</v>
      </c>
      <c r="G504">
        <v>0</v>
      </c>
      <c r="H504" t="s">
        <v>81</v>
      </c>
    </row>
    <row r="505" spans="1:8" x14ac:dyDescent="0.25">
      <c r="A505" s="1">
        <v>43556</v>
      </c>
      <c r="B505" t="s">
        <v>155</v>
      </c>
      <c r="C505" t="s">
        <v>50</v>
      </c>
      <c r="D505">
        <v>232</v>
      </c>
      <c r="E505">
        <v>232</v>
      </c>
      <c r="F505">
        <v>0</v>
      </c>
      <c r="G505">
        <v>0</v>
      </c>
      <c r="H505" t="s">
        <v>81</v>
      </c>
    </row>
    <row r="506" spans="1:8" x14ac:dyDescent="0.25">
      <c r="A506" s="1">
        <v>43556</v>
      </c>
      <c r="B506" t="s">
        <v>156</v>
      </c>
      <c r="C506" t="s">
        <v>46</v>
      </c>
      <c r="D506">
        <v>135</v>
      </c>
      <c r="E506">
        <v>135</v>
      </c>
      <c r="F506">
        <v>0</v>
      </c>
      <c r="G506">
        <v>0</v>
      </c>
      <c r="H506" t="s">
        <v>81</v>
      </c>
    </row>
    <row r="507" spans="1:8" x14ac:dyDescent="0.25">
      <c r="A507" s="1">
        <v>43556</v>
      </c>
      <c r="B507" t="s">
        <v>156</v>
      </c>
      <c r="C507" t="s">
        <v>47</v>
      </c>
      <c r="D507">
        <v>127</v>
      </c>
      <c r="E507">
        <v>127</v>
      </c>
      <c r="F507">
        <v>0</v>
      </c>
      <c r="G507">
        <v>0</v>
      </c>
      <c r="H507" t="s">
        <v>81</v>
      </c>
    </row>
    <row r="508" spans="1:8" x14ac:dyDescent="0.25">
      <c r="A508" s="1">
        <v>43556</v>
      </c>
      <c r="B508" t="s">
        <v>156</v>
      </c>
      <c r="C508" t="s">
        <v>48</v>
      </c>
      <c r="D508">
        <v>108</v>
      </c>
      <c r="E508">
        <v>108</v>
      </c>
      <c r="F508">
        <v>0</v>
      </c>
      <c r="G508">
        <v>0</v>
      </c>
      <c r="H508" t="s">
        <v>81</v>
      </c>
    </row>
    <row r="509" spans="1:8" x14ac:dyDescent="0.25">
      <c r="A509" s="1">
        <v>43556</v>
      </c>
      <c r="B509" t="s">
        <v>156</v>
      </c>
      <c r="C509" t="s">
        <v>50</v>
      </c>
      <c r="D509">
        <v>337</v>
      </c>
      <c r="E509">
        <v>337</v>
      </c>
      <c r="F509">
        <v>0</v>
      </c>
      <c r="G509">
        <v>0</v>
      </c>
      <c r="H509" t="s">
        <v>81</v>
      </c>
    </row>
    <row r="510" spans="1:8" x14ac:dyDescent="0.25">
      <c r="A510" s="1">
        <v>43556</v>
      </c>
      <c r="B510" t="s">
        <v>93</v>
      </c>
      <c r="C510" t="s">
        <v>46</v>
      </c>
      <c r="D510">
        <v>216</v>
      </c>
      <c r="E510">
        <v>216</v>
      </c>
      <c r="F510">
        <v>0</v>
      </c>
      <c r="G510">
        <v>0</v>
      </c>
      <c r="H510" t="s">
        <v>81</v>
      </c>
    </row>
    <row r="511" spans="1:8" x14ac:dyDescent="0.25">
      <c r="A511" s="1">
        <v>43556</v>
      </c>
      <c r="B511" t="s">
        <v>93</v>
      </c>
      <c r="C511" t="s">
        <v>47</v>
      </c>
      <c r="D511">
        <v>184</v>
      </c>
      <c r="E511">
        <v>184</v>
      </c>
      <c r="F511">
        <v>0</v>
      </c>
      <c r="G511">
        <v>0</v>
      </c>
      <c r="H511" t="s">
        <v>81</v>
      </c>
    </row>
    <row r="512" spans="1:8" x14ac:dyDescent="0.25">
      <c r="A512" s="1">
        <v>43556</v>
      </c>
      <c r="B512" t="s">
        <v>93</v>
      </c>
      <c r="C512" t="s">
        <v>48</v>
      </c>
      <c r="D512">
        <v>167</v>
      </c>
      <c r="E512">
        <v>167</v>
      </c>
      <c r="F512">
        <v>0</v>
      </c>
      <c r="G512">
        <v>0</v>
      </c>
      <c r="H512" t="s">
        <v>81</v>
      </c>
    </row>
    <row r="513" spans="1:8" x14ac:dyDescent="0.25">
      <c r="A513" s="1">
        <v>43556</v>
      </c>
      <c r="B513" t="s">
        <v>93</v>
      </c>
      <c r="C513" t="s">
        <v>50</v>
      </c>
      <c r="D513">
        <v>452</v>
      </c>
      <c r="E513">
        <v>452</v>
      </c>
      <c r="F513">
        <v>0</v>
      </c>
      <c r="G513">
        <v>0</v>
      </c>
      <c r="H513" t="s">
        <v>81</v>
      </c>
    </row>
    <row r="514" spans="1:8" x14ac:dyDescent="0.25">
      <c r="A514" s="1">
        <v>43556</v>
      </c>
      <c r="B514" t="s">
        <v>157</v>
      </c>
      <c r="C514" t="s">
        <v>46</v>
      </c>
      <c r="D514">
        <v>146</v>
      </c>
      <c r="E514">
        <v>146</v>
      </c>
      <c r="F514">
        <v>0</v>
      </c>
      <c r="G514">
        <v>0</v>
      </c>
      <c r="H514" t="s">
        <v>81</v>
      </c>
    </row>
    <row r="515" spans="1:8" x14ac:dyDescent="0.25">
      <c r="A515" s="1">
        <v>43556</v>
      </c>
      <c r="B515" t="s">
        <v>157</v>
      </c>
      <c r="C515" t="s">
        <v>47</v>
      </c>
      <c r="D515">
        <v>122</v>
      </c>
      <c r="E515">
        <v>122</v>
      </c>
      <c r="F515">
        <v>0</v>
      </c>
      <c r="G515">
        <v>0</v>
      </c>
      <c r="H515" t="s">
        <v>81</v>
      </c>
    </row>
    <row r="516" spans="1:8" x14ac:dyDescent="0.25">
      <c r="A516" s="1">
        <v>43556</v>
      </c>
      <c r="B516" t="s">
        <v>157</v>
      </c>
      <c r="C516" t="s">
        <v>48</v>
      </c>
      <c r="D516">
        <v>75</v>
      </c>
      <c r="E516">
        <v>75</v>
      </c>
      <c r="F516">
        <v>0</v>
      </c>
      <c r="G516">
        <v>0</v>
      </c>
      <c r="H516" t="s">
        <v>81</v>
      </c>
    </row>
    <row r="517" spans="1:8" x14ac:dyDescent="0.25">
      <c r="A517" s="1">
        <v>43556</v>
      </c>
      <c r="B517" t="s">
        <v>157</v>
      </c>
      <c r="C517" t="s">
        <v>50</v>
      </c>
      <c r="D517">
        <v>144</v>
      </c>
      <c r="E517">
        <v>144</v>
      </c>
      <c r="F517">
        <v>0</v>
      </c>
      <c r="G517">
        <v>0</v>
      </c>
      <c r="H517" t="s">
        <v>81</v>
      </c>
    </row>
    <row r="518" spans="1:8" x14ac:dyDescent="0.25">
      <c r="A518" s="1">
        <v>43556</v>
      </c>
      <c r="B518" t="s">
        <v>158</v>
      </c>
      <c r="C518" t="s">
        <v>46</v>
      </c>
      <c r="D518">
        <v>294</v>
      </c>
      <c r="E518">
        <v>294</v>
      </c>
      <c r="F518">
        <v>0</v>
      </c>
      <c r="G518">
        <v>0</v>
      </c>
      <c r="H518" t="s">
        <v>81</v>
      </c>
    </row>
    <row r="519" spans="1:8" x14ac:dyDescent="0.25">
      <c r="A519" s="1">
        <v>43556</v>
      </c>
      <c r="B519" t="s">
        <v>158</v>
      </c>
      <c r="C519" t="s">
        <v>47</v>
      </c>
      <c r="D519">
        <v>112</v>
      </c>
      <c r="E519">
        <v>112</v>
      </c>
      <c r="F519">
        <v>0</v>
      </c>
      <c r="G519">
        <v>0</v>
      </c>
      <c r="H519" t="s">
        <v>81</v>
      </c>
    </row>
    <row r="520" spans="1:8" x14ac:dyDescent="0.25">
      <c r="A520" s="1">
        <v>43556</v>
      </c>
      <c r="B520" t="s">
        <v>158</v>
      </c>
      <c r="C520" t="s">
        <v>48</v>
      </c>
      <c r="D520">
        <v>86</v>
      </c>
      <c r="E520">
        <v>86</v>
      </c>
      <c r="F520">
        <v>0</v>
      </c>
      <c r="G520">
        <v>0</v>
      </c>
      <c r="H520" t="s">
        <v>81</v>
      </c>
    </row>
    <row r="521" spans="1:8" x14ac:dyDescent="0.25">
      <c r="A521" s="1">
        <v>43556</v>
      </c>
      <c r="B521" t="s">
        <v>158</v>
      </c>
      <c r="C521" t="s">
        <v>50</v>
      </c>
      <c r="D521">
        <v>153</v>
      </c>
      <c r="E521">
        <v>153</v>
      </c>
      <c r="F521">
        <v>0</v>
      </c>
      <c r="G521">
        <v>0</v>
      </c>
      <c r="H521" t="s">
        <v>81</v>
      </c>
    </row>
    <row r="522" spans="1:8" x14ac:dyDescent="0.25">
      <c r="A522" s="1">
        <v>43556</v>
      </c>
      <c r="B522" t="s">
        <v>94</v>
      </c>
      <c r="C522" t="s">
        <v>46</v>
      </c>
      <c r="D522">
        <v>234</v>
      </c>
      <c r="E522">
        <v>234</v>
      </c>
      <c r="F522">
        <v>0</v>
      </c>
      <c r="G522">
        <v>0</v>
      </c>
      <c r="H522" t="s">
        <v>81</v>
      </c>
    </row>
    <row r="523" spans="1:8" x14ac:dyDescent="0.25">
      <c r="A523" s="1">
        <v>43556</v>
      </c>
      <c r="B523" t="s">
        <v>94</v>
      </c>
      <c r="C523" t="s">
        <v>47</v>
      </c>
      <c r="D523">
        <v>908</v>
      </c>
      <c r="E523">
        <v>908</v>
      </c>
      <c r="F523">
        <v>0</v>
      </c>
      <c r="G523">
        <v>0</v>
      </c>
      <c r="H523" t="s">
        <v>81</v>
      </c>
    </row>
    <row r="524" spans="1:8" x14ac:dyDescent="0.25">
      <c r="A524" s="1">
        <v>43556</v>
      </c>
      <c r="B524" t="s">
        <v>94</v>
      </c>
      <c r="C524" t="s">
        <v>48</v>
      </c>
      <c r="D524">
        <v>296</v>
      </c>
      <c r="E524">
        <v>296</v>
      </c>
      <c r="F524">
        <v>0</v>
      </c>
      <c r="G524">
        <v>0</v>
      </c>
      <c r="H524" t="s">
        <v>81</v>
      </c>
    </row>
    <row r="525" spans="1:8" x14ac:dyDescent="0.25">
      <c r="A525" s="1">
        <v>43556</v>
      </c>
      <c r="B525" t="s">
        <v>94</v>
      </c>
      <c r="C525" t="s">
        <v>50</v>
      </c>
      <c r="D525">
        <v>2224</v>
      </c>
      <c r="E525">
        <v>2224</v>
      </c>
      <c r="F525">
        <v>0</v>
      </c>
      <c r="G525">
        <v>0</v>
      </c>
      <c r="H525" t="s">
        <v>81</v>
      </c>
    </row>
    <row r="526" spans="1:8" x14ac:dyDescent="0.25">
      <c r="A526" s="1">
        <v>43556</v>
      </c>
      <c r="B526" t="s">
        <v>159</v>
      </c>
      <c r="C526" t="s">
        <v>46</v>
      </c>
      <c r="D526">
        <v>81</v>
      </c>
      <c r="E526">
        <v>81</v>
      </c>
      <c r="F526">
        <v>0</v>
      </c>
      <c r="G526">
        <v>0</v>
      </c>
      <c r="H526" t="s">
        <v>81</v>
      </c>
    </row>
    <row r="527" spans="1:8" x14ac:dyDescent="0.25">
      <c r="A527" s="1">
        <v>43556</v>
      </c>
      <c r="B527" t="s">
        <v>159</v>
      </c>
      <c r="C527" t="s">
        <v>47</v>
      </c>
      <c r="D527">
        <v>57</v>
      </c>
      <c r="E527">
        <v>57</v>
      </c>
      <c r="F527">
        <v>0</v>
      </c>
      <c r="G527">
        <v>0</v>
      </c>
      <c r="H527" t="s">
        <v>81</v>
      </c>
    </row>
    <row r="528" spans="1:8" x14ac:dyDescent="0.25">
      <c r="A528" s="1">
        <v>43556</v>
      </c>
      <c r="B528" t="s">
        <v>159</v>
      </c>
      <c r="C528" t="s">
        <v>48</v>
      </c>
      <c r="D528">
        <v>59</v>
      </c>
      <c r="E528">
        <v>59</v>
      </c>
      <c r="F528">
        <v>0</v>
      </c>
      <c r="G528">
        <v>0</v>
      </c>
      <c r="H528" t="s">
        <v>81</v>
      </c>
    </row>
    <row r="529" spans="1:8" x14ac:dyDescent="0.25">
      <c r="A529" s="1">
        <v>43556</v>
      </c>
      <c r="B529" t="s">
        <v>159</v>
      </c>
      <c r="C529" t="s">
        <v>50</v>
      </c>
      <c r="D529">
        <v>115</v>
      </c>
      <c r="E529">
        <v>115</v>
      </c>
      <c r="F529">
        <v>0</v>
      </c>
      <c r="G529">
        <v>0</v>
      </c>
      <c r="H529" t="s">
        <v>81</v>
      </c>
    </row>
    <row r="530" spans="1:8" x14ac:dyDescent="0.25">
      <c r="A530" s="1">
        <v>43556</v>
      </c>
      <c r="B530" t="s">
        <v>160</v>
      </c>
      <c r="C530" t="s">
        <v>46</v>
      </c>
      <c r="D530">
        <v>22</v>
      </c>
      <c r="E530">
        <v>22</v>
      </c>
      <c r="F530">
        <v>0</v>
      </c>
      <c r="G530">
        <v>0</v>
      </c>
      <c r="H530" t="s">
        <v>81</v>
      </c>
    </row>
    <row r="531" spans="1:8" x14ac:dyDescent="0.25">
      <c r="A531" s="1">
        <v>43556</v>
      </c>
      <c r="B531" t="s">
        <v>160</v>
      </c>
      <c r="C531" t="s">
        <v>47</v>
      </c>
      <c r="D531">
        <v>36</v>
      </c>
      <c r="E531">
        <v>36</v>
      </c>
      <c r="F531">
        <v>0</v>
      </c>
      <c r="G531">
        <v>0</v>
      </c>
      <c r="H531" t="s">
        <v>81</v>
      </c>
    </row>
    <row r="532" spans="1:8" x14ac:dyDescent="0.25">
      <c r="A532" s="1">
        <v>43556</v>
      </c>
      <c r="B532" t="s">
        <v>160</v>
      </c>
      <c r="C532" t="s">
        <v>48</v>
      </c>
      <c r="D532">
        <v>14</v>
      </c>
      <c r="E532">
        <v>14</v>
      </c>
      <c r="F532">
        <v>0</v>
      </c>
      <c r="G532">
        <v>0</v>
      </c>
      <c r="H532" t="s">
        <v>81</v>
      </c>
    </row>
    <row r="533" spans="1:8" x14ac:dyDescent="0.25">
      <c r="A533" s="1">
        <v>43556</v>
      </c>
      <c r="B533" t="s">
        <v>160</v>
      </c>
      <c r="C533" t="s">
        <v>50</v>
      </c>
      <c r="D533">
        <v>80</v>
      </c>
      <c r="E533">
        <v>80</v>
      </c>
      <c r="F533">
        <v>0</v>
      </c>
      <c r="G533">
        <v>0</v>
      </c>
      <c r="H533" t="s">
        <v>81</v>
      </c>
    </row>
    <row r="534" spans="1:8" x14ac:dyDescent="0.25">
      <c r="A534" s="1">
        <v>43556</v>
      </c>
      <c r="B534" t="s">
        <v>13</v>
      </c>
      <c r="C534" t="s">
        <v>46</v>
      </c>
      <c r="D534">
        <v>170</v>
      </c>
      <c r="E534">
        <v>170</v>
      </c>
      <c r="F534">
        <v>0</v>
      </c>
      <c r="G534">
        <v>0</v>
      </c>
      <c r="H534" t="s">
        <v>81</v>
      </c>
    </row>
    <row r="535" spans="1:8" x14ac:dyDescent="0.25">
      <c r="A535" s="1">
        <v>43556</v>
      </c>
      <c r="B535" t="s">
        <v>13</v>
      </c>
      <c r="C535" t="s">
        <v>47</v>
      </c>
      <c r="D535">
        <v>103</v>
      </c>
      <c r="E535">
        <v>103</v>
      </c>
      <c r="F535">
        <v>0</v>
      </c>
      <c r="G535">
        <v>0</v>
      </c>
      <c r="H535" t="s">
        <v>81</v>
      </c>
    </row>
    <row r="536" spans="1:8" x14ac:dyDescent="0.25">
      <c r="A536" s="1">
        <v>43556</v>
      </c>
      <c r="B536" t="s">
        <v>13</v>
      </c>
      <c r="C536" t="s">
        <v>48</v>
      </c>
      <c r="D536">
        <v>64</v>
      </c>
      <c r="E536">
        <v>64</v>
      </c>
      <c r="F536">
        <v>0</v>
      </c>
      <c r="G536">
        <v>0</v>
      </c>
      <c r="H536" t="s">
        <v>81</v>
      </c>
    </row>
    <row r="537" spans="1:8" x14ac:dyDescent="0.25">
      <c r="A537" s="1">
        <v>43556</v>
      </c>
      <c r="B537" t="s">
        <v>13</v>
      </c>
      <c r="C537" t="s">
        <v>50</v>
      </c>
      <c r="D537">
        <v>90</v>
      </c>
      <c r="E537">
        <v>90</v>
      </c>
      <c r="F537">
        <v>0</v>
      </c>
      <c r="G537">
        <v>0</v>
      </c>
      <c r="H537" t="s">
        <v>81</v>
      </c>
    </row>
    <row r="538" spans="1:8" x14ac:dyDescent="0.25">
      <c r="A538" s="1">
        <v>43556</v>
      </c>
      <c r="B538" t="s">
        <v>95</v>
      </c>
      <c r="C538" t="s">
        <v>46</v>
      </c>
      <c r="D538">
        <v>607</v>
      </c>
      <c r="E538">
        <v>607</v>
      </c>
      <c r="F538">
        <v>0</v>
      </c>
      <c r="G538">
        <v>0</v>
      </c>
      <c r="H538" t="s">
        <v>81</v>
      </c>
    </row>
    <row r="539" spans="1:8" x14ac:dyDescent="0.25">
      <c r="A539" s="1">
        <v>43556</v>
      </c>
      <c r="B539" t="s">
        <v>95</v>
      </c>
      <c r="C539" t="s">
        <v>47</v>
      </c>
      <c r="D539">
        <v>275</v>
      </c>
      <c r="E539">
        <v>275</v>
      </c>
      <c r="F539">
        <v>0</v>
      </c>
      <c r="G539">
        <v>0</v>
      </c>
      <c r="H539" t="s">
        <v>81</v>
      </c>
    </row>
    <row r="540" spans="1:8" x14ac:dyDescent="0.25">
      <c r="A540" s="1">
        <v>43556</v>
      </c>
      <c r="B540" t="s">
        <v>95</v>
      </c>
      <c r="C540" t="s">
        <v>48</v>
      </c>
      <c r="D540">
        <v>217</v>
      </c>
      <c r="E540">
        <v>217</v>
      </c>
      <c r="F540">
        <v>0</v>
      </c>
      <c r="G540">
        <v>0</v>
      </c>
      <c r="H540" t="s">
        <v>81</v>
      </c>
    </row>
    <row r="541" spans="1:8" x14ac:dyDescent="0.25">
      <c r="A541" s="1">
        <v>43556</v>
      </c>
      <c r="B541" t="s">
        <v>95</v>
      </c>
      <c r="C541" t="s">
        <v>50</v>
      </c>
      <c r="D541">
        <v>276</v>
      </c>
      <c r="E541">
        <v>276</v>
      </c>
      <c r="F541">
        <v>0</v>
      </c>
      <c r="G541">
        <v>0</v>
      </c>
      <c r="H541" t="s">
        <v>81</v>
      </c>
    </row>
    <row r="542" spans="1:8" x14ac:dyDescent="0.25">
      <c r="A542" s="1">
        <v>43556</v>
      </c>
      <c r="B542" t="s">
        <v>96</v>
      </c>
      <c r="C542" t="s">
        <v>46</v>
      </c>
      <c r="D542">
        <v>360</v>
      </c>
      <c r="E542">
        <v>360</v>
      </c>
      <c r="F542">
        <v>0</v>
      </c>
      <c r="G542">
        <v>0</v>
      </c>
      <c r="H542" t="s">
        <v>81</v>
      </c>
    </row>
    <row r="543" spans="1:8" x14ac:dyDescent="0.25">
      <c r="A543" s="1">
        <v>43556</v>
      </c>
      <c r="B543" t="s">
        <v>96</v>
      </c>
      <c r="C543" t="s">
        <v>47</v>
      </c>
      <c r="D543">
        <v>508</v>
      </c>
      <c r="E543">
        <v>508</v>
      </c>
      <c r="F543">
        <v>0</v>
      </c>
      <c r="G543">
        <v>0</v>
      </c>
      <c r="H543" t="s">
        <v>81</v>
      </c>
    </row>
    <row r="544" spans="1:8" x14ac:dyDescent="0.25">
      <c r="A544" s="1">
        <v>43556</v>
      </c>
      <c r="B544" t="s">
        <v>96</v>
      </c>
      <c r="C544" t="s">
        <v>48</v>
      </c>
      <c r="D544">
        <v>285</v>
      </c>
      <c r="E544">
        <v>285</v>
      </c>
      <c r="F544">
        <v>0</v>
      </c>
      <c r="G544">
        <v>0</v>
      </c>
      <c r="H544" t="s">
        <v>81</v>
      </c>
    </row>
    <row r="545" spans="1:8" x14ac:dyDescent="0.25">
      <c r="A545" s="1">
        <v>43556</v>
      </c>
      <c r="B545" t="s">
        <v>96</v>
      </c>
      <c r="C545" t="s">
        <v>50</v>
      </c>
      <c r="D545">
        <v>662</v>
      </c>
      <c r="E545">
        <v>662</v>
      </c>
      <c r="F545">
        <v>0</v>
      </c>
      <c r="G545">
        <v>0</v>
      </c>
      <c r="H545" t="s">
        <v>81</v>
      </c>
    </row>
    <row r="546" spans="1:8" x14ac:dyDescent="0.25">
      <c r="A546" s="1">
        <v>43556</v>
      </c>
      <c r="B546" t="s">
        <v>161</v>
      </c>
      <c r="C546" t="s">
        <v>46</v>
      </c>
      <c r="D546">
        <v>46</v>
      </c>
      <c r="E546">
        <v>46</v>
      </c>
      <c r="F546">
        <v>0</v>
      </c>
      <c r="G546">
        <v>0</v>
      </c>
      <c r="H546" t="s">
        <v>81</v>
      </c>
    </row>
    <row r="547" spans="1:8" x14ac:dyDescent="0.25">
      <c r="A547" s="1">
        <v>43556</v>
      </c>
      <c r="B547" t="s">
        <v>161</v>
      </c>
      <c r="C547" t="s">
        <v>47</v>
      </c>
      <c r="D547">
        <v>160</v>
      </c>
      <c r="E547">
        <v>160</v>
      </c>
      <c r="F547">
        <v>0</v>
      </c>
      <c r="G547">
        <v>0</v>
      </c>
      <c r="H547" t="s">
        <v>81</v>
      </c>
    </row>
    <row r="548" spans="1:8" x14ac:dyDescent="0.25">
      <c r="A548" s="1">
        <v>43556</v>
      </c>
      <c r="B548" t="s">
        <v>161</v>
      </c>
      <c r="C548" t="s">
        <v>48</v>
      </c>
      <c r="D548">
        <v>55</v>
      </c>
      <c r="E548">
        <v>55</v>
      </c>
      <c r="F548">
        <v>0</v>
      </c>
      <c r="G548">
        <v>0</v>
      </c>
      <c r="H548" t="s">
        <v>81</v>
      </c>
    </row>
    <row r="549" spans="1:8" x14ac:dyDescent="0.25">
      <c r="A549" s="1">
        <v>43556</v>
      </c>
      <c r="B549" t="s">
        <v>161</v>
      </c>
      <c r="C549" t="s">
        <v>50</v>
      </c>
      <c r="D549">
        <v>418</v>
      </c>
      <c r="E549">
        <v>418</v>
      </c>
      <c r="F549">
        <v>0</v>
      </c>
      <c r="G549">
        <v>0</v>
      </c>
      <c r="H549" t="s">
        <v>81</v>
      </c>
    </row>
    <row r="550" spans="1:8" x14ac:dyDescent="0.25">
      <c r="A550" s="1">
        <v>43586</v>
      </c>
      <c r="B550" t="s">
        <v>80</v>
      </c>
      <c r="C550" t="s">
        <v>46</v>
      </c>
      <c r="D550">
        <v>4870</v>
      </c>
      <c r="E550">
        <v>4870</v>
      </c>
      <c r="F550">
        <v>0</v>
      </c>
      <c r="G550">
        <v>0</v>
      </c>
      <c r="H550" t="s">
        <v>81</v>
      </c>
    </row>
    <row r="551" spans="1:8" x14ac:dyDescent="0.25">
      <c r="A551" s="1">
        <v>43586</v>
      </c>
      <c r="B551" t="s">
        <v>80</v>
      </c>
      <c r="C551" t="s">
        <v>47</v>
      </c>
      <c r="D551">
        <v>5300</v>
      </c>
      <c r="E551">
        <v>5300</v>
      </c>
      <c r="F551">
        <v>0</v>
      </c>
      <c r="G551">
        <v>0</v>
      </c>
      <c r="H551" t="s">
        <v>81</v>
      </c>
    </row>
    <row r="552" spans="1:8" x14ac:dyDescent="0.25">
      <c r="A552" s="1">
        <v>43586</v>
      </c>
      <c r="B552" t="s">
        <v>80</v>
      </c>
      <c r="C552" t="s">
        <v>48</v>
      </c>
      <c r="D552">
        <v>3182</v>
      </c>
      <c r="E552">
        <v>3182</v>
      </c>
      <c r="F552">
        <v>0</v>
      </c>
      <c r="G552">
        <v>0</v>
      </c>
      <c r="H552" t="s">
        <v>81</v>
      </c>
    </row>
    <row r="553" spans="1:8" x14ac:dyDescent="0.25">
      <c r="A553" s="1">
        <v>43586</v>
      </c>
      <c r="B553" t="s">
        <v>80</v>
      </c>
      <c r="C553" t="s">
        <v>49</v>
      </c>
      <c r="D553">
        <v>1499</v>
      </c>
      <c r="E553">
        <v>1499</v>
      </c>
      <c r="F553">
        <v>0</v>
      </c>
      <c r="G553">
        <v>0</v>
      </c>
      <c r="H553" t="s">
        <v>81</v>
      </c>
    </row>
    <row r="554" spans="1:8" x14ac:dyDescent="0.25">
      <c r="A554" s="1">
        <v>43586</v>
      </c>
      <c r="B554" t="s">
        <v>80</v>
      </c>
      <c r="C554" t="s">
        <v>50</v>
      </c>
      <c r="D554">
        <v>10587</v>
      </c>
      <c r="E554">
        <v>10587</v>
      </c>
      <c r="F554">
        <v>0</v>
      </c>
      <c r="G554">
        <v>0</v>
      </c>
      <c r="H554" t="s">
        <v>81</v>
      </c>
    </row>
    <row r="555" spans="1:8" x14ac:dyDescent="0.25">
      <c r="A555" s="1">
        <v>43586</v>
      </c>
      <c r="B555" t="s">
        <v>145</v>
      </c>
      <c r="C555" t="s">
        <v>46</v>
      </c>
      <c r="D555">
        <v>141</v>
      </c>
      <c r="E555">
        <v>141</v>
      </c>
      <c r="F555">
        <v>0</v>
      </c>
      <c r="G555">
        <v>0</v>
      </c>
      <c r="H555" t="s">
        <v>81</v>
      </c>
    </row>
    <row r="556" spans="1:8" x14ac:dyDescent="0.25">
      <c r="A556" s="1">
        <v>43586</v>
      </c>
      <c r="B556" t="s">
        <v>145</v>
      </c>
      <c r="C556" t="s">
        <v>47</v>
      </c>
      <c r="D556">
        <v>260</v>
      </c>
      <c r="E556">
        <v>260</v>
      </c>
      <c r="F556">
        <v>0</v>
      </c>
      <c r="G556">
        <v>0</v>
      </c>
      <c r="H556" t="s">
        <v>81</v>
      </c>
    </row>
    <row r="557" spans="1:8" x14ac:dyDescent="0.25">
      <c r="A557" s="1">
        <v>43586</v>
      </c>
      <c r="B557" t="s">
        <v>145</v>
      </c>
      <c r="C557" t="s">
        <v>48</v>
      </c>
      <c r="D557">
        <v>96</v>
      </c>
      <c r="E557">
        <v>96</v>
      </c>
      <c r="F557">
        <v>0</v>
      </c>
      <c r="G557">
        <v>0</v>
      </c>
      <c r="H557" t="s">
        <v>81</v>
      </c>
    </row>
    <row r="558" spans="1:8" x14ac:dyDescent="0.25">
      <c r="A558" s="1">
        <v>43586</v>
      </c>
      <c r="B558" t="s">
        <v>145</v>
      </c>
      <c r="C558" t="s">
        <v>50</v>
      </c>
      <c r="D558">
        <v>348</v>
      </c>
      <c r="E558">
        <v>348</v>
      </c>
      <c r="F558">
        <v>0</v>
      </c>
      <c r="G558">
        <v>0</v>
      </c>
      <c r="H558" t="s">
        <v>81</v>
      </c>
    </row>
    <row r="559" spans="1:8" x14ac:dyDescent="0.25">
      <c r="A559" s="1">
        <v>43586</v>
      </c>
      <c r="B559" t="s">
        <v>83</v>
      </c>
      <c r="C559" t="s">
        <v>46</v>
      </c>
      <c r="D559">
        <v>37</v>
      </c>
      <c r="E559">
        <v>37</v>
      </c>
      <c r="F559">
        <v>0</v>
      </c>
      <c r="G559">
        <v>0</v>
      </c>
      <c r="H559" t="s">
        <v>81</v>
      </c>
    </row>
    <row r="560" spans="1:8" x14ac:dyDescent="0.25">
      <c r="A560" s="1">
        <v>43586</v>
      </c>
      <c r="B560" t="s">
        <v>83</v>
      </c>
      <c r="C560" t="s">
        <v>47</v>
      </c>
      <c r="D560">
        <v>80</v>
      </c>
      <c r="E560">
        <v>80</v>
      </c>
      <c r="F560">
        <v>0</v>
      </c>
      <c r="G560">
        <v>0</v>
      </c>
      <c r="H560" t="s">
        <v>81</v>
      </c>
    </row>
    <row r="561" spans="1:8" x14ac:dyDescent="0.25">
      <c r="A561" s="1">
        <v>43586</v>
      </c>
      <c r="B561" t="s">
        <v>83</v>
      </c>
      <c r="C561" t="s">
        <v>48</v>
      </c>
      <c r="D561">
        <v>60</v>
      </c>
      <c r="E561">
        <v>60</v>
      </c>
      <c r="F561">
        <v>0</v>
      </c>
      <c r="G561">
        <v>0</v>
      </c>
      <c r="H561" t="s">
        <v>81</v>
      </c>
    </row>
    <row r="562" spans="1:8" x14ac:dyDescent="0.25">
      <c r="A562" s="1">
        <v>43586</v>
      </c>
      <c r="B562" t="s">
        <v>83</v>
      </c>
      <c r="C562" t="s">
        <v>50</v>
      </c>
      <c r="D562">
        <v>63</v>
      </c>
      <c r="E562">
        <v>63</v>
      </c>
      <c r="F562">
        <v>0</v>
      </c>
      <c r="G562">
        <v>0</v>
      </c>
      <c r="H562" t="s">
        <v>81</v>
      </c>
    </row>
    <row r="563" spans="1:8" x14ac:dyDescent="0.25">
      <c r="A563" s="1">
        <v>43586</v>
      </c>
      <c r="B563" t="s">
        <v>84</v>
      </c>
      <c r="C563" t="s">
        <v>46</v>
      </c>
      <c r="D563">
        <v>222</v>
      </c>
      <c r="E563">
        <v>222</v>
      </c>
      <c r="F563">
        <v>0</v>
      </c>
      <c r="G563">
        <v>0</v>
      </c>
      <c r="H563" t="s">
        <v>81</v>
      </c>
    </row>
    <row r="564" spans="1:8" x14ac:dyDescent="0.25">
      <c r="A564" s="1">
        <v>43586</v>
      </c>
      <c r="B564" t="s">
        <v>84</v>
      </c>
      <c r="C564" t="s">
        <v>47</v>
      </c>
      <c r="D564">
        <v>84</v>
      </c>
      <c r="E564">
        <v>84</v>
      </c>
      <c r="F564">
        <v>0</v>
      </c>
      <c r="G564">
        <v>0</v>
      </c>
      <c r="H564" t="s">
        <v>81</v>
      </c>
    </row>
    <row r="565" spans="1:8" x14ac:dyDescent="0.25">
      <c r="A565" s="1">
        <v>43586</v>
      </c>
      <c r="B565" t="s">
        <v>84</v>
      </c>
      <c r="C565" t="s">
        <v>48</v>
      </c>
      <c r="D565">
        <v>121</v>
      </c>
      <c r="E565">
        <v>121</v>
      </c>
      <c r="F565">
        <v>0</v>
      </c>
      <c r="G565">
        <v>0</v>
      </c>
      <c r="H565" t="s">
        <v>81</v>
      </c>
    </row>
    <row r="566" spans="1:8" x14ac:dyDescent="0.25">
      <c r="A566" s="1">
        <v>43586</v>
      </c>
      <c r="B566" t="s">
        <v>84</v>
      </c>
      <c r="C566" t="s">
        <v>50</v>
      </c>
      <c r="D566">
        <v>5</v>
      </c>
      <c r="E566">
        <v>5</v>
      </c>
      <c r="F566">
        <v>0</v>
      </c>
      <c r="G566">
        <v>0</v>
      </c>
      <c r="H566" t="s">
        <v>81</v>
      </c>
    </row>
    <row r="567" spans="1:8" x14ac:dyDescent="0.25">
      <c r="A567" s="1">
        <v>43586</v>
      </c>
      <c r="B567" t="s">
        <v>85</v>
      </c>
      <c r="C567" t="s">
        <v>46</v>
      </c>
      <c r="D567">
        <v>147</v>
      </c>
      <c r="E567">
        <v>147</v>
      </c>
      <c r="F567">
        <v>0</v>
      </c>
      <c r="G567">
        <v>0</v>
      </c>
      <c r="H567" t="s">
        <v>81</v>
      </c>
    </row>
    <row r="568" spans="1:8" x14ac:dyDescent="0.25">
      <c r="A568" s="1">
        <v>43586</v>
      </c>
      <c r="B568" t="s">
        <v>85</v>
      </c>
      <c r="C568" t="s">
        <v>47</v>
      </c>
      <c r="D568">
        <v>247</v>
      </c>
      <c r="E568">
        <v>247</v>
      </c>
      <c r="F568">
        <v>0</v>
      </c>
      <c r="G568">
        <v>0</v>
      </c>
      <c r="H568" t="s">
        <v>81</v>
      </c>
    </row>
    <row r="569" spans="1:8" x14ac:dyDescent="0.25">
      <c r="A569" s="1">
        <v>43586</v>
      </c>
      <c r="B569" t="s">
        <v>85</v>
      </c>
      <c r="C569" t="s">
        <v>48</v>
      </c>
      <c r="D569">
        <v>185</v>
      </c>
      <c r="E569">
        <v>185</v>
      </c>
      <c r="F569">
        <v>0</v>
      </c>
      <c r="G569">
        <v>0</v>
      </c>
      <c r="H569" t="s">
        <v>81</v>
      </c>
    </row>
    <row r="570" spans="1:8" x14ac:dyDescent="0.25">
      <c r="A570" s="1">
        <v>43586</v>
      </c>
      <c r="B570" t="s">
        <v>85</v>
      </c>
      <c r="C570" t="s">
        <v>49</v>
      </c>
      <c r="D570">
        <v>1140</v>
      </c>
      <c r="E570">
        <v>1140</v>
      </c>
      <c r="F570">
        <v>0</v>
      </c>
      <c r="G570">
        <v>0</v>
      </c>
      <c r="H570" t="s">
        <v>81</v>
      </c>
    </row>
    <row r="571" spans="1:8" x14ac:dyDescent="0.25">
      <c r="A571" s="1">
        <v>43586</v>
      </c>
      <c r="B571" t="s">
        <v>85</v>
      </c>
      <c r="C571" t="s">
        <v>50</v>
      </c>
      <c r="D571">
        <v>2128</v>
      </c>
      <c r="E571">
        <v>2128</v>
      </c>
      <c r="F571">
        <v>0</v>
      </c>
      <c r="G571">
        <v>0</v>
      </c>
      <c r="H571" t="s">
        <v>81</v>
      </c>
    </row>
    <row r="572" spans="1:8" x14ac:dyDescent="0.25">
      <c r="A572" s="1">
        <v>43586</v>
      </c>
      <c r="B572" t="s">
        <v>146</v>
      </c>
      <c r="C572" t="s">
        <v>46</v>
      </c>
      <c r="D572">
        <v>28</v>
      </c>
      <c r="E572">
        <v>28</v>
      </c>
      <c r="F572">
        <v>0</v>
      </c>
      <c r="G572">
        <v>0</v>
      </c>
      <c r="H572" t="s">
        <v>81</v>
      </c>
    </row>
    <row r="573" spans="1:8" x14ac:dyDescent="0.25">
      <c r="A573" s="1">
        <v>43586</v>
      </c>
      <c r="B573" t="s">
        <v>146</v>
      </c>
      <c r="C573" t="s">
        <v>47</v>
      </c>
      <c r="D573">
        <v>37</v>
      </c>
      <c r="E573">
        <v>37</v>
      </c>
      <c r="F573">
        <v>0</v>
      </c>
      <c r="G573">
        <v>0</v>
      </c>
      <c r="H573" t="s">
        <v>81</v>
      </c>
    </row>
    <row r="574" spans="1:8" x14ac:dyDescent="0.25">
      <c r="A574" s="1">
        <v>43586</v>
      </c>
      <c r="B574" t="s">
        <v>146</v>
      </c>
      <c r="C574" t="s">
        <v>48</v>
      </c>
      <c r="D574">
        <v>19</v>
      </c>
      <c r="E574">
        <v>19</v>
      </c>
      <c r="F574">
        <v>0</v>
      </c>
      <c r="G574">
        <v>0</v>
      </c>
      <c r="H574" t="s">
        <v>81</v>
      </c>
    </row>
    <row r="575" spans="1:8" x14ac:dyDescent="0.25">
      <c r="A575" s="1">
        <v>43586</v>
      </c>
      <c r="B575" t="s">
        <v>146</v>
      </c>
      <c r="C575" t="s">
        <v>49</v>
      </c>
      <c r="D575">
        <v>95</v>
      </c>
      <c r="E575">
        <v>95</v>
      </c>
      <c r="F575">
        <v>0</v>
      </c>
      <c r="G575">
        <v>0</v>
      </c>
      <c r="H575" t="s">
        <v>81</v>
      </c>
    </row>
    <row r="576" spans="1:8" x14ac:dyDescent="0.25">
      <c r="A576" s="1">
        <v>43586</v>
      </c>
      <c r="B576" t="s">
        <v>146</v>
      </c>
      <c r="C576" t="s">
        <v>50</v>
      </c>
      <c r="D576">
        <v>54</v>
      </c>
      <c r="E576">
        <v>54</v>
      </c>
      <c r="F576">
        <v>0</v>
      </c>
      <c r="G576">
        <v>0</v>
      </c>
      <c r="H576" t="s">
        <v>81</v>
      </c>
    </row>
    <row r="577" spans="1:8" x14ac:dyDescent="0.25">
      <c r="A577" s="1">
        <v>43586</v>
      </c>
      <c r="B577" t="s">
        <v>86</v>
      </c>
      <c r="C577" t="s">
        <v>46</v>
      </c>
      <c r="D577">
        <v>617</v>
      </c>
      <c r="E577">
        <v>617</v>
      </c>
      <c r="F577">
        <v>0</v>
      </c>
      <c r="G577">
        <v>0</v>
      </c>
      <c r="H577" t="s">
        <v>81</v>
      </c>
    </row>
    <row r="578" spans="1:8" x14ac:dyDescent="0.25">
      <c r="A578" s="1">
        <v>43586</v>
      </c>
      <c r="B578" t="s">
        <v>86</v>
      </c>
      <c r="C578" t="s">
        <v>47</v>
      </c>
      <c r="D578">
        <v>613</v>
      </c>
      <c r="E578">
        <v>613</v>
      </c>
      <c r="F578">
        <v>0</v>
      </c>
      <c r="G578">
        <v>0</v>
      </c>
      <c r="H578" t="s">
        <v>81</v>
      </c>
    </row>
    <row r="579" spans="1:8" x14ac:dyDescent="0.25">
      <c r="A579" s="1">
        <v>43586</v>
      </c>
      <c r="B579" t="s">
        <v>86</v>
      </c>
      <c r="C579" t="s">
        <v>48</v>
      </c>
      <c r="D579">
        <v>374</v>
      </c>
      <c r="E579">
        <v>374</v>
      </c>
      <c r="F579">
        <v>0</v>
      </c>
      <c r="G579">
        <v>0</v>
      </c>
      <c r="H579" t="s">
        <v>81</v>
      </c>
    </row>
    <row r="580" spans="1:8" x14ac:dyDescent="0.25">
      <c r="A580" s="1">
        <v>43586</v>
      </c>
      <c r="B580" t="s">
        <v>86</v>
      </c>
      <c r="C580" t="s">
        <v>49</v>
      </c>
      <c r="D580">
        <v>264</v>
      </c>
      <c r="E580">
        <v>264</v>
      </c>
      <c r="F580">
        <v>0</v>
      </c>
      <c r="G580">
        <v>0</v>
      </c>
      <c r="H580" t="s">
        <v>81</v>
      </c>
    </row>
    <row r="581" spans="1:8" x14ac:dyDescent="0.25">
      <c r="A581" s="1">
        <v>43586</v>
      </c>
      <c r="B581" t="s">
        <v>86</v>
      </c>
      <c r="C581" t="s">
        <v>50</v>
      </c>
      <c r="D581">
        <v>1118</v>
      </c>
      <c r="E581">
        <v>1118</v>
      </c>
      <c r="F581">
        <v>0</v>
      </c>
      <c r="G581">
        <v>0</v>
      </c>
      <c r="H581" t="s">
        <v>81</v>
      </c>
    </row>
    <row r="582" spans="1:8" x14ac:dyDescent="0.25">
      <c r="A582" s="1">
        <v>43586</v>
      </c>
      <c r="B582" t="s">
        <v>87</v>
      </c>
      <c r="C582" t="s">
        <v>46</v>
      </c>
      <c r="D582">
        <v>21</v>
      </c>
      <c r="E582">
        <v>21</v>
      </c>
      <c r="F582">
        <v>0</v>
      </c>
      <c r="G582">
        <v>0</v>
      </c>
      <c r="H582" t="s">
        <v>81</v>
      </c>
    </row>
    <row r="583" spans="1:8" x14ac:dyDescent="0.25">
      <c r="A583" s="1">
        <v>43586</v>
      </c>
      <c r="B583" t="s">
        <v>87</v>
      </c>
      <c r="C583" t="s">
        <v>47</v>
      </c>
      <c r="D583">
        <v>117</v>
      </c>
      <c r="E583">
        <v>117</v>
      </c>
      <c r="F583">
        <v>0</v>
      </c>
      <c r="G583">
        <v>0</v>
      </c>
      <c r="H583" t="s">
        <v>81</v>
      </c>
    </row>
    <row r="584" spans="1:8" x14ac:dyDescent="0.25">
      <c r="A584" s="1">
        <v>43586</v>
      </c>
      <c r="B584" t="s">
        <v>87</v>
      </c>
      <c r="C584" t="s">
        <v>48</v>
      </c>
      <c r="D584">
        <v>42</v>
      </c>
      <c r="E584">
        <v>42</v>
      </c>
      <c r="F584">
        <v>0</v>
      </c>
      <c r="G584">
        <v>0</v>
      </c>
      <c r="H584" t="s">
        <v>81</v>
      </c>
    </row>
    <row r="585" spans="1:8" x14ac:dyDescent="0.25">
      <c r="A585" s="1">
        <v>43586</v>
      </c>
      <c r="B585" t="s">
        <v>87</v>
      </c>
      <c r="C585" t="s">
        <v>50</v>
      </c>
      <c r="D585">
        <v>81</v>
      </c>
      <c r="E585">
        <v>81</v>
      </c>
      <c r="F585">
        <v>0</v>
      </c>
      <c r="G585">
        <v>0</v>
      </c>
      <c r="H585" t="s">
        <v>81</v>
      </c>
    </row>
    <row r="586" spans="1:8" x14ac:dyDescent="0.25">
      <c r="A586" s="1">
        <v>43586</v>
      </c>
      <c r="B586" t="s">
        <v>88</v>
      </c>
      <c r="C586" t="s">
        <v>46</v>
      </c>
      <c r="D586">
        <v>240</v>
      </c>
      <c r="E586">
        <v>240</v>
      </c>
      <c r="F586">
        <v>0</v>
      </c>
      <c r="G586">
        <v>0</v>
      </c>
      <c r="H586" t="s">
        <v>81</v>
      </c>
    </row>
    <row r="587" spans="1:8" x14ac:dyDescent="0.25">
      <c r="A587" s="1">
        <v>43586</v>
      </c>
      <c r="B587" t="s">
        <v>88</v>
      </c>
      <c r="C587" t="s">
        <v>47</v>
      </c>
      <c r="D587">
        <v>313</v>
      </c>
      <c r="E587">
        <v>313</v>
      </c>
      <c r="F587">
        <v>0</v>
      </c>
      <c r="G587">
        <v>0</v>
      </c>
      <c r="H587" t="s">
        <v>81</v>
      </c>
    </row>
    <row r="588" spans="1:8" x14ac:dyDescent="0.25">
      <c r="A588" s="1">
        <v>43586</v>
      </c>
      <c r="B588" t="s">
        <v>88</v>
      </c>
      <c r="C588" t="s">
        <v>48</v>
      </c>
      <c r="D588">
        <v>161</v>
      </c>
      <c r="E588">
        <v>161</v>
      </c>
      <c r="F588">
        <v>0</v>
      </c>
      <c r="G588">
        <v>0</v>
      </c>
      <c r="H588" t="s">
        <v>81</v>
      </c>
    </row>
    <row r="589" spans="1:8" x14ac:dyDescent="0.25">
      <c r="A589" s="1">
        <v>43586</v>
      </c>
      <c r="B589" t="s">
        <v>88</v>
      </c>
      <c r="C589" t="s">
        <v>49</v>
      </c>
      <c r="D589">
        <v>95</v>
      </c>
      <c r="E589">
        <v>95</v>
      </c>
      <c r="F589">
        <v>0</v>
      </c>
      <c r="G589">
        <v>0</v>
      </c>
      <c r="H589" t="s">
        <v>81</v>
      </c>
    </row>
    <row r="590" spans="1:8" x14ac:dyDescent="0.25">
      <c r="A590" s="1">
        <v>43586</v>
      </c>
      <c r="B590" t="s">
        <v>88</v>
      </c>
      <c r="C590" t="s">
        <v>50</v>
      </c>
      <c r="D590">
        <v>698</v>
      </c>
      <c r="E590">
        <v>698</v>
      </c>
      <c r="F590">
        <v>0</v>
      </c>
      <c r="G590">
        <v>0</v>
      </c>
      <c r="H590" t="s">
        <v>81</v>
      </c>
    </row>
    <row r="591" spans="1:8" x14ac:dyDescent="0.25">
      <c r="A591" s="1">
        <v>43586</v>
      </c>
      <c r="B591" t="s">
        <v>89</v>
      </c>
      <c r="C591" t="s">
        <v>46</v>
      </c>
      <c r="D591">
        <v>651</v>
      </c>
      <c r="E591">
        <v>651</v>
      </c>
      <c r="F591">
        <v>0</v>
      </c>
      <c r="G591">
        <v>0</v>
      </c>
      <c r="H591" t="s">
        <v>81</v>
      </c>
    </row>
    <row r="592" spans="1:8" x14ac:dyDescent="0.25">
      <c r="A592" s="1">
        <v>43586</v>
      </c>
      <c r="B592" t="s">
        <v>89</v>
      </c>
      <c r="C592" t="s">
        <v>47</v>
      </c>
      <c r="D592">
        <v>598</v>
      </c>
      <c r="E592">
        <v>598</v>
      </c>
      <c r="F592">
        <v>0</v>
      </c>
      <c r="G592">
        <v>0</v>
      </c>
      <c r="H592" t="s">
        <v>81</v>
      </c>
    </row>
    <row r="593" spans="1:8" x14ac:dyDescent="0.25">
      <c r="A593" s="1">
        <v>43586</v>
      </c>
      <c r="B593" t="s">
        <v>89</v>
      </c>
      <c r="C593" t="s">
        <v>48</v>
      </c>
      <c r="D593">
        <v>311</v>
      </c>
      <c r="E593">
        <v>311</v>
      </c>
      <c r="F593">
        <v>0</v>
      </c>
      <c r="G593">
        <v>0</v>
      </c>
      <c r="H593" t="s">
        <v>81</v>
      </c>
    </row>
    <row r="594" spans="1:8" x14ac:dyDescent="0.25">
      <c r="A594" s="1">
        <v>43586</v>
      </c>
      <c r="B594" t="s">
        <v>89</v>
      </c>
      <c r="C594" t="s">
        <v>50</v>
      </c>
      <c r="D594">
        <v>621</v>
      </c>
      <c r="E594">
        <v>621</v>
      </c>
      <c r="F594">
        <v>0</v>
      </c>
      <c r="G594">
        <v>0</v>
      </c>
      <c r="H594" t="s">
        <v>81</v>
      </c>
    </row>
    <row r="595" spans="1:8" x14ac:dyDescent="0.25">
      <c r="A595" s="1">
        <v>43586</v>
      </c>
      <c r="B595" t="s">
        <v>90</v>
      </c>
      <c r="C595" t="s">
        <v>46</v>
      </c>
      <c r="D595">
        <v>81</v>
      </c>
      <c r="E595">
        <v>81</v>
      </c>
      <c r="F595">
        <v>0</v>
      </c>
      <c r="G595">
        <v>0</v>
      </c>
      <c r="H595" t="s">
        <v>81</v>
      </c>
    </row>
    <row r="596" spans="1:8" x14ac:dyDescent="0.25">
      <c r="A596" s="1">
        <v>43586</v>
      </c>
      <c r="B596" t="s">
        <v>90</v>
      </c>
      <c r="C596" t="s">
        <v>47</v>
      </c>
      <c r="D596">
        <v>160</v>
      </c>
      <c r="E596">
        <v>160</v>
      </c>
      <c r="F596">
        <v>0</v>
      </c>
      <c r="G596">
        <v>0</v>
      </c>
      <c r="H596" t="s">
        <v>81</v>
      </c>
    </row>
    <row r="597" spans="1:8" x14ac:dyDescent="0.25">
      <c r="A597" s="1">
        <v>43586</v>
      </c>
      <c r="B597" t="s">
        <v>90</v>
      </c>
      <c r="C597" t="s">
        <v>48</v>
      </c>
      <c r="D597">
        <v>138</v>
      </c>
      <c r="E597">
        <v>138</v>
      </c>
      <c r="F597">
        <v>0</v>
      </c>
      <c r="G597">
        <v>0</v>
      </c>
      <c r="H597" t="s">
        <v>81</v>
      </c>
    </row>
    <row r="598" spans="1:8" x14ac:dyDescent="0.25">
      <c r="A598" s="1">
        <v>43586</v>
      </c>
      <c r="B598" t="s">
        <v>90</v>
      </c>
      <c r="C598" t="s">
        <v>50</v>
      </c>
      <c r="D598">
        <v>473</v>
      </c>
      <c r="E598">
        <v>473</v>
      </c>
      <c r="F598">
        <v>0</v>
      </c>
      <c r="G598">
        <v>0</v>
      </c>
      <c r="H598" t="s">
        <v>81</v>
      </c>
    </row>
    <row r="599" spans="1:8" x14ac:dyDescent="0.25">
      <c r="A599" s="1">
        <v>43586</v>
      </c>
      <c r="B599" t="s">
        <v>147</v>
      </c>
      <c r="C599" t="s">
        <v>46</v>
      </c>
      <c r="D599">
        <v>30</v>
      </c>
      <c r="E599">
        <v>30</v>
      </c>
      <c r="F599">
        <v>0</v>
      </c>
      <c r="G599">
        <v>0</v>
      </c>
      <c r="H599" t="s">
        <v>81</v>
      </c>
    </row>
    <row r="600" spans="1:8" x14ac:dyDescent="0.25">
      <c r="A600" s="1">
        <v>43586</v>
      </c>
      <c r="B600" t="s">
        <v>147</v>
      </c>
      <c r="C600" t="s">
        <v>47</v>
      </c>
      <c r="D600">
        <v>35</v>
      </c>
      <c r="E600">
        <v>35</v>
      </c>
      <c r="F600">
        <v>0</v>
      </c>
      <c r="G600">
        <v>0</v>
      </c>
      <c r="H600" t="s">
        <v>81</v>
      </c>
    </row>
    <row r="601" spans="1:8" x14ac:dyDescent="0.25">
      <c r="A601" s="1">
        <v>43586</v>
      </c>
      <c r="B601" t="s">
        <v>147</v>
      </c>
      <c r="C601" t="s">
        <v>48</v>
      </c>
      <c r="D601">
        <v>26</v>
      </c>
      <c r="E601">
        <v>26</v>
      </c>
      <c r="F601">
        <v>0</v>
      </c>
      <c r="G601">
        <v>0</v>
      </c>
      <c r="H601" t="s">
        <v>81</v>
      </c>
    </row>
    <row r="602" spans="1:8" x14ac:dyDescent="0.25">
      <c r="A602" s="1">
        <v>43586</v>
      </c>
      <c r="B602" t="s">
        <v>147</v>
      </c>
      <c r="C602" t="s">
        <v>50</v>
      </c>
      <c r="D602">
        <v>65</v>
      </c>
      <c r="E602">
        <v>65</v>
      </c>
      <c r="F602">
        <v>0</v>
      </c>
      <c r="G602">
        <v>0</v>
      </c>
      <c r="H602" t="s">
        <v>81</v>
      </c>
    </row>
    <row r="603" spans="1:8" x14ac:dyDescent="0.25">
      <c r="A603" s="1">
        <v>43586</v>
      </c>
      <c r="B603" t="s">
        <v>148</v>
      </c>
      <c r="C603" t="s">
        <v>46</v>
      </c>
      <c r="D603">
        <v>155</v>
      </c>
      <c r="E603">
        <v>155</v>
      </c>
      <c r="F603">
        <v>0</v>
      </c>
      <c r="G603">
        <v>0</v>
      </c>
      <c r="H603" t="s">
        <v>81</v>
      </c>
    </row>
    <row r="604" spans="1:8" x14ac:dyDescent="0.25">
      <c r="A604" s="1">
        <v>43586</v>
      </c>
      <c r="B604" t="s">
        <v>148</v>
      </c>
      <c r="C604" t="s">
        <v>47</v>
      </c>
      <c r="D604">
        <v>210</v>
      </c>
      <c r="E604">
        <v>210</v>
      </c>
      <c r="F604">
        <v>0</v>
      </c>
      <c r="G604">
        <v>0</v>
      </c>
      <c r="H604" t="s">
        <v>81</v>
      </c>
    </row>
    <row r="605" spans="1:8" x14ac:dyDescent="0.25">
      <c r="A605" s="1">
        <v>43586</v>
      </c>
      <c r="B605" t="s">
        <v>148</v>
      </c>
      <c r="C605" t="s">
        <v>48</v>
      </c>
      <c r="D605">
        <v>130</v>
      </c>
      <c r="E605">
        <v>130</v>
      </c>
      <c r="F605">
        <v>0</v>
      </c>
      <c r="G605">
        <v>0</v>
      </c>
      <c r="H605" t="s">
        <v>81</v>
      </c>
    </row>
    <row r="606" spans="1:8" x14ac:dyDescent="0.25">
      <c r="A606" s="1">
        <v>43586</v>
      </c>
      <c r="B606" t="s">
        <v>148</v>
      </c>
      <c r="C606" t="s">
        <v>50</v>
      </c>
      <c r="D606">
        <v>224</v>
      </c>
      <c r="E606">
        <v>224</v>
      </c>
      <c r="F606">
        <v>0</v>
      </c>
      <c r="G606">
        <v>0</v>
      </c>
      <c r="H606" t="s">
        <v>81</v>
      </c>
    </row>
    <row r="607" spans="1:8" x14ac:dyDescent="0.25">
      <c r="A607" s="1">
        <v>43586</v>
      </c>
      <c r="B607" t="s">
        <v>149</v>
      </c>
      <c r="C607" t="s">
        <v>46</v>
      </c>
      <c r="D607">
        <v>54</v>
      </c>
      <c r="E607">
        <v>54</v>
      </c>
      <c r="F607">
        <v>0</v>
      </c>
      <c r="G607">
        <v>0</v>
      </c>
      <c r="H607" t="s">
        <v>81</v>
      </c>
    </row>
    <row r="608" spans="1:8" x14ac:dyDescent="0.25">
      <c r="A608" s="1">
        <v>43586</v>
      </c>
      <c r="B608" t="s">
        <v>149</v>
      </c>
      <c r="C608" t="s">
        <v>47</v>
      </c>
      <c r="D608">
        <v>110</v>
      </c>
      <c r="E608">
        <v>110</v>
      </c>
      <c r="F608">
        <v>0</v>
      </c>
      <c r="G608">
        <v>0</v>
      </c>
      <c r="H608" t="s">
        <v>81</v>
      </c>
    </row>
    <row r="609" spans="1:8" x14ac:dyDescent="0.25">
      <c r="A609" s="1">
        <v>43586</v>
      </c>
      <c r="B609" t="s">
        <v>149</v>
      </c>
      <c r="C609" t="s">
        <v>48</v>
      </c>
      <c r="D609">
        <v>112</v>
      </c>
      <c r="E609">
        <v>112</v>
      </c>
      <c r="F609">
        <v>0</v>
      </c>
      <c r="G609">
        <v>0</v>
      </c>
      <c r="H609" t="s">
        <v>81</v>
      </c>
    </row>
    <row r="610" spans="1:8" x14ac:dyDescent="0.25">
      <c r="A610" s="1">
        <v>43586</v>
      </c>
      <c r="B610" t="s">
        <v>149</v>
      </c>
      <c r="C610" t="s">
        <v>50</v>
      </c>
      <c r="D610">
        <v>379</v>
      </c>
      <c r="E610">
        <v>379</v>
      </c>
      <c r="F610">
        <v>0</v>
      </c>
      <c r="G610">
        <v>0</v>
      </c>
      <c r="H610" t="s">
        <v>81</v>
      </c>
    </row>
    <row r="611" spans="1:8" x14ac:dyDescent="0.25">
      <c r="A611" s="1">
        <v>43586</v>
      </c>
      <c r="B611" t="s">
        <v>150</v>
      </c>
      <c r="C611" t="s">
        <v>46</v>
      </c>
      <c r="D611">
        <v>196</v>
      </c>
      <c r="E611">
        <v>196</v>
      </c>
      <c r="F611">
        <v>0</v>
      </c>
      <c r="G611">
        <v>0</v>
      </c>
      <c r="H611" t="s">
        <v>81</v>
      </c>
    </row>
    <row r="612" spans="1:8" x14ac:dyDescent="0.25">
      <c r="A612" s="1">
        <v>43586</v>
      </c>
      <c r="B612" t="s">
        <v>150</v>
      </c>
      <c r="C612" t="s">
        <v>47</v>
      </c>
      <c r="D612">
        <v>105</v>
      </c>
      <c r="E612">
        <v>105</v>
      </c>
      <c r="F612">
        <v>0</v>
      </c>
      <c r="G612">
        <v>0</v>
      </c>
      <c r="H612" t="s">
        <v>81</v>
      </c>
    </row>
    <row r="613" spans="1:8" x14ac:dyDescent="0.25">
      <c r="A613" s="1">
        <v>43586</v>
      </c>
      <c r="B613" t="s">
        <v>150</v>
      </c>
      <c r="C613" t="s">
        <v>48</v>
      </c>
      <c r="D613">
        <v>67</v>
      </c>
      <c r="E613">
        <v>67</v>
      </c>
      <c r="F613">
        <v>0</v>
      </c>
      <c r="G613">
        <v>0</v>
      </c>
      <c r="H613" t="s">
        <v>81</v>
      </c>
    </row>
    <row r="614" spans="1:8" x14ac:dyDescent="0.25">
      <c r="A614" s="1">
        <v>43586</v>
      </c>
      <c r="B614" t="s">
        <v>150</v>
      </c>
      <c r="C614" t="s">
        <v>50</v>
      </c>
      <c r="D614">
        <v>74</v>
      </c>
      <c r="E614">
        <v>74</v>
      </c>
      <c r="F614">
        <v>0</v>
      </c>
      <c r="G614">
        <v>0</v>
      </c>
      <c r="H614" t="s">
        <v>81</v>
      </c>
    </row>
    <row r="615" spans="1:8" x14ac:dyDescent="0.25">
      <c r="A615" s="1">
        <v>43586</v>
      </c>
      <c r="B615" t="s">
        <v>91</v>
      </c>
      <c r="C615" t="s">
        <v>46</v>
      </c>
      <c r="D615">
        <v>1100</v>
      </c>
      <c r="E615">
        <v>1100</v>
      </c>
      <c r="F615">
        <v>0</v>
      </c>
      <c r="G615">
        <v>0</v>
      </c>
      <c r="H615" t="s">
        <v>81</v>
      </c>
    </row>
    <row r="616" spans="1:8" x14ac:dyDescent="0.25">
      <c r="A616" s="1">
        <v>43586</v>
      </c>
      <c r="B616" t="s">
        <v>91</v>
      </c>
      <c r="C616" t="s">
        <v>47</v>
      </c>
      <c r="D616">
        <v>691</v>
      </c>
      <c r="E616">
        <v>691</v>
      </c>
      <c r="F616">
        <v>0</v>
      </c>
      <c r="G616">
        <v>0</v>
      </c>
      <c r="H616" t="s">
        <v>81</v>
      </c>
    </row>
    <row r="617" spans="1:8" x14ac:dyDescent="0.25">
      <c r="A617" s="1">
        <v>43586</v>
      </c>
      <c r="B617" t="s">
        <v>91</v>
      </c>
      <c r="C617" t="s">
        <v>48</v>
      </c>
      <c r="D617">
        <v>639</v>
      </c>
      <c r="E617">
        <v>639</v>
      </c>
      <c r="F617">
        <v>0</v>
      </c>
      <c r="G617">
        <v>0</v>
      </c>
      <c r="H617" t="s">
        <v>81</v>
      </c>
    </row>
    <row r="618" spans="1:8" x14ac:dyDescent="0.25">
      <c r="A618" s="1">
        <v>43586</v>
      </c>
      <c r="B618" t="s">
        <v>91</v>
      </c>
      <c r="C618" t="s">
        <v>50</v>
      </c>
      <c r="D618">
        <v>910</v>
      </c>
      <c r="E618">
        <v>910</v>
      </c>
      <c r="F618">
        <v>0</v>
      </c>
      <c r="G618">
        <v>0</v>
      </c>
      <c r="H618" t="s">
        <v>81</v>
      </c>
    </row>
    <row r="619" spans="1:8" x14ac:dyDescent="0.25">
      <c r="A619" s="1">
        <v>43586</v>
      </c>
      <c r="B619" t="s">
        <v>151</v>
      </c>
      <c r="C619" t="s">
        <v>46</v>
      </c>
      <c r="D619">
        <v>66</v>
      </c>
      <c r="E619">
        <v>66</v>
      </c>
      <c r="F619">
        <v>0</v>
      </c>
      <c r="G619">
        <v>0</v>
      </c>
      <c r="H619" t="s">
        <v>81</v>
      </c>
    </row>
    <row r="620" spans="1:8" x14ac:dyDescent="0.25">
      <c r="A620" s="1">
        <v>43586</v>
      </c>
      <c r="B620" t="s">
        <v>151</v>
      </c>
      <c r="C620" t="s">
        <v>47</v>
      </c>
      <c r="D620">
        <v>121</v>
      </c>
      <c r="E620">
        <v>121</v>
      </c>
      <c r="F620">
        <v>0</v>
      </c>
      <c r="G620">
        <v>0</v>
      </c>
      <c r="H620" t="s">
        <v>81</v>
      </c>
    </row>
    <row r="621" spans="1:8" x14ac:dyDescent="0.25">
      <c r="A621" s="1">
        <v>43586</v>
      </c>
      <c r="B621" t="s">
        <v>151</v>
      </c>
      <c r="C621" t="s">
        <v>48</v>
      </c>
      <c r="D621">
        <v>41</v>
      </c>
      <c r="E621">
        <v>41</v>
      </c>
      <c r="F621">
        <v>0</v>
      </c>
      <c r="G621">
        <v>0</v>
      </c>
      <c r="H621" t="s">
        <v>81</v>
      </c>
    </row>
    <row r="622" spans="1:8" x14ac:dyDescent="0.25">
      <c r="A622" s="1">
        <v>43586</v>
      </c>
      <c r="B622" t="s">
        <v>151</v>
      </c>
      <c r="C622" t="s">
        <v>50</v>
      </c>
      <c r="D622">
        <v>75</v>
      </c>
      <c r="E622">
        <v>75</v>
      </c>
      <c r="F622">
        <v>0</v>
      </c>
      <c r="G622">
        <v>0</v>
      </c>
      <c r="H622" t="s">
        <v>81</v>
      </c>
    </row>
    <row r="623" spans="1:8" x14ac:dyDescent="0.25">
      <c r="A623" s="1">
        <v>43586</v>
      </c>
      <c r="B623" t="s">
        <v>92</v>
      </c>
      <c r="C623" t="s">
        <v>46</v>
      </c>
      <c r="D623">
        <v>37</v>
      </c>
      <c r="E623">
        <v>37</v>
      </c>
      <c r="F623">
        <v>0</v>
      </c>
      <c r="G623">
        <v>0</v>
      </c>
      <c r="H623" t="s">
        <v>81</v>
      </c>
    </row>
    <row r="624" spans="1:8" x14ac:dyDescent="0.25">
      <c r="A624" s="1">
        <v>43586</v>
      </c>
      <c r="B624" t="s">
        <v>92</v>
      </c>
      <c r="C624" t="s">
        <v>47</v>
      </c>
      <c r="D624">
        <v>374</v>
      </c>
      <c r="E624">
        <v>374</v>
      </c>
      <c r="F624">
        <v>0</v>
      </c>
      <c r="G624">
        <v>0</v>
      </c>
      <c r="H624" t="s">
        <v>81</v>
      </c>
    </row>
    <row r="625" spans="1:8" x14ac:dyDescent="0.25">
      <c r="A625" s="1">
        <v>43586</v>
      </c>
      <c r="B625" t="s">
        <v>92</v>
      </c>
      <c r="C625" t="s">
        <v>48</v>
      </c>
      <c r="D625">
        <v>88</v>
      </c>
      <c r="E625">
        <v>88</v>
      </c>
      <c r="F625">
        <v>0</v>
      </c>
      <c r="G625">
        <v>0</v>
      </c>
      <c r="H625" t="s">
        <v>81</v>
      </c>
    </row>
    <row r="626" spans="1:8" x14ac:dyDescent="0.25">
      <c r="A626" s="1">
        <v>43586</v>
      </c>
      <c r="B626" t="s">
        <v>92</v>
      </c>
      <c r="C626" t="s">
        <v>50</v>
      </c>
      <c r="D626">
        <v>729</v>
      </c>
      <c r="E626">
        <v>729</v>
      </c>
      <c r="F626">
        <v>0</v>
      </c>
      <c r="G626">
        <v>0</v>
      </c>
      <c r="H626" t="s">
        <v>81</v>
      </c>
    </row>
    <row r="627" spans="1:8" x14ac:dyDescent="0.25">
      <c r="A627" s="1">
        <v>43586</v>
      </c>
      <c r="B627" t="s">
        <v>152</v>
      </c>
      <c r="C627" t="s">
        <v>46</v>
      </c>
      <c r="D627">
        <v>102</v>
      </c>
      <c r="E627">
        <v>102</v>
      </c>
      <c r="F627">
        <v>0</v>
      </c>
      <c r="G627">
        <v>0</v>
      </c>
      <c r="H627" t="s">
        <v>81</v>
      </c>
    </row>
    <row r="628" spans="1:8" x14ac:dyDescent="0.25">
      <c r="A628" s="1">
        <v>43586</v>
      </c>
      <c r="B628" t="s">
        <v>152</v>
      </c>
      <c r="C628" t="s">
        <v>47</v>
      </c>
      <c r="D628">
        <v>107</v>
      </c>
      <c r="E628">
        <v>107</v>
      </c>
      <c r="F628">
        <v>0</v>
      </c>
      <c r="G628">
        <v>0</v>
      </c>
      <c r="H628" t="s">
        <v>81</v>
      </c>
    </row>
    <row r="629" spans="1:8" x14ac:dyDescent="0.25">
      <c r="A629" s="1">
        <v>43586</v>
      </c>
      <c r="B629" t="s">
        <v>152</v>
      </c>
      <c r="C629" t="s">
        <v>48</v>
      </c>
      <c r="D629">
        <v>47</v>
      </c>
      <c r="E629">
        <v>47</v>
      </c>
      <c r="F629">
        <v>0</v>
      </c>
      <c r="G629">
        <v>0</v>
      </c>
      <c r="H629" t="s">
        <v>81</v>
      </c>
    </row>
    <row r="630" spans="1:8" x14ac:dyDescent="0.25">
      <c r="A630" s="1">
        <v>43586</v>
      </c>
      <c r="B630" t="s">
        <v>152</v>
      </c>
      <c r="C630" t="s">
        <v>50</v>
      </c>
      <c r="D630">
        <v>127</v>
      </c>
      <c r="E630">
        <v>127</v>
      </c>
      <c r="F630">
        <v>0</v>
      </c>
      <c r="G630">
        <v>0</v>
      </c>
      <c r="H630" t="s">
        <v>81</v>
      </c>
    </row>
    <row r="631" spans="1:8" x14ac:dyDescent="0.25">
      <c r="A631" s="1">
        <v>43586</v>
      </c>
      <c r="B631" t="s">
        <v>153</v>
      </c>
      <c r="C631" t="s">
        <v>46</v>
      </c>
      <c r="D631">
        <v>143</v>
      </c>
      <c r="E631">
        <v>143</v>
      </c>
      <c r="F631">
        <v>0</v>
      </c>
      <c r="G631">
        <v>0</v>
      </c>
      <c r="H631" t="s">
        <v>81</v>
      </c>
    </row>
    <row r="632" spans="1:8" x14ac:dyDescent="0.25">
      <c r="A632" s="1">
        <v>43586</v>
      </c>
      <c r="B632" t="s">
        <v>153</v>
      </c>
      <c r="C632" t="s">
        <v>47</v>
      </c>
      <c r="D632">
        <v>64</v>
      </c>
      <c r="E632">
        <v>64</v>
      </c>
      <c r="F632">
        <v>0</v>
      </c>
      <c r="G632">
        <v>0</v>
      </c>
      <c r="H632" t="s">
        <v>81</v>
      </c>
    </row>
    <row r="633" spans="1:8" x14ac:dyDescent="0.25">
      <c r="A633" s="1">
        <v>43586</v>
      </c>
      <c r="B633" t="s">
        <v>153</v>
      </c>
      <c r="C633" t="s">
        <v>48</v>
      </c>
      <c r="D633">
        <v>38</v>
      </c>
      <c r="E633">
        <v>38</v>
      </c>
      <c r="F633">
        <v>0</v>
      </c>
      <c r="G633">
        <v>0</v>
      </c>
      <c r="H633" t="s">
        <v>81</v>
      </c>
    </row>
    <row r="634" spans="1:8" x14ac:dyDescent="0.25">
      <c r="A634" s="1">
        <v>43586</v>
      </c>
      <c r="B634" t="s">
        <v>153</v>
      </c>
      <c r="C634" t="s">
        <v>50</v>
      </c>
      <c r="D634">
        <v>29</v>
      </c>
      <c r="E634">
        <v>29</v>
      </c>
      <c r="F634">
        <v>0</v>
      </c>
      <c r="G634">
        <v>0</v>
      </c>
      <c r="H634" t="s">
        <v>81</v>
      </c>
    </row>
    <row r="635" spans="1:8" x14ac:dyDescent="0.25">
      <c r="A635" s="1">
        <v>43586</v>
      </c>
      <c r="B635" t="s">
        <v>154</v>
      </c>
      <c r="C635" t="s">
        <v>46</v>
      </c>
      <c r="D635">
        <v>27</v>
      </c>
      <c r="E635">
        <v>27</v>
      </c>
      <c r="F635">
        <v>0</v>
      </c>
      <c r="G635">
        <v>0</v>
      </c>
      <c r="H635" t="s">
        <v>81</v>
      </c>
    </row>
    <row r="636" spans="1:8" x14ac:dyDescent="0.25">
      <c r="A636" s="1">
        <v>43586</v>
      </c>
      <c r="B636" t="s">
        <v>154</v>
      </c>
      <c r="C636" t="s">
        <v>47</v>
      </c>
      <c r="D636">
        <v>50</v>
      </c>
      <c r="E636">
        <v>50</v>
      </c>
      <c r="F636">
        <v>0</v>
      </c>
      <c r="G636">
        <v>0</v>
      </c>
      <c r="H636" t="s">
        <v>81</v>
      </c>
    </row>
    <row r="637" spans="1:8" x14ac:dyDescent="0.25">
      <c r="A637" s="1">
        <v>43586</v>
      </c>
      <c r="B637" t="s">
        <v>154</v>
      </c>
      <c r="C637" t="s">
        <v>48</v>
      </c>
      <c r="D637">
        <v>26</v>
      </c>
      <c r="E637">
        <v>26</v>
      </c>
      <c r="F637">
        <v>0</v>
      </c>
      <c r="G637">
        <v>0</v>
      </c>
      <c r="H637" t="s">
        <v>81</v>
      </c>
    </row>
    <row r="638" spans="1:8" x14ac:dyDescent="0.25">
      <c r="A638" s="1">
        <v>43586</v>
      </c>
      <c r="B638" t="s">
        <v>154</v>
      </c>
      <c r="C638" t="s">
        <v>50</v>
      </c>
      <c r="D638">
        <v>94</v>
      </c>
      <c r="E638">
        <v>94</v>
      </c>
      <c r="F638">
        <v>0</v>
      </c>
      <c r="G638">
        <v>0</v>
      </c>
      <c r="H638" t="s">
        <v>81</v>
      </c>
    </row>
    <row r="639" spans="1:8" x14ac:dyDescent="0.25">
      <c r="A639" s="1">
        <v>43586</v>
      </c>
      <c r="B639" t="s">
        <v>155</v>
      </c>
      <c r="C639" t="s">
        <v>46</v>
      </c>
      <c r="D639">
        <v>271</v>
      </c>
      <c r="E639">
        <v>271</v>
      </c>
      <c r="F639">
        <v>0</v>
      </c>
      <c r="G639">
        <v>0</v>
      </c>
      <c r="H639" t="s">
        <v>81</v>
      </c>
    </row>
    <row r="640" spans="1:8" x14ac:dyDescent="0.25">
      <c r="A640" s="1">
        <v>43586</v>
      </c>
      <c r="B640" t="s">
        <v>155</v>
      </c>
      <c r="C640" t="s">
        <v>47</v>
      </c>
      <c r="D640">
        <v>185</v>
      </c>
      <c r="E640">
        <v>185</v>
      </c>
      <c r="F640">
        <v>0</v>
      </c>
      <c r="G640">
        <v>0</v>
      </c>
      <c r="H640" t="s">
        <v>81</v>
      </c>
    </row>
    <row r="641" spans="1:8" x14ac:dyDescent="0.25">
      <c r="A641" s="1">
        <v>43586</v>
      </c>
      <c r="B641" t="s">
        <v>155</v>
      </c>
      <c r="C641" t="s">
        <v>48</v>
      </c>
      <c r="D641">
        <v>121</v>
      </c>
      <c r="E641">
        <v>121</v>
      </c>
      <c r="F641">
        <v>0</v>
      </c>
      <c r="G641">
        <v>0</v>
      </c>
      <c r="H641" t="s">
        <v>81</v>
      </c>
    </row>
    <row r="642" spans="1:8" x14ac:dyDescent="0.25">
      <c r="A642" s="1">
        <v>43586</v>
      </c>
      <c r="B642" t="s">
        <v>155</v>
      </c>
      <c r="C642" t="s">
        <v>50</v>
      </c>
      <c r="D642">
        <v>290</v>
      </c>
      <c r="E642">
        <v>290</v>
      </c>
      <c r="F642">
        <v>0</v>
      </c>
      <c r="G642">
        <v>0</v>
      </c>
      <c r="H642" t="s">
        <v>81</v>
      </c>
    </row>
    <row r="643" spans="1:8" x14ac:dyDescent="0.25">
      <c r="A643" s="1">
        <v>43586</v>
      </c>
      <c r="B643" t="s">
        <v>156</v>
      </c>
      <c r="C643" t="s">
        <v>46</v>
      </c>
      <c r="D643">
        <v>161</v>
      </c>
      <c r="E643">
        <v>161</v>
      </c>
      <c r="F643">
        <v>0</v>
      </c>
      <c r="G643">
        <v>0</v>
      </c>
      <c r="H643" t="s">
        <v>81</v>
      </c>
    </row>
    <row r="644" spans="1:8" x14ac:dyDescent="0.25">
      <c r="A644" s="1">
        <v>43586</v>
      </c>
      <c r="B644" t="s">
        <v>156</v>
      </c>
      <c r="C644" t="s">
        <v>47</v>
      </c>
      <c r="D644">
        <v>125</v>
      </c>
      <c r="E644">
        <v>125</v>
      </c>
      <c r="F644">
        <v>0</v>
      </c>
      <c r="G644">
        <v>0</v>
      </c>
      <c r="H644" t="s">
        <v>81</v>
      </c>
    </row>
    <row r="645" spans="1:8" x14ac:dyDescent="0.25">
      <c r="A645" s="1">
        <v>43586</v>
      </c>
      <c r="B645" t="s">
        <v>156</v>
      </c>
      <c r="C645" t="s">
        <v>48</v>
      </c>
      <c r="D645">
        <v>121</v>
      </c>
      <c r="E645">
        <v>121</v>
      </c>
      <c r="F645">
        <v>0</v>
      </c>
      <c r="G645">
        <v>0</v>
      </c>
      <c r="H645" t="s">
        <v>81</v>
      </c>
    </row>
    <row r="646" spans="1:8" x14ac:dyDescent="0.25">
      <c r="A646" s="1">
        <v>43586</v>
      </c>
      <c r="B646" t="s">
        <v>156</v>
      </c>
      <c r="C646" t="s">
        <v>50</v>
      </c>
      <c r="D646">
        <v>313</v>
      </c>
      <c r="E646">
        <v>313</v>
      </c>
      <c r="F646">
        <v>0</v>
      </c>
      <c r="G646">
        <v>0</v>
      </c>
      <c r="H646" t="s">
        <v>81</v>
      </c>
    </row>
    <row r="647" spans="1:8" x14ac:dyDescent="0.25">
      <c r="A647" s="1">
        <v>43586</v>
      </c>
      <c r="B647" t="s">
        <v>93</v>
      </c>
      <c r="C647" t="s">
        <v>46</v>
      </c>
      <c r="D647">
        <v>279</v>
      </c>
      <c r="E647">
        <v>279</v>
      </c>
      <c r="F647">
        <v>0</v>
      </c>
      <c r="G647">
        <v>0</v>
      </c>
      <c r="H647" t="s">
        <v>81</v>
      </c>
    </row>
    <row r="648" spans="1:8" x14ac:dyDescent="0.25">
      <c r="A648" s="1">
        <v>43586</v>
      </c>
      <c r="B648" t="s">
        <v>93</v>
      </c>
      <c r="C648" t="s">
        <v>47</v>
      </c>
      <c r="D648">
        <v>190</v>
      </c>
      <c r="E648">
        <v>190</v>
      </c>
      <c r="F648">
        <v>0</v>
      </c>
      <c r="G648">
        <v>0</v>
      </c>
      <c r="H648" t="s">
        <v>81</v>
      </c>
    </row>
    <row r="649" spans="1:8" x14ac:dyDescent="0.25">
      <c r="A649" s="1">
        <v>43586</v>
      </c>
      <c r="B649" t="s">
        <v>93</v>
      </c>
      <c r="C649" t="s">
        <v>48</v>
      </c>
      <c r="D649">
        <v>181</v>
      </c>
      <c r="E649">
        <v>181</v>
      </c>
      <c r="F649">
        <v>0</v>
      </c>
      <c r="G649">
        <v>0</v>
      </c>
      <c r="H649" t="s">
        <v>81</v>
      </c>
    </row>
    <row r="650" spans="1:8" x14ac:dyDescent="0.25">
      <c r="A650" s="1">
        <v>43586</v>
      </c>
      <c r="B650" t="s">
        <v>93</v>
      </c>
      <c r="C650" t="s">
        <v>50</v>
      </c>
      <c r="D650">
        <v>434</v>
      </c>
      <c r="E650">
        <v>434</v>
      </c>
      <c r="F650">
        <v>0</v>
      </c>
      <c r="G650">
        <v>0</v>
      </c>
      <c r="H650" t="s">
        <v>81</v>
      </c>
    </row>
    <row r="651" spans="1:8" x14ac:dyDescent="0.25">
      <c r="A651" s="1">
        <v>43586</v>
      </c>
      <c r="B651" t="s">
        <v>157</v>
      </c>
      <c r="C651" t="s">
        <v>46</v>
      </c>
      <c r="D651">
        <v>148</v>
      </c>
      <c r="E651">
        <v>148</v>
      </c>
      <c r="F651">
        <v>0</v>
      </c>
      <c r="G651">
        <v>0</v>
      </c>
      <c r="H651" t="s">
        <v>81</v>
      </c>
    </row>
    <row r="652" spans="1:8" x14ac:dyDescent="0.25">
      <c r="A652" s="1">
        <v>43586</v>
      </c>
      <c r="B652" t="s">
        <v>157</v>
      </c>
      <c r="C652" t="s">
        <v>47</v>
      </c>
      <c r="D652">
        <v>100</v>
      </c>
      <c r="E652">
        <v>100</v>
      </c>
      <c r="F652">
        <v>0</v>
      </c>
      <c r="G652">
        <v>0</v>
      </c>
      <c r="H652" t="s">
        <v>81</v>
      </c>
    </row>
    <row r="653" spans="1:8" x14ac:dyDescent="0.25">
      <c r="A653" s="1">
        <v>43586</v>
      </c>
      <c r="B653" t="s">
        <v>157</v>
      </c>
      <c r="C653" t="s">
        <v>48</v>
      </c>
      <c r="D653">
        <v>74</v>
      </c>
      <c r="E653">
        <v>74</v>
      </c>
      <c r="F653">
        <v>0</v>
      </c>
      <c r="G653">
        <v>0</v>
      </c>
      <c r="H653" t="s">
        <v>81</v>
      </c>
    </row>
    <row r="654" spans="1:8" x14ac:dyDescent="0.25">
      <c r="A654" s="1">
        <v>43586</v>
      </c>
      <c r="B654" t="s">
        <v>157</v>
      </c>
      <c r="C654" t="s">
        <v>50</v>
      </c>
      <c r="D654">
        <v>181</v>
      </c>
      <c r="E654">
        <v>181</v>
      </c>
      <c r="F654">
        <v>0</v>
      </c>
      <c r="G654">
        <v>0</v>
      </c>
      <c r="H654" t="s">
        <v>81</v>
      </c>
    </row>
    <row r="655" spans="1:8" x14ac:dyDescent="0.25">
      <c r="A655" s="1">
        <v>43586</v>
      </c>
      <c r="B655" t="s">
        <v>158</v>
      </c>
      <c r="C655" t="s">
        <v>46</v>
      </c>
      <c r="D655">
        <v>314</v>
      </c>
      <c r="E655">
        <v>314</v>
      </c>
      <c r="F655">
        <v>0</v>
      </c>
      <c r="G655">
        <v>0</v>
      </c>
      <c r="H655" t="s">
        <v>81</v>
      </c>
    </row>
    <row r="656" spans="1:8" x14ac:dyDescent="0.25">
      <c r="A656" s="1">
        <v>43586</v>
      </c>
      <c r="B656" t="s">
        <v>158</v>
      </c>
      <c r="C656" t="s">
        <v>47</v>
      </c>
      <c r="D656">
        <v>134</v>
      </c>
      <c r="E656">
        <v>134</v>
      </c>
      <c r="F656">
        <v>0</v>
      </c>
      <c r="G656">
        <v>0</v>
      </c>
      <c r="H656" t="s">
        <v>81</v>
      </c>
    </row>
    <row r="657" spans="1:8" x14ac:dyDescent="0.25">
      <c r="A657" s="1">
        <v>43586</v>
      </c>
      <c r="B657" t="s">
        <v>158</v>
      </c>
      <c r="C657" t="s">
        <v>48</v>
      </c>
      <c r="D657">
        <v>104</v>
      </c>
      <c r="E657">
        <v>104</v>
      </c>
      <c r="F657">
        <v>0</v>
      </c>
      <c r="G657">
        <v>0</v>
      </c>
      <c r="H657" t="s">
        <v>81</v>
      </c>
    </row>
    <row r="658" spans="1:8" x14ac:dyDescent="0.25">
      <c r="A658" s="1">
        <v>43586</v>
      </c>
      <c r="B658" t="s">
        <v>158</v>
      </c>
      <c r="C658" t="s">
        <v>50</v>
      </c>
      <c r="D658">
        <v>150</v>
      </c>
      <c r="E658">
        <v>150</v>
      </c>
      <c r="F658">
        <v>0</v>
      </c>
      <c r="G658">
        <v>0</v>
      </c>
      <c r="H658" t="s">
        <v>81</v>
      </c>
    </row>
    <row r="659" spans="1:8" x14ac:dyDescent="0.25">
      <c r="A659" s="1">
        <v>43586</v>
      </c>
      <c r="B659" t="s">
        <v>94</v>
      </c>
      <c r="C659" t="s">
        <v>46</v>
      </c>
      <c r="D659">
        <v>261</v>
      </c>
      <c r="E659">
        <v>261</v>
      </c>
      <c r="F659">
        <v>0</v>
      </c>
      <c r="G659">
        <v>0</v>
      </c>
      <c r="H659" t="s">
        <v>81</v>
      </c>
    </row>
    <row r="660" spans="1:8" x14ac:dyDescent="0.25">
      <c r="A660" s="1">
        <v>43586</v>
      </c>
      <c r="B660" t="s">
        <v>94</v>
      </c>
      <c r="C660" t="s">
        <v>47</v>
      </c>
      <c r="D660">
        <v>886</v>
      </c>
      <c r="E660">
        <v>886</v>
      </c>
      <c r="F660">
        <v>0</v>
      </c>
      <c r="G660">
        <v>0</v>
      </c>
      <c r="H660" t="s">
        <v>81</v>
      </c>
    </row>
    <row r="661" spans="1:8" x14ac:dyDescent="0.25">
      <c r="A661" s="1">
        <v>43586</v>
      </c>
      <c r="B661" t="s">
        <v>94</v>
      </c>
      <c r="C661" t="s">
        <v>48</v>
      </c>
      <c r="D661">
        <v>296</v>
      </c>
      <c r="E661">
        <v>296</v>
      </c>
      <c r="F661">
        <v>0</v>
      </c>
      <c r="G661">
        <v>0</v>
      </c>
      <c r="H661" t="s">
        <v>81</v>
      </c>
    </row>
    <row r="662" spans="1:8" x14ac:dyDescent="0.25">
      <c r="A662" s="1">
        <v>43586</v>
      </c>
      <c r="B662" t="s">
        <v>94</v>
      </c>
      <c r="C662" t="s">
        <v>50</v>
      </c>
      <c r="D662">
        <v>2258</v>
      </c>
      <c r="E662">
        <v>2258</v>
      </c>
      <c r="F662">
        <v>0</v>
      </c>
      <c r="G662">
        <v>0</v>
      </c>
      <c r="H662" t="s">
        <v>81</v>
      </c>
    </row>
    <row r="663" spans="1:8" x14ac:dyDescent="0.25">
      <c r="A663" s="1">
        <v>43586</v>
      </c>
      <c r="B663" t="s">
        <v>159</v>
      </c>
      <c r="C663" t="s">
        <v>46</v>
      </c>
      <c r="D663">
        <v>118</v>
      </c>
      <c r="E663">
        <v>118</v>
      </c>
      <c r="F663">
        <v>0</v>
      </c>
      <c r="G663">
        <v>0</v>
      </c>
      <c r="H663" t="s">
        <v>81</v>
      </c>
    </row>
    <row r="664" spans="1:8" x14ac:dyDescent="0.25">
      <c r="A664" s="1">
        <v>43586</v>
      </c>
      <c r="B664" t="s">
        <v>159</v>
      </c>
      <c r="C664" t="s">
        <v>47</v>
      </c>
      <c r="D664">
        <v>65</v>
      </c>
      <c r="E664">
        <v>65</v>
      </c>
      <c r="F664">
        <v>0</v>
      </c>
      <c r="G664">
        <v>0</v>
      </c>
      <c r="H664" t="s">
        <v>81</v>
      </c>
    </row>
    <row r="665" spans="1:8" x14ac:dyDescent="0.25">
      <c r="A665" s="1">
        <v>43586</v>
      </c>
      <c r="B665" t="s">
        <v>159</v>
      </c>
      <c r="C665" t="s">
        <v>48</v>
      </c>
      <c r="D665">
        <v>60</v>
      </c>
      <c r="E665">
        <v>60</v>
      </c>
      <c r="F665">
        <v>0</v>
      </c>
      <c r="G665">
        <v>0</v>
      </c>
      <c r="H665" t="s">
        <v>81</v>
      </c>
    </row>
    <row r="666" spans="1:8" x14ac:dyDescent="0.25">
      <c r="A666" s="1">
        <v>43586</v>
      </c>
      <c r="B666" t="s">
        <v>159</v>
      </c>
      <c r="C666" t="s">
        <v>50</v>
      </c>
      <c r="D666">
        <v>121</v>
      </c>
      <c r="E666">
        <v>121</v>
      </c>
      <c r="F666">
        <v>0</v>
      </c>
      <c r="G666">
        <v>0</v>
      </c>
      <c r="H666" t="s">
        <v>81</v>
      </c>
    </row>
    <row r="667" spans="1:8" x14ac:dyDescent="0.25">
      <c r="A667" s="1">
        <v>43586</v>
      </c>
      <c r="B667" t="s">
        <v>160</v>
      </c>
      <c r="C667" t="s">
        <v>46</v>
      </c>
      <c r="D667">
        <v>18</v>
      </c>
      <c r="E667">
        <v>18</v>
      </c>
      <c r="F667">
        <v>0</v>
      </c>
      <c r="G667">
        <v>0</v>
      </c>
      <c r="H667" t="s">
        <v>81</v>
      </c>
    </row>
    <row r="668" spans="1:8" x14ac:dyDescent="0.25">
      <c r="A668" s="1">
        <v>43586</v>
      </c>
      <c r="B668" t="s">
        <v>160</v>
      </c>
      <c r="C668" t="s">
        <v>47</v>
      </c>
      <c r="D668">
        <v>23</v>
      </c>
      <c r="E668">
        <v>23</v>
      </c>
      <c r="F668">
        <v>0</v>
      </c>
      <c r="G668">
        <v>0</v>
      </c>
      <c r="H668" t="s">
        <v>81</v>
      </c>
    </row>
    <row r="669" spans="1:8" x14ac:dyDescent="0.25">
      <c r="A669" s="1">
        <v>43586</v>
      </c>
      <c r="B669" t="s">
        <v>160</v>
      </c>
      <c r="C669" t="s">
        <v>48</v>
      </c>
      <c r="D669">
        <v>31</v>
      </c>
      <c r="E669">
        <v>31</v>
      </c>
      <c r="F669">
        <v>0</v>
      </c>
      <c r="G669">
        <v>0</v>
      </c>
      <c r="H669" t="s">
        <v>81</v>
      </c>
    </row>
    <row r="670" spans="1:8" x14ac:dyDescent="0.25">
      <c r="A670" s="1">
        <v>43586</v>
      </c>
      <c r="B670" t="s">
        <v>160</v>
      </c>
      <c r="C670" t="s">
        <v>50</v>
      </c>
      <c r="D670">
        <v>94</v>
      </c>
      <c r="E670">
        <v>94</v>
      </c>
      <c r="F670">
        <v>0</v>
      </c>
      <c r="G670">
        <v>0</v>
      </c>
      <c r="H670" t="s">
        <v>81</v>
      </c>
    </row>
    <row r="671" spans="1:8" x14ac:dyDescent="0.25">
      <c r="A671" s="1">
        <v>43586</v>
      </c>
      <c r="B671" t="s">
        <v>13</v>
      </c>
      <c r="C671" t="s">
        <v>46</v>
      </c>
      <c r="D671">
        <v>195</v>
      </c>
      <c r="E671">
        <v>195</v>
      </c>
      <c r="F671">
        <v>0</v>
      </c>
      <c r="G671">
        <v>0</v>
      </c>
      <c r="H671" t="s">
        <v>81</v>
      </c>
    </row>
    <row r="672" spans="1:8" x14ac:dyDescent="0.25">
      <c r="A672" s="1">
        <v>43586</v>
      </c>
      <c r="B672" t="s">
        <v>13</v>
      </c>
      <c r="C672" t="s">
        <v>47</v>
      </c>
      <c r="D672">
        <v>100</v>
      </c>
      <c r="E672">
        <v>100</v>
      </c>
      <c r="F672">
        <v>0</v>
      </c>
      <c r="G672">
        <v>0</v>
      </c>
      <c r="H672" t="s">
        <v>81</v>
      </c>
    </row>
    <row r="673" spans="1:8" x14ac:dyDescent="0.25">
      <c r="A673" s="1">
        <v>43586</v>
      </c>
      <c r="B673" t="s">
        <v>13</v>
      </c>
      <c r="C673" t="s">
        <v>48</v>
      </c>
      <c r="D673">
        <v>78</v>
      </c>
      <c r="E673">
        <v>78</v>
      </c>
      <c r="F673">
        <v>0</v>
      </c>
      <c r="G673">
        <v>0</v>
      </c>
      <c r="H673" t="s">
        <v>81</v>
      </c>
    </row>
    <row r="674" spans="1:8" x14ac:dyDescent="0.25">
      <c r="A674" s="1">
        <v>43586</v>
      </c>
      <c r="B674" t="s">
        <v>13</v>
      </c>
      <c r="C674" t="s">
        <v>50</v>
      </c>
      <c r="D674">
        <v>86</v>
      </c>
      <c r="E674">
        <v>86</v>
      </c>
      <c r="F674">
        <v>0</v>
      </c>
      <c r="G674">
        <v>0</v>
      </c>
      <c r="H674" t="s">
        <v>81</v>
      </c>
    </row>
    <row r="675" spans="1:8" x14ac:dyDescent="0.25">
      <c r="A675" s="1">
        <v>43586</v>
      </c>
      <c r="B675" t="s">
        <v>95</v>
      </c>
      <c r="C675" t="s">
        <v>46</v>
      </c>
      <c r="D675">
        <v>641</v>
      </c>
      <c r="E675">
        <v>641</v>
      </c>
      <c r="F675">
        <v>0</v>
      </c>
      <c r="G675">
        <v>0</v>
      </c>
      <c r="H675" t="s">
        <v>81</v>
      </c>
    </row>
    <row r="676" spans="1:8" x14ac:dyDescent="0.25">
      <c r="A676" s="1">
        <v>43586</v>
      </c>
      <c r="B676" t="s">
        <v>95</v>
      </c>
      <c r="C676" t="s">
        <v>47</v>
      </c>
      <c r="D676">
        <v>305</v>
      </c>
      <c r="E676">
        <v>305</v>
      </c>
      <c r="F676">
        <v>0</v>
      </c>
      <c r="G676">
        <v>0</v>
      </c>
      <c r="H676" t="s">
        <v>81</v>
      </c>
    </row>
    <row r="677" spans="1:8" x14ac:dyDescent="0.25">
      <c r="A677" s="1">
        <v>43586</v>
      </c>
      <c r="B677" t="s">
        <v>95</v>
      </c>
      <c r="C677" t="s">
        <v>48</v>
      </c>
      <c r="D677">
        <v>223</v>
      </c>
      <c r="E677">
        <v>223</v>
      </c>
      <c r="F677">
        <v>0</v>
      </c>
      <c r="G677">
        <v>0</v>
      </c>
      <c r="H677" t="s">
        <v>81</v>
      </c>
    </row>
    <row r="678" spans="1:8" x14ac:dyDescent="0.25">
      <c r="A678" s="1">
        <v>43586</v>
      </c>
      <c r="B678" t="s">
        <v>95</v>
      </c>
      <c r="C678" t="s">
        <v>50</v>
      </c>
      <c r="D678">
        <v>270</v>
      </c>
      <c r="E678">
        <v>270</v>
      </c>
      <c r="F678">
        <v>0</v>
      </c>
      <c r="G678">
        <v>0</v>
      </c>
      <c r="H678" t="s">
        <v>81</v>
      </c>
    </row>
    <row r="679" spans="1:8" x14ac:dyDescent="0.25">
      <c r="A679" s="1">
        <v>43586</v>
      </c>
      <c r="B679" t="s">
        <v>96</v>
      </c>
      <c r="C679" t="s">
        <v>46</v>
      </c>
      <c r="D679">
        <v>341</v>
      </c>
      <c r="E679">
        <v>341</v>
      </c>
      <c r="F679">
        <v>0</v>
      </c>
      <c r="G679">
        <v>0</v>
      </c>
      <c r="H679" t="s">
        <v>81</v>
      </c>
    </row>
    <row r="680" spans="1:8" x14ac:dyDescent="0.25">
      <c r="A680" s="1">
        <v>43586</v>
      </c>
      <c r="B680" t="s">
        <v>96</v>
      </c>
      <c r="C680" t="s">
        <v>47</v>
      </c>
      <c r="D680">
        <v>542</v>
      </c>
      <c r="E680">
        <v>542</v>
      </c>
      <c r="F680">
        <v>0</v>
      </c>
      <c r="G680">
        <v>0</v>
      </c>
      <c r="H680" t="s">
        <v>81</v>
      </c>
    </row>
    <row r="681" spans="1:8" x14ac:dyDescent="0.25">
      <c r="A681" s="1">
        <v>43586</v>
      </c>
      <c r="B681" t="s">
        <v>96</v>
      </c>
      <c r="C681" t="s">
        <v>48</v>
      </c>
      <c r="D681">
        <v>285</v>
      </c>
      <c r="E681">
        <v>285</v>
      </c>
      <c r="F681">
        <v>0</v>
      </c>
      <c r="G681">
        <v>0</v>
      </c>
      <c r="H681" t="s">
        <v>81</v>
      </c>
    </row>
    <row r="682" spans="1:8" x14ac:dyDescent="0.25">
      <c r="A682" s="1">
        <v>43586</v>
      </c>
      <c r="B682" t="s">
        <v>96</v>
      </c>
      <c r="C682" t="s">
        <v>50</v>
      </c>
      <c r="D682">
        <v>713</v>
      </c>
      <c r="E682">
        <v>713</v>
      </c>
      <c r="F682">
        <v>0</v>
      </c>
      <c r="G682">
        <v>0</v>
      </c>
      <c r="H682" t="s">
        <v>81</v>
      </c>
    </row>
    <row r="683" spans="1:8" x14ac:dyDescent="0.25">
      <c r="A683" s="1">
        <v>43586</v>
      </c>
      <c r="B683" t="s">
        <v>161</v>
      </c>
      <c r="C683" t="s">
        <v>46</v>
      </c>
      <c r="D683">
        <v>57</v>
      </c>
      <c r="E683">
        <v>57</v>
      </c>
      <c r="F683">
        <v>0</v>
      </c>
      <c r="G683">
        <v>0</v>
      </c>
      <c r="H683" t="s">
        <v>81</v>
      </c>
    </row>
    <row r="684" spans="1:8" x14ac:dyDescent="0.25">
      <c r="A684" s="1">
        <v>43586</v>
      </c>
      <c r="B684" t="s">
        <v>161</v>
      </c>
      <c r="C684" t="s">
        <v>47</v>
      </c>
      <c r="D684">
        <v>151</v>
      </c>
      <c r="E684">
        <v>151</v>
      </c>
      <c r="F684">
        <v>0</v>
      </c>
      <c r="G684">
        <v>0</v>
      </c>
      <c r="H684" t="s">
        <v>81</v>
      </c>
    </row>
    <row r="685" spans="1:8" x14ac:dyDescent="0.25">
      <c r="A685" s="1">
        <v>43586</v>
      </c>
      <c r="B685" t="s">
        <v>161</v>
      </c>
      <c r="C685" t="s">
        <v>48</v>
      </c>
      <c r="D685">
        <v>49</v>
      </c>
      <c r="E685">
        <v>49</v>
      </c>
      <c r="F685">
        <v>0</v>
      </c>
      <c r="G685">
        <v>0</v>
      </c>
      <c r="H685" t="s">
        <v>81</v>
      </c>
    </row>
    <row r="686" spans="1:8" x14ac:dyDescent="0.25">
      <c r="A686" s="1">
        <v>43586</v>
      </c>
      <c r="B686" t="s">
        <v>161</v>
      </c>
      <c r="C686" t="s">
        <v>50</v>
      </c>
      <c r="D686">
        <v>413</v>
      </c>
      <c r="E686">
        <v>413</v>
      </c>
      <c r="F686">
        <v>0</v>
      </c>
      <c r="G686">
        <v>0</v>
      </c>
      <c r="H686" t="s">
        <v>81</v>
      </c>
    </row>
    <row r="687" spans="1:8" x14ac:dyDescent="0.25">
      <c r="A687" s="1">
        <v>43617</v>
      </c>
      <c r="B687" t="s">
        <v>80</v>
      </c>
      <c r="C687" t="s">
        <v>46</v>
      </c>
      <c r="D687">
        <v>4587</v>
      </c>
      <c r="E687">
        <v>4587</v>
      </c>
      <c r="F687">
        <v>0</v>
      </c>
      <c r="G687">
        <v>0</v>
      </c>
      <c r="H687" t="s">
        <v>81</v>
      </c>
    </row>
    <row r="688" spans="1:8" x14ac:dyDescent="0.25">
      <c r="A688" s="1">
        <v>43617</v>
      </c>
      <c r="B688" t="s">
        <v>80</v>
      </c>
      <c r="C688" t="s">
        <v>47</v>
      </c>
      <c r="D688">
        <v>5033</v>
      </c>
      <c r="E688">
        <v>5033</v>
      </c>
      <c r="F688">
        <v>0</v>
      </c>
      <c r="G688">
        <v>0</v>
      </c>
      <c r="H688" t="s">
        <v>81</v>
      </c>
    </row>
    <row r="689" spans="1:8" x14ac:dyDescent="0.25">
      <c r="A689" s="1">
        <v>43617</v>
      </c>
      <c r="B689" t="s">
        <v>80</v>
      </c>
      <c r="C689" t="s">
        <v>48</v>
      </c>
      <c r="D689">
        <v>3016</v>
      </c>
      <c r="E689">
        <v>3016</v>
      </c>
      <c r="F689">
        <v>0</v>
      </c>
      <c r="G689">
        <v>0</v>
      </c>
      <c r="H689" t="s">
        <v>81</v>
      </c>
    </row>
    <row r="690" spans="1:8" x14ac:dyDescent="0.25">
      <c r="A690" s="1">
        <v>43617</v>
      </c>
      <c r="B690" t="s">
        <v>80</v>
      </c>
      <c r="C690" t="s">
        <v>49</v>
      </c>
      <c r="D690">
        <v>1333</v>
      </c>
      <c r="E690">
        <v>1333</v>
      </c>
      <c r="F690">
        <v>0</v>
      </c>
      <c r="G690">
        <v>0</v>
      </c>
      <c r="H690" t="s">
        <v>81</v>
      </c>
    </row>
    <row r="691" spans="1:8" x14ac:dyDescent="0.25">
      <c r="A691" s="1">
        <v>43617</v>
      </c>
      <c r="B691" t="s">
        <v>80</v>
      </c>
      <c r="C691" t="s">
        <v>50</v>
      </c>
      <c r="D691">
        <v>9795</v>
      </c>
      <c r="E691">
        <v>9795</v>
      </c>
      <c r="F691">
        <v>0</v>
      </c>
      <c r="G691">
        <v>0</v>
      </c>
      <c r="H691" t="s">
        <v>81</v>
      </c>
    </row>
    <row r="692" spans="1:8" x14ac:dyDescent="0.25">
      <c r="A692" s="1">
        <v>43617</v>
      </c>
      <c r="B692" t="s">
        <v>145</v>
      </c>
      <c r="C692" t="s">
        <v>46</v>
      </c>
      <c r="D692">
        <v>125</v>
      </c>
      <c r="E692">
        <v>125</v>
      </c>
      <c r="F692">
        <v>0</v>
      </c>
      <c r="G692">
        <v>0</v>
      </c>
      <c r="H692" t="s">
        <v>81</v>
      </c>
    </row>
    <row r="693" spans="1:8" x14ac:dyDescent="0.25">
      <c r="A693" s="1">
        <v>43617</v>
      </c>
      <c r="B693" t="s">
        <v>145</v>
      </c>
      <c r="C693" t="s">
        <v>47</v>
      </c>
      <c r="D693">
        <v>273</v>
      </c>
      <c r="E693">
        <v>273</v>
      </c>
      <c r="F693">
        <v>0</v>
      </c>
      <c r="G693">
        <v>0</v>
      </c>
      <c r="H693" t="s">
        <v>81</v>
      </c>
    </row>
    <row r="694" spans="1:8" x14ac:dyDescent="0.25">
      <c r="A694" s="1">
        <v>43617</v>
      </c>
      <c r="B694" t="s">
        <v>145</v>
      </c>
      <c r="C694" t="s">
        <v>48</v>
      </c>
      <c r="D694">
        <v>87</v>
      </c>
      <c r="E694">
        <v>87</v>
      </c>
      <c r="F694">
        <v>0</v>
      </c>
      <c r="G694">
        <v>0</v>
      </c>
      <c r="H694" t="s">
        <v>81</v>
      </c>
    </row>
    <row r="695" spans="1:8" x14ac:dyDescent="0.25">
      <c r="A695" s="1">
        <v>43617</v>
      </c>
      <c r="B695" t="s">
        <v>145</v>
      </c>
      <c r="C695" t="s">
        <v>50</v>
      </c>
      <c r="D695">
        <v>323</v>
      </c>
      <c r="E695">
        <v>323</v>
      </c>
      <c r="F695">
        <v>0</v>
      </c>
      <c r="G695">
        <v>0</v>
      </c>
      <c r="H695" t="s">
        <v>81</v>
      </c>
    </row>
    <row r="696" spans="1:8" x14ac:dyDescent="0.25">
      <c r="A696" s="1">
        <v>43617</v>
      </c>
      <c r="B696" t="s">
        <v>83</v>
      </c>
      <c r="C696" t="s">
        <v>46</v>
      </c>
      <c r="D696">
        <v>43</v>
      </c>
      <c r="E696">
        <v>43</v>
      </c>
      <c r="F696">
        <v>0</v>
      </c>
      <c r="G696">
        <v>0</v>
      </c>
      <c r="H696" t="s">
        <v>81</v>
      </c>
    </row>
    <row r="697" spans="1:8" x14ac:dyDescent="0.25">
      <c r="A697" s="1">
        <v>43617</v>
      </c>
      <c r="B697" t="s">
        <v>83</v>
      </c>
      <c r="C697" t="s">
        <v>47</v>
      </c>
      <c r="D697">
        <v>85</v>
      </c>
      <c r="E697">
        <v>85</v>
      </c>
      <c r="F697">
        <v>0</v>
      </c>
      <c r="G697">
        <v>0</v>
      </c>
      <c r="H697" t="s">
        <v>81</v>
      </c>
    </row>
    <row r="698" spans="1:8" x14ac:dyDescent="0.25">
      <c r="A698" s="1">
        <v>43617</v>
      </c>
      <c r="B698" t="s">
        <v>83</v>
      </c>
      <c r="C698" t="s">
        <v>48</v>
      </c>
      <c r="D698">
        <v>67</v>
      </c>
      <c r="E698">
        <v>67</v>
      </c>
      <c r="F698">
        <v>0</v>
      </c>
      <c r="G698">
        <v>0</v>
      </c>
      <c r="H698" t="s">
        <v>81</v>
      </c>
    </row>
    <row r="699" spans="1:8" x14ac:dyDescent="0.25">
      <c r="A699" s="1">
        <v>43617</v>
      </c>
      <c r="B699" t="s">
        <v>83</v>
      </c>
      <c r="C699" t="s">
        <v>50</v>
      </c>
      <c r="D699">
        <v>65</v>
      </c>
      <c r="E699">
        <v>65</v>
      </c>
      <c r="F699">
        <v>0</v>
      </c>
      <c r="G699">
        <v>0</v>
      </c>
      <c r="H699" t="s">
        <v>81</v>
      </c>
    </row>
    <row r="700" spans="1:8" x14ac:dyDescent="0.25">
      <c r="A700" s="1">
        <v>43617</v>
      </c>
      <c r="B700" t="s">
        <v>84</v>
      </c>
      <c r="C700" t="s">
        <v>46</v>
      </c>
      <c r="D700">
        <v>212</v>
      </c>
      <c r="E700">
        <v>212</v>
      </c>
      <c r="F700">
        <v>0</v>
      </c>
      <c r="G700">
        <v>0</v>
      </c>
      <c r="H700" t="s">
        <v>81</v>
      </c>
    </row>
    <row r="701" spans="1:8" x14ac:dyDescent="0.25">
      <c r="A701" s="1">
        <v>43617</v>
      </c>
      <c r="B701" t="s">
        <v>84</v>
      </c>
      <c r="C701" t="s">
        <v>47</v>
      </c>
      <c r="D701">
        <v>64</v>
      </c>
      <c r="E701">
        <v>64</v>
      </c>
      <c r="F701">
        <v>0</v>
      </c>
      <c r="G701">
        <v>0</v>
      </c>
      <c r="H701" t="s">
        <v>81</v>
      </c>
    </row>
    <row r="702" spans="1:8" x14ac:dyDescent="0.25">
      <c r="A702" s="1">
        <v>43617</v>
      </c>
      <c r="B702" t="s">
        <v>84</v>
      </c>
      <c r="C702" t="s">
        <v>48</v>
      </c>
      <c r="D702">
        <v>149</v>
      </c>
      <c r="E702">
        <v>149</v>
      </c>
      <c r="F702">
        <v>0</v>
      </c>
      <c r="G702">
        <v>0</v>
      </c>
      <c r="H702" t="s">
        <v>81</v>
      </c>
    </row>
    <row r="703" spans="1:8" x14ac:dyDescent="0.25">
      <c r="A703" s="1">
        <v>43617</v>
      </c>
      <c r="B703" t="s">
        <v>84</v>
      </c>
      <c r="C703" t="s">
        <v>50</v>
      </c>
      <c r="D703">
        <v>8</v>
      </c>
      <c r="E703">
        <v>8</v>
      </c>
      <c r="F703">
        <v>0</v>
      </c>
      <c r="G703">
        <v>0</v>
      </c>
      <c r="H703" t="s">
        <v>81</v>
      </c>
    </row>
    <row r="704" spans="1:8" x14ac:dyDescent="0.25">
      <c r="A704" s="1">
        <v>43617</v>
      </c>
      <c r="B704" t="s">
        <v>85</v>
      </c>
      <c r="C704" t="s">
        <v>46</v>
      </c>
      <c r="D704">
        <v>143</v>
      </c>
      <c r="E704">
        <v>143</v>
      </c>
      <c r="F704">
        <v>0</v>
      </c>
      <c r="G704">
        <v>0</v>
      </c>
      <c r="H704" t="s">
        <v>81</v>
      </c>
    </row>
    <row r="705" spans="1:8" x14ac:dyDescent="0.25">
      <c r="A705" s="1">
        <v>43617</v>
      </c>
      <c r="B705" t="s">
        <v>85</v>
      </c>
      <c r="C705" t="s">
        <v>47</v>
      </c>
      <c r="D705">
        <v>207</v>
      </c>
      <c r="E705">
        <v>207</v>
      </c>
      <c r="F705">
        <v>0</v>
      </c>
      <c r="G705">
        <v>0</v>
      </c>
      <c r="H705" t="s">
        <v>81</v>
      </c>
    </row>
    <row r="706" spans="1:8" x14ac:dyDescent="0.25">
      <c r="A706" s="1">
        <v>43617</v>
      </c>
      <c r="B706" t="s">
        <v>85</v>
      </c>
      <c r="C706" t="s">
        <v>48</v>
      </c>
      <c r="D706">
        <v>157</v>
      </c>
      <c r="E706">
        <v>157</v>
      </c>
      <c r="F706">
        <v>0</v>
      </c>
      <c r="G706">
        <v>0</v>
      </c>
      <c r="H706" t="s">
        <v>81</v>
      </c>
    </row>
    <row r="707" spans="1:8" x14ac:dyDescent="0.25">
      <c r="A707" s="1">
        <v>43617</v>
      </c>
      <c r="B707" t="s">
        <v>85</v>
      </c>
      <c r="C707" t="s">
        <v>49</v>
      </c>
      <c r="D707">
        <v>985</v>
      </c>
      <c r="E707">
        <v>985</v>
      </c>
      <c r="F707">
        <v>0</v>
      </c>
      <c r="G707">
        <v>0</v>
      </c>
      <c r="H707" t="s">
        <v>81</v>
      </c>
    </row>
    <row r="708" spans="1:8" x14ac:dyDescent="0.25">
      <c r="A708" s="1">
        <v>43617</v>
      </c>
      <c r="B708" t="s">
        <v>85</v>
      </c>
      <c r="C708" t="s">
        <v>50</v>
      </c>
      <c r="D708">
        <v>1889</v>
      </c>
      <c r="E708">
        <v>1889</v>
      </c>
      <c r="F708">
        <v>0</v>
      </c>
      <c r="G708">
        <v>0</v>
      </c>
      <c r="H708" t="s">
        <v>81</v>
      </c>
    </row>
    <row r="709" spans="1:8" x14ac:dyDescent="0.25">
      <c r="A709" s="1">
        <v>43617</v>
      </c>
      <c r="B709" t="s">
        <v>146</v>
      </c>
      <c r="C709" t="s">
        <v>46</v>
      </c>
      <c r="D709">
        <v>19</v>
      </c>
      <c r="E709">
        <v>19</v>
      </c>
      <c r="F709">
        <v>0</v>
      </c>
      <c r="G709">
        <v>0</v>
      </c>
      <c r="H709" t="s">
        <v>81</v>
      </c>
    </row>
    <row r="710" spans="1:8" x14ac:dyDescent="0.25">
      <c r="A710" s="1">
        <v>43617</v>
      </c>
      <c r="B710" t="s">
        <v>146</v>
      </c>
      <c r="C710" t="s">
        <v>47</v>
      </c>
      <c r="D710">
        <v>35</v>
      </c>
      <c r="E710">
        <v>35</v>
      </c>
      <c r="F710">
        <v>0</v>
      </c>
      <c r="G710">
        <v>0</v>
      </c>
      <c r="H710" t="s">
        <v>81</v>
      </c>
    </row>
    <row r="711" spans="1:8" x14ac:dyDescent="0.25">
      <c r="A711" s="1">
        <v>43617</v>
      </c>
      <c r="B711" t="s">
        <v>146</v>
      </c>
      <c r="C711" t="s">
        <v>48</v>
      </c>
      <c r="D711">
        <v>14</v>
      </c>
      <c r="E711">
        <v>14</v>
      </c>
      <c r="F711">
        <v>0</v>
      </c>
      <c r="G711">
        <v>0</v>
      </c>
      <c r="H711" t="s">
        <v>81</v>
      </c>
    </row>
    <row r="712" spans="1:8" x14ac:dyDescent="0.25">
      <c r="A712" s="1">
        <v>43617</v>
      </c>
      <c r="B712" t="s">
        <v>146</v>
      </c>
      <c r="C712" t="s">
        <v>49</v>
      </c>
      <c r="D712">
        <v>68</v>
      </c>
      <c r="E712">
        <v>68</v>
      </c>
      <c r="F712">
        <v>0</v>
      </c>
      <c r="G712">
        <v>0</v>
      </c>
      <c r="H712" t="s">
        <v>81</v>
      </c>
    </row>
    <row r="713" spans="1:8" x14ac:dyDescent="0.25">
      <c r="A713" s="1">
        <v>43617</v>
      </c>
      <c r="B713" t="s">
        <v>146</v>
      </c>
      <c r="C713" t="s">
        <v>50</v>
      </c>
      <c r="D713">
        <v>61</v>
      </c>
      <c r="E713">
        <v>61</v>
      </c>
      <c r="F713">
        <v>0</v>
      </c>
      <c r="G713">
        <v>0</v>
      </c>
      <c r="H713" t="s">
        <v>81</v>
      </c>
    </row>
    <row r="714" spans="1:8" x14ac:dyDescent="0.25">
      <c r="A714" s="1">
        <v>43617</v>
      </c>
      <c r="B714" t="s">
        <v>86</v>
      </c>
      <c r="C714" t="s">
        <v>46</v>
      </c>
      <c r="D714">
        <v>646</v>
      </c>
      <c r="E714">
        <v>646</v>
      </c>
      <c r="F714">
        <v>0</v>
      </c>
      <c r="G714">
        <v>0</v>
      </c>
      <c r="H714" t="s">
        <v>81</v>
      </c>
    </row>
    <row r="715" spans="1:8" x14ac:dyDescent="0.25">
      <c r="A715" s="1">
        <v>43617</v>
      </c>
      <c r="B715" t="s">
        <v>86</v>
      </c>
      <c r="C715" t="s">
        <v>47</v>
      </c>
      <c r="D715">
        <v>558</v>
      </c>
      <c r="E715">
        <v>558</v>
      </c>
      <c r="F715">
        <v>0</v>
      </c>
      <c r="G715">
        <v>0</v>
      </c>
      <c r="H715" t="s">
        <v>81</v>
      </c>
    </row>
    <row r="716" spans="1:8" x14ac:dyDescent="0.25">
      <c r="A716" s="1">
        <v>43617</v>
      </c>
      <c r="B716" t="s">
        <v>86</v>
      </c>
      <c r="C716" t="s">
        <v>48</v>
      </c>
      <c r="D716">
        <v>329</v>
      </c>
      <c r="E716">
        <v>329</v>
      </c>
      <c r="F716">
        <v>0</v>
      </c>
      <c r="G716">
        <v>0</v>
      </c>
      <c r="H716" t="s">
        <v>81</v>
      </c>
    </row>
    <row r="717" spans="1:8" x14ac:dyDescent="0.25">
      <c r="A717" s="1">
        <v>43617</v>
      </c>
      <c r="B717" t="s">
        <v>86</v>
      </c>
      <c r="C717" t="s">
        <v>49</v>
      </c>
      <c r="D717">
        <v>280</v>
      </c>
      <c r="E717">
        <v>280</v>
      </c>
      <c r="F717">
        <v>0</v>
      </c>
      <c r="G717">
        <v>0</v>
      </c>
      <c r="H717" t="s">
        <v>81</v>
      </c>
    </row>
    <row r="718" spans="1:8" x14ac:dyDescent="0.25">
      <c r="A718" s="1">
        <v>43617</v>
      </c>
      <c r="B718" t="s">
        <v>86</v>
      </c>
      <c r="C718" t="s">
        <v>50</v>
      </c>
      <c r="D718">
        <v>1129</v>
      </c>
      <c r="E718">
        <v>1129</v>
      </c>
      <c r="F718">
        <v>0</v>
      </c>
      <c r="G718">
        <v>0</v>
      </c>
      <c r="H718" t="s">
        <v>81</v>
      </c>
    </row>
    <row r="719" spans="1:8" x14ac:dyDescent="0.25">
      <c r="A719" s="1">
        <v>43617</v>
      </c>
      <c r="B719" t="s">
        <v>87</v>
      </c>
      <c r="C719" t="s">
        <v>46</v>
      </c>
      <c r="D719">
        <v>28</v>
      </c>
      <c r="E719">
        <v>28</v>
      </c>
      <c r="F719">
        <v>0</v>
      </c>
      <c r="G719">
        <v>0</v>
      </c>
      <c r="H719" t="s">
        <v>81</v>
      </c>
    </row>
    <row r="720" spans="1:8" x14ac:dyDescent="0.25">
      <c r="A720" s="1">
        <v>43617</v>
      </c>
      <c r="B720" t="s">
        <v>87</v>
      </c>
      <c r="C720" t="s">
        <v>47</v>
      </c>
      <c r="D720">
        <v>94</v>
      </c>
      <c r="E720">
        <v>94</v>
      </c>
      <c r="F720">
        <v>0</v>
      </c>
      <c r="G720">
        <v>0</v>
      </c>
      <c r="H720" t="s">
        <v>81</v>
      </c>
    </row>
    <row r="721" spans="1:8" x14ac:dyDescent="0.25">
      <c r="A721" s="1">
        <v>43617</v>
      </c>
      <c r="B721" t="s">
        <v>87</v>
      </c>
      <c r="C721" t="s">
        <v>48</v>
      </c>
      <c r="D721">
        <v>45</v>
      </c>
      <c r="E721">
        <v>45</v>
      </c>
      <c r="F721">
        <v>0</v>
      </c>
      <c r="G721">
        <v>0</v>
      </c>
      <c r="H721" t="s">
        <v>81</v>
      </c>
    </row>
    <row r="722" spans="1:8" x14ac:dyDescent="0.25">
      <c r="A722" s="1">
        <v>43617</v>
      </c>
      <c r="B722" t="s">
        <v>87</v>
      </c>
      <c r="C722" t="s">
        <v>50</v>
      </c>
      <c r="D722">
        <v>70</v>
      </c>
      <c r="E722">
        <v>70</v>
      </c>
      <c r="F722">
        <v>0</v>
      </c>
      <c r="G722">
        <v>0</v>
      </c>
      <c r="H722" t="s">
        <v>81</v>
      </c>
    </row>
    <row r="723" spans="1:8" x14ac:dyDescent="0.25">
      <c r="A723" s="1">
        <v>43617</v>
      </c>
      <c r="B723" t="s">
        <v>88</v>
      </c>
      <c r="C723" t="s">
        <v>46</v>
      </c>
      <c r="D723">
        <v>241</v>
      </c>
      <c r="E723">
        <v>241</v>
      </c>
      <c r="F723">
        <v>0</v>
      </c>
      <c r="G723">
        <v>0</v>
      </c>
      <c r="H723" t="s">
        <v>81</v>
      </c>
    </row>
    <row r="724" spans="1:8" x14ac:dyDescent="0.25">
      <c r="A724" s="1">
        <v>43617</v>
      </c>
      <c r="B724" t="s">
        <v>88</v>
      </c>
      <c r="C724" t="s">
        <v>47</v>
      </c>
      <c r="D724">
        <v>315</v>
      </c>
      <c r="E724">
        <v>315</v>
      </c>
      <c r="F724">
        <v>0</v>
      </c>
      <c r="G724">
        <v>0</v>
      </c>
      <c r="H724" t="s">
        <v>81</v>
      </c>
    </row>
    <row r="725" spans="1:8" x14ac:dyDescent="0.25">
      <c r="A725" s="1">
        <v>43617</v>
      </c>
      <c r="B725" t="s">
        <v>88</v>
      </c>
      <c r="C725" t="s">
        <v>48</v>
      </c>
      <c r="D725">
        <v>134</v>
      </c>
      <c r="E725">
        <v>134</v>
      </c>
      <c r="F725">
        <v>0</v>
      </c>
      <c r="G725">
        <v>0</v>
      </c>
      <c r="H725" t="s">
        <v>81</v>
      </c>
    </row>
    <row r="726" spans="1:8" x14ac:dyDescent="0.25">
      <c r="A726" s="1">
        <v>43617</v>
      </c>
      <c r="B726" t="s">
        <v>88</v>
      </c>
      <c r="C726" t="s">
        <v>49</v>
      </c>
      <c r="D726">
        <v>68</v>
      </c>
      <c r="E726">
        <v>68</v>
      </c>
      <c r="F726">
        <v>0</v>
      </c>
      <c r="G726">
        <v>0</v>
      </c>
      <c r="H726" t="s">
        <v>81</v>
      </c>
    </row>
    <row r="727" spans="1:8" x14ac:dyDescent="0.25">
      <c r="A727" s="1">
        <v>43617</v>
      </c>
      <c r="B727" t="s">
        <v>88</v>
      </c>
      <c r="C727" t="s">
        <v>50</v>
      </c>
      <c r="D727">
        <v>635</v>
      </c>
      <c r="E727">
        <v>635</v>
      </c>
      <c r="F727">
        <v>0</v>
      </c>
      <c r="G727">
        <v>0</v>
      </c>
      <c r="H727" t="s">
        <v>81</v>
      </c>
    </row>
    <row r="728" spans="1:8" x14ac:dyDescent="0.25">
      <c r="A728" s="1">
        <v>43617</v>
      </c>
      <c r="B728" t="s">
        <v>89</v>
      </c>
      <c r="C728" t="s">
        <v>46</v>
      </c>
      <c r="D728">
        <v>527</v>
      </c>
      <c r="E728">
        <v>527</v>
      </c>
      <c r="F728">
        <v>0</v>
      </c>
      <c r="G728">
        <v>0</v>
      </c>
      <c r="H728" t="s">
        <v>81</v>
      </c>
    </row>
    <row r="729" spans="1:8" x14ac:dyDescent="0.25">
      <c r="A729" s="1">
        <v>43617</v>
      </c>
      <c r="B729" t="s">
        <v>89</v>
      </c>
      <c r="C729" t="s">
        <v>47</v>
      </c>
      <c r="D729">
        <v>570</v>
      </c>
      <c r="E729">
        <v>570</v>
      </c>
      <c r="F729">
        <v>0</v>
      </c>
      <c r="G729">
        <v>0</v>
      </c>
      <c r="H729" t="s">
        <v>81</v>
      </c>
    </row>
    <row r="730" spans="1:8" x14ac:dyDescent="0.25">
      <c r="A730" s="1">
        <v>43617</v>
      </c>
      <c r="B730" t="s">
        <v>89</v>
      </c>
      <c r="C730" t="s">
        <v>48</v>
      </c>
      <c r="D730">
        <v>294</v>
      </c>
      <c r="E730">
        <v>294</v>
      </c>
      <c r="F730">
        <v>0</v>
      </c>
      <c r="G730">
        <v>0</v>
      </c>
      <c r="H730" t="s">
        <v>81</v>
      </c>
    </row>
    <row r="731" spans="1:8" x14ac:dyDescent="0.25">
      <c r="A731" s="1">
        <v>43617</v>
      </c>
      <c r="B731" t="s">
        <v>89</v>
      </c>
      <c r="C731" t="s">
        <v>50</v>
      </c>
      <c r="D731">
        <v>544</v>
      </c>
      <c r="E731">
        <v>544</v>
      </c>
      <c r="F731">
        <v>0</v>
      </c>
      <c r="G731">
        <v>0</v>
      </c>
      <c r="H731" t="s">
        <v>81</v>
      </c>
    </row>
    <row r="732" spans="1:8" x14ac:dyDescent="0.25">
      <c r="A732" s="1">
        <v>43617</v>
      </c>
      <c r="B732" t="s">
        <v>90</v>
      </c>
      <c r="C732" t="s">
        <v>46</v>
      </c>
      <c r="D732">
        <v>58</v>
      </c>
      <c r="E732">
        <v>58</v>
      </c>
      <c r="F732">
        <v>0</v>
      </c>
      <c r="G732">
        <v>0</v>
      </c>
      <c r="H732" t="s">
        <v>81</v>
      </c>
    </row>
    <row r="733" spans="1:8" x14ac:dyDescent="0.25">
      <c r="A733" s="1">
        <v>43617</v>
      </c>
      <c r="B733" t="s">
        <v>90</v>
      </c>
      <c r="C733" t="s">
        <v>47</v>
      </c>
      <c r="D733">
        <v>196</v>
      </c>
      <c r="E733">
        <v>196</v>
      </c>
      <c r="F733">
        <v>0</v>
      </c>
      <c r="G733">
        <v>0</v>
      </c>
      <c r="H733" t="s">
        <v>81</v>
      </c>
    </row>
    <row r="734" spans="1:8" x14ac:dyDescent="0.25">
      <c r="A734" s="1">
        <v>43617</v>
      </c>
      <c r="B734" t="s">
        <v>90</v>
      </c>
      <c r="C734" t="s">
        <v>48</v>
      </c>
      <c r="D734">
        <v>135</v>
      </c>
      <c r="E734">
        <v>135</v>
      </c>
      <c r="F734">
        <v>0</v>
      </c>
      <c r="G734">
        <v>0</v>
      </c>
      <c r="H734" t="s">
        <v>81</v>
      </c>
    </row>
    <row r="735" spans="1:8" x14ac:dyDescent="0.25">
      <c r="A735" s="1">
        <v>43617</v>
      </c>
      <c r="B735" t="s">
        <v>90</v>
      </c>
      <c r="C735" t="s">
        <v>50</v>
      </c>
      <c r="D735">
        <v>436</v>
      </c>
      <c r="E735">
        <v>436</v>
      </c>
      <c r="F735">
        <v>0</v>
      </c>
      <c r="G735">
        <v>0</v>
      </c>
      <c r="H735" t="s">
        <v>81</v>
      </c>
    </row>
    <row r="736" spans="1:8" x14ac:dyDescent="0.25">
      <c r="A736" s="1">
        <v>43617</v>
      </c>
      <c r="B736" t="s">
        <v>147</v>
      </c>
      <c r="C736" t="s">
        <v>46</v>
      </c>
      <c r="D736">
        <v>26</v>
      </c>
      <c r="E736">
        <v>26</v>
      </c>
      <c r="F736">
        <v>0</v>
      </c>
      <c r="G736">
        <v>0</v>
      </c>
      <c r="H736" t="s">
        <v>81</v>
      </c>
    </row>
    <row r="737" spans="1:8" x14ac:dyDescent="0.25">
      <c r="A737" s="1">
        <v>43617</v>
      </c>
      <c r="B737" t="s">
        <v>147</v>
      </c>
      <c r="C737" t="s">
        <v>47</v>
      </c>
      <c r="D737">
        <v>29</v>
      </c>
      <c r="E737">
        <v>29</v>
      </c>
      <c r="F737">
        <v>0</v>
      </c>
      <c r="G737">
        <v>0</v>
      </c>
      <c r="H737" t="s">
        <v>81</v>
      </c>
    </row>
    <row r="738" spans="1:8" x14ac:dyDescent="0.25">
      <c r="A738" s="1">
        <v>43617</v>
      </c>
      <c r="B738" t="s">
        <v>147</v>
      </c>
      <c r="C738" t="s">
        <v>48</v>
      </c>
      <c r="D738">
        <v>24</v>
      </c>
      <c r="E738">
        <v>24</v>
      </c>
      <c r="F738">
        <v>0</v>
      </c>
      <c r="G738">
        <v>0</v>
      </c>
      <c r="H738" t="s">
        <v>81</v>
      </c>
    </row>
    <row r="739" spans="1:8" x14ac:dyDescent="0.25">
      <c r="A739" s="1">
        <v>43617</v>
      </c>
      <c r="B739" t="s">
        <v>147</v>
      </c>
      <c r="C739" t="s">
        <v>50</v>
      </c>
      <c r="D739">
        <v>54</v>
      </c>
      <c r="E739">
        <v>54</v>
      </c>
      <c r="F739">
        <v>0</v>
      </c>
      <c r="G739">
        <v>0</v>
      </c>
      <c r="H739" t="s">
        <v>81</v>
      </c>
    </row>
    <row r="740" spans="1:8" x14ac:dyDescent="0.25">
      <c r="A740" s="1">
        <v>43617</v>
      </c>
      <c r="B740" t="s">
        <v>148</v>
      </c>
      <c r="C740" t="s">
        <v>46</v>
      </c>
      <c r="D740">
        <v>154</v>
      </c>
      <c r="E740">
        <v>154</v>
      </c>
      <c r="F740">
        <v>0</v>
      </c>
      <c r="G740">
        <v>0</v>
      </c>
      <c r="H740" t="s">
        <v>81</v>
      </c>
    </row>
    <row r="741" spans="1:8" x14ac:dyDescent="0.25">
      <c r="A741" s="1">
        <v>43617</v>
      </c>
      <c r="B741" t="s">
        <v>148</v>
      </c>
      <c r="C741" t="s">
        <v>47</v>
      </c>
      <c r="D741">
        <v>203</v>
      </c>
      <c r="E741">
        <v>203</v>
      </c>
      <c r="F741">
        <v>0</v>
      </c>
      <c r="G741">
        <v>0</v>
      </c>
      <c r="H741" t="s">
        <v>81</v>
      </c>
    </row>
    <row r="742" spans="1:8" x14ac:dyDescent="0.25">
      <c r="A742" s="1">
        <v>43617</v>
      </c>
      <c r="B742" t="s">
        <v>148</v>
      </c>
      <c r="C742" t="s">
        <v>48</v>
      </c>
      <c r="D742">
        <v>134</v>
      </c>
      <c r="E742">
        <v>134</v>
      </c>
      <c r="F742">
        <v>0</v>
      </c>
      <c r="G742">
        <v>0</v>
      </c>
      <c r="H742" t="s">
        <v>81</v>
      </c>
    </row>
    <row r="743" spans="1:8" x14ac:dyDescent="0.25">
      <c r="A743" s="1">
        <v>43617</v>
      </c>
      <c r="B743" t="s">
        <v>148</v>
      </c>
      <c r="C743" t="s">
        <v>50</v>
      </c>
      <c r="D743">
        <v>213</v>
      </c>
      <c r="E743">
        <v>213</v>
      </c>
      <c r="F743">
        <v>0</v>
      </c>
      <c r="G743">
        <v>0</v>
      </c>
      <c r="H743" t="s">
        <v>81</v>
      </c>
    </row>
    <row r="744" spans="1:8" x14ac:dyDescent="0.25">
      <c r="A744" s="1">
        <v>43617</v>
      </c>
      <c r="B744" t="s">
        <v>149</v>
      </c>
      <c r="C744" t="s">
        <v>46</v>
      </c>
      <c r="D744">
        <v>44</v>
      </c>
      <c r="E744">
        <v>44</v>
      </c>
      <c r="F744">
        <v>0</v>
      </c>
      <c r="G744">
        <v>0</v>
      </c>
      <c r="H744" t="s">
        <v>81</v>
      </c>
    </row>
    <row r="745" spans="1:8" x14ac:dyDescent="0.25">
      <c r="A745" s="1">
        <v>43617</v>
      </c>
      <c r="B745" t="s">
        <v>149</v>
      </c>
      <c r="C745" t="s">
        <v>47</v>
      </c>
      <c r="D745">
        <v>131</v>
      </c>
      <c r="E745">
        <v>131</v>
      </c>
      <c r="F745">
        <v>0</v>
      </c>
      <c r="G745">
        <v>0</v>
      </c>
      <c r="H745" t="s">
        <v>81</v>
      </c>
    </row>
    <row r="746" spans="1:8" x14ac:dyDescent="0.25">
      <c r="A746" s="1">
        <v>43617</v>
      </c>
      <c r="B746" t="s">
        <v>149</v>
      </c>
      <c r="C746" t="s">
        <v>48</v>
      </c>
      <c r="D746">
        <v>110</v>
      </c>
      <c r="E746">
        <v>110</v>
      </c>
      <c r="F746">
        <v>0</v>
      </c>
      <c r="G746">
        <v>0</v>
      </c>
      <c r="H746" t="s">
        <v>81</v>
      </c>
    </row>
    <row r="747" spans="1:8" x14ac:dyDescent="0.25">
      <c r="A747" s="1">
        <v>43617</v>
      </c>
      <c r="B747" t="s">
        <v>149</v>
      </c>
      <c r="C747" t="s">
        <v>50</v>
      </c>
      <c r="D747">
        <v>361</v>
      </c>
      <c r="E747">
        <v>361</v>
      </c>
      <c r="F747">
        <v>0</v>
      </c>
      <c r="G747">
        <v>0</v>
      </c>
      <c r="H747" t="s">
        <v>81</v>
      </c>
    </row>
    <row r="748" spans="1:8" x14ac:dyDescent="0.25">
      <c r="A748" s="1">
        <v>43617</v>
      </c>
      <c r="B748" t="s">
        <v>150</v>
      </c>
      <c r="C748" t="s">
        <v>46</v>
      </c>
      <c r="D748">
        <v>161</v>
      </c>
      <c r="E748">
        <v>161</v>
      </c>
      <c r="F748">
        <v>0</v>
      </c>
      <c r="G748">
        <v>0</v>
      </c>
      <c r="H748" t="s">
        <v>81</v>
      </c>
    </row>
    <row r="749" spans="1:8" x14ac:dyDescent="0.25">
      <c r="A749" s="1">
        <v>43617</v>
      </c>
      <c r="B749" t="s">
        <v>150</v>
      </c>
      <c r="C749" t="s">
        <v>47</v>
      </c>
      <c r="D749">
        <v>110</v>
      </c>
      <c r="E749">
        <v>110</v>
      </c>
      <c r="F749">
        <v>0</v>
      </c>
      <c r="G749">
        <v>0</v>
      </c>
      <c r="H749" t="s">
        <v>81</v>
      </c>
    </row>
    <row r="750" spans="1:8" x14ac:dyDescent="0.25">
      <c r="A750" s="1">
        <v>43617</v>
      </c>
      <c r="B750" t="s">
        <v>150</v>
      </c>
      <c r="C750" t="s">
        <v>48</v>
      </c>
      <c r="D750">
        <v>79</v>
      </c>
      <c r="E750">
        <v>79</v>
      </c>
      <c r="F750">
        <v>0</v>
      </c>
      <c r="G750">
        <v>0</v>
      </c>
      <c r="H750" t="s">
        <v>81</v>
      </c>
    </row>
    <row r="751" spans="1:8" x14ac:dyDescent="0.25">
      <c r="A751" s="1">
        <v>43617</v>
      </c>
      <c r="B751" t="s">
        <v>150</v>
      </c>
      <c r="C751" t="s">
        <v>50</v>
      </c>
      <c r="D751">
        <v>69</v>
      </c>
      <c r="E751">
        <v>69</v>
      </c>
      <c r="F751">
        <v>0</v>
      </c>
      <c r="G751">
        <v>0</v>
      </c>
      <c r="H751" t="s">
        <v>81</v>
      </c>
    </row>
    <row r="752" spans="1:8" x14ac:dyDescent="0.25">
      <c r="A752" s="1">
        <v>43617</v>
      </c>
      <c r="B752" t="s">
        <v>91</v>
      </c>
      <c r="C752" t="s">
        <v>46</v>
      </c>
      <c r="D752">
        <v>1070</v>
      </c>
      <c r="E752">
        <v>1070</v>
      </c>
      <c r="F752">
        <v>0</v>
      </c>
      <c r="G752">
        <v>0</v>
      </c>
      <c r="H752" t="s">
        <v>81</v>
      </c>
    </row>
    <row r="753" spans="1:8" x14ac:dyDescent="0.25">
      <c r="A753" s="1">
        <v>43617</v>
      </c>
      <c r="B753" t="s">
        <v>91</v>
      </c>
      <c r="C753" t="s">
        <v>47</v>
      </c>
      <c r="D753">
        <v>709</v>
      </c>
      <c r="E753">
        <v>709</v>
      </c>
      <c r="F753">
        <v>0</v>
      </c>
      <c r="G753">
        <v>0</v>
      </c>
      <c r="H753" t="s">
        <v>81</v>
      </c>
    </row>
    <row r="754" spans="1:8" x14ac:dyDescent="0.25">
      <c r="A754" s="1">
        <v>43617</v>
      </c>
      <c r="B754" t="s">
        <v>91</v>
      </c>
      <c r="C754" t="s">
        <v>48</v>
      </c>
      <c r="D754">
        <v>628</v>
      </c>
      <c r="E754">
        <v>628</v>
      </c>
      <c r="F754">
        <v>0</v>
      </c>
      <c r="G754">
        <v>0</v>
      </c>
      <c r="H754" t="s">
        <v>81</v>
      </c>
    </row>
    <row r="755" spans="1:8" x14ac:dyDescent="0.25">
      <c r="A755" s="1">
        <v>43617</v>
      </c>
      <c r="B755" t="s">
        <v>91</v>
      </c>
      <c r="C755" t="s">
        <v>50</v>
      </c>
      <c r="D755">
        <v>826</v>
      </c>
      <c r="E755">
        <v>826</v>
      </c>
      <c r="F755">
        <v>0</v>
      </c>
      <c r="G755">
        <v>0</v>
      </c>
      <c r="H755" t="s">
        <v>81</v>
      </c>
    </row>
    <row r="756" spans="1:8" x14ac:dyDescent="0.25">
      <c r="A756" s="1">
        <v>43617</v>
      </c>
      <c r="B756" t="s">
        <v>151</v>
      </c>
      <c r="C756" t="s">
        <v>46</v>
      </c>
      <c r="D756">
        <v>63</v>
      </c>
      <c r="E756">
        <v>63</v>
      </c>
      <c r="F756">
        <v>0</v>
      </c>
      <c r="G756">
        <v>0</v>
      </c>
      <c r="H756" t="s">
        <v>81</v>
      </c>
    </row>
    <row r="757" spans="1:8" x14ac:dyDescent="0.25">
      <c r="A757" s="1">
        <v>43617</v>
      </c>
      <c r="B757" t="s">
        <v>151</v>
      </c>
      <c r="C757" t="s">
        <v>47</v>
      </c>
      <c r="D757">
        <v>100</v>
      </c>
      <c r="E757">
        <v>100</v>
      </c>
      <c r="F757">
        <v>0</v>
      </c>
      <c r="G757">
        <v>0</v>
      </c>
      <c r="H757" t="s">
        <v>81</v>
      </c>
    </row>
    <row r="758" spans="1:8" x14ac:dyDescent="0.25">
      <c r="A758" s="1">
        <v>43617</v>
      </c>
      <c r="B758" t="s">
        <v>151</v>
      </c>
      <c r="C758" t="s">
        <v>48</v>
      </c>
      <c r="D758">
        <v>48</v>
      </c>
      <c r="E758">
        <v>48</v>
      </c>
      <c r="F758">
        <v>0</v>
      </c>
      <c r="G758">
        <v>0</v>
      </c>
      <c r="H758" t="s">
        <v>81</v>
      </c>
    </row>
    <row r="759" spans="1:8" x14ac:dyDescent="0.25">
      <c r="A759" s="1">
        <v>43617</v>
      </c>
      <c r="B759" t="s">
        <v>151</v>
      </c>
      <c r="C759" t="s">
        <v>50</v>
      </c>
      <c r="D759">
        <v>76</v>
      </c>
      <c r="E759">
        <v>76</v>
      </c>
      <c r="F759">
        <v>0</v>
      </c>
      <c r="G759">
        <v>0</v>
      </c>
      <c r="H759" t="s">
        <v>81</v>
      </c>
    </row>
    <row r="760" spans="1:8" x14ac:dyDescent="0.25">
      <c r="A760" s="1">
        <v>43617</v>
      </c>
      <c r="B760" t="s">
        <v>92</v>
      </c>
      <c r="C760" t="s">
        <v>46</v>
      </c>
      <c r="D760">
        <v>26</v>
      </c>
      <c r="E760">
        <v>26</v>
      </c>
      <c r="F760">
        <v>0</v>
      </c>
      <c r="G760">
        <v>0</v>
      </c>
      <c r="H760" t="s">
        <v>81</v>
      </c>
    </row>
    <row r="761" spans="1:8" x14ac:dyDescent="0.25">
      <c r="A761" s="1">
        <v>43617</v>
      </c>
      <c r="B761" t="s">
        <v>92</v>
      </c>
      <c r="C761" t="s">
        <v>47</v>
      </c>
      <c r="D761">
        <v>327</v>
      </c>
      <c r="E761">
        <v>327</v>
      </c>
      <c r="F761">
        <v>0</v>
      </c>
      <c r="G761">
        <v>0</v>
      </c>
      <c r="H761" t="s">
        <v>81</v>
      </c>
    </row>
    <row r="762" spans="1:8" x14ac:dyDescent="0.25">
      <c r="A762" s="1">
        <v>43617</v>
      </c>
      <c r="B762" t="s">
        <v>92</v>
      </c>
      <c r="C762" t="s">
        <v>48</v>
      </c>
      <c r="D762">
        <v>102</v>
      </c>
      <c r="E762">
        <v>102</v>
      </c>
      <c r="F762">
        <v>0</v>
      </c>
      <c r="G762">
        <v>0</v>
      </c>
      <c r="H762" t="s">
        <v>81</v>
      </c>
    </row>
    <row r="763" spans="1:8" x14ac:dyDescent="0.25">
      <c r="A763" s="1">
        <v>43617</v>
      </c>
      <c r="B763" t="s">
        <v>92</v>
      </c>
      <c r="C763" t="s">
        <v>50</v>
      </c>
      <c r="D763">
        <v>705</v>
      </c>
      <c r="E763">
        <v>705</v>
      </c>
      <c r="F763">
        <v>0</v>
      </c>
      <c r="G763">
        <v>0</v>
      </c>
      <c r="H763" t="s">
        <v>81</v>
      </c>
    </row>
    <row r="764" spans="1:8" x14ac:dyDescent="0.25">
      <c r="A764" s="1">
        <v>43617</v>
      </c>
      <c r="B764" t="s">
        <v>152</v>
      </c>
      <c r="C764" t="s">
        <v>46</v>
      </c>
      <c r="D764">
        <v>90</v>
      </c>
      <c r="E764">
        <v>90</v>
      </c>
      <c r="F764">
        <v>0</v>
      </c>
      <c r="G764">
        <v>0</v>
      </c>
      <c r="H764" t="s">
        <v>81</v>
      </c>
    </row>
    <row r="765" spans="1:8" x14ac:dyDescent="0.25">
      <c r="A765" s="1">
        <v>43617</v>
      </c>
      <c r="B765" t="s">
        <v>152</v>
      </c>
      <c r="C765" t="s">
        <v>47</v>
      </c>
      <c r="D765">
        <v>119</v>
      </c>
      <c r="E765">
        <v>119</v>
      </c>
      <c r="F765">
        <v>0</v>
      </c>
      <c r="G765">
        <v>0</v>
      </c>
      <c r="H765" t="s">
        <v>81</v>
      </c>
    </row>
    <row r="766" spans="1:8" x14ac:dyDescent="0.25">
      <c r="A766" s="1">
        <v>43617</v>
      </c>
      <c r="B766" t="s">
        <v>152</v>
      </c>
      <c r="C766" t="s">
        <v>48</v>
      </c>
      <c r="D766">
        <v>42</v>
      </c>
      <c r="E766">
        <v>42</v>
      </c>
      <c r="F766">
        <v>0</v>
      </c>
      <c r="G766">
        <v>0</v>
      </c>
      <c r="H766" t="s">
        <v>81</v>
      </c>
    </row>
    <row r="767" spans="1:8" x14ac:dyDescent="0.25">
      <c r="A767" s="1">
        <v>43617</v>
      </c>
      <c r="B767" t="s">
        <v>152</v>
      </c>
      <c r="C767" t="s">
        <v>50</v>
      </c>
      <c r="D767">
        <v>106</v>
      </c>
      <c r="E767">
        <v>106</v>
      </c>
      <c r="F767">
        <v>0</v>
      </c>
      <c r="G767">
        <v>0</v>
      </c>
      <c r="H767" t="s">
        <v>81</v>
      </c>
    </row>
    <row r="768" spans="1:8" x14ac:dyDescent="0.25">
      <c r="A768" s="1">
        <v>43617</v>
      </c>
      <c r="B768" t="s">
        <v>153</v>
      </c>
      <c r="C768" t="s">
        <v>46</v>
      </c>
      <c r="D768">
        <v>120</v>
      </c>
      <c r="E768">
        <v>120</v>
      </c>
      <c r="F768">
        <v>0</v>
      </c>
      <c r="G768">
        <v>0</v>
      </c>
      <c r="H768" t="s">
        <v>81</v>
      </c>
    </row>
    <row r="769" spans="1:8" x14ac:dyDescent="0.25">
      <c r="A769" s="1">
        <v>43617</v>
      </c>
      <c r="B769" t="s">
        <v>153</v>
      </c>
      <c r="C769" t="s">
        <v>47</v>
      </c>
      <c r="D769">
        <v>74</v>
      </c>
      <c r="E769">
        <v>74</v>
      </c>
      <c r="F769">
        <v>0</v>
      </c>
      <c r="G769">
        <v>0</v>
      </c>
      <c r="H769" t="s">
        <v>81</v>
      </c>
    </row>
    <row r="770" spans="1:8" x14ac:dyDescent="0.25">
      <c r="A770" s="1">
        <v>43617</v>
      </c>
      <c r="B770" t="s">
        <v>153</v>
      </c>
      <c r="C770" t="s">
        <v>48</v>
      </c>
      <c r="D770">
        <v>38</v>
      </c>
      <c r="E770">
        <v>38</v>
      </c>
      <c r="F770">
        <v>0</v>
      </c>
      <c r="G770">
        <v>0</v>
      </c>
      <c r="H770" t="s">
        <v>81</v>
      </c>
    </row>
    <row r="771" spans="1:8" x14ac:dyDescent="0.25">
      <c r="A771" s="1">
        <v>43617</v>
      </c>
      <c r="B771" t="s">
        <v>153</v>
      </c>
      <c r="C771" t="s">
        <v>50</v>
      </c>
      <c r="D771">
        <v>26</v>
      </c>
      <c r="E771">
        <v>26</v>
      </c>
      <c r="F771">
        <v>0</v>
      </c>
      <c r="G771">
        <v>0</v>
      </c>
      <c r="H771" t="s">
        <v>81</v>
      </c>
    </row>
    <row r="772" spans="1:8" x14ac:dyDescent="0.25">
      <c r="A772" s="1">
        <v>43617</v>
      </c>
      <c r="B772" t="s">
        <v>154</v>
      </c>
      <c r="C772" t="s">
        <v>46</v>
      </c>
      <c r="D772">
        <v>14</v>
      </c>
      <c r="E772">
        <v>14</v>
      </c>
      <c r="F772">
        <v>0</v>
      </c>
      <c r="G772">
        <v>0</v>
      </c>
      <c r="H772" t="s">
        <v>81</v>
      </c>
    </row>
    <row r="773" spans="1:8" x14ac:dyDescent="0.25">
      <c r="A773" s="1">
        <v>43617</v>
      </c>
      <c r="B773" t="s">
        <v>154</v>
      </c>
      <c r="C773" t="s">
        <v>47</v>
      </c>
      <c r="D773">
        <v>65</v>
      </c>
      <c r="E773">
        <v>65</v>
      </c>
      <c r="F773">
        <v>0</v>
      </c>
      <c r="G773">
        <v>0</v>
      </c>
      <c r="H773" t="s">
        <v>81</v>
      </c>
    </row>
    <row r="774" spans="1:8" x14ac:dyDescent="0.25">
      <c r="A774" s="1">
        <v>43617</v>
      </c>
      <c r="B774" t="s">
        <v>154</v>
      </c>
      <c r="C774" t="s">
        <v>48</v>
      </c>
      <c r="D774">
        <v>25</v>
      </c>
      <c r="E774">
        <v>25</v>
      </c>
      <c r="F774">
        <v>0</v>
      </c>
      <c r="G774">
        <v>0</v>
      </c>
      <c r="H774" t="s">
        <v>81</v>
      </c>
    </row>
    <row r="775" spans="1:8" x14ac:dyDescent="0.25">
      <c r="A775" s="1">
        <v>43617</v>
      </c>
      <c r="B775" t="s">
        <v>154</v>
      </c>
      <c r="C775" t="s">
        <v>50</v>
      </c>
      <c r="D775">
        <v>75</v>
      </c>
      <c r="E775">
        <v>75</v>
      </c>
      <c r="F775">
        <v>0</v>
      </c>
      <c r="G775">
        <v>0</v>
      </c>
      <c r="H775" t="s">
        <v>81</v>
      </c>
    </row>
    <row r="776" spans="1:8" x14ac:dyDescent="0.25">
      <c r="A776" s="1">
        <v>43617</v>
      </c>
      <c r="B776" t="s">
        <v>155</v>
      </c>
      <c r="C776" t="s">
        <v>46</v>
      </c>
      <c r="D776">
        <v>195</v>
      </c>
      <c r="E776">
        <v>195</v>
      </c>
      <c r="F776">
        <v>0</v>
      </c>
      <c r="G776">
        <v>0</v>
      </c>
      <c r="H776" t="s">
        <v>81</v>
      </c>
    </row>
    <row r="777" spans="1:8" x14ac:dyDescent="0.25">
      <c r="A777" s="1">
        <v>43617</v>
      </c>
      <c r="B777" t="s">
        <v>155</v>
      </c>
      <c r="C777" t="s">
        <v>47</v>
      </c>
      <c r="D777">
        <v>171</v>
      </c>
      <c r="E777">
        <v>171</v>
      </c>
      <c r="F777">
        <v>0</v>
      </c>
      <c r="G777">
        <v>0</v>
      </c>
      <c r="H777" t="s">
        <v>81</v>
      </c>
    </row>
    <row r="778" spans="1:8" x14ac:dyDescent="0.25">
      <c r="A778" s="1">
        <v>43617</v>
      </c>
      <c r="B778" t="s">
        <v>155</v>
      </c>
      <c r="C778" t="s">
        <v>48</v>
      </c>
      <c r="D778">
        <v>115</v>
      </c>
      <c r="E778">
        <v>115</v>
      </c>
      <c r="F778">
        <v>0</v>
      </c>
      <c r="G778">
        <v>0</v>
      </c>
      <c r="H778" t="s">
        <v>81</v>
      </c>
    </row>
    <row r="779" spans="1:8" x14ac:dyDescent="0.25">
      <c r="A779" s="1">
        <v>43617</v>
      </c>
      <c r="B779" t="s">
        <v>155</v>
      </c>
      <c r="C779" t="s">
        <v>50</v>
      </c>
      <c r="D779">
        <v>254</v>
      </c>
      <c r="E779">
        <v>254</v>
      </c>
      <c r="F779">
        <v>0</v>
      </c>
      <c r="G779">
        <v>0</v>
      </c>
      <c r="H779" t="s">
        <v>81</v>
      </c>
    </row>
    <row r="780" spans="1:8" x14ac:dyDescent="0.25">
      <c r="A780" s="1">
        <v>43617</v>
      </c>
      <c r="B780" t="s">
        <v>156</v>
      </c>
      <c r="C780" t="s">
        <v>46</v>
      </c>
      <c r="D780">
        <v>122</v>
      </c>
      <c r="E780">
        <v>122</v>
      </c>
      <c r="F780">
        <v>0</v>
      </c>
      <c r="G780">
        <v>0</v>
      </c>
      <c r="H780" t="s">
        <v>81</v>
      </c>
    </row>
    <row r="781" spans="1:8" x14ac:dyDescent="0.25">
      <c r="A781" s="1">
        <v>43617</v>
      </c>
      <c r="B781" t="s">
        <v>156</v>
      </c>
      <c r="C781" t="s">
        <v>47</v>
      </c>
      <c r="D781">
        <v>101</v>
      </c>
      <c r="E781">
        <v>101</v>
      </c>
      <c r="F781">
        <v>0</v>
      </c>
      <c r="G781">
        <v>0</v>
      </c>
      <c r="H781" t="s">
        <v>81</v>
      </c>
    </row>
    <row r="782" spans="1:8" x14ac:dyDescent="0.25">
      <c r="A782" s="1">
        <v>43617</v>
      </c>
      <c r="B782" t="s">
        <v>156</v>
      </c>
      <c r="C782" t="s">
        <v>48</v>
      </c>
      <c r="D782">
        <v>101</v>
      </c>
      <c r="E782">
        <v>101</v>
      </c>
      <c r="F782">
        <v>0</v>
      </c>
      <c r="G782">
        <v>0</v>
      </c>
      <c r="H782" t="s">
        <v>81</v>
      </c>
    </row>
    <row r="783" spans="1:8" x14ac:dyDescent="0.25">
      <c r="A783" s="1">
        <v>43617</v>
      </c>
      <c r="B783" t="s">
        <v>156</v>
      </c>
      <c r="C783" t="s">
        <v>50</v>
      </c>
      <c r="D783">
        <v>336</v>
      </c>
      <c r="E783">
        <v>336</v>
      </c>
      <c r="F783">
        <v>0</v>
      </c>
      <c r="G783">
        <v>0</v>
      </c>
      <c r="H783" t="s">
        <v>81</v>
      </c>
    </row>
    <row r="784" spans="1:8" x14ac:dyDescent="0.25">
      <c r="A784" s="1">
        <v>43617</v>
      </c>
      <c r="B784" t="s">
        <v>93</v>
      </c>
      <c r="C784" t="s">
        <v>46</v>
      </c>
      <c r="D784">
        <v>227</v>
      </c>
      <c r="E784">
        <v>227</v>
      </c>
      <c r="F784">
        <v>0</v>
      </c>
      <c r="G784">
        <v>0</v>
      </c>
      <c r="H784" t="s">
        <v>81</v>
      </c>
    </row>
    <row r="785" spans="1:8" x14ac:dyDescent="0.25">
      <c r="A785" s="1">
        <v>43617</v>
      </c>
      <c r="B785" t="s">
        <v>93</v>
      </c>
      <c r="C785" t="s">
        <v>47</v>
      </c>
      <c r="D785">
        <v>194</v>
      </c>
      <c r="E785">
        <v>194</v>
      </c>
      <c r="F785">
        <v>0</v>
      </c>
      <c r="G785">
        <v>0</v>
      </c>
      <c r="H785" t="s">
        <v>81</v>
      </c>
    </row>
    <row r="786" spans="1:8" x14ac:dyDescent="0.25">
      <c r="A786" s="1">
        <v>43617</v>
      </c>
      <c r="B786" t="s">
        <v>93</v>
      </c>
      <c r="C786" t="s">
        <v>48</v>
      </c>
      <c r="D786">
        <v>149</v>
      </c>
      <c r="E786">
        <v>149</v>
      </c>
      <c r="F786">
        <v>0</v>
      </c>
      <c r="G786">
        <v>0</v>
      </c>
      <c r="H786" t="s">
        <v>81</v>
      </c>
    </row>
    <row r="787" spans="1:8" x14ac:dyDescent="0.25">
      <c r="A787" s="1">
        <v>43617</v>
      </c>
      <c r="B787" t="s">
        <v>93</v>
      </c>
      <c r="C787" t="s">
        <v>50</v>
      </c>
      <c r="D787">
        <v>440</v>
      </c>
      <c r="E787">
        <v>440</v>
      </c>
      <c r="F787">
        <v>0</v>
      </c>
      <c r="G787">
        <v>0</v>
      </c>
      <c r="H787" t="s">
        <v>81</v>
      </c>
    </row>
    <row r="788" spans="1:8" x14ac:dyDescent="0.25">
      <c r="A788" s="1">
        <v>43617</v>
      </c>
      <c r="B788" t="s">
        <v>157</v>
      </c>
      <c r="C788" t="s">
        <v>46</v>
      </c>
      <c r="D788">
        <v>156</v>
      </c>
      <c r="E788">
        <v>156</v>
      </c>
      <c r="F788">
        <v>0</v>
      </c>
      <c r="G788">
        <v>0</v>
      </c>
      <c r="H788" t="s">
        <v>81</v>
      </c>
    </row>
    <row r="789" spans="1:8" x14ac:dyDescent="0.25">
      <c r="A789" s="1">
        <v>43617</v>
      </c>
      <c r="B789" t="s">
        <v>157</v>
      </c>
      <c r="C789" t="s">
        <v>47</v>
      </c>
      <c r="D789">
        <v>116</v>
      </c>
      <c r="E789">
        <v>116</v>
      </c>
      <c r="F789">
        <v>0</v>
      </c>
      <c r="G789">
        <v>0</v>
      </c>
      <c r="H789" t="s">
        <v>81</v>
      </c>
    </row>
    <row r="790" spans="1:8" x14ac:dyDescent="0.25">
      <c r="A790" s="1">
        <v>43617</v>
      </c>
      <c r="B790" t="s">
        <v>157</v>
      </c>
      <c r="C790" t="s">
        <v>48</v>
      </c>
      <c r="D790">
        <v>56</v>
      </c>
      <c r="E790">
        <v>56</v>
      </c>
      <c r="F790">
        <v>0</v>
      </c>
      <c r="G790">
        <v>0</v>
      </c>
      <c r="H790" t="s">
        <v>81</v>
      </c>
    </row>
    <row r="791" spans="1:8" x14ac:dyDescent="0.25">
      <c r="A791" s="1">
        <v>43617</v>
      </c>
      <c r="B791" t="s">
        <v>157</v>
      </c>
      <c r="C791" t="s">
        <v>50</v>
      </c>
      <c r="D791">
        <v>140</v>
      </c>
      <c r="E791">
        <v>140</v>
      </c>
      <c r="F791">
        <v>0</v>
      </c>
      <c r="G791">
        <v>0</v>
      </c>
      <c r="H791" t="s">
        <v>81</v>
      </c>
    </row>
    <row r="792" spans="1:8" x14ac:dyDescent="0.25">
      <c r="A792" s="1">
        <v>43617</v>
      </c>
      <c r="B792" t="s">
        <v>158</v>
      </c>
      <c r="C792" t="s">
        <v>46</v>
      </c>
      <c r="D792">
        <v>314</v>
      </c>
      <c r="E792">
        <v>314</v>
      </c>
      <c r="F792">
        <v>0</v>
      </c>
      <c r="G792">
        <v>0</v>
      </c>
      <c r="H792" t="s">
        <v>81</v>
      </c>
    </row>
    <row r="793" spans="1:8" x14ac:dyDescent="0.25">
      <c r="A793" s="1">
        <v>43617</v>
      </c>
      <c r="B793" t="s">
        <v>158</v>
      </c>
      <c r="C793" t="s">
        <v>47</v>
      </c>
      <c r="D793">
        <v>110</v>
      </c>
      <c r="E793">
        <v>110</v>
      </c>
      <c r="F793">
        <v>0</v>
      </c>
      <c r="G793">
        <v>0</v>
      </c>
      <c r="H793" t="s">
        <v>81</v>
      </c>
    </row>
    <row r="794" spans="1:8" x14ac:dyDescent="0.25">
      <c r="A794" s="1">
        <v>43617</v>
      </c>
      <c r="B794" t="s">
        <v>158</v>
      </c>
      <c r="C794" t="s">
        <v>48</v>
      </c>
      <c r="D794">
        <v>78</v>
      </c>
      <c r="E794">
        <v>78</v>
      </c>
      <c r="F794">
        <v>0</v>
      </c>
      <c r="G794">
        <v>0</v>
      </c>
      <c r="H794" t="s">
        <v>81</v>
      </c>
    </row>
    <row r="795" spans="1:8" x14ac:dyDescent="0.25">
      <c r="A795" s="1">
        <v>43617</v>
      </c>
      <c r="B795" t="s">
        <v>158</v>
      </c>
      <c r="C795" t="s">
        <v>50</v>
      </c>
      <c r="D795">
        <v>143</v>
      </c>
      <c r="E795">
        <v>143</v>
      </c>
      <c r="F795">
        <v>0</v>
      </c>
      <c r="G795">
        <v>0</v>
      </c>
      <c r="H795" t="s">
        <v>81</v>
      </c>
    </row>
    <row r="796" spans="1:8" x14ac:dyDescent="0.25">
      <c r="A796" s="1">
        <v>43617</v>
      </c>
      <c r="B796" t="s">
        <v>94</v>
      </c>
      <c r="C796" t="s">
        <v>46</v>
      </c>
      <c r="D796">
        <v>233</v>
      </c>
      <c r="E796">
        <v>233</v>
      </c>
      <c r="F796">
        <v>0</v>
      </c>
      <c r="G796">
        <v>0</v>
      </c>
      <c r="H796" t="s">
        <v>81</v>
      </c>
    </row>
    <row r="797" spans="1:8" x14ac:dyDescent="0.25">
      <c r="A797" s="1">
        <v>43617</v>
      </c>
      <c r="B797" t="s">
        <v>94</v>
      </c>
      <c r="C797" t="s">
        <v>47</v>
      </c>
      <c r="D797">
        <v>810</v>
      </c>
      <c r="E797">
        <v>810</v>
      </c>
      <c r="F797">
        <v>0</v>
      </c>
      <c r="G797">
        <v>0</v>
      </c>
      <c r="H797" t="s">
        <v>81</v>
      </c>
    </row>
    <row r="798" spans="1:8" x14ac:dyDescent="0.25">
      <c r="A798" s="1">
        <v>43617</v>
      </c>
      <c r="B798" t="s">
        <v>94</v>
      </c>
      <c r="C798" t="s">
        <v>48</v>
      </c>
      <c r="D798">
        <v>317</v>
      </c>
      <c r="E798">
        <v>317</v>
      </c>
      <c r="F798">
        <v>0</v>
      </c>
      <c r="G798">
        <v>0</v>
      </c>
      <c r="H798" t="s">
        <v>81</v>
      </c>
    </row>
    <row r="799" spans="1:8" x14ac:dyDescent="0.25">
      <c r="A799" s="1">
        <v>43617</v>
      </c>
      <c r="B799" t="s">
        <v>94</v>
      </c>
      <c r="C799" t="s">
        <v>50</v>
      </c>
      <c r="D799">
        <v>2034</v>
      </c>
      <c r="E799">
        <v>2034</v>
      </c>
      <c r="F799">
        <v>0</v>
      </c>
      <c r="G799">
        <v>0</v>
      </c>
      <c r="H799" t="s">
        <v>81</v>
      </c>
    </row>
    <row r="800" spans="1:8" x14ac:dyDescent="0.25">
      <c r="A800" s="1">
        <v>43617</v>
      </c>
      <c r="B800" t="s">
        <v>159</v>
      </c>
      <c r="C800" t="s">
        <v>46</v>
      </c>
      <c r="D800">
        <v>105</v>
      </c>
      <c r="E800">
        <v>105</v>
      </c>
      <c r="F800">
        <v>0</v>
      </c>
      <c r="G800">
        <v>0</v>
      </c>
      <c r="H800" t="s">
        <v>81</v>
      </c>
    </row>
    <row r="801" spans="1:8" x14ac:dyDescent="0.25">
      <c r="A801" s="1">
        <v>43617</v>
      </c>
      <c r="B801" t="s">
        <v>159</v>
      </c>
      <c r="C801" t="s">
        <v>47</v>
      </c>
      <c r="D801">
        <v>93</v>
      </c>
      <c r="E801">
        <v>93</v>
      </c>
      <c r="F801">
        <v>0</v>
      </c>
      <c r="G801">
        <v>0</v>
      </c>
      <c r="H801" t="s">
        <v>81</v>
      </c>
    </row>
    <row r="802" spans="1:8" x14ac:dyDescent="0.25">
      <c r="A802" s="1">
        <v>43617</v>
      </c>
      <c r="B802" t="s">
        <v>159</v>
      </c>
      <c r="C802" t="s">
        <v>48</v>
      </c>
      <c r="D802">
        <v>48</v>
      </c>
      <c r="E802">
        <v>48</v>
      </c>
      <c r="F802">
        <v>0</v>
      </c>
      <c r="G802">
        <v>0</v>
      </c>
      <c r="H802" t="s">
        <v>81</v>
      </c>
    </row>
    <row r="803" spans="1:8" x14ac:dyDescent="0.25">
      <c r="A803" s="1">
        <v>43617</v>
      </c>
      <c r="B803" t="s">
        <v>159</v>
      </c>
      <c r="C803" t="s">
        <v>50</v>
      </c>
      <c r="D803">
        <v>104</v>
      </c>
      <c r="E803">
        <v>104</v>
      </c>
      <c r="F803">
        <v>0</v>
      </c>
      <c r="G803">
        <v>0</v>
      </c>
      <c r="H803" t="s">
        <v>81</v>
      </c>
    </row>
    <row r="804" spans="1:8" x14ac:dyDescent="0.25">
      <c r="A804" s="1">
        <v>43617</v>
      </c>
      <c r="B804" t="s">
        <v>160</v>
      </c>
      <c r="C804" t="s">
        <v>46</v>
      </c>
      <c r="D804">
        <v>30</v>
      </c>
      <c r="E804">
        <v>30</v>
      </c>
      <c r="F804">
        <v>0</v>
      </c>
      <c r="G804">
        <v>0</v>
      </c>
      <c r="H804" t="s">
        <v>81</v>
      </c>
    </row>
    <row r="805" spans="1:8" x14ac:dyDescent="0.25">
      <c r="A805" s="1">
        <v>43617</v>
      </c>
      <c r="B805" t="s">
        <v>160</v>
      </c>
      <c r="C805" t="s">
        <v>47</v>
      </c>
      <c r="D805">
        <v>13</v>
      </c>
      <c r="E805">
        <v>13</v>
      </c>
      <c r="F805">
        <v>0</v>
      </c>
      <c r="G805">
        <v>0</v>
      </c>
      <c r="H805" t="s">
        <v>81</v>
      </c>
    </row>
    <row r="806" spans="1:8" x14ac:dyDescent="0.25">
      <c r="A806" s="1">
        <v>43617</v>
      </c>
      <c r="B806" t="s">
        <v>160</v>
      </c>
      <c r="C806" t="s">
        <v>48</v>
      </c>
      <c r="D806">
        <v>19</v>
      </c>
      <c r="E806">
        <v>19</v>
      </c>
      <c r="F806">
        <v>0</v>
      </c>
      <c r="G806">
        <v>0</v>
      </c>
      <c r="H806" t="s">
        <v>81</v>
      </c>
    </row>
    <row r="807" spans="1:8" x14ac:dyDescent="0.25">
      <c r="A807" s="1">
        <v>43617</v>
      </c>
      <c r="B807" t="s">
        <v>160</v>
      </c>
      <c r="C807" t="s">
        <v>50</v>
      </c>
      <c r="D807">
        <v>89</v>
      </c>
      <c r="E807">
        <v>89</v>
      </c>
      <c r="F807">
        <v>0</v>
      </c>
      <c r="G807">
        <v>0</v>
      </c>
      <c r="H807" t="s">
        <v>81</v>
      </c>
    </row>
    <row r="808" spans="1:8" x14ac:dyDescent="0.25">
      <c r="A808" s="1">
        <v>43617</v>
      </c>
      <c r="B808" t="s">
        <v>13</v>
      </c>
      <c r="C808" t="s">
        <v>46</v>
      </c>
      <c r="D808">
        <v>172</v>
      </c>
      <c r="E808">
        <v>172</v>
      </c>
      <c r="F808">
        <v>0</v>
      </c>
      <c r="G808">
        <v>0</v>
      </c>
      <c r="H808" t="s">
        <v>81</v>
      </c>
    </row>
    <row r="809" spans="1:8" x14ac:dyDescent="0.25">
      <c r="A809" s="1">
        <v>43617</v>
      </c>
      <c r="B809" t="s">
        <v>13</v>
      </c>
      <c r="C809" t="s">
        <v>47</v>
      </c>
      <c r="D809">
        <v>98</v>
      </c>
      <c r="E809">
        <v>98</v>
      </c>
      <c r="F809">
        <v>0</v>
      </c>
      <c r="G809">
        <v>0</v>
      </c>
      <c r="H809" t="s">
        <v>81</v>
      </c>
    </row>
    <row r="810" spans="1:8" x14ac:dyDescent="0.25">
      <c r="A810" s="1">
        <v>43617</v>
      </c>
      <c r="B810" t="s">
        <v>13</v>
      </c>
      <c r="C810" t="s">
        <v>48</v>
      </c>
      <c r="D810">
        <v>52</v>
      </c>
      <c r="E810">
        <v>52</v>
      </c>
      <c r="F810">
        <v>0</v>
      </c>
      <c r="G810">
        <v>0</v>
      </c>
      <c r="H810" t="s">
        <v>81</v>
      </c>
    </row>
    <row r="811" spans="1:8" x14ac:dyDescent="0.25">
      <c r="A811" s="1">
        <v>43617</v>
      </c>
      <c r="B811" t="s">
        <v>13</v>
      </c>
      <c r="C811" t="s">
        <v>50</v>
      </c>
      <c r="D811">
        <v>86</v>
      </c>
      <c r="E811">
        <v>86</v>
      </c>
      <c r="F811">
        <v>0</v>
      </c>
      <c r="G811">
        <v>0</v>
      </c>
      <c r="H811" t="s">
        <v>81</v>
      </c>
    </row>
    <row r="812" spans="1:8" x14ac:dyDescent="0.25">
      <c r="A812" s="1">
        <v>43617</v>
      </c>
      <c r="B812" t="s">
        <v>95</v>
      </c>
      <c r="C812" t="s">
        <v>46</v>
      </c>
      <c r="D812">
        <v>630</v>
      </c>
      <c r="E812">
        <v>630</v>
      </c>
      <c r="F812">
        <v>0</v>
      </c>
      <c r="G812">
        <v>0</v>
      </c>
      <c r="H812" t="s">
        <v>81</v>
      </c>
    </row>
    <row r="813" spans="1:8" x14ac:dyDescent="0.25">
      <c r="A813" s="1">
        <v>43617</v>
      </c>
      <c r="B813" t="s">
        <v>95</v>
      </c>
      <c r="C813" t="s">
        <v>47</v>
      </c>
      <c r="D813">
        <v>276</v>
      </c>
      <c r="E813">
        <v>276</v>
      </c>
      <c r="F813">
        <v>0</v>
      </c>
      <c r="G813">
        <v>0</v>
      </c>
      <c r="H813" t="s">
        <v>81</v>
      </c>
    </row>
    <row r="814" spans="1:8" x14ac:dyDescent="0.25">
      <c r="A814" s="1">
        <v>43617</v>
      </c>
      <c r="B814" t="s">
        <v>95</v>
      </c>
      <c r="C814" t="s">
        <v>48</v>
      </c>
      <c r="D814">
        <v>197</v>
      </c>
      <c r="E814">
        <v>197</v>
      </c>
      <c r="F814">
        <v>0</v>
      </c>
      <c r="G814">
        <v>0</v>
      </c>
      <c r="H814" t="s">
        <v>81</v>
      </c>
    </row>
    <row r="815" spans="1:8" x14ac:dyDescent="0.25">
      <c r="A815" s="1">
        <v>43617</v>
      </c>
      <c r="B815" t="s">
        <v>95</v>
      </c>
      <c r="C815" t="s">
        <v>50</v>
      </c>
      <c r="D815">
        <v>256</v>
      </c>
      <c r="E815">
        <v>256</v>
      </c>
      <c r="F815">
        <v>0</v>
      </c>
      <c r="G815">
        <v>0</v>
      </c>
      <c r="H815" t="s">
        <v>81</v>
      </c>
    </row>
    <row r="816" spans="1:8" x14ac:dyDescent="0.25">
      <c r="A816" s="1">
        <v>43617</v>
      </c>
      <c r="B816" t="s">
        <v>96</v>
      </c>
      <c r="C816" t="s">
        <v>46</v>
      </c>
      <c r="D816">
        <v>331</v>
      </c>
      <c r="E816">
        <v>331</v>
      </c>
      <c r="F816">
        <v>0</v>
      </c>
      <c r="G816">
        <v>0</v>
      </c>
      <c r="H816" t="s">
        <v>81</v>
      </c>
    </row>
    <row r="817" spans="1:8" x14ac:dyDescent="0.25">
      <c r="A817" s="1">
        <v>43617</v>
      </c>
      <c r="B817" t="s">
        <v>96</v>
      </c>
      <c r="C817" t="s">
        <v>47</v>
      </c>
      <c r="D817">
        <v>530</v>
      </c>
      <c r="E817">
        <v>530</v>
      </c>
      <c r="F817">
        <v>0</v>
      </c>
      <c r="G817">
        <v>0</v>
      </c>
      <c r="H817" t="s">
        <v>81</v>
      </c>
    </row>
    <row r="818" spans="1:8" x14ac:dyDescent="0.25">
      <c r="A818" s="1">
        <v>43617</v>
      </c>
      <c r="B818" t="s">
        <v>96</v>
      </c>
      <c r="C818" t="s">
        <v>48</v>
      </c>
      <c r="D818">
        <v>261</v>
      </c>
      <c r="E818">
        <v>261</v>
      </c>
      <c r="F818">
        <v>0</v>
      </c>
      <c r="G818">
        <v>0</v>
      </c>
      <c r="H818" t="s">
        <v>81</v>
      </c>
    </row>
    <row r="819" spans="1:8" x14ac:dyDescent="0.25">
      <c r="A819" s="1">
        <v>43617</v>
      </c>
      <c r="B819" t="s">
        <v>96</v>
      </c>
      <c r="C819" t="s">
        <v>50</v>
      </c>
      <c r="D819">
        <v>672</v>
      </c>
      <c r="E819">
        <v>672</v>
      </c>
      <c r="F819">
        <v>0</v>
      </c>
      <c r="G819">
        <v>0</v>
      </c>
      <c r="H819" t="s">
        <v>81</v>
      </c>
    </row>
    <row r="820" spans="1:8" x14ac:dyDescent="0.25">
      <c r="A820" s="1">
        <v>43617</v>
      </c>
      <c r="B820" t="s">
        <v>161</v>
      </c>
      <c r="C820" t="s">
        <v>46</v>
      </c>
      <c r="D820">
        <v>53</v>
      </c>
      <c r="E820">
        <v>53</v>
      </c>
      <c r="F820">
        <v>0</v>
      </c>
      <c r="G820">
        <v>0</v>
      </c>
      <c r="H820" t="s">
        <v>81</v>
      </c>
    </row>
    <row r="821" spans="1:8" x14ac:dyDescent="0.25">
      <c r="A821" s="1">
        <v>43617</v>
      </c>
      <c r="B821" t="s">
        <v>161</v>
      </c>
      <c r="C821" t="s">
        <v>47</v>
      </c>
      <c r="D821">
        <v>131</v>
      </c>
      <c r="E821">
        <v>131</v>
      </c>
      <c r="F821">
        <v>0</v>
      </c>
      <c r="G821">
        <v>0</v>
      </c>
      <c r="H821" t="s">
        <v>81</v>
      </c>
    </row>
    <row r="822" spans="1:8" x14ac:dyDescent="0.25">
      <c r="A822" s="1">
        <v>43617</v>
      </c>
      <c r="B822" t="s">
        <v>161</v>
      </c>
      <c r="C822" t="s">
        <v>48</v>
      </c>
      <c r="D822">
        <v>49</v>
      </c>
      <c r="E822">
        <v>49</v>
      </c>
      <c r="F822">
        <v>0</v>
      </c>
      <c r="G822">
        <v>0</v>
      </c>
      <c r="H822" t="s">
        <v>81</v>
      </c>
    </row>
    <row r="823" spans="1:8" x14ac:dyDescent="0.25">
      <c r="A823" s="1">
        <v>43617</v>
      </c>
      <c r="B823" t="s">
        <v>161</v>
      </c>
      <c r="C823" t="s">
        <v>50</v>
      </c>
      <c r="D823">
        <v>390</v>
      </c>
      <c r="E823">
        <v>390</v>
      </c>
      <c r="F823">
        <v>0</v>
      </c>
      <c r="G823">
        <v>0</v>
      </c>
      <c r="H823" t="s">
        <v>81</v>
      </c>
    </row>
    <row r="824" spans="1:8" x14ac:dyDescent="0.25">
      <c r="A824" s="1">
        <v>43647</v>
      </c>
      <c r="B824" t="s">
        <v>80</v>
      </c>
      <c r="C824" t="s">
        <v>46</v>
      </c>
      <c r="D824">
        <v>4969</v>
      </c>
      <c r="E824">
        <v>4969</v>
      </c>
      <c r="F824">
        <v>0</v>
      </c>
      <c r="G824">
        <v>0</v>
      </c>
      <c r="H824" t="s">
        <v>81</v>
      </c>
    </row>
    <row r="825" spans="1:8" x14ac:dyDescent="0.25">
      <c r="A825" s="1">
        <v>43647</v>
      </c>
      <c r="B825" t="s">
        <v>80</v>
      </c>
      <c r="C825" t="s">
        <v>47</v>
      </c>
      <c r="D825">
        <v>5478</v>
      </c>
      <c r="E825">
        <v>5478</v>
      </c>
      <c r="F825">
        <v>0</v>
      </c>
      <c r="G825">
        <v>0</v>
      </c>
      <c r="H825" t="s">
        <v>81</v>
      </c>
    </row>
    <row r="826" spans="1:8" x14ac:dyDescent="0.25">
      <c r="A826" s="1">
        <v>43647</v>
      </c>
      <c r="B826" t="s">
        <v>80</v>
      </c>
      <c r="C826" t="s">
        <v>48</v>
      </c>
      <c r="D826">
        <v>3361</v>
      </c>
      <c r="E826">
        <v>3361</v>
      </c>
      <c r="F826">
        <v>0</v>
      </c>
      <c r="G826">
        <v>0</v>
      </c>
      <c r="H826" t="s">
        <v>81</v>
      </c>
    </row>
    <row r="827" spans="1:8" x14ac:dyDescent="0.25">
      <c r="A827" s="1">
        <v>43647</v>
      </c>
      <c r="B827" t="s">
        <v>80</v>
      </c>
      <c r="C827" t="s">
        <v>49</v>
      </c>
      <c r="D827">
        <v>1662</v>
      </c>
      <c r="E827">
        <v>1662</v>
      </c>
      <c r="F827">
        <v>0</v>
      </c>
      <c r="G827">
        <v>0</v>
      </c>
      <c r="H827" t="s">
        <v>81</v>
      </c>
    </row>
    <row r="828" spans="1:8" x14ac:dyDescent="0.25">
      <c r="A828" s="1">
        <v>43647</v>
      </c>
      <c r="B828" t="s">
        <v>80</v>
      </c>
      <c r="C828" t="s">
        <v>50</v>
      </c>
      <c r="D828">
        <v>10882</v>
      </c>
      <c r="E828">
        <v>10882</v>
      </c>
      <c r="F828">
        <v>0</v>
      </c>
      <c r="G828">
        <v>0</v>
      </c>
      <c r="H828" t="s">
        <v>81</v>
      </c>
    </row>
    <row r="829" spans="1:8" x14ac:dyDescent="0.25">
      <c r="A829" s="1">
        <v>43647</v>
      </c>
      <c r="B829" t="s">
        <v>145</v>
      </c>
      <c r="C829" t="s">
        <v>46</v>
      </c>
      <c r="D829">
        <v>184</v>
      </c>
      <c r="E829">
        <v>184</v>
      </c>
      <c r="F829">
        <v>0</v>
      </c>
      <c r="G829">
        <v>0</v>
      </c>
      <c r="H829" t="s">
        <v>81</v>
      </c>
    </row>
    <row r="830" spans="1:8" x14ac:dyDescent="0.25">
      <c r="A830" s="1">
        <v>43647</v>
      </c>
      <c r="B830" t="s">
        <v>145</v>
      </c>
      <c r="C830" t="s">
        <v>47</v>
      </c>
      <c r="D830">
        <v>266</v>
      </c>
      <c r="E830">
        <v>266</v>
      </c>
      <c r="F830">
        <v>0</v>
      </c>
      <c r="G830">
        <v>0</v>
      </c>
      <c r="H830" t="s">
        <v>81</v>
      </c>
    </row>
    <row r="831" spans="1:8" x14ac:dyDescent="0.25">
      <c r="A831" s="1">
        <v>43647</v>
      </c>
      <c r="B831" t="s">
        <v>145</v>
      </c>
      <c r="C831" t="s">
        <v>48</v>
      </c>
      <c r="D831">
        <v>100</v>
      </c>
      <c r="E831">
        <v>100</v>
      </c>
      <c r="F831">
        <v>0</v>
      </c>
      <c r="G831">
        <v>0</v>
      </c>
      <c r="H831" t="s">
        <v>81</v>
      </c>
    </row>
    <row r="832" spans="1:8" x14ac:dyDescent="0.25">
      <c r="A832" s="1">
        <v>43647</v>
      </c>
      <c r="B832" t="s">
        <v>145</v>
      </c>
      <c r="C832" t="s">
        <v>50</v>
      </c>
      <c r="D832">
        <v>349</v>
      </c>
      <c r="E832">
        <v>349</v>
      </c>
      <c r="F832">
        <v>0</v>
      </c>
      <c r="G832">
        <v>0</v>
      </c>
      <c r="H832" t="s">
        <v>81</v>
      </c>
    </row>
    <row r="833" spans="1:8" x14ac:dyDescent="0.25">
      <c r="A833" s="1">
        <v>43647</v>
      </c>
      <c r="B833" t="s">
        <v>83</v>
      </c>
      <c r="C833" t="s">
        <v>46</v>
      </c>
      <c r="D833">
        <v>30</v>
      </c>
      <c r="E833">
        <v>30</v>
      </c>
      <c r="F833">
        <v>0</v>
      </c>
      <c r="G833">
        <v>0</v>
      </c>
      <c r="H833" t="s">
        <v>81</v>
      </c>
    </row>
    <row r="834" spans="1:8" x14ac:dyDescent="0.25">
      <c r="A834" s="1">
        <v>43647</v>
      </c>
      <c r="B834" t="s">
        <v>83</v>
      </c>
      <c r="C834" t="s">
        <v>47</v>
      </c>
      <c r="D834">
        <v>81</v>
      </c>
      <c r="E834">
        <v>81</v>
      </c>
      <c r="F834">
        <v>0</v>
      </c>
      <c r="G834">
        <v>0</v>
      </c>
      <c r="H834" t="s">
        <v>81</v>
      </c>
    </row>
    <row r="835" spans="1:8" x14ac:dyDescent="0.25">
      <c r="A835" s="1">
        <v>43647</v>
      </c>
      <c r="B835" t="s">
        <v>83</v>
      </c>
      <c r="C835" t="s">
        <v>48</v>
      </c>
      <c r="D835">
        <v>65</v>
      </c>
      <c r="E835">
        <v>65</v>
      </c>
      <c r="F835">
        <v>0</v>
      </c>
      <c r="G835">
        <v>0</v>
      </c>
      <c r="H835" t="s">
        <v>81</v>
      </c>
    </row>
    <row r="836" spans="1:8" x14ac:dyDescent="0.25">
      <c r="A836" s="1">
        <v>43647</v>
      </c>
      <c r="B836" t="s">
        <v>83</v>
      </c>
      <c r="C836" t="s">
        <v>50</v>
      </c>
      <c r="D836">
        <v>70</v>
      </c>
      <c r="E836">
        <v>70</v>
      </c>
      <c r="F836">
        <v>0</v>
      </c>
      <c r="G836">
        <v>0</v>
      </c>
      <c r="H836" t="s">
        <v>81</v>
      </c>
    </row>
    <row r="837" spans="1:8" x14ac:dyDescent="0.25">
      <c r="A837" s="1">
        <v>43647</v>
      </c>
      <c r="B837" t="s">
        <v>84</v>
      </c>
      <c r="C837" t="s">
        <v>46</v>
      </c>
      <c r="D837">
        <v>213</v>
      </c>
      <c r="E837">
        <v>213</v>
      </c>
      <c r="F837">
        <v>0</v>
      </c>
      <c r="G837">
        <v>0</v>
      </c>
      <c r="H837" t="s">
        <v>81</v>
      </c>
    </row>
    <row r="838" spans="1:8" x14ac:dyDescent="0.25">
      <c r="A838" s="1">
        <v>43647</v>
      </c>
      <c r="B838" t="s">
        <v>84</v>
      </c>
      <c r="C838" t="s">
        <v>47</v>
      </c>
      <c r="D838">
        <v>77</v>
      </c>
      <c r="E838">
        <v>77</v>
      </c>
      <c r="F838">
        <v>0</v>
      </c>
      <c r="G838">
        <v>0</v>
      </c>
      <c r="H838" t="s">
        <v>81</v>
      </c>
    </row>
    <row r="839" spans="1:8" x14ac:dyDescent="0.25">
      <c r="A839" s="1">
        <v>43647</v>
      </c>
      <c r="B839" t="s">
        <v>84</v>
      </c>
      <c r="C839" t="s">
        <v>48</v>
      </c>
      <c r="D839">
        <v>158</v>
      </c>
      <c r="E839">
        <v>158</v>
      </c>
      <c r="F839">
        <v>0</v>
      </c>
      <c r="G839">
        <v>0</v>
      </c>
      <c r="H839" t="s">
        <v>81</v>
      </c>
    </row>
    <row r="840" spans="1:8" x14ac:dyDescent="0.25">
      <c r="A840" s="1">
        <v>43647</v>
      </c>
      <c r="B840" t="s">
        <v>84</v>
      </c>
      <c r="C840" t="s">
        <v>50</v>
      </c>
      <c r="D840">
        <v>7</v>
      </c>
      <c r="E840">
        <v>7</v>
      </c>
      <c r="F840">
        <v>0</v>
      </c>
      <c r="G840">
        <v>0</v>
      </c>
      <c r="H840" t="s">
        <v>81</v>
      </c>
    </row>
    <row r="841" spans="1:8" x14ac:dyDescent="0.25">
      <c r="A841" s="1">
        <v>43647</v>
      </c>
      <c r="B841" t="s">
        <v>85</v>
      </c>
      <c r="C841" t="s">
        <v>46</v>
      </c>
      <c r="D841">
        <v>113</v>
      </c>
      <c r="E841">
        <v>113</v>
      </c>
      <c r="F841">
        <v>0</v>
      </c>
      <c r="G841">
        <v>0</v>
      </c>
      <c r="H841" t="s">
        <v>81</v>
      </c>
    </row>
    <row r="842" spans="1:8" x14ac:dyDescent="0.25">
      <c r="A842" s="1">
        <v>43647</v>
      </c>
      <c r="B842" t="s">
        <v>85</v>
      </c>
      <c r="C842" t="s">
        <v>47</v>
      </c>
      <c r="D842">
        <v>227</v>
      </c>
      <c r="E842">
        <v>227</v>
      </c>
      <c r="F842">
        <v>0</v>
      </c>
      <c r="G842">
        <v>0</v>
      </c>
      <c r="H842" t="s">
        <v>81</v>
      </c>
    </row>
    <row r="843" spans="1:8" x14ac:dyDescent="0.25">
      <c r="A843" s="1">
        <v>43647</v>
      </c>
      <c r="B843" t="s">
        <v>85</v>
      </c>
      <c r="C843" t="s">
        <v>48</v>
      </c>
      <c r="D843">
        <v>180</v>
      </c>
      <c r="E843">
        <v>180</v>
      </c>
      <c r="F843">
        <v>0</v>
      </c>
      <c r="G843">
        <v>0</v>
      </c>
      <c r="H843" t="s">
        <v>81</v>
      </c>
    </row>
    <row r="844" spans="1:8" x14ac:dyDescent="0.25">
      <c r="A844" s="1">
        <v>43647</v>
      </c>
      <c r="B844" t="s">
        <v>85</v>
      </c>
      <c r="C844" t="s">
        <v>49</v>
      </c>
      <c r="D844">
        <v>1292</v>
      </c>
      <c r="E844">
        <v>1292</v>
      </c>
      <c r="F844">
        <v>0</v>
      </c>
      <c r="G844">
        <v>0</v>
      </c>
      <c r="H844" t="s">
        <v>81</v>
      </c>
    </row>
    <row r="845" spans="1:8" x14ac:dyDescent="0.25">
      <c r="A845" s="1">
        <v>43647</v>
      </c>
      <c r="B845" t="s">
        <v>85</v>
      </c>
      <c r="C845" t="s">
        <v>50</v>
      </c>
      <c r="D845">
        <v>2133</v>
      </c>
      <c r="E845">
        <v>2133</v>
      </c>
      <c r="F845">
        <v>0</v>
      </c>
      <c r="G845">
        <v>0</v>
      </c>
      <c r="H845" t="s">
        <v>81</v>
      </c>
    </row>
    <row r="846" spans="1:8" x14ac:dyDescent="0.25">
      <c r="A846" s="1">
        <v>43647</v>
      </c>
      <c r="B846" t="s">
        <v>146</v>
      </c>
      <c r="C846" t="s">
        <v>46</v>
      </c>
      <c r="D846">
        <v>32</v>
      </c>
      <c r="E846">
        <v>32</v>
      </c>
      <c r="F846">
        <v>0</v>
      </c>
      <c r="G846">
        <v>0</v>
      </c>
      <c r="H846" t="s">
        <v>81</v>
      </c>
    </row>
    <row r="847" spans="1:8" x14ac:dyDescent="0.25">
      <c r="A847" s="1">
        <v>43647</v>
      </c>
      <c r="B847" t="s">
        <v>146</v>
      </c>
      <c r="C847" t="s">
        <v>47</v>
      </c>
      <c r="D847">
        <v>37</v>
      </c>
      <c r="E847">
        <v>37</v>
      </c>
      <c r="F847">
        <v>0</v>
      </c>
      <c r="G847">
        <v>0</v>
      </c>
      <c r="H847" t="s">
        <v>81</v>
      </c>
    </row>
    <row r="848" spans="1:8" x14ac:dyDescent="0.25">
      <c r="A848" s="1">
        <v>43647</v>
      </c>
      <c r="B848" t="s">
        <v>146</v>
      </c>
      <c r="C848" t="s">
        <v>48</v>
      </c>
      <c r="D848">
        <v>19</v>
      </c>
      <c r="E848">
        <v>19</v>
      </c>
      <c r="F848">
        <v>0</v>
      </c>
      <c r="G848">
        <v>0</v>
      </c>
      <c r="H848" t="s">
        <v>81</v>
      </c>
    </row>
    <row r="849" spans="1:8" x14ac:dyDescent="0.25">
      <c r="A849" s="1">
        <v>43647</v>
      </c>
      <c r="B849" t="s">
        <v>146</v>
      </c>
      <c r="C849" t="s">
        <v>49</v>
      </c>
      <c r="D849">
        <v>71</v>
      </c>
      <c r="E849">
        <v>71</v>
      </c>
      <c r="F849">
        <v>0</v>
      </c>
      <c r="G849">
        <v>0</v>
      </c>
      <c r="H849" t="s">
        <v>81</v>
      </c>
    </row>
    <row r="850" spans="1:8" x14ac:dyDescent="0.25">
      <c r="A850" s="1">
        <v>43647</v>
      </c>
      <c r="B850" t="s">
        <v>146</v>
      </c>
      <c r="C850" t="s">
        <v>50</v>
      </c>
      <c r="D850">
        <v>44</v>
      </c>
      <c r="E850">
        <v>44</v>
      </c>
      <c r="F850">
        <v>0</v>
      </c>
      <c r="G850">
        <v>0</v>
      </c>
      <c r="H850" t="s">
        <v>81</v>
      </c>
    </row>
    <row r="851" spans="1:8" x14ac:dyDescent="0.25">
      <c r="A851" s="1">
        <v>43647</v>
      </c>
      <c r="B851" t="s">
        <v>86</v>
      </c>
      <c r="C851" t="s">
        <v>46</v>
      </c>
      <c r="D851">
        <v>699</v>
      </c>
      <c r="E851">
        <v>699</v>
      </c>
      <c r="F851">
        <v>0</v>
      </c>
      <c r="G851">
        <v>0</v>
      </c>
      <c r="H851" t="s">
        <v>81</v>
      </c>
    </row>
    <row r="852" spans="1:8" x14ac:dyDescent="0.25">
      <c r="A852" s="1">
        <v>43647</v>
      </c>
      <c r="B852" t="s">
        <v>86</v>
      </c>
      <c r="C852" t="s">
        <v>47</v>
      </c>
      <c r="D852">
        <v>646</v>
      </c>
      <c r="E852">
        <v>646</v>
      </c>
      <c r="F852">
        <v>0</v>
      </c>
      <c r="G852">
        <v>0</v>
      </c>
      <c r="H852" t="s">
        <v>81</v>
      </c>
    </row>
    <row r="853" spans="1:8" x14ac:dyDescent="0.25">
      <c r="A853" s="1">
        <v>43647</v>
      </c>
      <c r="B853" t="s">
        <v>86</v>
      </c>
      <c r="C853" t="s">
        <v>48</v>
      </c>
      <c r="D853">
        <v>345</v>
      </c>
      <c r="E853">
        <v>345</v>
      </c>
      <c r="F853">
        <v>0</v>
      </c>
      <c r="G853">
        <v>0</v>
      </c>
      <c r="H853" t="s">
        <v>81</v>
      </c>
    </row>
    <row r="854" spans="1:8" x14ac:dyDescent="0.25">
      <c r="A854" s="1">
        <v>43647</v>
      </c>
      <c r="B854" t="s">
        <v>86</v>
      </c>
      <c r="C854" t="s">
        <v>49</v>
      </c>
      <c r="D854">
        <v>299</v>
      </c>
      <c r="E854">
        <v>299</v>
      </c>
      <c r="F854">
        <v>0</v>
      </c>
      <c r="G854">
        <v>0</v>
      </c>
      <c r="H854" t="s">
        <v>81</v>
      </c>
    </row>
    <row r="855" spans="1:8" x14ac:dyDescent="0.25">
      <c r="A855" s="1">
        <v>43647</v>
      </c>
      <c r="B855" t="s">
        <v>86</v>
      </c>
      <c r="C855" t="s">
        <v>50</v>
      </c>
      <c r="D855">
        <v>1243</v>
      </c>
      <c r="E855">
        <v>1243</v>
      </c>
      <c r="F855">
        <v>0</v>
      </c>
      <c r="G855">
        <v>0</v>
      </c>
      <c r="H855" t="s">
        <v>81</v>
      </c>
    </row>
    <row r="856" spans="1:8" x14ac:dyDescent="0.25">
      <c r="A856" s="1">
        <v>43647</v>
      </c>
      <c r="B856" t="s">
        <v>87</v>
      </c>
      <c r="C856" t="s">
        <v>46</v>
      </c>
      <c r="D856">
        <v>30</v>
      </c>
      <c r="E856">
        <v>30</v>
      </c>
      <c r="F856">
        <v>0</v>
      </c>
      <c r="G856">
        <v>0</v>
      </c>
      <c r="H856" t="s">
        <v>81</v>
      </c>
    </row>
    <row r="857" spans="1:8" x14ac:dyDescent="0.25">
      <c r="A857" s="1">
        <v>43647</v>
      </c>
      <c r="B857" t="s">
        <v>87</v>
      </c>
      <c r="C857" t="s">
        <v>47</v>
      </c>
      <c r="D857">
        <v>117</v>
      </c>
      <c r="E857">
        <v>117</v>
      </c>
      <c r="F857">
        <v>0</v>
      </c>
      <c r="G857">
        <v>0</v>
      </c>
      <c r="H857" t="s">
        <v>81</v>
      </c>
    </row>
    <row r="858" spans="1:8" x14ac:dyDescent="0.25">
      <c r="A858" s="1">
        <v>43647</v>
      </c>
      <c r="B858" t="s">
        <v>87</v>
      </c>
      <c r="C858" t="s">
        <v>48</v>
      </c>
      <c r="D858">
        <v>46</v>
      </c>
      <c r="E858">
        <v>46</v>
      </c>
      <c r="F858">
        <v>0</v>
      </c>
      <c r="G858">
        <v>0</v>
      </c>
      <c r="H858" t="s">
        <v>81</v>
      </c>
    </row>
    <row r="859" spans="1:8" x14ac:dyDescent="0.25">
      <c r="A859" s="1">
        <v>43647</v>
      </c>
      <c r="B859" t="s">
        <v>87</v>
      </c>
      <c r="C859" t="s">
        <v>50</v>
      </c>
      <c r="D859">
        <v>64</v>
      </c>
      <c r="E859">
        <v>64</v>
      </c>
      <c r="F859">
        <v>0</v>
      </c>
      <c r="G859">
        <v>0</v>
      </c>
      <c r="H859" t="s">
        <v>81</v>
      </c>
    </row>
    <row r="860" spans="1:8" x14ac:dyDescent="0.25">
      <c r="A860" s="1">
        <v>43647</v>
      </c>
      <c r="B860" t="s">
        <v>88</v>
      </c>
      <c r="C860" t="s">
        <v>46</v>
      </c>
      <c r="D860">
        <v>264</v>
      </c>
      <c r="E860">
        <v>264</v>
      </c>
      <c r="F860">
        <v>0</v>
      </c>
      <c r="G860">
        <v>0</v>
      </c>
      <c r="H860" t="s">
        <v>81</v>
      </c>
    </row>
    <row r="861" spans="1:8" x14ac:dyDescent="0.25">
      <c r="A861" s="1">
        <v>43647</v>
      </c>
      <c r="B861" t="s">
        <v>88</v>
      </c>
      <c r="C861" t="s">
        <v>47</v>
      </c>
      <c r="D861">
        <v>301</v>
      </c>
      <c r="E861">
        <v>301</v>
      </c>
      <c r="F861">
        <v>0</v>
      </c>
      <c r="G861">
        <v>0</v>
      </c>
      <c r="H861" t="s">
        <v>81</v>
      </c>
    </row>
    <row r="862" spans="1:8" x14ac:dyDescent="0.25">
      <c r="A862" s="1">
        <v>43647</v>
      </c>
      <c r="B862" t="s">
        <v>88</v>
      </c>
      <c r="C862" t="s">
        <v>48</v>
      </c>
      <c r="D862">
        <v>166</v>
      </c>
      <c r="E862">
        <v>166</v>
      </c>
      <c r="F862">
        <v>0</v>
      </c>
      <c r="G862">
        <v>0</v>
      </c>
      <c r="H862" t="s">
        <v>81</v>
      </c>
    </row>
    <row r="863" spans="1:8" x14ac:dyDescent="0.25">
      <c r="A863" s="1">
        <v>43647</v>
      </c>
      <c r="B863" t="s">
        <v>88</v>
      </c>
      <c r="C863" t="s">
        <v>49</v>
      </c>
      <c r="D863">
        <v>71</v>
      </c>
      <c r="E863">
        <v>71</v>
      </c>
      <c r="F863">
        <v>0</v>
      </c>
      <c r="G863">
        <v>0</v>
      </c>
      <c r="H863" t="s">
        <v>81</v>
      </c>
    </row>
    <row r="864" spans="1:8" x14ac:dyDescent="0.25">
      <c r="A864" s="1">
        <v>43647</v>
      </c>
      <c r="B864" t="s">
        <v>88</v>
      </c>
      <c r="C864" t="s">
        <v>50</v>
      </c>
      <c r="D864">
        <v>697</v>
      </c>
      <c r="E864">
        <v>697</v>
      </c>
      <c r="F864">
        <v>0</v>
      </c>
      <c r="G864">
        <v>0</v>
      </c>
      <c r="H864" t="s">
        <v>81</v>
      </c>
    </row>
    <row r="865" spans="1:8" x14ac:dyDescent="0.25">
      <c r="A865" s="1">
        <v>43647</v>
      </c>
      <c r="B865" t="s">
        <v>89</v>
      </c>
      <c r="C865" t="s">
        <v>46</v>
      </c>
      <c r="D865">
        <v>587</v>
      </c>
      <c r="E865">
        <v>587</v>
      </c>
      <c r="F865">
        <v>0</v>
      </c>
      <c r="G865">
        <v>0</v>
      </c>
      <c r="H865" t="s">
        <v>81</v>
      </c>
    </row>
    <row r="866" spans="1:8" x14ac:dyDescent="0.25">
      <c r="A866" s="1">
        <v>43647</v>
      </c>
      <c r="B866" t="s">
        <v>89</v>
      </c>
      <c r="C866" t="s">
        <v>47</v>
      </c>
      <c r="D866">
        <v>656</v>
      </c>
      <c r="E866">
        <v>656</v>
      </c>
      <c r="F866">
        <v>0</v>
      </c>
      <c r="G866">
        <v>0</v>
      </c>
      <c r="H866" t="s">
        <v>81</v>
      </c>
    </row>
    <row r="867" spans="1:8" x14ac:dyDescent="0.25">
      <c r="A867" s="1">
        <v>43647</v>
      </c>
      <c r="B867" t="s">
        <v>89</v>
      </c>
      <c r="C867" t="s">
        <v>48</v>
      </c>
      <c r="D867">
        <v>322</v>
      </c>
      <c r="E867">
        <v>322</v>
      </c>
      <c r="F867">
        <v>0</v>
      </c>
      <c r="G867">
        <v>0</v>
      </c>
      <c r="H867" t="s">
        <v>81</v>
      </c>
    </row>
    <row r="868" spans="1:8" x14ac:dyDescent="0.25">
      <c r="A868" s="1">
        <v>43647</v>
      </c>
      <c r="B868" t="s">
        <v>89</v>
      </c>
      <c r="C868" t="s">
        <v>50</v>
      </c>
      <c r="D868">
        <v>609</v>
      </c>
      <c r="E868">
        <v>609</v>
      </c>
      <c r="F868">
        <v>0</v>
      </c>
      <c r="G868">
        <v>0</v>
      </c>
      <c r="H868" t="s">
        <v>81</v>
      </c>
    </row>
    <row r="869" spans="1:8" x14ac:dyDescent="0.25">
      <c r="A869" s="1">
        <v>43647</v>
      </c>
      <c r="B869" t="s">
        <v>90</v>
      </c>
      <c r="C869" t="s">
        <v>46</v>
      </c>
      <c r="D869">
        <v>64</v>
      </c>
      <c r="E869">
        <v>64</v>
      </c>
      <c r="F869">
        <v>0</v>
      </c>
      <c r="G869">
        <v>0</v>
      </c>
      <c r="H869" t="s">
        <v>81</v>
      </c>
    </row>
    <row r="870" spans="1:8" x14ac:dyDescent="0.25">
      <c r="A870" s="1">
        <v>43647</v>
      </c>
      <c r="B870" t="s">
        <v>90</v>
      </c>
      <c r="C870" t="s">
        <v>47</v>
      </c>
      <c r="D870">
        <v>195</v>
      </c>
      <c r="E870">
        <v>195</v>
      </c>
      <c r="F870">
        <v>0</v>
      </c>
      <c r="G870">
        <v>0</v>
      </c>
      <c r="H870" t="s">
        <v>81</v>
      </c>
    </row>
    <row r="871" spans="1:8" x14ac:dyDescent="0.25">
      <c r="A871" s="1">
        <v>43647</v>
      </c>
      <c r="B871" t="s">
        <v>90</v>
      </c>
      <c r="C871" t="s">
        <v>48</v>
      </c>
      <c r="D871">
        <v>133</v>
      </c>
      <c r="E871">
        <v>133</v>
      </c>
      <c r="F871">
        <v>0</v>
      </c>
      <c r="G871">
        <v>0</v>
      </c>
      <c r="H871" t="s">
        <v>81</v>
      </c>
    </row>
    <row r="872" spans="1:8" x14ac:dyDescent="0.25">
      <c r="A872" s="1">
        <v>43647</v>
      </c>
      <c r="B872" t="s">
        <v>90</v>
      </c>
      <c r="C872" t="s">
        <v>50</v>
      </c>
      <c r="D872">
        <v>519</v>
      </c>
      <c r="E872">
        <v>519</v>
      </c>
      <c r="F872">
        <v>0</v>
      </c>
      <c r="G872">
        <v>0</v>
      </c>
      <c r="H872" t="s">
        <v>81</v>
      </c>
    </row>
    <row r="873" spans="1:8" x14ac:dyDescent="0.25">
      <c r="A873" s="1">
        <v>43647</v>
      </c>
      <c r="B873" t="s">
        <v>147</v>
      </c>
      <c r="C873" t="s">
        <v>46</v>
      </c>
      <c r="D873">
        <v>26</v>
      </c>
      <c r="E873">
        <v>26</v>
      </c>
      <c r="F873">
        <v>0</v>
      </c>
      <c r="G873">
        <v>0</v>
      </c>
      <c r="H873" t="s">
        <v>81</v>
      </c>
    </row>
    <row r="874" spans="1:8" x14ac:dyDescent="0.25">
      <c r="A874" s="1">
        <v>43647</v>
      </c>
      <c r="B874" t="s">
        <v>147</v>
      </c>
      <c r="C874" t="s">
        <v>47</v>
      </c>
      <c r="D874">
        <v>30</v>
      </c>
      <c r="E874">
        <v>30</v>
      </c>
      <c r="F874">
        <v>0</v>
      </c>
      <c r="G874">
        <v>0</v>
      </c>
      <c r="H874" t="s">
        <v>81</v>
      </c>
    </row>
    <row r="875" spans="1:8" x14ac:dyDescent="0.25">
      <c r="A875" s="1">
        <v>43647</v>
      </c>
      <c r="B875" t="s">
        <v>147</v>
      </c>
      <c r="C875" t="s">
        <v>48</v>
      </c>
      <c r="D875">
        <v>24</v>
      </c>
      <c r="E875">
        <v>24</v>
      </c>
      <c r="F875">
        <v>0</v>
      </c>
      <c r="G875">
        <v>0</v>
      </c>
      <c r="H875" t="s">
        <v>81</v>
      </c>
    </row>
    <row r="876" spans="1:8" x14ac:dyDescent="0.25">
      <c r="A876" s="1">
        <v>43647</v>
      </c>
      <c r="B876" t="s">
        <v>147</v>
      </c>
      <c r="C876" t="s">
        <v>50</v>
      </c>
      <c r="D876">
        <v>77</v>
      </c>
      <c r="E876">
        <v>77</v>
      </c>
      <c r="F876">
        <v>0</v>
      </c>
      <c r="G876">
        <v>0</v>
      </c>
      <c r="H876" t="s">
        <v>81</v>
      </c>
    </row>
    <row r="877" spans="1:8" x14ac:dyDescent="0.25">
      <c r="A877" s="1">
        <v>43647</v>
      </c>
      <c r="B877" t="s">
        <v>148</v>
      </c>
      <c r="C877" t="s">
        <v>46</v>
      </c>
      <c r="D877">
        <v>206</v>
      </c>
      <c r="E877">
        <v>206</v>
      </c>
      <c r="F877">
        <v>0</v>
      </c>
      <c r="G877">
        <v>0</v>
      </c>
      <c r="H877" t="s">
        <v>81</v>
      </c>
    </row>
    <row r="878" spans="1:8" x14ac:dyDescent="0.25">
      <c r="A878" s="1">
        <v>43647</v>
      </c>
      <c r="B878" t="s">
        <v>148</v>
      </c>
      <c r="C878" t="s">
        <v>47</v>
      </c>
      <c r="D878">
        <v>224</v>
      </c>
      <c r="E878">
        <v>224</v>
      </c>
      <c r="F878">
        <v>0</v>
      </c>
      <c r="G878">
        <v>0</v>
      </c>
      <c r="H878" t="s">
        <v>81</v>
      </c>
    </row>
    <row r="879" spans="1:8" x14ac:dyDescent="0.25">
      <c r="A879" s="1">
        <v>43647</v>
      </c>
      <c r="B879" t="s">
        <v>148</v>
      </c>
      <c r="C879" t="s">
        <v>48</v>
      </c>
      <c r="D879">
        <v>143</v>
      </c>
      <c r="E879">
        <v>143</v>
      </c>
      <c r="F879">
        <v>0</v>
      </c>
      <c r="G879">
        <v>0</v>
      </c>
      <c r="H879" t="s">
        <v>81</v>
      </c>
    </row>
    <row r="880" spans="1:8" x14ac:dyDescent="0.25">
      <c r="A880" s="1">
        <v>43647</v>
      </c>
      <c r="B880" t="s">
        <v>148</v>
      </c>
      <c r="C880" t="s">
        <v>50</v>
      </c>
      <c r="D880">
        <v>236</v>
      </c>
      <c r="E880">
        <v>236</v>
      </c>
      <c r="F880">
        <v>0</v>
      </c>
      <c r="G880">
        <v>0</v>
      </c>
      <c r="H880" t="s">
        <v>81</v>
      </c>
    </row>
    <row r="881" spans="1:8" x14ac:dyDescent="0.25">
      <c r="A881" s="1">
        <v>43647</v>
      </c>
      <c r="B881" t="s">
        <v>149</v>
      </c>
      <c r="C881" t="s">
        <v>46</v>
      </c>
      <c r="D881">
        <v>44</v>
      </c>
      <c r="E881">
        <v>44</v>
      </c>
      <c r="F881">
        <v>0</v>
      </c>
      <c r="G881">
        <v>0</v>
      </c>
      <c r="H881" t="s">
        <v>81</v>
      </c>
    </row>
    <row r="882" spans="1:8" x14ac:dyDescent="0.25">
      <c r="A882" s="1">
        <v>43647</v>
      </c>
      <c r="B882" t="s">
        <v>149</v>
      </c>
      <c r="C882" t="s">
        <v>47</v>
      </c>
      <c r="D882">
        <v>150</v>
      </c>
      <c r="E882">
        <v>150</v>
      </c>
      <c r="F882">
        <v>0</v>
      </c>
      <c r="G882">
        <v>0</v>
      </c>
      <c r="H882" t="s">
        <v>81</v>
      </c>
    </row>
    <row r="883" spans="1:8" x14ac:dyDescent="0.25">
      <c r="A883" s="1">
        <v>43647</v>
      </c>
      <c r="B883" t="s">
        <v>149</v>
      </c>
      <c r="C883" t="s">
        <v>48</v>
      </c>
      <c r="D883">
        <v>108</v>
      </c>
      <c r="E883">
        <v>108</v>
      </c>
      <c r="F883">
        <v>0</v>
      </c>
      <c r="G883">
        <v>0</v>
      </c>
      <c r="H883" t="s">
        <v>81</v>
      </c>
    </row>
    <row r="884" spans="1:8" x14ac:dyDescent="0.25">
      <c r="A884" s="1">
        <v>43647</v>
      </c>
      <c r="B884" t="s">
        <v>149</v>
      </c>
      <c r="C884" t="s">
        <v>50</v>
      </c>
      <c r="D884">
        <v>399</v>
      </c>
      <c r="E884">
        <v>399</v>
      </c>
      <c r="F884">
        <v>0</v>
      </c>
      <c r="G884">
        <v>0</v>
      </c>
      <c r="H884" t="s">
        <v>81</v>
      </c>
    </row>
    <row r="885" spans="1:8" x14ac:dyDescent="0.25">
      <c r="A885" s="1">
        <v>43647</v>
      </c>
      <c r="B885" t="s">
        <v>150</v>
      </c>
      <c r="C885" t="s">
        <v>46</v>
      </c>
      <c r="D885">
        <v>178</v>
      </c>
      <c r="E885">
        <v>178</v>
      </c>
      <c r="F885">
        <v>0</v>
      </c>
      <c r="G885">
        <v>0</v>
      </c>
      <c r="H885" t="s">
        <v>81</v>
      </c>
    </row>
    <row r="886" spans="1:8" x14ac:dyDescent="0.25">
      <c r="A886" s="1">
        <v>43647</v>
      </c>
      <c r="B886" t="s">
        <v>150</v>
      </c>
      <c r="C886" t="s">
        <v>47</v>
      </c>
      <c r="D886">
        <v>130</v>
      </c>
      <c r="E886">
        <v>130</v>
      </c>
      <c r="F886">
        <v>0</v>
      </c>
      <c r="G886">
        <v>0</v>
      </c>
      <c r="H886" t="s">
        <v>81</v>
      </c>
    </row>
    <row r="887" spans="1:8" x14ac:dyDescent="0.25">
      <c r="A887" s="1">
        <v>43647</v>
      </c>
      <c r="B887" t="s">
        <v>150</v>
      </c>
      <c r="C887" t="s">
        <v>48</v>
      </c>
      <c r="D887">
        <v>81</v>
      </c>
      <c r="E887">
        <v>81</v>
      </c>
      <c r="F887">
        <v>0</v>
      </c>
      <c r="G887">
        <v>0</v>
      </c>
      <c r="H887" t="s">
        <v>81</v>
      </c>
    </row>
    <row r="888" spans="1:8" x14ac:dyDescent="0.25">
      <c r="A888" s="1">
        <v>43647</v>
      </c>
      <c r="B888" t="s">
        <v>150</v>
      </c>
      <c r="C888" t="s">
        <v>50</v>
      </c>
      <c r="D888">
        <v>66</v>
      </c>
      <c r="E888">
        <v>66</v>
      </c>
      <c r="F888">
        <v>0</v>
      </c>
      <c r="G888">
        <v>0</v>
      </c>
      <c r="H888" t="s">
        <v>81</v>
      </c>
    </row>
    <row r="889" spans="1:8" x14ac:dyDescent="0.25">
      <c r="A889" s="1">
        <v>43647</v>
      </c>
      <c r="B889" t="s">
        <v>91</v>
      </c>
      <c r="C889" t="s">
        <v>46</v>
      </c>
      <c r="D889">
        <v>1097</v>
      </c>
      <c r="E889">
        <v>1097</v>
      </c>
      <c r="F889">
        <v>0</v>
      </c>
      <c r="G889">
        <v>0</v>
      </c>
      <c r="H889" t="s">
        <v>81</v>
      </c>
    </row>
    <row r="890" spans="1:8" x14ac:dyDescent="0.25">
      <c r="A890" s="1">
        <v>43647</v>
      </c>
      <c r="B890" t="s">
        <v>91</v>
      </c>
      <c r="C890" t="s">
        <v>47</v>
      </c>
      <c r="D890">
        <v>737</v>
      </c>
      <c r="E890">
        <v>737</v>
      </c>
      <c r="F890">
        <v>0</v>
      </c>
      <c r="G890">
        <v>0</v>
      </c>
      <c r="H890" t="s">
        <v>81</v>
      </c>
    </row>
    <row r="891" spans="1:8" x14ac:dyDescent="0.25">
      <c r="A891" s="1">
        <v>43647</v>
      </c>
      <c r="B891" t="s">
        <v>91</v>
      </c>
      <c r="C891" t="s">
        <v>48</v>
      </c>
      <c r="D891">
        <v>722</v>
      </c>
      <c r="E891">
        <v>722</v>
      </c>
      <c r="F891">
        <v>0</v>
      </c>
      <c r="G891">
        <v>0</v>
      </c>
      <c r="H891" t="s">
        <v>81</v>
      </c>
    </row>
    <row r="892" spans="1:8" x14ac:dyDescent="0.25">
      <c r="A892" s="1">
        <v>43647</v>
      </c>
      <c r="B892" t="s">
        <v>91</v>
      </c>
      <c r="C892" t="s">
        <v>50</v>
      </c>
      <c r="D892">
        <v>905</v>
      </c>
      <c r="E892">
        <v>905</v>
      </c>
      <c r="F892">
        <v>0</v>
      </c>
      <c r="G892">
        <v>0</v>
      </c>
      <c r="H892" t="s">
        <v>81</v>
      </c>
    </row>
    <row r="893" spans="1:8" x14ac:dyDescent="0.25">
      <c r="A893" s="1">
        <v>43647</v>
      </c>
      <c r="B893" t="s">
        <v>151</v>
      </c>
      <c r="C893" t="s">
        <v>46</v>
      </c>
      <c r="D893">
        <v>57</v>
      </c>
      <c r="E893">
        <v>57</v>
      </c>
      <c r="F893">
        <v>0</v>
      </c>
      <c r="G893">
        <v>0</v>
      </c>
      <c r="H893" t="s">
        <v>81</v>
      </c>
    </row>
    <row r="894" spans="1:8" x14ac:dyDescent="0.25">
      <c r="A894" s="1">
        <v>43647</v>
      </c>
      <c r="B894" t="s">
        <v>151</v>
      </c>
      <c r="C894" t="s">
        <v>47</v>
      </c>
      <c r="D894">
        <v>146</v>
      </c>
      <c r="E894">
        <v>146</v>
      </c>
      <c r="F894">
        <v>0</v>
      </c>
      <c r="G894">
        <v>0</v>
      </c>
      <c r="H894" t="s">
        <v>81</v>
      </c>
    </row>
    <row r="895" spans="1:8" x14ac:dyDescent="0.25">
      <c r="A895" s="1">
        <v>43647</v>
      </c>
      <c r="B895" t="s">
        <v>151</v>
      </c>
      <c r="C895" t="s">
        <v>48</v>
      </c>
      <c r="D895">
        <v>44</v>
      </c>
      <c r="E895">
        <v>44</v>
      </c>
      <c r="F895">
        <v>0</v>
      </c>
      <c r="G895">
        <v>0</v>
      </c>
      <c r="H895" t="s">
        <v>81</v>
      </c>
    </row>
    <row r="896" spans="1:8" x14ac:dyDescent="0.25">
      <c r="A896" s="1">
        <v>43647</v>
      </c>
      <c r="B896" t="s">
        <v>151</v>
      </c>
      <c r="C896" t="s">
        <v>50</v>
      </c>
      <c r="D896">
        <v>74</v>
      </c>
      <c r="E896">
        <v>74</v>
      </c>
      <c r="F896">
        <v>0</v>
      </c>
      <c r="G896">
        <v>0</v>
      </c>
      <c r="H896" t="s">
        <v>81</v>
      </c>
    </row>
    <row r="897" spans="1:8" x14ac:dyDescent="0.25">
      <c r="A897" s="1">
        <v>43647</v>
      </c>
      <c r="B897" t="s">
        <v>92</v>
      </c>
      <c r="C897" t="s">
        <v>46</v>
      </c>
      <c r="D897">
        <v>39</v>
      </c>
      <c r="E897">
        <v>39</v>
      </c>
      <c r="F897">
        <v>0</v>
      </c>
      <c r="G897">
        <v>0</v>
      </c>
      <c r="H897" t="s">
        <v>81</v>
      </c>
    </row>
    <row r="898" spans="1:8" x14ac:dyDescent="0.25">
      <c r="A898" s="1">
        <v>43647</v>
      </c>
      <c r="B898" t="s">
        <v>92</v>
      </c>
      <c r="C898" t="s">
        <v>47</v>
      </c>
      <c r="D898">
        <v>410</v>
      </c>
      <c r="E898">
        <v>410</v>
      </c>
      <c r="F898">
        <v>0</v>
      </c>
      <c r="G898">
        <v>0</v>
      </c>
      <c r="H898" t="s">
        <v>81</v>
      </c>
    </row>
    <row r="899" spans="1:8" x14ac:dyDescent="0.25">
      <c r="A899" s="1">
        <v>43647</v>
      </c>
      <c r="B899" t="s">
        <v>92</v>
      </c>
      <c r="C899" t="s">
        <v>48</v>
      </c>
      <c r="D899">
        <v>112</v>
      </c>
      <c r="E899">
        <v>112</v>
      </c>
      <c r="F899">
        <v>0</v>
      </c>
      <c r="G899">
        <v>0</v>
      </c>
      <c r="H899" t="s">
        <v>81</v>
      </c>
    </row>
    <row r="900" spans="1:8" x14ac:dyDescent="0.25">
      <c r="A900" s="1">
        <v>43647</v>
      </c>
      <c r="B900" t="s">
        <v>92</v>
      </c>
      <c r="C900" t="s">
        <v>50</v>
      </c>
      <c r="D900">
        <v>791</v>
      </c>
      <c r="E900">
        <v>791</v>
      </c>
      <c r="F900">
        <v>0</v>
      </c>
      <c r="G900">
        <v>0</v>
      </c>
      <c r="H900" t="s">
        <v>81</v>
      </c>
    </row>
    <row r="901" spans="1:8" x14ac:dyDescent="0.25">
      <c r="A901" s="1">
        <v>43647</v>
      </c>
      <c r="B901" t="s">
        <v>152</v>
      </c>
      <c r="C901" t="s">
        <v>46</v>
      </c>
      <c r="D901">
        <v>106</v>
      </c>
      <c r="E901">
        <v>106</v>
      </c>
      <c r="F901">
        <v>0</v>
      </c>
      <c r="G901">
        <v>0</v>
      </c>
      <c r="H901" t="s">
        <v>81</v>
      </c>
    </row>
    <row r="902" spans="1:8" x14ac:dyDescent="0.25">
      <c r="A902" s="1">
        <v>43647</v>
      </c>
      <c r="B902" t="s">
        <v>152</v>
      </c>
      <c r="C902" t="s">
        <v>47</v>
      </c>
      <c r="D902">
        <v>122</v>
      </c>
      <c r="E902">
        <v>122</v>
      </c>
      <c r="F902">
        <v>0</v>
      </c>
      <c r="G902">
        <v>0</v>
      </c>
      <c r="H902" t="s">
        <v>81</v>
      </c>
    </row>
    <row r="903" spans="1:8" x14ac:dyDescent="0.25">
      <c r="A903" s="1">
        <v>43647</v>
      </c>
      <c r="B903" t="s">
        <v>152</v>
      </c>
      <c r="C903" t="s">
        <v>48</v>
      </c>
      <c r="D903">
        <v>38</v>
      </c>
      <c r="E903">
        <v>38</v>
      </c>
      <c r="F903">
        <v>0</v>
      </c>
      <c r="G903">
        <v>0</v>
      </c>
      <c r="H903" t="s">
        <v>81</v>
      </c>
    </row>
    <row r="904" spans="1:8" x14ac:dyDescent="0.25">
      <c r="A904" s="1">
        <v>43647</v>
      </c>
      <c r="B904" t="s">
        <v>152</v>
      </c>
      <c r="C904" t="s">
        <v>50</v>
      </c>
      <c r="D904">
        <v>100</v>
      </c>
      <c r="E904">
        <v>100</v>
      </c>
      <c r="F904">
        <v>0</v>
      </c>
      <c r="G904">
        <v>0</v>
      </c>
      <c r="H904" t="s">
        <v>81</v>
      </c>
    </row>
    <row r="905" spans="1:8" x14ac:dyDescent="0.25">
      <c r="A905" s="1">
        <v>43647</v>
      </c>
      <c r="B905" t="s">
        <v>153</v>
      </c>
      <c r="C905" t="s">
        <v>46</v>
      </c>
      <c r="D905">
        <v>129</v>
      </c>
      <c r="E905">
        <v>129</v>
      </c>
      <c r="F905">
        <v>0</v>
      </c>
      <c r="G905">
        <v>0</v>
      </c>
      <c r="H905" t="s">
        <v>81</v>
      </c>
    </row>
    <row r="906" spans="1:8" x14ac:dyDescent="0.25">
      <c r="A906" s="1">
        <v>43647</v>
      </c>
      <c r="B906" t="s">
        <v>153</v>
      </c>
      <c r="C906" t="s">
        <v>47</v>
      </c>
      <c r="D906">
        <v>67</v>
      </c>
      <c r="E906">
        <v>67</v>
      </c>
      <c r="F906">
        <v>0</v>
      </c>
      <c r="G906">
        <v>0</v>
      </c>
      <c r="H906" t="s">
        <v>81</v>
      </c>
    </row>
    <row r="907" spans="1:8" x14ac:dyDescent="0.25">
      <c r="A907" s="1">
        <v>43647</v>
      </c>
      <c r="B907" t="s">
        <v>153</v>
      </c>
      <c r="C907" t="s">
        <v>48</v>
      </c>
      <c r="D907">
        <v>39</v>
      </c>
      <c r="E907">
        <v>39</v>
      </c>
      <c r="F907">
        <v>0</v>
      </c>
      <c r="G907">
        <v>0</v>
      </c>
      <c r="H907" t="s">
        <v>81</v>
      </c>
    </row>
    <row r="908" spans="1:8" x14ac:dyDescent="0.25">
      <c r="A908" s="1">
        <v>43647</v>
      </c>
      <c r="B908" t="s">
        <v>153</v>
      </c>
      <c r="C908" t="s">
        <v>50</v>
      </c>
      <c r="D908">
        <v>34</v>
      </c>
      <c r="E908">
        <v>34</v>
      </c>
      <c r="F908">
        <v>0</v>
      </c>
      <c r="G908">
        <v>0</v>
      </c>
      <c r="H908" t="s">
        <v>81</v>
      </c>
    </row>
    <row r="909" spans="1:8" x14ac:dyDescent="0.25">
      <c r="A909" s="1">
        <v>43647</v>
      </c>
      <c r="B909" t="s">
        <v>154</v>
      </c>
      <c r="C909" t="s">
        <v>46</v>
      </c>
      <c r="D909">
        <v>20</v>
      </c>
      <c r="E909">
        <v>20</v>
      </c>
      <c r="F909">
        <v>0</v>
      </c>
      <c r="G909">
        <v>0</v>
      </c>
      <c r="H909" t="s">
        <v>81</v>
      </c>
    </row>
    <row r="910" spans="1:8" x14ac:dyDescent="0.25">
      <c r="A910" s="1">
        <v>43647</v>
      </c>
      <c r="B910" t="s">
        <v>154</v>
      </c>
      <c r="C910" t="s">
        <v>47</v>
      </c>
      <c r="D910">
        <v>45</v>
      </c>
      <c r="E910">
        <v>45</v>
      </c>
      <c r="F910">
        <v>0</v>
      </c>
      <c r="G910">
        <v>0</v>
      </c>
      <c r="H910" t="s">
        <v>81</v>
      </c>
    </row>
    <row r="911" spans="1:8" x14ac:dyDescent="0.25">
      <c r="A911" s="1">
        <v>43647</v>
      </c>
      <c r="B911" t="s">
        <v>154</v>
      </c>
      <c r="C911" t="s">
        <v>48</v>
      </c>
      <c r="D911">
        <v>25</v>
      </c>
      <c r="E911">
        <v>25</v>
      </c>
      <c r="F911">
        <v>0</v>
      </c>
      <c r="G911">
        <v>0</v>
      </c>
      <c r="H911" t="s">
        <v>81</v>
      </c>
    </row>
    <row r="912" spans="1:8" x14ac:dyDescent="0.25">
      <c r="A912" s="1">
        <v>43647</v>
      </c>
      <c r="B912" t="s">
        <v>154</v>
      </c>
      <c r="C912" t="s">
        <v>50</v>
      </c>
      <c r="D912">
        <v>120</v>
      </c>
      <c r="E912">
        <v>120</v>
      </c>
      <c r="F912">
        <v>0</v>
      </c>
      <c r="G912">
        <v>0</v>
      </c>
      <c r="H912" t="s">
        <v>81</v>
      </c>
    </row>
    <row r="913" spans="1:8" x14ac:dyDescent="0.25">
      <c r="A913" s="1">
        <v>43647</v>
      </c>
      <c r="B913" t="s">
        <v>155</v>
      </c>
      <c r="C913" t="s">
        <v>46</v>
      </c>
      <c r="D913">
        <v>233</v>
      </c>
      <c r="E913">
        <v>233</v>
      </c>
      <c r="F913">
        <v>0</v>
      </c>
      <c r="G913">
        <v>0</v>
      </c>
      <c r="H913" t="s">
        <v>81</v>
      </c>
    </row>
    <row r="914" spans="1:8" x14ac:dyDescent="0.25">
      <c r="A914" s="1">
        <v>43647</v>
      </c>
      <c r="B914" t="s">
        <v>155</v>
      </c>
      <c r="C914" t="s">
        <v>47</v>
      </c>
      <c r="D914">
        <v>211</v>
      </c>
      <c r="E914">
        <v>211</v>
      </c>
      <c r="F914">
        <v>0</v>
      </c>
      <c r="G914">
        <v>0</v>
      </c>
      <c r="H914" t="s">
        <v>81</v>
      </c>
    </row>
    <row r="915" spans="1:8" x14ac:dyDescent="0.25">
      <c r="A915" s="1">
        <v>43647</v>
      </c>
      <c r="B915" t="s">
        <v>155</v>
      </c>
      <c r="C915" t="s">
        <v>48</v>
      </c>
      <c r="D915">
        <v>137</v>
      </c>
      <c r="E915">
        <v>137</v>
      </c>
      <c r="F915">
        <v>0</v>
      </c>
      <c r="G915">
        <v>0</v>
      </c>
      <c r="H915" t="s">
        <v>81</v>
      </c>
    </row>
    <row r="916" spans="1:8" x14ac:dyDescent="0.25">
      <c r="A916" s="1">
        <v>43647</v>
      </c>
      <c r="B916" t="s">
        <v>155</v>
      </c>
      <c r="C916" t="s">
        <v>50</v>
      </c>
      <c r="D916">
        <v>284</v>
      </c>
      <c r="E916">
        <v>284</v>
      </c>
      <c r="F916">
        <v>0</v>
      </c>
      <c r="G916">
        <v>0</v>
      </c>
      <c r="H916" t="s">
        <v>81</v>
      </c>
    </row>
    <row r="917" spans="1:8" x14ac:dyDescent="0.25">
      <c r="A917" s="1">
        <v>43647</v>
      </c>
      <c r="B917" t="s">
        <v>156</v>
      </c>
      <c r="C917" t="s">
        <v>46</v>
      </c>
      <c r="D917">
        <v>128</v>
      </c>
      <c r="E917">
        <v>128</v>
      </c>
      <c r="F917">
        <v>0</v>
      </c>
      <c r="G917">
        <v>0</v>
      </c>
      <c r="H917" t="s">
        <v>81</v>
      </c>
    </row>
    <row r="918" spans="1:8" x14ac:dyDescent="0.25">
      <c r="A918" s="1">
        <v>43647</v>
      </c>
      <c r="B918" t="s">
        <v>156</v>
      </c>
      <c r="C918" t="s">
        <v>47</v>
      </c>
      <c r="D918">
        <v>134</v>
      </c>
      <c r="E918">
        <v>134</v>
      </c>
      <c r="F918">
        <v>0</v>
      </c>
      <c r="G918">
        <v>0</v>
      </c>
      <c r="H918" t="s">
        <v>81</v>
      </c>
    </row>
    <row r="919" spans="1:8" x14ac:dyDescent="0.25">
      <c r="A919" s="1">
        <v>43647</v>
      </c>
      <c r="B919" t="s">
        <v>156</v>
      </c>
      <c r="C919" t="s">
        <v>48</v>
      </c>
      <c r="D919">
        <v>128</v>
      </c>
      <c r="E919">
        <v>128</v>
      </c>
      <c r="F919">
        <v>0</v>
      </c>
      <c r="G919">
        <v>0</v>
      </c>
      <c r="H919" t="s">
        <v>81</v>
      </c>
    </row>
    <row r="920" spans="1:8" x14ac:dyDescent="0.25">
      <c r="A920" s="1">
        <v>43647</v>
      </c>
      <c r="B920" t="s">
        <v>156</v>
      </c>
      <c r="C920" t="s">
        <v>50</v>
      </c>
      <c r="D920">
        <v>340</v>
      </c>
      <c r="E920">
        <v>340</v>
      </c>
      <c r="F920">
        <v>0</v>
      </c>
      <c r="G920">
        <v>0</v>
      </c>
      <c r="H920" t="s">
        <v>81</v>
      </c>
    </row>
    <row r="921" spans="1:8" x14ac:dyDescent="0.25">
      <c r="A921" s="1">
        <v>43647</v>
      </c>
      <c r="B921" t="s">
        <v>93</v>
      </c>
      <c r="C921" t="s">
        <v>46</v>
      </c>
      <c r="D921">
        <v>233</v>
      </c>
      <c r="E921">
        <v>233</v>
      </c>
      <c r="F921">
        <v>0</v>
      </c>
      <c r="G921">
        <v>0</v>
      </c>
      <c r="H921" t="s">
        <v>81</v>
      </c>
    </row>
    <row r="922" spans="1:8" x14ac:dyDescent="0.25">
      <c r="A922" s="1">
        <v>43647</v>
      </c>
      <c r="B922" t="s">
        <v>93</v>
      </c>
      <c r="C922" t="s">
        <v>47</v>
      </c>
      <c r="D922">
        <v>221</v>
      </c>
      <c r="E922">
        <v>221</v>
      </c>
      <c r="F922">
        <v>0</v>
      </c>
      <c r="G922">
        <v>0</v>
      </c>
      <c r="H922" t="s">
        <v>81</v>
      </c>
    </row>
    <row r="923" spans="1:8" x14ac:dyDescent="0.25">
      <c r="A923" s="1">
        <v>43647</v>
      </c>
      <c r="B923" t="s">
        <v>93</v>
      </c>
      <c r="C923" t="s">
        <v>48</v>
      </c>
      <c r="D923">
        <v>181</v>
      </c>
      <c r="E923">
        <v>181</v>
      </c>
      <c r="F923">
        <v>0</v>
      </c>
      <c r="G923">
        <v>0</v>
      </c>
      <c r="H923" t="s">
        <v>81</v>
      </c>
    </row>
    <row r="924" spans="1:8" x14ac:dyDescent="0.25">
      <c r="A924" s="1">
        <v>43647</v>
      </c>
      <c r="B924" t="s">
        <v>93</v>
      </c>
      <c r="C924" t="s">
        <v>50</v>
      </c>
      <c r="D924">
        <v>453</v>
      </c>
      <c r="E924">
        <v>453</v>
      </c>
      <c r="F924">
        <v>0</v>
      </c>
      <c r="G924">
        <v>0</v>
      </c>
      <c r="H924" t="s">
        <v>81</v>
      </c>
    </row>
    <row r="925" spans="1:8" x14ac:dyDescent="0.25">
      <c r="A925" s="1">
        <v>43647</v>
      </c>
      <c r="B925" t="s">
        <v>157</v>
      </c>
      <c r="C925" t="s">
        <v>46</v>
      </c>
      <c r="D925">
        <v>146</v>
      </c>
      <c r="E925">
        <v>146</v>
      </c>
      <c r="F925">
        <v>0</v>
      </c>
      <c r="G925">
        <v>0</v>
      </c>
      <c r="H925" t="s">
        <v>81</v>
      </c>
    </row>
    <row r="926" spans="1:8" x14ac:dyDescent="0.25">
      <c r="A926" s="1">
        <v>43647</v>
      </c>
      <c r="B926" t="s">
        <v>157</v>
      </c>
      <c r="C926" t="s">
        <v>47</v>
      </c>
      <c r="D926">
        <v>104</v>
      </c>
      <c r="E926">
        <v>104</v>
      </c>
      <c r="F926">
        <v>0</v>
      </c>
      <c r="G926">
        <v>0</v>
      </c>
      <c r="H926" t="s">
        <v>81</v>
      </c>
    </row>
    <row r="927" spans="1:8" x14ac:dyDescent="0.25">
      <c r="A927" s="1">
        <v>43647</v>
      </c>
      <c r="B927" t="s">
        <v>157</v>
      </c>
      <c r="C927" t="s">
        <v>48</v>
      </c>
      <c r="D927">
        <v>76</v>
      </c>
      <c r="E927">
        <v>76</v>
      </c>
      <c r="F927">
        <v>0</v>
      </c>
      <c r="G927">
        <v>0</v>
      </c>
      <c r="H927" t="s">
        <v>81</v>
      </c>
    </row>
    <row r="928" spans="1:8" x14ac:dyDescent="0.25">
      <c r="A928" s="1">
        <v>43647</v>
      </c>
      <c r="B928" t="s">
        <v>157</v>
      </c>
      <c r="C928" t="s">
        <v>50</v>
      </c>
      <c r="D928">
        <v>187</v>
      </c>
      <c r="E928">
        <v>187</v>
      </c>
      <c r="F928">
        <v>0</v>
      </c>
      <c r="G928">
        <v>0</v>
      </c>
      <c r="H928" t="s">
        <v>81</v>
      </c>
    </row>
    <row r="929" spans="1:8" x14ac:dyDescent="0.25">
      <c r="A929" s="1">
        <v>43647</v>
      </c>
      <c r="B929" t="s">
        <v>158</v>
      </c>
      <c r="C929" t="s">
        <v>46</v>
      </c>
      <c r="D929">
        <v>354</v>
      </c>
      <c r="E929">
        <v>354</v>
      </c>
      <c r="F929">
        <v>0</v>
      </c>
      <c r="G929">
        <v>0</v>
      </c>
      <c r="H929" t="s">
        <v>81</v>
      </c>
    </row>
    <row r="930" spans="1:8" x14ac:dyDescent="0.25">
      <c r="A930" s="1">
        <v>43647</v>
      </c>
      <c r="B930" t="s">
        <v>158</v>
      </c>
      <c r="C930" t="s">
        <v>47</v>
      </c>
      <c r="D930">
        <v>117</v>
      </c>
      <c r="E930">
        <v>117</v>
      </c>
      <c r="F930">
        <v>0</v>
      </c>
      <c r="G930">
        <v>0</v>
      </c>
      <c r="H930" t="s">
        <v>81</v>
      </c>
    </row>
    <row r="931" spans="1:8" x14ac:dyDescent="0.25">
      <c r="A931" s="1">
        <v>43647</v>
      </c>
      <c r="B931" t="s">
        <v>158</v>
      </c>
      <c r="C931" t="s">
        <v>48</v>
      </c>
      <c r="D931">
        <v>78</v>
      </c>
      <c r="E931">
        <v>78</v>
      </c>
      <c r="F931">
        <v>0</v>
      </c>
      <c r="G931">
        <v>0</v>
      </c>
      <c r="H931" t="s">
        <v>81</v>
      </c>
    </row>
    <row r="932" spans="1:8" x14ac:dyDescent="0.25">
      <c r="A932" s="1">
        <v>43647</v>
      </c>
      <c r="B932" t="s">
        <v>158</v>
      </c>
      <c r="C932" t="s">
        <v>50</v>
      </c>
      <c r="D932">
        <v>142</v>
      </c>
      <c r="E932">
        <v>142</v>
      </c>
      <c r="F932">
        <v>0</v>
      </c>
      <c r="G932">
        <v>0</v>
      </c>
      <c r="H932" t="s">
        <v>81</v>
      </c>
    </row>
    <row r="933" spans="1:8" x14ac:dyDescent="0.25">
      <c r="A933" s="1">
        <v>43647</v>
      </c>
      <c r="B933" t="s">
        <v>94</v>
      </c>
      <c r="C933" t="s">
        <v>46</v>
      </c>
      <c r="D933">
        <v>286</v>
      </c>
      <c r="E933">
        <v>286</v>
      </c>
      <c r="F933">
        <v>0</v>
      </c>
      <c r="G933">
        <v>0</v>
      </c>
      <c r="H933" t="s">
        <v>81</v>
      </c>
    </row>
    <row r="934" spans="1:8" x14ac:dyDescent="0.25">
      <c r="A934" s="1">
        <v>43647</v>
      </c>
      <c r="B934" t="s">
        <v>94</v>
      </c>
      <c r="C934" t="s">
        <v>47</v>
      </c>
      <c r="D934">
        <v>852</v>
      </c>
      <c r="E934">
        <v>852</v>
      </c>
      <c r="F934">
        <v>0</v>
      </c>
      <c r="G934">
        <v>0</v>
      </c>
      <c r="H934" t="s">
        <v>81</v>
      </c>
    </row>
    <row r="935" spans="1:8" x14ac:dyDescent="0.25">
      <c r="A935" s="1">
        <v>43647</v>
      </c>
      <c r="B935" t="s">
        <v>94</v>
      </c>
      <c r="C935" t="s">
        <v>48</v>
      </c>
      <c r="D935">
        <v>341</v>
      </c>
      <c r="E935">
        <v>341</v>
      </c>
      <c r="F935">
        <v>0</v>
      </c>
      <c r="G935">
        <v>0</v>
      </c>
      <c r="H935" t="s">
        <v>81</v>
      </c>
    </row>
    <row r="936" spans="1:8" x14ac:dyDescent="0.25">
      <c r="A936" s="1">
        <v>43647</v>
      </c>
      <c r="B936" t="s">
        <v>94</v>
      </c>
      <c r="C936" t="s">
        <v>50</v>
      </c>
      <c r="D936">
        <v>2286</v>
      </c>
      <c r="E936">
        <v>2286</v>
      </c>
      <c r="F936">
        <v>0</v>
      </c>
      <c r="G936">
        <v>0</v>
      </c>
      <c r="H936" t="s">
        <v>81</v>
      </c>
    </row>
    <row r="937" spans="1:8" x14ac:dyDescent="0.25">
      <c r="A937" s="1">
        <v>43647</v>
      </c>
      <c r="B937" t="s">
        <v>159</v>
      </c>
      <c r="C937" t="s">
        <v>46</v>
      </c>
      <c r="D937">
        <v>105</v>
      </c>
      <c r="E937">
        <v>105</v>
      </c>
      <c r="F937">
        <v>0</v>
      </c>
      <c r="G937">
        <v>0</v>
      </c>
      <c r="H937" t="s">
        <v>81</v>
      </c>
    </row>
    <row r="938" spans="1:8" x14ac:dyDescent="0.25">
      <c r="A938" s="1">
        <v>43647</v>
      </c>
      <c r="B938" t="s">
        <v>159</v>
      </c>
      <c r="C938" t="s">
        <v>47</v>
      </c>
      <c r="D938">
        <v>87</v>
      </c>
      <c r="E938">
        <v>87</v>
      </c>
      <c r="F938">
        <v>0</v>
      </c>
      <c r="G938">
        <v>0</v>
      </c>
      <c r="H938" t="s">
        <v>81</v>
      </c>
    </row>
    <row r="939" spans="1:8" x14ac:dyDescent="0.25">
      <c r="A939" s="1">
        <v>43647</v>
      </c>
      <c r="B939" t="s">
        <v>159</v>
      </c>
      <c r="C939" t="s">
        <v>48</v>
      </c>
      <c r="D939">
        <v>53</v>
      </c>
      <c r="E939">
        <v>53</v>
      </c>
      <c r="F939">
        <v>0</v>
      </c>
      <c r="G939">
        <v>0</v>
      </c>
      <c r="H939" t="s">
        <v>81</v>
      </c>
    </row>
    <row r="940" spans="1:8" x14ac:dyDescent="0.25">
      <c r="A940" s="1">
        <v>43647</v>
      </c>
      <c r="B940" t="s">
        <v>159</v>
      </c>
      <c r="C940" t="s">
        <v>50</v>
      </c>
      <c r="D940">
        <v>113</v>
      </c>
      <c r="E940">
        <v>113</v>
      </c>
      <c r="F940">
        <v>0</v>
      </c>
      <c r="G940">
        <v>0</v>
      </c>
      <c r="H940" t="s">
        <v>81</v>
      </c>
    </row>
    <row r="941" spans="1:8" x14ac:dyDescent="0.25">
      <c r="A941" s="1">
        <v>43647</v>
      </c>
      <c r="B941" t="s">
        <v>160</v>
      </c>
      <c r="C941" t="s">
        <v>46</v>
      </c>
      <c r="D941">
        <v>25</v>
      </c>
      <c r="E941">
        <v>25</v>
      </c>
      <c r="F941">
        <v>0</v>
      </c>
      <c r="G941">
        <v>0</v>
      </c>
      <c r="H941" t="s">
        <v>81</v>
      </c>
    </row>
    <row r="942" spans="1:8" x14ac:dyDescent="0.25">
      <c r="A942" s="1">
        <v>43647</v>
      </c>
      <c r="B942" t="s">
        <v>160</v>
      </c>
      <c r="C942" t="s">
        <v>47</v>
      </c>
      <c r="D942">
        <v>19</v>
      </c>
      <c r="E942">
        <v>19</v>
      </c>
      <c r="F942">
        <v>0</v>
      </c>
      <c r="G942">
        <v>0</v>
      </c>
      <c r="H942" t="s">
        <v>81</v>
      </c>
    </row>
    <row r="943" spans="1:8" x14ac:dyDescent="0.25">
      <c r="A943" s="1">
        <v>43647</v>
      </c>
      <c r="B943" t="s">
        <v>160</v>
      </c>
      <c r="C943" t="s">
        <v>48</v>
      </c>
      <c r="D943">
        <v>23</v>
      </c>
      <c r="E943">
        <v>23</v>
      </c>
      <c r="F943">
        <v>0</v>
      </c>
      <c r="G943">
        <v>0</v>
      </c>
      <c r="H943" t="s">
        <v>81</v>
      </c>
    </row>
    <row r="944" spans="1:8" x14ac:dyDescent="0.25">
      <c r="A944" s="1">
        <v>43647</v>
      </c>
      <c r="B944" t="s">
        <v>160</v>
      </c>
      <c r="C944" t="s">
        <v>50</v>
      </c>
      <c r="D944">
        <v>97</v>
      </c>
      <c r="E944">
        <v>97</v>
      </c>
      <c r="F944">
        <v>0</v>
      </c>
      <c r="G944">
        <v>0</v>
      </c>
      <c r="H944" t="s">
        <v>81</v>
      </c>
    </row>
    <row r="945" spans="1:8" x14ac:dyDescent="0.25">
      <c r="A945" s="1">
        <v>43647</v>
      </c>
      <c r="B945" t="s">
        <v>13</v>
      </c>
      <c r="C945" t="s">
        <v>46</v>
      </c>
      <c r="D945">
        <v>185</v>
      </c>
      <c r="E945">
        <v>185</v>
      </c>
      <c r="F945">
        <v>0</v>
      </c>
      <c r="G945">
        <v>0</v>
      </c>
      <c r="H945" t="s">
        <v>81</v>
      </c>
    </row>
    <row r="946" spans="1:8" x14ac:dyDescent="0.25">
      <c r="A946" s="1">
        <v>43647</v>
      </c>
      <c r="B946" t="s">
        <v>13</v>
      </c>
      <c r="C946" t="s">
        <v>47</v>
      </c>
      <c r="D946">
        <v>102</v>
      </c>
      <c r="E946">
        <v>102</v>
      </c>
      <c r="F946">
        <v>0</v>
      </c>
      <c r="G946">
        <v>0</v>
      </c>
      <c r="H946" t="s">
        <v>81</v>
      </c>
    </row>
    <row r="947" spans="1:8" x14ac:dyDescent="0.25">
      <c r="A947" s="1">
        <v>43647</v>
      </c>
      <c r="B947" t="s">
        <v>13</v>
      </c>
      <c r="C947" t="s">
        <v>48</v>
      </c>
      <c r="D947">
        <v>82</v>
      </c>
      <c r="E947">
        <v>82</v>
      </c>
      <c r="F947">
        <v>0</v>
      </c>
      <c r="G947">
        <v>0</v>
      </c>
      <c r="H947" t="s">
        <v>81</v>
      </c>
    </row>
    <row r="948" spans="1:8" x14ac:dyDescent="0.25">
      <c r="A948" s="1">
        <v>43647</v>
      </c>
      <c r="B948" t="s">
        <v>13</v>
      </c>
      <c r="C948" t="s">
        <v>50</v>
      </c>
      <c r="D948">
        <v>105</v>
      </c>
      <c r="E948">
        <v>105</v>
      </c>
      <c r="F948">
        <v>0</v>
      </c>
      <c r="G948">
        <v>0</v>
      </c>
      <c r="H948" t="s">
        <v>81</v>
      </c>
    </row>
    <row r="949" spans="1:8" x14ac:dyDescent="0.25">
      <c r="A949" s="1">
        <v>43647</v>
      </c>
      <c r="B949" t="s">
        <v>95</v>
      </c>
      <c r="C949" t="s">
        <v>46</v>
      </c>
      <c r="D949">
        <v>688</v>
      </c>
      <c r="E949">
        <v>688</v>
      </c>
      <c r="F949">
        <v>0</v>
      </c>
      <c r="G949">
        <v>0</v>
      </c>
      <c r="H949" t="s">
        <v>81</v>
      </c>
    </row>
    <row r="950" spans="1:8" x14ac:dyDescent="0.25">
      <c r="A950" s="1">
        <v>43647</v>
      </c>
      <c r="B950" t="s">
        <v>95</v>
      </c>
      <c r="C950" t="s">
        <v>47</v>
      </c>
      <c r="D950">
        <v>301</v>
      </c>
      <c r="E950">
        <v>301</v>
      </c>
      <c r="F950">
        <v>0</v>
      </c>
      <c r="G950">
        <v>0</v>
      </c>
      <c r="H950" t="s">
        <v>81</v>
      </c>
    </row>
    <row r="951" spans="1:8" x14ac:dyDescent="0.25">
      <c r="A951" s="1">
        <v>43647</v>
      </c>
      <c r="B951" t="s">
        <v>95</v>
      </c>
      <c r="C951" t="s">
        <v>48</v>
      </c>
      <c r="D951">
        <v>220</v>
      </c>
      <c r="E951">
        <v>220</v>
      </c>
      <c r="F951">
        <v>0</v>
      </c>
      <c r="G951">
        <v>0</v>
      </c>
      <c r="H951" t="s">
        <v>81</v>
      </c>
    </row>
    <row r="952" spans="1:8" x14ac:dyDescent="0.25">
      <c r="A952" s="1">
        <v>43647</v>
      </c>
      <c r="B952" t="s">
        <v>95</v>
      </c>
      <c r="C952" t="s">
        <v>50</v>
      </c>
      <c r="D952">
        <v>260</v>
      </c>
      <c r="E952">
        <v>260</v>
      </c>
      <c r="F952">
        <v>0</v>
      </c>
      <c r="G952">
        <v>0</v>
      </c>
      <c r="H952" t="s">
        <v>81</v>
      </c>
    </row>
    <row r="953" spans="1:8" x14ac:dyDescent="0.25">
      <c r="A953" s="1">
        <v>43647</v>
      </c>
      <c r="B953" t="s">
        <v>96</v>
      </c>
      <c r="C953" t="s">
        <v>46</v>
      </c>
      <c r="D953">
        <v>441</v>
      </c>
      <c r="E953">
        <v>441</v>
      </c>
      <c r="F953">
        <v>0</v>
      </c>
      <c r="G953">
        <v>0</v>
      </c>
      <c r="H953" t="s">
        <v>81</v>
      </c>
    </row>
    <row r="954" spans="1:8" x14ac:dyDescent="0.25">
      <c r="A954" s="1">
        <v>43647</v>
      </c>
      <c r="B954" t="s">
        <v>96</v>
      </c>
      <c r="C954" t="s">
        <v>47</v>
      </c>
      <c r="D954">
        <v>555</v>
      </c>
      <c r="E954">
        <v>555</v>
      </c>
      <c r="F954">
        <v>0</v>
      </c>
      <c r="G954">
        <v>0</v>
      </c>
      <c r="H954" t="s">
        <v>81</v>
      </c>
    </row>
    <row r="955" spans="1:8" x14ac:dyDescent="0.25">
      <c r="A955" s="1">
        <v>43647</v>
      </c>
      <c r="B955" t="s">
        <v>96</v>
      </c>
      <c r="C955" t="s">
        <v>48</v>
      </c>
      <c r="D955">
        <v>288</v>
      </c>
      <c r="E955">
        <v>288</v>
      </c>
      <c r="F955">
        <v>0</v>
      </c>
      <c r="G955">
        <v>0</v>
      </c>
      <c r="H955" t="s">
        <v>81</v>
      </c>
    </row>
    <row r="956" spans="1:8" x14ac:dyDescent="0.25">
      <c r="A956" s="1">
        <v>43647</v>
      </c>
      <c r="B956" t="s">
        <v>96</v>
      </c>
      <c r="C956" t="s">
        <v>50</v>
      </c>
      <c r="D956">
        <v>740</v>
      </c>
      <c r="E956">
        <v>740</v>
      </c>
      <c r="F956">
        <v>0</v>
      </c>
      <c r="G956">
        <v>0</v>
      </c>
      <c r="H956" t="s">
        <v>81</v>
      </c>
    </row>
    <row r="957" spans="1:8" x14ac:dyDescent="0.25">
      <c r="A957" s="1">
        <v>43647</v>
      </c>
      <c r="B957" t="s">
        <v>161</v>
      </c>
      <c r="C957" t="s">
        <v>46</v>
      </c>
      <c r="D957">
        <v>71</v>
      </c>
      <c r="E957">
        <v>71</v>
      </c>
      <c r="F957">
        <v>0</v>
      </c>
      <c r="G957">
        <v>0</v>
      </c>
      <c r="H957" t="s">
        <v>81</v>
      </c>
    </row>
    <row r="958" spans="1:8" x14ac:dyDescent="0.25">
      <c r="A958" s="1">
        <v>43647</v>
      </c>
      <c r="B958" t="s">
        <v>161</v>
      </c>
      <c r="C958" t="s">
        <v>47</v>
      </c>
      <c r="D958">
        <v>141</v>
      </c>
      <c r="E958">
        <v>141</v>
      </c>
      <c r="F958">
        <v>0</v>
      </c>
      <c r="G958">
        <v>0</v>
      </c>
      <c r="H958" t="s">
        <v>81</v>
      </c>
    </row>
    <row r="959" spans="1:8" x14ac:dyDescent="0.25">
      <c r="A959" s="1">
        <v>43647</v>
      </c>
      <c r="B959" t="s">
        <v>161</v>
      </c>
      <c r="C959" t="s">
        <v>48</v>
      </c>
      <c r="D959">
        <v>54</v>
      </c>
      <c r="E959">
        <v>54</v>
      </c>
      <c r="F959">
        <v>0</v>
      </c>
      <c r="G959">
        <v>0</v>
      </c>
      <c r="H959" t="s">
        <v>81</v>
      </c>
    </row>
    <row r="960" spans="1:8" x14ac:dyDescent="0.25">
      <c r="A960" s="1">
        <v>43647</v>
      </c>
      <c r="B960" t="s">
        <v>161</v>
      </c>
      <c r="C960" t="s">
        <v>50</v>
      </c>
      <c r="D960">
        <v>429</v>
      </c>
      <c r="E960">
        <v>429</v>
      </c>
      <c r="F960">
        <v>0</v>
      </c>
      <c r="G960">
        <v>0</v>
      </c>
      <c r="H960" t="s">
        <v>81</v>
      </c>
    </row>
    <row r="961" spans="1:8" x14ac:dyDescent="0.25">
      <c r="A961" s="1">
        <v>43678</v>
      </c>
      <c r="B961" t="s">
        <v>80</v>
      </c>
      <c r="C961" t="s">
        <v>46</v>
      </c>
      <c r="D961">
        <v>4601</v>
      </c>
      <c r="E961">
        <v>4601</v>
      </c>
      <c r="F961">
        <v>0</v>
      </c>
      <c r="G961">
        <v>0</v>
      </c>
      <c r="H961" t="s">
        <v>81</v>
      </c>
    </row>
    <row r="962" spans="1:8" x14ac:dyDescent="0.25">
      <c r="A962" s="1">
        <v>43678</v>
      </c>
      <c r="B962" t="s">
        <v>80</v>
      </c>
      <c r="C962" t="s">
        <v>47</v>
      </c>
      <c r="D962">
        <v>4968</v>
      </c>
      <c r="E962">
        <v>4968</v>
      </c>
      <c r="F962">
        <v>0</v>
      </c>
      <c r="G962">
        <v>0</v>
      </c>
      <c r="H962" t="s">
        <v>81</v>
      </c>
    </row>
    <row r="963" spans="1:8" x14ac:dyDescent="0.25">
      <c r="A963" s="1">
        <v>43678</v>
      </c>
      <c r="B963" t="s">
        <v>80</v>
      </c>
      <c r="C963" t="s">
        <v>48</v>
      </c>
      <c r="D963">
        <v>2978</v>
      </c>
      <c r="E963">
        <v>2978</v>
      </c>
      <c r="F963">
        <v>0</v>
      </c>
      <c r="G963">
        <v>0</v>
      </c>
      <c r="H963" t="s">
        <v>81</v>
      </c>
    </row>
    <row r="964" spans="1:8" x14ac:dyDescent="0.25">
      <c r="A964" s="1">
        <v>43678</v>
      </c>
      <c r="B964" t="s">
        <v>80</v>
      </c>
      <c r="C964" t="s">
        <v>49</v>
      </c>
      <c r="D964">
        <v>1540</v>
      </c>
      <c r="E964">
        <v>1540</v>
      </c>
      <c r="F964">
        <v>0</v>
      </c>
      <c r="G964">
        <v>0</v>
      </c>
      <c r="H964" t="s">
        <v>81</v>
      </c>
    </row>
    <row r="965" spans="1:8" x14ac:dyDescent="0.25">
      <c r="A965" s="1">
        <v>43678</v>
      </c>
      <c r="B965" t="s">
        <v>80</v>
      </c>
      <c r="C965" t="s">
        <v>50</v>
      </c>
      <c r="D965">
        <v>9940</v>
      </c>
      <c r="E965">
        <v>9940</v>
      </c>
      <c r="F965">
        <v>0</v>
      </c>
      <c r="G965">
        <v>0</v>
      </c>
      <c r="H965" t="s">
        <v>81</v>
      </c>
    </row>
    <row r="966" spans="1:8" x14ac:dyDescent="0.25">
      <c r="A966" s="1">
        <v>43678</v>
      </c>
      <c r="B966" t="s">
        <v>145</v>
      </c>
      <c r="C966" t="s">
        <v>46</v>
      </c>
      <c r="D966">
        <v>140</v>
      </c>
      <c r="E966">
        <v>140</v>
      </c>
      <c r="F966">
        <v>0</v>
      </c>
      <c r="G966">
        <v>0</v>
      </c>
      <c r="H966" t="s">
        <v>81</v>
      </c>
    </row>
    <row r="967" spans="1:8" x14ac:dyDescent="0.25">
      <c r="A967" s="1">
        <v>43678</v>
      </c>
      <c r="B967" t="s">
        <v>145</v>
      </c>
      <c r="C967" t="s">
        <v>47</v>
      </c>
      <c r="D967">
        <v>263</v>
      </c>
      <c r="E967">
        <v>263</v>
      </c>
      <c r="F967">
        <v>0</v>
      </c>
      <c r="G967">
        <v>0</v>
      </c>
      <c r="H967" t="s">
        <v>81</v>
      </c>
    </row>
    <row r="968" spans="1:8" x14ac:dyDescent="0.25">
      <c r="A968" s="1">
        <v>43678</v>
      </c>
      <c r="B968" t="s">
        <v>145</v>
      </c>
      <c r="C968" t="s">
        <v>48</v>
      </c>
      <c r="D968">
        <v>91</v>
      </c>
      <c r="E968">
        <v>91</v>
      </c>
      <c r="F968">
        <v>0</v>
      </c>
      <c r="G968">
        <v>0</v>
      </c>
      <c r="H968" t="s">
        <v>81</v>
      </c>
    </row>
    <row r="969" spans="1:8" x14ac:dyDescent="0.25">
      <c r="A969" s="1">
        <v>43678</v>
      </c>
      <c r="B969" t="s">
        <v>145</v>
      </c>
      <c r="C969" t="s">
        <v>50</v>
      </c>
      <c r="D969">
        <v>286</v>
      </c>
      <c r="E969">
        <v>286</v>
      </c>
      <c r="F969">
        <v>0</v>
      </c>
      <c r="G969">
        <v>0</v>
      </c>
      <c r="H969" t="s">
        <v>81</v>
      </c>
    </row>
    <row r="970" spans="1:8" x14ac:dyDescent="0.25">
      <c r="A970" s="1">
        <v>43678</v>
      </c>
      <c r="B970" t="s">
        <v>83</v>
      </c>
      <c r="C970" t="s">
        <v>46</v>
      </c>
      <c r="D970">
        <v>39</v>
      </c>
      <c r="E970">
        <v>39</v>
      </c>
      <c r="F970">
        <v>0</v>
      </c>
      <c r="G970">
        <v>0</v>
      </c>
      <c r="H970" t="s">
        <v>81</v>
      </c>
    </row>
    <row r="971" spans="1:8" x14ac:dyDescent="0.25">
      <c r="A971" s="1">
        <v>43678</v>
      </c>
      <c r="B971" t="s">
        <v>83</v>
      </c>
      <c r="C971" t="s">
        <v>47</v>
      </c>
      <c r="D971">
        <v>66</v>
      </c>
      <c r="E971">
        <v>66</v>
      </c>
      <c r="F971">
        <v>0</v>
      </c>
      <c r="G971">
        <v>0</v>
      </c>
      <c r="H971" t="s">
        <v>81</v>
      </c>
    </row>
    <row r="972" spans="1:8" x14ac:dyDescent="0.25">
      <c r="A972" s="1">
        <v>43678</v>
      </c>
      <c r="B972" t="s">
        <v>83</v>
      </c>
      <c r="C972" t="s">
        <v>48</v>
      </c>
      <c r="D972">
        <v>58</v>
      </c>
      <c r="E972">
        <v>58</v>
      </c>
      <c r="F972">
        <v>0</v>
      </c>
      <c r="G972">
        <v>0</v>
      </c>
      <c r="H972" t="s">
        <v>81</v>
      </c>
    </row>
    <row r="973" spans="1:8" x14ac:dyDescent="0.25">
      <c r="A973" s="1">
        <v>43678</v>
      </c>
      <c r="B973" t="s">
        <v>83</v>
      </c>
      <c r="C973" t="s">
        <v>50</v>
      </c>
      <c r="D973">
        <v>71</v>
      </c>
      <c r="E973">
        <v>71</v>
      </c>
      <c r="F973">
        <v>0</v>
      </c>
      <c r="G973">
        <v>0</v>
      </c>
      <c r="H973" t="s">
        <v>81</v>
      </c>
    </row>
    <row r="974" spans="1:8" x14ac:dyDescent="0.25">
      <c r="A974" s="1">
        <v>43678</v>
      </c>
      <c r="B974" t="s">
        <v>84</v>
      </c>
      <c r="C974" t="s">
        <v>46</v>
      </c>
      <c r="D974">
        <v>190</v>
      </c>
      <c r="E974">
        <v>190</v>
      </c>
      <c r="F974">
        <v>0</v>
      </c>
      <c r="G974">
        <v>0</v>
      </c>
      <c r="H974" t="s">
        <v>81</v>
      </c>
    </row>
    <row r="975" spans="1:8" x14ac:dyDescent="0.25">
      <c r="A975" s="1">
        <v>43678</v>
      </c>
      <c r="B975" t="s">
        <v>84</v>
      </c>
      <c r="C975" t="s">
        <v>47</v>
      </c>
      <c r="D975">
        <v>74</v>
      </c>
      <c r="E975">
        <v>74</v>
      </c>
      <c r="F975">
        <v>0</v>
      </c>
      <c r="G975">
        <v>0</v>
      </c>
      <c r="H975" t="s">
        <v>81</v>
      </c>
    </row>
    <row r="976" spans="1:8" x14ac:dyDescent="0.25">
      <c r="A976" s="1">
        <v>43678</v>
      </c>
      <c r="B976" t="s">
        <v>84</v>
      </c>
      <c r="C976" t="s">
        <v>48</v>
      </c>
      <c r="D976">
        <v>120</v>
      </c>
      <c r="E976">
        <v>120</v>
      </c>
      <c r="F976">
        <v>0</v>
      </c>
      <c r="G976">
        <v>0</v>
      </c>
      <c r="H976" t="s">
        <v>81</v>
      </c>
    </row>
    <row r="977" spans="1:8" x14ac:dyDescent="0.25">
      <c r="A977" s="1">
        <v>43678</v>
      </c>
      <c r="B977" t="s">
        <v>84</v>
      </c>
      <c r="C977" t="s">
        <v>50</v>
      </c>
      <c r="D977">
        <v>13</v>
      </c>
      <c r="E977">
        <v>13</v>
      </c>
      <c r="F977">
        <v>0</v>
      </c>
      <c r="G977">
        <v>0</v>
      </c>
      <c r="H977" t="s">
        <v>81</v>
      </c>
    </row>
    <row r="978" spans="1:8" x14ac:dyDescent="0.25">
      <c r="A978" s="1">
        <v>43678</v>
      </c>
      <c r="B978" t="s">
        <v>85</v>
      </c>
      <c r="C978" t="s">
        <v>46</v>
      </c>
      <c r="D978">
        <v>131</v>
      </c>
      <c r="E978">
        <v>131</v>
      </c>
      <c r="F978">
        <v>0</v>
      </c>
      <c r="G978">
        <v>0</v>
      </c>
      <c r="H978" t="s">
        <v>81</v>
      </c>
    </row>
    <row r="979" spans="1:8" x14ac:dyDescent="0.25">
      <c r="A979" s="1">
        <v>43678</v>
      </c>
      <c r="B979" t="s">
        <v>85</v>
      </c>
      <c r="C979" t="s">
        <v>47</v>
      </c>
      <c r="D979">
        <v>195</v>
      </c>
      <c r="E979">
        <v>195</v>
      </c>
      <c r="F979">
        <v>0</v>
      </c>
      <c r="G979">
        <v>0</v>
      </c>
      <c r="H979" t="s">
        <v>81</v>
      </c>
    </row>
    <row r="980" spans="1:8" x14ac:dyDescent="0.25">
      <c r="A980" s="1">
        <v>43678</v>
      </c>
      <c r="B980" t="s">
        <v>85</v>
      </c>
      <c r="C980" t="s">
        <v>48</v>
      </c>
      <c r="D980">
        <v>152</v>
      </c>
      <c r="E980">
        <v>152</v>
      </c>
      <c r="F980">
        <v>0</v>
      </c>
      <c r="G980">
        <v>0</v>
      </c>
      <c r="H980" t="s">
        <v>81</v>
      </c>
    </row>
    <row r="981" spans="1:8" x14ac:dyDescent="0.25">
      <c r="A981" s="1">
        <v>43678</v>
      </c>
      <c r="B981" t="s">
        <v>85</v>
      </c>
      <c r="C981" t="s">
        <v>49</v>
      </c>
      <c r="D981">
        <v>1106</v>
      </c>
      <c r="E981">
        <v>1106</v>
      </c>
      <c r="F981">
        <v>0</v>
      </c>
      <c r="G981">
        <v>0</v>
      </c>
      <c r="H981" t="s">
        <v>81</v>
      </c>
    </row>
    <row r="982" spans="1:8" x14ac:dyDescent="0.25">
      <c r="A982" s="1">
        <v>43678</v>
      </c>
      <c r="B982" t="s">
        <v>85</v>
      </c>
      <c r="C982" t="s">
        <v>50</v>
      </c>
      <c r="D982">
        <v>1905</v>
      </c>
      <c r="E982">
        <v>1905</v>
      </c>
      <c r="F982">
        <v>0</v>
      </c>
      <c r="G982">
        <v>0</v>
      </c>
      <c r="H982" t="s">
        <v>81</v>
      </c>
    </row>
    <row r="983" spans="1:8" x14ac:dyDescent="0.25">
      <c r="A983" s="1">
        <v>43678</v>
      </c>
      <c r="B983" t="s">
        <v>146</v>
      </c>
      <c r="C983" t="s">
        <v>46</v>
      </c>
      <c r="D983">
        <v>18</v>
      </c>
      <c r="E983">
        <v>18</v>
      </c>
      <c r="F983">
        <v>0</v>
      </c>
      <c r="G983">
        <v>0</v>
      </c>
      <c r="H983" t="s">
        <v>81</v>
      </c>
    </row>
    <row r="984" spans="1:8" x14ac:dyDescent="0.25">
      <c r="A984" s="1">
        <v>43678</v>
      </c>
      <c r="B984" t="s">
        <v>146</v>
      </c>
      <c r="C984" t="s">
        <v>47</v>
      </c>
      <c r="D984">
        <v>47</v>
      </c>
      <c r="E984">
        <v>47</v>
      </c>
      <c r="F984">
        <v>0</v>
      </c>
      <c r="G984">
        <v>0</v>
      </c>
      <c r="H984" t="s">
        <v>81</v>
      </c>
    </row>
    <row r="985" spans="1:8" x14ac:dyDescent="0.25">
      <c r="A985" s="1">
        <v>43678</v>
      </c>
      <c r="B985" t="s">
        <v>146</v>
      </c>
      <c r="C985" t="s">
        <v>48</v>
      </c>
      <c r="D985">
        <v>17</v>
      </c>
      <c r="E985">
        <v>17</v>
      </c>
      <c r="F985">
        <v>0</v>
      </c>
      <c r="G985">
        <v>0</v>
      </c>
      <c r="H985" t="s">
        <v>81</v>
      </c>
    </row>
    <row r="986" spans="1:8" x14ac:dyDescent="0.25">
      <c r="A986" s="1">
        <v>43678</v>
      </c>
      <c r="B986" t="s">
        <v>146</v>
      </c>
      <c r="C986" t="s">
        <v>49</v>
      </c>
      <c r="D986">
        <v>73</v>
      </c>
      <c r="E986">
        <v>73</v>
      </c>
      <c r="F986">
        <v>0</v>
      </c>
      <c r="G986">
        <v>0</v>
      </c>
      <c r="H986" t="s">
        <v>81</v>
      </c>
    </row>
    <row r="987" spans="1:8" x14ac:dyDescent="0.25">
      <c r="A987" s="1">
        <v>43678</v>
      </c>
      <c r="B987" t="s">
        <v>146</v>
      </c>
      <c r="C987" t="s">
        <v>50</v>
      </c>
      <c r="D987">
        <v>42</v>
      </c>
      <c r="E987">
        <v>42</v>
      </c>
      <c r="F987">
        <v>0</v>
      </c>
      <c r="G987">
        <v>0</v>
      </c>
      <c r="H987" t="s">
        <v>81</v>
      </c>
    </row>
    <row r="988" spans="1:8" x14ac:dyDescent="0.25">
      <c r="A988" s="1">
        <v>43678</v>
      </c>
      <c r="B988" t="s">
        <v>86</v>
      </c>
      <c r="C988" t="s">
        <v>46</v>
      </c>
      <c r="D988">
        <v>657</v>
      </c>
      <c r="E988">
        <v>657</v>
      </c>
      <c r="F988">
        <v>0</v>
      </c>
      <c r="G988">
        <v>0</v>
      </c>
      <c r="H988" t="s">
        <v>81</v>
      </c>
    </row>
    <row r="989" spans="1:8" x14ac:dyDescent="0.25">
      <c r="A989" s="1">
        <v>43678</v>
      </c>
      <c r="B989" t="s">
        <v>86</v>
      </c>
      <c r="C989" t="s">
        <v>47</v>
      </c>
      <c r="D989">
        <v>531</v>
      </c>
      <c r="E989">
        <v>531</v>
      </c>
      <c r="F989">
        <v>0</v>
      </c>
      <c r="G989">
        <v>0</v>
      </c>
      <c r="H989" t="s">
        <v>81</v>
      </c>
    </row>
    <row r="990" spans="1:8" x14ac:dyDescent="0.25">
      <c r="A990" s="1">
        <v>43678</v>
      </c>
      <c r="B990" t="s">
        <v>86</v>
      </c>
      <c r="C990" t="s">
        <v>48</v>
      </c>
      <c r="D990">
        <v>318</v>
      </c>
      <c r="E990">
        <v>318</v>
      </c>
      <c r="F990">
        <v>0</v>
      </c>
      <c r="G990">
        <v>0</v>
      </c>
      <c r="H990" t="s">
        <v>81</v>
      </c>
    </row>
    <row r="991" spans="1:8" x14ac:dyDescent="0.25">
      <c r="A991" s="1">
        <v>43678</v>
      </c>
      <c r="B991" t="s">
        <v>86</v>
      </c>
      <c r="C991" t="s">
        <v>49</v>
      </c>
      <c r="D991">
        <v>361</v>
      </c>
      <c r="E991">
        <v>361</v>
      </c>
      <c r="F991">
        <v>0</v>
      </c>
      <c r="G991">
        <v>0</v>
      </c>
      <c r="H991" t="s">
        <v>81</v>
      </c>
    </row>
    <row r="992" spans="1:8" x14ac:dyDescent="0.25">
      <c r="A992" s="1">
        <v>43678</v>
      </c>
      <c r="B992" t="s">
        <v>86</v>
      </c>
      <c r="C992" t="s">
        <v>50</v>
      </c>
      <c r="D992">
        <v>1155</v>
      </c>
      <c r="E992">
        <v>1155</v>
      </c>
      <c r="F992">
        <v>0</v>
      </c>
      <c r="G992">
        <v>0</v>
      </c>
      <c r="H992" t="s">
        <v>81</v>
      </c>
    </row>
    <row r="993" spans="1:8" x14ac:dyDescent="0.25">
      <c r="A993" s="1">
        <v>43678</v>
      </c>
      <c r="B993" t="s">
        <v>87</v>
      </c>
      <c r="C993" t="s">
        <v>46</v>
      </c>
      <c r="D993">
        <v>29</v>
      </c>
      <c r="E993">
        <v>29</v>
      </c>
      <c r="F993">
        <v>0</v>
      </c>
      <c r="G993">
        <v>0</v>
      </c>
      <c r="H993" t="s">
        <v>81</v>
      </c>
    </row>
    <row r="994" spans="1:8" x14ac:dyDescent="0.25">
      <c r="A994" s="1">
        <v>43678</v>
      </c>
      <c r="B994" t="s">
        <v>87</v>
      </c>
      <c r="C994" t="s">
        <v>47</v>
      </c>
      <c r="D994">
        <v>102</v>
      </c>
      <c r="E994">
        <v>102</v>
      </c>
      <c r="F994">
        <v>0</v>
      </c>
      <c r="G994">
        <v>0</v>
      </c>
      <c r="H994" t="s">
        <v>81</v>
      </c>
    </row>
    <row r="995" spans="1:8" x14ac:dyDescent="0.25">
      <c r="A995" s="1">
        <v>43678</v>
      </c>
      <c r="B995" t="s">
        <v>87</v>
      </c>
      <c r="C995" t="s">
        <v>48</v>
      </c>
      <c r="D995">
        <v>42</v>
      </c>
      <c r="E995">
        <v>42</v>
      </c>
      <c r="F995">
        <v>0</v>
      </c>
      <c r="G995">
        <v>0</v>
      </c>
      <c r="H995" t="s">
        <v>81</v>
      </c>
    </row>
    <row r="996" spans="1:8" x14ac:dyDescent="0.25">
      <c r="A996" s="1">
        <v>43678</v>
      </c>
      <c r="B996" t="s">
        <v>87</v>
      </c>
      <c r="C996" t="s">
        <v>50</v>
      </c>
      <c r="D996">
        <v>74</v>
      </c>
      <c r="E996">
        <v>74</v>
      </c>
      <c r="F996">
        <v>0</v>
      </c>
      <c r="G996">
        <v>0</v>
      </c>
      <c r="H996" t="s">
        <v>81</v>
      </c>
    </row>
    <row r="997" spans="1:8" x14ac:dyDescent="0.25">
      <c r="A997" s="1">
        <v>43678</v>
      </c>
      <c r="B997" t="s">
        <v>88</v>
      </c>
      <c r="C997" t="s">
        <v>46</v>
      </c>
      <c r="D997">
        <v>237</v>
      </c>
      <c r="E997">
        <v>237</v>
      </c>
      <c r="F997">
        <v>0</v>
      </c>
      <c r="G997">
        <v>0</v>
      </c>
      <c r="H997" t="s">
        <v>81</v>
      </c>
    </row>
    <row r="998" spans="1:8" x14ac:dyDescent="0.25">
      <c r="A998" s="1">
        <v>43678</v>
      </c>
      <c r="B998" t="s">
        <v>88</v>
      </c>
      <c r="C998" t="s">
        <v>47</v>
      </c>
      <c r="D998">
        <v>316</v>
      </c>
      <c r="E998">
        <v>316</v>
      </c>
      <c r="F998">
        <v>0</v>
      </c>
      <c r="G998">
        <v>0</v>
      </c>
      <c r="H998" t="s">
        <v>81</v>
      </c>
    </row>
    <row r="999" spans="1:8" x14ac:dyDescent="0.25">
      <c r="A999" s="1">
        <v>43678</v>
      </c>
      <c r="B999" t="s">
        <v>88</v>
      </c>
      <c r="C999" t="s">
        <v>48</v>
      </c>
      <c r="D999">
        <v>161</v>
      </c>
      <c r="E999">
        <v>161</v>
      </c>
      <c r="F999">
        <v>0</v>
      </c>
      <c r="G999">
        <v>0</v>
      </c>
      <c r="H999" t="s">
        <v>81</v>
      </c>
    </row>
    <row r="1000" spans="1:8" x14ac:dyDescent="0.25">
      <c r="A1000" s="1">
        <v>43678</v>
      </c>
      <c r="B1000" t="s">
        <v>88</v>
      </c>
      <c r="C1000" t="s">
        <v>49</v>
      </c>
      <c r="D1000">
        <v>73</v>
      </c>
      <c r="E1000">
        <v>73</v>
      </c>
      <c r="F1000">
        <v>0</v>
      </c>
      <c r="G1000">
        <v>0</v>
      </c>
      <c r="H1000" t="s">
        <v>81</v>
      </c>
    </row>
    <row r="1001" spans="1:8" x14ac:dyDescent="0.25">
      <c r="A1001" s="1">
        <v>43678</v>
      </c>
      <c r="B1001" t="s">
        <v>88</v>
      </c>
      <c r="C1001" t="s">
        <v>50</v>
      </c>
      <c r="D1001">
        <v>628</v>
      </c>
      <c r="E1001">
        <v>628</v>
      </c>
      <c r="F1001">
        <v>0</v>
      </c>
      <c r="G1001">
        <v>0</v>
      </c>
      <c r="H1001" t="s">
        <v>81</v>
      </c>
    </row>
    <row r="1002" spans="1:8" x14ac:dyDescent="0.25">
      <c r="A1002" s="1">
        <v>43678</v>
      </c>
      <c r="B1002" t="s">
        <v>89</v>
      </c>
      <c r="C1002" t="s">
        <v>46</v>
      </c>
      <c r="D1002">
        <v>591</v>
      </c>
      <c r="E1002">
        <v>591</v>
      </c>
      <c r="F1002">
        <v>0</v>
      </c>
      <c r="G1002">
        <v>0</v>
      </c>
      <c r="H1002" t="s">
        <v>81</v>
      </c>
    </row>
    <row r="1003" spans="1:8" x14ac:dyDescent="0.25">
      <c r="A1003" s="1">
        <v>43678</v>
      </c>
      <c r="B1003" t="s">
        <v>89</v>
      </c>
      <c r="C1003" t="s">
        <v>47</v>
      </c>
      <c r="D1003">
        <v>567</v>
      </c>
      <c r="E1003">
        <v>567</v>
      </c>
      <c r="F1003">
        <v>0</v>
      </c>
      <c r="G1003">
        <v>0</v>
      </c>
      <c r="H1003" t="s">
        <v>81</v>
      </c>
    </row>
    <row r="1004" spans="1:8" x14ac:dyDescent="0.25">
      <c r="A1004" s="1">
        <v>43678</v>
      </c>
      <c r="B1004" t="s">
        <v>89</v>
      </c>
      <c r="C1004" t="s">
        <v>48</v>
      </c>
      <c r="D1004">
        <v>287</v>
      </c>
      <c r="E1004">
        <v>287</v>
      </c>
      <c r="F1004">
        <v>0</v>
      </c>
      <c r="G1004">
        <v>0</v>
      </c>
      <c r="H1004" t="s">
        <v>81</v>
      </c>
    </row>
    <row r="1005" spans="1:8" x14ac:dyDescent="0.25">
      <c r="A1005" s="1">
        <v>43678</v>
      </c>
      <c r="B1005" t="s">
        <v>89</v>
      </c>
      <c r="C1005" t="s">
        <v>50</v>
      </c>
      <c r="D1005">
        <v>544</v>
      </c>
      <c r="E1005">
        <v>544</v>
      </c>
      <c r="F1005">
        <v>0</v>
      </c>
      <c r="G1005">
        <v>0</v>
      </c>
      <c r="H1005" t="s">
        <v>81</v>
      </c>
    </row>
    <row r="1006" spans="1:8" x14ac:dyDescent="0.25">
      <c r="A1006" s="1">
        <v>43678</v>
      </c>
      <c r="B1006" t="s">
        <v>90</v>
      </c>
      <c r="C1006" t="s">
        <v>46</v>
      </c>
      <c r="D1006">
        <v>66</v>
      </c>
      <c r="E1006">
        <v>66</v>
      </c>
      <c r="F1006">
        <v>0</v>
      </c>
      <c r="G1006">
        <v>0</v>
      </c>
      <c r="H1006" t="s">
        <v>81</v>
      </c>
    </row>
    <row r="1007" spans="1:8" x14ac:dyDescent="0.25">
      <c r="A1007" s="1">
        <v>43678</v>
      </c>
      <c r="B1007" t="s">
        <v>90</v>
      </c>
      <c r="C1007" t="s">
        <v>47</v>
      </c>
      <c r="D1007">
        <v>164</v>
      </c>
      <c r="E1007">
        <v>164</v>
      </c>
      <c r="F1007">
        <v>0</v>
      </c>
      <c r="G1007">
        <v>0</v>
      </c>
      <c r="H1007" t="s">
        <v>81</v>
      </c>
    </row>
    <row r="1008" spans="1:8" x14ac:dyDescent="0.25">
      <c r="A1008" s="1">
        <v>43678</v>
      </c>
      <c r="B1008" t="s">
        <v>90</v>
      </c>
      <c r="C1008" t="s">
        <v>48</v>
      </c>
      <c r="D1008">
        <v>117</v>
      </c>
      <c r="E1008">
        <v>117</v>
      </c>
      <c r="F1008">
        <v>0</v>
      </c>
      <c r="G1008">
        <v>0</v>
      </c>
      <c r="H1008" t="s">
        <v>81</v>
      </c>
    </row>
    <row r="1009" spans="1:8" x14ac:dyDescent="0.25">
      <c r="A1009" s="1">
        <v>43678</v>
      </c>
      <c r="B1009" t="s">
        <v>90</v>
      </c>
      <c r="C1009" t="s">
        <v>50</v>
      </c>
      <c r="D1009">
        <v>438</v>
      </c>
      <c r="E1009">
        <v>438</v>
      </c>
      <c r="F1009">
        <v>0</v>
      </c>
      <c r="G1009">
        <v>0</v>
      </c>
      <c r="H1009" t="s">
        <v>81</v>
      </c>
    </row>
    <row r="1010" spans="1:8" x14ac:dyDescent="0.25">
      <c r="A1010" s="1">
        <v>43678</v>
      </c>
      <c r="B1010" t="s">
        <v>147</v>
      </c>
      <c r="C1010" t="s">
        <v>46</v>
      </c>
      <c r="D1010">
        <v>22</v>
      </c>
      <c r="E1010">
        <v>22</v>
      </c>
      <c r="F1010">
        <v>0</v>
      </c>
      <c r="G1010">
        <v>0</v>
      </c>
      <c r="H1010" t="s">
        <v>81</v>
      </c>
    </row>
    <row r="1011" spans="1:8" x14ac:dyDescent="0.25">
      <c r="A1011" s="1">
        <v>43678</v>
      </c>
      <c r="B1011" t="s">
        <v>147</v>
      </c>
      <c r="C1011" t="s">
        <v>47</v>
      </c>
      <c r="D1011">
        <v>30</v>
      </c>
      <c r="E1011">
        <v>30</v>
      </c>
      <c r="F1011">
        <v>0</v>
      </c>
      <c r="G1011">
        <v>0</v>
      </c>
      <c r="H1011" t="s">
        <v>81</v>
      </c>
    </row>
    <row r="1012" spans="1:8" x14ac:dyDescent="0.25">
      <c r="A1012" s="1">
        <v>43678</v>
      </c>
      <c r="B1012" t="s">
        <v>147</v>
      </c>
      <c r="C1012" t="s">
        <v>48</v>
      </c>
      <c r="D1012">
        <v>23</v>
      </c>
      <c r="E1012">
        <v>23</v>
      </c>
      <c r="F1012">
        <v>0</v>
      </c>
      <c r="G1012">
        <v>0</v>
      </c>
      <c r="H1012" t="s">
        <v>81</v>
      </c>
    </row>
    <row r="1013" spans="1:8" x14ac:dyDescent="0.25">
      <c r="A1013" s="1">
        <v>43678</v>
      </c>
      <c r="B1013" t="s">
        <v>147</v>
      </c>
      <c r="C1013" t="s">
        <v>50</v>
      </c>
      <c r="D1013">
        <v>51</v>
      </c>
      <c r="E1013">
        <v>51</v>
      </c>
      <c r="F1013">
        <v>0</v>
      </c>
      <c r="G1013">
        <v>0</v>
      </c>
      <c r="H1013" t="s">
        <v>81</v>
      </c>
    </row>
    <row r="1014" spans="1:8" x14ac:dyDescent="0.25">
      <c r="A1014" s="1">
        <v>43678</v>
      </c>
      <c r="B1014" t="s">
        <v>148</v>
      </c>
      <c r="C1014" t="s">
        <v>46</v>
      </c>
      <c r="D1014">
        <v>170</v>
      </c>
      <c r="E1014">
        <v>170</v>
      </c>
      <c r="F1014">
        <v>0</v>
      </c>
      <c r="G1014">
        <v>0</v>
      </c>
      <c r="H1014" t="s">
        <v>81</v>
      </c>
    </row>
    <row r="1015" spans="1:8" x14ac:dyDescent="0.25">
      <c r="A1015" s="1">
        <v>43678</v>
      </c>
      <c r="B1015" t="s">
        <v>148</v>
      </c>
      <c r="C1015" t="s">
        <v>47</v>
      </c>
      <c r="D1015">
        <v>186</v>
      </c>
      <c r="E1015">
        <v>186</v>
      </c>
      <c r="F1015">
        <v>0</v>
      </c>
      <c r="G1015">
        <v>0</v>
      </c>
      <c r="H1015" t="s">
        <v>81</v>
      </c>
    </row>
    <row r="1016" spans="1:8" x14ac:dyDescent="0.25">
      <c r="A1016" s="1">
        <v>43678</v>
      </c>
      <c r="B1016" t="s">
        <v>148</v>
      </c>
      <c r="C1016" t="s">
        <v>48</v>
      </c>
      <c r="D1016">
        <v>137</v>
      </c>
      <c r="E1016">
        <v>137</v>
      </c>
      <c r="F1016">
        <v>0</v>
      </c>
      <c r="G1016">
        <v>0</v>
      </c>
      <c r="H1016" t="s">
        <v>81</v>
      </c>
    </row>
    <row r="1017" spans="1:8" x14ac:dyDescent="0.25">
      <c r="A1017" s="1">
        <v>43678</v>
      </c>
      <c r="B1017" t="s">
        <v>148</v>
      </c>
      <c r="C1017" t="s">
        <v>50</v>
      </c>
      <c r="D1017">
        <v>224</v>
      </c>
      <c r="E1017">
        <v>224</v>
      </c>
      <c r="F1017">
        <v>0</v>
      </c>
      <c r="G1017">
        <v>0</v>
      </c>
      <c r="H1017" t="s">
        <v>81</v>
      </c>
    </row>
    <row r="1018" spans="1:8" x14ac:dyDescent="0.25">
      <c r="A1018" s="1">
        <v>43678</v>
      </c>
      <c r="B1018" t="s">
        <v>149</v>
      </c>
      <c r="C1018" t="s">
        <v>46</v>
      </c>
      <c r="D1018">
        <v>44</v>
      </c>
      <c r="E1018">
        <v>44</v>
      </c>
      <c r="F1018">
        <v>0</v>
      </c>
      <c r="G1018">
        <v>0</v>
      </c>
      <c r="H1018" t="s">
        <v>81</v>
      </c>
    </row>
    <row r="1019" spans="1:8" x14ac:dyDescent="0.25">
      <c r="A1019" s="1">
        <v>43678</v>
      </c>
      <c r="B1019" t="s">
        <v>149</v>
      </c>
      <c r="C1019" t="s">
        <v>47</v>
      </c>
      <c r="D1019">
        <v>118</v>
      </c>
      <c r="E1019">
        <v>118</v>
      </c>
      <c r="F1019">
        <v>0</v>
      </c>
      <c r="G1019">
        <v>0</v>
      </c>
      <c r="H1019" t="s">
        <v>81</v>
      </c>
    </row>
    <row r="1020" spans="1:8" x14ac:dyDescent="0.25">
      <c r="A1020" s="1">
        <v>43678</v>
      </c>
      <c r="B1020" t="s">
        <v>149</v>
      </c>
      <c r="C1020" t="s">
        <v>48</v>
      </c>
      <c r="D1020">
        <v>99</v>
      </c>
      <c r="E1020">
        <v>99</v>
      </c>
      <c r="F1020">
        <v>0</v>
      </c>
      <c r="G1020">
        <v>0</v>
      </c>
      <c r="H1020" t="s">
        <v>81</v>
      </c>
    </row>
    <row r="1021" spans="1:8" x14ac:dyDescent="0.25">
      <c r="A1021" s="1">
        <v>43678</v>
      </c>
      <c r="B1021" t="s">
        <v>149</v>
      </c>
      <c r="C1021" t="s">
        <v>50</v>
      </c>
      <c r="D1021">
        <v>331</v>
      </c>
      <c r="E1021">
        <v>331</v>
      </c>
      <c r="F1021">
        <v>0</v>
      </c>
      <c r="G1021">
        <v>0</v>
      </c>
      <c r="H1021" t="s">
        <v>81</v>
      </c>
    </row>
    <row r="1022" spans="1:8" x14ac:dyDescent="0.25">
      <c r="A1022" s="1">
        <v>43678</v>
      </c>
      <c r="B1022" t="s">
        <v>150</v>
      </c>
      <c r="C1022" t="s">
        <v>46</v>
      </c>
      <c r="D1022">
        <v>175</v>
      </c>
      <c r="E1022">
        <v>175</v>
      </c>
      <c r="F1022">
        <v>0</v>
      </c>
      <c r="G1022">
        <v>0</v>
      </c>
      <c r="H1022" t="s">
        <v>81</v>
      </c>
    </row>
    <row r="1023" spans="1:8" x14ac:dyDescent="0.25">
      <c r="A1023" s="1">
        <v>43678</v>
      </c>
      <c r="B1023" t="s">
        <v>150</v>
      </c>
      <c r="C1023" t="s">
        <v>47</v>
      </c>
      <c r="D1023">
        <v>110</v>
      </c>
      <c r="E1023">
        <v>110</v>
      </c>
      <c r="F1023">
        <v>0</v>
      </c>
      <c r="G1023">
        <v>0</v>
      </c>
      <c r="H1023" t="s">
        <v>81</v>
      </c>
    </row>
    <row r="1024" spans="1:8" x14ac:dyDescent="0.25">
      <c r="A1024" s="1">
        <v>43678</v>
      </c>
      <c r="B1024" t="s">
        <v>150</v>
      </c>
      <c r="C1024" t="s">
        <v>48</v>
      </c>
      <c r="D1024">
        <v>81</v>
      </c>
      <c r="E1024">
        <v>81</v>
      </c>
      <c r="F1024">
        <v>0</v>
      </c>
      <c r="G1024">
        <v>0</v>
      </c>
      <c r="H1024" t="s">
        <v>81</v>
      </c>
    </row>
    <row r="1025" spans="1:8" x14ac:dyDescent="0.25">
      <c r="A1025" s="1">
        <v>43678</v>
      </c>
      <c r="B1025" t="s">
        <v>150</v>
      </c>
      <c r="C1025" t="s">
        <v>50</v>
      </c>
      <c r="D1025">
        <v>60</v>
      </c>
      <c r="E1025">
        <v>60</v>
      </c>
      <c r="F1025">
        <v>0</v>
      </c>
      <c r="G1025">
        <v>0</v>
      </c>
      <c r="H1025" t="s">
        <v>81</v>
      </c>
    </row>
    <row r="1026" spans="1:8" x14ac:dyDescent="0.25">
      <c r="A1026" s="1">
        <v>43678</v>
      </c>
      <c r="B1026" t="s">
        <v>91</v>
      </c>
      <c r="C1026" t="s">
        <v>46</v>
      </c>
      <c r="D1026">
        <v>989</v>
      </c>
      <c r="E1026">
        <v>989</v>
      </c>
      <c r="F1026">
        <v>0</v>
      </c>
      <c r="G1026">
        <v>0</v>
      </c>
      <c r="H1026" t="s">
        <v>81</v>
      </c>
    </row>
    <row r="1027" spans="1:8" x14ac:dyDescent="0.25">
      <c r="A1027" s="1">
        <v>43678</v>
      </c>
      <c r="B1027" t="s">
        <v>91</v>
      </c>
      <c r="C1027" t="s">
        <v>47</v>
      </c>
      <c r="D1027">
        <v>609</v>
      </c>
      <c r="E1027">
        <v>609</v>
      </c>
      <c r="F1027">
        <v>0</v>
      </c>
      <c r="G1027">
        <v>0</v>
      </c>
      <c r="H1027" t="s">
        <v>81</v>
      </c>
    </row>
    <row r="1028" spans="1:8" x14ac:dyDescent="0.25">
      <c r="A1028" s="1">
        <v>43678</v>
      </c>
      <c r="B1028" t="s">
        <v>91</v>
      </c>
      <c r="C1028" t="s">
        <v>48</v>
      </c>
      <c r="D1028">
        <v>644</v>
      </c>
      <c r="E1028">
        <v>644</v>
      </c>
      <c r="F1028">
        <v>0</v>
      </c>
      <c r="G1028">
        <v>0</v>
      </c>
      <c r="H1028" t="s">
        <v>81</v>
      </c>
    </row>
    <row r="1029" spans="1:8" x14ac:dyDescent="0.25">
      <c r="A1029" s="1">
        <v>43678</v>
      </c>
      <c r="B1029" t="s">
        <v>91</v>
      </c>
      <c r="C1029" t="s">
        <v>50</v>
      </c>
      <c r="D1029">
        <v>836</v>
      </c>
      <c r="E1029">
        <v>836</v>
      </c>
      <c r="F1029">
        <v>0</v>
      </c>
      <c r="G1029">
        <v>0</v>
      </c>
      <c r="H1029" t="s">
        <v>81</v>
      </c>
    </row>
    <row r="1030" spans="1:8" x14ac:dyDescent="0.25">
      <c r="A1030" s="1">
        <v>43678</v>
      </c>
      <c r="B1030" t="s">
        <v>151</v>
      </c>
      <c r="C1030" t="s">
        <v>46</v>
      </c>
      <c r="D1030">
        <v>55</v>
      </c>
      <c r="E1030">
        <v>55</v>
      </c>
      <c r="F1030">
        <v>0</v>
      </c>
      <c r="G1030">
        <v>0</v>
      </c>
      <c r="H1030" t="s">
        <v>81</v>
      </c>
    </row>
    <row r="1031" spans="1:8" x14ac:dyDescent="0.25">
      <c r="A1031" s="1">
        <v>43678</v>
      </c>
      <c r="B1031" t="s">
        <v>151</v>
      </c>
      <c r="C1031" t="s">
        <v>47</v>
      </c>
      <c r="D1031">
        <v>107</v>
      </c>
      <c r="E1031">
        <v>107</v>
      </c>
      <c r="F1031">
        <v>0</v>
      </c>
      <c r="G1031">
        <v>0</v>
      </c>
      <c r="H1031" t="s">
        <v>81</v>
      </c>
    </row>
    <row r="1032" spans="1:8" x14ac:dyDescent="0.25">
      <c r="A1032" s="1">
        <v>43678</v>
      </c>
      <c r="B1032" t="s">
        <v>151</v>
      </c>
      <c r="C1032" t="s">
        <v>48</v>
      </c>
      <c r="D1032">
        <v>36</v>
      </c>
      <c r="E1032">
        <v>36</v>
      </c>
      <c r="F1032">
        <v>0</v>
      </c>
      <c r="G1032">
        <v>0</v>
      </c>
      <c r="H1032" t="s">
        <v>81</v>
      </c>
    </row>
    <row r="1033" spans="1:8" x14ac:dyDescent="0.25">
      <c r="A1033" s="1">
        <v>43678</v>
      </c>
      <c r="B1033" t="s">
        <v>151</v>
      </c>
      <c r="C1033" t="s">
        <v>50</v>
      </c>
      <c r="D1033">
        <v>56</v>
      </c>
      <c r="E1033">
        <v>56</v>
      </c>
      <c r="F1033">
        <v>0</v>
      </c>
      <c r="G1033">
        <v>0</v>
      </c>
      <c r="H1033" t="s">
        <v>81</v>
      </c>
    </row>
    <row r="1034" spans="1:8" x14ac:dyDescent="0.25">
      <c r="A1034" s="1">
        <v>43678</v>
      </c>
      <c r="B1034" t="s">
        <v>92</v>
      </c>
      <c r="C1034" t="s">
        <v>46</v>
      </c>
      <c r="D1034">
        <v>26</v>
      </c>
      <c r="E1034">
        <v>26</v>
      </c>
      <c r="F1034">
        <v>0</v>
      </c>
      <c r="G1034">
        <v>0</v>
      </c>
      <c r="H1034" t="s">
        <v>81</v>
      </c>
    </row>
    <row r="1035" spans="1:8" x14ac:dyDescent="0.25">
      <c r="A1035" s="1">
        <v>43678</v>
      </c>
      <c r="B1035" t="s">
        <v>92</v>
      </c>
      <c r="C1035" t="s">
        <v>47</v>
      </c>
      <c r="D1035">
        <v>427</v>
      </c>
      <c r="E1035">
        <v>427</v>
      </c>
      <c r="F1035">
        <v>0</v>
      </c>
      <c r="G1035">
        <v>0</v>
      </c>
      <c r="H1035" t="s">
        <v>81</v>
      </c>
    </row>
    <row r="1036" spans="1:8" x14ac:dyDescent="0.25">
      <c r="A1036" s="1">
        <v>43678</v>
      </c>
      <c r="B1036" t="s">
        <v>92</v>
      </c>
      <c r="C1036" t="s">
        <v>48</v>
      </c>
      <c r="D1036">
        <v>107</v>
      </c>
      <c r="E1036">
        <v>107</v>
      </c>
      <c r="F1036">
        <v>0</v>
      </c>
      <c r="G1036">
        <v>0</v>
      </c>
      <c r="H1036" t="s">
        <v>81</v>
      </c>
    </row>
    <row r="1037" spans="1:8" x14ac:dyDescent="0.25">
      <c r="A1037" s="1">
        <v>43678</v>
      </c>
      <c r="B1037" t="s">
        <v>92</v>
      </c>
      <c r="C1037" t="s">
        <v>50</v>
      </c>
      <c r="D1037">
        <v>799</v>
      </c>
      <c r="E1037">
        <v>799</v>
      </c>
      <c r="F1037">
        <v>0</v>
      </c>
      <c r="G1037">
        <v>0</v>
      </c>
      <c r="H1037" t="s">
        <v>81</v>
      </c>
    </row>
    <row r="1038" spans="1:8" x14ac:dyDescent="0.25">
      <c r="A1038" s="1">
        <v>43678</v>
      </c>
      <c r="B1038" t="s">
        <v>152</v>
      </c>
      <c r="C1038" t="s">
        <v>46</v>
      </c>
      <c r="D1038">
        <v>114</v>
      </c>
      <c r="E1038">
        <v>114</v>
      </c>
      <c r="F1038">
        <v>0</v>
      </c>
      <c r="G1038">
        <v>0</v>
      </c>
      <c r="H1038" t="s">
        <v>81</v>
      </c>
    </row>
    <row r="1039" spans="1:8" x14ac:dyDescent="0.25">
      <c r="A1039" s="1">
        <v>43678</v>
      </c>
      <c r="B1039" t="s">
        <v>152</v>
      </c>
      <c r="C1039" t="s">
        <v>47</v>
      </c>
      <c r="D1039">
        <v>102</v>
      </c>
      <c r="E1039">
        <v>102</v>
      </c>
      <c r="F1039">
        <v>0</v>
      </c>
      <c r="G1039">
        <v>0</v>
      </c>
      <c r="H1039" t="s">
        <v>81</v>
      </c>
    </row>
    <row r="1040" spans="1:8" x14ac:dyDescent="0.25">
      <c r="A1040" s="1">
        <v>43678</v>
      </c>
      <c r="B1040" t="s">
        <v>152</v>
      </c>
      <c r="C1040" t="s">
        <v>48</v>
      </c>
      <c r="D1040">
        <v>31</v>
      </c>
      <c r="E1040">
        <v>31</v>
      </c>
      <c r="F1040">
        <v>0</v>
      </c>
      <c r="G1040">
        <v>0</v>
      </c>
      <c r="H1040" t="s">
        <v>81</v>
      </c>
    </row>
    <row r="1041" spans="1:8" x14ac:dyDescent="0.25">
      <c r="A1041" s="1">
        <v>43678</v>
      </c>
      <c r="B1041" t="s">
        <v>152</v>
      </c>
      <c r="C1041" t="s">
        <v>50</v>
      </c>
      <c r="D1041">
        <v>128</v>
      </c>
      <c r="E1041">
        <v>128</v>
      </c>
      <c r="F1041">
        <v>0</v>
      </c>
      <c r="G1041">
        <v>0</v>
      </c>
      <c r="H1041" t="s">
        <v>81</v>
      </c>
    </row>
    <row r="1042" spans="1:8" x14ac:dyDescent="0.25">
      <c r="A1042" s="1">
        <v>43678</v>
      </c>
      <c r="B1042" t="s">
        <v>153</v>
      </c>
      <c r="C1042" t="s">
        <v>46</v>
      </c>
      <c r="D1042">
        <v>134</v>
      </c>
      <c r="E1042">
        <v>134</v>
      </c>
      <c r="F1042">
        <v>0</v>
      </c>
      <c r="G1042">
        <v>0</v>
      </c>
      <c r="H1042" t="s">
        <v>81</v>
      </c>
    </row>
    <row r="1043" spans="1:8" x14ac:dyDescent="0.25">
      <c r="A1043" s="1">
        <v>43678</v>
      </c>
      <c r="B1043" t="s">
        <v>153</v>
      </c>
      <c r="C1043" t="s">
        <v>47</v>
      </c>
      <c r="D1043">
        <v>54</v>
      </c>
      <c r="E1043">
        <v>54</v>
      </c>
      <c r="F1043">
        <v>0</v>
      </c>
      <c r="G1043">
        <v>0</v>
      </c>
      <c r="H1043" t="s">
        <v>81</v>
      </c>
    </row>
    <row r="1044" spans="1:8" x14ac:dyDescent="0.25">
      <c r="A1044" s="1">
        <v>43678</v>
      </c>
      <c r="B1044" t="s">
        <v>153</v>
      </c>
      <c r="C1044" t="s">
        <v>48</v>
      </c>
      <c r="D1044">
        <v>48</v>
      </c>
      <c r="E1044">
        <v>48</v>
      </c>
      <c r="F1044">
        <v>0</v>
      </c>
      <c r="G1044">
        <v>0</v>
      </c>
      <c r="H1044" t="s">
        <v>81</v>
      </c>
    </row>
    <row r="1045" spans="1:8" x14ac:dyDescent="0.25">
      <c r="A1045" s="1">
        <v>43678</v>
      </c>
      <c r="B1045" t="s">
        <v>153</v>
      </c>
      <c r="C1045" t="s">
        <v>50</v>
      </c>
      <c r="D1045">
        <v>23</v>
      </c>
      <c r="E1045">
        <v>23</v>
      </c>
      <c r="F1045">
        <v>0</v>
      </c>
      <c r="G1045">
        <v>0</v>
      </c>
      <c r="H1045" t="s">
        <v>81</v>
      </c>
    </row>
    <row r="1046" spans="1:8" x14ac:dyDescent="0.25">
      <c r="A1046" s="1">
        <v>43678</v>
      </c>
      <c r="B1046" t="s">
        <v>154</v>
      </c>
      <c r="C1046" t="s">
        <v>46</v>
      </c>
      <c r="D1046">
        <v>22</v>
      </c>
      <c r="E1046">
        <v>22</v>
      </c>
      <c r="F1046">
        <v>0</v>
      </c>
      <c r="G1046">
        <v>0</v>
      </c>
      <c r="H1046" t="s">
        <v>81</v>
      </c>
    </row>
    <row r="1047" spans="1:8" x14ac:dyDescent="0.25">
      <c r="A1047" s="1">
        <v>43678</v>
      </c>
      <c r="B1047" t="s">
        <v>154</v>
      </c>
      <c r="C1047" t="s">
        <v>47</v>
      </c>
      <c r="D1047">
        <v>46</v>
      </c>
      <c r="E1047">
        <v>46</v>
      </c>
      <c r="F1047">
        <v>0</v>
      </c>
      <c r="G1047">
        <v>0</v>
      </c>
      <c r="H1047" t="s">
        <v>81</v>
      </c>
    </row>
    <row r="1048" spans="1:8" x14ac:dyDescent="0.25">
      <c r="A1048" s="1">
        <v>43678</v>
      </c>
      <c r="B1048" t="s">
        <v>154</v>
      </c>
      <c r="C1048" t="s">
        <v>48</v>
      </c>
      <c r="D1048">
        <v>18</v>
      </c>
      <c r="E1048">
        <v>18</v>
      </c>
      <c r="F1048">
        <v>0</v>
      </c>
      <c r="G1048">
        <v>0</v>
      </c>
      <c r="H1048" t="s">
        <v>81</v>
      </c>
    </row>
    <row r="1049" spans="1:8" x14ac:dyDescent="0.25">
      <c r="A1049" s="1">
        <v>43678</v>
      </c>
      <c r="B1049" t="s">
        <v>154</v>
      </c>
      <c r="C1049" t="s">
        <v>50</v>
      </c>
      <c r="D1049">
        <v>107</v>
      </c>
      <c r="E1049">
        <v>107</v>
      </c>
      <c r="F1049">
        <v>0</v>
      </c>
      <c r="G1049">
        <v>0</v>
      </c>
      <c r="H1049" t="s">
        <v>81</v>
      </c>
    </row>
    <row r="1050" spans="1:8" x14ac:dyDescent="0.25">
      <c r="A1050" s="1">
        <v>43678</v>
      </c>
      <c r="B1050" t="s">
        <v>155</v>
      </c>
      <c r="C1050" t="s">
        <v>46</v>
      </c>
      <c r="D1050">
        <v>223</v>
      </c>
      <c r="E1050">
        <v>223</v>
      </c>
      <c r="F1050">
        <v>0</v>
      </c>
      <c r="G1050">
        <v>0</v>
      </c>
      <c r="H1050" t="s">
        <v>81</v>
      </c>
    </row>
    <row r="1051" spans="1:8" x14ac:dyDescent="0.25">
      <c r="A1051" s="1">
        <v>43678</v>
      </c>
      <c r="B1051" t="s">
        <v>155</v>
      </c>
      <c r="C1051" t="s">
        <v>47</v>
      </c>
      <c r="D1051">
        <v>202</v>
      </c>
      <c r="E1051">
        <v>202</v>
      </c>
      <c r="F1051">
        <v>0</v>
      </c>
      <c r="G1051">
        <v>0</v>
      </c>
      <c r="H1051" t="s">
        <v>81</v>
      </c>
    </row>
    <row r="1052" spans="1:8" x14ac:dyDescent="0.25">
      <c r="A1052" s="1">
        <v>43678</v>
      </c>
      <c r="B1052" t="s">
        <v>155</v>
      </c>
      <c r="C1052" t="s">
        <v>48</v>
      </c>
      <c r="D1052">
        <v>119</v>
      </c>
      <c r="E1052">
        <v>119</v>
      </c>
      <c r="F1052">
        <v>0</v>
      </c>
      <c r="G1052">
        <v>0</v>
      </c>
      <c r="H1052" t="s">
        <v>81</v>
      </c>
    </row>
    <row r="1053" spans="1:8" x14ac:dyDescent="0.25">
      <c r="A1053" s="1">
        <v>43678</v>
      </c>
      <c r="B1053" t="s">
        <v>155</v>
      </c>
      <c r="C1053" t="s">
        <v>50</v>
      </c>
      <c r="D1053">
        <v>259</v>
      </c>
      <c r="E1053">
        <v>259</v>
      </c>
      <c r="F1053">
        <v>0</v>
      </c>
      <c r="G1053">
        <v>0</v>
      </c>
      <c r="H1053" t="s">
        <v>81</v>
      </c>
    </row>
    <row r="1054" spans="1:8" x14ac:dyDescent="0.25">
      <c r="A1054" s="1">
        <v>43678</v>
      </c>
      <c r="B1054" t="s">
        <v>156</v>
      </c>
      <c r="C1054" t="s">
        <v>46</v>
      </c>
      <c r="D1054">
        <v>160</v>
      </c>
      <c r="E1054">
        <v>160</v>
      </c>
      <c r="F1054">
        <v>0</v>
      </c>
      <c r="G1054">
        <v>0</v>
      </c>
      <c r="H1054" t="s">
        <v>81</v>
      </c>
    </row>
    <row r="1055" spans="1:8" x14ac:dyDescent="0.25">
      <c r="A1055" s="1">
        <v>43678</v>
      </c>
      <c r="B1055" t="s">
        <v>156</v>
      </c>
      <c r="C1055" t="s">
        <v>47</v>
      </c>
      <c r="D1055">
        <v>147</v>
      </c>
      <c r="E1055">
        <v>147</v>
      </c>
      <c r="F1055">
        <v>0</v>
      </c>
      <c r="G1055">
        <v>0</v>
      </c>
      <c r="H1055" t="s">
        <v>81</v>
      </c>
    </row>
    <row r="1056" spans="1:8" x14ac:dyDescent="0.25">
      <c r="A1056" s="1">
        <v>43678</v>
      </c>
      <c r="B1056" t="s">
        <v>156</v>
      </c>
      <c r="C1056" t="s">
        <v>48</v>
      </c>
      <c r="D1056">
        <v>99</v>
      </c>
      <c r="E1056">
        <v>99</v>
      </c>
      <c r="F1056">
        <v>0</v>
      </c>
      <c r="G1056">
        <v>0</v>
      </c>
      <c r="H1056" t="s">
        <v>81</v>
      </c>
    </row>
    <row r="1057" spans="1:8" x14ac:dyDescent="0.25">
      <c r="A1057" s="1">
        <v>43678</v>
      </c>
      <c r="B1057" t="s">
        <v>156</v>
      </c>
      <c r="C1057" t="s">
        <v>50</v>
      </c>
      <c r="D1057">
        <v>344</v>
      </c>
      <c r="E1057">
        <v>344</v>
      </c>
      <c r="F1057">
        <v>0</v>
      </c>
      <c r="G1057">
        <v>0</v>
      </c>
      <c r="H1057" t="s">
        <v>81</v>
      </c>
    </row>
    <row r="1058" spans="1:8" x14ac:dyDescent="0.25">
      <c r="A1058" s="1">
        <v>43678</v>
      </c>
      <c r="B1058" t="s">
        <v>93</v>
      </c>
      <c r="C1058" t="s">
        <v>46</v>
      </c>
      <c r="D1058">
        <v>270</v>
      </c>
      <c r="E1058">
        <v>270</v>
      </c>
      <c r="F1058">
        <v>0</v>
      </c>
      <c r="G1058">
        <v>0</v>
      </c>
      <c r="H1058" t="s">
        <v>81</v>
      </c>
    </row>
    <row r="1059" spans="1:8" x14ac:dyDescent="0.25">
      <c r="A1059" s="1">
        <v>43678</v>
      </c>
      <c r="B1059" t="s">
        <v>93</v>
      </c>
      <c r="C1059" t="s">
        <v>47</v>
      </c>
      <c r="D1059">
        <v>207</v>
      </c>
      <c r="E1059">
        <v>207</v>
      </c>
      <c r="F1059">
        <v>0</v>
      </c>
      <c r="G1059">
        <v>0</v>
      </c>
      <c r="H1059" t="s">
        <v>81</v>
      </c>
    </row>
    <row r="1060" spans="1:8" x14ac:dyDescent="0.25">
      <c r="A1060" s="1">
        <v>43678</v>
      </c>
      <c r="B1060" t="s">
        <v>93</v>
      </c>
      <c r="C1060" t="s">
        <v>48</v>
      </c>
      <c r="D1060">
        <v>136</v>
      </c>
      <c r="E1060">
        <v>136</v>
      </c>
      <c r="F1060">
        <v>0</v>
      </c>
      <c r="G1060">
        <v>0</v>
      </c>
      <c r="H1060" t="s">
        <v>81</v>
      </c>
    </row>
    <row r="1061" spans="1:8" x14ac:dyDescent="0.25">
      <c r="A1061" s="1">
        <v>43678</v>
      </c>
      <c r="B1061" t="s">
        <v>93</v>
      </c>
      <c r="C1061" t="s">
        <v>50</v>
      </c>
      <c r="D1061">
        <v>436</v>
      </c>
      <c r="E1061">
        <v>436</v>
      </c>
      <c r="F1061">
        <v>0</v>
      </c>
      <c r="G1061">
        <v>0</v>
      </c>
      <c r="H1061" t="s">
        <v>81</v>
      </c>
    </row>
    <row r="1062" spans="1:8" x14ac:dyDescent="0.25">
      <c r="A1062" s="1">
        <v>43678</v>
      </c>
      <c r="B1062" t="s">
        <v>157</v>
      </c>
      <c r="C1062" t="s">
        <v>46</v>
      </c>
      <c r="D1062">
        <v>157</v>
      </c>
      <c r="E1062">
        <v>157</v>
      </c>
      <c r="F1062">
        <v>0</v>
      </c>
      <c r="G1062">
        <v>0</v>
      </c>
      <c r="H1062" t="s">
        <v>81</v>
      </c>
    </row>
    <row r="1063" spans="1:8" x14ac:dyDescent="0.25">
      <c r="A1063" s="1">
        <v>43678</v>
      </c>
      <c r="B1063" t="s">
        <v>157</v>
      </c>
      <c r="C1063" t="s">
        <v>47</v>
      </c>
      <c r="D1063">
        <v>104</v>
      </c>
      <c r="E1063">
        <v>104</v>
      </c>
      <c r="F1063">
        <v>0</v>
      </c>
      <c r="G1063">
        <v>0</v>
      </c>
      <c r="H1063" t="s">
        <v>81</v>
      </c>
    </row>
    <row r="1064" spans="1:8" x14ac:dyDescent="0.25">
      <c r="A1064" s="1">
        <v>43678</v>
      </c>
      <c r="B1064" t="s">
        <v>157</v>
      </c>
      <c r="C1064" t="s">
        <v>48</v>
      </c>
      <c r="D1064">
        <v>74</v>
      </c>
      <c r="E1064">
        <v>74</v>
      </c>
      <c r="F1064">
        <v>0</v>
      </c>
      <c r="G1064">
        <v>0</v>
      </c>
      <c r="H1064" t="s">
        <v>81</v>
      </c>
    </row>
    <row r="1065" spans="1:8" x14ac:dyDescent="0.25">
      <c r="A1065" s="1">
        <v>43678</v>
      </c>
      <c r="B1065" t="s">
        <v>157</v>
      </c>
      <c r="C1065" t="s">
        <v>50</v>
      </c>
      <c r="D1065">
        <v>166</v>
      </c>
      <c r="E1065">
        <v>166</v>
      </c>
      <c r="F1065">
        <v>0</v>
      </c>
      <c r="G1065">
        <v>0</v>
      </c>
      <c r="H1065" t="s">
        <v>81</v>
      </c>
    </row>
    <row r="1066" spans="1:8" x14ac:dyDescent="0.25">
      <c r="A1066" s="1">
        <v>43678</v>
      </c>
      <c r="B1066" t="s">
        <v>158</v>
      </c>
      <c r="C1066" t="s">
        <v>46</v>
      </c>
      <c r="D1066">
        <v>332</v>
      </c>
      <c r="E1066">
        <v>332</v>
      </c>
      <c r="F1066">
        <v>0</v>
      </c>
      <c r="G1066">
        <v>0</v>
      </c>
      <c r="H1066" t="s">
        <v>81</v>
      </c>
    </row>
    <row r="1067" spans="1:8" x14ac:dyDescent="0.25">
      <c r="A1067" s="1">
        <v>43678</v>
      </c>
      <c r="B1067" t="s">
        <v>158</v>
      </c>
      <c r="C1067" t="s">
        <v>47</v>
      </c>
      <c r="D1067">
        <v>114</v>
      </c>
      <c r="E1067">
        <v>114</v>
      </c>
      <c r="F1067">
        <v>0</v>
      </c>
      <c r="G1067">
        <v>0</v>
      </c>
      <c r="H1067" t="s">
        <v>81</v>
      </c>
    </row>
    <row r="1068" spans="1:8" x14ac:dyDescent="0.25">
      <c r="A1068" s="1">
        <v>43678</v>
      </c>
      <c r="B1068" t="s">
        <v>158</v>
      </c>
      <c r="C1068" t="s">
        <v>48</v>
      </c>
      <c r="D1068">
        <v>82</v>
      </c>
      <c r="E1068">
        <v>82</v>
      </c>
      <c r="F1068">
        <v>0</v>
      </c>
      <c r="G1068">
        <v>0</v>
      </c>
      <c r="H1068" t="s">
        <v>81</v>
      </c>
    </row>
    <row r="1069" spans="1:8" x14ac:dyDescent="0.25">
      <c r="A1069" s="1">
        <v>43678</v>
      </c>
      <c r="B1069" t="s">
        <v>158</v>
      </c>
      <c r="C1069" t="s">
        <v>50</v>
      </c>
      <c r="D1069">
        <v>161</v>
      </c>
      <c r="E1069">
        <v>161</v>
      </c>
      <c r="F1069">
        <v>0</v>
      </c>
      <c r="G1069">
        <v>0</v>
      </c>
      <c r="H1069" t="s">
        <v>81</v>
      </c>
    </row>
    <row r="1070" spans="1:8" x14ac:dyDescent="0.25">
      <c r="A1070" s="1">
        <v>43678</v>
      </c>
      <c r="B1070" t="s">
        <v>94</v>
      </c>
      <c r="C1070" t="s">
        <v>46</v>
      </c>
      <c r="D1070">
        <v>217</v>
      </c>
      <c r="E1070">
        <v>217</v>
      </c>
      <c r="F1070">
        <v>0</v>
      </c>
      <c r="G1070">
        <v>0</v>
      </c>
      <c r="H1070" t="s">
        <v>81</v>
      </c>
    </row>
    <row r="1071" spans="1:8" x14ac:dyDescent="0.25">
      <c r="A1071" s="1">
        <v>43678</v>
      </c>
      <c r="B1071" t="s">
        <v>94</v>
      </c>
      <c r="C1071" t="s">
        <v>47</v>
      </c>
      <c r="D1071">
        <v>830</v>
      </c>
      <c r="E1071">
        <v>830</v>
      </c>
      <c r="F1071">
        <v>0</v>
      </c>
      <c r="G1071">
        <v>0</v>
      </c>
      <c r="H1071" t="s">
        <v>81</v>
      </c>
    </row>
    <row r="1072" spans="1:8" x14ac:dyDescent="0.25">
      <c r="A1072" s="1">
        <v>43678</v>
      </c>
      <c r="B1072" t="s">
        <v>94</v>
      </c>
      <c r="C1072" t="s">
        <v>48</v>
      </c>
      <c r="D1072">
        <v>310</v>
      </c>
      <c r="E1072">
        <v>310</v>
      </c>
      <c r="F1072">
        <v>0</v>
      </c>
      <c r="G1072">
        <v>0</v>
      </c>
      <c r="H1072" t="s">
        <v>81</v>
      </c>
    </row>
    <row r="1073" spans="1:8" x14ac:dyDescent="0.25">
      <c r="A1073" s="1">
        <v>43678</v>
      </c>
      <c r="B1073" t="s">
        <v>94</v>
      </c>
      <c r="C1073" t="s">
        <v>50</v>
      </c>
      <c r="D1073">
        <v>1999</v>
      </c>
      <c r="E1073">
        <v>1999</v>
      </c>
      <c r="F1073">
        <v>0</v>
      </c>
      <c r="G1073">
        <v>0</v>
      </c>
      <c r="H1073" t="s">
        <v>81</v>
      </c>
    </row>
    <row r="1074" spans="1:8" x14ac:dyDescent="0.25">
      <c r="A1074" s="1">
        <v>43678</v>
      </c>
      <c r="B1074" t="s">
        <v>159</v>
      </c>
      <c r="C1074" t="s">
        <v>46</v>
      </c>
      <c r="D1074">
        <v>110</v>
      </c>
      <c r="E1074">
        <v>110</v>
      </c>
      <c r="F1074">
        <v>0</v>
      </c>
      <c r="G1074">
        <v>0</v>
      </c>
      <c r="H1074" t="s">
        <v>81</v>
      </c>
    </row>
    <row r="1075" spans="1:8" x14ac:dyDescent="0.25">
      <c r="A1075" s="1">
        <v>43678</v>
      </c>
      <c r="B1075" t="s">
        <v>159</v>
      </c>
      <c r="C1075" t="s">
        <v>47</v>
      </c>
      <c r="D1075">
        <v>60</v>
      </c>
      <c r="E1075">
        <v>60</v>
      </c>
      <c r="F1075">
        <v>0</v>
      </c>
      <c r="G1075">
        <v>0</v>
      </c>
      <c r="H1075" t="s">
        <v>81</v>
      </c>
    </row>
    <row r="1076" spans="1:8" x14ac:dyDescent="0.25">
      <c r="A1076" s="1">
        <v>43678</v>
      </c>
      <c r="B1076" t="s">
        <v>159</v>
      </c>
      <c r="C1076" t="s">
        <v>48</v>
      </c>
      <c r="D1076">
        <v>37</v>
      </c>
      <c r="E1076">
        <v>37</v>
      </c>
      <c r="F1076">
        <v>0</v>
      </c>
      <c r="G1076">
        <v>0</v>
      </c>
      <c r="H1076" t="s">
        <v>81</v>
      </c>
    </row>
    <row r="1077" spans="1:8" x14ac:dyDescent="0.25">
      <c r="A1077" s="1">
        <v>43678</v>
      </c>
      <c r="B1077" t="s">
        <v>159</v>
      </c>
      <c r="C1077" t="s">
        <v>50</v>
      </c>
      <c r="D1077">
        <v>92</v>
      </c>
      <c r="E1077">
        <v>92</v>
      </c>
      <c r="F1077">
        <v>0</v>
      </c>
      <c r="G1077">
        <v>0</v>
      </c>
      <c r="H1077" t="s">
        <v>81</v>
      </c>
    </row>
    <row r="1078" spans="1:8" x14ac:dyDescent="0.25">
      <c r="A1078" s="1">
        <v>43678</v>
      </c>
      <c r="B1078" t="s">
        <v>160</v>
      </c>
      <c r="C1078" t="s">
        <v>46</v>
      </c>
      <c r="D1078">
        <v>22</v>
      </c>
      <c r="E1078">
        <v>22</v>
      </c>
      <c r="F1078">
        <v>0</v>
      </c>
      <c r="G1078">
        <v>0</v>
      </c>
      <c r="H1078" t="s">
        <v>81</v>
      </c>
    </row>
    <row r="1079" spans="1:8" x14ac:dyDescent="0.25">
      <c r="A1079" s="1">
        <v>43678</v>
      </c>
      <c r="B1079" t="s">
        <v>160</v>
      </c>
      <c r="C1079" t="s">
        <v>47</v>
      </c>
      <c r="D1079">
        <v>23</v>
      </c>
      <c r="E1079">
        <v>23</v>
      </c>
      <c r="F1079">
        <v>0</v>
      </c>
      <c r="G1079">
        <v>0</v>
      </c>
      <c r="H1079" t="s">
        <v>81</v>
      </c>
    </row>
    <row r="1080" spans="1:8" x14ac:dyDescent="0.25">
      <c r="A1080" s="1">
        <v>43678</v>
      </c>
      <c r="B1080" t="s">
        <v>160</v>
      </c>
      <c r="C1080" t="s">
        <v>48</v>
      </c>
      <c r="D1080">
        <v>14</v>
      </c>
      <c r="E1080">
        <v>14</v>
      </c>
      <c r="F1080">
        <v>0</v>
      </c>
      <c r="G1080">
        <v>0</v>
      </c>
      <c r="H1080" t="s">
        <v>81</v>
      </c>
    </row>
    <row r="1081" spans="1:8" x14ac:dyDescent="0.25">
      <c r="A1081" s="1">
        <v>43678</v>
      </c>
      <c r="B1081" t="s">
        <v>160</v>
      </c>
      <c r="C1081" t="s">
        <v>50</v>
      </c>
      <c r="D1081">
        <v>99</v>
      </c>
      <c r="E1081">
        <v>99</v>
      </c>
      <c r="F1081">
        <v>0</v>
      </c>
      <c r="G1081">
        <v>0</v>
      </c>
      <c r="H1081" t="s">
        <v>81</v>
      </c>
    </row>
    <row r="1082" spans="1:8" x14ac:dyDescent="0.25">
      <c r="A1082" s="1">
        <v>43678</v>
      </c>
      <c r="B1082" t="s">
        <v>13</v>
      </c>
      <c r="C1082" t="s">
        <v>46</v>
      </c>
      <c r="D1082">
        <v>172</v>
      </c>
      <c r="E1082">
        <v>172</v>
      </c>
      <c r="F1082">
        <v>0</v>
      </c>
      <c r="G1082">
        <v>0</v>
      </c>
      <c r="H1082" t="s">
        <v>81</v>
      </c>
    </row>
    <row r="1083" spans="1:8" x14ac:dyDescent="0.25">
      <c r="A1083" s="1">
        <v>43678</v>
      </c>
      <c r="B1083" t="s">
        <v>13</v>
      </c>
      <c r="C1083" t="s">
        <v>47</v>
      </c>
      <c r="D1083">
        <v>86</v>
      </c>
      <c r="E1083">
        <v>86</v>
      </c>
      <c r="F1083">
        <v>0</v>
      </c>
      <c r="G1083">
        <v>0</v>
      </c>
      <c r="H1083" t="s">
        <v>81</v>
      </c>
    </row>
    <row r="1084" spans="1:8" x14ac:dyDescent="0.25">
      <c r="A1084" s="1">
        <v>43678</v>
      </c>
      <c r="B1084" t="s">
        <v>13</v>
      </c>
      <c r="C1084" t="s">
        <v>48</v>
      </c>
      <c r="D1084">
        <v>62</v>
      </c>
      <c r="E1084">
        <v>62</v>
      </c>
      <c r="F1084">
        <v>0</v>
      </c>
      <c r="G1084">
        <v>0</v>
      </c>
      <c r="H1084" t="s">
        <v>81</v>
      </c>
    </row>
    <row r="1085" spans="1:8" x14ac:dyDescent="0.25">
      <c r="A1085" s="1">
        <v>43678</v>
      </c>
      <c r="B1085" t="s">
        <v>13</v>
      </c>
      <c r="C1085" t="s">
        <v>50</v>
      </c>
      <c r="D1085">
        <v>104</v>
      </c>
      <c r="E1085">
        <v>104</v>
      </c>
      <c r="F1085">
        <v>0</v>
      </c>
      <c r="G1085">
        <v>0</v>
      </c>
      <c r="H1085" t="s">
        <v>81</v>
      </c>
    </row>
    <row r="1086" spans="1:8" x14ac:dyDescent="0.25">
      <c r="A1086" s="1">
        <v>43678</v>
      </c>
      <c r="B1086" t="s">
        <v>95</v>
      </c>
      <c r="C1086" t="s">
        <v>46</v>
      </c>
      <c r="D1086">
        <v>630</v>
      </c>
      <c r="E1086">
        <v>630</v>
      </c>
      <c r="F1086">
        <v>0</v>
      </c>
      <c r="G1086">
        <v>0</v>
      </c>
      <c r="H1086" t="s">
        <v>81</v>
      </c>
    </row>
    <row r="1087" spans="1:8" x14ac:dyDescent="0.25">
      <c r="A1087" s="1">
        <v>43678</v>
      </c>
      <c r="B1087" t="s">
        <v>95</v>
      </c>
      <c r="C1087" t="s">
        <v>47</v>
      </c>
      <c r="D1087">
        <v>268</v>
      </c>
      <c r="E1087">
        <v>268</v>
      </c>
      <c r="F1087">
        <v>0</v>
      </c>
      <c r="G1087">
        <v>0</v>
      </c>
      <c r="H1087" t="s">
        <v>81</v>
      </c>
    </row>
    <row r="1088" spans="1:8" x14ac:dyDescent="0.25">
      <c r="A1088" s="1">
        <v>43678</v>
      </c>
      <c r="B1088" t="s">
        <v>95</v>
      </c>
      <c r="C1088" t="s">
        <v>48</v>
      </c>
      <c r="D1088">
        <v>197</v>
      </c>
      <c r="E1088">
        <v>197</v>
      </c>
      <c r="F1088">
        <v>0</v>
      </c>
      <c r="G1088">
        <v>0</v>
      </c>
      <c r="H1088" t="s">
        <v>81</v>
      </c>
    </row>
    <row r="1089" spans="1:8" x14ac:dyDescent="0.25">
      <c r="A1089" s="1">
        <v>43678</v>
      </c>
      <c r="B1089" t="s">
        <v>95</v>
      </c>
      <c r="C1089" t="s">
        <v>50</v>
      </c>
      <c r="D1089">
        <v>275</v>
      </c>
      <c r="E1089">
        <v>275</v>
      </c>
      <c r="F1089">
        <v>0</v>
      </c>
      <c r="G1089">
        <v>0</v>
      </c>
      <c r="H1089" t="s">
        <v>81</v>
      </c>
    </row>
    <row r="1090" spans="1:8" x14ac:dyDescent="0.25">
      <c r="A1090" s="1">
        <v>43678</v>
      </c>
      <c r="B1090" t="s">
        <v>96</v>
      </c>
      <c r="C1090" t="s">
        <v>46</v>
      </c>
      <c r="D1090">
        <v>357</v>
      </c>
      <c r="E1090">
        <v>357</v>
      </c>
      <c r="F1090">
        <v>0</v>
      </c>
      <c r="G1090">
        <v>0</v>
      </c>
      <c r="H1090" t="s">
        <v>81</v>
      </c>
    </row>
    <row r="1091" spans="1:8" x14ac:dyDescent="0.25">
      <c r="A1091" s="1">
        <v>43678</v>
      </c>
      <c r="B1091" t="s">
        <v>96</v>
      </c>
      <c r="C1091" t="s">
        <v>47</v>
      </c>
      <c r="D1091">
        <v>526</v>
      </c>
      <c r="E1091">
        <v>526</v>
      </c>
      <c r="F1091">
        <v>0</v>
      </c>
      <c r="G1091">
        <v>0</v>
      </c>
      <c r="H1091" t="s">
        <v>81</v>
      </c>
    </row>
    <row r="1092" spans="1:8" x14ac:dyDescent="0.25">
      <c r="A1092" s="1">
        <v>43678</v>
      </c>
      <c r="B1092" t="s">
        <v>96</v>
      </c>
      <c r="C1092" t="s">
        <v>48</v>
      </c>
      <c r="D1092">
        <v>267</v>
      </c>
      <c r="E1092">
        <v>267</v>
      </c>
      <c r="F1092">
        <v>0</v>
      </c>
      <c r="G1092">
        <v>0</v>
      </c>
      <c r="H1092" t="s">
        <v>81</v>
      </c>
    </row>
    <row r="1093" spans="1:8" x14ac:dyDescent="0.25">
      <c r="A1093" s="1">
        <v>43678</v>
      </c>
      <c r="B1093" t="s">
        <v>96</v>
      </c>
      <c r="C1093" t="s">
        <v>50</v>
      </c>
      <c r="D1093">
        <v>663</v>
      </c>
      <c r="E1093">
        <v>663</v>
      </c>
      <c r="F1093">
        <v>0</v>
      </c>
      <c r="G1093">
        <v>0</v>
      </c>
      <c r="H1093" t="s">
        <v>81</v>
      </c>
    </row>
    <row r="1094" spans="1:8" x14ac:dyDescent="0.25">
      <c r="A1094" s="1">
        <v>43678</v>
      </c>
      <c r="B1094" t="s">
        <v>161</v>
      </c>
      <c r="C1094" t="s">
        <v>46</v>
      </c>
      <c r="D1094">
        <v>49</v>
      </c>
      <c r="E1094">
        <v>49</v>
      </c>
      <c r="F1094">
        <v>0</v>
      </c>
      <c r="G1094">
        <v>0</v>
      </c>
      <c r="H1094" t="s">
        <v>81</v>
      </c>
    </row>
    <row r="1095" spans="1:8" x14ac:dyDescent="0.25">
      <c r="A1095" s="1">
        <v>43678</v>
      </c>
      <c r="B1095" t="s">
        <v>161</v>
      </c>
      <c r="C1095" t="s">
        <v>47</v>
      </c>
      <c r="D1095">
        <v>139</v>
      </c>
      <c r="E1095">
        <v>139</v>
      </c>
      <c r="F1095">
        <v>0</v>
      </c>
      <c r="G1095">
        <v>0</v>
      </c>
      <c r="H1095" t="s">
        <v>81</v>
      </c>
    </row>
    <row r="1096" spans="1:8" x14ac:dyDescent="0.25">
      <c r="A1096" s="1">
        <v>43678</v>
      </c>
      <c r="B1096" t="s">
        <v>161</v>
      </c>
      <c r="C1096" t="s">
        <v>48</v>
      </c>
      <c r="D1096">
        <v>55</v>
      </c>
      <c r="E1096">
        <v>55</v>
      </c>
      <c r="F1096">
        <v>0</v>
      </c>
      <c r="G1096">
        <v>0</v>
      </c>
      <c r="H1096" t="s">
        <v>81</v>
      </c>
    </row>
    <row r="1097" spans="1:8" x14ac:dyDescent="0.25">
      <c r="A1097" s="1">
        <v>43678</v>
      </c>
      <c r="B1097" t="s">
        <v>161</v>
      </c>
      <c r="C1097" t="s">
        <v>50</v>
      </c>
      <c r="D1097">
        <v>377</v>
      </c>
      <c r="E1097">
        <v>377</v>
      </c>
      <c r="F1097">
        <v>0</v>
      </c>
      <c r="G1097">
        <v>0</v>
      </c>
      <c r="H1097" t="s">
        <v>81</v>
      </c>
    </row>
    <row r="1098" spans="1:8" x14ac:dyDescent="0.25">
      <c r="A1098" s="1">
        <v>43709</v>
      </c>
      <c r="B1098" t="s">
        <v>80</v>
      </c>
      <c r="C1098" t="s">
        <v>46</v>
      </c>
      <c r="D1098">
        <v>4498</v>
      </c>
      <c r="E1098">
        <v>4498</v>
      </c>
      <c r="F1098">
        <v>0</v>
      </c>
      <c r="G1098">
        <v>0</v>
      </c>
      <c r="H1098" t="s">
        <v>81</v>
      </c>
    </row>
    <row r="1099" spans="1:8" x14ac:dyDescent="0.25">
      <c r="A1099" s="1">
        <v>43709</v>
      </c>
      <c r="B1099" t="s">
        <v>80</v>
      </c>
      <c r="C1099" t="s">
        <v>47</v>
      </c>
      <c r="D1099">
        <v>4989</v>
      </c>
      <c r="E1099">
        <v>4989</v>
      </c>
      <c r="F1099">
        <v>0</v>
      </c>
      <c r="G1099">
        <v>0</v>
      </c>
      <c r="H1099" t="s">
        <v>81</v>
      </c>
    </row>
    <row r="1100" spans="1:8" x14ac:dyDescent="0.25">
      <c r="A1100" s="1">
        <v>43709</v>
      </c>
      <c r="B1100" t="s">
        <v>80</v>
      </c>
      <c r="C1100" t="s">
        <v>48</v>
      </c>
      <c r="D1100">
        <v>3004</v>
      </c>
      <c r="E1100">
        <v>3004</v>
      </c>
      <c r="F1100">
        <v>0</v>
      </c>
      <c r="G1100">
        <v>0</v>
      </c>
      <c r="H1100" t="s">
        <v>81</v>
      </c>
    </row>
    <row r="1101" spans="1:8" x14ac:dyDescent="0.25">
      <c r="A1101" s="1">
        <v>43709</v>
      </c>
      <c r="B1101" t="s">
        <v>80</v>
      </c>
      <c r="C1101" t="s">
        <v>49</v>
      </c>
      <c r="D1101">
        <v>1510</v>
      </c>
      <c r="E1101">
        <v>1510</v>
      </c>
      <c r="F1101">
        <v>0</v>
      </c>
      <c r="G1101">
        <v>0</v>
      </c>
      <c r="H1101" t="s">
        <v>81</v>
      </c>
    </row>
    <row r="1102" spans="1:8" x14ac:dyDescent="0.25">
      <c r="A1102" s="1">
        <v>43709</v>
      </c>
      <c r="B1102" t="s">
        <v>80</v>
      </c>
      <c r="C1102" t="s">
        <v>50</v>
      </c>
      <c r="D1102">
        <v>9758</v>
      </c>
      <c r="E1102">
        <v>9758</v>
      </c>
      <c r="F1102">
        <v>0</v>
      </c>
      <c r="G1102">
        <v>0</v>
      </c>
      <c r="H1102" t="s">
        <v>81</v>
      </c>
    </row>
    <row r="1103" spans="1:8" x14ac:dyDescent="0.25">
      <c r="A1103" s="1">
        <v>43709</v>
      </c>
      <c r="B1103" t="s">
        <v>145</v>
      </c>
      <c r="C1103" t="s">
        <v>46</v>
      </c>
      <c r="D1103">
        <v>136</v>
      </c>
      <c r="E1103">
        <v>136</v>
      </c>
      <c r="F1103">
        <v>0</v>
      </c>
      <c r="G1103">
        <v>0</v>
      </c>
      <c r="H1103" t="s">
        <v>81</v>
      </c>
    </row>
    <row r="1104" spans="1:8" x14ac:dyDescent="0.25">
      <c r="A1104" s="1">
        <v>43709</v>
      </c>
      <c r="B1104" t="s">
        <v>145</v>
      </c>
      <c r="C1104" t="s">
        <v>47</v>
      </c>
      <c r="D1104">
        <v>225</v>
      </c>
      <c r="E1104">
        <v>225</v>
      </c>
      <c r="F1104">
        <v>0</v>
      </c>
      <c r="G1104">
        <v>0</v>
      </c>
      <c r="H1104" t="s">
        <v>81</v>
      </c>
    </row>
    <row r="1105" spans="1:8" x14ac:dyDescent="0.25">
      <c r="A1105" s="1">
        <v>43709</v>
      </c>
      <c r="B1105" t="s">
        <v>145</v>
      </c>
      <c r="C1105" t="s">
        <v>48</v>
      </c>
      <c r="D1105">
        <v>80</v>
      </c>
      <c r="E1105">
        <v>80</v>
      </c>
      <c r="F1105">
        <v>0</v>
      </c>
      <c r="G1105">
        <v>0</v>
      </c>
      <c r="H1105" t="s">
        <v>81</v>
      </c>
    </row>
    <row r="1106" spans="1:8" x14ac:dyDescent="0.25">
      <c r="A1106" s="1">
        <v>43709</v>
      </c>
      <c r="B1106" t="s">
        <v>145</v>
      </c>
      <c r="C1106" t="s">
        <v>50</v>
      </c>
      <c r="D1106">
        <v>278</v>
      </c>
      <c r="E1106">
        <v>278</v>
      </c>
      <c r="F1106">
        <v>0</v>
      </c>
      <c r="G1106">
        <v>0</v>
      </c>
      <c r="H1106" t="s">
        <v>81</v>
      </c>
    </row>
    <row r="1107" spans="1:8" x14ac:dyDescent="0.25">
      <c r="A1107" s="1">
        <v>43709</v>
      </c>
      <c r="B1107" t="s">
        <v>83</v>
      </c>
      <c r="C1107" t="s">
        <v>46</v>
      </c>
      <c r="D1107">
        <v>30</v>
      </c>
      <c r="E1107">
        <v>30</v>
      </c>
      <c r="F1107">
        <v>0</v>
      </c>
      <c r="G1107">
        <v>0</v>
      </c>
      <c r="H1107" t="s">
        <v>81</v>
      </c>
    </row>
    <row r="1108" spans="1:8" x14ac:dyDescent="0.25">
      <c r="A1108" s="1">
        <v>43709</v>
      </c>
      <c r="B1108" t="s">
        <v>83</v>
      </c>
      <c r="C1108" t="s">
        <v>47</v>
      </c>
      <c r="D1108">
        <v>75</v>
      </c>
      <c r="E1108">
        <v>75</v>
      </c>
      <c r="F1108">
        <v>0</v>
      </c>
      <c r="G1108">
        <v>0</v>
      </c>
      <c r="H1108" t="s">
        <v>81</v>
      </c>
    </row>
    <row r="1109" spans="1:8" x14ac:dyDescent="0.25">
      <c r="A1109" s="1">
        <v>43709</v>
      </c>
      <c r="B1109" t="s">
        <v>83</v>
      </c>
      <c r="C1109" t="s">
        <v>48</v>
      </c>
      <c r="D1109">
        <v>47</v>
      </c>
      <c r="E1109">
        <v>47</v>
      </c>
      <c r="F1109">
        <v>0</v>
      </c>
      <c r="G1109">
        <v>0</v>
      </c>
      <c r="H1109" t="s">
        <v>81</v>
      </c>
    </row>
    <row r="1110" spans="1:8" x14ac:dyDescent="0.25">
      <c r="A1110" s="1">
        <v>43709</v>
      </c>
      <c r="B1110" t="s">
        <v>83</v>
      </c>
      <c r="C1110" t="s">
        <v>50</v>
      </c>
      <c r="D1110">
        <v>87</v>
      </c>
      <c r="E1110">
        <v>87</v>
      </c>
      <c r="F1110">
        <v>0</v>
      </c>
      <c r="G1110">
        <v>0</v>
      </c>
      <c r="H1110" t="s">
        <v>81</v>
      </c>
    </row>
    <row r="1111" spans="1:8" x14ac:dyDescent="0.25">
      <c r="A1111" s="1">
        <v>43709</v>
      </c>
      <c r="B1111" t="s">
        <v>84</v>
      </c>
      <c r="C1111" t="s">
        <v>46</v>
      </c>
      <c r="D1111">
        <v>204</v>
      </c>
      <c r="E1111">
        <v>204</v>
      </c>
      <c r="F1111">
        <v>0</v>
      </c>
      <c r="G1111">
        <v>0</v>
      </c>
      <c r="H1111" t="s">
        <v>81</v>
      </c>
    </row>
    <row r="1112" spans="1:8" x14ac:dyDescent="0.25">
      <c r="A1112" s="1">
        <v>43709</v>
      </c>
      <c r="B1112" t="s">
        <v>84</v>
      </c>
      <c r="C1112" t="s">
        <v>47</v>
      </c>
      <c r="D1112">
        <v>69</v>
      </c>
      <c r="E1112">
        <v>69</v>
      </c>
      <c r="F1112">
        <v>0</v>
      </c>
      <c r="G1112">
        <v>0</v>
      </c>
      <c r="H1112" t="s">
        <v>81</v>
      </c>
    </row>
    <row r="1113" spans="1:8" x14ac:dyDescent="0.25">
      <c r="A1113" s="1">
        <v>43709</v>
      </c>
      <c r="B1113" t="s">
        <v>84</v>
      </c>
      <c r="C1113" t="s">
        <v>48</v>
      </c>
      <c r="D1113">
        <v>149</v>
      </c>
      <c r="E1113">
        <v>149</v>
      </c>
      <c r="F1113">
        <v>0</v>
      </c>
      <c r="G1113">
        <v>0</v>
      </c>
      <c r="H1113" t="s">
        <v>81</v>
      </c>
    </row>
    <row r="1114" spans="1:8" x14ac:dyDescent="0.25">
      <c r="A1114" s="1">
        <v>43709</v>
      </c>
      <c r="B1114" t="s">
        <v>84</v>
      </c>
      <c r="C1114" t="s">
        <v>50</v>
      </c>
      <c r="D1114">
        <v>10</v>
      </c>
      <c r="E1114">
        <v>10</v>
      </c>
      <c r="F1114">
        <v>0</v>
      </c>
      <c r="G1114">
        <v>0</v>
      </c>
      <c r="H1114" t="s">
        <v>81</v>
      </c>
    </row>
    <row r="1115" spans="1:8" x14ac:dyDescent="0.25">
      <c r="A1115" s="1">
        <v>43709</v>
      </c>
      <c r="B1115" t="s">
        <v>85</v>
      </c>
      <c r="C1115" t="s">
        <v>46</v>
      </c>
      <c r="D1115">
        <v>117</v>
      </c>
      <c r="E1115">
        <v>117</v>
      </c>
      <c r="F1115">
        <v>0</v>
      </c>
      <c r="G1115">
        <v>0</v>
      </c>
      <c r="H1115" t="s">
        <v>81</v>
      </c>
    </row>
    <row r="1116" spans="1:8" x14ac:dyDescent="0.25">
      <c r="A1116" s="1">
        <v>43709</v>
      </c>
      <c r="B1116" t="s">
        <v>85</v>
      </c>
      <c r="C1116" t="s">
        <v>47</v>
      </c>
      <c r="D1116">
        <v>212</v>
      </c>
      <c r="E1116">
        <v>212</v>
      </c>
      <c r="F1116">
        <v>0</v>
      </c>
      <c r="G1116">
        <v>0</v>
      </c>
      <c r="H1116" t="s">
        <v>81</v>
      </c>
    </row>
    <row r="1117" spans="1:8" x14ac:dyDescent="0.25">
      <c r="A1117" s="1">
        <v>43709</v>
      </c>
      <c r="B1117" t="s">
        <v>85</v>
      </c>
      <c r="C1117" t="s">
        <v>48</v>
      </c>
      <c r="D1117">
        <v>137</v>
      </c>
      <c r="E1117">
        <v>137</v>
      </c>
      <c r="F1117">
        <v>0</v>
      </c>
      <c r="G1117">
        <v>0</v>
      </c>
      <c r="H1117" t="s">
        <v>81</v>
      </c>
    </row>
    <row r="1118" spans="1:8" x14ac:dyDescent="0.25">
      <c r="A1118" s="1">
        <v>43709</v>
      </c>
      <c r="B1118" t="s">
        <v>85</v>
      </c>
      <c r="C1118" t="s">
        <v>49</v>
      </c>
      <c r="D1118">
        <v>1056</v>
      </c>
      <c r="E1118">
        <v>1056</v>
      </c>
      <c r="F1118">
        <v>0</v>
      </c>
      <c r="G1118">
        <v>0</v>
      </c>
      <c r="H1118" t="s">
        <v>81</v>
      </c>
    </row>
    <row r="1119" spans="1:8" x14ac:dyDescent="0.25">
      <c r="A1119" s="1">
        <v>43709</v>
      </c>
      <c r="B1119" t="s">
        <v>85</v>
      </c>
      <c r="C1119" t="s">
        <v>50</v>
      </c>
      <c r="D1119">
        <v>1822</v>
      </c>
      <c r="E1119">
        <v>1822</v>
      </c>
      <c r="F1119">
        <v>0</v>
      </c>
      <c r="G1119">
        <v>0</v>
      </c>
      <c r="H1119" t="s">
        <v>81</v>
      </c>
    </row>
    <row r="1120" spans="1:8" x14ac:dyDescent="0.25">
      <c r="A1120" s="1">
        <v>43709</v>
      </c>
      <c r="B1120" t="s">
        <v>146</v>
      </c>
      <c r="C1120" t="s">
        <v>46</v>
      </c>
      <c r="D1120">
        <v>24</v>
      </c>
      <c r="E1120">
        <v>24</v>
      </c>
      <c r="F1120">
        <v>0</v>
      </c>
      <c r="G1120">
        <v>0</v>
      </c>
      <c r="H1120" t="s">
        <v>81</v>
      </c>
    </row>
    <row r="1121" spans="1:8" x14ac:dyDescent="0.25">
      <c r="A1121" s="1">
        <v>43709</v>
      </c>
      <c r="B1121" t="s">
        <v>146</v>
      </c>
      <c r="C1121" t="s">
        <v>47</v>
      </c>
      <c r="D1121">
        <v>38</v>
      </c>
      <c r="E1121">
        <v>38</v>
      </c>
      <c r="F1121">
        <v>0</v>
      </c>
      <c r="G1121">
        <v>0</v>
      </c>
      <c r="H1121" t="s">
        <v>81</v>
      </c>
    </row>
    <row r="1122" spans="1:8" x14ac:dyDescent="0.25">
      <c r="A1122" s="1">
        <v>43709</v>
      </c>
      <c r="B1122" t="s">
        <v>146</v>
      </c>
      <c r="C1122" t="s">
        <v>48</v>
      </c>
      <c r="D1122">
        <v>16</v>
      </c>
      <c r="E1122">
        <v>16</v>
      </c>
      <c r="F1122">
        <v>0</v>
      </c>
      <c r="G1122">
        <v>0</v>
      </c>
      <c r="H1122" t="s">
        <v>81</v>
      </c>
    </row>
    <row r="1123" spans="1:8" x14ac:dyDescent="0.25">
      <c r="A1123" s="1">
        <v>43709</v>
      </c>
      <c r="B1123" t="s">
        <v>146</v>
      </c>
      <c r="C1123" t="s">
        <v>49</v>
      </c>
      <c r="D1123">
        <v>68</v>
      </c>
      <c r="E1123">
        <v>68</v>
      </c>
      <c r="F1123">
        <v>0</v>
      </c>
      <c r="G1123">
        <v>0</v>
      </c>
      <c r="H1123" t="s">
        <v>81</v>
      </c>
    </row>
    <row r="1124" spans="1:8" x14ac:dyDescent="0.25">
      <c r="A1124" s="1">
        <v>43709</v>
      </c>
      <c r="B1124" t="s">
        <v>146</v>
      </c>
      <c r="C1124" t="s">
        <v>50</v>
      </c>
      <c r="D1124">
        <v>61</v>
      </c>
      <c r="E1124">
        <v>61</v>
      </c>
      <c r="F1124">
        <v>0</v>
      </c>
      <c r="G1124">
        <v>0</v>
      </c>
      <c r="H1124" t="s">
        <v>81</v>
      </c>
    </row>
    <row r="1125" spans="1:8" x14ac:dyDescent="0.25">
      <c r="A1125" s="1">
        <v>43709</v>
      </c>
      <c r="B1125" t="s">
        <v>86</v>
      </c>
      <c r="C1125" t="s">
        <v>46</v>
      </c>
      <c r="D1125">
        <v>633</v>
      </c>
      <c r="E1125">
        <v>633</v>
      </c>
      <c r="F1125">
        <v>0</v>
      </c>
      <c r="G1125">
        <v>0</v>
      </c>
      <c r="H1125" t="s">
        <v>81</v>
      </c>
    </row>
    <row r="1126" spans="1:8" x14ac:dyDescent="0.25">
      <c r="A1126" s="1">
        <v>43709</v>
      </c>
      <c r="B1126" t="s">
        <v>86</v>
      </c>
      <c r="C1126" t="s">
        <v>47</v>
      </c>
      <c r="D1126">
        <v>577</v>
      </c>
      <c r="E1126">
        <v>577</v>
      </c>
      <c r="F1126">
        <v>0</v>
      </c>
      <c r="G1126">
        <v>0</v>
      </c>
      <c r="H1126" t="s">
        <v>81</v>
      </c>
    </row>
    <row r="1127" spans="1:8" x14ac:dyDescent="0.25">
      <c r="A1127" s="1">
        <v>43709</v>
      </c>
      <c r="B1127" t="s">
        <v>86</v>
      </c>
      <c r="C1127" t="s">
        <v>48</v>
      </c>
      <c r="D1127">
        <v>330</v>
      </c>
      <c r="E1127">
        <v>330</v>
      </c>
      <c r="F1127">
        <v>0</v>
      </c>
      <c r="G1127">
        <v>0</v>
      </c>
      <c r="H1127" t="s">
        <v>81</v>
      </c>
    </row>
    <row r="1128" spans="1:8" x14ac:dyDescent="0.25">
      <c r="A1128" s="1">
        <v>43709</v>
      </c>
      <c r="B1128" t="s">
        <v>86</v>
      </c>
      <c r="C1128" t="s">
        <v>49</v>
      </c>
      <c r="D1128">
        <v>386</v>
      </c>
      <c r="E1128">
        <v>386</v>
      </c>
      <c r="F1128">
        <v>0</v>
      </c>
      <c r="G1128">
        <v>0</v>
      </c>
      <c r="H1128" t="s">
        <v>81</v>
      </c>
    </row>
    <row r="1129" spans="1:8" x14ac:dyDescent="0.25">
      <c r="A1129" s="1">
        <v>43709</v>
      </c>
      <c r="B1129" t="s">
        <v>86</v>
      </c>
      <c r="C1129" t="s">
        <v>50</v>
      </c>
      <c r="D1129">
        <v>1191</v>
      </c>
      <c r="E1129">
        <v>1191</v>
      </c>
      <c r="F1129">
        <v>0</v>
      </c>
      <c r="G1129">
        <v>0</v>
      </c>
      <c r="H1129" t="s">
        <v>81</v>
      </c>
    </row>
    <row r="1130" spans="1:8" x14ac:dyDescent="0.25">
      <c r="A1130" s="1">
        <v>43709</v>
      </c>
      <c r="B1130" t="s">
        <v>87</v>
      </c>
      <c r="C1130" t="s">
        <v>46</v>
      </c>
      <c r="D1130">
        <v>26</v>
      </c>
      <c r="E1130">
        <v>26</v>
      </c>
      <c r="F1130">
        <v>0</v>
      </c>
      <c r="G1130">
        <v>0</v>
      </c>
      <c r="H1130" t="s">
        <v>81</v>
      </c>
    </row>
    <row r="1131" spans="1:8" x14ac:dyDescent="0.25">
      <c r="A1131" s="1">
        <v>43709</v>
      </c>
      <c r="B1131" t="s">
        <v>87</v>
      </c>
      <c r="C1131" t="s">
        <v>47</v>
      </c>
      <c r="D1131">
        <v>114</v>
      </c>
      <c r="E1131">
        <v>114</v>
      </c>
      <c r="F1131">
        <v>0</v>
      </c>
      <c r="G1131">
        <v>0</v>
      </c>
      <c r="H1131" t="s">
        <v>81</v>
      </c>
    </row>
    <row r="1132" spans="1:8" x14ac:dyDescent="0.25">
      <c r="A1132" s="1">
        <v>43709</v>
      </c>
      <c r="B1132" t="s">
        <v>87</v>
      </c>
      <c r="C1132" t="s">
        <v>48</v>
      </c>
      <c r="D1132">
        <v>55</v>
      </c>
      <c r="E1132">
        <v>55</v>
      </c>
      <c r="F1132">
        <v>0</v>
      </c>
      <c r="G1132">
        <v>0</v>
      </c>
      <c r="H1132" t="s">
        <v>81</v>
      </c>
    </row>
    <row r="1133" spans="1:8" x14ac:dyDescent="0.25">
      <c r="A1133" s="1">
        <v>43709</v>
      </c>
      <c r="B1133" t="s">
        <v>87</v>
      </c>
      <c r="C1133" t="s">
        <v>50</v>
      </c>
      <c r="D1133">
        <v>78</v>
      </c>
      <c r="E1133">
        <v>78</v>
      </c>
      <c r="F1133">
        <v>0</v>
      </c>
      <c r="G1133">
        <v>0</v>
      </c>
      <c r="H1133" t="s">
        <v>81</v>
      </c>
    </row>
    <row r="1134" spans="1:8" x14ac:dyDescent="0.25">
      <c r="A1134" s="1">
        <v>43709</v>
      </c>
      <c r="B1134" t="s">
        <v>88</v>
      </c>
      <c r="C1134" t="s">
        <v>46</v>
      </c>
      <c r="D1134">
        <v>220</v>
      </c>
      <c r="E1134">
        <v>220</v>
      </c>
      <c r="F1134">
        <v>0</v>
      </c>
      <c r="G1134">
        <v>0</v>
      </c>
      <c r="H1134" t="s">
        <v>81</v>
      </c>
    </row>
    <row r="1135" spans="1:8" x14ac:dyDescent="0.25">
      <c r="A1135" s="1">
        <v>43709</v>
      </c>
      <c r="B1135" t="s">
        <v>88</v>
      </c>
      <c r="C1135" t="s">
        <v>47</v>
      </c>
      <c r="D1135">
        <v>303</v>
      </c>
      <c r="E1135">
        <v>303</v>
      </c>
      <c r="F1135">
        <v>0</v>
      </c>
      <c r="G1135">
        <v>0</v>
      </c>
      <c r="H1135" t="s">
        <v>81</v>
      </c>
    </row>
    <row r="1136" spans="1:8" x14ac:dyDescent="0.25">
      <c r="A1136" s="1">
        <v>43709</v>
      </c>
      <c r="B1136" t="s">
        <v>88</v>
      </c>
      <c r="C1136" t="s">
        <v>48</v>
      </c>
      <c r="D1136">
        <v>153</v>
      </c>
      <c r="E1136">
        <v>153</v>
      </c>
      <c r="F1136">
        <v>0</v>
      </c>
      <c r="G1136">
        <v>0</v>
      </c>
      <c r="H1136" t="s">
        <v>81</v>
      </c>
    </row>
    <row r="1137" spans="1:8" x14ac:dyDescent="0.25">
      <c r="A1137" s="1">
        <v>43709</v>
      </c>
      <c r="B1137" t="s">
        <v>88</v>
      </c>
      <c r="C1137" t="s">
        <v>49</v>
      </c>
      <c r="D1137">
        <v>68</v>
      </c>
      <c r="E1137">
        <v>68</v>
      </c>
      <c r="F1137">
        <v>0</v>
      </c>
      <c r="G1137">
        <v>0</v>
      </c>
      <c r="H1137" t="s">
        <v>81</v>
      </c>
    </row>
    <row r="1138" spans="1:8" x14ac:dyDescent="0.25">
      <c r="A1138" s="1">
        <v>43709</v>
      </c>
      <c r="B1138" t="s">
        <v>88</v>
      </c>
      <c r="C1138" t="s">
        <v>50</v>
      </c>
      <c r="D1138">
        <v>645</v>
      </c>
      <c r="E1138">
        <v>645</v>
      </c>
      <c r="F1138">
        <v>0</v>
      </c>
      <c r="G1138">
        <v>0</v>
      </c>
      <c r="H1138" t="s">
        <v>81</v>
      </c>
    </row>
    <row r="1139" spans="1:8" x14ac:dyDescent="0.25">
      <c r="A1139" s="1">
        <v>43709</v>
      </c>
      <c r="B1139" t="s">
        <v>89</v>
      </c>
      <c r="C1139" t="s">
        <v>46</v>
      </c>
      <c r="D1139">
        <v>523</v>
      </c>
      <c r="E1139">
        <v>523</v>
      </c>
      <c r="F1139">
        <v>0</v>
      </c>
      <c r="G1139">
        <v>0</v>
      </c>
      <c r="H1139" t="s">
        <v>81</v>
      </c>
    </row>
    <row r="1140" spans="1:8" x14ac:dyDescent="0.25">
      <c r="A1140" s="1">
        <v>43709</v>
      </c>
      <c r="B1140" t="s">
        <v>89</v>
      </c>
      <c r="C1140" t="s">
        <v>47</v>
      </c>
      <c r="D1140">
        <v>528</v>
      </c>
      <c r="E1140">
        <v>528</v>
      </c>
      <c r="F1140">
        <v>0</v>
      </c>
      <c r="G1140">
        <v>0</v>
      </c>
      <c r="H1140" t="s">
        <v>81</v>
      </c>
    </row>
    <row r="1141" spans="1:8" x14ac:dyDescent="0.25">
      <c r="A1141" s="1">
        <v>43709</v>
      </c>
      <c r="B1141" t="s">
        <v>89</v>
      </c>
      <c r="C1141" t="s">
        <v>48</v>
      </c>
      <c r="D1141">
        <v>280</v>
      </c>
      <c r="E1141">
        <v>280</v>
      </c>
      <c r="F1141">
        <v>0</v>
      </c>
      <c r="G1141">
        <v>0</v>
      </c>
      <c r="H1141" t="s">
        <v>81</v>
      </c>
    </row>
    <row r="1142" spans="1:8" x14ac:dyDescent="0.25">
      <c r="A1142" s="1">
        <v>43709</v>
      </c>
      <c r="B1142" t="s">
        <v>89</v>
      </c>
      <c r="C1142" t="s">
        <v>50</v>
      </c>
      <c r="D1142">
        <v>502</v>
      </c>
      <c r="E1142">
        <v>502</v>
      </c>
      <c r="F1142">
        <v>0</v>
      </c>
      <c r="G1142">
        <v>0</v>
      </c>
      <c r="H1142" t="s">
        <v>81</v>
      </c>
    </row>
    <row r="1143" spans="1:8" x14ac:dyDescent="0.25">
      <c r="A1143" s="1">
        <v>43709</v>
      </c>
      <c r="B1143" t="s">
        <v>90</v>
      </c>
      <c r="C1143" t="s">
        <v>46</v>
      </c>
      <c r="D1143">
        <v>73</v>
      </c>
      <c r="E1143">
        <v>73</v>
      </c>
      <c r="F1143">
        <v>0</v>
      </c>
      <c r="G1143">
        <v>0</v>
      </c>
      <c r="H1143" t="s">
        <v>81</v>
      </c>
    </row>
    <row r="1144" spans="1:8" x14ac:dyDescent="0.25">
      <c r="A1144" s="1">
        <v>43709</v>
      </c>
      <c r="B1144" t="s">
        <v>90</v>
      </c>
      <c r="C1144" t="s">
        <v>47</v>
      </c>
      <c r="D1144">
        <v>159</v>
      </c>
      <c r="E1144">
        <v>159</v>
      </c>
      <c r="F1144">
        <v>0</v>
      </c>
      <c r="G1144">
        <v>0</v>
      </c>
      <c r="H1144" t="s">
        <v>81</v>
      </c>
    </row>
    <row r="1145" spans="1:8" x14ac:dyDescent="0.25">
      <c r="A1145" s="1">
        <v>43709</v>
      </c>
      <c r="B1145" t="s">
        <v>90</v>
      </c>
      <c r="C1145" t="s">
        <v>48</v>
      </c>
      <c r="D1145">
        <v>131</v>
      </c>
      <c r="E1145">
        <v>131</v>
      </c>
      <c r="F1145">
        <v>0</v>
      </c>
      <c r="G1145">
        <v>0</v>
      </c>
      <c r="H1145" t="s">
        <v>81</v>
      </c>
    </row>
    <row r="1146" spans="1:8" x14ac:dyDescent="0.25">
      <c r="A1146" s="1">
        <v>43709</v>
      </c>
      <c r="B1146" t="s">
        <v>90</v>
      </c>
      <c r="C1146" t="s">
        <v>50</v>
      </c>
      <c r="D1146">
        <v>445</v>
      </c>
      <c r="E1146">
        <v>445</v>
      </c>
      <c r="F1146">
        <v>0</v>
      </c>
      <c r="G1146">
        <v>0</v>
      </c>
      <c r="H1146" t="s">
        <v>81</v>
      </c>
    </row>
    <row r="1147" spans="1:8" x14ac:dyDescent="0.25">
      <c r="A1147" s="1">
        <v>43709</v>
      </c>
      <c r="B1147" t="s">
        <v>147</v>
      </c>
      <c r="C1147" t="s">
        <v>46</v>
      </c>
      <c r="D1147">
        <v>21</v>
      </c>
      <c r="E1147">
        <v>21</v>
      </c>
      <c r="F1147">
        <v>0</v>
      </c>
      <c r="G1147">
        <v>0</v>
      </c>
      <c r="H1147" t="s">
        <v>81</v>
      </c>
    </row>
    <row r="1148" spans="1:8" x14ac:dyDescent="0.25">
      <c r="A1148" s="1">
        <v>43709</v>
      </c>
      <c r="B1148" t="s">
        <v>147</v>
      </c>
      <c r="C1148" t="s">
        <v>47</v>
      </c>
      <c r="D1148">
        <v>24</v>
      </c>
      <c r="E1148">
        <v>24</v>
      </c>
      <c r="F1148">
        <v>0</v>
      </c>
      <c r="G1148">
        <v>0</v>
      </c>
      <c r="H1148" t="s">
        <v>81</v>
      </c>
    </row>
    <row r="1149" spans="1:8" x14ac:dyDescent="0.25">
      <c r="A1149" s="1">
        <v>43709</v>
      </c>
      <c r="B1149" t="s">
        <v>147</v>
      </c>
      <c r="C1149" t="s">
        <v>48</v>
      </c>
      <c r="D1149">
        <v>17</v>
      </c>
      <c r="E1149">
        <v>17</v>
      </c>
      <c r="F1149">
        <v>0</v>
      </c>
      <c r="G1149">
        <v>0</v>
      </c>
      <c r="H1149" t="s">
        <v>81</v>
      </c>
    </row>
    <row r="1150" spans="1:8" x14ac:dyDescent="0.25">
      <c r="A1150" s="1">
        <v>43709</v>
      </c>
      <c r="B1150" t="s">
        <v>147</v>
      </c>
      <c r="C1150" t="s">
        <v>50</v>
      </c>
      <c r="D1150">
        <v>54</v>
      </c>
      <c r="E1150">
        <v>54</v>
      </c>
      <c r="F1150">
        <v>0</v>
      </c>
      <c r="G1150">
        <v>0</v>
      </c>
      <c r="H1150" t="s">
        <v>81</v>
      </c>
    </row>
    <row r="1151" spans="1:8" x14ac:dyDescent="0.25">
      <c r="A1151" s="1">
        <v>43709</v>
      </c>
      <c r="B1151" t="s">
        <v>148</v>
      </c>
      <c r="C1151" t="s">
        <v>46</v>
      </c>
      <c r="D1151">
        <v>163</v>
      </c>
      <c r="E1151">
        <v>163</v>
      </c>
      <c r="F1151">
        <v>0</v>
      </c>
      <c r="G1151">
        <v>0</v>
      </c>
      <c r="H1151" t="s">
        <v>81</v>
      </c>
    </row>
    <row r="1152" spans="1:8" x14ac:dyDescent="0.25">
      <c r="A1152" s="1">
        <v>43709</v>
      </c>
      <c r="B1152" t="s">
        <v>148</v>
      </c>
      <c r="C1152" t="s">
        <v>47</v>
      </c>
      <c r="D1152">
        <v>217</v>
      </c>
      <c r="E1152">
        <v>217</v>
      </c>
      <c r="F1152">
        <v>0</v>
      </c>
      <c r="G1152">
        <v>0</v>
      </c>
      <c r="H1152" t="s">
        <v>81</v>
      </c>
    </row>
    <row r="1153" spans="1:8" x14ac:dyDescent="0.25">
      <c r="A1153" s="1">
        <v>43709</v>
      </c>
      <c r="B1153" t="s">
        <v>148</v>
      </c>
      <c r="C1153" t="s">
        <v>48</v>
      </c>
      <c r="D1153">
        <v>145</v>
      </c>
      <c r="E1153">
        <v>145</v>
      </c>
      <c r="F1153">
        <v>0</v>
      </c>
      <c r="G1153">
        <v>0</v>
      </c>
      <c r="H1153" t="s">
        <v>81</v>
      </c>
    </row>
    <row r="1154" spans="1:8" x14ac:dyDescent="0.25">
      <c r="A1154" s="1">
        <v>43709</v>
      </c>
      <c r="B1154" t="s">
        <v>148</v>
      </c>
      <c r="C1154" t="s">
        <v>50</v>
      </c>
      <c r="D1154">
        <v>225</v>
      </c>
      <c r="E1154">
        <v>225</v>
      </c>
      <c r="F1154">
        <v>0</v>
      </c>
      <c r="G1154">
        <v>0</v>
      </c>
      <c r="H1154" t="s">
        <v>81</v>
      </c>
    </row>
    <row r="1155" spans="1:8" x14ac:dyDescent="0.25">
      <c r="A1155" s="1">
        <v>43709</v>
      </c>
      <c r="B1155" t="s">
        <v>149</v>
      </c>
      <c r="C1155" t="s">
        <v>46</v>
      </c>
      <c r="D1155">
        <v>43</v>
      </c>
      <c r="E1155">
        <v>43</v>
      </c>
      <c r="F1155">
        <v>0</v>
      </c>
      <c r="G1155">
        <v>0</v>
      </c>
      <c r="H1155" t="s">
        <v>81</v>
      </c>
    </row>
    <row r="1156" spans="1:8" x14ac:dyDescent="0.25">
      <c r="A1156" s="1">
        <v>43709</v>
      </c>
      <c r="B1156" t="s">
        <v>149</v>
      </c>
      <c r="C1156" t="s">
        <v>47</v>
      </c>
      <c r="D1156">
        <v>111</v>
      </c>
      <c r="E1156">
        <v>111</v>
      </c>
      <c r="F1156">
        <v>0</v>
      </c>
      <c r="G1156">
        <v>0</v>
      </c>
      <c r="H1156" t="s">
        <v>81</v>
      </c>
    </row>
    <row r="1157" spans="1:8" x14ac:dyDescent="0.25">
      <c r="A1157" s="1">
        <v>43709</v>
      </c>
      <c r="B1157" t="s">
        <v>149</v>
      </c>
      <c r="C1157" t="s">
        <v>48</v>
      </c>
      <c r="D1157">
        <v>110</v>
      </c>
      <c r="E1157">
        <v>110</v>
      </c>
      <c r="F1157">
        <v>0</v>
      </c>
      <c r="G1157">
        <v>0</v>
      </c>
      <c r="H1157" t="s">
        <v>81</v>
      </c>
    </row>
    <row r="1158" spans="1:8" x14ac:dyDescent="0.25">
      <c r="A1158" s="1">
        <v>43709</v>
      </c>
      <c r="B1158" t="s">
        <v>149</v>
      </c>
      <c r="C1158" t="s">
        <v>50</v>
      </c>
      <c r="D1158">
        <v>362</v>
      </c>
      <c r="E1158">
        <v>362</v>
      </c>
      <c r="F1158">
        <v>0</v>
      </c>
      <c r="G1158">
        <v>0</v>
      </c>
      <c r="H1158" t="s">
        <v>81</v>
      </c>
    </row>
    <row r="1159" spans="1:8" x14ac:dyDescent="0.25">
      <c r="A1159" s="1">
        <v>43709</v>
      </c>
      <c r="B1159" t="s">
        <v>150</v>
      </c>
      <c r="C1159" t="s">
        <v>46</v>
      </c>
      <c r="D1159">
        <v>179</v>
      </c>
      <c r="E1159">
        <v>179</v>
      </c>
      <c r="F1159">
        <v>0</v>
      </c>
      <c r="G1159">
        <v>0</v>
      </c>
      <c r="H1159" t="s">
        <v>81</v>
      </c>
    </row>
    <row r="1160" spans="1:8" x14ac:dyDescent="0.25">
      <c r="A1160" s="1">
        <v>43709</v>
      </c>
      <c r="B1160" t="s">
        <v>150</v>
      </c>
      <c r="C1160" t="s">
        <v>47</v>
      </c>
      <c r="D1160">
        <v>111</v>
      </c>
      <c r="E1160">
        <v>111</v>
      </c>
      <c r="F1160">
        <v>0</v>
      </c>
      <c r="G1160">
        <v>0</v>
      </c>
      <c r="H1160" t="s">
        <v>81</v>
      </c>
    </row>
    <row r="1161" spans="1:8" x14ac:dyDescent="0.25">
      <c r="A1161" s="1">
        <v>43709</v>
      </c>
      <c r="B1161" t="s">
        <v>150</v>
      </c>
      <c r="C1161" t="s">
        <v>48</v>
      </c>
      <c r="D1161">
        <v>100</v>
      </c>
      <c r="E1161">
        <v>100</v>
      </c>
      <c r="F1161">
        <v>0</v>
      </c>
      <c r="G1161">
        <v>0</v>
      </c>
      <c r="H1161" t="s">
        <v>81</v>
      </c>
    </row>
    <row r="1162" spans="1:8" x14ac:dyDescent="0.25">
      <c r="A1162" s="1">
        <v>43709</v>
      </c>
      <c r="B1162" t="s">
        <v>150</v>
      </c>
      <c r="C1162" t="s">
        <v>50</v>
      </c>
      <c r="D1162">
        <v>71</v>
      </c>
      <c r="E1162">
        <v>71</v>
      </c>
      <c r="F1162">
        <v>0</v>
      </c>
      <c r="G1162">
        <v>0</v>
      </c>
      <c r="H1162" t="s">
        <v>81</v>
      </c>
    </row>
    <row r="1163" spans="1:8" x14ac:dyDescent="0.25">
      <c r="A1163" s="1">
        <v>43709</v>
      </c>
      <c r="B1163" t="s">
        <v>91</v>
      </c>
      <c r="C1163" t="s">
        <v>46</v>
      </c>
      <c r="D1163">
        <v>991</v>
      </c>
      <c r="E1163">
        <v>991</v>
      </c>
      <c r="F1163">
        <v>0</v>
      </c>
      <c r="G1163">
        <v>0</v>
      </c>
      <c r="H1163" t="s">
        <v>81</v>
      </c>
    </row>
    <row r="1164" spans="1:8" x14ac:dyDescent="0.25">
      <c r="A1164" s="1">
        <v>43709</v>
      </c>
      <c r="B1164" t="s">
        <v>91</v>
      </c>
      <c r="C1164" t="s">
        <v>47</v>
      </c>
      <c r="D1164">
        <v>629</v>
      </c>
      <c r="E1164">
        <v>629</v>
      </c>
      <c r="F1164">
        <v>0</v>
      </c>
      <c r="G1164">
        <v>0</v>
      </c>
      <c r="H1164" t="s">
        <v>81</v>
      </c>
    </row>
    <row r="1165" spans="1:8" x14ac:dyDescent="0.25">
      <c r="A1165" s="1">
        <v>43709</v>
      </c>
      <c r="B1165" t="s">
        <v>91</v>
      </c>
      <c r="C1165" t="s">
        <v>48</v>
      </c>
      <c r="D1165">
        <v>640</v>
      </c>
      <c r="E1165">
        <v>640</v>
      </c>
      <c r="F1165">
        <v>0</v>
      </c>
      <c r="G1165">
        <v>0</v>
      </c>
      <c r="H1165" t="s">
        <v>81</v>
      </c>
    </row>
    <row r="1166" spans="1:8" x14ac:dyDescent="0.25">
      <c r="A1166" s="1">
        <v>43709</v>
      </c>
      <c r="B1166" t="s">
        <v>91</v>
      </c>
      <c r="C1166" t="s">
        <v>50</v>
      </c>
      <c r="D1166">
        <v>844</v>
      </c>
      <c r="E1166">
        <v>844</v>
      </c>
      <c r="F1166">
        <v>0</v>
      </c>
      <c r="G1166">
        <v>0</v>
      </c>
      <c r="H1166" t="s">
        <v>81</v>
      </c>
    </row>
    <row r="1167" spans="1:8" x14ac:dyDescent="0.25">
      <c r="A1167" s="1">
        <v>43709</v>
      </c>
      <c r="B1167" t="s">
        <v>151</v>
      </c>
      <c r="C1167" t="s">
        <v>46</v>
      </c>
      <c r="D1167">
        <v>68</v>
      </c>
      <c r="E1167">
        <v>68</v>
      </c>
      <c r="F1167">
        <v>0</v>
      </c>
      <c r="G1167">
        <v>0</v>
      </c>
      <c r="H1167" t="s">
        <v>81</v>
      </c>
    </row>
    <row r="1168" spans="1:8" x14ac:dyDescent="0.25">
      <c r="A1168" s="1">
        <v>43709</v>
      </c>
      <c r="B1168" t="s">
        <v>151</v>
      </c>
      <c r="C1168" t="s">
        <v>47</v>
      </c>
      <c r="D1168">
        <v>101</v>
      </c>
      <c r="E1168">
        <v>101</v>
      </c>
      <c r="F1168">
        <v>0</v>
      </c>
      <c r="G1168">
        <v>0</v>
      </c>
      <c r="H1168" t="s">
        <v>81</v>
      </c>
    </row>
    <row r="1169" spans="1:8" x14ac:dyDescent="0.25">
      <c r="A1169" s="1">
        <v>43709</v>
      </c>
      <c r="B1169" t="s">
        <v>151</v>
      </c>
      <c r="C1169" t="s">
        <v>48</v>
      </c>
      <c r="D1169">
        <v>37</v>
      </c>
      <c r="E1169">
        <v>37</v>
      </c>
      <c r="F1169">
        <v>0</v>
      </c>
      <c r="G1169">
        <v>0</v>
      </c>
      <c r="H1169" t="s">
        <v>81</v>
      </c>
    </row>
    <row r="1170" spans="1:8" x14ac:dyDescent="0.25">
      <c r="A1170" s="1">
        <v>43709</v>
      </c>
      <c r="B1170" t="s">
        <v>151</v>
      </c>
      <c r="C1170" t="s">
        <v>50</v>
      </c>
      <c r="D1170">
        <v>63</v>
      </c>
      <c r="E1170">
        <v>63</v>
      </c>
      <c r="F1170">
        <v>0</v>
      </c>
      <c r="G1170">
        <v>0</v>
      </c>
      <c r="H1170" t="s">
        <v>81</v>
      </c>
    </row>
    <row r="1171" spans="1:8" x14ac:dyDescent="0.25">
      <c r="A1171" s="1">
        <v>43709</v>
      </c>
      <c r="B1171" t="s">
        <v>92</v>
      </c>
      <c r="C1171" t="s">
        <v>46</v>
      </c>
      <c r="D1171">
        <v>35</v>
      </c>
      <c r="E1171">
        <v>35</v>
      </c>
      <c r="F1171">
        <v>0</v>
      </c>
      <c r="G1171">
        <v>0</v>
      </c>
      <c r="H1171" t="s">
        <v>81</v>
      </c>
    </row>
    <row r="1172" spans="1:8" x14ac:dyDescent="0.25">
      <c r="A1172" s="1">
        <v>43709</v>
      </c>
      <c r="B1172" t="s">
        <v>92</v>
      </c>
      <c r="C1172" t="s">
        <v>47</v>
      </c>
      <c r="D1172">
        <v>456</v>
      </c>
      <c r="E1172">
        <v>456</v>
      </c>
      <c r="F1172">
        <v>0</v>
      </c>
      <c r="G1172">
        <v>0</v>
      </c>
      <c r="H1172" t="s">
        <v>81</v>
      </c>
    </row>
    <row r="1173" spans="1:8" x14ac:dyDescent="0.25">
      <c r="A1173" s="1">
        <v>43709</v>
      </c>
      <c r="B1173" t="s">
        <v>92</v>
      </c>
      <c r="C1173" t="s">
        <v>48</v>
      </c>
      <c r="D1173">
        <v>109</v>
      </c>
      <c r="E1173">
        <v>109</v>
      </c>
      <c r="F1173">
        <v>0</v>
      </c>
      <c r="G1173">
        <v>0</v>
      </c>
      <c r="H1173" t="s">
        <v>81</v>
      </c>
    </row>
    <row r="1174" spans="1:8" x14ac:dyDescent="0.25">
      <c r="A1174" s="1">
        <v>43709</v>
      </c>
      <c r="B1174" t="s">
        <v>92</v>
      </c>
      <c r="C1174" t="s">
        <v>50</v>
      </c>
      <c r="D1174">
        <v>688</v>
      </c>
      <c r="E1174">
        <v>688</v>
      </c>
      <c r="F1174">
        <v>0</v>
      </c>
      <c r="G1174">
        <v>0</v>
      </c>
      <c r="H1174" t="s">
        <v>81</v>
      </c>
    </row>
    <row r="1175" spans="1:8" x14ac:dyDescent="0.25">
      <c r="A1175" s="1">
        <v>43709</v>
      </c>
      <c r="B1175" t="s">
        <v>152</v>
      </c>
      <c r="C1175" t="s">
        <v>46</v>
      </c>
      <c r="D1175">
        <v>84</v>
      </c>
      <c r="E1175">
        <v>84</v>
      </c>
      <c r="F1175">
        <v>0</v>
      </c>
      <c r="G1175">
        <v>0</v>
      </c>
      <c r="H1175" t="s">
        <v>81</v>
      </c>
    </row>
    <row r="1176" spans="1:8" x14ac:dyDescent="0.25">
      <c r="A1176" s="1">
        <v>43709</v>
      </c>
      <c r="B1176" t="s">
        <v>152</v>
      </c>
      <c r="C1176" t="s">
        <v>47</v>
      </c>
      <c r="D1176">
        <v>106</v>
      </c>
      <c r="E1176">
        <v>106</v>
      </c>
      <c r="F1176">
        <v>0</v>
      </c>
      <c r="G1176">
        <v>0</v>
      </c>
      <c r="H1176" t="s">
        <v>81</v>
      </c>
    </row>
    <row r="1177" spans="1:8" x14ac:dyDescent="0.25">
      <c r="A1177" s="1">
        <v>43709</v>
      </c>
      <c r="B1177" t="s">
        <v>152</v>
      </c>
      <c r="C1177" t="s">
        <v>48</v>
      </c>
      <c r="D1177">
        <v>48</v>
      </c>
      <c r="E1177">
        <v>48</v>
      </c>
      <c r="F1177">
        <v>0</v>
      </c>
      <c r="G1177">
        <v>0</v>
      </c>
      <c r="H1177" t="s">
        <v>81</v>
      </c>
    </row>
    <row r="1178" spans="1:8" x14ac:dyDescent="0.25">
      <c r="A1178" s="1">
        <v>43709</v>
      </c>
      <c r="B1178" t="s">
        <v>152</v>
      </c>
      <c r="C1178" t="s">
        <v>50</v>
      </c>
      <c r="D1178">
        <v>90</v>
      </c>
      <c r="E1178">
        <v>90</v>
      </c>
      <c r="F1178">
        <v>0</v>
      </c>
      <c r="G1178">
        <v>0</v>
      </c>
      <c r="H1178" t="s">
        <v>81</v>
      </c>
    </row>
    <row r="1179" spans="1:8" x14ac:dyDescent="0.25">
      <c r="A1179" s="1">
        <v>43709</v>
      </c>
      <c r="B1179" t="s">
        <v>153</v>
      </c>
      <c r="C1179" t="s">
        <v>46</v>
      </c>
      <c r="D1179">
        <v>124</v>
      </c>
      <c r="E1179">
        <v>124</v>
      </c>
      <c r="F1179">
        <v>0</v>
      </c>
      <c r="G1179">
        <v>0</v>
      </c>
      <c r="H1179" t="s">
        <v>81</v>
      </c>
    </row>
    <row r="1180" spans="1:8" x14ac:dyDescent="0.25">
      <c r="A1180" s="1">
        <v>43709</v>
      </c>
      <c r="B1180" t="s">
        <v>153</v>
      </c>
      <c r="C1180" t="s">
        <v>47</v>
      </c>
      <c r="D1180">
        <v>51</v>
      </c>
      <c r="E1180">
        <v>51</v>
      </c>
      <c r="F1180">
        <v>0</v>
      </c>
      <c r="G1180">
        <v>0</v>
      </c>
      <c r="H1180" t="s">
        <v>81</v>
      </c>
    </row>
    <row r="1181" spans="1:8" x14ac:dyDescent="0.25">
      <c r="A1181" s="1">
        <v>43709</v>
      </c>
      <c r="B1181" t="s">
        <v>153</v>
      </c>
      <c r="C1181" t="s">
        <v>48</v>
      </c>
      <c r="D1181">
        <v>38</v>
      </c>
      <c r="E1181">
        <v>38</v>
      </c>
      <c r="F1181">
        <v>0</v>
      </c>
      <c r="G1181">
        <v>0</v>
      </c>
      <c r="H1181" t="s">
        <v>81</v>
      </c>
    </row>
    <row r="1182" spans="1:8" x14ac:dyDescent="0.25">
      <c r="A1182" s="1">
        <v>43709</v>
      </c>
      <c r="B1182" t="s">
        <v>153</v>
      </c>
      <c r="C1182" t="s">
        <v>50</v>
      </c>
      <c r="D1182">
        <v>17</v>
      </c>
      <c r="E1182">
        <v>17</v>
      </c>
      <c r="F1182">
        <v>0</v>
      </c>
      <c r="G1182">
        <v>0</v>
      </c>
      <c r="H1182" t="s">
        <v>81</v>
      </c>
    </row>
    <row r="1183" spans="1:8" x14ac:dyDescent="0.25">
      <c r="A1183" s="1">
        <v>43709</v>
      </c>
      <c r="B1183" t="s">
        <v>154</v>
      </c>
      <c r="C1183" t="s">
        <v>46</v>
      </c>
      <c r="D1183">
        <v>30</v>
      </c>
      <c r="E1183">
        <v>30</v>
      </c>
      <c r="F1183">
        <v>0</v>
      </c>
      <c r="G1183">
        <v>0</v>
      </c>
      <c r="H1183" t="s">
        <v>81</v>
      </c>
    </row>
    <row r="1184" spans="1:8" x14ac:dyDescent="0.25">
      <c r="A1184" s="1">
        <v>43709</v>
      </c>
      <c r="B1184" t="s">
        <v>154</v>
      </c>
      <c r="C1184" t="s">
        <v>47</v>
      </c>
      <c r="D1184">
        <v>48</v>
      </c>
      <c r="E1184">
        <v>48</v>
      </c>
      <c r="F1184">
        <v>0</v>
      </c>
      <c r="G1184">
        <v>0</v>
      </c>
      <c r="H1184" t="s">
        <v>81</v>
      </c>
    </row>
    <row r="1185" spans="1:8" x14ac:dyDescent="0.25">
      <c r="A1185" s="1">
        <v>43709</v>
      </c>
      <c r="B1185" t="s">
        <v>154</v>
      </c>
      <c r="C1185" t="s">
        <v>48</v>
      </c>
      <c r="D1185">
        <v>21</v>
      </c>
      <c r="E1185">
        <v>21</v>
      </c>
      <c r="F1185">
        <v>0</v>
      </c>
      <c r="G1185">
        <v>0</v>
      </c>
      <c r="H1185" t="s">
        <v>81</v>
      </c>
    </row>
    <row r="1186" spans="1:8" x14ac:dyDescent="0.25">
      <c r="A1186" s="1">
        <v>43709</v>
      </c>
      <c r="B1186" t="s">
        <v>154</v>
      </c>
      <c r="C1186" t="s">
        <v>50</v>
      </c>
      <c r="D1186">
        <v>83</v>
      </c>
      <c r="E1186">
        <v>83</v>
      </c>
      <c r="F1186">
        <v>0</v>
      </c>
      <c r="G1186">
        <v>0</v>
      </c>
      <c r="H1186" t="s">
        <v>81</v>
      </c>
    </row>
    <row r="1187" spans="1:8" x14ac:dyDescent="0.25">
      <c r="A1187" s="1">
        <v>43709</v>
      </c>
      <c r="B1187" t="s">
        <v>155</v>
      </c>
      <c r="C1187" t="s">
        <v>46</v>
      </c>
      <c r="D1187">
        <v>183</v>
      </c>
      <c r="E1187">
        <v>183</v>
      </c>
      <c r="F1187">
        <v>0</v>
      </c>
      <c r="G1187">
        <v>0</v>
      </c>
      <c r="H1187" t="s">
        <v>81</v>
      </c>
    </row>
    <row r="1188" spans="1:8" x14ac:dyDescent="0.25">
      <c r="A1188" s="1">
        <v>43709</v>
      </c>
      <c r="B1188" t="s">
        <v>155</v>
      </c>
      <c r="C1188" t="s">
        <v>47</v>
      </c>
      <c r="D1188">
        <v>184</v>
      </c>
      <c r="E1188">
        <v>184</v>
      </c>
      <c r="F1188">
        <v>0</v>
      </c>
      <c r="G1188">
        <v>0</v>
      </c>
      <c r="H1188" t="s">
        <v>81</v>
      </c>
    </row>
    <row r="1189" spans="1:8" x14ac:dyDescent="0.25">
      <c r="A1189" s="1">
        <v>43709</v>
      </c>
      <c r="B1189" t="s">
        <v>155</v>
      </c>
      <c r="C1189" t="s">
        <v>48</v>
      </c>
      <c r="D1189">
        <v>111</v>
      </c>
      <c r="E1189">
        <v>111</v>
      </c>
      <c r="F1189">
        <v>0</v>
      </c>
      <c r="G1189">
        <v>0</v>
      </c>
      <c r="H1189" t="s">
        <v>81</v>
      </c>
    </row>
    <row r="1190" spans="1:8" x14ac:dyDescent="0.25">
      <c r="A1190" s="1">
        <v>43709</v>
      </c>
      <c r="B1190" t="s">
        <v>155</v>
      </c>
      <c r="C1190" t="s">
        <v>50</v>
      </c>
      <c r="D1190">
        <v>243</v>
      </c>
      <c r="E1190">
        <v>243</v>
      </c>
      <c r="F1190">
        <v>0</v>
      </c>
      <c r="G1190">
        <v>0</v>
      </c>
      <c r="H1190" t="s">
        <v>81</v>
      </c>
    </row>
    <row r="1191" spans="1:8" x14ac:dyDescent="0.25">
      <c r="A1191" s="1">
        <v>43709</v>
      </c>
      <c r="B1191" t="s">
        <v>156</v>
      </c>
      <c r="C1191" t="s">
        <v>46</v>
      </c>
      <c r="D1191">
        <v>124</v>
      </c>
      <c r="E1191">
        <v>124</v>
      </c>
      <c r="F1191">
        <v>0</v>
      </c>
      <c r="G1191">
        <v>0</v>
      </c>
      <c r="H1191" t="s">
        <v>81</v>
      </c>
    </row>
    <row r="1192" spans="1:8" x14ac:dyDescent="0.25">
      <c r="A1192" s="1">
        <v>43709</v>
      </c>
      <c r="B1192" t="s">
        <v>156</v>
      </c>
      <c r="C1192" t="s">
        <v>47</v>
      </c>
      <c r="D1192">
        <v>115</v>
      </c>
      <c r="E1192">
        <v>115</v>
      </c>
      <c r="F1192">
        <v>0</v>
      </c>
      <c r="G1192">
        <v>0</v>
      </c>
      <c r="H1192" t="s">
        <v>81</v>
      </c>
    </row>
    <row r="1193" spans="1:8" x14ac:dyDescent="0.25">
      <c r="A1193" s="1">
        <v>43709</v>
      </c>
      <c r="B1193" t="s">
        <v>156</v>
      </c>
      <c r="C1193" t="s">
        <v>48</v>
      </c>
      <c r="D1193">
        <v>104</v>
      </c>
      <c r="E1193">
        <v>104</v>
      </c>
      <c r="F1193">
        <v>0</v>
      </c>
      <c r="G1193">
        <v>0</v>
      </c>
      <c r="H1193" t="s">
        <v>81</v>
      </c>
    </row>
    <row r="1194" spans="1:8" x14ac:dyDescent="0.25">
      <c r="A1194" s="1">
        <v>43709</v>
      </c>
      <c r="B1194" t="s">
        <v>156</v>
      </c>
      <c r="C1194" t="s">
        <v>50</v>
      </c>
      <c r="D1194">
        <v>328</v>
      </c>
      <c r="E1194">
        <v>328</v>
      </c>
      <c r="F1194">
        <v>0</v>
      </c>
      <c r="G1194">
        <v>0</v>
      </c>
      <c r="H1194" t="s">
        <v>81</v>
      </c>
    </row>
    <row r="1195" spans="1:8" x14ac:dyDescent="0.25">
      <c r="A1195" s="1">
        <v>43709</v>
      </c>
      <c r="B1195" t="s">
        <v>93</v>
      </c>
      <c r="C1195" t="s">
        <v>46</v>
      </c>
      <c r="D1195">
        <v>243</v>
      </c>
      <c r="E1195">
        <v>243</v>
      </c>
      <c r="F1195">
        <v>0</v>
      </c>
      <c r="G1195">
        <v>0</v>
      </c>
      <c r="H1195" t="s">
        <v>81</v>
      </c>
    </row>
    <row r="1196" spans="1:8" x14ac:dyDescent="0.25">
      <c r="A1196" s="1">
        <v>43709</v>
      </c>
      <c r="B1196" t="s">
        <v>93</v>
      </c>
      <c r="C1196" t="s">
        <v>47</v>
      </c>
      <c r="D1196">
        <v>188</v>
      </c>
      <c r="E1196">
        <v>188</v>
      </c>
      <c r="F1196">
        <v>0</v>
      </c>
      <c r="G1196">
        <v>0</v>
      </c>
      <c r="H1196" t="s">
        <v>81</v>
      </c>
    </row>
    <row r="1197" spans="1:8" x14ac:dyDescent="0.25">
      <c r="A1197" s="1">
        <v>43709</v>
      </c>
      <c r="B1197" t="s">
        <v>93</v>
      </c>
      <c r="C1197" t="s">
        <v>48</v>
      </c>
      <c r="D1197">
        <v>169</v>
      </c>
      <c r="E1197">
        <v>169</v>
      </c>
      <c r="F1197">
        <v>0</v>
      </c>
      <c r="G1197">
        <v>0</v>
      </c>
      <c r="H1197" t="s">
        <v>81</v>
      </c>
    </row>
    <row r="1198" spans="1:8" x14ac:dyDescent="0.25">
      <c r="A1198" s="1">
        <v>43709</v>
      </c>
      <c r="B1198" t="s">
        <v>93</v>
      </c>
      <c r="C1198" t="s">
        <v>50</v>
      </c>
      <c r="D1198">
        <v>427</v>
      </c>
      <c r="E1198">
        <v>427</v>
      </c>
      <c r="F1198">
        <v>0</v>
      </c>
      <c r="G1198">
        <v>0</v>
      </c>
      <c r="H1198" t="s">
        <v>81</v>
      </c>
    </row>
    <row r="1199" spans="1:8" x14ac:dyDescent="0.25">
      <c r="A1199" s="1">
        <v>43709</v>
      </c>
      <c r="B1199" t="s">
        <v>157</v>
      </c>
      <c r="C1199" t="s">
        <v>46</v>
      </c>
      <c r="D1199">
        <v>131</v>
      </c>
      <c r="E1199">
        <v>131</v>
      </c>
      <c r="F1199">
        <v>0</v>
      </c>
      <c r="G1199">
        <v>0</v>
      </c>
      <c r="H1199" t="s">
        <v>81</v>
      </c>
    </row>
    <row r="1200" spans="1:8" x14ac:dyDescent="0.25">
      <c r="A1200" s="1">
        <v>43709</v>
      </c>
      <c r="B1200" t="s">
        <v>157</v>
      </c>
      <c r="C1200" t="s">
        <v>47</v>
      </c>
      <c r="D1200">
        <v>91</v>
      </c>
      <c r="E1200">
        <v>91</v>
      </c>
      <c r="F1200">
        <v>0</v>
      </c>
      <c r="G1200">
        <v>0</v>
      </c>
      <c r="H1200" t="s">
        <v>81</v>
      </c>
    </row>
    <row r="1201" spans="1:8" x14ac:dyDescent="0.25">
      <c r="A1201" s="1">
        <v>43709</v>
      </c>
      <c r="B1201" t="s">
        <v>157</v>
      </c>
      <c r="C1201" t="s">
        <v>48</v>
      </c>
      <c r="D1201">
        <v>72</v>
      </c>
      <c r="E1201">
        <v>72</v>
      </c>
      <c r="F1201">
        <v>0</v>
      </c>
      <c r="G1201">
        <v>0</v>
      </c>
      <c r="H1201" t="s">
        <v>81</v>
      </c>
    </row>
    <row r="1202" spans="1:8" x14ac:dyDescent="0.25">
      <c r="A1202" s="1">
        <v>43709</v>
      </c>
      <c r="B1202" t="s">
        <v>157</v>
      </c>
      <c r="C1202" t="s">
        <v>50</v>
      </c>
      <c r="D1202">
        <v>193</v>
      </c>
      <c r="E1202">
        <v>193</v>
      </c>
      <c r="F1202">
        <v>0</v>
      </c>
      <c r="G1202">
        <v>0</v>
      </c>
      <c r="H1202" t="s">
        <v>81</v>
      </c>
    </row>
    <row r="1203" spans="1:8" x14ac:dyDescent="0.25">
      <c r="A1203" s="1">
        <v>43709</v>
      </c>
      <c r="B1203" t="s">
        <v>158</v>
      </c>
      <c r="C1203" t="s">
        <v>46</v>
      </c>
      <c r="D1203">
        <v>318</v>
      </c>
      <c r="E1203">
        <v>318</v>
      </c>
      <c r="F1203">
        <v>0</v>
      </c>
      <c r="G1203">
        <v>0</v>
      </c>
      <c r="H1203" t="s">
        <v>81</v>
      </c>
    </row>
    <row r="1204" spans="1:8" x14ac:dyDescent="0.25">
      <c r="A1204" s="1">
        <v>43709</v>
      </c>
      <c r="B1204" t="s">
        <v>158</v>
      </c>
      <c r="C1204" t="s">
        <v>47</v>
      </c>
      <c r="D1204">
        <v>148</v>
      </c>
      <c r="E1204">
        <v>148</v>
      </c>
      <c r="F1204">
        <v>0</v>
      </c>
      <c r="G1204">
        <v>0</v>
      </c>
      <c r="H1204" t="s">
        <v>81</v>
      </c>
    </row>
    <row r="1205" spans="1:8" x14ac:dyDescent="0.25">
      <c r="A1205" s="1">
        <v>43709</v>
      </c>
      <c r="B1205" t="s">
        <v>158</v>
      </c>
      <c r="C1205" t="s">
        <v>48</v>
      </c>
      <c r="D1205">
        <v>86</v>
      </c>
      <c r="E1205">
        <v>86</v>
      </c>
      <c r="F1205">
        <v>0</v>
      </c>
      <c r="G1205">
        <v>0</v>
      </c>
      <c r="H1205" t="s">
        <v>81</v>
      </c>
    </row>
    <row r="1206" spans="1:8" x14ac:dyDescent="0.25">
      <c r="A1206" s="1">
        <v>43709</v>
      </c>
      <c r="B1206" t="s">
        <v>158</v>
      </c>
      <c r="C1206" t="s">
        <v>50</v>
      </c>
      <c r="D1206">
        <v>177</v>
      </c>
      <c r="E1206">
        <v>177</v>
      </c>
      <c r="F1206">
        <v>0</v>
      </c>
      <c r="G1206">
        <v>0</v>
      </c>
      <c r="H1206" t="s">
        <v>81</v>
      </c>
    </row>
    <row r="1207" spans="1:8" x14ac:dyDescent="0.25">
      <c r="A1207" s="1">
        <v>43709</v>
      </c>
      <c r="B1207" t="s">
        <v>94</v>
      </c>
      <c r="C1207" t="s">
        <v>46</v>
      </c>
      <c r="D1207">
        <v>249</v>
      </c>
      <c r="E1207">
        <v>249</v>
      </c>
      <c r="F1207">
        <v>0</v>
      </c>
      <c r="G1207">
        <v>0</v>
      </c>
      <c r="H1207" t="s">
        <v>81</v>
      </c>
    </row>
    <row r="1208" spans="1:8" x14ac:dyDescent="0.25">
      <c r="A1208" s="1">
        <v>43709</v>
      </c>
      <c r="B1208" t="s">
        <v>94</v>
      </c>
      <c r="C1208" t="s">
        <v>47</v>
      </c>
      <c r="D1208">
        <v>757</v>
      </c>
      <c r="E1208">
        <v>757</v>
      </c>
      <c r="F1208">
        <v>0</v>
      </c>
      <c r="G1208">
        <v>0</v>
      </c>
      <c r="H1208" t="s">
        <v>81</v>
      </c>
    </row>
    <row r="1209" spans="1:8" x14ac:dyDescent="0.25">
      <c r="A1209" s="1">
        <v>43709</v>
      </c>
      <c r="B1209" t="s">
        <v>94</v>
      </c>
      <c r="C1209" t="s">
        <v>48</v>
      </c>
      <c r="D1209">
        <v>254</v>
      </c>
      <c r="E1209">
        <v>254</v>
      </c>
      <c r="F1209">
        <v>0</v>
      </c>
      <c r="G1209">
        <v>0</v>
      </c>
      <c r="H1209" t="s">
        <v>81</v>
      </c>
    </row>
    <row r="1210" spans="1:8" x14ac:dyDescent="0.25">
      <c r="A1210" s="1">
        <v>43709</v>
      </c>
      <c r="B1210" t="s">
        <v>94</v>
      </c>
      <c r="C1210" t="s">
        <v>50</v>
      </c>
      <c r="D1210">
        <v>2020</v>
      </c>
      <c r="E1210">
        <v>2020</v>
      </c>
      <c r="F1210">
        <v>0</v>
      </c>
      <c r="G1210">
        <v>0</v>
      </c>
      <c r="H1210" t="s">
        <v>81</v>
      </c>
    </row>
    <row r="1211" spans="1:8" x14ac:dyDescent="0.25">
      <c r="A1211" s="1">
        <v>43709</v>
      </c>
      <c r="B1211" t="s">
        <v>159</v>
      </c>
      <c r="C1211" t="s">
        <v>46</v>
      </c>
      <c r="D1211">
        <v>119</v>
      </c>
      <c r="E1211">
        <v>119</v>
      </c>
      <c r="F1211">
        <v>0</v>
      </c>
      <c r="G1211">
        <v>0</v>
      </c>
      <c r="H1211" t="s">
        <v>81</v>
      </c>
    </row>
    <row r="1212" spans="1:8" x14ac:dyDescent="0.25">
      <c r="A1212" s="1">
        <v>43709</v>
      </c>
      <c r="B1212" t="s">
        <v>159</v>
      </c>
      <c r="C1212" t="s">
        <v>47</v>
      </c>
      <c r="D1212">
        <v>73</v>
      </c>
      <c r="E1212">
        <v>73</v>
      </c>
      <c r="F1212">
        <v>0</v>
      </c>
      <c r="G1212">
        <v>0</v>
      </c>
      <c r="H1212" t="s">
        <v>81</v>
      </c>
    </row>
    <row r="1213" spans="1:8" x14ac:dyDescent="0.25">
      <c r="A1213" s="1">
        <v>43709</v>
      </c>
      <c r="B1213" t="s">
        <v>159</v>
      </c>
      <c r="C1213" t="s">
        <v>48</v>
      </c>
      <c r="D1213">
        <v>65</v>
      </c>
      <c r="E1213">
        <v>65</v>
      </c>
      <c r="F1213">
        <v>0</v>
      </c>
      <c r="G1213">
        <v>0</v>
      </c>
      <c r="H1213" t="s">
        <v>81</v>
      </c>
    </row>
    <row r="1214" spans="1:8" x14ac:dyDescent="0.25">
      <c r="A1214" s="1">
        <v>43709</v>
      </c>
      <c r="B1214" t="s">
        <v>159</v>
      </c>
      <c r="C1214" t="s">
        <v>50</v>
      </c>
      <c r="D1214">
        <v>99</v>
      </c>
      <c r="E1214">
        <v>99</v>
      </c>
      <c r="F1214">
        <v>0</v>
      </c>
      <c r="G1214">
        <v>0</v>
      </c>
      <c r="H1214" t="s">
        <v>81</v>
      </c>
    </row>
    <row r="1215" spans="1:8" x14ac:dyDescent="0.25">
      <c r="A1215" s="1">
        <v>43709</v>
      </c>
      <c r="B1215" t="s">
        <v>160</v>
      </c>
      <c r="C1215" t="s">
        <v>46</v>
      </c>
      <c r="D1215">
        <v>20</v>
      </c>
      <c r="E1215">
        <v>20</v>
      </c>
      <c r="F1215">
        <v>0</v>
      </c>
      <c r="G1215">
        <v>0</v>
      </c>
      <c r="H1215" t="s">
        <v>81</v>
      </c>
    </row>
    <row r="1216" spans="1:8" x14ac:dyDescent="0.25">
      <c r="A1216" s="1">
        <v>43709</v>
      </c>
      <c r="B1216" t="s">
        <v>160</v>
      </c>
      <c r="C1216" t="s">
        <v>47</v>
      </c>
      <c r="D1216">
        <v>27</v>
      </c>
      <c r="E1216">
        <v>27</v>
      </c>
      <c r="F1216">
        <v>0</v>
      </c>
      <c r="G1216">
        <v>0</v>
      </c>
      <c r="H1216" t="s">
        <v>81</v>
      </c>
    </row>
    <row r="1217" spans="1:8" x14ac:dyDescent="0.25">
      <c r="A1217" s="1">
        <v>43709</v>
      </c>
      <c r="B1217" t="s">
        <v>160</v>
      </c>
      <c r="C1217" t="s">
        <v>48</v>
      </c>
      <c r="D1217">
        <v>19</v>
      </c>
      <c r="E1217">
        <v>19</v>
      </c>
      <c r="F1217">
        <v>0</v>
      </c>
      <c r="G1217">
        <v>0</v>
      </c>
      <c r="H1217" t="s">
        <v>81</v>
      </c>
    </row>
    <row r="1218" spans="1:8" x14ac:dyDescent="0.25">
      <c r="A1218" s="1">
        <v>43709</v>
      </c>
      <c r="B1218" t="s">
        <v>160</v>
      </c>
      <c r="C1218" t="s">
        <v>50</v>
      </c>
      <c r="D1218">
        <v>83</v>
      </c>
      <c r="E1218">
        <v>83</v>
      </c>
      <c r="F1218">
        <v>0</v>
      </c>
      <c r="G1218">
        <v>0</v>
      </c>
      <c r="H1218" t="s">
        <v>81</v>
      </c>
    </row>
    <row r="1219" spans="1:8" x14ac:dyDescent="0.25">
      <c r="A1219" s="1">
        <v>43709</v>
      </c>
      <c r="B1219" t="s">
        <v>13</v>
      </c>
      <c r="C1219" t="s">
        <v>46</v>
      </c>
      <c r="D1219">
        <v>174</v>
      </c>
      <c r="E1219">
        <v>174</v>
      </c>
      <c r="F1219">
        <v>0</v>
      </c>
      <c r="G1219">
        <v>0</v>
      </c>
      <c r="H1219" t="s">
        <v>81</v>
      </c>
    </row>
    <row r="1220" spans="1:8" x14ac:dyDescent="0.25">
      <c r="A1220" s="1">
        <v>43709</v>
      </c>
      <c r="B1220" t="s">
        <v>13</v>
      </c>
      <c r="C1220" t="s">
        <v>47</v>
      </c>
      <c r="D1220">
        <v>97</v>
      </c>
      <c r="E1220">
        <v>97</v>
      </c>
      <c r="F1220">
        <v>0</v>
      </c>
      <c r="G1220">
        <v>0</v>
      </c>
      <c r="H1220" t="s">
        <v>81</v>
      </c>
    </row>
    <row r="1221" spans="1:8" x14ac:dyDescent="0.25">
      <c r="A1221" s="1">
        <v>43709</v>
      </c>
      <c r="B1221" t="s">
        <v>13</v>
      </c>
      <c r="C1221" t="s">
        <v>48</v>
      </c>
      <c r="D1221">
        <v>61</v>
      </c>
      <c r="E1221">
        <v>61</v>
      </c>
      <c r="F1221">
        <v>0</v>
      </c>
      <c r="G1221">
        <v>0</v>
      </c>
      <c r="H1221" t="s">
        <v>81</v>
      </c>
    </row>
    <row r="1222" spans="1:8" x14ac:dyDescent="0.25">
      <c r="A1222" s="1">
        <v>43709</v>
      </c>
      <c r="B1222" t="s">
        <v>13</v>
      </c>
      <c r="C1222" t="s">
        <v>50</v>
      </c>
      <c r="D1222">
        <v>85</v>
      </c>
      <c r="E1222">
        <v>85</v>
      </c>
      <c r="F1222">
        <v>0</v>
      </c>
      <c r="G1222">
        <v>0</v>
      </c>
      <c r="H1222" t="s">
        <v>81</v>
      </c>
    </row>
    <row r="1223" spans="1:8" x14ac:dyDescent="0.25">
      <c r="A1223" s="1">
        <v>43709</v>
      </c>
      <c r="B1223" t="s">
        <v>95</v>
      </c>
      <c r="C1223" t="s">
        <v>46</v>
      </c>
      <c r="D1223">
        <v>638</v>
      </c>
      <c r="E1223">
        <v>638</v>
      </c>
      <c r="F1223">
        <v>0</v>
      </c>
      <c r="G1223">
        <v>0</v>
      </c>
      <c r="H1223" t="s">
        <v>81</v>
      </c>
    </row>
    <row r="1224" spans="1:8" x14ac:dyDescent="0.25">
      <c r="A1224" s="1">
        <v>43709</v>
      </c>
      <c r="B1224" t="s">
        <v>95</v>
      </c>
      <c r="C1224" t="s">
        <v>47</v>
      </c>
      <c r="D1224">
        <v>313</v>
      </c>
      <c r="E1224">
        <v>313</v>
      </c>
      <c r="F1224">
        <v>0</v>
      </c>
      <c r="G1224">
        <v>0</v>
      </c>
      <c r="H1224" t="s">
        <v>81</v>
      </c>
    </row>
    <row r="1225" spans="1:8" x14ac:dyDescent="0.25">
      <c r="A1225" s="1">
        <v>43709</v>
      </c>
      <c r="B1225" t="s">
        <v>95</v>
      </c>
      <c r="C1225" t="s">
        <v>48</v>
      </c>
      <c r="D1225">
        <v>225</v>
      </c>
      <c r="E1225">
        <v>225</v>
      </c>
      <c r="F1225">
        <v>0</v>
      </c>
      <c r="G1225">
        <v>0</v>
      </c>
      <c r="H1225" t="s">
        <v>81</v>
      </c>
    </row>
    <row r="1226" spans="1:8" x14ac:dyDescent="0.25">
      <c r="A1226" s="1">
        <v>43709</v>
      </c>
      <c r="B1226" t="s">
        <v>95</v>
      </c>
      <c r="C1226" t="s">
        <v>50</v>
      </c>
      <c r="D1226">
        <v>295</v>
      </c>
      <c r="E1226">
        <v>295</v>
      </c>
      <c r="F1226">
        <v>0</v>
      </c>
      <c r="G1226">
        <v>0</v>
      </c>
      <c r="H1226" t="s">
        <v>81</v>
      </c>
    </row>
    <row r="1227" spans="1:8" x14ac:dyDescent="0.25">
      <c r="A1227" s="1">
        <v>43709</v>
      </c>
      <c r="B1227" t="s">
        <v>96</v>
      </c>
      <c r="C1227" t="s">
        <v>46</v>
      </c>
      <c r="D1227">
        <v>342</v>
      </c>
      <c r="E1227">
        <v>342</v>
      </c>
      <c r="F1227">
        <v>0</v>
      </c>
      <c r="G1227">
        <v>0</v>
      </c>
      <c r="H1227" t="s">
        <v>81</v>
      </c>
    </row>
    <row r="1228" spans="1:8" x14ac:dyDescent="0.25">
      <c r="A1228" s="1">
        <v>43709</v>
      </c>
      <c r="B1228" t="s">
        <v>96</v>
      </c>
      <c r="C1228" t="s">
        <v>47</v>
      </c>
      <c r="D1228">
        <v>512</v>
      </c>
      <c r="E1228">
        <v>512</v>
      </c>
      <c r="F1228">
        <v>0</v>
      </c>
      <c r="G1228">
        <v>0</v>
      </c>
      <c r="H1228" t="s">
        <v>81</v>
      </c>
    </row>
    <row r="1229" spans="1:8" x14ac:dyDescent="0.25">
      <c r="A1229" s="1">
        <v>43709</v>
      </c>
      <c r="B1229" t="s">
        <v>96</v>
      </c>
      <c r="C1229" t="s">
        <v>48</v>
      </c>
      <c r="D1229">
        <v>264</v>
      </c>
      <c r="E1229">
        <v>264</v>
      </c>
      <c r="F1229">
        <v>0</v>
      </c>
      <c r="G1229">
        <v>0</v>
      </c>
      <c r="H1229" t="s">
        <v>81</v>
      </c>
    </row>
    <row r="1230" spans="1:8" x14ac:dyDescent="0.25">
      <c r="A1230" s="1">
        <v>43709</v>
      </c>
      <c r="B1230" t="s">
        <v>96</v>
      </c>
      <c r="C1230" t="s">
        <v>50</v>
      </c>
      <c r="D1230">
        <v>619</v>
      </c>
      <c r="E1230">
        <v>619</v>
      </c>
      <c r="F1230">
        <v>0</v>
      </c>
      <c r="G1230">
        <v>0</v>
      </c>
      <c r="H1230" t="s">
        <v>81</v>
      </c>
    </row>
    <row r="1231" spans="1:8" x14ac:dyDescent="0.25">
      <c r="A1231" s="1">
        <v>43709</v>
      </c>
      <c r="B1231" t="s">
        <v>161</v>
      </c>
      <c r="C1231" t="s">
        <v>46</v>
      </c>
      <c r="D1231">
        <v>57</v>
      </c>
      <c r="E1231">
        <v>57</v>
      </c>
      <c r="F1231">
        <v>0</v>
      </c>
      <c r="G1231">
        <v>0</v>
      </c>
      <c r="H1231" t="s">
        <v>81</v>
      </c>
    </row>
    <row r="1232" spans="1:8" x14ac:dyDescent="0.25">
      <c r="A1232" s="1">
        <v>43709</v>
      </c>
      <c r="B1232" t="s">
        <v>161</v>
      </c>
      <c r="C1232" t="s">
        <v>47</v>
      </c>
      <c r="D1232">
        <v>140</v>
      </c>
      <c r="E1232">
        <v>140</v>
      </c>
      <c r="F1232">
        <v>0</v>
      </c>
      <c r="G1232">
        <v>0</v>
      </c>
      <c r="H1232" t="s">
        <v>81</v>
      </c>
    </row>
    <row r="1233" spans="1:8" x14ac:dyDescent="0.25">
      <c r="A1233" s="1">
        <v>43709</v>
      </c>
      <c r="B1233" t="s">
        <v>161</v>
      </c>
      <c r="C1233" t="s">
        <v>48</v>
      </c>
      <c r="D1233">
        <v>49</v>
      </c>
      <c r="E1233">
        <v>49</v>
      </c>
      <c r="F1233">
        <v>0</v>
      </c>
      <c r="G1233">
        <v>0</v>
      </c>
      <c r="H1233" t="s">
        <v>81</v>
      </c>
    </row>
    <row r="1234" spans="1:8" x14ac:dyDescent="0.25">
      <c r="A1234" s="1">
        <v>43709</v>
      </c>
      <c r="B1234" t="s">
        <v>161</v>
      </c>
      <c r="C1234" t="s">
        <v>50</v>
      </c>
      <c r="D1234">
        <v>351</v>
      </c>
      <c r="E1234">
        <v>351</v>
      </c>
      <c r="F1234">
        <v>0</v>
      </c>
      <c r="G1234">
        <v>0</v>
      </c>
      <c r="H1234" t="s">
        <v>81</v>
      </c>
    </row>
    <row r="1235" spans="1:8" x14ac:dyDescent="0.25">
      <c r="A1235" s="1">
        <v>43739</v>
      </c>
      <c r="B1235" t="s">
        <v>80</v>
      </c>
      <c r="C1235" t="s">
        <v>46</v>
      </c>
      <c r="D1235">
        <v>4964</v>
      </c>
      <c r="E1235">
        <v>4964</v>
      </c>
      <c r="F1235">
        <v>0</v>
      </c>
      <c r="G1235">
        <v>0</v>
      </c>
      <c r="H1235" t="s">
        <v>81</v>
      </c>
    </row>
    <row r="1236" spans="1:8" x14ac:dyDescent="0.25">
      <c r="A1236" s="1">
        <v>43739</v>
      </c>
      <c r="B1236" t="s">
        <v>80</v>
      </c>
      <c r="C1236" t="s">
        <v>47</v>
      </c>
      <c r="D1236">
        <v>5694</v>
      </c>
      <c r="E1236">
        <v>5694</v>
      </c>
      <c r="F1236">
        <v>0</v>
      </c>
      <c r="G1236">
        <v>0</v>
      </c>
      <c r="H1236" t="s">
        <v>81</v>
      </c>
    </row>
    <row r="1237" spans="1:8" x14ac:dyDescent="0.25">
      <c r="A1237" s="1">
        <v>43739</v>
      </c>
      <c r="B1237" t="s">
        <v>80</v>
      </c>
      <c r="C1237" t="s">
        <v>48</v>
      </c>
      <c r="D1237">
        <v>3360</v>
      </c>
      <c r="E1237">
        <v>3360</v>
      </c>
      <c r="F1237">
        <v>0</v>
      </c>
      <c r="G1237">
        <v>0</v>
      </c>
      <c r="H1237" t="s">
        <v>81</v>
      </c>
    </row>
    <row r="1238" spans="1:8" x14ac:dyDescent="0.25">
      <c r="A1238" s="1">
        <v>43739</v>
      </c>
      <c r="B1238" t="s">
        <v>80</v>
      </c>
      <c r="C1238" t="s">
        <v>49</v>
      </c>
      <c r="D1238">
        <v>1701</v>
      </c>
      <c r="E1238">
        <v>1701</v>
      </c>
      <c r="F1238">
        <v>0</v>
      </c>
      <c r="G1238">
        <v>0</v>
      </c>
      <c r="H1238" t="s">
        <v>81</v>
      </c>
    </row>
    <row r="1239" spans="1:8" x14ac:dyDescent="0.25">
      <c r="A1239" s="1">
        <v>43739</v>
      </c>
      <c r="B1239" t="s">
        <v>80</v>
      </c>
      <c r="C1239" t="s">
        <v>50</v>
      </c>
      <c r="D1239">
        <v>10851</v>
      </c>
      <c r="E1239">
        <v>10851</v>
      </c>
      <c r="F1239">
        <v>0</v>
      </c>
      <c r="G1239">
        <v>0</v>
      </c>
      <c r="H1239" t="s">
        <v>81</v>
      </c>
    </row>
    <row r="1240" spans="1:8" x14ac:dyDescent="0.25">
      <c r="A1240" s="1">
        <v>43739</v>
      </c>
      <c r="B1240" t="s">
        <v>145</v>
      </c>
      <c r="C1240" t="s">
        <v>46</v>
      </c>
      <c r="D1240">
        <v>149</v>
      </c>
      <c r="E1240">
        <v>149</v>
      </c>
      <c r="F1240">
        <v>0</v>
      </c>
      <c r="G1240">
        <v>0</v>
      </c>
      <c r="H1240" t="s">
        <v>81</v>
      </c>
    </row>
    <row r="1241" spans="1:8" x14ac:dyDescent="0.25">
      <c r="A1241" s="1">
        <v>43739</v>
      </c>
      <c r="B1241" t="s">
        <v>145</v>
      </c>
      <c r="C1241" t="s">
        <v>47</v>
      </c>
      <c r="D1241">
        <v>270</v>
      </c>
      <c r="E1241">
        <v>270</v>
      </c>
      <c r="F1241">
        <v>0</v>
      </c>
      <c r="G1241">
        <v>0</v>
      </c>
      <c r="H1241" t="s">
        <v>81</v>
      </c>
    </row>
    <row r="1242" spans="1:8" x14ac:dyDescent="0.25">
      <c r="A1242" s="1">
        <v>43739</v>
      </c>
      <c r="B1242" t="s">
        <v>145</v>
      </c>
      <c r="C1242" t="s">
        <v>48</v>
      </c>
      <c r="D1242">
        <v>104</v>
      </c>
      <c r="E1242">
        <v>104</v>
      </c>
      <c r="F1242">
        <v>0</v>
      </c>
      <c r="G1242">
        <v>0</v>
      </c>
      <c r="H1242" t="s">
        <v>81</v>
      </c>
    </row>
    <row r="1243" spans="1:8" x14ac:dyDescent="0.25">
      <c r="A1243" s="1">
        <v>43739</v>
      </c>
      <c r="B1243" t="s">
        <v>145</v>
      </c>
      <c r="C1243" t="s">
        <v>50</v>
      </c>
      <c r="D1243">
        <v>328</v>
      </c>
      <c r="E1243">
        <v>328</v>
      </c>
      <c r="F1243">
        <v>0</v>
      </c>
      <c r="G1243">
        <v>0</v>
      </c>
      <c r="H1243" t="s">
        <v>81</v>
      </c>
    </row>
    <row r="1244" spans="1:8" x14ac:dyDescent="0.25">
      <c r="A1244" s="1">
        <v>43739</v>
      </c>
      <c r="B1244" t="s">
        <v>83</v>
      </c>
      <c r="C1244" t="s">
        <v>46</v>
      </c>
      <c r="D1244">
        <v>25</v>
      </c>
      <c r="E1244">
        <v>25</v>
      </c>
      <c r="F1244">
        <v>0</v>
      </c>
      <c r="G1244">
        <v>0</v>
      </c>
      <c r="H1244" t="s">
        <v>81</v>
      </c>
    </row>
    <row r="1245" spans="1:8" x14ac:dyDescent="0.25">
      <c r="A1245" s="1">
        <v>43739</v>
      </c>
      <c r="B1245" t="s">
        <v>83</v>
      </c>
      <c r="C1245" t="s">
        <v>47</v>
      </c>
      <c r="D1245">
        <v>89</v>
      </c>
      <c r="E1245">
        <v>89</v>
      </c>
      <c r="F1245">
        <v>0</v>
      </c>
      <c r="G1245">
        <v>0</v>
      </c>
      <c r="H1245" t="s">
        <v>81</v>
      </c>
    </row>
    <row r="1246" spans="1:8" x14ac:dyDescent="0.25">
      <c r="A1246" s="1">
        <v>43739</v>
      </c>
      <c r="B1246" t="s">
        <v>83</v>
      </c>
      <c r="C1246" t="s">
        <v>48</v>
      </c>
      <c r="D1246">
        <v>54</v>
      </c>
      <c r="E1246">
        <v>54</v>
      </c>
      <c r="F1246">
        <v>0</v>
      </c>
      <c r="G1246">
        <v>0</v>
      </c>
      <c r="H1246" t="s">
        <v>81</v>
      </c>
    </row>
    <row r="1247" spans="1:8" x14ac:dyDescent="0.25">
      <c r="A1247" s="1">
        <v>43739</v>
      </c>
      <c r="B1247" t="s">
        <v>83</v>
      </c>
      <c r="C1247" t="s">
        <v>50</v>
      </c>
      <c r="D1247">
        <v>68</v>
      </c>
      <c r="E1247">
        <v>68</v>
      </c>
      <c r="F1247">
        <v>0</v>
      </c>
      <c r="G1247">
        <v>0</v>
      </c>
      <c r="H1247" t="s">
        <v>81</v>
      </c>
    </row>
    <row r="1248" spans="1:8" x14ac:dyDescent="0.25">
      <c r="A1248" s="1">
        <v>43739</v>
      </c>
      <c r="B1248" t="s">
        <v>84</v>
      </c>
      <c r="C1248" t="s">
        <v>46</v>
      </c>
      <c r="D1248">
        <v>212</v>
      </c>
      <c r="E1248">
        <v>212</v>
      </c>
      <c r="F1248">
        <v>0</v>
      </c>
      <c r="G1248">
        <v>0</v>
      </c>
      <c r="H1248" t="s">
        <v>81</v>
      </c>
    </row>
    <row r="1249" spans="1:8" x14ac:dyDescent="0.25">
      <c r="A1249" s="1">
        <v>43739</v>
      </c>
      <c r="B1249" t="s">
        <v>84</v>
      </c>
      <c r="C1249" t="s">
        <v>47</v>
      </c>
      <c r="D1249">
        <v>88</v>
      </c>
      <c r="E1249">
        <v>88</v>
      </c>
      <c r="F1249">
        <v>0</v>
      </c>
      <c r="G1249">
        <v>0</v>
      </c>
      <c r="H1249" t="s">
        <v>81</v>
      </c>
    </row>
    <row r="1250" spans="1:8" x14ac:dyDescent="0.25">
      <c r="A1250" s="1">
        <v>43739</v>
      </c>
      <c r="B1250" t="s">
        <v>84</v>
      </c>
      <c r="C1250" t="s">
        <v>48</v>
      </c>
      <c r="D1250">
        <v>147</v>
      </c>
      <c r="E1250">
        <v>147</v>
      </c>
      <c r="F1250">
        <v>0</v>
      </c>
      <c r="G1250">
        <v>0</v>
      </c>
      <c r="H1250" t="s">
        <v>81</v>
      </c>
    </row>
    <row r="1251" spans="1:8" x14ac:dyDescent="0.25">
      <c r="A1251" s="1">
        <v>43739</v>
      </c>
      <c r="B1251" t="s">
        <v>84</v>
      </c>
      <c r="C1251" t="s">
        <v>50</v>
      </c>
      <c r="D1251">
        <v>10</v>
      </c>
      <c r="E1251">
        <v>10</v>
      </c>
      <c r="F1251">
        <v>0</v>
      </c>
      <c r="G1251">
        <v>0</v>
      </c>
      <c r="H1251" t="s">
        <v>81</v>
      </c>
    </row>
    <row r="1252" spans="1:8" x14ac:dyDescent="0.25">
      <c r="A1252" s="1">
        <v>43739</v>
      </c>
      <c r="B1252" t="s">
        <v>85</v>
      </c>
      <c r="C1252" t="s">
        <v>46</v>
      </c>
      <c r="D1252">
        <v>129</v>
      </c>
      <c r="E1252">
        <v>129</v>
      </c>
      <c r="F1252">
        <v>0</v>
      </c>
      <c r="G1252">
        <v>0</v>
      </c>
      <c r="H1252" t="s">
        <v>81</v>
      </c>
    </row>
    <row r="1253" spans="1:8" x14ac:dyDescent="0.25">
      <c r="A1253" s="1">
        <v>43739</v>
      </c>
      <c r="B1253" t="s">
        <v>85</v>
      </c>
      <c r="C1253" t="s">
        <v>47</v>
      </c>
      <c r="D1253">
        <v>245</v>
      </c>
      <c r="E1253">
        <v>245</v>
      </c>
      <c r="F1253">
        <v>0</v>
      </c>
      <c r="G1253">
        <v>0</v>
      </c>
      <c r="H1253" t="s">
        <v>81</v>
      </c>
    </row>
    <row r="1254" spans="1:8" x14ac:dyDescent="0.25">
      <c r="A1254" s="1">
        <v>43739</v>
      </c>
      <c r="B1254" t="s">
        <v>85</v>
      </c>
      <c r="C1254" t="s">
        <v>48</v>
      </c>
      <c r="D1254">
        <v>159</v>
      </c>
      <c r="E1254">
        <v>159</v>
      </c>
      <c r="F1254">
        <v>0</v>
      </c>
      <c r="G1254">
        <v>0</v>
      </c>
      <c r="H1254" t="s">
        <v>81</v>
      </c>
    </row>
    <row r="1255" spans="1:8" x14ac:dyDescent="0.25">
      <c r="A1255" s="1">
        <v>43739</v>
      </c>
      <c r="B1255" t="s">
        <v>85</v>
      </c>
      <c r="C1255" t="s">
        <v>49</v>
      </c>
      <c r="D1255">
        <v>1229</v>
      </c>
      <c r="E1255">
        <v>1229</v>
      </c>
      <c r="F1255">
        <v>0</v>
      </c>
      <c r="G1255">
        <v>0</v>
      </c>
      <c r="H1255" t="s">
        <v>81</v>
      </c>
    </row>
    <row r="1256" spans="1:8" x14ac:dyDescent="0.25">
      <c r="A1256" s="1">
        <v>43739</v>
      </c>
      <c r="B1256" t="s">
        <v>85</v>
      </c>
      <c r="C1256" t="s">
        <v>50</v>
      </c>
      <c r="D1256">
        <v>2038</v>
      </c>
      <c r="E1256">
        <v>2038</v>
      </c>
      <c r="F1256">
        <v>0</v>
      </c>
      <c r="G1256">
        <v>0</v>
      </c>
      <c r="H1256" t="s">
        <v>81</v>
      </c>
    </row>
    <row r="1257" spans="1:8" x14ac:dyDescent="0.25">
      <c r="A1257" s="1">
        <v>43739</v>
      </c>
      <c r="B1257" t="s">
        <v>146</v>
      </c>
      <c r="C1257" t="s">
        <v>46</v>
      </c>
      <c r="D1257">
        <v>26</v>
      </c>
      <c r="E1257">
        <v>26</v>
      </c>
      <c r="F1257">
        <v>0</v>
      </c>
      <c r="G1257">
        <v>0</v>
      </c>
      <c r="H1257" t="s">
        <v>81</v>
      </c>
    </row>
    <row r="1258" spans="1:8" x14ac:dyDescent="0.25">
      <c r="A1258" s="1">
        <v>43739</v>
      </c>
      <c r="B1258" t="s">
        <v>146</v>
      </c>
      <c r="C1258" t="s">
        <v>47</v>
      </c>
      <c r="D1258">
        <v>43</v>
      </c>
      <c r="E1258">
        <v>43</v>
      </c>
      <c r="F1258">
        <v>0</v>
      </c>
      <c r="G1258">
        <v>0</v>
      </c>
      <c r="H1258" t="s">
        <v>81</v>
      </c>
    </row>
    <row r="1259" spans="1:8" x14ac:dyDescent="0.25">
      <c r="A1259" s="1">
        <v>43739</v>
      </c>
      <c r="B1259" t="s">
        <v>146</v>
      </c>
      <c r="C1259" t="s">
        <v>48</v>
      </c>
      <c r="D1259">
        <v>22</v>
      </c>
      <c r="E1259">
        <v>22</v>
      </c>
      <c r="F1259">
        <v>0</v>
      </c>
      <c r="G1259">
        <v>0</v>
      </c>
      <c r="H1259" t="s">
        <v>81</v>
      </c>
    </row>
    <row r="1260" spans="1:8" x14ac:dyDescent="0.25">
      <c r="A1260" s="1">
        <v>43739</v>
      </c>
      <c r="B1260" t="s">
        <v>146</v>
      </c>
      <c r="C1260" t="s">
        <v>49</v>
      </c>
      <c r="D1260">
        <v>58</v>
      </c>
      <c r="E1260">
        <v>58</v>
      </c>
      <c r="F1260">
        <v>0</v>
      </c>
      <c r="G1260">
        <v>0</v>
      </c>
      <c r="H1260" t="s">
        <v>81</v>
      </c>
    </row>
    <row r="1261" spans="1:8" x14ac:dyDescent="0.25">
      <c r="A1261" s="1">
        <v>43739</v>
      </c>
      <c r="B1261" t="s">
        <v>146</v>
      </c>
      <c r="C1261" t="s">
        <v>50</v>
      </c>
      <c r="D1261">
        <v>57</v>
      </c>
      <c r="E1261">
        <v>57</v>
      </c>
      <c r="F1261">
        <v>0</v>
      </c>
      <c r="G1261">
        <v>0</v>
      </c>
      <c r="H1261" t="s">
        <v>81</v>
      </c>
    </row>
    <row r="1262" spans="1:8" x14ac:dyDescent="0.25">
      <c r="A1262" s="1">
        <v>43739</v>
      </c>
      <c r="B1262" t="s">
        <v>86</v>
      </c>
      <c r="C1262" t="s">
        <v>46</v>
      </c>
      <c r="D1262">
        <v>663</v>
      </c>
      <c r="E1262">
        <v>663</v>
      </c>
      <c r="F1262">
        <v>0</v>
      </c>
      <c r="G1262">
        <v>0</v>
      </c>
      <c r="H1262" t="s">
        <v>81</v>
      </c>
    </row>
    <row r="1263" spans="1:8" x14ac:dyDescent="0.25">
      <c r="A1263" s="1">
        <v>43739</v>
      </c>
      <c r="B1263" t="s">
        <v>86</v>
      </c>
      <c r="C1263" t="s">
        <v>47</v>
      </c>
      <c r="D1263">
        <v>622</v>
      </c>
      <c r="E1263">
        <v>622</v>
      </c>
      <c r="F1263">
        <v>0</v>
      </c>
      <c r="G1263">
        <v>0</v>
      </c>
      <c r="H1263" t="s">
        <v>81</v>
      </c>
    </row>
    <row r="1264" spans="1:8" x14ac:dyDescent="0.25">
      <c r="A1264" s="1">
        <v>43739</v>
      </c>
      <c r="B1264" t="s">
        <v>86</v>
      </c>
      <c r="C1264" t="s">
        <v>48</v>
      </c>
      <c r="D1264">
        <v>367</v>
      </c>
      <c r="E1264">
        <v>367</v>
      </c>
      <c r="F1264">
        <v>0</v>
      </c>
      <c r="G1264">
        <v>0</v>
      </c>
      <c r="H1264" t="s">
        <v>81</v>
      </c>
    </row>
    <row r="1265" spans="1:8" x14ac:dyDescent="0.25">
      <c r="A1265" s="1">
        <v>43739</v>
      </c>
      <c r="B1265" t="s">
        <v>86</v>
      </c>
      <c r="C1265" t="s">
        <v>49</v>
      </c>
      <c r="D1265">
        <v>414</v>
      </c>
      <c r="E1265">
        <v>414</v>
      </c>
      <c r="F1265">
        <v>0</v>
      </c>
      <c r="G1265">
        <v>0</v>
      </c>
      <c r="H1265" t="s">
        <v>81</v>
      </c>
    </row>
    <row r="1266" spans="1:8" x14ac:dyDescent="0.25">
      <c r="A1266" s="1">
        <v>43739</v>
      </c>
      <c r="B1266" t="s">
        <v>86</v>
      </c>
      <c r="C1266" t="s">
        <v>50</v>
      </c>
      <c r="D1266">
        <v>1305</v>
      </c>
      <c r="E1266">
        <v>1305</v>
      </c>
      <c r="F1266">
        <v>0</v>
      </c>
      <c r="G1266">
        <v>0</v>
      </c>
      <c r="H1266" t="s">
        <v>81</v>
      </c>
    </row>
    <row r="1267" spans="1:8" x14ac:dyDescent="0.25">
      <c r="A1267" s="1">
        <v>43739</v>
      </c>
      <c r="B1267" t="s">
        <v>87</v>
      </c>
      <c r="C1267" t="s">
        <v>46</v>
      </c>
      <c r="D1267">
        <v>16</v>
      </c>
      <c r="E1267">
        <v>16</v>
      </c>
      <c r="F1267">
        <v>0</v>
      </c>
      <c r="G1267">
        <v>0</v>
      </c>
      <c r="H1267" t="s">
        <v>81</v>
      </c>
    </row>
    <row r="1268" spans="1:8" x14ac:dyDescent="0.25">
      <c r="A1268" s="1">
        <v>43739</v>
      </c>
      <c r="B1268" t="s">
        <v>87</v>
      </c>
      <c r="C1268" t="s">
        <v>47</v>
      </c>
      <c r="D1268">
        <v>103</v>
      </c>
      <c r="E1268">
        <v>103</v>
      </c>
      <c r="F1268">
        <v>0</v>
      </c>
      <c r="G1268">
        <v>0</v>
      </c>
      <c r="H1268" t="s">
        <v>81</v>
      </c>
    </row>
    <row r="1269" spans="1:8" x14ac:dyDescent="0.25">
      <c r="A1269" s="1">
        <v>43739</v>
      </c>
      <c r="B1269" t="s">
        <v>87</v>
      </c>
      <c r="C1269" t="s">
        <v>48</v>
      </c>
      <c r="D1269">
        <v>54</v>
      </c>
      <c r="E1269">
        <v>54</v>
      </c>
      <c r="F1269">
        <v>0</v>
      </c>
      <c r="G1269">
        <v>0</v>
      </c>
      <c r="H1269" t="s">
        <v>81</v>
      </c>
    </row>
    <row r="1270" spans="1:8" x14ac:dyDescent="0.25">
      <c r="A1270" s="1">
        <v>43739</v>
      </c>
      <c r="B1270" t="s">
        <v>87</v>
      </c>
      <c r="C1270" t="s">
        <v>50</v>
      </c>
      <c r="D1270">
        <v>82</v>
      </c>
      <c r="E1270">
        <v>82</v>
      </c>
      <c r="F1270">
        <v>0</v>
      </c>
      <c r="G1270">
        <v>0</v>
      </c>
      <c r="H1270" t="s">
        <v>81</v>
      </c>
    </row>
    <row r="1271" spans="1:8" x14ac:dyDescent="0.25">
      <c r="A1271" s="1">
        <v>43739</v>
      </c>
      <c r="B1271" t="s">
        <v>88</v>
      </c>
      <c r="C1271" t="s">
        <v>46</v>
      </c>
      <c r="D1271">
        <v>219</v>
      </c>
      <c r="E1271">
        <v>219</v>
      </c>
      <c r="F1271">
        <v>0</v>
      </c>
      <c r="G1271">
        <v>0</v>
      </c>
      <c r="H1271" t="s">
        <v>81</v>
      </c>
    </row>
    <row r="1272" spans="1:8" x14ac:dyDescent="0.25">
      <c r="A1272" s="1">
        <v>43739</v>
      </c>
      <c r="B1272" t="s">
        <v>88</v>
      </c>
      <c r="C1272" t="s">
        <v>47</v>
      </c>
      <c r="D1272">
        <v>335</v>
      </c>
      <c r="E1272">
        <v>335</v>
      </c>
      <c r="F1272">
        <v>0</v>
      </c>
      <c r="G1272">
        <v>0</v>
      </c>
      <c r="H1272" t="s">
        <v>81</v>
      </c>
    </row>
    <row r="1273" spans="1:8" x14ac:dyDescent="0.25">
      <c r="A1273" s="1">
        <v>43739</v>
      </c>
      <c r="B1273" t="s">
        <v>88</v>
      </c>
      <c r="C1273" t="s">
        <v>48</v>
      </c>
      <c r="D1273">
        <v>177</v>
      </c>
      <c r="E1273">
        <v>177</v>
      </c>
      <c r="F1273">
        <v>0</v>
      </c>
      <c r="G1273">
        <v>0</v>
      </c>
      <c r="H1273" t="s">
        <v>81</v>
      </c>
    </row>
    <row r="1274" spans="1:8" x14ac:dyDescent="0.25">
      <c r="A1274" s="1">
        <v>43739</v>
      </c>
      <c r="B1274" t="s">
        <v>88</v>
      </c>
      <c r="C1274" t="s">
        <v>49</v>
      </c>
      <c r="D1274">
        <v>58</v>
      </c>
      <c r="E1274">
        <v>58</v>
      </c>
      <c r="F1274">
        <v>0</v>
      </c>
      <c r="G1274">
        <v>0</v>
      </c>
      <c r="H1274" t="s">
        <v>81</v>
      </c>
    </row>
    <row r="1275" spans="1:8" x14ac:dyDescent="0.25">
      <c r="A1275" s="1">
        <v>43739</v>
      </c>
      <c r="B1275" t="s">
        <v>88</v>
      </c>
      <c r="C1275" t="s">
        <v>50</v>
      </c>
      <c r="D1275">
        <v>697</v>
      </c>
      <c r="E1275">
        <v>697</v>
      </c>
      <c r="F1275">
        <v>0</v>
      </c>
      <c r="G1275">
        <v>0</v>
      </c>
      <c r="H1275" t="s">
        <v>81</v>
      </c>
    </row>
    <row r="1276" spans="1:8" x14ac:dyDescent="0.25">
      <c r="A1276" s="1">
        <v>43739</v>
      </c>
      <c r="B1276" t="s">
        <v>89</v>
      </c>
      <c r="C1276" t="s">
        <v>46</v>
      </c>
      <c r="D1276">
        <v>626</v>
      </c>
      <c r="E1276">
        <v>626</v>
      </c>
      <c r="F1276">
        <v>0</v>
      </c>
      <c r="G1276">
        <v>0</v>
      </c>
      <c r="H1276" t="s">
        <v>81</v>
      </c>
    </row>
    <row r="1277" spans="1:8" x14ac:dyDescent="0.25">
      <c r="A1277" s="1">
        <v>43739</v>
      </c>
      <c r="B1277" t="s">
        <v>89</v>
      </c>
      <c r="C1277" t="s">
        <v>47</v>
      </c>
      <c r="D1277">
        <v>640</v>
      </c>
      <c r="E1277">
        <v>640</v>
      </c>
      <c r="F1277">
        <v>0</v>
      </c>
      <c r="G1277">
        <v>0</v>
      </c>
      <c r="H1277" t="s">
        <v>81</v>
      </c>
    </row>
    <row r="1278" spans="1:8" x14ac:dyDescent="0.25">
      <c r="A1278" s="1">
        <v>43739</v>
      </c>
      <c r="B1278" t="s">
        <v>89</v>
      </c>
      <c r="C1278" t="s">
        <v>48</v>
      </c>
      <c r="D1278">
        <v>326</v>
      </c>
      <c r="E1278">
        <v>326</v>
      </c>
      <c r="F1278">
        <v>0</v>
      </c>
      <c r="G1278">
        <v>0</v>
      </c>
      <c r="H1278" t="s">
        <v>81</v>
      </c>
    </row>
    <row r="1279" spans="1:8" x14ac:dyDescent="0.25">
      <c r="A1279" s="1">
        <v>43739</v>
      </c>
      <c r="B1279" t="s">
        <v>89</v>
      </c>
      <c r="C1279" t="s">
        <v>50</v>
      </c>
      <c r="D1279">
        <v>635</v>
      </c>
      <c r="E1279">
        <v>635</v>
      </c>
      <c r="F1279">
        <v>0</v>
      </c>
      <c r="G1279">
        <v>0</v>
      </c>
      <c r="H1279" t="s">
        <v>81</v>
      </c>
    </row>
    <row r="1280" spans="1:8" x14ac:dyDescent="0.25">
      <c r="A1280" s="1">
        <v>43739</v>
      </c>
      <c r="B1280" t="s">
        <v>90</v>
      </c>
      <c r="C1280" t="s">
        <v>46</v>
      </c>
      <c r="D1280">
        <v>80</v>
      </c>
      <c r="E1280">
        <v>80</v>
      </c>
      <c r="F1280">
        <v>0</v>
      </c>
      <c r="G1280">
        <v>0</v>
      </c>
      <c r="H1280" t="s">
        <v>81</v>
      </c>
    </row>
    <row r="1281" spans="1:8" x14ac:dyDescent="0.25">
      <c r="A1281" s="1">
        <v>43739</v>
      </c>
      <c r="B1281" t="s">
        <v>90</v>
      </c>
      <c r="C1281" t="s">
        <v>47</v>
      </c>
      <c r="D1281">
        <v>182</v>
      </c>
      <c r="E1281">
        <v>182</v>
      </c>
      <c r="F1281">
        <v>0</v>
      </c>
      <c r="G1281">
        <v>0</v>
      </c>
      <c r="H1281" t="s">
        <v>81</v>
      </c>
    </row>
    <row r="1282" spans="1:8" x14ac:dyDescent="0.25">
      <c r="A1282" s="1">
        <v>43739</v>
      </c>
      <c r="B1282" t="s">
        <v>90</v>
      </c>
      <c r="C1282" t="s">
        <v>48</v>
      </c>
      <c r="D1282">
        <v>145</v>
      </c>
      <c r="E1282">
        <v>145</v>
      </c>
      <c r="F1282">
        <v>0</v>
      </c>
      <c r="G1282">
        <v>0</v>
      </c>
      <c r="H1282" t="s">
        <v>81</v>
      </c>
    </row>
    <row r="1283" spans="1:8" x14ac:dyDescent="0.25">
      <c r="A1283" s="1">
        <v>43739</v>
      </c>
      <c r="B1283" t="s">
        <v>90</v>
      </c>
      <c r="C1283" t="s">
        <v>50</v>
      </c>
      <c r="D1283">
        <v>477</v>
      </c>
      <c r="E1283">
        <v>477</v>
      </c>
      <c r="F1283">
        <v>0</v>
      </c>
      <c r="G1283">
        <v>0</v>
      </c>
      <c r="H1283" t="s">
        <v>81</v>
      </c>
    </row>
    <row r="1284" spans="1:8" x14ac:dyDescent="0.25">
      <c r="A1284" s="1">
        <v>43739</v>
      </c>
      <c r="B1284" t="s">
        <v>147</v>
      </c>
      <c r="C1284" t="s">
        <v>46</v>
      </c>
      <c r="D1284">
        <v>24</v>
      </c>
      <c r="E1284">
        <v>24</v>
      </c>
      <c r="F1284">
        <v>0</v>
      </c>
      <c r="G1284">
        <v>0</v>
      </c>
      <c r="H1284" t="s">
        <v>81</v>
      </c>
    </row>
    <row r="1285" spans="1:8" x14ac:dyDescent="0.25">
      <c r="A1285" s="1">
        <v>43739</v>
      </c>
      <c r="B1285" t="s">
        <v>147</v>
      </c>
      <c r="C1285" t="s">
        <v>47</v>
      </c>
      <c r="D1285">
        <v>38</v>
      </c>
      <c r="E1285">
        <v>38</v>
      </c>
      <c r="F1285">
        <v>0</v>
      </c>
      <c r="G1285">
        <v>0</v>
      </c>
      <c r="H1285" t="s">
        <v>81</v>
      </c>
    </row>
    <row r="1286" spans="1:8" x14ac:dyDescent="0.25">
      <c r="A1286" s="1">
        <v>43739</v>
      </c>
      <c r="B1286" t="s">
        <v>147</v>
      </c>
      <c r="C1286" t="s">
        <v>48</v>
      </c>
      <c r="D1286">
        <v>24</v>
      </c>
      <c r="E1286">
        <v>24</v>
      </c>
      <c r="F1286">
        <v>0</v>
      </c>
      <c r="G1286">
        <v>0</v>
      </c>
      <c r="H1286" t="s">
        <v>81</v>
      </c>
    </row>
    <row r="1287" spans="1:8" x14ac:dyDescent="0.25">
      <c r="A1287" s="1">
        <v>43739</v>
      </c>
      <c r="B1287" t="s">
        <v>147</v>
      </c>
      <c r="C1287" t="s">
        <v>50</v>
      </c>
      <c r="D1287">
        <v>68</v>
      </c>
      <c r="E1287">
        <v>68</v>
      </c>
      <c r="F1287">
        <v>0</v>
      </c>
      <c r="G1287">
        <v>0</v>
      </c>
      <c r="H1287" t="s">
        <v>81</v>
      </c>
    </row>
    <row r="1288" spans="1:8" x14ac:dyDescent="0.25">
      <c r="A1288" s="1">
        <v>43739</v>
      </c>
      <c r="B1288" t="s">
        <v>148</v>
      </c>
      <c r="C1288" t="s">
        <v>46</v>
      </c>
      <c r="D1288">
        <v>184</v>
      </c>
      <c r="E1288">
        <v>184</v>
      </c>
      <c r="F1288">
        <v>0</v>
      </c>
      <c r="G1288">
        <v>0</v>
      </c>
      <c r="H1288" t="s">
        <v>81</v>
      </c>
    </row>
    <row r="1289" spans="1:8" x14ac:dyDescent="0.25">
      <c r="A1289" s="1">
        <v>43739</v>
      </c>
      <c r="B1289" t="s">
        <v>148</v>
      </c>
      <c r="C1289" t="s">
        <v>47</v>
      </c>
      <c r="D1289">
        <v>245</v>
      </c>
      <c r="E1289">
        <v>245</v>
      </c>
      <c r="F1289">
        <v>0</v>
      </c>
      <c r="G1289">
        <v>0</v>
      </c>
      <c r="H1289" t="s">
        <v>81</v>
      </c>
    </row>
    <row r="1290" spans="1:8" x14ac:dyDescent="0.25">
      <c r="A1290" s="1">
        <v>43739</v>
      </c>
      <c r="B1290" t="s">
        <v>148</v>
      </c>
      <c r="C1290" t="s">
        <v>48</v>
      </c>
      <c r="D1290">
        <v>157</v>
      </c>
      <c r="E1290">
        <v>157</v>
      </c>
      <c r="F1290">
        <v>0</v>
      </c>
      <c r="G1290">
        <v>0</v>
      </c>
      <c r="H1290" t="s">
        <v>81</v>
      </c>
    </row>
    <row r="1291" spans="1:8" x14ac:dyDescent="0.25">
      <c r="A1291" s="1">
        <v>43739</v>
      </c>
      <c r="B1291" t="s">
        <v>148</v>
      </c>
      <c r="C1291" t="s">
        <v>50</v>
      </c>
      <c r="D1291">
        <v>240</v>
      </c>
      <c r="E1291">
        <v>240</v>
      </c>
      <c r="F1291">
        <v>0</v>
      </c>
      <c r="G1291">
        <v>0</v>
      </c>
      <c r="H1291" t="s">
        <v>81</v>
      </c>
    </row>
    <row r="1292" spans="1:8" x14ac:dyDescent="0.25">
      <c r="A1292" s="1">
        <v>43739</v>
      </c>
      <c r="B1292" t="s">
        <v>149</v>
      </c>
      <c r="C1292" t="s">
        <v>46</v>
      </c>
      <c r="D1292">
        <v>58</v>
      </c>
      <c r="E1292">
        <v>58</v>
      </c>
      <c r="F1292">
        <v>0</v>
      </c>
      <c r="G1292">
        <v>0</v>
      </c>
      <c r="H1292" t="s">
        <v>81</v>
      </c>
    </row>
    <row r="1293" spans="1:8" x14ac:dyDescent="0.25">
      <c r="A1293" s="1">
        <v>43739</v>
      </c>
      <c r="B1293" t="s">
        <v>149</v>
      </c>
      <c r="C1293" t="s">
        <v>47</v>
      </c>
      <c r="D1293">
        <v>112</v>
      </c>
      <c r="E1293">
        <v>112</v>
      </c>
      <c r="F1293">
        <v>0</v>
      </c>
      <c r="G1293">
        <v>0</v>
      </c>
      <c r="H1293" t="s">
        <v>81</v>
      </c>
    </row>
    <row r="1294" spans="1:8" x14ac:dyDescent="0.25">
      <c r="A1294" s="1">
        <v>43739</v>
      </c>
      <c r="B1294" t="s">
        <v>149</v>
      </c>
      <c r="C1294" t="s">
        <v>48</v>
      </c>
      <c r="D1294">
        <v>121</v>
      </c>
      <c r="E1294">
        <v>121</v>
      </c>
      <c r="F1294">
        <v>0</v>
      </c>
      <c r="G1294">
        <v>0</v>
      </c>
      <c r="H1294" t="s">
        <v>81</v>
      </c>
    </row>
    <row r="1295" spans="1:8" x14ac:dyDescent="0.25">
      <c r="A1295" s="1">
        <v>43739</v>
      </c>
      <c r="B1295" t="s">
        <v>149</v>
      </c>
      <c r="C1295" t="s">
        <v>50</v>
      </c>
      <c r="D1295">
        <v>387</v>
      </c>
      <c r="E1295">
        <v>387</v>
      </c>
      <c r="F1295">
        <v>0</v>
      </c>
      <c r="G1295">
        <v>0</v>
      </c>
      <c r="H1295" t="s">
        <v>81</v>
      </c>
    </row>
    <row r="1296" spans="1:8" x14ac:dyDescent="0.25">
      <c r="A1296" s="1">
        <v>43739</v>
      </c>
      <c r="B1296" t="s">
        <v>150</v>
      </c>
      <c r="C1296" t="s">
        <v>46</v>
      </c>
      <c r="D1296">
        <v>192</v>
      </c>
      <c r="E1296">
        <v>192</v>
      </c>
      <c r="F1296">
        <v>0</v>
      </c>
      <c r="G1296">
        <v>0</v>
      </c>
      <c r="H1296" t="s">
        <v>81</v>
      </c>
    </row>
    <row r="1297" spans="1:8" x14ac:dyDescent="0.25">
      <c r="A1297" s="1">
        <v>43739</v>
      </c>
      <c r="B1297" t="s">
        <v>150</v>
      </c>
      <c r="C1297" t="s">
        <v>47</v>
      </c>
      <c r="D1297">
        <v>110</v>
      </c>
      <c r="E1297">
        <v>110</v>
      </c>
      <c r="F1297">
        <v>0</v>
      </c>
      <c r="G1297">
        <v>0</v>
      </c>
      <c r="H1297" t="s">
        <v>81</v>
      </c>
    </row>
    <row r="1298" spans="1:8" x14ac:dyDescent="0.25">
      <c r="A1298" s="1">
        <v>43739</v>
      </c>
      <c r="B1298" t="s">
        <v>150</v>
      </c>
      <c r="C1298" t="s">
        <v>48</v>
      </c>
      <c r="D1298">
        <v>96</v>
      </c>
      <c r="E1298">
        <v>96</v>
      </c>
      <c r="F1298">
        <v>0</v>
      </c>
      <c r="G1298">
        <v>0</v>
      </c>
      <c r="H1298" t="s">
        <v>81</v>
      </c>
    </row>
    <row r="1299" spans="1:8" x14ac:dyDescent="0.25">
      <c r="A1299" s="1">
        <v>43739</v>
      </c>
      <c r="B1299" t="s">
        <v>150</v>
      </c>
      <c r="C1299" t="s">
        <v>50</v>
      </c>
      <c r="D1299">
        <v>82</v>
      </c>
      <c r="E1299">
        <v>82</v>
      </c>
      <c r="F1299">
        <v>0</v>
      </c>
      <c r="G1299">
        <v>0</v>
      </c>
      <c r="H1299" t="s">
        <v>81</v>
      </c>
    </row>
    <row r="1300" spans="1:8" x14ac:dyDescent="0.25">
      <c r="A1300" s="1">
        <v>43739</v>
      </c>
      <c r="B1300" t="s">
        <v>91</v>
      </c>
      <c r="C1300" t="s">
        <v>46</v>
      </c>
      <c r="D1300">
        <v>1192</v>
      </c>
      <c r="E1300">
        <v>1192</v>
      </c>
      <c r="F1300">
        <v>0</v>
      </c>
      <c r="G1300">
        <v>0</v>
      </c>
      <c r="H1300" t="s">
        <v>81</v>
      </c>
    </row>
    <row r="1301" spans="1:8" x14ac:dyDescent="0.25">
      <c r="A1301" s="1">
        <v>43739</v>
      </c>
      <c r="B1301" t="s">
        <v>91</v>
      </c>
      <c r="C1301" t="s">
        <v>47</v>
      </c>
      <c r="D1301">
        <v>791</v>
      </c>
      <c r="E1301">
        <v>791</v>
      </c>
      <c r="F1301">
        <v>0</v>
      </c>
      <c r="G1301">
        <v>0</v>
      </c>
      <c r="H1301" t="s">
        <v>81</v>
      </c>
    </row>
    <row r="1302" spans="1:8" x14ac:dyDescent="0.25">
      <c r="A1302" s="1">
        <v>43739</v>
      </c>
      <c r="B1302" t="s">
        <v>91</v>
      </c>
      <c r="C1302" t="s">
        <v>48</v>
      </c>
      <c r="D1302">
        <v>673</v>
      </c>
      <c r="E1302">
        <v>673</v>
      </c>
      <c r="F1302">
        <v>0</v>
      </c>
      <c r="G1302">
        <v>0</v>
      </c>
      <c r="H1302" t="s">
        <v>81</v>
      </c>
    </row>
    <row r="1303" spans="1:8" x14ac:dyDescent="0.25">
      <c r="A1303" s="1">
        <v>43739</v>
      </c>
      <c r="B1303" t="s">
        <v>91</v>
      </c>
      <c r="C1303" t="s">
        <v>50</v>
      </c>
      <c r="D1303">
        <v>918</v>
      </c>
      <c r="E1303">
        <v>918</v>
      </c>
      <c r="F1303">
        <v>0</v>
      </c>
      <c r="G1303">
        <v>0</v>
      </c>
      <c r="H1303" t="s">
        <v>81</v>
      </c>
    </row>
    <row r="1304" spans="1:8" x14ac:dyDescent="0.25">
      <c r="A1304" s="1">
        <v>43739</v>
      </c>
      <c r="B1304" t="s">
        <v>151</v>
      </c>
      <c r="C1304" t="s">
        <v>46</v>
      </c>
      <c r="D1304">
        <v>77</v>
      </c>
      <c r="E1304">
        <v>77</v>
      </c>
      <c r="F1304">
        <v>0</v>
      </c>
      <c r="G1304">
        <v>0</v>
      </c>
      <c r="H1304" t="s">
        <v>81</v>
      </c>
    </row>
    <row r="1305" spans="1:8" x14ac:dyDescent="0.25">
      <c r="A1305" s="1">
        <v>43739</v>
      </c>
      <c r="B1305" t="s">
        <v>151</v>
      </c>
      <c r="C1305" t="s">
        <v>47</v>
      </c>
      <c r="D1305">
        <v>134</v>
      </c>
      <c r="E1305">
        <v>134</v>
      </c>
      <c r="F1305">
        <v>0</v>
      </c>
      <c r="G1305">
        <v>0</v>
      </c>
      <c r="H1305" t="s">
        <v>81</v>
      </c>
    </row>
    <row r="1306" spans="1:8" x14ac:dyDescent="0.25">
      <c r="A1306" s="1">
        <v>43739</v>
      </c>
      <c r="B1306" t="s">
        <v>151</v>
      </c>
      <c r="C1306" t="s">
        <v>48</v>
      </c>
      <c r="D1306">
        <v>50</v>
      </c>
      <c r="E1306">
        <v>50</v>
      </c>
      <c r="F1306">
        <v>0</v>
      </c>
      <c r="G1306">
        <v>0</v>
      </c>
      <c r="H1306" t="s">
        <v>81</v>
      </c>
    </row>
    <row r="1307" spans="1:8" x14ac:dyDescent="0.25">
      <c r="A1307" s="1">
        <v>43739</v>
      </c>
      <c r="B1307" t="s">
        <v>151</v>
      </c>
      <c r="C1307" t="s">
        <v>50</v>
      </c>
      <c r="D1307">
        <v>82</v>
      </c>
      <c r="E1307">
        <v>82</v>
      </c>
      <c r="F1307">
        <v>0</v>
      </c>
      <c r="G1307">
        <v>0</v>
      </c>
      <c r="H1307" t="s">
        <v>81</v>
      </c>
    </row>
    <row r="1308" spans="1:8" x14ac:dyDescent="0.25">
      <c r="A1308" s="1">
        <v>43739</v>
      </c>
      <c r="B1308" t="s">
        <v>92</v>
      </c>
      <c r="C1308" t="s">
        <v>46</v>
      </c>
      <c r="D1308">
        <v>35</v>
      </c>
      <c r="E1308">
        <v>35</v>
      </c>
      <c r="F1308">
        <v>0</v>
      </c>
      <c r="G1308">
        <v>0</v>
      </c>
      <c r="H1308" t="s">
        <v>81</v>
      </c>
    </row>
    <row r="1309" spans="1:8" x14ac:dyDescent="0.25">
      <c r="A1309" s="1">
        <v>43739</v>
      </c>
      <c r="B1309" t="s">
        <v>92</v>
      </c>
      <c r="C1309" t="s">
        <v>47</v>
      </c>
      <c r="D1309">
        <v>494</v>
      </c>
      <c r="E1309">
        <v>494</v>
      </c>
      <c r="F1309">
        <v>0</v>
      </c>
      <c r="G1309">
        <v>0</v>
      </c>
      <c r="H1309" t="s">
        <v>81</v>
      </c>
    </row>
    <row r="1310" spans="1:8" x14ac:dyDescent="0.25">
      <c r="A1310" s="1">
        <v>43739</v>
      </c>
      <c r="B1310" t="s">
        <v>92</v>
      </c>
      <c r="C1310" t="s">
        <v>48</v>
      </c>
      <c r="D1310">
        <v>118</v>
      </c>
      <c r="E1310">
        <v>118</v>
      </c>
      <c r="F1310">
        <v>0</v>
      </c>
      <c r="G1310">
        <v>0</v>
      </c>
      <c r="H1310" t="s">
        <v>81</v>
      </c>
    </row>
    <row r="1311" spans="1:8" x14ac:dyDescent="0.25">
      <c r="A1311" s="1">
        <v>43739</v>
      </c>
      <c r="B1311" t="s">
        <v>92</v>
      </c>
      <c r="C1311" t="s">
        <v>50</v>
      </c>
      <c r="D1311">
        <v>710</v>
      </c>
      <c r="E1311">
        <v>710</v>
      </c>
      <c r="F1311">
        <v>0</v>
      </c>
      <c r="G1311">
        <v>0</v>
      </c>
      <c r="H1311" t="s">
        <v>81</v>
      </c>
    </row>
    <row r="1312" spans="1:8" x14ac:dyDescent="0.25">
      <c r="A1312" s="1">
        <v>43739</v>
      </c>
      <c r="B1312" t="s">
        <v>152</v>
      </c>
      <c r="C1312" t="s">
        <v>46</v>
      </c>
      <c r="D1312">
        <v>119</v>
      </c>
      <c r="E1312">
        <v>119</v>
      </c>
      <c r="F1312">
        <v>0</v>
      </c>
      <c r="G1312">
        <v>0</v>
      </c>
      <c r="H1312" t="s">
        <v>81</v>
      </c>
    </row>
    <row r="1313" spans="1:8" x14ac:dyDescent="0.25">
      <c r="A1313" s="1">
        <v>43739</v>
      </c>
      <c r="B1313" t="s">
        <v>152</v>
      </c>
      <c r="C1313" t="s">
        <v>47</v>
      </c>
      <c r="D1313">
        <v>108</v>
      </c>
      <c r="E1313">
        <v>108</v>
      </c>
      <c r="F1313">
        <v>0</v>
      </c>
      <c r="G1313">
        <v>0</v>
      </c>
      <c r="H1313" t="s">
        <v>81</v>
      </c>
    </row>
    <row r="1314" spans="1:8" x14ac:dyDescent="0.25">
      <c r="A1314" s="1">
        <v>43739</v>
      </c>
      <c r="B1314" t="s">
        <v>152</v>
      </c>
      <c r="C1314" t="s">
        <v>48</v>
      </c>
      <c r="D1314">
        <v>49</v>
      </c>
      <c r="E1314">
        <v>49</v>
      </c>
      <c r="F1314">
        <v>0</v>
      </c>
      <c r="G1314">
        <v>0</v>
      </c>
      <c r="H1314" t="s">
        <v>81</v>
      </c>
    </row>
    <row r="1315" spans="1:8" x14ac:dyDescent="0.25">
      <c r="A1315" s="1">
        <v>43739</v>
      </c>
      <c r="B1315" t="s">
        <v>152</v>
      </c>
      <c r="C1315" t="s">
        <v>50</v>
      </c>
      <c r="D1315">
        <v>117</v>
      </c>
      <c r="E1315">
        <v>117</v>
      </c>
      <c r="F1315">
        <v>0</v>
      </c>
      <c r="G1315">
        <v>0</v>
      </c>
      <c r="H1315" t="s">
        <v>81</v>
      </c>
    </row>
    <row r="1316" spans="1:8" x14ac:dyDescent="0.25">
      <c r="A1316" s="1">
        <v>43739</v>
      </c>
      <c r="B1316" t="s">
        <v>153</v>
      </c>
      <c r="C1316" t="s">
        <v>46</v>
      </c>
      <c r="D1316">
        <v>146</v>
      </c>
      <c r="E1316">
        <v>146</v>
      </c>
      <c r="F1316">
        <v>0</v>
      </c>
      <c r="G1316">
        <v>0</v>
      </c>
      <c r="H1316" t="s">
        <v>81</v>
      </c>
    </row>
    <row r="1317" spans="1:8" x14ac:dyDescent="0.25">
      <c r="A1317" s="1">
        <v>43739</v>
      </c>
      <c r="B1317" t="s">
        <v>153</v>
      </c>
      <c r="C1317" t="s">
        <v>47</v>
      </c>
      <c r="D1317">
        <v>63</v>
      </c>
      <c r="E1317">
        <v>63</v>
      </c>
      <c r="F1317">
        <v>0</v>
      </c>
      <c r="G1317">
        <v>0</v>
      </c>
      <c r="H1317" t="s">
        <v>81</v>
      </c>
    </row>
    <row r="1318" spans="1:8" x14ac:dyDescent="0.25">
      <c r="A1318" s="1">
        <v>43739</v>
      </c>
      <c r="B1318" t="s">
        <v>153</v>
      </c>
      <c r="C1318" t="s">
        <v>48</v>
      </c>
      <c r="D1318">
        <v>43</v>
      </c>
      <c r="E1318">
        <v>43</v>
      </c>
      <c r="F1318">
        <v>0</v>
      </c>
      <c r="G1318">
        <v>0</v>
      </c>
      <c r="H1318" t="s">
        <v>81</v>
      </c>
    </row>
    <row r="1319" spans="1:8" x14ac:dyDescent="0.25">
      <c r="A1319" s="1">
        <v>43739</v>
      </c>
      <c r="B1319" t="s">
        <v>153</v>
      </c>
      <c r="C1319" t="s">
        <v>50</v>
      </c>
      <c r="D1319">
        <v>30</v>
      </c>
      <c r="E1319">
        <v>30</v>
      </c>
      <c r="F1319">
        <v>0</v>
      </c>
      <c r="G1319">
        <v>0</v>
      </c>
      <c r="H1319" t="s">
        <v>81</v>
      </c>
    </row>
    <row r="1320" spans="1:8" x14ac:dyDescent="0.25">
      <c r="A1320" s="1">
        <v>43739</v>
      </c>
      <c r="B1320" t="s">
        <v>154</v>
      </c>
      <c r="C1320" t="s">
        <v>46</v>
      </c>
      <c r="D1320">
        <v>22</v>
      </c>
      <c r="E1320">
        <v>22</v>
      </c>
      <c r="F1320">
        <v>0</v>
      </c>
      <c r="G1320">
        <v>0</v>
      </c>
      <c r="H1320" t="s">
        <v>81</v>
      </c>
    </row>
    <row r="1321" spans="1:8" x14ac:dyDescent="0.25">
      <c r="A1321" s="1">
        <v>43739</v>
      </c>
      <c r="B1321" t="s">
        <v>154</v>
      </c>
      <c r="C1321" t="s">
        <v>47</v>
      </c>
      <c r="D1321">
        <v>70</v>
      </c>
      <c r="E1321">
        <v>70</v>
      </c>
      <c r="F1321">
        <v>0</v>
      </c>
      <c r="G1321">
        <v>0</v>
      </c>
      <c r="H1321" t="s">
        <v>81</v>
      </c>
    </row>
    <row r="1322" spans="1:8" x14ac:dyDescent="0.25">
      <c r="A1322" s="1">
        <v>43739</v>
      </c>
      <c r="B1322" t="s">
        <v>154</v>
      </c>
      <c r="C1322" t="s">
        <v>48</v>
      </c>
      <c r="D1322">
        <v>24</v>
      </c>
      <c r="E1322">
        <v>24</v>
      </c>
      <c r="F1322">
        <v>0</v>
      </c>
      <c r="G1322">
        <v>0</v>
      </c>
      <c r="H1322" t="s">
        <v>81</v>
      </c>
    </row>
    <row r="1323" spans="1:8" x14ac:dyDescent="0.25">
      <c r="A1323" s="1">
        <v>43739</v>
      </c>
      <c r="B1323" t="s">
        <v>154</v>
      </c>
      <c r="C1323" t="s">
        <v>50</v>
      </c>
      <c r="D1323">
        <v>90</v>
      </c>
      <c r="E1323">
        <v>90</v>
      </c>
      <c r="F1323">
        <v>0</v>
      </c>
      <c r="G1323">
        <v>0</v>
      </c>
      <c r="H1323" t="s">
        <v>81</v>
      </c>
    </row>
    <row r="1324" spans="1:8" x14ac:dyDescent="0.25">
      <c r="A1324" s="1">
        <v>43739</v>
      </c>
      <c r="B1324" t="s">
        <v>155</v>
      </c>
      <c r="C1324" t="s">
        <v>46</v>
      </c>
      <c r="D1324">
        <v>221</v>
      </c>
      <c r="E1324">
        <v>221</v>
      </c>
      <c r="F1324">
        <v>0</v>
      </c>
      <c r="G1324">
        <v>0</v>
      </c>
      <c r="H1324" t="s">
        <v>81</v>
      </c>
    </row>
    <row r="1325" spans="1:8" x14ac:dyDescent="0.25">
      <c r="A1325" s="1">
        <v>43739</v>
      </c>
      <c r="B1325" t="s">
        <v>155</v>
      </c>
      <c r="C1325" t="s">
        <v>47</v>
      </c>
      <c r="D1325">
        <v>210</v>
      </c>
      <c r="E1325">
        <v>210</v>
      </c>
      <c r="F1325">
        <v>0</v>
      </c>
      <c r="G1325">
        <v>0</v>
      </c>
      <c r="H1325" t="s">
        <v>81</v>
      </c>
    </row>
    <row r="1326" spans="1:8" x14ac:dyDescent="0.25">
      <c r="A1326" s="1">
        <v>43739</v>
      </c>
      <c r="B1326" t="s">
        <v>155</v>
      </c>
      <c r="C1326" t="s">
        <v>48</v>
      </c>
      <c r="D1326">
        <v>130</v>
      </c>
      <c r="E1326">
        <v>130</v>
      </c>
      <c r="F1326">
        <v>0</v>
      </c>
      <c r="G1326">
        <v>0</v>
      </c>
      <c r="H1326" t="s">
        <v>81</v>
      </c>
    </row>
    <row r="1327" spans="1:8" x14ac:dyDescent="0.25">
      <c r="A1327" s="1">
        <v>43739</v>
      </c>
      <c r="B1327" t="s">
        <v>155</v>
      </c>
      <c r="C1327" t="s">
        <v>50</v>
      </c>
      <c r="D1327">
        <v>303</v>
      </c>
      <c r="E1327">
        <v>303</v>
      </c>
      <c r="F1327">
        <v>0</v>
      </c>
      <c r="G1327">
        <v>0</v>
      </c>
      <c r="H1327" t="s">
        <v>81</v>
      </c>
    </row>
    <row r="1328" spans="1:8" x14ac:dyDescent="0.25">
      <c r="A1328" s="1">
        <v>43739</v>
      </c>
      <c r="B1328" t="s">
        <v>156</v>
      </c>
      <c r="C1328" t="s">
        <v>46</v>
      </c>
      <c r="D1328">
        <v>144</v>
      </c>
      <c r="E1328">
        <v>144</v>
      </c>
      <c r="F1328">
        <v>0</v>
      </c>
      <c r="G1328">
        <v>0</v>
      </c>
      <c r="H1328" t="s">
        <v>81</v>
      </c>
    </row>
    <row r="1329" spans="1:8" x14ac:dyDescent="0.25">
      <c r="A1329" s="1">
        <v>43739</v>
      </c>
      <c r="B1329" t="s">
        <v>156</v>
      </c>
      <c r="C1329" t="s">
        <v>47</v>
      </c>
      <c r="D1329">
        <v>125</v>
      </c>
      <c r="E1329">
        <v>125</v>
      </c>
      <c r="F1329">
        <v>0</v>
      </c>
      <c r="G1329">
        <v>0</v>
      </c>
      <c r="H1329" t="s">
        <v>81</v>
      </c>
    </row>
    <row r="1330" spans="1:8" x14ac:dyDescent="0.25">
      <c r="A1330" s="1">
        <v>43739</v>
      </c>
      <c r="B1330" t="s">
        <v>156</v>
      </c>
      <c r="C1330" t="s">
        <v>48</v>
      </c>
      <c r="D1330">
        <v>118</v>
      </c>
      <c r="E1330">
        <v>118</v>
      </c>
      <c r="F1330">
        <v>0</v>
      </c>
      <c r="G1330">
        <v>0</v>
      </c>
      <c r="H1330" t="s">
        <v>81</v>
      </c>
    </row>
    <row r="1331" spans="1:8" x14ac:dyDescent="0.25">
      <c r="A1331" s="1">
        <v>43739</v>
      </c>
      <c r="B1331" t="s">
        <v>156</v>
      </c>
      <c r="C1331" t="s">
        <v>50</v>
      </c>
      <c r="D1331">
        <v>324</v>
      </c>
      <c r="E1331">
        <v>324</v>
      </c>
      <c r="F1331">
        <v>0</v>
      </c>
      <c r="G1331">
        <v>0</v>
      </c>
      <c r="H1331" t="s">
        <v>81</v>
      </c>
    </row>
    <row r="1332" spans="1:8" x14ac:dyDescent="0.25">
      <c r="A1332" s="1">
        <v>43739</v>
      </c>
      <c r="B1332" t="s">
        <v>93</v>
      </c>
      <c r="C1332" t="s">
        <v>46</v>
      </c>
      <c r="D1332">
        <v>261</v>
      </c>
      <c r="E1332">
        <v>261</v>
      </c>
      <c r="F1332">
        <v>0</v>
      </c>
      <c r="G1332">
        <v>0</v>
      </c>
      <c r="H1332" t="s">
        <v>81</v>
      </c>
    </row>
    <row r="1333" spans="1:8" x14ac:dyDescent="0.25">
      <c r="A1333" s="1">
        <v>43739</v>
      </c>
      <c r="B1333" t="s">
        <v>93</v>
      </c>
      <c r="C1333" t="s">
        <v>47</v>
      </c>
      <c r="D1333">
        <v>214</v>
      </c>
      <c r="E1333">
        <v>214</v>
      </c>
      <c r="F1333">
        <v>0</v>
      </c>
      <c r="G1333">
        <v>0</v>
      </c>
      <c r="H1333" t="s">
        <v>81</v>
      </c>
    </row>
    <row r="1334" spans="1:8" x14ac:dyDescent="0.25">
      <c r="A1334" s="1">
        <v>43739</v>
      </c>
      <c r="B1334" t="s">
        <v>93</v>
      </c>
      <c r="C1334" t="s">
        <v>48</v>
      </c>
      <c r="D1334">
        <v>175</v>
      </c>
      <c r="E1334">
        <v>175</v>
      </c>
      <c r="F1334">
        <v>0</v>
      </c>
      <c r="G1334">
        <v>0</v>
      </c>
      <c r="H1334" t="s">
        <v>81</v>
      </c>
    </row>
    <row r="1335" spans="1:8" x14ac:dyDescent="0.25">
      <c r="A1335" s="1">
        <v>43739</v>
      </c>
      <c r="B1335" t="s">
        <v>93</v>
      </c>
      <c r="C1335" t="s">
        <v>50</v>
      </c>
      <c r="D1335">
        <v>432</v>
      </c>
      <c r="E1335">
        <v>432</v>
      </c>
      <c r="F1335">
        <v>0</v>
      </c>
      <c r="G1335">
        <v>0</v>
      </c>
      <c r="H1335" t="s">
        <v>81</v>
      </c>
    </row>
    <row r="1336" spans="1:8" x14ac:dyDescent="0.25">
      <c r="A1336" s="1">
        <v>43739</v>
      </c>
      <c r="B1336" t="s">
        <v>157</v>
      </c>
      <c r="C1336" t="s">
        <v>46</v>
      </c>
      <c r="D1336">
        <v>133</v>
      </c>
      <c r="E1336">
        <v>133</v>
      </c>
      <c r="F1336">
        <v>0</v>
      </c>
      <c r="G1336">
        <v>0</v>
      </c>
      <c r="H1336" t="s">
        <v>81</v>
      </c>
    </row>
    <row r="1337" spans="1:8" x14ac:dyDescent="0.25">
      <c r="A1337" s="1">
        <v>43739</v>
      </c>
      <c r="B1337" t="s">
        <v>157</v>
      </c>
      <c r="C1337" t="s">
        <v>47</v>
      </c>
      <c r="D1337">
        <v>100</v>
      </c>
      <c r="E1337">
        <v>100</v>
      </c>
      <c r="F1337">
        <v>0</v>
      </c>
      <c r="G1337">
        <v>0</v>
      </c>
      <c r="H1337" t="s">
        <v>81</v>
      </c>
    </row>
    <row r="1338" spans="1:8" x14ac:dyDescent="0.25">
      <c r="A1338" s="1">
        <v>43739</v>
      </c>
      <c r="B1338" t="s">
        <v>157</v>
      </c>
      <c r="C1338" t="s">
        <v>48</v>
      </c>
      <c r="D1338">
        <v>86</v>
      </c>
      <c r="E1338">
        <v>86</v>
      </c>
      <c r="F1338">
        <v>0</v>
      </c>
      <c r="G1338">
        <v>0</v>
      </c>
      <c r="H1338" t="s">
        <v>81</v>
      </c>
    </row>
    <row r="1339" spans="1:8" x14ac:dyDescent="0.25">
      <c r="A1339" s="1">
        <v>43739</v>
      </c>
      <c r="B1339" t="s">
        <v>157</v>
      </c>
      <c r="C1339" t="s">
        <v>50</v>
      </c>
      <c r="D1339">
        <v>171</v>
      </c>
      <c r="E1339">
        <v>171</v>
      </c>
      <c r="F1339">
        <v>0</v>
      </c>
      <c r="G1339">
        <v>0</v>
      </c>
      <c r="H1339" t="s">
        <v>81</v>
      </c>
    </row>
    <row r="1340" spans="1:8" x14ac:dyDescent="0.25">
      <c r="A1340" s="1">
        <v>43739</v>
      </c>
      <c r="B1340" t="s">
        <v>158</v>
      </c>
      <c r="C1340" t="s">
        <v>46</v>
      </c>
      <c r="D1340">
        <v>346</v>
      </c>
      <c r="E1340">
        <v>346</v>
      </c>
      <c r="F1340">
        <v>0</v>
      </c>
      <c r="G1340">
        <v>0</v>
      </c>
      <c r="H1340" t="s">
        <v>81</v>
      </c>
    </row>
    <row r="1341" spans="1:8" x14ac:dyDescent="0.25">
      <c r="A1341" s="1">
        <v>43739</v>
      </c>
      <c r="B1341" t="s">
        <v>158</v>
      </c>
      <c r="C1341" t="s">
        <v>47</v>
      </c>
      <c r="D1341">
        <v>131</v>
      </c>
      <c r="E1341">
        <v>131</v>
      </c>
      <c r="F1341">
        <v>0</v>
      </c>
      <c r="G1341">
        <v>0</v>
      </c>
      <c r="H1341" t="s">
        <v>81</v>
      </c>
    </row>
    <row r="1342" spans="1:8" x14ac:dyDescent="0.25">
      <c r="A1342" s="1">
        <v>43739</v>
      </c>
      <c r="B1342" t="s">
        <v>158</v>
      </c>
      <c r="C1342" t="s">
        <v>48</v>
      </c>
      <c r="D1342">
        <v>90</v>
      </c>
      <c r="E1342">
        <v>90</v>
      </c>
      <c r="F1342">
        <v>0</v>
      </c>
      <c r="G1342">
        <v>0</v>
      </c>
      <c r="H1342" t="s">
        <v>81</v>
      </c>
    </row>
    <row r="1343" spans="1:8" x14ac:dyDescent="0.25">
      <c r="A1343" s="1">
        <v>43739</v>
      </c>
      <c r="B1343" t="s">
        <v>158</v>
      </c>
      <c r="C1343" t="s">
        <v>50</v>
      </c>
      <c r="D1343">
        <v>167</v>
      </c>
      <c r="E1343">
        <v>167</v>
      </c>
      <c r="F1343">
        <v>0</v>
      </c>
      <c r="G1343">
        <v>0</v>
      </c>
      <c r="H1343" t="s">
        <v>81</v>
      </c>
    </row>
    <row r="1344" spans="1:8" x14ac:dyDescent="0.25">
      <c r="A1344" s="1">
        <v>43739</v>
      </c>
      <c r="B1344" t="s">
        <v>94</v>
      </c>
      <c r="C1344" t="s">
        <v>46</v>
      </c>
      <c r="D1344">
        <v>266</v>
      </c>
      <c r="E1344">
        <v>266</v>
      </c>
      <c r="F1344">
        <v>0</v>
      </c>
      <c r="G1344">
        <v>0</v>
      </c>
      <c r="H1344" t="s">
        <v>81</v>
      </c>
    </row>
    <row r="1345" spans="1:8" x14ac:dyDescent="0.25">
      <c r="A1345" s="1">
        <v>43739</v>
      </c>
      <c r="B1345" t="s">
        <v>94</v>
      </c>
      <c r="C1345" t="s">
        <v>47</v>
      </c>
      <c r="D1345">
        <v>892</v>
      </c>
      <c r="E1345">
        <v>892</v>
      </c>
      <c r="F1345">
        <v>0</v>
      </c>
      <c r="G1345">
        <v>0</v>
      </c>
      <c r="H1345" t="s">
        <v>81</v>
      </c>
    </row>
    <row r="1346" spans="1:8" x14ac:dyDescent="0.25">
      <c r="A1346" s="1">
        <v>43739</v>
      </c>
      <c r="B1346" t="s">
        <v>94</v>
      </c>
      <c r="C1346" t="s">
        <v>48</v>
      </c>
      <c r="D1346">
        <v>338</v>
      </c>
      <c r="E1346">
        <v>338</v>
      </c>
      <c r="F1346">
        <v>0</v>
      </c>
      <c r="G1346">
        <v>0</v>
      </c>
      <c r="H1346" t="s">
        <v>81</v>
      </c>
    </row>
    <row r="1347" spans="1:8" x14ac:dyDescent="0.25">
      <c r="A1347" s="1">
        <v>43739</v>
      </c>
      <c r="B1347" t="s">
        <v>94</v>
      </c>
      <c r="C1347" t="s">
        <v>50</v>
      </c>
      <c r="D1347">
        <v>2349</v>
      </c>
      <c r="E1347">
        <v>2349</v>
      </c>
      <c r="F1347">
        <v>0</v>
      </c>
      <c r="G1347">
        <v>0</v>
      </c>
      <c r="H1347" t="s">
        <v>81</v>
      </c>
    </row>
    <row r="1348" spans="1:8" x14ac:dyDescent="0.25">
      <c r="A1348" s="1">
        <v>43739</v>
      </c>
      <c r="B1348" t="s">
        <v>159</v>
      </c>
      <c r="C1348" t="s">
        <v>46</v>
      </c>
      <c r="D1348">
        <v>117</v>
      </c>
      <c r="E1348">
        <v>117</v>
      </c>
      <c r="F1348">
        <v>0</v>
      </c>
      <c r="G1348">
        <v>0</v>
      </c>
      <c r="H1348" t="s">
        <v>81</v>
      </c>
    </row>
    <row r="1349" spans="1:8" x14ac:dyDescent="0.25">
      <c r="A1349" s="1">
        <v>43739</v>
      </c>
      <c r="B1349" t="s">
        <v>159</v>
      </c>
      <c r="C1349" t="s">
        <v>47</v>
      </c>
      <c r="D1349">
        <v>89</v>
      </c>
      <c r="E1349">
        <v>89</v>
      </c>
      <c r="F1349">
        <v>0</v>
      </c>
      <c r="G1349">
        <v>0</v>
      </c>
      <c r="H1349" t="s">
        <v>81</v>
      </c>
    </row>
    <row r="1350" spans="1:8" x14ac:dyDescent="0.25">
      <c r="A1350" s="1">
        <v>43739</v>
      </c>
      <c r="B1350" t="s">
        <v>159</v>
      </c>
      <c r="C1350" t="s">
        <v>48</v>
      </c>
      <c r="D1350">
        <v>57</v>
      </c>
      <c r="E1350">
        <v>57</v>
      </c>
      <c r="F1350">
        <v>0</v>
      </c>
      <c r="G1350">
        <v>0</v>
      </c>
      <c r="H1350" t="s">
        <v>81</v>
      </c>
    </row>
    <row r="1351" spans="1:8" x14ac:dyDescent="0.25">
      <c r="A1351" s="1">
        <v>43739</v>
      </c>
      <c r="B1351" t="s">
        <v>159</v>
      </c>
      <c r="C1351" t="s">
        <v>50</v>
      </c>
      <c r="D1351">
        <v>108</v>
      </c>
      <c r="E1351">
        <v>108</v>
      </c>
      <c r="F1351">
        <v>0</v>
      </c>
      <c r="G1351">
        <v>0</v>
      </c>
      <c r="H1351" t="s">
        <v>81</v>
      </c>
    </row>
    <row r="1352" spans="1:8" x14ac:dyDescent="0.25">
      <c r="A1352" s="1">
        <v>43739</v>
      </c>
      <c r="B1352" t="s">
        <v>160</v>
      </c>
      <c r="C1352" t="s">
        <v>46</v>
      </c>
      <c r="D1352">
        <v>23</v>
      </c>
      <c r="E1352">
        <v>23</v>
      </c>
      <c r="F1352">
        <v>0</v>
      </c>
      <c r="G1352">
        <v>0</v>
      </c>
      <c r="H1352" t="s">
        <v>81</v>
      </c>
    </row>
    <row r="1353" spans="1:8" x14ac:dyDescent="0.25">
      <c r="A1353" s="1">
        <v>43739</v>
      </c>
      <c r="B1353" t="s">
        <v>160</v>
      </c>
      <c r="C1353" t="s">
        <v>47</v>
      </c>
      <c r="D1353">
        <v>31</v>
      </c>
      <c r="E1353">
        <v>31</v>
      </c>
      <c r="F1353">
        <v>0</v>
      </c>
      <c r="G1353">
        <v>0</v>
      </c>
      <c r="H1353" t="s">
        <v>81</v>
      </c>
    </row>
    <row r="1354" spans="1:8" x14ac:dyDescent="0.25">
      <c r="A1354" s="1">
        <v>43739</v>
      </c>
      <c r="B1354" t="s">
        <v>160</v>
      </c>
      <c r="C1354" t="s">
        <v>48</v>
      </c>
      <c r="D1354">
        <v>16</v>
      </c>
      <c r="E1354">
        <v>16</v>
      </c>
      <c r="F1354">
        <v>0</v>
      </c>
      <c r="G1354">
        <v>0</v>
      </c>
      <c r="H1354" t="s">
        <v>81</v>
      </c>
    </row>
    <row r="1355" spans="1:8" x14ac:dyDescent="0.25">
      <c r="A1355" s="1">
        <v>43739</v>
      </c>
      <c r="B1355" t="s">
        <v>160</v>
      </c>
      <c r="C1355" t="s">
        <v>50</v>
      </c>
      <c r="D1355">
        <v>93</v>
      </c>
      <c r="E1355">
        <v>93</v>
      </c>
      <c r="F1355">
        <v>0</v>
      </c>
      <c r="G1355">
        <v>0</v>
      </c>
      <c r="H1355" t="s">
        <v>81</v>
      </c>
    </row>
    <row r="1356" spans="1:8" x14ac:dyDescent="0.25">
      <c r="A1356" s="1">
        <v>43739</v>
      </c>
      <c r="B1356" t="s">
        <v>13</v>
      </c>
      <c r="C1356" t="s">
        <v>46</v>
      </c>
      <c r="D1356">
        <v>189</v>
      </c>
      <c r="E1356">
        <v>189</v>
      </c>
      <c r="F1356">
        <v>0</v>
      </c>
      <c r="G1356">
        <v>0</v>
      </c>
      <c r="H1356" t="s">
        <v>81</v>
      </c>
    </row>
    <row r="1357" spans="1:8" x14ac:dyDescent="0.25">
      <c r="A1357" s="1">
        <v>43739</v>
      </c>
      <c r="B1357" t="s">
        <v>13</v>
      </c>
      <c r="C1357" t="s">
        <v>47</v>
      </c>
      <c r="D1357">
        <v>101</v>
      </c>
      <c r="E1357">
        <v>101</v>
      </c>
      <c r="F1357">
        <v>0</v>
      </c>
      <c r="G1357">
        <v>0</v>
      </c>
      <c r="H1357" t="s">
        <v>81</v>
      </c>
    </row>
    <row r="1358" spans="1:8" x14ac:dyDescent="0.25">
      <c r="A1358" s="1">
        <v>43739</v>
      </c>
      <c r="B1358" t="s">
        <v>13</v>
      </c>
      <c r="C1358" t="s">
        <v>48</v>
      </c>
      <c r="D1358">
        <v>84</v>
      </c>
      <c r="E1358">
        <v>84</v>
      </c>
      <c r="F1358">
        <v>0</v>
      </c>
      <c r="G1358">
        <v>0</v>
      </c>
      <c r="H1358" t="s">
        <v>81</v>
      </c>
    </row>
    <row r="1359" spans="1:8" x14ac:dyDescent="0.25">
      <c r="A1359" s="1">
        <v>43739</v>
      </c>
      <c r="B1359" t="s">
        <v>13</v>
      </c>
      <c r="C1359" t="s">
        <v>50</v>
      </c>
      <c r="D1359">
        <v>103</v>
      </c>
      <c r="E1359">
        <v>103</v>
      </c>
      <c r="F1359">
        <v>0</v>
      </c>
      <c r="G1359">
        <v>0</v>
      </c>
      <c r="H1359" t="s">
        <v>81</v>
      </c>
    </row>
    <row r="1360" spans="1:8" x14ac:dyDescent="0.25">
      <c r="A1360" s="1">
        <v>43739</v>
      </c>
      <c r="B1360" t="s">
        <v>95</v>
      </c>
      <c r="C1360" t="s">
        <v>46</v>
      </c>
      <c r="D1360">
        <v>669</v>
      </c>
      <c r="E1360">
        <v>669</v>
      </c>
      <c r="F1360">
        <v>0</v>
      </c>
      <c r="G1360">
        <v>0</v>
      </c>
      <c r="H1360" t="s">
        <v>81</v>
      </c>
    </row>
    <row r="1361" spans="1:8" x14ac:dyDescent="0.25">
      <c r="A1361" s="1">
        <v>43739</v>
      </c>
      <c r="B1361" t="s">
        <v>95</v>
      </c>
      <c r="C1361" t="s">
        <v>47</v>
      </c>
      <c r="D1361">
        <v>298</v>
      </c>
      <c r="E1361">
        <v>298</v>
      </c>
      <c r="F1361">
        <v>0</v>
      </c>
      <c r="G1361">
        <v>0</v>
      </c>
      <c r="H1361" t="s">
        <v>81</v>
      </c>
    </row>
    <row r="1362" spans="1:8" x14ac:dyDescent="0.25">
      <c r="A1362" s="1">
        <v>43739</v>
      </c>
      <c r="B1362" t="s">
        <v>95</v>
      </c>
      <c r="C1362" t="s">
        <v>48</v>
      </c>
      <c r="D1362">
        <v>241</v>
      </c>
      <c r="E1362">
        <v>241</v>
      </c>
      <c r="F1362">
        <v>0</v>
      </c>
      <c r="G1362">
        <v>0</v>
      </c>
      <c r="H1362" t="s">
        <v>81</v>
      </c>
    </row>
    <row r="1363" spans="1:8" x14ac:dyDescent="0.25">
      <c r="A1363" s="1">
        <v>43739</v>
      </c>
      <c r="B1363" t="s">
        <v>95</v>
      </c>
      <c r="C1363" t="s">
        <v>50</v>
      </c>
      <c r="D1363">
        <v>312</v>
      </c>
      <c r="E1363">
        <v>312</v>
      </c>
      <c r="F1363">
        <v>0</v>
      </c>
      <c r="G1363">
        <v>0</v>
      </c>
      <c r="H1363" t="s">
        <v>81</v>
      </c>
    </row>
    <row r="1364" spans="1:8" x14ac:dyDescent="0.25">
      <c r="A1364" s="1">
        <v>43739</v>
      </c>
      <c r="B1364" t="s">
        <v>96</v>
      </c>
      <c r="C1364" t="s">
        <v>46</v>
      </c>
      <c r="D1364">
        <v>382</v>
      </c>
      <c r="E1364">
        <v>382</v>
      </c>
      <c r="F1364">
        <v>0</v>
      </c>
      <c r="G1364">
        <v>0</v>
      </c>
      <c r="H1364" t="s">
        <v>81</v>
      </c>
    </row>
    <row r="1365" spans="1:8" x14ac:dyDescent="0.25">
      <c r="A1365" s="1">
        <v>43739</v>
      </c>
      <c r="B1365" t="s">
        <v>96</v>
      </c>
      <c r="C1365" t="s">
        <v>47</v>
      </c>
      <c r="D1365">
        <v>600</v>
      </c>
      <c r="E1365">
        <v>600</v>
      </c>
      <c r="F1365">
        <v>0</v>
      </c>
      <c r="G1365">
        <v>0</v>
      </c>
      <c r="H1365" t="s">
        <v>81</v>
      </c>
    </row>
    <row r="1366" spans="1:8" x14ac:dyDescent="0.25">
      <c r="A1366" s="1">
        <v>43739</v>
      </c>
      <c r="B1366" t="s">
        <v>96</v>
      </c>
      <c r="C1366" t="s">
        <v>48</v>
      </c>
      <c r="D1366">
        <v>302</v>
      </c>
      <c r="E1366">
        <v>302</v>
      </c>
      <c r="F1366">
        <v>0</v>
      </c>
      <c r="G1366">
        <v>0</v>
      </c>
      <c r="H1366" t="s">
        <v>81</v>
      </c>
    </row>
    <row r="1367" spans="1:8" x14ac:dyDescent="0.25">
      <c r="A1367" s="1">
        <v>43739</v>
      </c>
      <c r="B1367" t="s">
        <v>96</v>
      </c>
      <c r="C1367" t="s">
        <v>50</v>
      </c>
      <c r="D1367">
        <v>715</v>
      </c>
      <c r="E1367">
        <v>715</v>
      </c>
      <c r="F1367">
        <v>0</v>
      </c>
      <c r="G1367">
        <v>0</v>
      </c>
      <c r="H1367" t="s">
        <v>81</v>
      </c>
    </row>
    <row r="1368" spans="1:8" x14ac:dyDescent="0.25">
      <c r="A1368" s="1">
        <v>43739</v>
      </c>
      <c r="B1368" t="s">
        <v>161</v>
      </c>
      <c r="C1368" t="s">
        <v>46</v>
      </c>
      <c r="D1368">
        <v>49</v>
      </c>
      <c r="E1368">
        <v>49</v>
      </c>
      <c r="F1368">
        <v>0</v>
      </c>
      <c r="G1368">
        <v>0</v>
      </c>
      <c r="H1368" t="s">
        <v>81</v>
      </c>
    </row>
    <row r="1369" spans="1:8" x14ac:dyDescent="0.25">
      <c r="A1369" s="1">
        <v>43739</v>
      </c>
      <c r="B1369" t="s">
        <v>161</v>
      </c>
      <c r="C1369" t="s">
        <v>47</v>
      </c>
      <c r="D1369">
        <v>154</v>
      </c>
      <c r="E1369">
        <v>154</v>
      </c>
      <c r="F1369">
        <v>0</v>
      </c>
      <c r="G1369">
        <v>0</v>
      </c>
      <c r="H1369" t="s">
        <v>81</v>
      </c>
    </row>
    <row r="1370" spans="1:8" x14ac:dyDescent="0.25">
      <c r="A1370" s="1">
        <v>43739</v>
      </c>
      <c r="B1370" t="s">
        <v>161</v>
      </c>
      <c r="C1370" t="s">
        <v>48</v>
      </c>
      <c r="D1370">
        <v>55</v>
      </c>
      <c r="E1370">
        <v>55</v>
      </c>
      <c r="F1370">
        <v>0</v>
      </c>
      <c r="G1370">
        <v>0</v>
      </c>
      <c r="H1370" t="s">
        <v>81</v>
      </c>
    </row>
    <row r="1371" spans="1:8" x14ac:dyDescent="0.25">
      <c r="A1371" s="1">
        <v>43739</v>
      </c>
      <c r="B1371" t="s">
        <v>161</v>
      </c>
      <c r="C1371" t="s">
        <v>50</v>
      </c>
      <c r="D1371">
        <v>420</v>
      </c>
      <c r="E1371">
        <v>420</v>
      </c>
      <c r="F1371">
        <v>0</v>
      </c>
      <c r="G1371">
        <v>0</v>
      </c>
      <c r="H1371" t="s">
        <v>81</v>
      </c>
    </row>
    <row r="1372" spans="1:8" x14ac:dyDescent="0.25">
      <c r="A1372" s="1">
        <v>43770</v>
      </c>
      <c r="B1372" t="s">
        <v>80</v>
      </c>
      <c r="C1372" t="s">
        <v>46</v>
      </c>
      <c r="D1372">
        <v>4514</v>
      </c>
      <c r="E1372">
        <v>4514</v>
      </c>
      <c r="F1372">
        <v>0</v>
      </c>
      <c r="G1372">
        <v>0</v>
      </c>
      <c r="H1372" t="s">
        <v>81</v>
      </c>
    </row>
    <row r="1373" spans="1:8" x14ac:dyDescent="0.25">
      <c r="A1373" s="1">
        <v>43770</v>
      </c>
      <c r="B1373" t="s">
        <v>80</v>
      </c>
      <c r="C1373" t="s">
        <v>47</v>
      </c>
      <c r="D1373">
        <v>5207</v>
      </c>
      <c r="E1373">
        <v>5207</v>
      </c>
      <c r="F1373">
        <v>0</v>
      </c>
      <c r="G1373">
        <v>0</v>
      </c>
      <c r="H1373" t="s">
        <v>81</v>
      </c>
    </row>
    <row r="1374" spans="1:8" x14ac:dyDescent="0.25">
      <c r="A1374" s="1">
        <v>43770</v>
      </c>
      <c r="B1374" t="s">
        <v>80</v>
      </c>
      <c r="C1374" t="s">
        <v>48</v>
      </c>
      <c r="D1374">
        <v>2952</v>
      </c>
      <c r="E1374">
        <v>2952</v>
      </c>
      <c r="F1374">
        <v>0</v>
      </c>
      <c r="G1374">
        <v>0</v>
      </c>
      <c r="H1374" t="s">
        <v>81</v>
      </c>
    </row>
    <row r="1375" spans="1:8" x14ac:dyDescent="0.25">
      <c r="A1375" s="1">
        <v>43770</v>
      </c>
      <c r="B1375" t="s">
        <v>80</v>
      </c>
      <c r="C1375" t="s">
        <v>49</v>
      </c>
      <c r="D1375">
        <v>1654</v>
      </c>
      <c r="E1375">
        <v>1654</v>
      </c>
      <c r="F1375">
        <v>0</v>
      </c>
      <c r="G1375">
        <v>0</v>
      </c>
      <c r="H1375" t="s">
        <v>81</v>
      </c>
    </row>
    <row r="1376" spans="1:8" x14ac:dyDescent="0.25">
      <c r="A1376" s="1">
        <v>43770</v>
      </c>
      <c r="B1376" t="s">
        <v>80</v>
      </c>
      <c r="C1376" t="s">
        <v>50</v>
      </c>
      <c r="D1376">
        <v>9622</v>
      </c>
      <c r="E1376">
        <v>9622</v>
      </c>
      <c r="F1376">
        <v>0</v>
      </c>
      <c r="G1376">
        <v>0</v>
      </c>
      <c r="H1376" t="s">
        <v>81</v>
      </c>
    </row>
    <row r="1377" spans="1:8" x14ac:dyDescent="0.25">
      <c r="A1377" s="1">
        <v>43770</v>
      </c>
      <c r="B1377" t="s">
        <v>145</v>
      </c>
      <c r="C1377" t="s">
        <v>46</v>
      </c>
      <c r="D1377">
        <v>135</v>
      </c>
      <c r="E1377">
        <v>135</v>
      </c>
      <c r="F1377">
        <v>0</v>
      </c>
      <c r="G1377">
        <v>0</v>
      </c>
      <c r="H1377" t="s">
        <v>81</v>
      </c>
    </row>
    <row r="1378" spans="1:8" x14ac:dyDescent="0.25">
      <c r="A1378" s="1">
        <v>43770</v>
      </c>
      <c r="B1378" t="s">
        <v>145</v>
      </c>
      <c r="C1378" t="s">
        <v>47</v>
      </c>
      <c r="D1378">
        <v>194</v>
      </c>
      <c r="E1378">
        <v>194</v>
      </c>
      <c r="F1378">
        <v>0</v>
      </c>
      <c r="G1378">
        <v>0</v>
      </c>
      <c r="H1378" t="s">
        <v>81</v>
      </c>
    </row>
    <row r="1379" spans="1:8" x14ac:dyDescent="0.25">
      <c r="A1379" s="1">
        <v>43770</v>
      </c>
      <c r="B1379" t="s">
        <v>145</v>
      </c>
      <c r="C1379" t="s">
        <v>48</v>
      </c>
      <c r="D1379">
        <v>94</v>
      </c>
      <c r="E1379">
        <v>94</v>
      </c>
      <c r="F1379">
        <v>0</v>
      </c>
      <c r="G1379">
        <v>0</v>
      </c>
      <c r="H1379" t="s">
        <v>81</v>
      </c>
    </row>
    <row r="1380" spans="1:8" x14ac:dyDescent="0.25">
      <c r="A1380" s="1">
        <v>43770</v>
      </c>
      <c r="B1380" t="s">
        <v>145</v>
      </c>
      <c r="C1380" t="s">
        <v>50</v>
      </c>
      <c r="D1380">
        <v>274</v>
      </c>
      <c r="E1380">
        <v>274</v>
      </c>
      <c r="F1380">
        <v>0</v>
      </c>
      <c r="G1380">
        <v>0</v>
      </c>
      <c r="H1380" t="s">
        <v>81</v>
      </c>
    </row>
    <row r="1381" spans="1:8" x14ac:dyDescent="0.25">
      <c r="A1381" s="1">
        <v>43770</v>
      </c>
      <c r="B1381" t="s">
        <v>83</v>
      </c>
      <c r="C1381" t="s">
        <v>46</v>
      </c>
      <c r="D1381">
        <v>28</v>
      </c>
      <c r="E1381">
        <v>28</v>
      </c>
      <c r="F1381">
        <v>0</v>
      </c>
      <c r="G1381">
        <v>0</v>
      </c>
      <c r="H1381" t="s">
        <v>81</v>
      </c>
    </row>
    <row r="1382" spans="1:8" x14ac:dyDescent="0.25">
      <c r="A1382" s="1">
        <v>43770</v>
      </c>
      <c r="B1382" t="s">
        <v>83</v>
      </c>
      <c r="C1382" t="s">
        <v>47</v>
      </c>
      <c r="D1382">
        <v>69</v>
      </c>
      <c r="E1382">
        <v>69</v>
      </c>
      <c r="F1382">
        <v>0</v>
      </c>
      <c r="G1382">
        <v>0</v>
      </c>
      <c r="H1382" t="s">
        <v>81</v>
      </c>
    </row>
    <row r="1383" spans="1:8" x14ac:dyDescent="0.25">
      <c r="A1383" s="1">
        <v>43770</v>
      </c>
      <c r="B1383" t="s">
        <v>83</v>
      </c>
      <c r="C1383" t="s">
        <v>48</v>
      </c>
      <c r="D1383">
        <v>48</v>
      </c>
      <c r="E1383">
        <v>48</v>
      </c>
      <c r="F1383">
        <v>0</v>
      </c>
      <c r="G1383">
        <v>0</v>
      </c>
      <c r="H1383" t="s">
        <v>81</v>
      </c>
    </row>
    <row r="1384" spans="1:8" x14ac:dyDescent="0.25">
      <c r="A1384" s="1">
        <v>43770</v>
      </c>
      <c r="B1384" t="s">
        <v>83</v>
      </c>
      <c r="C1384" t="s">
        <v>50</v>
      </c>
      <c r="D1384">
        <v>59</v>
      </c>
      <c r="E1384">
        <v>59</v>
      </c>
      <c r="F1384">
        <v>0</v>
      </c>
      <c r="G1384">
        <v>0</v>
      </c>
      <c r="H1384" t="s">
        <v>81</v>
      </c>
    </row>
    <row r="1385" spans="1:8" x14ac:dyDescent="0.25">
      <c r="A1385" s="1">
        <v>43770</v>
      </c>
      <c r="B1385" t="s">
        <v>84</v>
      </c>
      <c r="C1385" t="s">
        <v>46</v>
      </c>
      <c r="D1385">
        <v>200</v>
      </c>
      <c r="E1385">
        <v>200</v>
      </c>
      <c r="F1385">
        <v>0</v>
      </c>
      <c r="G1385">
        <v>0</v>
      </c>
      <c r="H1385" t="s">
        <v>81</v>
      </c>
    </row>
    <row r="1386" spans="1:8" x14ac:dyDescent="0.25">
      <c r="A1386" s="1">
        <v>43770</v>
      </c>
      <c r="B1386" t="s">
        <v>84</v>
      </c>
      <c r="C1386" t="s">
        <v>47</v>
      </c>
      <c r="D1386">
        <v>74</v>
      </c>
      <c r="E1386">
        <v>74</v>
      </c>
      <c r="F1386">
        <v>0</v>
      </c>
      <c r="G1386">
        <v>0</v>
      </c>
      <c r="H1386" t="s">
        <v>81</v>
      </c>
    </row>
    <row r="1387" spans="1:8" x14ac:dyDescent="0.25">
      <c r="A1387" s="1">
        <v>43770</v>
      </c>
      <c r="B1387" t="s">
        <v>84</v>
      </c>
      <c r="C1387" t="s">
        <v>48</v>
      </c>
      <c r="D1387">
        <v>123</v>
      </c>
      <c r="E1387">
        <v>123</v>
      </c>
      <c r="F1387">
        <v>0</v>
      </c>
      <c r="G1387">
        <v>0</v>
      </c>
      <c r="H1387" t="s">
        <v>81</v>
      </c>
    </row>
    <row r="1388" spans="1:8" x14ac:dyDescent="0.25">
      <c r="A1388" s="1">
        <v>43770</v>
      </c>
      <c r="B1388" t="s">
        <v>84</v>
      </c>
      <c r="C1388" t="s">
        <v>50</v>
      </c>
      <c r="D1388">
        <v>10</v>
      </c>
      <c r="E1388">
        <v>10</v>
      </c>
      <c r="F1388">
        <v>0</v>
      </c>
      <c r="G1388">
        <v>0</v>
      </c>
      <c r="H1388" t="s">
        <v>81</v>
      </c>
    </row>
    <row r="1389" spans="1:8" x14ac:dyDescent="0.25">
      <c r="A1389" s="1">
        <v>43770</v>
      </c>
      <c r="B1389" t="s">
        <v>85</v>
      </c>
      <c r="C1389" t="s">
        <v>46</v>
      </c>
      <c r="D1389">
        <v>132</v>
      </c>
      <c r="E1389">
        <v>132</v>
      </c>
      <c r="F1389">
        <v>0</v>
      </c>
      <c r="G1389">
        <v>0</v>
      </c>
      <c r="H1389" t="s">
        <v>81</v>
      </c>
    </row>
    <row r="1390" spans="1:8" x14ac:dyDescent="0.25">
      <c r="A1390" s="1">
        <v>43770</v>
      </c>
      <c r="B1390" t="s">
        <v>85</v>
      </c>
      <c r="C1390" t="s">
        <v>47</v>
      </c>
      <c r="D1390">
        <v>240</v>
      </c>
      <c r="E1390">
        <v>240</v>
      </c>
      <c r="F1390">
        <v>0</v>
      </c>
      <c r="G1390">
        <v>0</v>
      </c>
      <c r="H1390" t="s">
        <v>81</v>
      </c>
    </row>
    <row r="1391" spans="1:8" x14ac:dyDescent="0.25">
      <c r="A1391" s="1">
        <v>43770</v>
      </c>
      <c r="B1391" t="s">
        <v>85</v>
      </c>
      <c r="C1391" t="s">
        <v>48</v>
      </c>
      <c r="D1391">
        <v>138</v>
      </c>
      <c r="E1391">
        <v>138</v>
      </c>
      <c r="F1391">
        <v>0</v>
      </c>
      <c r="G1391">
        <v>0</v>
      </c>
      <c r="H1391" t="s">
        <v>81</v>
      </c>
    </row>
    <row r="1392" spans="1:8" x14ac:dyDescent="0.25">
      <c r="A1392" s="1">
        <v>43770</v>
      </c>
      <c r="B1392" t="s">
        <v>85</v>
      </c>
      <c r="C1392" t="s">
        <v>49</v>
      </c>
      <c r="D1392">
        <v>1175</v>
      </c>
      <c r="E1392">
        <v>1175</v>
      </c>
      <c r="F1392">
        <v>0</v>
      </c>
      <c r="G1392">
        <v>0</v>
      </c>
      <c r="H1392" t="s">
        <v>81</v>
      </c>
    </row>
    <row r="1393" spans="1:8" x14ac:dyDescent="0.25">
      <c r="A1393" s="1">
        <v>43770</v>
      </c>
      <c r="B1393" t="s">
        <v>85</v>
      </c>
      <c r="C1393" t="s">
        <v>50</v>
      </c>
      <c r="D1393">
        <v>1711</v>
      </c>
      <c r="E1393">
        <v>1711</v>
      </c>
      <c r="F1393">
        <v>0</v>
      </c>
      <c r="G1393">
        <v>0</v>
      </c>
      <c r="H1393" t="s">
        <v>81</v>
      </c>
    </row>
    <row r="1394" spans="1:8" x14ac:dyDescent="0.25">
      <c r="A1394" s="1">
        <v>43770</v>
      </c>
      <c r="B1394" t="s">
        <v>146</v>
      </c>
      <c r="C1394" t="s">
        <v>46</v>
      </c>
      <c r="D1394">
        <v>19</v>
      </c>
      <c r="E1394">
        <v>19</v>
      </c>
      <c r="F1394">
        <v>0</v>
      </c>
      <c r="G1394">
        <v>0</v>
      </c>
      <c r="H1394" t="s">
        <v>81</v>
      </c>
    </row>
    <row r="1395" spans="1:8" x14ac:dyDescent="0.25">
      <c r="A1395" s="1">
        <v>43770</v>
      </c>
      <c r="B1395" t="s">
        <v>146</v>
      </c>
      <c r="C1395" t="s">
        <v>47</v>
      </c>
      <c r="D1395">
        <v>49</v>
      </c>
      <c r="E1395">
        <v>49</v>
      </c>
      <c r="F1395">
        <v>0</v>
      </c>
      <c r="G1395">
        <v>0</v>
      </c>
      <c r="H1395" t="s">
        <v>81</v>
      </c>
    </row>
    <row r="1396" spans="1:8" x14ac:dyDescent="0.25">
      <c r="A1396" s="1">
        <v>43770</v>
      </c>
      <c r="B1396" t="s">
        <v>146</v>
      </c>
      <c r="C1396" t="s">
        <v>48</v>
      </c>
      <c r="D1396">
        <v>16</v>
      </c>
      <c r="E1396">
        <v>16</v>
      </c>
      <c r="F1396">
        <v>0</v>
      </c>
      <c r="G1396">
        <v>0</v>
      </c>
      <c r="H1396" t="s">
        <v>81</v>
      </c>
    </row>
    <row r="1397" spans="1:8" x14ac:dyDescent="0.25">
      <c r="A1397" s="1">
        <v>43770</v>
      </c>
      <c r="B1397" t="s">
        <v>146</v>
      </c>
      <c r="C1397" t="s">
        <v>49</v>
      </c>
      <c r="D1397">
        <v>68</v>
      </c>
      <c r="E1397">
        <v>68</v>
      </c>
      <c r="F1397">
        <v>0</v>
      </c>
      <c r="G1397">
        <v>0</v>
      </c>
      <c r="H1397" t="s">
        <v>81</v>
      </c>
    </row>
    <row r="1398" spans="1:8" x14ac:dyDescent="0.25">
      <c r="A1398" s="1">
        <v>43770</v>
      </c>
      <c r="B1398" t="s">
        <v>146</v>
      </c>
      <c r="C1398" t="s">
        <v>50</v>
      </c>
      <c r="D1398">
        <v>40</v>
      </c>
      <c r="E1398">
        <v>40</v>
      </c>
      <c r="F1398">
        <v>0</v>
      </c>
      <c r="G1398">
        <v>0</v>
      </c>
      <c r="H1398" t="s">
        <v>81</v>
      </c>
    </row>
    <row r="1399" spans="1:8" x14ac:dyDescent="0.25">
      <c r="A1399" s="1">
        <v>43770</v>
      </c>
      <c r="B1399" t="s">
        <v>86</v>
      </c>
      <c r="C1399" t="s">
        <v>46</v>
      </c>
      <c r="D1399">
        <v>617</v>
      </c>
      <c r="E1399">
        <v>617</v>
      </c>
      <c r="F1399">
        <v>0</v>
      </c>
      <c r="G1399">
        <v>0</v>
      </c>
      <c r="H1399" t="s">
        <v>81</v>
      </c>
    </row>
    <row r="1400" spans="1:8" x14ac:dyDescent="0.25">
      <c r="A1400" s="1">
        <v>43770</v>
      </c>
      <c r="B1400" t="s">
        <v>86</v>
      </c>
      <c r="C1400" t="s">
        <v>47</v>
      </c>
      <c r="D1400">
        <v>578</v>
      </c>
      <c r="E1400">
        <v>578</v>
      </c>
      <c r="F1400">
        <v>0</v>
      </c>
      <c r="G1400">
        <v>0</v>
      </c>
      <c r="H1400" t="s">
        <v>81</v>
      </c>
    </row>
    <row r="1401" spans="1:8" x14ac:dyDescent="0.25">
      <c r="A1401" s="1">
        <v>43770</v>
      </c>
      <c r="B1401" t="s">
        <v>86</v>
      </c>
      <c r="C1401" t="s">
        <v>48</v>
      </c>
      <c r="D1401">
        <v>364</v>
      </c>
      <c r="E1401">
        <v>364</v>
      </c>
      <c r="F1401">
        <v>0</v>
      </c>
      <c r="G1401">
        <v>0</v>
      </c>
      <c r="H1401" t="s">
        <v>81</v>
      </c>
    </row>
    <row r="1402" spans="1:8" x14ac:dyDescent="0.25">
      <c r="A1402" s="1">
        <v>43770</v>
      </c>
      <c r="B1402" t="s">
        <v>86</v>
      </c>
      <c r="C1402" t="s">
        <v>49</v>
      </c>
      <c r="D1402">
        <v>411</v>
      </c>
      <c r="E1402">
        <v>411</v>
      </c>
      <c r="F1402">
        <v>0</v>
      </c>
      <c r="G1402">
        <v>0</v>
      </c>
      <c r="H1402" t="s">
        <v>81</v>
      </c>
    </row>
    <row r="1403" spans="1:8" x14ac:dyDescent="0.25">
      <c r="A1403" s="1">
        <v>43770</v>
      </c>
      <c r="B1403" t="s">
        <v>86</v>
      </c>
      <c r="C1403" t="s">
        <v>50</v>
      </c>
      <c r="D1403">
        <v>1177</v>
      </c>
      <c r="E1403">
        <v>1177</v>
      </c>
      <c r="F1403">
        <v>0</v>
      </c>
      <c r="G1403">
        <v>0</v>
      </c>
      <c r="H1403" t="s">
        <v>81</v>
      </c>
    </row>
    <row r="1404" spans="1:8" x14ac:dyDescent="0.25">
      <c r="A1404" s="1">
        <v>43770</v>
      </c>
      <c r="B1404" t="s">
        <v>87</v>
      </c>
      <c r="C1404" t="s">
        <v>46</v>
      </c>
      <c r="D1404">
        <v>28</v>
      </c>
      <c r="E1404">
        <v>28</v>
      </c>
      <c r="F1404">
        <v>0</v>
      </c>
      <c r="G1404">
        <v>0</v>
      </c>
      <c r="H1404" t="s">
        <v>81</v>
      </c>
    </row>
    <row r="1405" spans="1:8" x14ac:dyDescent="0.25">
      <c r="A1405" s="1">
        <v>43770</v>
      </c>
      <c r="B1405" t="s">
        <v>87</v>
      </c>
      <c r="C1405" t="s">
        <v>47</v>
      </c>
      <c r="D1405">
        <v>113</v>
      </c>
      <c r="E1405">
        <v>113</v>
      </c>
      <c r="F1405">
        <v>0</v>
      </c>
      <c r="G1405">
        <v>0</v>
      </c>
      <c r="H1405" t="s">
        <v>81</v>
      </c>
    </row>
    <row r="1406" spans="1:8" x14ac:dyDescent="0.25">
      <c r="A1406" s="1">
        <v>43770</v>
      </c>
      <c r="B1406" t="s">
        <v>87</v>
      </c>
      <c r="C1406" t="s">
        <v>48</v>
      </c>
      <c r="D1406">
        <v>40</v>
      </c>
      <c r="E1406">
        <v>40</v>
      </c>
      <c r="F1406">
        <v>0</v>
      </c>
      <c r="G1406">
        <v>0</v>
      </c>
      <c r="H1406" t="s">
        <v>81</v>
      </c>
    </row>
    <row r="1407" spans="1:8" x14ac:dyDescent="0.25">
      <c r="A1407" s="1">
        <v>43770</v>
      </c>
      <c r="B1407" t="s">
        <v>87</v>
      </c>
      <c r="C1407" t="s">
        <v>50</v>
      </c>
      <c r="D1407">
        <v>79</v>
      </c>
      <c r="E1407">
        <v>79</v>
      </c>
      <c r="F1407">
        <v>0</v>
      </c>
      <c r="G1407">
        <v>0</v>
      </c>
      <c r="H1407" t="s">
        <v>81</v>
      </c>
    </row>
    <row r="1408" spans="1:8" x14ac:dyDescent="0.25">
      <c r="A1408" s="1">
        <v>43770</v>
      </c>
      <c r="B1408" t="s">
        <v>88</v>
      </c>
      <c r="C1408" t="s">
        <v>46</v>
      </c>
      <c r="D1408">
        <v>195</v>
      </c>
      <c r="E1408">
        <v>195</v>
      </c>
      <c r="F1408">
        <v>0</v>
      </c>
      <c r="G1408">
        <v>0</v>
      </c>
      <c r="H1408" t="s">
        <v>81</v>
      </c>
    </row>
    <row r="1409" spans="1:8" x14ac:dyDescent="0.25">
      <c r="A1409" s="1">
        <v>43770</v>
      </c>
      <c r="B1409" t="s">
        <v>88</v>
      </c>
      <c r="C1409" t="s">
        <v>47</v>
      </c>
      <c r="D1409">
        <v>297</v>
      </c>
      <c r="E1409">
        <v>297</v>
      </c>
      <c r="F1409">
        <v>0</v>
      </c>
      <c r="G1409">
        <v>0</v>
      </c>
      <c r="H1409" t="s">
        <v>81</v>
      </c>
    </row>
    <row r="1410" spans="1:8" x14ac:dyDescent="0.25">
      <c r="A1410" s="1">
        <v>43770</v>
      </c>
      <c r="B1410" t="s">
        <v>88</v>
      </c>
      <c r="C1410" t="s">
        <v>48</v>
      </c>
      <c r="D1410">
        <v>141</v>
      </c>
      <c r="E1410">
        <v>141</v>
      </c>
      <c r="F1410">
        <v>0</v>
      </c>
      <c r="G1410">
        <v>0</v>
      </c>
      <c r="H1410" t="s">
        <v>81</v>
      </c>
    </row>
    <row r="1411" spans="1:8" x14ac:dyDescent="0.25">
      <c r="A1411" s="1">
        <v>43770</v>
      </c>
      <c r="B1411" t="s">
        <v>88</v>
      </c>
      <c r="C1411" t="s">
        <v>49</v>
      </c>
      <c r="D1411">
        <v>68</v>
      </c>
      <c r="E1411">
        <v>68</v>
      </c>
      <c r="F1411">
        <v>0</v>
      </c>
      <c r="G1411">
        <v>0</v>
      </c>
      <c r="H1411" t="s">
        <v>81</v>
      </c>
    </row>
    <row r="1412" spans="1:8" x14ac:dyDescent="0.25">
      <c r="A1412" s="1">
        <v>43770</v>
      </c>
      <c r="B1412" t="s">
        <v>88</v>
      </c>
      <c r="C1412" t="s">
        <v>50</v>
      </c>
      <c r="D1412">
        <v>645</v>
      </c>
      <c r="E1412">
        <v>645</v>
      </c>
      <c r="F1412">
        <v>0</v>
      </c>
      <c r="G1412">
        <v>0</v>
      </c>
      <c r="H1412" t="s">
        <v>81</v>
      </c>
    </row>
    <row r="1413" spans="1:8" x14ac:dyDescent="0.25">
      <c r="A1413" s="1">
        <v>43770</v>
      </c>
      <c r="B1413" t="s">
        <v>89</v>
      </c>
      <c r="C1413" t="s">
        <v>46</v>
      </c>
      <c r="D1413">
        <v>556</v>
      </c>
      <c r="E1413">
        <v>556</v>
      </c>
      <c r="F1413">
        <v>0</v>
      </c>
      <c r="G1413">
        <v>0</v>
      </c>
      <c r="H1413" t="s">
        <v>81</v>
      </c>
    </row>
    <row r="1414" spans="1:8" x14ac:dyDescent="0.25">
      <c r="A1414" s="1">
        <v>43770</v>
      </c>
      <c r="B1414" t="s">
        <v>89</v>
      </c>
      <c r="C1414" t="s">
        <v>47</v>
      </c>
      <c r="D1414">
        <v>613</v>
      </c>
      <c r="E1414">
        <v>613</v>
      </c>
      <c r="F1414">
        <v>0</v>
      </c>
      <c r="G1414">
        <v>0</v>
      </c>
      <c r="H1414" t="s">
        <v>81</v>
      </c>
    </row>
    <row r="1415" spans="1:8" x14ac:dyDescent="0.25">
      <c r="A1415" s="1">
        <v>43770</v>
      </c>
      <c r="B1415" t="s">
        <v>89</v>
      </c>
      <c r="C1415" t="s">
        <v>48</v>
      </c>
      <c r="D1415">
        <v>287</v>
      </c>
      <c r="E1415">
        <v>287</v>
      </c>
      <c r="F1415">
        <v>0</v>
      </c>
      <c r="G1415">
        <v>0</v>
      </c>
      <c r="H1415" t="s">
        <v>81</v>
      </c>
    </row>
    <row r="1416" spans="1:8" x14ac:dyDescent="0.25">
      <c r="A1416" s="1">
        <v>43770</v>
      </c>
      <c r="B1416" t="s">
        <v>89</v>
      </c>
      <c r="C1416" t="s">
        <v>50</v>
      </c>
      <c r="D1416">
        <v>587</v>
      </c>
      <c r="E1416">
        <v>587</v>
      </c>
      <c r="F1416">
        <v>0</v>
      </c>
      <c r="G1416">
        <v>0</v>
      </c>
      <c r="H1416" t="s">
        <v>81</v>
      </c>
    </row>
    <row r="1417" spans="1:8" x14ac:dyDescent="0.25">
      <c r="A1417" s="1">
        <v>43770</v>
      </c>
      <c r="B1417" t="s">
        <v>90</v>
      </c>
      <c r="C1417" t="s">
        <v>46</v>
      </c>
      <c r="D1417">
        <v>68</v>
      </c>
      <c r="E1417">
        <v>68</v>
      </c>
      <c r="F1417">
        <v>0</v>
      </c>
      <c r="G1417">
        <v>0</v>
      </c>
      <c r="H1417" t="s">
        <v>81</v>
      </c>
    </row>
    <row r="1418" spans="1:8" x14ac:dyDescent="0.25">
      <c r="A1418" s="1">
        <v>43770</v>
      </c>
      <c r="B1418" t="s">
        <v>90</v>
      </c>
      <c r="C1418" t="s">
        <v>47</v>
      </c>
      <c r="D1418">
        <v>158</v>
      </c>
      <c r="E1418">
        <v>158</v>
      </c>
      <c r="F1418">
        <v>0</v>
      </c>
      <c r="G1418">
        <v>0</v>
      </c>
      <c r="H1418" t="s">
        <v>81</v>
      </c>
    </row>
    <row r="1419" spans="1:8" x14ac:dyDescent="0.25">
      <c r="A1419" s="1">
        <v>43770</v>
      </c>
      <c r="B1419" t="s">
        <v>90</v>
      </c>
      <c r="C1419" t="s">
        <v>48</v>
      </c>
      <c r="D1419">
        <v>130</v>
      </c>
      <c r="E1419">
        <v>130</v>
      </c>
      <c r="F1419">
        <v>0</v>
      </c>
      <c r="G1419">
        <v>0</v>
      </c>
      <c r="H1419" t="s">
        <v>81</v>
      </c>
    </row>
    <row r="1420" spans="1:8" x14ac:dyDescent="0.25">
      <c r="A1420" s="1">
        <v>43770</v>
      </c>
      <c r="B1420" t="s">
        <v>90</v>
      </c>
      <c r="C1420" t="s">
        <v>50</v>
      </c>
      <c r="D1420">
        <v>420</v>
      </c>
      <c r="E1420">
        <v>420</v>
      </c>
      <c r="F1420">
        <v>0</v>
      </c>
      <c r="G1420">
        <v>0</v>
      </c>
      <c r="H1420" t="s">
        <v>81</v>
      </c>
    </row>
    <row r="1421" spans="1:8" x14ac:dyDescent="0.25">
      <c r="A1421" s="1">
        <v>43770</v>
      </c>
      <c r="B1421" t="s">
        <v>147</v>
      </c>
      <c r="C1421" t="s">
        <v>46</v>
      </c>
      <c r="D1421">
        <v>33</v>
      </c>
      <c r="E1421">
        <v>33</v>
      </c>
      <c r="F1421">
        <v>0</v>
      </c>
      <c r="G1421">
        <v>0</v>
      </c>
      <c r="H1421" t="s">
        <v>81</v>
      </c>
    </row>
    <row r="1422" spans="1:8" x14ac:dyDescent="0.25">
      <c r="A1422" s="1">
        <v>43770</v>
      </c>
      <c r="B1422" t="s">
        <v>147</v>
      </c>
      <c r="C1422" t="s">
        <v>47</v>
      </c>
      <c r="D1422">
        <v>31</v>
      </c>
      <c r="E1422">
        <v>31</v>
      </c>
      <c r="F1422">
        <v>0</v>
      </c>
      <c r="G1422">
        <v>0</v>
      </c>
      <c r="H1422" t="s">
        <v>81</v>
      </c>
    </row>
    <row r="1423" spans="1:8" x14ac:dyDescent="0.25">
      <c r="A1423" s="1">
        <v>43770</v>
      </c>
      <c r="B1423" t="s">
        <v>147</v>
      </c>
      <c r="C1423" t="s">
        <v>48</v>
      </c>
      <c r="D1423">
        <v>13</v>
      </c>
      <c r="E1423">
        <v>13</v>
      </c>
      <c r="F1423">
        <v>0</v>
      </c>
      <c r="G1423">
        <v>0</v>
      </c>
      <c r="H1423" t="s">
        <v>81</v>
      </c>
    </row>
    <row r="1424" spans="1:8" x14ac:dyDescent="0.25">
      <c r="A1424" s="1">
        <v>43770</v>
      </c>
      <c r="B1424" t="s">
        <v>147</v>
      </c>
      <c r="C1424" t="s">
        <v>50</v>
      </c>
      <c r="D1424">
        <v>54</v>
      </c>
      <c r="E1424">
        <v>54</v>
      </c>
      <c r="F1424">
        <v>0</v>
      </c>
      <c r="G1424">
        <v>0</v>
      </c>
      <c r="H1424" t="s">
        <v>81</v>
      </c>
    </row>
    <row r="1425" spans="1:8" x14ac:dyDescent="0.25">
      <c r="A1425" s="1">
        <v>43770</v>
      </c>
      <c r="B1425" t="s">
        <v>148</v>
      </c>
      <c r="C1425" t="s">
        <v>46</v>
      </c>
      <c r="D1425">
        <v>165</v>
      </c>
      <c r="E1425">
        <v>165</v>
      </c>
      <c r="F1425">
        <v>0</v>
      </c>
      <c r="G1425">
        <v>0</v>
      </c>
      <c r="H1425" t="s">
        <v>81</v>
      </c>
    </row>
    <row r="1426" spans="1:8" x14ac:dyDescent="0.25">
      <c r="A1426" s="1">
        <v>43770</v>
      </c>
      <c r="B1426" t="s">
        <v>148</v>
      </c>
      <c r="C1426" t="s">
        <v>47</v>
      </c>
      <c r="D1426">
        <v>222</v>
      </c>
      <c r="E1426">
        <v>222</v>
      </c>
      <c r="F1426">
        <v>0</v>
      </c>
      <c r="G1426">
        <v>0</v>
      </c>
      <c r="H1426" t="s">
        <v>81</v>
      </c>
    </row>
    <row r="1427" spans="1:8" x14ac:dyDescent="0.25">
      <c r="A1427" s="1">
        <v>43770</v>
      </c>
      <c r="B1427" t="s">
        <v>148</v>
      </c>
      <c r="C1427" t="s">
        <v>48</v>
      </c>
      <c r="D1427">
        <v>132</v>
      </c>
      <c r="E1427">
        <v>132</v>
      </c>
      <c r="F1427">
        <v>0</v>
      </c>
      <c r="G1427">
        <v>0</v>
      </c>
      <c r="H1427" t="s">
        <v>81</v>
      </c>
    </row>
    <row r="1428" spans="1:8" x14ac:dyDescent="0.25">
      <c r="A1428" s="1">
        <v>43770</v>
      </c>
      <c r="B1428" t="s">
        <v>148</v>
      </c>
      <c r="C1428" t="s">
        <v>50</v>
      </c>
      <c r="D1428">
        <v>207</v>
      </c>
      <c r="E1428">
        <v>207</v>
      </c>
      <c r="F1428">
        <v>0</v>
      </c>
      <c r="G1428">
        <v>0</v>
      </c>
      <c r="H1428" t="s">
        <v>81</v>
      </c>
    </row>
    <row r="1429" spans="1:8" x14ac:dyDescent="0.25">
      <c r="A1429" s="1">
        <v>43770</v>
      </c>
      <c r="B1429" t="s">
        <v>149</v>
      </c>
      <c r="C1429" t="s">
        <v>46</v>
      </c>
      <c r="D1429">
        <v>46</v>
      </c>
      <c r="E1429">
        <v>46</v>
      </c>
      <c r="F1429">
        <v>0</v>
      </c>
      <c r="G1429">
        <v>0</v>
      </c>
      <c r="H1429" t="s">
        <v>81</v>
      </c>
    </row>
    <row r="1430" spans="1:8" x14ac:dyDescent="0.25">
      <c r="A1430" s="1">
        <v>43770</v>
      </c>
      <c r="B1430" t="s">
        <v>149</v>
      </c>
      <c r="C1430" t="s">
        <v>47</v>
      </c>
      <c r="D1430">
        <v>117</v>
      </c>
      <c r="E1430">
        <v>117</v>
      </c>
      <c r="F1430">
        <v>0</v>
      </c>
      <c r="G1430">
        <v>0</v>
      </c>
      <c r="H1430" t="s">
        <v>81</v>
      </c>
    </row>
    <row r="1431" spans="1:8" x14ac:dyDescent="0.25">
      <c r="A1431" s="1">
        <v>43770</v>
      </c>
      <c r="B1431" t="s">
        <v>149</v>
      </c>
      <c r="C1431" t="s">
        <v>48</v>
      </c>
      <c r="D1431">
        <v>104</v>
      </c>
      <c r="E1431">
        <v>104</v>
      </c>
      <c r="F1431">
        <v>0</v>
      </c>
      <c r="G1431">
        <v>0</v>
      </c>
      <c r="H1431" t="s">
        <v>81</v>
      </c>
    </row>
    <row r="1432" spans="1:8" x14ac:dyDescent="0.25">
      <c r="A1432" s="1">
        <v>43770</v>
      </c>
      <c r="B1432" t="s">
        <v>149</v>
      </c>
      <c r="C1432" t="s">
        <v>50</v>
      </c>
      <c r="D1432">
        <v>348</v>
      </c>
      <c r="E1432">
        <v>348</v>
      </c>
      <c r="F1432">
        <v>0</v>
      </c>
      <c r="G1432">
        <v>0</v>
      </c>
      <c r="H1432" t="s">
        <v>81</v>
      </c>
    </row>
    <row r="1433" spans="1:8" x14ac:dyDescent="0.25">
      <c r="A1433" s="1">
        <v>43770</v>
      </c>
      <c r="B1433" t="s">
        <v>150</v>
      </c>
      <c r="C1433" t="s">
        <v>46</v>
      </c>
      <c r="D1433">
        <v>180</v>
      </c>
      <c r="E1433">
        <v>180</v>
      </c>
      <c r="F1433">
        <v>0</v>
      </c>
      <c r="G1433">
        <v>0</v>
      </c>
      <c r="H1433" t="s">
        <v>81</v>
      </c>
    </row>
    <row r="1434" spans="1:8" x14ac:dyDescent="0.25">
      <c r="A1434" s="1">
        <v>43770</v>
      </c>
      <c r="B1434" t="s">
        <v>150</v>
      </c>
      <c r="C1434" t="s">
        <v>47</v>
      </c>
      <c r="D1434">
        <v>123</v>
      </c>
      <c r="E1434">
        <v>123</v>
      </c>
      <c r="F1434">
        <v>0</v>
      </c>
      <c r="G1434">
        <v>0</v>
      </c>
      <c r="H1434" t="s">
        <v>81</v>
      </c>
    </row>
    <row r="1435" spans="1:8" x14ac:dyDescent="0.25">
      <c r="A1435" s="1">
        <v>43770</v>
      </c>
      <c r="B1435" t="s">
        <v>150</v>
      </c>
      <c r="C1435" t="s">
        <v>48</v>
      </c>
      <c r="D1435">
        <v>77</v>
      </c>
      <c r="E1435">
        <v>77</v>
      </c>
      <c r="F1435">
        <v>0</v>
      </c>
      <c r="G1435">
        <v>0</v>
      </c>
      <c r="H1435" t="s">
        <v>81</v>
      </c>
    </row>
    <row r="1436" spans="1:8" x14ac:dyDescent="0.25">
      <c r="A1436" s="1">
        <v>43770</v>
      </c>
      <c r="B1436" t="s">
        <v>150</v>
      </c>
      <c r="C1436" t="s">
        <v>50</v>
      </c>
      <c r="D1436">
        <v>88</v>
      </c>
      <c r="E1436">
        <v>88</v>
      </c>
      <c r="F1436">
        <v>0</v>
      </c>
      <c r="G1436">
        <v>0</v>
      </c>
      <c r="H1436" t="s">
        <v>81</v>
      </c>
    </row>
    <row r="1437" spans="1:8" x14ac:dyDescent="0.25">
      <c r="A1437" s="1">
        <v>43770</v>
      </c>
      <c r="B1437" t="s">
        <v>91</v>
      </c>
      <c r="C1437" t="s">
        <v>46</v>
      </c>
      <c r="D1437">
        <v>1022</v>
      </c>
      <c r="E1437">
        <v>1022</v>
      </c>
      <c r="F1437">
        <v>0</v>
      </c>
      <c r="G1437">
        <v>0</v>
      </c>
      <c r="H1437" t="s">
        <v>81</v>
      </c>
    </row>
    <row r="1438" spans="1:8" x14ac:dyDescent="0.25">
      <c r="A1438" s="1">
        <v>43770</v>
      </c>
      <c r="B1438" t="s">
        <v>91</v>
      </c>
      <c r="C1438" t="s">
        <v>47</v>
      </c>
      <c r="D1438">
        <v>667</v>
      </c>
      <c r="E1438">
        <v>667</v>
      </c>
      <c r="F1438">
        <v>0</v>
      </c>
      <c r="G1438">
        <v>0</v>
      </c>
      <c r="H1438" t="s">
        <v>81</v>
      </c>
    </row>
    <row r="1439" spans="1:8" x14ac:dyDescent="0.25">
      <c r="A1439" s="1">
        <v>43770</v>
      </c>
      <c r="B1439" t="s">
        <v>91</v>
      </c>
      <c r="C1439" t="s">
        <v>48</v>
      </c>
      <c r="D1439">
        <v>581</v>
      </c>
      <c r="E1439">
        <v>581</v>
      </c>
      <c r="F1439">
        <v>0</v>
      </c>
      <c r="G1439">
        <v>0</v>
      </c>
      <c r="H1439" t="s">
        <v>81</v>
      </c>
    </row>
    <row r="1440" spans="1:8" x14ac:dyDescent="0.25">
      <c r="A1440" s="1">
        <v>43770</v>
      </c>
      <c r="B1440" t="s">
        <v>91</v>
      </c>
      <c r="C1440" t="s">
        <v>50</v>
      </c>
      <c r="D1440">
        <v>821</v>
      </c>
      <c r="E1440">
        <v>821</v>
      </c>
      <c r="F1440">
        <v>0</v>
      </c>
      <c r="G1440">
        <v>0</v>
      </c>
      <c r="H1440" t="s">
        <v>81</v>
      </c>
    </row>
    <row r="1441" spans="1:8" x14ac:dyDescent="0.25">
      <c r="A1441" s="1">
        <v>43770</v>
      </c>
      <c r="B1441" t="s">
        <v>151</v>
      </c>
      <c r="C1441" t="s">
        <v>46</v>
      </c>
      <c r="D1441">
        <v>55</v>
      </c>
      <c r="E1441">
        <v>55</v>
      </c>
      <c r="F1441">
        <v>0</v>
      </c>
      <c r="G1441">
        <v>0</v>
      </c>
      <c r="H1441" t="s">
        <v>81</v>
      </c>
    </row>
    <row r="1442" spans="1:8" x14ac:dyDescent="0.25">
      <c r="A1442" s="1">
        <v>43770</v>
      </c>
      <c r="B1442" t="s">
        <v>151</v>
      </c>
      <c r="C1442" t="s">
        <v>47</v>
      </c>
      <c r="D1442">
        <v>140</v>
      </c>
      <c r="E1442">
        <v>140</v>
      </c>
      <c r="F1442">
        <v>0</v>
      </c>
      <c r="G1442">
        <v>0</v>
      </c>
      <c r="H1442" t="s">
        <v>81</v>
      </c>
    </row>
    <row r="1443" spans="1:8" x14ac:dyDescent="0.25">
      <c r="A1443" s="1">
        <v>43770</v>
      </c>
      <c r="B1443" t="s">
        <v>151</v>
      </c>
      <c r="C1443" t="s">
        <v>48</v>
      </c>
      <c r="D1443">
        <v>45</v>
      </c>
      <c r="E1443">
        <v>45</v>
      </c>
      <c r="F1443">
        <v>0</v>
      </c>
      <c r="G1443">
        <v>0</v>
      </c>
      <c r="H1443" t="s">
        <v>81</v>
      </c>
    </row>
    <row r="1444" spans="1:8" x14ac:dyDescent="0.25">
      <c r="A1444" s="1">
        <v>43770</v>
      </c>
      <c r="B1444" t="s">
        <v>151</v>
      </c>
      <c r="C1444" t="s">
        <v>50</v>
      </c>
      <c r="D1444">
        <v>84</v>
      </c>
      <c r="E1444">
        <v>84</v>
      </c>
      <c r="F1444">
        <v>0</v>
      </c>
      <c r="G1444">
        <v>0</v>
      </c>
      <c r="H1444" t="s">
        <v>81</v>
      </c>
    </row>
    <row r="1445" spans="1:8" x14ac:dyDescent="0.25">
      <c r="A1445" s="1">
        <v>43770</v>
      </c>
      <c r="B1445" t="s">
        <v>92</v>
      </c>
      <c r="C1445" t="s">
        <v>46</v>
      </c>
      <c r="D1445">
        <v>32</v>
      </c>
      <c r="E1445">
        <v>32</v>
      </c>
      <c r="F1445">
        <v>0</v>
      </c>
      <c r="G1445">
        <v>0</v>
      </c>
      <c r="H1445" t="s">
        <v>81</v>
      </c>
    </row>
    <row r="1446" spans="1:8" x14ac:dyDescent="0.25">
      <c r="A1446" s="1">
        <v>43770</v>
      </c>
      <c r="B1446" t="s">
        <v>92</v>
      </c>
      <c r="C1446" t="s">
        <v>47</v>
      </c>
      <c r="D1446">
        <v>466</v>
      </c>
      <c r="E1446">
        <v>466</v>
      </c>
      <c r="F1446">
        <v>0</v>
      </c>
      <c r="G1446">
        <v>0</v>
      </c>
      <c r="H1446" t="s">
        <v>81</v>
      </c>
    </row>
    <row r="1447" spans="1:8" x14ac:dyDescent="0.25">
      <c r="A1447" s="1">
        <v>43770</v>
      </c>
      <c r="B1447" t="s">
        <v>92</v>
      </c>
      <c r="C1447" t="s">
        <v>48</v>
      </c>
      <c r="D1447">
        <v>85</v>
      </c>
      <c r="E1447">
        <v>85</v>
      </c>
      <c r="F1447">
        <v>0</v>
      </c>
      <c r="G1447">
        <v>0</v>
      </c>
      <c r="H1447" t="s">
        <v>81</v>
      </c>
    </row>
    <row r="1448" spans="1:8" x14ac:dyDescent="0.25">
      <c r="A1448" s="1">
        <v>43770</v>
      </c>
      <c r="B1448" t="s">
        <v>92</v>
      </c>
      <c r="C1448" t="s">
        <v>50</v>
      </c>
      <c r="D1448">
        <v>553</v>
      </c>
      <c r="E1448">
        <v>553</v>
      </c>
      <c r="F1448">
        <v>0</v>
      </c>
      <c r="G1448">
        <v>0</v>
      </c>
      <c r="H1448" t="s">
        <v>81</v>
      </c>
    </row>
    <row r="1449" spans="1:8" x14ac:dyDescent="0.25">
      <c r="A1449" s="1">
        <v>43770</v>
      </c>
      <c r="B1449" t="s">
        <v>152</v>
      </c>
      <c r="C1449" t="s">
        <v>46</v>
      </c>
      <c r="D1449">
        <v>118</v>
      </c>
      <c r="E1449">
        <v>118</v>
      </c>
      <c r="F1449">
        <v>0</v>
      </c>
      <c r="G1449">
        <v>0</v>
      </c>
      <c r="H1449" t="s">
        <v>81</v>
      </c>
    </row>
    <row r="1450" spans="1:8" x14ac:dyDescent="0.25">
      <c r="A1450" s="1">
        <v>43770</v>
      </c>
      <c r="B1450" t="s">
        <v>152</v>
      </c>
      <c r="C1450" t="s">
        <v>47</v>
      </c>
      <c r="D1450">
        <v>98</v>
      </c>
      <c r="E1450">
        <v>98</v>
      </c>
      <c r="F1450">
        <v>0</v>
      </c>
      <c r="G1450">
        <v>0</v>
      </c>
      <c r="H1450" t="s">
        <v>81</v>
      </c>
    </row>
    <row r="1451" spans="1:8" x14ac:dyDescent="0.25">
      <c r="A1451" s="1">
        <v>43770</v>
      </c>
      <c r="B1451" t="s">
        <v>152</v>
      </c>
      <c r="C1451" t="s">
        <v>48</v>
      </c>
      <c r="D1451">
        <v>52</v>
      </c>
      <c r="E1451">
        <v>52</v>
      </c>
      <c r="F1451">
        <v>0</v>
      </c>
      <c r="G1451">
        <v>0</v>
      </c>
      <c r="H1451" t="s">
        <v>81</v>
      </c>
    </row>
    <row r="1452" spans="1:8" x14ac:dyDescent="0.25">
      <c r="A1452" s="1">
        <v>43770</v>
      </c>
      <c r="B1452" t="s">
        <v>152</v>
      </c>
      <c r="C1452" t="s">
        <v>50</v>
      </c>
      <c r="D1452">
        <v>123</v>
      </c>
      <c r="E1452">
        <v>123</v>
      </c>
      <c r="F1452">
        <v>0</v>
      </c>
      <c r="G1452">
        <v>0</v>
      </c>
      <c r="H1452" t="s">
        <v>81</v>
      </c>
    </row>
    <row r="1453" spans="1:8" x14ac:dyDescent="0.25">
      <c r="A1453" s="1">
        <v>43770</v>
      </c>
      <c r="B1453" t="s">
        <v>153</v>
      </c>
      <c r="C1453" t="s">
        <v>46</v>
      </c>
      <c r="D1453">
        <v>113</v>
      </c>
      <c r="E1453">
        <v>113</v>
      </c>
      <c r="F1453">
        <v>0</v>
      </c>
      <c r="G1453">
        <v>0</v>
      </c>
      <c r="H1453" t="s">
        <v>81</v>
      </c>
    </row>
    <row r="1454" spans="1:8" x14ac:dyDescent="0.25">
      <c r="A1454" s="1">
        <v>43770</v>
      </c>
      <c r="B1454" t="s">
        <v>153</v>
      </c>
      <c r="C1454" t="s">
        <v>47</v>
      </c>
      <c r="D1454">
        <v>53</v>
      </c>
      <c r="E1454">
        <v>53</v>
      </c>
      <c r="F1454">
        <v>0</v>
      </c>
      <c r="G1454">
        <v>0</v>
      </c>
      <c r="H1454" t="s">
        <v>81</v>
      </c>
    </row>
    <row r="1455" spans="1:8" x14ac:dyDescent="0.25">
      <c r="A1455" s="1">
        <v>43770</v>
      </c>
      <c r="B1455" t="s">
        <v>153</v>
      </c>
      <c r="C1455" t="s">
        <v>48</v>
      </c>
      <c r="D1455">
        <v>38</v>
      </c>
      <c r="E1455">
        <v>38</v>
      </c>
      <c r="F1455">
        <v>0</v>
      </c>
      <c r="G1455">
        <v>0</v>
      </c>
      <c r="H1455" t="s">
        <v>81</v>
      </c>
    </row>
    <row r="1456" spans="1:8" x14ac:dyDescent="0.25">
      <c r="A1456" s="1">
        <v>43770</v>
      </c>
      <c r="B1456" t="s">
        <v>153</v>
      </c>
      <c r="C1456" t="s">
        <v>50</v>
      </c>
      <c r="D1456">
        <v>23</v>
      </c>
      <c r="E1456">
        <v>23</v>
      </c>
      <c r="F1456">
        <v>0</v>
      </c>
      <c r="G1456">
        <v>0</v>
      </c>
      <c r="H1456" t="s">
        <v>81</v>
      </c>
    </row>
    <row r="1457" spans="1:8" x14ac:dyDescent="0.25">
      <c r="A1457" s="1">
        <v>43770</v>
      </c>
      <c r="B1457" t="s">
        <v>154</v>
      </c>
      <c r="C1457" t="s">
        <v>46</v>
      </c>
      <c r="D1457">
        <v>22</v>
      </c>
      <c r="E1457">
        <v>22</v>
      </c>
      <c r="F1457">
        <v>0</v>
      </c>
      <c r="G1457">
        <v>0</v>
      </c>
      <c r="H1457" t="s">
        <v>81</v>
      </c>
    </row>
    <row r="1458" spans="1:8" x14ac:dyDescent="0.25">
      <c r="A1458" s="1">
        <v>43770</v>
      </c>
      <c r="B1458" t="s">
        <v>154</v>
      </c>
      <c r="C1458" t="s">
        <v>47</v>
      </c>
      <c r="D1458">
        <v>41</v>
      </c>
      <c r="E1458">
        <v>41</v>
      </c>
      <c r="F1458">
        <v>0</v>
      </c>
      <c r="G1458">
        <v>0</v>
      </c>
      <c r="H1458" t="s">
        <v>81</v>
      </c>
    </row>
    <row r="1459" spans="1:8" x14ac:dyDescent="0.25">
      <c r="A1459" s="1">
        <v>43770</v>
      </c>
      <c r="B1459" t="s">
        <v>154</v>
      </c>
      <c r="C1459" t="s">
        <v>48</v>
      </c>
      <c r="D1459">
        <v>26</v>
      </c>
      <c r="E1459">
        <v>26</v>
      </c>
      <c r="F1459">
        <v>0</v>
      </c>
      <c r="G1459">
        <v>0</v>
      </c>
      <c r="H1459" t="s">
        <v>81</v>
      </c>
    </row>
    <row r="1460" spans="1:8" x14ac:dyDescent="0.25">
      <c r="A1460" s="1">
        <v>43770</v>
      </c>
      <c r="B1460" t="s">
        <v>154</v>
      </c>
      <c r="C1460" t="s">
        <v>50</v>
      </c>
      <c r="D1460">
        <v>72</v>
      </c>
      <c r="E1460">
        <v>72</v>
      </c>
      <c r="F1460">
        <v>0</v>
      </c>
      <c r="G1460">
        <v>0</v>
      </c>
      <c r="H1460" t="s">
        <v>81</v>
      </c>
    </row>
    <row r="1461" spans="1:8" x14ac:dyDescent="0.25">
      <c r="A1461" s="1">
        <v>43770</v>
      </c>
      <c r="B1461" t="s">
        <v>155</v>
      </c>
      <c r="C1461" t="s">
        <v>46</v>
      </c>
      <c r="D1461">
        <v>191</v>
      </c>
      <c r="E1461">
        <v>191</v>
      </c>
      <c r="F1461">
        <v>0</v>
      </c>
      <c r="G1461">
        <v>0</v>
      </c>
      <c r="H1461" t="s">
        <v>81</v>
      </c>
    </row>
    <row r="1462" spans="1:8" x14ac:dyDescent="0.25">
      <c r="A1462" s="1">
        <v>43770</v>
      </c>
      <c r="B1462" t="s">
        <v>155</v>
      </c>
      <c r="C1462" t="s">
        <v>47</v>
      </c>
      <c r="D1462">
        <v>222</v>
      </c>
      <c r="E1462">
        <v>222</v>
      </c>
      <c r="F1462">
        <v>0</v>
      </c>
      <c r="G1462">
        <v>0</v>
      </c>
      <c r="H1462" t="s">
        <v>81</v>
      </c>
    </row>
    <row r="1463" spans="1:8" x14ac:dyDescent="0.25">
      <c r="A1463" s="1">
        <v>43770</v>
      </c>
      <c r="B1463" t="s">
        <v>155</v>
      </c>
      <c r="C1463" t="s">
        <v>48</v>
      </c>
      <c r="D1463">
        <v>102</v>
      </c>
      <c r="E1463">
        <v>102</v>
      </c>
      <c r="F1463">
        <v>0</v>
      </c>
      <c r="G1463">
        <v>0</v>
      </c>
      <c r="H1463" t="s">
        <v>81</v>
      </c>
    </row>
    <row r="1464" spans="1:8" x14ac:dyDescent="0.25">
      <c r="A1464" s="1">
        <v>43770</v>
      </c>
      <c r="B1464" t="s">
        <v>155</v>
      </c>
      <c r="C1464" t="s">
        <v>50</v>
      </c>
      <c r="D1464">
        <v>266</v>
      </c>
      <c r="E1464">
        <v>266</v>
      </c>
      <c r="F1464">
        <v>0</v>
      </c>
      <c r="G1464">
        <v>0</v>
      </c>
      <c r="H1464" t="s">
        <v>81</v>
      </c>
    </row>
    <row r="1465" spans="1:8" x14ac:dyDescent="0.25">
      <c r="A1465" s="1">
        <v>43770</v>
      </c>
      <c r="B1465" t="s">
        <v>156</v>
      </c>
      <c r="C1465" t="s">
        <v>46</v>
      </c>
      <c r="D1465">
        <v>132</v>
      </c>
      <c r="E1465">
        <v>132</v>
      </c>
      <c r="F1465">
        <v>0</v>
      </c>
      <c r="G1465">
        <v>0</v>
      </c>
      <c r="H1465" t="s">
        <v>81</v>
      </c>
    </row>
    <row r="1466" spans="1:8" x14ac:dyDescent="0.25">
      <c r="A1466" s="1">
        <v>43770</v>
      </c>
      <c r="B1466" t="s">
        <v>156</v>
      </c>
      <c r="C1466" t="s">
        <v>47</v>
      </c>
      <c r="D1466">
        <v>122</v>
      </c>
      <c r="E1466">
        <v>122</v>
      </c>
      <c r="F1466">
        <v>0</v>
      </c>
      <c r="G1466">
        <v>0</v>
      </c>
      <c r="H1466" t="s">
        <v>81</v>
      </c>
    </row>
    <row r="1467" spans="1:8" x14ac:dyDescent="0.25">
      <c r="A1467" s="1">
        <v>43770</v>
      </c>
      <c r="B1467" t="s">
        <v>156</v>
      </c>
      <c r="C1467" t="s">
        <v>48</v>
      </c>
      <c r="D1467">
        <v>104</v>
      </c>
      <c r="E1467">
        <v>104</v>
      </c>
      <c r="F1467">
        <v>0</v>
      </c>
      <c r="G1467">
        <v>0</v>
      </c>
      <c r="H1467" t="s">
        <v>81</v>
      </c>
    </row>
    <row r="1468" spans="1:8" x14ac:dyDescent="0.25">
      <c r="A1468" s="1">
        <v>43770</v>
      </c>
      <c r="B1468" t="s">
        <v>156</v>
      </c>
      <c r="C1468" t="s">
        <v>50</v>
      </c>
      <c r="D1468">
        <v>287</v>
      </c>
      <c r="E1468">
        <v>287</v>
      </c>
      <c r="F1468">
        <v>0</v>
      </c>
      <c r="G1468">
        <v>0</v>
      </c>
      <c r="H1468" t="s">
        <v>81</v>
      </c>
    </row>
    <row r="1469" spans="1:8" x14ac:dyDescent="0.25">
      <c r="A1469" s="1">
        <v>43770</v>
      </c>
      <c r="B1469" t="s">
        <v>93</v>
      </c>
      <c r="C1469" t="s">
        <v>46</v>
      </c>
      <c r="D1469">
        <v>232</v>
      </c>
      <c r="E1469">
        <v>232</v>
      </c>
      <c r="F1469">
        <v>0</v>
      </c>
      <c r="G1469">
        <v>0</v>
      </c>
      <c r="H1469" t="s">
        <v>81</v>
      </c>
    </row>
    <row r="1470" spans="1:8" x14ac:dyDescent="0.25">
      <c r="A1470" s="1">
        <v>43770</v>
      </c>
      <c r="B1470" t="s">
        <v>93</v>
      </c>
      <c r="C1470" t="s">
        <v>47</v>
      </c>
      <c r="D1470">
        <v>189</v>
      </c>
      <c r="E1470">
        <v>189</v>
      </c>
      <c r="F1470">
        <v>0</v>
      </c>
      <c r="G1470">
        <v>0</v>
      </c>
      <c r="H1470" t="s">
        <v>81</v>
      </c>
    </row>
    <row r="1471" spans="1:8" x14ac:dyDescent="0.25">
      <c r="A1471" s="1">
        <v>43770</v>
      </c>
      <c r="B1471" t="s">
        <v>93</v>
      </c>
      <c r="C1471" t="s">
        <v>48</v>
      </c>
      <c r="D1471">
        <v>149</v>
      </c>
      <c r="E1471">
        <v>149</v>
      </c>
      <c r="F1471">
        <v>0</v>
      </c>
      <c r="G1471">
        <v>0</v>
      </c>
      <c r="H1471" t="s">
        <v>81</v>
      </c>
    </row>
    <row r="1472" spans="1:8" x14ac:dyDescent="0.25">
      <c r="A1472" s="1">
        <v>43770</v>
      </c>
      <c r="B1472" t="s">
        <v>93</v>
      </c>
      <c r="C1472" t="s">
        <v>50</v>
      </c>
      <c r="D1472">
        <v>380</v>
      </c>
      <c r="E1472">
        <v>380</v>
      </c>
      <c r="F1472">
        <v>0</v>
      </c>
      <c r="G1472">
        <v>0</v>
      </c>
      <c r="H1472" t="s">
        <v>81</v>
      </c>
    </row>
    <row r="1473" spans="1:8" x14ac:dyDescent="0.25">
      <c r="A1473" s="1">
        <v>43770</v>
      </c>
      <c r="B1473" t="s">
        <v>157</v>
      </c>
      <c r="C1473" t="s">
        <v>46</v>
      </c>
      <c r="D1473">
        <v>122</v>
      </c>
      <c r="E1473">
        <v>122</v>
      </c>
      <c r="F1473">
        <v>0</v>
      </c>
      <c r="G1473">
        <v>0</v>
      </c>
      <c r="H1473" t="s">
        <v>81</v>
      </c>
    </row>
    <row r="1474" spans="1:8" x14ac:dyDescent="0.25">
      <c r="A1474" s="1">
        <v>43770</v>
      </c>
      <c r="B1474" t="s">
        <v>157</v>
      </c>
      <c r="C1474" t="s">
        <v>47</v>
      </c>
      <c r="D1474">
        <v>97</v>
      </c>
      <c r="E1474">
        <v>97</v>
      </c>
      <c r="F1474">
        <v>0</v>
      </c>
      <c r="G1474">
        <v>0</v>
      </c>
      <c r="H1474" t="s">
        <v>81</v>
      </c>
    </row>
    <row r="1475" spans="1:8" x14ac:dyDescent="0.25">
      <c r="A1475" s="1">
        <v>43770</v>
      </c>
      <c r="B1475" t="s">
        <v>157</v>
      </c>
      <c r="C1475" t="s">
        <v>48</v>
      </c>
      <c r="D1475">
        <v>62</v>
      </c>
      <c r="E1475">
        <v>62</v>
      </c>
      <c r="F1475">
        <v>0</v>
      </c>
      <c r="G1475">
        <v>0</v>
      </c>
      <c r="H1475" t="s">
        <v>81</v>
      </c>
    </row>
    <row r="1476" spans="1:8" x14ac:dyDescent="0.25">
      <c r="A1476" s="1">
        <v>43770</v>
      </c>
      <c r="B1476" t="s">
        <v>157</v>
      </c>
      <c r="C1476" t="s">
        <v>50</v>
      </c>
      <c r="D1476">
        <v>156</v>
      </c>
      <c r="E1476">
        <v>156</v>
      </c>
      <c r="F1476">
        <v>0</v>
      </c>
      <c r="G1476">
        <v>0</v>
      </c>
      <c r="H1476" t="s">
        <v>81</v>
      </c>
    </row>
    <row r="1477" spans="1:8" x14ac:dyDescent="0.25">
      <c r="A1477" s="1">
        <v>43770</v>
      </c>
      <c r="B1477" t="s">
        <v>158</v>
      </c>
      <c r="C1477" t="s">
        <v>46</v>
      </c>
      <c r="D1477">
        <v>331</v>
      </c>
      <c r="E1477">
        <v>331</v>
      </c>
      <c r="F1477">
        <v>0</v>
      </c>
      <c r="G1477">
        <v>0</v>
      </c>
      <c r="H1477" t="s">
        <v>81</v>
      </c>
    </row>
    <row r="1478" spans="1:8" x14ac:dyDescent="0.25">
      <c r="A1478" s="1">
        <v>43770</v>
      </c>
      <c r="B1478" t="s">
        <v>158</v>
      </c>
      <c r="C1478" t="s">
        <v>47</v>
      </c>
      <c r="D1478">
        <v>125</v>
      </c>
      <c r="E1478">
        <v>125</v>
      </c>
      <c r="F1478">
        <v>0</v>
      </c>
      <c r="G1478">
        <v>0</v>
      </c>
      <c r="H1478" t="s">
        <v>81</v>
      </c>
    </row>
    <row r="1479" spans="1:8" x14ac:dyDescent="0.25">
      <c r="A1479" s="1">
        <v>43770</v>
      </c>
      <c r="B1479" t="s">
        <v>158</v>
      </c>
      <c r="C1479" t="s">
        <v>48</v>
      </c>
      <c r="D1479">
        <v>91</v>
      </c>
      <c r="E1479">
        <v>91</v>
      </c>
      <c r="F1479">
        <v>0</v>
      </c>
      <c r="G1479">
        <v>0</v>
      </c>
      <c r="H1479" t="s">
        <v>81</v>
      </c>
    </row>
    <row r="1480" spans="1:8" x14ac:dyDescent="0.25">
      <c r="A1480" s="1">
        <v>43770</v>
      </c>
      <c r="B1480" t="s">
        <v>158</v>
      </c>
      <c r="C1480" t="s">
        <v>50</v>
      </c>
      <c r="D1480">
        <v>153</v>
      </c>
      <c r="E1480">
        <v>153</v>
      </c>
      <c r="F1480">
        <v>0</v>
      </c>
      <c r="G1480">
        <v>0</v>
      </c>
      <c r="H1480" t="s">
        <v>81</v>
      </c>
    </row>
    <row r="1481" spans="1:8" x14ac:dyDescent="0.25">
      <c r="A1481" s="1">
        <v>43770</v>
      </c>
      <c r="B1481" t="s">
        <v>94</v>
      </c>
      <c r="C1481" t="s">
        <v>46</v>
      </c>
      <c r="D1481">
        <v>247</v>
      </c>
      <c r="E1481">
        <v>247</v>
      </c>
      <c r="F1481">
        <v>0</v>
      </c>
      <c r="G1481">
        <v>0</v>
      </c>
      <c r="H1481" t="s">
        <v>81</v>
      </c>
    </row>
    <row r="1482" spans="1:8" x14ac:dyDescent="0.25">
      <c r="A1482" s="1">
        <v>43770</v>
      </c>
      <c r="B1482" t="s">
        <v>94</v>
      </c>
      <c r="C1482" t="s">
        <v>47</v>
      </c>
      <c r="D1482">
        <v>836</v>
      </c>
      <c r="E1482">
        <v>836</v>
      </c>
      <c r="F1482">
        <v>0</v>
      </c>
      <c r="G1482">
        <v>0</v>
      </c>
      <c r="H1482" t="s">
        <v>81</v>
      </c>
    </row>
    <row r="1483" spans="1:8" x14ac:dyDescent="0.25">
      <c r="A1483" s="1">
        <v>43770</v>
      </c>
      <c r="B1483" t="s">
        <v>94</v>
      </c>
      <c r="C1483" t="s">
        <v>48</v>
      </c>
      <c r="D1483">
        <v>312</v>
      </c>
      <c r="E1483">
        <v>312</v>
      </c>
      <c r="F1483">
        <v>0</v>
      </c>
      <c r="G1483">
        <v>0</v>
      </c>
      <c r="H1483" t="s">
        <v>81</v>
      </c>
    </row>
    <row r="1484" spans="1:8" x14ac:dyDescent="0.25">
      <c r="A1484" s="1">
        <v>43770</v>
      </c>
      <c r="B1484" t="s">
        <v>94</v>
      </c>
      <c r="C1484" t="s">
        <v>50</v>
      </c>
      <c r="D1484">
        <v>2175</v>
      </c>
      <c r="E1484">
        <v>2175</v>
      </c>
      <c r="F1484">
        <v>0</v>
      </c>
      <c r="G1484">
        <v>0</v>
      </c>
      <c r="H1484" t="s">
        <v>81</v>
      </c>
    </row>
    <row r="1485" spans="1:8" x14ac:dyDescent="0.25">
      <c r="A1485" s="1">
        <v>43770</v>
      </c>
      <c r="B1485" t="s">
        <v>159</v>
      </c>
      <c r="C1485" t="s">
        <v>46</v>
      </c>
      <c r="D1485">
        <v>100</v>
      </c>
      <c r="E1485">
        <v>100</v>
      </c>
      <c r="F1485">
        <v>0</v>
      </c>
      <c r="G1485">
        <v>0</v>
      </c>
      <c r="H1485" t="s">
        <v>81</v>
      </c>
    </row>
    <row r="1486" spans="1:8" x14ac:dyDescent="0.25">
      <c r="A1486" s="1">
        <v>43770</v>
      </c>
      <c r="B1486" t="s">
        <v>159</v>
      </c>
      <c r="C1486" t="s">
        <v>47</v>
      </c>
      <c r="D1486">
        <v>67</v>
      </c>
      <c r="E1486">
        <v>67</v>
      </c>
      <c r="F1486">
        <v>0</v>
      </c>
      <c r="G1486">
        <v>0</v>
      </c>
      <c r="H1486" t="s">
        <v>81</v>
      </c>
    </row>
    <row r="1487" spans="1:8" x14ac:dyDescent="0.25">
      <c r="A1487" s="1">
        <v>43770</v>
      </c>
      <c r="B1487" t="s">
        <v>159</v>
      </c>
      <c r="C1487" t="s">
        <v>48</v>
      </c>
      <c r="D1487">
        <v>45</v>
      </c>
      <c r="E1487">
        <v>45</v>
      </c>
      <c r="F1487">
        <v>0</v>
      </c>
      <c r="G1487">
        <v>0</v>
      </c>
      <c r="H1487" t="s">
        <v>81</v>
      </c>
    </row>
    <row r="1488" spans="1:8" x14ac:dyDescent="0.25">
      <c r="A1488" s="1">
        <v>43770</v>
      </c>
      <c r="B1488" t="s">
        <v>159</v>
      </c>
      <c r="C1488" t="s">
        <v>50</v>
      </c>
      <c r="D1488">
        <v>93</v>
      </c>
      <c r="E1488">
        <v>93</v>
      </c>
      <c r="F1488">
        <v>0</v>
      </c>
      <c r="G1488">
        <v>0</v>
      </c>
      <c r="H1488" t="s">
        <v>81</v>
      </c>
    </row>
    <row r="1489" spans="1:8" x14ac:dyDescent="0.25">
      <c r="A1489" s="1">
        <v>43770</v>
      </c>
      <c r="B1489" t="s">
        <v>160</v>
      </c>
      <c r="C1489" t="s">
        <v>46</v>
      </c>
      <c r="D1489">
        <v>27</v>
      </c>
      <c r="E1489">
        <v>27</v>
      </c>
      <c r="F1489">
        <v>0</v>
      </c>
      <c r="G1489">
        <v>0</v>
      </c>
      <c r="H1489" t="s">
        <v>81</v>
      </c>
    </row>
    <row r="1490" spans="1:8" x14ac:dyDescent="0.25">
      <c r="A1490" s="1">
        <v>43770</v>
      </c>
      <c r="B1490" t="s">
        <v>160</v>
      </c>
      <c r="C1490" t="s">
        <v>47</v>
      </c>
      <c r="D1490">
        <v>25</v>
      </c>
      <c r="E1490">
        <v>25</v>
      </c>
      <c r="F1490">
        <v>0</v>
      </c>
      <c r="G1490">
        <v>0</v>
      </c>
      <c r="H1490" t="s">
        <v>81</v>
      </c>
    </row>
    <row r="1491" spans="1:8" x14ac:dyDescent="0.25">
      <c r="A1491" s="1">
        <v>43770</v>
      </c>
      <c r="B1491" t="s">
        <v>160</v>
      </c>
      <c r="C1491" t="s">
        <v>48</v>
      </c>
      <c r="D1491">
        <v>23</v>
      </c>
      <c r="E1491">
        <v>23</v>
      </c>
      <c r="F1491">
        <v>0</v>
      </c>
      <c r="G1491">
        <v>0</v>
      </c>
      <c r="H1491" t="s">
        <v>81</v>
      </c>
    </row>
    <row r="1492" spans="1:8" x14ac:dyDescent="0.25">
      <c r="A1492" s="1">
        <v>43770</v>
      </c>
      <c r="B1492" t="s">
        <v>160</v>
      </c>
      <c r="C1492" t="s">
        <v>50</v>
      </c>
      <c r="D1492">
        <v>88</v>
      </c>
      <c r="E1492">
        <v>88</v>
      </c>
      <c r="F1492">
        <v>0</v>
      </c>
      <c r="G1492">
        <v>0</v>
      </c>
      <c r="H1492" t="s">
        <v>81</v>
      </c>
    </row>
    <row r="1493" spans="1:8" x14ac:dyDescent="0.25">
      <c r="A1493" s="1">
        <v>43770</v>
      </c>
      <c r="B1493" t="s">
        <v>13</v>
      </c>
      <c r="C1493" t="s">
        <v>46</v>
      </c>
      <c r="D1493">
        <v>163</v>
      </c>
      <c r="E1493">
        <v>163</v>
      </c>
      <c r="F1493">
        <v>0</v>
      </c>
      <c r="G1493">
        <v>0</v>
      </c>
      <c r="H1493" t="s">
        <v>81</v>
      </c>
    </row>
    <row r="1494" spans="1:8" x14ac:dyDescent="0.25">
      <c r="A1494" s="1">
        <v>43770</v>
      </c>
      <c r="B1494" t="s">
        <v>13</v>
      </c>
      <c r="C1494" t="s">
        <v>47</v>
      </c>
      <c r="D1494">
        <v>104</v>
      </c>
      <c r="E1494">
        <v>104</v>
      </c>
      <c r="F1494">
        <v>0</v>
      </c>
      <c r="G1494">
        <v>0</v>
      </c>
      <c r="H1494" t="s">
        <v>81</v>
      </c>
    </row>
    <row r="1495" spans="1:8" x14ac:dyDescent="0.25">
      <c r="A1495" s="1">
        <v>43770</v>
      </c>
      <c r="B1495" t="s">
        <v>13</v>
      </c>
      <c r="C1495" t="s">
        <v>48</v>
      </c>
      <c r="D1495">
        <v>62</v>
      </c>
      <c r="E1495">
        <v>62</v>
      </c>
      <c r="F1495">
        <v>0</v>
      </c>
      <c r="G1495">
        <v>0</v>
      </c>
      <c r="H1495" t="s">
        <v>81</v>
      </c>
    </row>
    <row r="1496" spans="1:8" x14ac:dyDescent="0.25">
      <c r="A1496" s="1">
        <v>43770</v>
      </c>
      <c r="B1496" t="s">
        <v>13</v>
      </c>
      <c r="C1496" t="s">
        <v>50</v>
      </c>
      <c r="D1496">
        <v>104</v>
      </c>
      <c r="E1496">
        <v>104</v>
      </c>
      <c r="F1496">
        <v>0</v>
      </c>
      <c r="G1496">
        <v>0</v>
      </c>
      <c r="H1496" t="s">
        <v>81</v>
      </c>
    </row>
    <row r="1497" spans="1:8" x14ac:dyDescent="0.25">
      <c r="A1497" s="1">
        <v>43770</v>
      </c>
      <c r="B1497" t="s">
        <v>95</v>
      </c>
      <c r="C1497" t="s">
        <v>46</v>
      </c>
      <c r="D1497">
        <v>644</v>
      </c>
      <c r="E1497">
        <v>644</v>
      </c>
      <c r="F1497">
        <v>0</v>
      </c>
      <c r="G1497">
        <v>0</v>
      </c>
      <c r="H1497" t="s">
        <v>81</v>
      </c>
    </row>
    <row r="1498" spans="1:8" x14ac:dyDescent="0.25">
      <c r="A1498" s="1">
        <v>43770</v>
      </c>
      <c r="B1498" t="s">
        <v>95</v>
      </c>
      <c r="C1498" t="s">
        <v>47</v>
      </c>
      <c r="D1498">
        <v>304</v>
      </c>
      <c r="E1498">
        <v>304</v>
      </c>
      <c r="F1498">
        <v>0</v>
      </c>
      <c r="G1498">
        <v>0</v>
      </c>
      <c r="H1498" t="s">
        <v>81</v>
      </c>
    </row>
    <row r="1499" spans="1:8" x14ac:dyDescent="0.25">
      <c r="A1499" s="1">
        <v>43770</v>
      </c>
      <c r="B1499" t="s">
        <v>95</v>
      </c>
      <c r="C1499" t="s">
        <v>48</v>
      </c>
      <c r="D1499">
        <v>211</v>
      </c>
      <c r="E1499">
        <v>211</v>
      </c>
      <c r="F1499">
        <v>0</v>
      </c>
      <c r="G1499">
        <v>0</v>
      </c>
      <c r="H1499" t="s">
        <v>81</v>
      </c>
    </row>
    <row r="1500" spans="1:8" x14ac:dyDescent="0.25">
      <c r="A1500" s="1">
        <v>43770</v>
      </c>
      <c r="B1500" t="s">
        <v>95</v>
      </c>
      <c r="C1500" t="s">
        <v>50</v>
      </c>
      <c r="D1500">
        <v>294</v>
      </c>
      <c r="E1500">
        <v>294</v>
      </c>
      <c r="F1500">
        <v>0</v>
      </c>
      <c r="G1500">
        <v>0</v>
      </c>
      <c r="H1500" t="s">
        <v>81</v>
      </c>
    </row>
    <row r="1501" spans="1:8" x14ac:dyDescent="0.25">
      <c r="A1501" s="1">
        <v>43770</v>
      </c>
      <c r="B1501" t="s">
        <v>96</v>
      </c>
      <c r="C1501" t="s">
        <v>46</v>
      </c>
      <c r="D1501">
        <v>350</v>
      </c>
      <c r="E1501">
        <v>350</v>
      </c>
      <c r="F1501">
        <v>0</v>
      </c>
      <c r="G1501">
        <v>0</v>
      </c>
      <c r="H1501" t="s">
        <v>81</v>
      </c>
    </row>
    <row r="1502" spans="1:8" x14ac:dyDescent="0.25">
      <c r="A1502" s="1">
        <v>43770</v>
      </c>
      <c r="B1502" t="s">
        <v>96</v>
      </c>
      <c r="C1502" t="s">
        <v>47</v>
      </c>
      <c r="D1502">
        <v>499</v>
      </c>
      <c r="E1502">
        <v>499</v>
      </c>
      <c r="F1502">
        <v>0</v>
      </c>
      <c r="G1502">
        <v>0</v>
      </c>
      <c r="H1502" t="s">
        <v>81</v>
      </c>
    </row>
    <row r="1503" spans="1:8" x14ac:dyDescent="0.25">
      <c r="A1503" s="1">
        <v>43770</v>
      </c>
      <c r="B1503" t="s">
        <v>96</v>
      </c>
      <c r="C1503" t="s">
        <v>48</v>
      </c>
      <c r="D1503">
        <v>281</v>
      </c>
      <c r="E1503">
        <v>281</v>
      </c>
      <c r="F1503">
        <v>0</v>
      </c>
      <c r="G1503">
        <v>0</v>
      </c>
      <c r="H1503" t="s">
        <v>81</v>
      </c>
    </row>
    <row r="1504" spans="1:8" x14ac:dyDescent="0.25">
      <c r="A1504" s="1">
        <v>43770</v>
      </c>
      <c r="B1504" t="s">
        <v>96</v>
      </c>
      <c r="C1504" t="s">
        <v>50</v>
      </c>
      <c r="D1504">
        <v>607</v>
      </c>
      <c r="E1504">
        <v>607</v>
      </c>
      <c r="F1504">
        <v>0</v>
      </c>
      <c r="G1504">
        <v>0</v>
      </c>
      <c r="H1504" t="s">
        <v>81</v>
      </c>
    </row>
    <row r="1505" spans="1:8" x14ac:dyDescent="0.25">
      <c r="A1505" s="1">
        <v>43770</v>
      </c>
      <c r="B1505" t="s">
        <v>161</v>
      </c>
      <c r="C1505" t="s">
        <v>46</v>
      </c>
      <c r="D1505">
        <v>41</v>
      </c>
      <c r="E1505">
        <v>41</v>
      </c>
      <c r="F1505">
        <v>0</v>
      </c>
      <c r="G1505">
        <v>0</v>
      </c>
      <c r="H1505" t="s">
        <v>81</v>
      </c>
    </row>
    <row r="1506" spans="1:8" x14ac:dyDescent="0.25">
      <c r="A1506" s="1">
        <v>43770</v>
      </c>
      <c r="B1506" t="s">
        <v>161</v>
      </c>
      <c r="C1506" t="s">
        <v>47</v>
      </c>
      <c r="D1506">
        <v>125</v>
      </c>
      <c r="E1506">
        <v>125</v>
      </c>
      <c r="F1506">
        <v>0</v>
      </c>
      <c r="G1506">
        <v>0</v>
      </c>
      <c r="H1506" t="s">
        <v>81</v>
      </c>
    </row>
    <row r="1507" spans="1:8" x14ac:dyDescent="0.25">
      <c r="A1507" s="1">
        <v>43770</v>
      </c>
      <c r="B1507" t="s">
        <v>161</v>
      </c>
      <c r="C1507" t="s">
        <v>48</v>
      </c>
      <c r="D1507">
        <v>48</v>
      </c>
      <c r="E1507">
        <v>48</v>
      </c>
      <c r="F1507">
        <v>0</v>
      </c>
      <c r="G1507">
        <v>0</v>
      </c>
      <c r="H1507" t="s">
        <v>81</v>
      </c>
    </row>
    <row r="1508" spans="1:8" x14ac:dyDescent="0.25">
      <c r="A1508" s="1">
        <v>43770</v>
      </c>
      <c r="B1508" t="s">
        <v>161</v>
      </c>
      <c r="C1508" t="s">
        <v>50</v>
      </c>
      <c r="D1508">
        <v>403</v>
      </c>
      <c r="E1508">
        <v>403</v>
      </c>
      <c r="F1508">
        <v>0</v>
      </c>
      <c r="G1508">
        <v>0</v>
      </c>
      <c r="H1508" t="s">
        <v>81</v>
      </c>
    </row>
    <row r="1509" spans="1:8" x14ac:dyDescent="0.25">
      <c r="A1509" s="1">
        <v>43800</v>
      </c>
      <c r="B1509" t="s">
        <v>80</v>
      </c>
      <c r="C1509" t="s">
        <v>46</v>
      </c>
      <c r="D1509">
        <v>4161</v>
      </c>
      <c r="E1509">
        <v>4161</v>
      </c>
      <c r="F1509">
        <v>0</v>
      </c>
      <c r="G1509">
        <v>0</v>
      </c>
      <c r="H1509" t="s">
        <v>81</v>
      </c>
    </row>
    <row r="1510" spans="1:8" x14ac:dyDescent="0.25">
      <c r="A1510" s="1">
        <v>43800</v>
      </c>
      <c r="B1510" t="s">
        <v>80</v>
      </c>
      <c r="C1510" t="s">
        <v>47</v>
      </c>
      <c r="D1510">
        <v>4937</v>
      </c>
      <c r="E1510">
        <v>4937</v>
      </c>
      <c r="F1510">
        <v>0</v>
      </c>
      <c r="G1510">
        <v>0</v>
      </c>
      <c r="H1510" t="s">
        <v>81</v>
      </c>
    </row>
    <row r="1511" spans="1:8" x14ac:dyDescent="0.25">
      <c r="A1511" s="1">
        <v>43800</v>
      </c>
      <c r="B1511" t="s">
        <v>80</v>
      </c>
      <c r="C1511" t="s">
        <v>48</v>
      </c>
      <c r="D1511">
        <v>2881</v>
      </c>
      <c r="E1511">
        <v>2881</v>
      </c>
      <c r="F1511">
        <v>0</v>
      </c>
      <c r="G1511">
        <v>0</v>
      </c>
      <c r="H1511" t="s">
        <v>81</v>
      </c>
    </row>
    <row r="1512" spans="1:8" x14ac:dyDescent="0.25">
      <c r="A1512" s="1">
        <v>43800</v>
      </c>
      <c r="B1512" t="s">
        <v>80</v>
      </c>
      <c r="C1512" t="s">
        <v>49</v>
      </c>
      <c r="D1512">
        <v>1540</v>
      </c>
      <c r="E1512">
        <v>1540</v>
      </c>
      <c r="F1512">
        <v>0</v>
      </c>
      <c r="G1512">
        <v>0</v>
      </c>
      <c r="H1512" t="s">
        <v>81</v>
      </c>
    </row>
    <row r="1513" spans="1:8" x14ac:dyDescent="0.25">
      <c r="A1513" s="1">
        <v>43800</v>
      </c>
      <c r="B1513" t="s">
        <v>80</v>
      </c>
      <c r="C1513" t="s">
        <v>50</v>
      </c>
      <c r="D1513">
        <v>9630</v>
      </c>
      <c r="E1513">
        <v>9630</v>
      </c>
      <c r="F1513">
        <v>0</v>
      </c>
      <c r="G1513">
        <v>0</v>
      </c>
      <c r="H1513" t="s">
        <v>81</v>
      </c>
    </row>
    <row r="1514" spans="1:8" x14ac:dyDescent="0.25">
      <c r="A1514" s="1">
        <v>43800</v>
      </c>
      <c r="B1514" t="s">
        <v>145</v>
      </c>
      <c r="C1514" t="s">
        <v>46</v>
      </c>
      <c r="D1514">
        <v>142</v>
      </c>
      <c r="E1514">
        <v>142</v>
      </c>
      <c r="F1514">
        <v>0</v>
      </c>
      <c r="G1514">
        <v>0</v>
      </c>
      <c r="H1514" t="s">
        <v>81</v>
      </c>
    </row>
    <row r="1515" spans="1:8" x14ac:dyDescent="0.25">
      <c r="A1515" s="1">
        <v>43800</v>
      </c>
      <c r="B1515" t="s">
        <v>145</v>
      </c>
      <c r="C1515" t="s">
        <v>47</v>
      </c>
      <c r="D1515">
        <v>216</v>
      </c>
      <c r="E1515">
        <v>216</v>
      </c>
      <c r="F1515">
        <v>0</v>
      </c>
      <c r="G1515">
        <v>0</v>
      </c>
      <c r="H1515" t="s">
        <v>81</v>
      </c>
    </row>
    <row r="1516" spans="1:8" x14ac:dyDescent="0.25">
      <c r="A1516" s="1">
        <v>43800</v>
      </c>
      <c r="B1516" t="s">
        <v>145</v>
      </c>
      <c r="C1516" t="s">
        <v>48</v>
      </c>
      <c r="D1516">
        <v>125</v>
      </c>
      <c r="E1516">
        <v>125</v>
      </c>
      <c r="F1516">
        <v>0</v>
      </c>
      <c r="G1516">
        <v>0</v>
      </c>
      <c r="H1516" t="s">
        <v>81</v>
      </c>
    </row>
    <row r="1517" spans="1:8" x14ac:dyDescent="0.25">
      <c r="A1517" s="1">
        <v>43800</v>
      </c>
      <c r="B1517" t="s">
        <v>145</v>
      </c>
      <c r="C1517" t="s">
        <v>50</v>
      </c>
      <c r="D1517">
        <v>297</v>
      </c>
      <c r="E1517">
        <v>297</v>
      </c>
      <c r="F1517">
        <v>0</v>
      </c>
      <c r="G1517">
        <v>0</v>
      </c>
      <c r="H1517" t="s">
        <v>81</v>
      </c>
    </row>
    <row r="1518" spans="1:8" x14ac:dyDescent="0.25">
      <c r="A1518" s="1">
        <v>43800</v>
      </c>
      <c r="B1518" t="s">
        <v>83</v>
      </c>
      <c r="C1518" t="s">
        <v>46</v>
      </c>
      <c r="D1518">
        <v>37</v>
      </c>
      <c r="E1518">
        <v>37</v>
      </c>
      <c r="F1518">
        <v>0</v>
      </c>
      <c r="G1518">
        <v>0</v>
      </c>
      <c r="H1518" t="s">
        <v>81</v>
      </c>
    </row>
    <row r="1519" spans="1:8" x14ac:dyDescent="0.25">
      <c r="A1519" s="1">
        <v>43800</v>
      </c>
      <c r="B1519" t="s">
        <v>83</v>
      </c>
      <c r="C1519" t="s">
        <v>47</v>
      </c>
      <c r="D1519">
        <v>53</v>
      </c>
      <c r="E1519">
        <v>53</v>
      </c>
      <c r="F1519">
        <v>0</v>
      </c>
      <c r="G1519">
        <v>0</v>
      </c>
      <c r="H1519" t="s">
        <v>81</v>
      </c>
    </row>
    <row r="1520" spans="1:8" x14ac:dyDescent="0.25">
      <c r="A1520" s="1">
        <v>43800</v>
      </c>
      <c r="B1520" t="s">
        <v>83</v>
      </c>
      <c r="C1520" t="s">
        <v>48</v>
      </c>
      <c r="D1520">
        <v>62</v>
      </c>
      <c r="E1520">
        <v>62</v>
      </c>
      <c r="F1520">
        <v>0</v>
      </c>
      <c r="G1520">
        <v>0</v>
      </c>
      <c r="H1520" t="s">
        <v>81</v>
      </c>
    </row>
    <row r="1521" spans="1:8" x14ac:dyDescent="0.25">
      <c r="A1521" s="1">
        <v>43800</v>
      </c>
      <c r="B1521" t="s">
        <v>83</v>
      </c>
      <c r="C1521" t="s">
        <v>50</v>
      </c>
      <c r="D1521">
        <v>61</v>
      </c>
      <c r="E1521">
        <v>61</v>
      </c>
      <c r="F1521">
        <v>0</v>
      </c>
      <c r="G1521">
        <v>0</v>
      </c>
      <c r="H1521" t="s">
        <v>81</v>
      </c>
    </row>
    <row r="1522" spans="1:8" x14ac:dyDescent="0.25">
      <c r="A1522" s="1">
        <v>43800</v>
      </c>
      <c r="B1522" t="s">
        <v>84</v>
      </c>
      <c r="C1522" t="s">
        <v>46</v>
      </c>
      <c r="D1522">
        <v>186</v>
      </c>
      <c r="E1522">
        <v>186</v>
      </c>
      <c r="F1522">
        <v>0</v>
      </c>
      <c r="G1522">
        <v>0</v>
      </c>
      <c r="H1522" t="s">
        <v>81</v>
      </c>
    </row>
    <row r="1523" spans="1:8" x14ac:dyDescent="0.25">
      <c r="A1523" s="1">
        <v>43800</v>
      </c>
      <c r="B1523" t="s">
        <v>84</v>
      </c>
      <c r="C1523" t="s">
        <v>47</v>
      </c>
      <c r="D1523">
        <v>80</v>
      </c>
      <c r="E1523">
        <v>80</v>
      </c>
      <c r="F1523">
        <v>0</v>
      </c>
      <c r="G1523">
        <v>0</v>
      </c>
      <c r="H1523" t="s">
        <v>81</v>
      </c>
    </row>
    <row r="1524" spans="1:8" x14ac:dyDescent="0.25">
      <c r="A1524" s="1">
        <v>43800</v>
      </c>
      <c r="B1524" t="s">
        <v>84</v>
      </c>
      <c r="C1524" t="s">
        <v>48</v>
      </c>
      <c r="D1524">
        <v>126</v>
      </c>
      <c r="E1524">
        <v>126</v>
      </c>
      <c r="F1524">
        <v>0</v>
      </c>
      <c r="G1524">
        <v>0</v>
      </c>
      <c r="H1524" t="s">
        <v>81</v>
      </c>
    </row>
    <row r="1525" spans="1:8" x14ac:dyDescent="0.25">
      <c r="A1525" s="1">
        <v>43800</v>
      </c>
      <c r="B1525" t="s">
        <v>84</v>
      </c>
      <c r="C1525" t="s">
        <v>50</v>
      </c>
      <c r="D1525">
        <v>8</v>
      </c>
      <c r="E1525">
        <v>8</v>
      </c>
      <c r="F1525">
        <v>0</v>
      </c>
      <c r="G1525">
        <v>0</v>
      </c>
      <c r="H1525" t="s">
        <v>81</v>
      </c>
    </row>
    <row r="1526" spans="1:8" x14ac:dyDescent="0.25">
      <c r="A1526" s="1">
        <v>43800</v>
      </c>
      <c r="B1526" t="s">
        <v>85</v>
      </c>
      <c r="C1526" t="s">
        <v>46</v>
      </c>
      <c r="D1526">
        <v>125</v>
      </c>
      <c r="E1526">
        <v>125</v>
      </c>
      <c r="F1526">
        <v>0</v>
      </c>
      <c r="G1526">
        <v>0</v>
      </c>
      <c r="H1526" t="s">
        <v>81</v>
      </c>
    </row>
    <row r="1527" spans="1:8" x14ac:dyDescent="0.25">
      <c r="A1527" s="1">
        <v>43800</v>
      </c>
      <c r="B1527" t="s">
        <v>85</v>
      </c>
      <c r="C1527" t="s">
        <v>47</v>
      </c>
      <c r="D1527">
        <v>181</v>
      </c>
      <c r="E1527">
        <v>181</v>
      </c>
      <c r="F1527">
        <v>0</v>
      </c>
      <c r="G1527">
        <v>0</v>
      </c>
      <c r="H1527" t="s">
        <v>81</v>
      </c>
    </row>
    <row r="1528" spans="1:8" x14ac:dyDescent="0.25">
      <c r="A1528" s="1">
        <v>43800</v>
      </c>
      <c r="B1528" t="s">
        <v>85</v>
      </c>
      <c r="C1528" t="s">
        <v>48</v>
      </c>
      <c r="D1528">
        <v>138</v>
      </c>
      <c r="E1528">
        <v>138</v>
      </c>
      <c r="F1528">
        <v>0</v>
      </c>
      <c r="G1528">
        <v>0</v>
      </c>
      <c r="H1528" t="s">
        <v>81</v>
      </c>
    </row>
    <row r="1529" spans="1:8" x14ac:dyDescent="0.25">
      <c r="A1529" s="1">
        <v>43800</v>
      </c>
      <c r="B1529" t="s">
        <v>85</v>
      </c>
      <c r="C1529" t="s">
        <v>49</v>
      </c>
      <c r="D1529">
        <v>1103</v>
      </c>
      <c r="E1529">
        <v>1103</v>
      </c>
      <c r="F1529">
        <v>0</v>
      </c>
      <c r="G1529">
        <v>0</v>
      </c>
      <c r="H1529" t="s">
        <v>81</v>
      </c>
    </row>
    <row r="1530" spans="1:8" x14ac:dyDescent="0.25">
      <c r="A1530" s="1">
        <v>43800</v>
      </c>
      <c r="B1530" t="s">
        <v>85</v>
      </c>
      <c r="C1530" t="s">
        <v>50</v>
      </c>
      <c r="D1530">
        <v>1779</v>
      </c>
      <c r="E1530">
        <v>1779</v>
      </c>
      <c r="F1530">
        <v>0</v>
      </c>
      <c r="G1530">
        <v>0</v>
      </c>
      <c r="H1530" t="s">
        <v>81</v>
      </c>
    </row>
    <row r="1531" spans="1:8" x14ac:dyDescent="0.25">
      <c r="A1531" s="1">
        <v>43800</v>
      </c>
      <c r="B1531" t="s">
        <v>146</v>
      </c>
      <c r="C1531" t="s">
        <v>46</v>
      </c>
      <c r="D1531">
        <v>28</v>
      </c>
      <c r="E1531">
        <v>28</v>
      </c>
      <c r="F1531">
        <v>0</v>
      </c>
      <c r="G1531">
        <v>0</v>
      </c>
      <c r="H1531" t="s">
        <v>81</v>
      </c>
    </row>
    <row r="1532" spans="1:8" x14ac:dyDescent="0.25">
      <c r="A1532" s="1">
        <v>43800</v>
      </c>
      <c r="B1532" t="s">
        <v>146</v>
      </c>
      <c r="C1532" t="s">
        <v>47</v>
      </c>
      <c r="D1532">
        <v>41</v>
      </c>
      <c r="E1532">
        <v>41</v>
      </c>
      <c r="F1532">
        <v>0</v>
      </c>
      <c r="G1532">
        <v>0</v>
      </c>
      <c r="H1532" t="s">
        <v>81</v>
      </c>
    </row>
    <row r="1533" spans="1:8" x14ac:dyDescent="0.25">
      <c r="A1533" s="1">
        <v>43800</v>
      </c>
      <c r="B1533" t="s">
        <v>146</v>
      </c>
      <c r="C1533" t="s">
        <v>48</v>
      </c>
      <c r="D1533">
        <v>7</v>
      </c>
      <c r="E1533">
        <v>7</v>
      </c>
      <c r="F1533">
        <v>0</v>
      </c>
      <c r="G1533">
        <v>0</v>
      </c>
      <c r="H1533" t="s">
        <v>81</v>
      </c>
    </row>
    <row r="1534" spans="1:8" x14ac:dyDescent="0.25">
      <c r="A1534" s="1">
        <v>43800</v>
      </c>
      <c r="B1534" t="s">
        <v>146</v>
      </c>
      <c r="C1534" t="s">
        <v>49</v>
      </c>
      <c r="D1534">
        <v>62</v>
      </c>
      <c r="E1534">
        <v>62</v>
      </c>
      <c r="F1534">
        <v>0</v>
      </c>
      <c r="G1534">
        <v>0</v>
      </c>
      <c r="H1534" t="s">
        <v>81</v>
      </c>
    </row>
    <row r="1535" spans="1:8" x14ac:dyDescent="0.25">
      <c r="A1535" s="1">
        <v>43800</v>
      </c>
      <c r="B1535" t="s">
        <v>146</v>
      </c>
      <c r="C1535" t="s">
        <v>50</v>
      </c>
      <c r="D1535">
        <v>40</v>
      </c>
      <c r="E1535">
        <v>40</v>
      </c>
      <c r="F1535">
        <v>0</v>
      </c>
      <c r="G1535">
        <v>0</v>
      </c>
      <c r="H1535" t="s">
        <v>81</v>
      </c>
    </row>
    <row r="1536" spans="1:8" x14ac:dyDescent="0.25">
      <c r="A1536" s="1">
        <v>43800</v>
      </c>
      <c r="B1536" t="s">
        <v>86</v>
      </c>
      <c r="C1536" t="s">
        <v>46</v>
      </c>
      <c r="D1536">
        <v>542</v>
      </c>
      <c r="E1536">
        <v>542</v>
      </c>
      <c r="F1536">
        <v>0</v>
      </c>
      <c r="G1536">
        <v>0</v>
      </c>
      <c r="H1536" t="s">
        <v>81</v>
      </c>
    </row>
    <row r="1537" spans="1:8" x14ac:dyDescent="0.25">
      <c r="A1537" s="1">
        <v>43800</v>
      </c>
      <c r="B1537" t="s">
        <v>86</v>
      </c>
      <c r="C1537" t="s">
        <v>47</v>
      </c>
      <c r="D1537">
        <v>542</v>
      </c>
      <c r="E1537">
        <v>542</v>
      </c>
      <c r="F1537">
        <v>0</v>
      </c>
      <c r="G1537">
        <v>0</v>
      </c>
      <c r="H1537" t="s">
        <v>81</v>
      </c>
    </row>
    <row r="1538" spans="1:8" x14ac:dyDescent="0.25">
      <c r="A1538" s="1">
        <v>43800</v>
      </c>
      <c r="B1538" t="s">
        <v>86</v>
      </c>
      <c r="C1538" t="s">
        <v>48</v>
      </c>
      <c r="D1538">
        <v>313</v>
      </c>
      <c r="E1538">
        <v>313</v>
      </c>
      <c r="F1538">
        <v>0</v>
      </c>
      <c r="G1538">
        <v>0</v>
      </c>
      <c r="H1538" t="s">
        <v>81</v>
      </c>
    </row>
    <row r="1539" spans="1:8" x14ac:dyDescent="0.25">
      <c r="A1539" s="1">
        <v>43800</v>
      </c>
      <c r="B1539" t="s">
        <v>86</v>
      </c>
      <c r="C1539" t="s">
        <v>49</v>
      </c>
      <c r="D1539">
        <v>375</v>
      </c>
      <c r="E1539">
        <v>375</v>
      </c>
      <c r="F1539">
        <v>0</v>
      </c>
      <c r="G1539">
        <v>0</v>
      </c>
      <c r="H1539" t="s">
        <v>81</v>
      </c>
    </row>
    <row r="1540" spans="1:8" x14ac:dyDescent="0.25">
      <c r="A1540" s="1">
        <v>43800</v>
      </c>
      <c r="B1540" t="s">
        <v>86</v>
      </c>
      <c r="C1540" t="s">
        <v>50</v>
      </c>
      <c r="D1540">
        <v>1091</v>
      </c>
      <c r="E1540">
        <v>1091</v>
      </c>
      <c r="F1540">
        <v>0</v>
      </c>
      <c r="G1540">
        <v>0</v>
      </c>
      <c r="H1540" t="s">
        <v>81</v>
      </c>
    </row>
    <row r="1541" spans="1:8" x14ac:dyDescent="0.25">
      <c r="A1541" s="1">
        <v>43800</v>
      </c>
      <c r="B1541" t="s">
        <v>87</v>
      </c>
      <c r="C1541" t="s">
        <v>46</v>
      </c>
      <c r="D1541">
        <v>12</v>
      </c>
      <c r="E1541">
        <v>12</v>
      </c>
      <c r="F1541">
        <v>0</v>
      </c>
      <c r="G1541">
        <v>0</v>
      </c>
      <c r="H1541" t="s">
        <v>81</v>
      </c>
    </row>
    <row r="1542" spans="1:8" x14ac:dyDescent="0.25">
      <c r="A1542" s="1">
        <v>43800</v>
      </c>
      <c r="B1542" t="s">
        <v>87</v>
      </c>
      <c r="C1542" t="s">
        <v>47</v>
      </c>
      <c r="D1542">
        <v>99</v>
      </c>
      <c r="E1542">
        <v>99</v>
      </c>
      <c r="F1542">
        <v>0</v>
      </c>
      <c r="G1542">
        <v>0</v>
      </c>
      <c r="H1542" t="s">
        <v>81</v>
      </c>
    </row>
    <row r="1543" spans="1:8" x14ac:dyDescent="0.25">
      <c r="A1543" s="1">
        <v>43800</v>
      </c>
      <c r="B1543" t="s">
        <v>87</v>
      </c>
      <c r="C1543" t="s">
        <v>48</v>
      </c>
      <c r="D1543">
        <v>41</v>
      </c>
      <c r="E1543">
        <v>41</v>
      </c>
      <c r="F1543">
        <v>0</v>
      </c>
      <c r="G1543">
        <v>0</v>
      </c>
      <c r="H1543" t="s">
        <v>81</v>
      </c>
    </row>
    <row r="1544" spans="1:8" x14ac:dyDescent="0.25">
      <c r="A1544" s="1">
        <v>43800</v>
      </c>
      <c r="B1544" t="s">
        <v>87</v>
      </c>
      <c r="C1544" t="s">
        <v>50</v>
      </c>
      <c r="D1544">
        <v>61</v>
      </c>
      <c r="E1544">
        <v>61</v>
      </c>
      <c r="F1544">
        <v>0</v>
      </c>
      <c r="G1544">
        <v>0</v>
      </c>
      <c r="H1544" t="s">
        <v>81</v>
      </c>
    </row>
    <row r="1545" spans="1:8" x14ac:dyDescent="0.25">
      <c r="A1545" s="1">
        <v>43800</v>
      </c>
      <c r="B1545" t="s">
        <v>88</v>
      </c>
      <c r="C1545" t="s">
        <v>46</v>
      </c>
      <c r="D1545">
        <v>216</v>
      </c>
      <c r="E1545">
        <v>216</v>
      </c>
      <c r="F1545">
        <v>0</v>
      </c>
      <c r="G1545">
        <v>0</v>
      </c>
      <c r="H1545" t="s">
        <v>81</v>
      </c>
    </row>
    <row r="1546" spans="1:8" x14ac:dyDescent="0.25">
      <c r="A1546" s="1">
        <v>43800</v>
      </c>
      <c r="B1546" t="s">
        <v>88</v>
      </c>
      <c r="C1546" t="s">
        <v>47</v>
      </c>
      <c r="D1546">
        <v>305</v>
      </c>
      <c r="E1546">
        <v>305</v>
      </c>
      <c r="F1546">
        <v>0</v>
      </c>
      <c r="G1546">
        <v>0</v>
      </c>
      <c r="H1546" t="s">
        <v>81</v>
      </c>
    </row>
    <row r="1547" spans="1:8" x14ac:dyDescent="0.25">
      <c r="A1547" s="1">
        <v>43800</v>
      </c>
      <c r="B1547" t="s">
        <v>88</v>
      </c>
      <c r="C1547" t="s">
        <v>48</v>
      </c>
      <c r="D1547">
        <v>140</v>
      </c>
      <c r="E1547">
        <v>140</v>
      </c>
      <c r="F1547">
        <v>0</v>
      </c>
      <c r="G1547">
        <v>0</v>
      </c>
      <c r="H1547" t="s">
        <v>81</v>
      </c>
    </row>
    <row r="1548" spans="1:8" x14ac:dyDescent="0.25">
      <c r="A1548" s="1">
        <v>43800</v>
      </c>
      <c r="B1548" t="s">
        <v>88</v>
      </c>
      <c r="C1548" t="s">
        <v>49</v>
      </c>
      <c r="D1548">
        <v>62</v>
      </c>
      <c r="E1548">
        <v>62</v>
      </c>
      <c r="F1548">
        <v>0</v>
      </c>
      <c r="G1548">
        <v>0</v>
      </c>
      <c r="H1548" t="s">
        <v>81</v>
      </c>
    </row>
    <row r="1549" spans="1:8" x14ac:dyDescent="0.25">
      <c r="A1549" s="1">
        <v>43800</v>
      </c>
      <c r="B1549" t="s">
        <v>88</v>
      </c>
      <c r="C1549" t="s">
        <v>50</v>
      </c>
      <c r="D1549">
        <v>584</v>
      </c>
      <c r="E1549">
        <v>584</v>
      </c>
      <c r="F1549">
        <v>0</v>
      </c>
      <c r="G1549">
        <v>0</v>
      </c>
      <c r="H1549" t="s">
        <v>81</v>
      </c>
    </row>
    <row r="1550" spans="1:8" x14ac:dyDescent="0.25">
      <c r="A1550" s="1">
        <v>43800</v>
      </c>
      <c r="B1550" t="s">
        <v>89</v>
      </c>
      <c r="C1550" t="s">
        <v>46</v>
      </c>
      <c r="D1550">
        <v>512</v>
      </c>
      <c r="E1550">
        <v>512</v>
      </c>
      <c r="F1550">
        <v>0</v>
      </c>
      <c r="G1550">
        <v>0</v>
      </c>
      <c r="H1550" t="s">
        <v>81</v>
      </c>
    </row>
    <row r="1551" spans="1:8" x14ac:dyDescent="0.25">
      <c r="A1551" s="1">
        <v>43800</v>
      </c>
      <c r="B1551" t="s">
        <v>89</v>
      </c>
      <c r="C1551" t="s">
        <v>47</v>
      </c>
      <c r="D1551">
        <v>594</v>
      </c>
      <c r="E1551">
        <v>594</v>
      </c>
      <c r="F1551">
        <v>0</v>
      </c>
      <c r="G1551">
        <v>0</v>
      </c>
      <c r="H1551" t="s">
        <v>81</v>
      </c>
    </row>
    <row r="1552" spans="1:8" x14ac:dyDescent="0.25">
      <c r="A1552" s="1">
        <v>43800</v>
      </c>
      <c r="B1552" t="s">
        <v>89</v>
      </c>
      <c r="C1552" t="s">
        <v>48</v>
      </c>
      <c r="D1552">
        <v>249</v>
      </c>
      <c r="E1552">
        <v>249</v>
      </c>
      <c r="F1552">
        <v>0</v>
      </c>
      <c r="G1552">
        <v>0</v>
      </c>
      <c r="H1552" t="s">
        <v>81</v>
      </c>
    </row>
    <row r="1553" spans="1:8" x14ac:dyDescent="0.25">
      <c r="A1553" s="1">
        <v>43800</v>
      </c>
      <c r="B1553" t="s">
        <v>89</v>
      </c>
      <c r="C1553" t="s">
        <v>50</v>
      </c>
      <c r="D1553">
        <v>597</v>
      </c>
      <c r="E1553">
        <v>597</v>
      </c>
      <c r="F1553">
        <v>0</v>
      </c>
      <c r="G1553">
        <v>0</v>
      </c>
      <c r="H1553" t="s">
        <v>81</v>
      </c>
    </row>
    <row r="1554" spans="1:8" x14ac:dyDescent="0.25">
      <c r="A1554" s="1">
        <v>43800</v>
      </c>
      <c r="B1554" t="s">
        <v>90</v>
      </c>
      <c r="C1554" t="s">
        <v>46</v>
      </c>
      <c r="D1554">
        <v>67</v>
      </c>
      <c r="E1554">
        <v>67</v>
      </c>
      <c r="F1554">
        <v>0</v>
      </c>
      <c r="G1554">
        <v>0</v>
      </c>
      <c r="H1554" t="s">
        <v>81</v>
      </c>
    </row>
    <row r="1555" spans="1:8" x14ac:dyDescent="0.25">
      <c r="A1555" s="1">
        <v>43800</v>
      </c>
      <c r="B1555" t="s">
        <v>90</v>
      </c>
      <c r="C1555" t="s">
        <v>47</v>
      </c>
      <c r="D1555">
        <v>160</v>
      </c>
      <c r="E1555">
        <v>160</v>
      </c>
      <c r="F1555">
        <v>0</v>
      </c>
      <c r="G1555">
        <v>0</v>
      </c>
      <c r="H1555" t="s">
        <v>81</v>
      </c>
    </row>
    <row r="1556" spans="1:8" x14ac:dyDescent="0.25">
      <c r="A1556" s="1">
        <v>43800</v>
      </c>
      <c r="B1556" t="s">
        <v>90</v>
      </c>
      <c r="C1556" t="s">
        <v>48</v>
      </c>
      <c r="D1556">
        <v>117</v>
      </c>
      <c r="E1556">
        <v>117</v>
      </c>
      <c r="F1556">
        <v>0</v>
      </c>
      <c r="G1556">
        <v>0</v>
      </c>
      <c r="H1556" t="s">
        <v>81</v>
      </c>
    </row>
    <row r="1557" spans="1:8" x14ac:dyDescent="0.25">
      <c r="A1557" s="1">
        <v>43800</v>
      </c>
      <c r="B1557" t="s">
        <v>90</v>
      </c>
      <c r="C1557" t="s">
        <v>50</v>
      </c>
      <c r="D1557">
        <v>440</v>
      </c>
      <c r="E1557">
        <v>440</v>
      </c>
      <c r="F1557">
        <v>0</v>
      </c>
      <c r="G1557">
        <v>0</v>
      </c>
      <c r="H1557" t="s">
        <v>81</v>
      </c>
    </row>
    <row r="1558" spans="1:8" x14ac:dyDescent="0.25">
      <c r="A1558" s="1">
        <v>43800</v>
      </c>
      <c r="B1558" t="s">
        <v>147</v>
      </c>
      <c r="C1558" t="s">
        <v>46</v>
      </c>
      <c r="D1558">
        <v>23</v>
      </c>
      <c r="E1558">
        <v>23</v>
      </c>
      <c r="F1558">
        <v>0</v>
      </c>
      <c r="G1558">
        <v>0</v>
      </c>
      <c r="H1558" t="s">
        <v>81</v>
      </c>
    </row>
    <row r="1559" spans="1:8" x14ac:dyDescent="0.25">
      <c r="A1559" s="1">
        <v>43800</v>
      </c>
      <c r="B1559" t="s">
        <v>147</v>
      </c>
      <c r="C1559" t="s">
        <v>47</v>
      </c>
      <c r="D1559">
        <v>34</v>
      </c>
      <c r="E1559">
        <v>34</v>
      </c>
      <c r="F1559">
        <v>0</v>
      </c>
      <c r="G1559">
        <v>0</v>
      </c>
      <c r="H1559" t="s">
        <v>81</v>
      </c>
    </row>
    <row r="1560" spans="1:8" x14ac:dyDescent="0.25">
      <c r="A1560" s="1">
        <v>43800</v>
      </c>
      <c r="B1560" t="s">
        <v>147</v>
      </c>
      <c r="C1560" t="s">
        <v>48</v>
      </c>
      <c r="D1560">
        <v>23</v>
      </c>
      <c r="E1560">
        <v>23</v>
      </c>
      <c r="F1560">
        <v>0</v>
      </c>
      <c r="G1560">
        <v>0</v>
      </c>
      <c r="H1560" t="s">
        <v>81</v>
      </c>
    </row>
    <row r="1561" spans="1:8" x14ac:dyDescent="0.25">
      <c r="A1561" s="1">
        <v>43800</v>
      </c>
      <c r="B1561" t="s">
        <v>147</v>
      </c>
      <c r="C1561" t="s">
        <v>50</v>
      </c>
      <c r="D1561">
        <v>53</v>
      </c>
      <c r="E1561">
        <v>53</v>
      </c>
      <c r="F1561">
        <v>0</v>
      </c>
      <c r="G1561">
        <v>0</v>
      </c>
      <c r="H1561" t="s">
        <v>81</v>
      </c>
    </row>
    <row r="1562" spans="1:8" x14ac:dyDescent="0.25">
      <c r="A1562" s="1">
        <v>43800</v>
      </c>
      <c r="B1562" t="s">
        <v>148</v>
      </c>
      <c r="C1562" t="s">
        <v>46</v>
      </c>
      <c r="D1562">
        <v>164</v>
      </c>
      <c r="E1562">
        <v>164</v>
      </c>
      <c r="F1562">
        <v>0</v>
      </c>
      <c r="G1562">
        <v>0</v>
      </c>
      <c r="H1562" t="s">
        <v>81</v>
      </c>
    </row>
    <row r="1563" spans="1:8" x14ac:dyDescent="0.25">
      <c r="A1563" s="1">
        <v>43800</v>
      </c>
      <c r="B1563" t="s">
        <v>148</v>
      </c>
      <c r="C1563" t="s">
        <v>47</v>
      </c>
      <c r="D1563">
        <v>198</v>
      </c>
      <c r="E1563">
        <v>198</v>
      </c>
      <c r="F1563">
        <v>0</v>
      </c>
      <c r="G1563">
        <v>0</v>
      </c>
      <c r="H1563" t="s">
        <v>81</v>
      </c>
    </row>
    <row r="1564" spans="1:8" x14ac:dyDescent="0.25">
      <c r="A1564" s="1">
        <v>43800</v>
      </c>
      <c r="B1564" t="s">
        <v>148</v>
      </c>
      <c r="C1564" t="s">
        <v>48</v>
      </c>
      <c r="D1564">
        <v>137</v>
      </c>
      <c r="E1564">
        <v>137</v>
      </c>
      <c r="F1564">
        <v>0</v>
      </c>
      <c r="G1564">
        <v>0</v>
      </c>
      <c r="H1564" t="s">
        <v>81</v>
      </c>
    </row>
    <row r="1565" spans="1:8" x14ac:dyDescent="0.25">
      <c r="A1565" s="1">
        <v>43800</v>
      </c>
      <c r="B1565" t="s">
        <v>148</v>
      </c>
      <c r="C1565" t="s">
        <v>50</v>
      </c>
      <c r="D1565">
        <v>211</v>
      </c>
      <c r="E1565">
        <v>211</v>
      </c>
      <c r="F1565">
        <v>0</v>
      </c>
      <c r="G1565">
        <v>0</v>
      </c>
      <c r="H1565" t="s">
        <v>81</v>
      </c>
    </row>
    <row r="1566" spans="1:8" x14ac:dyDescent="0.25">
      <c r="A1566" s="1">
        <v>43800</v>
      </c>
      <c r="B1566" t="s">
        <v>149</v>
      </c>
      <c r="C1566" t="s">
        <v>46</v>
      </c>
      <c r="D1566">
        <v>47</v>
      </c>
      <c r="E1566">
        <v>47</v>
      </c>
      <c r="F1566">
        <v>0</v>
      </c>
      <c r="G1566">
        <v>0</v>
      </c>
      <c r="H1566" t="s">
        <v>81</v>
      </c>
    </row>
    <row r="1567" spans="1:8" x14ac:dyDescent="0.25">
      <c r="A1567" s="1">
        <v>43800</v>
      </c>
      <c r="B1567" t="s">
        <v>149</v>
      </c>
      <c r="C1567" t="s">
        <v>47</v>
      </c>
      <c r="D1567">
        <v>119</v>
      </c>
      <c r="E1567">
        <v>119</v>
      </c>
      <c r="F1567">
        <v>0</v>
      </c>
      <c r="G1567">
        <v>0</v>
      </c>
      <c r="H1567" t="s">
        <v>81</v>
      </c>
    </row>
    <row r="1568" spans="1:8" x14ac:dyDescent="0.25">
      <c r="A1568" s="1">
        <v>43800</v>
      </c>
      <c r="B1568" t="s">
        <v>149</v>
      </c>
      <c r="C1568" t="s">
        <v>48</v>
      </c>
      <c r="D1568">
        <v>99</v>
      </c>
      <c r="E1568">
        <v>99</v>
      </c>
      <c r="F1568">
        <v>0</v>
      </c>
      <c r="G1568">
        <v>0</v>
      </c>
      <c r="H1568" t="s">
        <v>81</v>
      </c>
    </row>
    <row r="1569" spans="1:8" x14ac:dyDescent="0.25">
      <c r="A1569" s="1">
        <v>43800</v>
      </c>
      <c r="B1569" t="s">
        <v>149</v>
      </c>
      <c r="C1569" t="s">
        <v>50</v>
      </c>
      <c r="D1569">
        <v>361</v>
      </c>
      <c r="E1569">
        <v>361</v>
      </c>
      <c r="F1569">
        <v>0</v>
      </c>
      <c r="G1569">
        <v>0</v>
      </c>
      <c r="H1569" t="s">
        <v>81</v>
      </c>
    </row>
    <row r="1570" spans="1:8" x14ac:dyDescent="0.25">
      <c r="A1570" s="1">
        <v>43800</v>
      </c>
      <c r="B1570" t="s">
        <v>150</v>
      </c>
      <c r="C1570" t="s">
        <v>46</v>
      </c>
      <c r="D1570">
        <v>165</v>
      </c>
      <c r="E1570">
        <v>165</v>
      </c>
      <c r="F1570">
        <v>0</v>
      </c>
      <c r="G1570">
        <v>0</v>
      </c>
      <c r="H1570" t="s">
        <v>81</v>
      </c>
    </row>
    <row r="1571" spans="1:8" x14ac:dyDescent="0.25">
      <c r="A1571" s="1">
        <v>43800</v>
      </c>
      <c r="B1571" t="s">
        <v>150</v>
      </c>
      <c r="C1571" t="s">
        <v>47</v>
      </c>
      <c r="D1571">
        <v>87</v>
      </c>
      <c r="E1571">
        <v>87</v>
      </c>
      <c r="F1571">
        <v>0</v>
      </c>
      <c r="G1571">
        <v>0</v>
      </c>
      <c r="H1571" t="s">
        <v>81</v>
      </c>
    </row>
    <row r="1572" spans="1:8" x14ac:dyDescent="0.25">
      <c r="A1572" s="1">
        <v>43800</v>
      </c>
      <c r="B1572" t="s">
        <v>150</v>
      </c>
      <c r="C1572" t="s">
        <v>48</v>
      </c>
      <c r="D1572">
        <v>76</v>
      </c>
      <c r="E1572">
        <v>76</v>
      </c>
      <c r="F1572">
        <v>0</v>
      </c>
      <c r="G1572">
        <v>0</v>
      </c>
      <c r="H1572" t="s">
        <v>81</v>
      </c>
    </row>
    <row r="1573" spans="1:8" x14ac:dyDescent="0.25">
      <c r="A1573" s="1">
        <v>43800</v>
      </c>
      <c r="B1573" t="s">
        <v>150</v>
      </c>
      <c r="C1573" t="s">
        <v>50</v>
      </c>
      <c r="D1573">
        <v>73</v>
      </c>
      <c r="E1573">
        <v>73</v>
      </c>
      <c r="F1573">
        <v>0</v>
      </c>
      <c r="G1573">
        <v>0</v>
      </c>
      <c r="H1573" t="s">
        <v>81</v>
      </c>
    </row>
    <row r="1574" spans="1:8" x14ac:dyDescent="0.25">
      <c r="A1574" s="1">
        <v>43800</v>
      </c>
      <c r="B1574" t="s">
        <v>91</v>
      </c>
      <c r="C1574" t="s">
        <v>46</v>
      </c>
      <c r="D1574">
        <v>925</v>
      </c>
      <c r="E1574">
        <v>925</v>
      </c>
      <c r="F1574">
        <v>0</v>
      </c>
      <c r="G1574">
        <v>0</v>
      </c>
      <c r="H1574" t="s">
        <v>81</v>
      </c>
    </row>
    <row r="1575" spans="1:8" x14ac:dyDescent="0.25">
      <c r="A1575" s="1">
        <v>43800</v>
      </c>
      <c r="B1575" t="s">
        <v>91</v>
      </c>
      <c r="C1575" t="s">
        <v>47</v>
      </c>
      <c r="D1575">
        <v>651</v>
      </c>
      <c r="E1575">
        <v>651</v>
      </c>
      <c r="F1575">
        <v>0</v>
      </c>
      <c r="G1575">
        <v>0</v>
      </c>
      <c r="H1575" t="s">
        <v>81</v>
      </c>
    </row>
    <row r="1576" spans="1:8" x14ac:dyDescent="0.25">
      <c r="A1576" s="1">
        <v>43800</v>
      </c>
      <c r="B1576" t="s">
        <v>91</v>
      </c>
      <c r="C1576" t="s">
        <v>48</v>
      </c>
      <c r="D1576">
        <v>597</v>
      </c>
      <c r="E1576">
        <v>597</v>
      </c>
      <c r="F1576">
        <v>0</v>
      </c>
      <c r="G1576">
        <v>0</v>
      </c>
      <c r="H1576" t="s">
        <v>81</v>
      </c>
    </row>
    <row r="1577" spans="1:8" x14ac:dyDescent="0.25">
      <c r="A1577" s="1">
        <v>43800</v>
      </c>
      <c r="B1577" t="s">
        <v>91</v>
      </c>
      <c r="C1577" t="s">
        <v>50</v>
      </c>
      <c r="D1577">
        <v>781</v>
      </c>
      <c r="E1577">
        <v>781</v>
      </c>
      <c r="F1577">
        <v>0</v>
      </c>
      <c r="G1577">
        <v>0</v>
      </c>
      <c r="H1577" t="s">
        <v>81</v>
      </c>
    </row>
    <row r="1578" spans="1:8" x14ac:dyDescent="0.25">
      <c r="A1578" s="1">
        <v>43800</v>
      </c>
      <c r="B1578" t="s">
        <v>151</v>
      </c>
      <c r="C1578" t="s">
        <v>46</v>
      </c>
      <c r="D1578">
        <v>53</v>
      </c>
      <c r="E1578">
        <v>53</v>
      </c>
      <c r="F1578">
        <v>0</v>
      </c>
      <c r="G1578">
        <v>0</v>
      </c>
      <c r="H1578" t="s">
        <v>81</v>
      </c>
    </row>
    <row r="1579" spans="1:8" x14ac:dyDescent="0.25">
      <c r="A1579" s="1">
        <v>43800</v>
      </c>
      <c r="B1579" t="s">
        <v>151</v>
      </c>
      <c r="C1579" t="s">
        <v>47</v>
      </c>
      <c r="D1579">
        <v>116</v>
      </c>
      <c r="E1579">
        <v>116</v>
      </c>
      <c r="F1579">
        <v>0</v>
      </c>
      <c r="G1579">
        <v>0</v>
      </c>
      <c r="H1579" t="s">
        <v>81</v>
      </c>
    </row>
    <row r="1580" spans="1:8" x14ac:dyDescent="0.25">
      <c r="A1580" s="1">
        <v>43800</v>
      </c>
      <c r="B1580" t="s">
        <v>151</v>
      </c>
      <c r="C1580" t="s">
        <v>48</v>
      </c>
      <c r="D1580">
        <v>35</v>
      </c>
      <c r="E1580">
        <v>35</v>
      </c>
      <c r="F1580">
        <v>0</v>
      </c>
      <c r="G1580">
        <v>0</v>
      </c>
      <c r="H1580" t="s">
        <v>81</v>
      </c>
    </row>
    <row r="1581" spans="1:8" x14ac:dyDescent="0.25">
      <c r="A1581" s="1">
        <v>43800</v>
      </c>
      <c r="B1581" t="s">
        <v>151</v>
      </c>
      <c r="C1581" t="s">
        <v>50</v>
      </c>
      <c r="D1581">
        <v>86</v>
      </c>
      <c r="E1581">
        <v>86</v>
      </c>
      <c r="F1581">
        <v>0</v>
      </c>
      <c r="G1581">
        <v>0</v>
      </c>
      <c r="H1581" t="s">
        <v>81</v>
      </c>
    </row>
    <row r="1582" spans="1:8" x14ac:dyDescent="0.25">
      <c r="A1582" s="1">
        <v>43800</v>
      </c>
      <c r="B1582" t="s">
        <v>92</v>
      </c>
      <c r="C1582" t="s">
        <v>46</v>
      </c>
      <c r="D1582">
        <v>25</v>
      </c>
      <c r="E1582">
        <v>25</v>
      </c>
      <c r="F1582">
        <v>0</v>
      </c>
      <c r="G1582">
        <v>0</v>
      </c>
      <c r="H1582" t="s">
        <v>81</v>
      </c>
    </row>
    <row r="1583" spans="1:8" x14ac:dyDescent="0.25">
      <c r="A1583" s="1">
        <v>43800</v>
      </c>
      <c r="B1583" t="s">
        <v>92</v>
      </c>
      <c r="C1583" t="s">
        <v>47</v>
      </c>
      <c r="D1583">
        <v>399</v>
      </c>
      <c r="E1583">
        <v>399</v>
      </c>
      <c r="F1583">
        <v>0</v>
      </c>
      <c r="G1583">
        <v>0</v>
      </c>
      <c r="H1583" t="s">
        <v>81</v>
      </c>
    </row>
    <row r="1584" spans="1:8" x14ac:dyDescent="0.25">
      <c r="A1584" s="1">
        <v>43800</v>
      </c>
      <c r="B1584" t="s">
        <v>92</v>
      </c>
      <c r="C1584" t="s">
        <v>48</v>
      </c>
      <c r="D1584">
        <v>88</v>
      </c>
      <c r="E1584">
        <v>88</v>
      </c>
      <c r="F1584">
        <v>0</v>
      </c>
      <c r="G1584">
        <v>0</v>
      </c>
      <c r="H1584" t="s">
        <v>81</v>
      </c>
    </row>
    <row r="1585" spans="1:8" x14ac:dyDescent="0.25">
      <c r="A1585" s="1">
        <v>43800</v>
      </c>
      <c r="B1585" t="s">
        <v>92</v>
      </c>
      <c r="C1585" t="s">
        <v>50</v>
      </c>
      <c r="D1585">
        <v>517</v>
      </c>
      <c r="E1585">
        <v>517</v>
      </c>
      <c r="F1585">
        <v>0</v>
      </c>
      <c r="G1585">
        <v>0</v>
      </c>
      <c r="H1585" t="s">
        <v>81</v>
      </c>
    </row>
    <row r="1586" spans="1:8" x14ac:dyDescent="0.25">
      <c r="A1586" s="1">
        <v>43800</v>
      </c>
      <c r="B1586" t="s">
        <v>152</v>
      </c>
      <c r="C1586" t="s">
        <v>46</v>
      </c>
      <c r="D1586">
        <v>97</v>
      </c>
      <c r="E1586">
        <v>97</v>
      </c>
      <c r="F1586">
        <v>0</v>
      </c>
      <c r="G1586">
        <v>0</v>
      </c>
      <c r="H1586" t="s">
        <v>81</v>
      </c>
    </row>
    <row r="1587" spans="1:8" x14ac:dyDescent="0.25">
      <c r="A1587" s="1">
        <v>43800</v>
      </c>
      <c r="B1587" t="s">
        <v>152</v>
      </c>
      <c r="C1587" t="s">
        <v>47</v>
      </c>
      <c r="D1587">
        <v>128</v>
      </c>
      <c r="E1587">
        <v>128</v>
      </c>
      <c r="F1587">
        <v>0</v>
      </c>
      <c r="G1587">
        <v>0</v>
      </c>
      <c r="H1587" t="s">
        <v>81</v>
      </c>
    </row>
    <row r="1588" spans="1:8" x14ac:dyDescent="0.25">
      <c r="A1588" s="1">
        <v>43800</v>
      </c>
      <c r="B1588" t="s">
        <v>152</v>
      </c>
      <c r="C1588" t="s">
        <v>48</v>
      </c>
      <c r="D1588">
        <v>42</v>
      </c>
      <c r="E1588">
        <v>42</v>
      </c>
      <c r="F1588">
        <v>0</v>
      </c>
      <c r="G1588">
        <v>0</v>
      </c>
      <c r="H1588" t="s">
        <v>81</v>
      </c>
    </row>
    <row r="1589" spans="1:8" x14ac:dyDescent="0.25">
      <c r="A1589" s="1">
        <v>43800</v>
      </c>
      <c r="B1589" t="s">
        <v>152</v>
      </c>
      <c r="C1589" t="s">
        <v>50</v>
      </c>
      <c r="D1589">
        <v>132</v>
      </c>
      <c r="E1589">
        <v>132</v>
      </c>
      <c r="F1589">
        <v>0</v>
      </c>
      <c r="G1589">
        <v>0</v>
      </c>
      <c r="H1589" t="s">
        <v>81</v>
      </c>
    </row>
    <row r="1590" spans="1:8" x14ac:dyDescent="0.25">
      <c r="A1590" s="1">
        <v>43800</v>
      </c>
      <c r="B1590" t="s">
        <v>153</v>
      </c>
      <c r="C1590" t="s">
        <v>46</v>
      </c>
      <c r="D1590">
        <v>104</v>
      </c>
      <c r="E1590">
        <v>104</v>
      </c>
      <c r="F1590">
        <v>0</v>
      </c>
      <c r="G1590">
        <v>0</v>
      </c>
      <c r="H1590" t="s">
        <v>81</v>
      </c>
    </row>
    <row r="1591" spans="1:8" x14ac:dyDescent="0.25">
      <c r="A1591" s="1">
        <v>43800</v>
      </c>
      <c r="B1591" t="s">
        <v>153</v>
      </c>
      <c r="C1591" t="s">
        <v>47</v>
      </c>
      <c r="D1591">
        <v>54</v>
      </c>
      <c r="E1591">
        <v>54</v>
      </c>
      <c r="F1591">
        <v>0</v>
      </c>
      <c r="G1591">
        <v>0</v>
      </c>
      <c r="H1591" t="s">
        <v>81</v>
      </c>
    </row>
    <row r="1592" spans="1:8" x14ac:dyDescent="0.25">
      <c r="A1592" s="1">
        <v>43800</v>
      </c>
      <c r="B1592" t="s">
        <v>153</v>
      </c>
      <c r="C1592" t="s">
        <v>48</v>
      </c>
      <c r="D1592">
        <v>28</v>
      </c>
      <c r="E1592">
        <v>28</v>
      </c>
      <c r="F1592">
        <v>0</v>
      </c>
      <c r="G1592">
        <v>0</v>
      </c>
      <c r="H1592" t="s">
        <v>81</v>
      </c>
    </row>
    <row r="1593" spans="1:8" x14ac:dyDescent="0.25">
      <c r="A1593" s="1">
        <v>43800</v>
      </c>
      <c r="B1593" t="s">
        <v>153</v>
      </c>
      <c r="C1593" t="s">
        <v>50</v>
      </c>
      <c r="D1593">
        <v>27</v>
      </c>
      <c r="E1593">
        <v>27</v>
      </c>
      <c r="F1593">
        <v>0</v>
      </c>
      <c r="G1593">
        <v>0</v>
      </c>
      <c r="H1593" t="s">
        <v>81</v>
      </c>
    </row>
    <row r="1594" spans="1:8" x14ac:dyDescent="0.25">
      <c r="A1594" s="1">
        <v>43800</v>
      </c>
      <c r="B1594" t="s">
        <v>154</v>
      </c>
      <c r="C1594" t="s">
        <v>46</v>
      </c>
      <c r="D1594">
        <v>20</v>
      </c>
      <c r="E1594">
        <v>20</v>
      </c>
      <c r="F1594">
        <v>0</v>
      </c>
      <c r="G1594">
        <v>0</v>
      </c>
      <c r="H1594" t="s">
        <v>81</v>
      </c>
    </row>
    <row r="1595" spans="1:8" x14ac:dyDescent="0.25">
      <c r="A1595" s="1">
        <v>43800</v>
      </c>
      <c r="B1595" t="s">
        <v>154</v>
      </c>
      <c r="C1595" t="s">
        <v>47</v>
      </c>
      <c r="D1595">
        <v>41</v>
      </c>
      <c r="E1595">
        <v>41</v>
      </c>
      <c r="F1595">
        <v>0</v>
      </c>
      <c r="G1595">
        <v>0</v>
      </c>
      <c r="H1595" t="s">
        <v>81</v>
      </c>
    </row>
    <row r="1596" spans="1:8" x14ac:dyDescent="0.25">
      <c r="A1596" s="1">
        <v>43800</v>
      </c>
      <c r="B1596" t="s">
        <v>154</v>
      </c>
      <c r="C1596" t="s">
        <v>48</v>
      </c>
      <c r="D1596">
        <v>18</v>
      </c>
      <c r="E1596">
        <v>18</v>
      </c>
      <c r="F1596">
        <v>0</v>
      </c>
      <c r="G1596">
        <v>0</v>
      </c>
      <c r="H1596" t="s">
        <v>81</v>
      </c>
    </row>
    <row r="1597" spans="1:8" x14ac:dyDescent="0.25">
      <c r="A1597" s="1">
        <v>43800</v>
      </c>
      <c r="B1597" t="s">
        <v>154</v>
      </c>
      <c r="C1597" t="s">
        <v>50</v>
      </c>
      <c r="D1597">
        <v>79</v>
      </c>
      <c r="E1597">
        <v>79</v>
      </c>
      <c r="F1597">
        <v>0</v>
      </c>
      <c r="G1597">
        <v>0</v>
      </c>
      <c r="H1597" t="s">
        <v>81</v>
      </c>
    </row>
    <row r="1598" spans="1:8" x14ac:dyDescent="0.25">
      <c r="A1598" s="1">
        <v>43800</v>
      </c>
      <c r="B1598" t="s">
        <v>155</v>
      </c>
      <c r="C1598" t="s">
        <v>46</v>
      </c>
      <c r="D1598">
        <v>199</v>
      </c>
      <c r="E1598">
        <v>199</v>
      </c>
      <c r="F1598">
        <v>0</v>
      </c>
      <c r="G1598">
        <v>0</v>
      </c>
      <c r="H1598" t="s">
        <v>81</v>
      </c>
    </row>
    <row r="1599" spans="1:8" x14ac:dyDescent="0.25">
      <c r="A1599" s="1">
        <v>43800</v>
      </c>
      <c r="B1599" t="s">
        <v>155</v>
      </c>
      <c r="C1599" t="s">
        <v>47</v>
      </c>
      <c r="D1599">
        <v>196</v>
      </c>
      <c r="E1599">
        <v>196</v>
      </c>
      <c r="F1599">
        <v>0</v>
      </c>
      <c r="G1599">
        <v>0</v>
      </c>
      <c r="H1599" t="s">
        <v>81</v>
      </c>
    </row>
    <row r="1600" spans="1:8" x14ac:dyDescent="0.25">
      <c r="A1600" s="1">
        <v>43800</v>
      </c>
      <c r="B1600" t="s">
        <v>155</v>
      </c>
      <c r="C1600" t="s">
        <v>48</v>
      </c>
      <c r="D1600">
        <v>94</v>
      </c>
      <c r="E1600">
        <v>94</v>
      </c>
      <c r="F1600">
        <v>0</v>
      </c>
      <c r="G1600">
        <v>0</v>
      </c>
      <c r="H1600" t="s">
        <v>81</v>
      </c>
    </row>
    <row r="1601" spans="1:8" x14ac:dyDescent="0.25">
      <c r="A1601" s="1">
        <v>43800</v>
      </c>
      <c r="B1601" t="s">
        <v>155</v>
      </c>
      <c r="C1601" t="s">
        <v>50</v>
      </c>
      <c r="D1601">
        <v>270</v>
      </c>
      <c r="E1601">
        <v>270</v>
      </c>
      <c r="F1601">
        <v>0</v>
      </c>
      <c r="G1601">
        <v>0</v>
      </c>
      <c r="H1601" t="s">
        <v>81</v>
      </c>
    </row>
    <row r="1602" spans="1:8" x14ac:dyDescent="0.25">
      <c r="A1602" s="1">
        <v>43800</v>
      </c>
      <c r="B1602" t="s">
        <v>156</v>
      </c>
      <c r="C1602" t="s">
        <v>46</v>
      </c>
      <c r="D1602">
        <v>118</v>
      </c>
      <c r="E1602">
        <v>118</v>
      </c>
      <c r="F1602">
        <v>0</v>
      </c>
      <c r="G1602">
        <v>0</v>
      </c>
      <c r="H1602" t="s">
        <v>81</v>
      </c>
    </row>
    <row r="1603" spans="1:8" x14ac:dyDescent="0.25">
      <c r="A1603" s="1">
        <v>43800</v>
      </c>
      <c r="B1603" t="s">
        <v>156</v>
      </c>
      <c r="C1603" t="s">
        <v>47</v>
      </c>
      <c r="D1603">
        <v>117</v>
      </c>
      <c r="E1603">
        <v>117</v>
      </c>
      <c r="F1603">
        <v>0</v>
      </c>
      <c r="G1603">
        <v>0</v>
      </c>
      <c r="H1603" t="s">
        <v>81</v>
      </c>
    </row>
    <row r="1604" spans="1:8" x14ac:dyDescent="0.25">
      <c r="A1604" s="1">
        <v>43800</v>
      </c>
      <c r="B1604" t="s">
        <v>156</v>
      </c>
      <c r="C1604" t="s">
        <v>48</v>
      </c>
      <c r="D1604">
        <v>86</v>
      </c>
      <c r="E1604">
        <v>86</v>
      </c>
      <c r="F1604">
        <v>0</v>
      </c>
      <c r="G1604">
        <v>0</v>
      </c>
      <c r="H1604" t="s">
        <v>81</v>
      </c>
    </row>
    <row r="1605" spans="1:8" x14ac:dyDescent="0.25">
      <c r="A1605" s="1">
        <v>43800</v>
      </c>
      <c r="B1605" t="s">
        <v>156</v>
      </c>
      <c r="C1605" t="s">
        <v>50</v>
      </c>
      <c r="D1605">
        <v>321</v>
      </c>
      <c r="E1605">
        <v>321</v>
      </c>
      <c r="F1605">
        <v>0</v>
      </c>
      <c r="G1605">
        <v>0</v>
      </c>
      <c r="H1605" t="s">
        <v>81</v>
      </c>
    </row>
    <row r="1606" spans="1:8" x14ac:dyDescent="0.25">
      <c r="A1606" s="1">
        <v>43800</v>
      </c>
      <c r="B1606" t="s">
        <v>93</v>
      </c>
      <c r="C1606" t="s">
        <v>46</v>
      </c>
      <c r="D1606">
        <v>221</v>
      </c>
      <c r="E1606">
        <v>221</v>
      </c>
      <c r="F1606">
        <v>0</v>
      </c>
      <c r="G1606">
        <v>0</v>
      </c>
      <c r="H1606" t="s">
        <v>81</v>
      </c>
    </row>
    <row r="1607" spans="1:8" x14ac:dyDescent="0.25">
      <c r="A1607" s="1">
        <v>43800</v>
      </c>
      <c r="B1607" t="s">
        <v>93</v>
      </c>
      <c r="C1607" t="s">
        <v>47</v>
      </c>
      <c r="D1607">
        <v>188</v>
      </c>
      <c r="E1607">
        <v>188</v>
      </c>
      <c r="F1607">
        <v>0</v>
      </c>
      <c r="G1607">
        <v>0</v>
      </c>
      <c r="H1607" t="s">
        <v>81</v>
      </c>
    </row>
    <row r="1608" spans="1:8" x14ac:dyDescent="0.25">
      <c r="A1608" s="1">
        <v>43800</v>
      </c>
      <c r="B1608" t="s">
        <v>93</v>
      </c>
      <c r="C1608" t="s">
        <v>48</v>
      </c>
      <c r="D1608">
        <v>144</v>
      </c>
      <c r="E1608">
        <v>144</v>
      </c>
      <c r="F1608">
        <v>0</v>
      </c>
      <c r="G1608">
        <v>0</v>
      </c>
      <c r="H1608" t="s">
        <v>81</v>
      </c>
    </row>
    <row r="1609" spans="1:8" x14ac:dyDescent="0.25">
      <c r="A1609" s="1">
        <v>43800</v>
      </c>
      <c r="B1609" t="s">
        <v>93</v>
      </c>
      <c r="C1609" t="s">
        <v>50</v>
      </c>
      <c r="D1609">
        <v>417</v>
      </c>
      <c r="E1609">
        <v>417</v>
      </c>
      <c r="F1609">
        <v>0</v>
      </c>
      <c r="G1609">
        <v>0</v>
      </c>
      <c r="H1609" t="s">
        <v>81</v>
      </c>
    </row>
    <row r="1610" spans="1:8" x14ac:dyDescent="0.25">
      <c r="A1610" s="1">
        <v>43800</v>
      </c>
      <c r="B1610" t="s">
        <v>157</v>
      </c>
      <c r="C1610" t="s">
        <v>46</v>
      </c>
      <c r="D1610">
        <v>132</v>
      </c>
      <c r="E1610">
        <v>132</v>
      </c>
      <c r="F1610">
        <v>0</v>
      </c>
      <c r="G1610">
        <v>0</v>
      </c>
      <c r="H1610" t="s">
        <v>81</v>
      </c>
    </row>
    <row r="1611" spans="1:8" x14ac:dyDescent="0.25">
      <c r="A1611" s="1">
        <v>43800</v>
      </c>
      <c r="B1611" t="s">
        <v>157</v>
      </c>
      <c r="C1611" t="s">
        <v>47</v>
      </c>
      <c r="D1611">
        <v>114</v>
      </c>
      <c r="E1611">
        <v>114</v>
      </c>
      <c r="F1611">
        <v>0</v>
      </c>
      <c r="G1611">
        <v>0</v>
      </c>
      <c r="H1611" t="s">
        <v>81</v>
      </c>
    </row>
    <row r="1612" spans="1:8" x14ac:dyDescent="0.25">
      <c r="A1612" s="1">
        <v>43800</v>
      </c>
      <c r="B1612" t="s">
        <v>157</v>
      </c>
      <c r="C1612" t="s">
        <v>48</v>
      </c>
      <c r="D1612">
        <v>81</v>
      </c>
      <c r="E1612">
        <v>81</v>
      </c>
      <c r="F1612">
        <v>0</v>
      </c>
      <c r="G1612">
        <v>0</v>
      </c>
      <c r="H1612" t="s">
        <v>81</v>
      </c>
    </row>
    <row r="1613" spans="1:8" x14ac:dyDescent="0.25">
      <c r="A1613" s="1">
        <v>43800</v>
      </c>
      <c r="B1613" t="s">
        <v>157</v>
      </c>
      <c r="C1613" t="s">
        <v>50</v>
      </c>
      <c r="D1613">
        <v>153</v>
      </c>
      <c r="E1613">
        <v>153</v>
      </c>
      <c r="F1613">
        <v>0</v>
      </c>
      <c r="G1613">
        <v>0</v>
      </c>
      <c r="H1613" t="s">
        <v>81</v>
      </c>
    </row>
    <row r="1614" spans="1:8" x14ac:dyDescent="0.25">
      <c r="A1614" s="1">
        <v>43800</v>
      </c>
      <c r="B1614" t="s">
        <v>158</v>
      </c>
      <c r="C1614" t="s">
        <v>46</v>
      </c>
      <c r="D1614">
        <v>286</v>
      </c>
      <c r="E1614">
        <v>286</v>
      </c>
      <c r="F1614">
        <v>0</v>
      </c>
      <c r="G1614">
        <v>0</v>
      </c>
      <c r="H1614" t="s">
        <v>81</v>
      </c>
    </row>
    <row r="1615" spans="1:8" x14ac:dyDescent="0.25">
      <c r="A1615" s="1">
        <v>43800</v>
      </c>
      <c r="B1615" t="s">
        <v>158</v>
      </c>
      <c r="C1615" t="s">
        <v>47</v>
      </c>
      <c r="D1615">
        <v>97</v>
      </c>
      <c r="E1615">
        <v>97</v>
      </c>
      <c r="F1615">
        <v>0</v>
      </c>
      <c r="G1615">
        <v>0</v>
      </c>
      <c r="H1615" t="s">
        <v>81</v>
      </c>
    </row>
    <row r="1616" spans="1:8" x14ac:dyDescent="0.25">
      <c r="A1616" s="1">
        <v>43800</v>
      </c>
      <c r="B1616" t="s">
        <v>158</v>
      </c>
      <c r="C1616" t="s">
        <v>48</v>
      </c>
      <c r="D1616">
        <v>77</v>
      </c>
      <c r="E1616">
        <v>77</v>
      </c>
      <c r="F1616">
        <v>0</v>
      </c>
      <c r="G1616">
        <v>0</v>
      </c>
      <c r="H1616" t="s">
        <v>81</v>
      </c>
    </row>
    <row r="1617" spans="1:8" x14ac:dyDescent="0.25">
      <c r="A1617" s="1">
        <v>43800</v>
      </c>
      <c r="B1617" t="s">
        <v>158</v>
      </c>
      <c r="C1617" t="s">
        <v>50</v>
      </c>
      <c r="D1617">
        <v>151</v>
      </c>
      <c r="E1617">
        <v>151</v>
      </c>
      <c r="F1617">
        <v>0</v>
      </c>
      <c r="G1617">
        <v>0</v>
      </c>
      <c r="H1617" t="s">
        <v>81</v>
      </c>
    </row>
    <row r="1618" spans="1:8" x14ac:dyDescent="0.25">
      <c r="A1618" s="1">
        <v>43800</v>
      </c>
      <c r="B1618" t="s">
        <v>94</v>
      </c>
      <c r="C1618" t="s">
        <v>46</v>
      </c>
      <c r="D1618">
        <v>201</v>
      </c>
      <c r="E1618">
        <v>201</v>
      </c>
      <c r="F1618">
        <v>0</v>
      </c>
      <c r="G1618">
        <v>0</v>
      </c>
      <c r="H1618" t="s">
        <v>81</v>
      </c>
    </row>
    <row r="1619" spans="1:8" x14ac:dyDescent="0.25">
      <c r="A1619" s="1">
        <v>43800</v>
      </c>
      <c r="B1619" t="s">
        <v>94</v>
      </c>
      <c r="C1619" t="s">
        <v>47</v>
      </c>
      <c r="D1619">
        <v>837</v>
      </c>
      <c r="E1619">
        <v>837</v>
      </c>
      <c r="F1619">
        <v>0</v>
      </c>
      <c r="G1619">
        <v>0</v>
      </c>
      <c r="H1619" t="s">
        <v>81</v>
      </c>
    </row>
    <row r="1620" spans="1:8" x14ac:dyDescent="0.25">
      <c r="A1620" s="1">
        <v>43800</v>
      </c>
      <c r="B1620" t="s">
        <v>94</v>
      </c>
      <c r="C1620" t="s">
        <v>48</v>
      </c>
      <c r="D1620">
        <v>276</v>
      </c>
      <c r="E1620">
        <v>276</v>
      </c>
      <c r="F1620">
        <v>0</v>
      </c>
      <c r="G1620">
        <v>0</v>
      </c>
      <c r="H1620" t="s">
        <v>81</v>
      </c>
    </row>
    <row r="1621" spans="1:8" x14ac:dyDescent="0.25">
      <c r="A1621" s="1">
        <v>43800</v>
      </c>
      <c r="B1621" t="s">
        <v>94</v>
      </c>
      <c r="C1621" t="s">
        <v>50</v>
      </c>
      <c r="D1621">
        <v>2293</v>
      </c>
      <c r="E1621">
        <v>2293</v>
      </c>
      <c r="F1621">
        <v>0</v>
      </c>
      <c r="G1621">
        <v>0</v>
      </c>
      <c r="H1621" t="s">
        <v>81</v>
      </c>
    </row>
    <row r="1622" spans="1:8" x14ac:dyDescent="0.25">
      <c r="A1622" s="1">
        <v>43800</v>
      </c>
      <c r="B1622" t="s">
        <v>159</v>
      </c>
      <c r="C1622" t="s">
        <v>46</v>
      </c>
      <c r="D1622">
        <v>103</v>
      </c>
      <c r="E1622">
        <v>103</v>
      </c>
      <c r="F1622">
        <v>0</v>
      </c>
      <c r="G1622">
        <v>0</v>
      </c>
      <c r="H1622" t="s">
        <v>81</v>
      </c>
    </row>
    <row r="1623" spans="1:8" x14ac:dyDescent="0.25">
      <c r="A1623" s="1">
        <v>43800</v>
      </c>
      <c r="B1623" t="s">
        <v>159</v>
      </c>
      <c r="C1623" t="s">
        <v>47</v>
      </c>
      <c r="D1623">
        <v>71</v>
      </c>
      <c r="E1623">
        <v>71</v>
      </c>
      <c r="F1623">
        <v>0</v>
      </c>
      <c r="G1623">
        <v>0</v>
      </c>
      <c r="H1623" t="s">
        <v>81</v>
      </c>
    </row>
    <row r="1624" spans="1:8" x14ac:dyDescent="0.25">
      <c r="A1624" s="1">
        <v>43800</v>
      </c>
      <c r="B1624" t="s">
        <v>159</v>
      </c>
      <c r="C1624" t="s">
        <v>48</v>
      </c>
      <c r="D1624">
        <v>58</v>
      </c>
      <c r="E1624">
        <v>58</v>
      </c>
      <c r="F1624">
        <v>0</v>
      </c>
      <c r="G1624">
        <v>0</v>
      </c>
      <c r="H1624" t="s">
        <v>81</v>
      </c>
    </row>
    <row r="1625" spans="1:8" x14ac:dyDescent="0.25">
      <c r="A1625" s="1">
        <v>43800</v>
      </c>
      <c r="B1625" t="s">
        <v>159</v>
      </c>
      <c r="C1625" t="s">
        <v>50</v>
      </c>
      <c r="D1625">
        <v>96</v>
      </c>
      <c r="E1625">
        <v>96</v>
      </c>
      <c r="F1625">
        <v>0</v>
      </c>
      <c r="G1625">
        <v>0</v>
      </c>
      <c r="H1625" t="s">
        <v>81</v>
      </c>
    </row>
    <row r="1626" spans="1:8" x14ac:dyDescent="0.25">
      <c r="A1626" s="1">
        <v>43800</v>
      </c>
      <c r="B1626" t="s">
        <v>160</v>
      </c>
      <c r="C1626" t="s">
        <v>46</v>
      </c>
      <c r="D1626">
        <v>20</v>
      </c>
      <c r="E1626">
        <v>20</v>
      </c>
      <c r="F1626">
        <v>0</v>
      </c>
      <c r="G1626">
        <v>0</v>
      </c>
      <c r="H1626" t="s">
        <v>81</v>
      </c>
    </row>
    <row r="1627" spans="1:8" x14ac:dyDescent="0.25">
      <c r="A1627" s="1">
        <v>43800</v>
      </c>
      <c r="B1627" t="s">
        <v>160</v>
      </c>
      <c r="C1627" t="s">
        <v>47</v>
      </c>
      <c r="D1627">
        <v>30</v>
      </c>
      <c r="E1627">
        <v>30</v>
      </c>
      <c r="F1627">
        <v>0</v>
      </c>
      <c r="G1627">
        <v>0</v>
      </c>
      <c r="H1627" t="s">
        <v>81</v>
      </c>
    </row>
    <row r="1628" spans="1:8" x14ac:dyDescent="0.25">
      <c r="A1628" s="1">
        <v>43800</v>
      </c>
      <c r="B1628" t="s">
        <v>160</v>
      </c>
      <c r="C1628" t="s">
        <v>48</v>
      </c>
      <c r="D1628">
        <v>19</v>
      </c>
      <c r="E1628">
        <v>19</v>
      </c>
      <c r="F1628">
        <v>0</v>
      </c>
      <c r="G1628">
        <v>0</v>
      </c>
      <c r="H1628" t="s">
        <v>81</v>
      </c>
    </row>
    <row r="1629" spans="1:8" x14ac:dyDescent="0.25">
      <c r="A1629" s="1">
        <v>43800</v>
      </c>
      <c r="B1629" t="s">
        <v>160</v>
      </c>
      <c r="C1629" t="s">
        <v>50</v>
      </c>
      <c r="D1629">
        <v>86</v>
      </c>
      <c r="E1629">
        <v>86</v>
      </c>
      <c r="F1629">
        <v>0</v>
      </c>
      <c r="G1629">
        <v>0</v>
      </c>
      <c r="H1629" t="s">
        <v>81</v>
      </c>
    </row>
    <row r="1630" spans="1:8" x14ac:dyDescent="0.25">
      <c r="A1630" s="1">
        <v>43800</v>
      </c>
      <c r="B1630" t="s">
        <v>13</v>
      </c>
      <c r="C1630" t="s">
        <v>46</v>
      </c>
      <c r="D1630">
        <v>143</v>
      </c>
      <c r="E1630">
        <v>143</v>
      </c>
      <c r="F1630">
        <v>0</v>
      </c>
      <c r="G1630">
        <v>0</v>
      </c>
      <c r="H1630" t="s">
        <v>81</v>
      </c>
    </row>
    <row r="1631" spans="1:8" x14ac:dyDescent="0.25">
      <c r="A1631" s="1">
        <v>43800</v>
      </c>
      <c r="B1631" t="s">
        <v>13</v>
      </c>
      <c r="C1631" t="s">
        <v>47</v>
      </c>
      <c r="D1631">
        <v>104</v>
      </c>
      <c r="E1631">
        <v>104</v>
      </c>
      <c r="F1631">
        <v>0</v>
      </c>
      <c r="G1631">
        <v>0</v>
      </c>
      <c r="H1631" t="s">
        <v>81</v>
      </c>
    </row>
    <row r="1632" spans="1:8" x14ac:dyDescent="0.25">
      <c r="A1632" s="1">
        <v>43800</v>
      </c>
      <c r="B1632" t="s">
        <v>13</v>
      </c>
      <c r="C1632" t="s">
        <v>48</v>
      </c>
      <c r="D1632">
        <v>78</v>
      </c>
      <c r="E1632">
        <v>78</v>
      </c>
      <c r="F1632">
        <v>0</v>
      </c>
      <c r="G1632">
        <v>0</v>
      </c>
      <c r="H1632" t="s">
        <v>81</v>
      </c>
    </row>
    <row r="1633" spans="1:8" x14ac:dyDescent="0.25">
      <c r="A1633" s="1">
        <v>43800</v>
      </c>
      <c r="B1633" t="s">
        <v>13</v>
      </c>
      <c r="C1633" t="s">
        <v>50</v>
      </c>
      <c r="D1633">
        <v>88</v>
      </c>
      <c r="E1633">
        <v>88</v>
      </c>
      <c r="F1633">
        <v>0</v>
      </c>
      <c r="G1633">
        <v>0</v>
      </c>
      <c r="H1633" t="s">
        <v>81</v>
      </c>
    </row>
    <row r="1634" spans="1:8" x14ac:dyDescent="0.25">
      <c r="A1634" s="1">
        <v>43800</v>
      </c>
      <c r="B1634" t="s">
        <v>95</v>
      </c>
      <c r="C1634" t="s">
        <v>46</v>
      </c>
      <c r="D1634">
        <v>593</v>
      </c>
      <c r="E1634">
        <v>593</v>
      </c>
      <c r="F1634">
        <v>0</v>
      </c>
      <c r="G1634">
        <v>0</v>
      </c>
      <c r="H1634" t="s">
        <v>81</v>
      </c>
    </row>
    <row r="1635" spans="1:8" x14ac:dyDescent="0.25">
      <c r="A1635" s="1">
        <v>43800</v>
      </c>
      <c r="B1635" t="s">
        <v>95</v>
      </c>
      <c r="C1635" t="s">
        <v>47</v>
      </c>
      <c r="D1635">
        <v>241</v>
      </c>
      <c r="E1635">
        <v>241</v>
      </c>
      <c r="F1635">
        <v>0</v>
      </c>
      <c r="G1635">
        <v>0</v>
      </c>
      <c r="H1635" t="s">
        <v>81</v>
      </c>
    </row>
    <row r="1636" spans="1:8" x14ac:dyDescent="0.25">
      <c r="A1636" s="1">
        <v>43800</v>
      </c>
      <c r="B1636" t="s">
        <v>95</v>
      </c>
      <c r="C1636" t="s">
        <v>48</v>
      </c>
      <c r="D1636">
        <v>197</v>
      </c>
      <c r="E1636">
        <v>197</v>
      </c>
      <c r="F1636">
        <v>0</v>
      </c>
      <c r="G1636">
        <v>0</v>
      </c>
      <c r="H1636" t="s">
        <v>81</v>
      </c>
    </row>
    <row r="1637" spans="1:8" x14ac:dyDescent="0.25">
      <c r="A1637" s="1">
        <v>43800</v>
      </c>
      <c r="B1637" t="s">
        <v>95</v>
      </c>
      <c r="C1637" t="s">
        <v>50</v>
      </c>
      <c r="D1637">
        <v>280</v>
      </c>
      <c r="E1637">
        <v>280</v>
      </c>
      <c r="F1637">
        <v>0</v>
      </c>
      <c r="G1637">
        <v>0</v>
      </c>
      <c r="H1637" t="s">
        <v>81</v>
      </c>
    </row>
    <row r="1638" spans="1:8" x14ac:dyDescent="0.25">
      <c r="A1638" s="1">
        <v>43800</v>
      </c>
      <c r="B1638" t="s">
        <v>96</v>
      </c>
      <c r="C1638" t="s">
        <v>46</v>
      </c>
      <c r="D1638">
        <v>356</v>
      </c>
      <c r="E1638">
        <v>356</v>
      </c>
      <c r="F1638">
        <v>0</v>
      </c>
      <c r="G1638">
        <v>0</v>
      </c>
      <c r="H1638" t="s">
        <v>81</v>
      </c>
    </row>
    <row r="1639" spans="1:8" x14ac:dyDescent="0.25">
      <c r="A1639" s="1">
        <v>43800</v>
      </c>
      <c r="B1639" t="s">
        <v>96</v>
      </c>
      <c r="C1639" t="s">
        <v>47</v>
      </c>
      <c r="D1639">
        <v>503</v>
      </c>
      <c r="E1639">
        <v>503</v>
      </c>
      <c r="F1639">
        <v>0</v>
      </c>
      <c r="G1639">
        <v>0</v>
      </c>
      <c r="H1639" t="s">
        <v>81</v>
      </c>
    </row>
    <row r="1640" spans="1:8" x14ac:dyDescent="0.25">
      <c r="A1640" s="1">
        <v>43800</v>
      </c>
      <c r="B1640" t="s">
        <v>96</v>
      </c>
      <c r="C1640" t="s">
        <v>48</v>
      </c>
      <c r="D1640">
        <v>315</v>
      </c>
      <c r="E1640">
        <v>315</v>
      </c>
      <c r="F1640">
        <v>0</v>
      </c>
      <c r="G1640">
        <v>0</v>
      </c>
      <c r="H1640" t="s">
        <v>81</v>
      </c>
    </row>
    <row r="1641" spans="1:8" x14ac:dyDescent="0.25">
      <c r="A1641" s="1">
        <v>43800</v>
      </c>
      <c r="B1641" t="s">
        <v>96</v>
      </c>
      <c r="C1641" t="s">
        <v>50</v>
      </c>
      <c r="D1641">
        <v>633</v>
      </c>
      <c r="E1641">
        <v>633</v>
      </c>
      <c r="F1641">
        <v>0</v>
      </c>
      <c r="G1641">
        <v>0</v>
      </c>
      <c r="H1641" t="s">
        <v>81</v>
      </c>
    </row>
    <row r="1642" spans="1:8" x14ac:dyDescent="0.25">
      <c r="A1642" s="1">
        <v>43800</v>
      </c>
      <c r="B1642" t="s">
        <v>161</v>
      </c>
      <c r="C1642" t="s">
        <v>46</v>
      </c>
      <c r="D1642">
        <v>48</v>
      </c>
      <c r="E1642">
        <v>48</v>
      </c>
      <c r="F1642">
        <v>0</v>
      </c>
      <c r="G1642">
        <v>0</v>
      </c>
      <c r="H1642" t="s">
        <v>81</v>
      </c>
    </row>
    <row r="1643" spans="1:8" x14ac:dyDescent="0.25">
      <c r="A1643" s="1">
        <v>43800</v>
      </c>
      <c r="B1643" t="s">
        <v>161</v>
      </c>
      <c r="C1643" t="s">
        <v>47</v>
      </c>
      <c r="D1643">
        <v>119</v>
      </c>
      <c r="E1643">
        <v>119</v>
      </c>
      <c r="F1643">
        <v>0</v>
      </c>
      <c r="G1643">
        <v>0</v>
      </c>
      <c r="H1643" t="s">
        <v>81</v>
      </c>
    </row>
    <row r="1644" spans="1:8" x14ac:dyDescent="0.25">
      <c r="A1644" s="1">
        <v>43800</v>
      </c>
      <c r="B1644" t="s">
        <v>161</v>
      </c>
      <c r="C1644" t="s">
        <v>48</v>
      </c>
      <c r="D1644">
        <v>39</v>
      </c>
      <c r="E1644">
        <v>39</v>
      </c>
      <c r="F1644">
        <v>0</v>
      </c>
      <c r="G1644">
        <v>0</v>
      </c>
      <c r="H1644" t="s">
        <v>81</v>
      </c>
    </row>
    <row r="1645" spans="1:8" x14ac:dyDescent="0.25">
      <c r="A1645" s="1">
        <v>43800</v>
      </c>
      <c r="B1645" t="s">
        <v>161</v>
      </c>
      <c r="C1645" t="s">
        <v>50</v>
      </c>
      <c r="D1645">
        <v>351</v>
      </c>
      <c r="E1645">
        <v>351</v>
      </c>
      <c r="F1645">
        <v>0</v>
      </c>
      <c r="G1645">
        <v>0</v>
      </c>
      <c r="H1645" t="s">
        <v>81</v>
      </c>
    </row>
    <row r="1646" spans="1:8" x14ac:dyDescent="0.25">
      <c r="A1646" s="1">
        <v>43831</v>
      </c>
      <c r="B1646" t="s">
        <v>80</v>
      </c>
      <c r="C1646" t="s">
        <v>46</v>
      </c>
      <c r="D1646">
        <v>4914</v>
      </c>
      <c r="E1646">
        <v>4892</v>
      </c>
      <c r="F1646">
        <v>22</v>
      </c>
      <c r="G1646">
        <v>4.4971381847915002E-3</v>
      </c>
      <c r="H1646" t="s">
        <v>81</v>
      </c>
    </row>
    <row r="1647" spans="1:8" x14ac:dyDescent="0.25">
      <c r="A1647" s="1">
        <v>43831</v>
      </c>
      <c r="B1647" t="s">
        <v>80</v>
      </c>
      <c r="C1647" t="s">
        <v>47</v>
      </c>
      <c r="D1647">
        <v>5347</v>
      </c>
      <c r="E1647">
        <v>5358</v>
      </c>
      <c r="F1647">
        <v>-11</v>
      </c>
      <c r="G1647">
        <v>-2.0530048525569198E-3</v>
      </c>
      <c r="H1647" t="s">
        <v>81</v>
      </c>
    </row>
    <row r="1648" spans="1:8" x14ac:dyDescent="0.25">
      <c r="A1648" s="1">
        <v>43831</v>
      </c>
      <c r="B1648" t="s">
        <v>80</v>
      </c>
      <c r="C1648" t="s">
        <v>48</v>
      </c>
      <c r="D1648">
        <v>3265</v>
      </c>
      <c r="E1648">
        <v>3238</v>
      </c>
      <c r="F1648">
        <v>27</v>
      </c>
      <c r="G1648">
        <v>8.3384805435454002E-3</v>
      </c>
      <c r="H1648" t="s">
        <v>81</v>
      </c>
    </row>
    <row r="1649" spans="1:8" x14ac:dyDescent="0.25">
      <c r="A1649" s="1">
        <v>43831</v>
      </c>
      <c r="B1649" t="s">
        <v>80</v>
      </c>
      <c r="C1649" t="s">
        <v>49</v>
      </c>
      <c r="D1649">
        <v>1447</v>
      </c>
      <c r="E1649">
        <v>1292</v>
      </c>
      <c r="F1649">
        <v>155</v>
      </c>
      <c r="G1649">
        <v>0.119969040247678</v>
      </c>
      <c r="H1649" t="s">
        <v>81</v>
      </c>
    </row>
    <row r="1650" spans="1:8" x14ac:dyDescent="0.25">
      <c r="A1650" s="1">
        <v>43831</v>
      </c>
      <c r="B1650" t="s">
        <v>80</v>
      </c>
      <c r="C1650" t="s">
        <v>50</v>
      </c>
      <c r="D1650">
        <v>10195</v>
      </c>
      <c r="E1650">
        <v>10379</v>
      </c>
      <c r="F1650">
        <v>-184</v>
      </c>
      <c r="G1650">
        <v>-1.77281048270546E-2</v>
      </c>
      <c r="H1650" t="s">
        <v>81</v>
      </c>
    </row>
    <row r="1651" spans="1:8" x14ac:dyDescent="0.25">
      <c r="A1651" s="1">
        <v>43831</v>
      </c>
      <c r="B1651" t="s">
        <v>145</v>
      </c>
      <c r="C1651" t="s">
        <v>46</v>
      </c>
      <c r="D1651">
        <v>144</v>
      </c>
      <c r="E1651">
        <v>128</v>
      </c>
      <c r="F1651">
        <v>16</v>
      </c>
      <c r="G1651">
        <v>0.125</v>
      </c>
      <c r="H1651" t="s">
        <v>81</v>
      </c>
    </row>
    <row r="1652" spans="1:8" x14ac:dyDescent="0.25">
      <c r="A1652" s="1">
        <v>43831</v>
      </c>
      <c r="B1652" t="s">
        <v>145</v>
      </c>
      <c r="C1652" t="s">
        <v>47</v>
      </c>
      <c r="D1652">
        <v>224</v>
      </c>
      <c r="E1652">
        <v>281</v>
      </c>
      <c r="F1652">
        <v>-57</v>
      </c>
      <c r="G1652">
        <v>-0.20284697508896801</v>
      </c>
      <c r="H1652" t="s">
        <v>81</v>
      </c>
    </row>
    <row r="1653" spans="1:8" x14ac:dyDescent="0.25">
      <c r="A1653" s="1">
        <v>43831</v>
      </c>
      <c r="B1653" t="s">
        <v>145</v>
      </c>
      <c r="C1653" t="s">
        <v>48</v>
      </c>
      <c r="D1653">
        <v>116</v>
      </c>
      <c r="E1653">
        <v>92</v>
      </c>
      <c r="F1653">
        <v>24</v>
      </c>
      <c r="G1653">
        <v>0.26086956521739102</v>
      </c>
      <c r="H1653" t="s">
        <v>81</v>
      </c>
    </row>
    <row r="1654" spans="1:8" x14ac:dyDescent="0.25">
      <c r="A1654" s="1">
        <v>43831</v>
      </c>
      <c r="B1654" t="s">
        <v>145</v>
      </c>
      <c r="C1654" t="s">
        <v>50</v>
      </c>
      <c r="D1654">
        <v>353</v>
      </c>
      <c r="E1654">
        <v>337</v>
      </c>
      <c r="F1654">
        <v>16</v>
      </c>
      <c r="G1654">
        <v>4.7477744807121698E-2</v>
      </c>
      <c r="H1654" t="s">
        <v>81</v>
      </c>
    </row>
    <row r="1655" spans="1:8" x14ac:dyDescent="0.25">
      <c r="A1655" s="1">
        <v>43831</v>
      </c>
      <c r="B1655" t="s">
        <v>83</v>
      </c>
      <c r="C1655" t="s">
        <v>46</v>
      </c>
      <c r="D1655">
        <v>44</v>
      </c>
      <c r="E1655">
        <v>41</v>
      </c>
      <c r="F1655">
        <v>3</v>
      </c>
      <c r="G1655">
        <v>7.3170731707317097E-2</v>
      </c>
      <c r="H1655" t="s">
        <v>81</v>
      </c>
    </row>
    <row r="1656" spans="1:8" x14ac:dyDescent="0.25">
      <c r="A1656" s="1">
        <v>43831</v>
      </c>
      <c r="B1656" t="s">
        <v>83</v>
      </c>
      <c r="C1656" t="s">
        <v>47</v>
      </c>
      <c r="D1656">
        <v>79</v>
      </c>
      <c r="E1656">
        <v>74</v>
      </c>
      <c r="F1656">
        <v>5</v>
      </c>
      <c r="G1656">
        <v>6.7567567567567599E-2</v>
      </c>
      <c r="H1656" t="s">
        <v>81</v>
      </c>
    </row>
    <row r="1657" spans="1:8" x14ac:dyDescent="0.25">
      <c r="A1657" s="1">
        <v>43831</v>
      </c>
      <c r="B1657" t="s">
        <v>83</v>
      </c>
      <c r="C1657" t="s">
        <v>48</v>
      </c>
      <c r="D1657">
        <v>58</v>
      </c>
      <c r="E1657">
        <v>56</v>
      </c>
      <c r="F1657">
        <v>2</v>
      </c>
      <c r="G1657">
        <v>3.5714285714285698E-2</v>
      </c>
      <c r="H1657" t="s">
        <v>81</v>
      </c>
    </row>
    <row r="1658" spans="1:8" x14ac:dyDescent="0.25">
      <c r="A1658" s="1">
        <v>43831</v>
      </c>
      <c r="B1658" t="s">
        <v>83</v>
      </c>
      <c r="C1658" t="s">
        <v>50</v>
      </c>
      <c r="D1658">
        <v>63</v>
      </c>
      <c r="E1658">
        <v>78</v>
      </c>
      <c r="F1658">
        <v>-15</v>
      </c>
      <c r="G1658">
        <v>-0.19230769230769201</v>
      </c>
      <c r="H1658" t="s">
        <v>81</v>
      </c>
    </row>
    <row r="1659" spans="1:8" x14ac:dyDescent="0.25">
      <c r="A1659" s="1">
        <v>43831</v>
      </c>
      <c r="B1659" t="s">
        <v>84</v>
      </c>
      <c r="C1659" t="s">
        <v>46</v>
      </c>
      <c r="D1659">
        <v>189</v>
      </c>
      <c r="E1659">
        <v>207</v>
      </c>
      <c r="F1659">
        <v>-18</v>
      </c>
      <c r="G1659">
        <v>-8.6956521739130405E-2</v>
      </c>
      <c r="H1659" t="s">
        <v>81</v>
      </c>
    </row>
    <row r="1660" spans="1:8" x14ac:dyDescent="0.25">
      <c r="A1660" s="1">
        <v>43831</v>
      </c>
      <c r="B1660" t="s">
        <v>84</v>
      </c>
      <c r="C1660" t="s">
        <v>47</v>
      </c>
      <c r="D1660">
        <v>62</v>
      </c>
      <c r="E1660">
        <v>85</v>
      </c>
      <c r="F1660">
        <v>-23</v>
      </c>
      <c r="G1660">
        <v>-0.27058823529411802</v>
      </c>
      <c r="H1660" t="s">
        <v>81</v>
      </c>
    </row>
    <row r="1661" spans="1:8" x14ac:dyDescent="0.25">
      <c r="A1661" s="1">
        <v>43831</v>
      </c>
      <c r="B1661" t="s">
        <v>84</v>
      </c>
      <c r="C1661" t="s">
        <v>48</v>
      </c>
      <c r="D1661">
        <v>141</v>
      </c>
      <c r="E1661">
        <v>152</v>
      </c>
      <c r="F1661">
        <v>-11</v>
      </c>
      <c r="G1661">
        <v>-7.2368421052631596E-2</v>
      </c>
      <c r="H1661" t="s">
        <v>81</v>
      </c>
    </row>
    <row r="1662" spans="1:8" x14ac:dyDescent="0.25">
      <c r="A1662" s="1">
        <v>43831</v>
      </c>
      <c r="B1662" t="s">
        <v>84</v>
      </c>
      <c r="C1662" t="s">
        <v>50</v>
      </c>
      <c r="D1662">
        <v>9</v>
      </c>
      <c r="E1662">
        <v>8</v>
      </c>
      <c r="F1662">
        <v>1</v>
      </c>
      <c r="G1662">
        <v>0.125</v>
      </c>
      <c r="H1662" t="s">
        <v>81</v>
      </c>
    </row>
    <row r="1663" spans="1:8" x14ac:dyDescent="0.25">
      <c r="A1663" s="1">
        <v>43831</v>
      </c>
      <c r="B1663" t="s">
        <v>85</v>
      </c>
      <c r="C1663" t="s">
        <v>46</v>
      </c>
      <c r="D1663">
        <v>135</v>
      </c>
      <c r="E1663">
        <v>141</v>
      </c>
      <c r="F1663">
        <v>-6</v>
      </c>
      <c r="G1663">
        <v>-4.2553191489361701E-2</v>
      </c>
      <c r="H1663" t="s">
        <v>81</v>
      </c>
    </row>
    <row r="1664" spans="1:8" x14ac:dyDescent="0.25">
      <c r="A1664" s="1">
        <v>43831</v>
      </c>
      <c r="B1664" t="s">
        <v>85</v>
      </c>
      <c r="C1664" t="s">
        <v>47</v>
      </c>
      <c r="D1664">
        <v>217</v>
      </c>
      <c r="E1664">
        <v>204</v>
      </c>
      <c r="F1664">
        <v>13</v>
      </c>
      <c r="G1664">
        <v>6.3725490196078399E-2</v>
      </c>
      <c r="H1664" t="s">
        <v>81</v>
      </c>
    </row>
    <row r="1665" spans="1:8" x14ac:dyDescent="0.25">
      <c r="A1665" s="1">
        <v>43831</v>
      </c>
      <c r="B1665" t="s">
        <v>85</v>
      </c>
      <c r="C1665" t="s">
        <v>48</v>
      </c>
      <c r="D1665">
        <v>169</v>
      </c>
      <c r="E1665">
        <v>144</v>
      </c>
      <c r="F1665">
        <v>25</v>
      </c>
      <c r="G1665">
        <v>0.17361111111111099</v>
      </c>
      <c r="H1665" t="s">
        <v>81</v>
      </c>
    </row>
    <row r="1666" spans="1:8" x14ac:dyDescent="0.25">
      <c r="A1666" s="1">
        <v>43831</v>
      </c>
      <c r="B1666" t="s">
        <v>85</v>
      </c>
      <c r="C1666" t="s">
        <v>49</v>
      </c>
      <c r="D1666">
        <v>938</v>
      </c>
      <c r="E1666">
        <v>972</v>
      </c>
      <c r="F1666">
        <v>-34</v>
      </c>
      <c r="G1666">
        <v>-3.4979423868312799E-2</v>
      </c>
      <c r="H1666" t="s">
        <v>81</v>
      </c>
    </row>
    <row r="1667" spans="1:8" x14ac:dyDescent="0.25">
      <c r="A1667" s="1">
        <v>43831</v>
      </c>
      <c r="B1667" t="s">
        <v>85</v>
      </c>
      <c r="C1667" t="s">
        <v>50</v>
      </c>
      <c r="D1667">
        <v>1853</v>
      </c>
      <c r="E1667">
        <v>1999</v>
      </c>
      <c r="F1667">
        <v>-146</v>
      </c>
      <c r="G1667">
        <v>-7.3036518259129601E-2</v>
      </c>
      <c r="H1667" t="s">
        <v>81</v>
      </c>
    </row>
    <row r="1668" spans="1:8" x14ac:dyDescent="0.25">
      <c r="A1668" s="1">
        <v>43831</v>
      </c>
      <c r="B1668" t="s">
        <v>146</v>
      </c>
      <c r="C1668" t="s">
        <v>46</v>
      </c>
      <c r="D1668">
        <v>34</v>
      </c>
      <c r="E1668">
        <v>33</v>
      </c>
      <c r="F1668">
        <v>1</v>
      </c>
      <c r="G1668">
        <v>3.03030303030303E-2</v>
      </c>
      <c r="H1668" t="s">
        <v>81</v>
      </c>
    </row>
    <row r="1669" spans="1:8" x14ac:dyDescent="0.25">
      <c r="A1669" s="1">
        <v>43831</v>
      </c>
      <c r="B1669" t="s">
        <v>146</v>
      </c>
      <c r="C1669" t="s">
        <v>47</v>
      </c>
      <c r="D1669">
        <v>31</v>
      </c>
      <c r="E1669">
        <v>38</v>
      </c>
      <c r="F1669">
        <v>-7</v>
      </c>
      <c r="G1669">
        <v>-0.18421052631578899</v>
      </c>
      <c r="H1669" t="s">
        <v>81</v>
      </c>
    </row>
    <row r="1670" spans="1:8" x14ac:dyDescent="0.25">
      <c r="A1670" s="1">
        <v>43831</v>
      </c>
      <c r="B1670" t="s">
        <v>146</v>
      </c>
      <c r="C1670" t="s">
        <v>48</v>
      </c>
      <c r="D1670">
        <v>20</v>
      </c>
      <c r="E1670">
        <v>18</v>
      </c>
      <c r="F1670">
        <v>2</v>
      </c>
      <c r="G1670">
        <v>0.11111111111111099</v>
      </c>
      <c r="H1670" t="s">
        <v>81</v>
      </c>
    </row>
    <row r="1671" spans="1:8" x14ac:dyDescent="0.25">
      <c r="A1671" s="1">
        <v>43831</v>
      </c>
      <c r="B1671" t="s">
        <v>146</v>
      </c>
      <c r="C1671" t="s">
        <v>49</v>
      </c>
      <c r="D1671">
        <v>69</v>
      </c>
      <c r="E1671">
        <v>65</v>
      </c>
      <c r="F1671">
        <v>4</v>
      </c>
      <c r="G1671">
        <v>6.15384615384615E-2</v>
      </c>
      <c r="H1671" t="s">
        <v>81</v>
      </c>
    </row>
    <row r="1672" spans="1:8" x14ac:dyDescent="0.25">
      <c r="A1672" s="1">
        <v>43831</v>
      </c>
      <c r="B1672" t="s">
        <v>146</v>
      </c>
      <c r="C1672" t="s">
        <v>50</v>
      </c>
      <c r="D1672">
        <v>51</v>
      </c>
      <c r="E1672">
        <v>63</v>
      </c>
      <c r="F1672">
        <v>-12</v>
      </c>
      <c r="G1672">
        <v>-0.19047619047618999</v>
      </c>
      <c r="H1672" t="s">
        <v>81</v>
      </c>
    </row>
    <row r="1673" spans="1:8" x14ac:dyDescent="0.25">
      <c r="A1673" s="1">
        <v>43831</v>
      </c>
      <c r="B1673" t="s">
        <v>86</v>
      </c>
      <c r="C1673" t="s">
        <v>46</v>
      </c>
      <c r="D1673">
        <v>653</v>
      </c>
      <c r="E1673">
        <v>695</v>
      </c>
      <c r="F1673">
        <v>-42</v>
      </c>
      <c r="G1673">
        <v>-6.0431654676259002E-2</v>
      </c>
      <c r="H1673" t="s">
        <v>81</v>
      </c>
    </row>
    <row r="1674" spans="1:8" x14ac:dyDescent="0.25">
      <c r="A1674" s="1">
        <v>43831</v>
      </c>
      <c r="B1674" t="s">
        <v>86</v>
      </c>
      <c r="C1674" t="s">
        <v>47</v>
      </c>
      <c r="D1674">
        <v>620</v>
      </c>
      <c r="E1674">
        <v>545</v>
      </c>
      <c r="F1674">
        <v>75</v>
      </c>
      <c r="G1674">
        <v>0.13761467889908299</v>
      </c>
      <c r="H1674" t="s">
        <v>81</v>
      </c>
    </row>
    <row r="1675" spans="1:8" x14ac:dyDescent="0.25">
      <c r="A1675" s="1">
        <v>43831</v>
      </c>
      <c r="B1675" t="s">
        <v>86</v>
      </c>
      <c r="C1675" t="s">
        <v>48</v>
      </c>
      <c r="D1675">
        <v>354</v>
      </c>
      <c r="E1675">
        <v>349</v>
      </c>
      <c r="F1675">
        <v>5</v>
      </c>
      <c r="G1675">
        <v>1.4326647564469899E-2</v>
      </c>
      <c r="H1675" t="s">
        <v>81</v>
      </c>
    </row>
    <row r="1676" spans="1:8" x14ac:dyDescent="0.25">
      <c r="A1676" s="1">
        <v>43831</v>
      </c>
      <c r="B1676" t="s">
        <v>86</v>
      </c>
      <c r="C1676" t="s">
        <v>49</v>
      </c>
      <c r="D1676">
        <v>440</v>
      </c>
      <c r="E1676">
        <v>255</v>
      </c>
      <c r="F1676">
        <v>185</v>
      </c>
      <c r="G1676">
        <v>0.72549019607843102</v>
      </c>
      <c r="H1676" t="s">
        <v>81</v>
      </c>
    </row>
    <row r="1677" spans="1:8" x14ac:dyDescent="0.25">
      <c r="A1677" s="1">
        <v>43831</v>
      </c>
      <c r="B1677" t="s">
        <v>86</v>
      </c>
      <c r="C1677" t="s">
        <v>50</v>
      </c>
      <c r="D1677">
        <v>1165</v>
      </c>
      <c r="E1677">
        <v>1065</v>
      </c>
      <c r="F1677">
        <v>100</v>
      </c>
      <c r="G1677">
        <v>9.3896713615023497E-2</v>
      </c>
      <c r="H1677" t="s">
        <v>81</v>
      </c>
    </row>
    <row r="1678" spans="1:8" x14ac:dyDescent="0.25">
      <c r="A1678" s="1">
        <v>43831</v>
      </c>
      <c r="B1678" t="s">
        <v>87</v>
      </c>
      <c r="C1678" t="s">
        <v>46</v>
      </c>
      <c r="D1678">
        <v>36</v>
      </c>
      <c r="E1678">
        <v>29</v>
      </c>
      <c r="F1678">
        <v>7</v>
      </c>
      <c r="G1678">
        <v>0.24137931034482801</v>
      </c>
      <c r="H1678" t="s">
        <v>81</v>
      </c>
    </row>
    <row r="1679" spans="1:8" x14ac:dyDescent="0.25">
      <c r="A1679" s="1">
        <v>43831</v>
      </c>
      <c r="B1679" t="s">
        <v>87</v>
      </c>
      <c r="C1679" t="s">
        <v>47</v>
      </c>
      <c r="D1679">
        <v>106</v>
      </c>
      <c r="E1679">
        <v>121</v>
      </c>
      <c r="F1679">
        <v>-15</v>
      </c>
      <c r="G1679">
        <v>-0.12396694214876</v>
      </c>
      <c r="H1679" t="s">
        <v>81</v>
      </c>
    </row>
    <row r="1680" spans="1:8" x14ac:dyDescent="0.25">
      <c r="A1680" s="1">
        <v>43831</v>
      </c>
      <c r="B1680" t="s">
        <v>87</v>
      </c>
      <c r="C1680" t="s">
        <v>48</v>
      </c>
      <c r="D1680">
        <v>40</v>
      </c>
      <c r="E1680">
        <v>48</v>
      </c>
      <c r="F1680">
        <v>-8</v>
      </c>
      <c r="G1680">
        <v>-0.16666666666666699</v>
      </c>
      <c r="H1680" t="s">
        <v>81</v>
      </c>
    </row>
    <row r="1681" spans="1:8" x14ac:dyDescent="0.25">
      <c r="A1681" s="1">
        <v>43831</v>
      </c>
      <c r="B1681" t="s">
        <v>87</v>
      </c>
      <c r="C1681" t="s">
        <v>50</v>
      </c>
      <c r="D1681">
        <v>77</v>
      </c>
      <c r="E1681">
        <v>66</v>
      </c>
      <c r="F1681">
        <v>11</v>
      </c>
      <c r="G1681">
        <v>0.16666666666666699</v>
      </c>
      <c r="H1681" t="s">
        <v>81</v>
      </c>
    </row>
    <row r="1682" spans="1:8" x14ac:dyDescent="0.25">
      <c r="A1682" s="1">
        <v>43831</v>
      </c>
      <c r="B1682" t="s">
        <v>88</v>
      </c>
      <c r="C1682" t="s">
        <v>46</v>
      </c>
      <c r="D1682">
        <v>242</v>
      </c>
      <c r="E1682">
        <v>246</v>
      </c>
      <c r="F1682">
        <v>-4</v>
      </c>
      <c r="G1682">
        <v>-1.6260162601626001E-2</v>
      </c>
      <c r="H1682" t="s">
        <v>81</v>
      </c>
    </row>
    <row r="1683" spans="1:8" x14ac:dyDescent="0.25">
      <c r="A1683" s="1">
        <v>43831</v>
      </c>
      <c r="B1683" t="s">
        <v>88</v>
      </c>
      <c r="C1683" t="s">
        <v>47</v>
      </c>
      <c r="D1683">
        <v>314</v>
      </c>
      <c r="E1683">
        <v>290</v>
      </c>
      <c r="F1683">
        <v>24</v>
      </c>
      <c r="G1683">
        <v>8.2758620689655199E-2</v>
      </c>
      <c r="H1683" t="s">
        <v>81</v>
      </c>
    </row>
    <row r="1684" spans="1:8" x14ac:dyDescent="0.25">
      <c r="A1684" s="1">
        <v>43831</v>
      </c>
      <c r="B1684" t="s">
        <v>88</v>
      </c>
      <c r="C1684" t="s">
        <v>48</v>
      </c>
      <c r="D1684">
        <v>185</v>
      </c>
      <c r="E1684">
        <v>165</v>
      </c>
      <c r="F1684">
        <v>20</v>
      </c>
      <c r="G1684">
        <v>0.12121212121212099</v>
      </c>
      <c r="H1684" t="s">
        <v>81</v>
      </c>
    </row>
    <row r="1685" spans="1:8" x14ac:dyDescent="0.25">
      <c r="A1685" s="1">
        <v>43831</v>
      </c>
      <c r="B1685" t="s">
        <v>88</v>
      </c>
      <c r="C1685" t="s">
        <v>49</v>
      </c>
      <c r="D1685">
        <v>69</v>
      </c>
      <c r="E1685">
        <v>65</v>
      </c>
      <c r="F1685">
        <v>4</v>
      </c>
      <c r="G1685">
        <v>6.15384615384615E-2</v>
      </c>
      <c r="H1685" t="s">
        <v>81</v>
      </c>
    </row>
    <row r="1686" spans="1:8" x14ac:dyDescent="0.25">
      <c r="A1686" s="1">
        <v>43831</v>
      </c>
      <c r="B1686" t="s">
        <v>88</v>
      </c>
      <c r="C1686" t="s">
        <v>50</v>
      </c>
      <c r="D1686">
        <v>639</v>
      </c>
      <c r="E1686">
        <v>679</v>
      </c>
      <c r="F1686">
        <v>-40</v>
      </c>
      <c r="G1686">
        <v>-5.89101620029455E-2</v>
      </c>
      <c r="H1686" t="s">
        <v>81</v>
      </c>
    </row>
    <row r="1687" spans="1:8" x14ac:dyDescent="0.25">
      <c r="A1687" s="1">
        <v>43831</v>
      </c>
      <c r="B1687" t="s">
        <v>89</v>
      </c>
      <c r="C1687" t="s">
        <v>46</v>
      </c>
      <c r="D1687">
        <v>576</v>
      </c>
      <c r="E1687">
        <v>586</v>
      </c>
      <c r="F1687">
        <v>-10</v>
      </c>
      <c r="G1687">
        <v>-1.7064846416382298E-2</v>
      </c>
      <c r="H1687" t="s">
        <v>81</v>
      </c>
    </row>
    <row r="1688" spans="1:8" x14ac:dyDescent="0.25">
      <c r="A1688" s="1">
        <v>43831</v>
      </c>
      <c r="B1688" t="s">
        <v>89</v>
      </c>
      <c r="C1688" t="s">
        <v>47</v>
      </c>
      <c r="D1688">
        <v>551</v>
      </c>
      <c r="E1688">
        <v>617</v>
      </c>
      <c r="F1688">
        <v>-66</v>
      </c>
      <c r="G1688">
        <v>-0.106969205834684</v>
      </c>
      <c r="H1688" t="s">
        <v>81</v>
      </c>
    </row>
    <row r="1689" spans="1:8" x14ac:dyDescent="0.25">
      <c r="A1689" s="1">
        <v>43831</v>
      </c>
      <c r="B1689" t="s">
        <v>89</v>
      </c>
      <c r="C1689" t="s">
        <v>48</v>
      </c>
      <c r="D1689">
        <v>332</v>
      </c>
      <c r="E1689">
        <v>348</v>
      </c>
      <c r="F1689">
        <v>-16</v>
      </c>
      <c r="G1689">
        <v>-4.5977011494252901E-2</v>
      </c>
      <c r="H1689" t="s">
        <v>81</v>
      </c>
    </row>
    <row r="1690" spans="1:8" x14ac:dyDescent="0.25">
      <c r="A1690" s="1">
        <v>43831</v>
      </c>
      <c r="B1690" t="s">
        <v>89</v>
      </c>
      <c r="C1690" t="s">
        <v>50</v>
      </c>
      <c r="D1690">
        <v>534</v>
      </c>
      <c r="E1690">
        <v>622</v>
      </c>
      <c r="F1690">
        <v>-88</v>
      </c>
      <c r="G1690">
        <v>-0.14147909967845701</v>
      </c>
      <c r="H1690" t="s">
        <v>81</v>
      </c>
    </row>
    <row r="1691" spans="1:8" x14ac:dyDescent="0.25">
      <c r="A1691" s="1">
        <v>43831</v>
      </c>
      <c r="B1691" t="s">
        <v>90</v>
      </c>
      <c r="C1691" t="s">
        <v>46</v>
      </c>
      <c r="D1691">
        <v>70</v>
      </c>
      <c r="E1691">
        <v>62</v>
      </c>
      <c r="F1691">
        <v>8</v>
      </c>
      <c r="G1691">
        <v>0.12903225806451599</v>
      </c>
      <c r="H1691" t="s">
        <v>81</v>
      </c>
    </row>
    <row r="1692" spans="1:8" x14ac:dyDescent="0.25">
      <c r="A1692" s="1">
        <v>43831</v>
      </c>
      <c r="B1692" t="s">
        <v>90</v>
      </c>
      <c r="C1692" t="s">
        <v>47</v>
      </c>
      <c r="D1692">
        <v>179</v>
      </c>
      <c r="E1692">
        <v>163</v>
      </c>
      <c r="F1692">
        <v>16</v>
      </c>
      <c r="G1692">
        <v>9.8159509202454004E-2</v>
      </c>
      <c r="H1692" t="s">
        <v>81</v>
      </c>
    </row>
    <row r="1693" spans="1:8" x14ac:dyDescent="0.25">
      <c r="A1693" s="1">
        <v>43831</v>
      </c>
      <c r="B1693" t="s">
        <v>90</v>
      </c>
      <c r="C1693" t="s">
        <v>48</v>
      </c>
      <c r="D1693">
        <v>132</v>
      </c>
      <c r="E1693">
        <v>159</v>
      </c>
      <c r="F1693">
        <v>-27</v>
      </c>
      <c r="G1693">
        <v>-0.169811320754717</v>
      </c>
      <c r="H1693" t="s">
        <v>81</v>
      </c>
    </row>
    <row r="1694" spans="1:8" x14ac:dyDescent="0.25">
      <c r="A1694" s="1">
        <v>43831</v>
      </c>
      <c r="B1694" t="s">
        <v>90</v>
      </c>
      <c r="C1694" t="s">
        <v>50</v>
      </c>
      <c r="D1694">
        <v>436</v>
      </c>
      <c r="E1694">
        <v>424</v>
      </c>
      <c r="F1694">
        <v>12</v>
      </c>
      <c r="G1694">
        <v>2.83018867924528E-2</v>
      </c>
      <c r="H1694" t="s">
        <v>81</v>
      </c>
    </row>
    <row r="1695" spans="1:8" x14ac:dyDescent="0.25">
      <c r="A1695" s="1">
        <v>43831</v>
      </c>
      <c r="B1695" t="s">
        <v>147</v>
      </c>
      <c r="C1695" t="s">
        <v>46</v>
      </c>
      <c r="D1695">
        <v>25</v>
      </c>
      <c r="E1695">
        <v>27</v>
      </c>
      <c r="F1695">
        <v>-2</v>
      </c>
      <c r="G1695">
        <v>-7.4074074074074098E-2</v>
      </c>
      <c r="H1695" t="s">
        <v>81</v>
      </c>
    </row>
    <row r="1696" spans="1:8" x14ac:dyDescent="0.25">
      <c r="A1696" s="1">
        <v>43831</v>
      </c>
      <c r="B1696" t="s">
        <v>147</v>
      </c>
      <c r="C1696" t="s">
        <v>47</v>
      </c>
      <c r="D1696">
        <v>24</v>
      </c>
      <c r="E1696">
        <v>36</v>
      </c>
      <c r="F1696">
        <v>-12</v>
      </c>
      <c r="G1696">
        <v>-0.33333333333333298</v>
      </c>
      <c r="H1696" t="s">
        <v>81</v>
      </c>
    </row>
    <row r="1697" spans="1:8" x14ac:dyDescent="0.25">
      <c r="A1697" s="1">
        <v>43831</v>
      </c>
      <c r="B1697" t="s">
        <v>147</v>
      </c>
      <c r="C1697" t="s">
        <v>48</v>
      </c>
      <c r="D1697">
        <v>19</v>
      </c>
      <c r="E1697">
        <v>24</v>
      </c>
      <c r="F1697">
        <v>-5</v>
      </c>
      <c r="G1697">
        <v>-0.20833333333333301</v>
      </c>
      <c r="H1697" t="s">
        <v>81</v>
      </c>
    </row>
    <row r="1698" spans="1:8" x14ac:dyDescent="0.25">
      <c r="A1698" s="1">
        <v>43831</v>
      </c>
      <c r="B1698" t="s">
        <v>147</v>
      </c>
      <c r="C1698" t="s">
        <v>50</v>
      </c>
      <c r="D1698">
        <v>60</v>
      </c>
      <c r="E1698">
        <v>65</v>
      </c>
      <c r="F1698">
        <v>-5</v>
      </c>
      <c r="G1698">
        <v>-7.69230769230769E-2</v>
      </c>
      <c r="H1698" t="s">
        <v>81</v>
      </c>
    </row>
    <row r="1699" spans="1:8" x14ac:dyDescent="0.25">
      <c r="A1699" s="1">
        <v>43831</v>
      </c>
      <c r="B1699" t="s">
        <v>148</v>
      </c>
      <c r="C1699" t="s">
        <v>46</v>
      </c>
      <c r="D1699">
        <v>183</v>
      </c>
      <c r="E1699">
        <v>188</v>
      </c>
      <c r="F1699">
        <v>-5</v>
      </c>
      <c r="G1699">
        <v>-2.6595744680851099E-2</v>
      </c>
      <c r="H1699" t="s">
        <v>81</v>
      </c>
    </row>
    <row r="1700" spans="1:8" x14ac:dyDescent="0.25">
      <c r="A1700" s="1">
        <v>43831</v>
      </c>
      <c r="B1700" t="s">
        <v>148</v>
      </c>
      <c r="C1700" t="s">
        <v>47</v>
      </c>
      <c r="D1700">
        <v>224</v>
      </c>
      <c r="E1700">
        <v>269</v>
      </c>
      <c r="F1700">
        <v>-45</v>
      </c>
      <c r="G1700">
        <v>-0.16728624535316</v>
      </c>
      <c r="H1700" t="s">
        <v>81</v>
      </c>
    </row>
    <row r="1701" spans="1:8" x14ac:dyDescent="0.25">
      <c r="A1701" s="1">
        <v>43831</v>
      </c>
      <c r="B1701" t="s">
        <v>148</v>
      </c>
      <c r="C1701" t="s">
        <v>48</v>
      </c>
      <c r="D1701">
        <v>142</v>
      </c>
      <c r="E1701">
        <v>143</v>
      </c>
      <c r="F1701">
        <v>-1</v>
      </c>
      <c r="G1701">
        <v>-6.9930069930069904E-3</v>
      </c>
      <c r="H1701" t="s">
        <v>81</v>
      </c>
    </row>
    <row r="1702" spans="1:8" x14ac:dyDescent="0.25">
      <c r="A1702" s="1">
        <v>43831</v>
      </c>
      <c r="B1702" t="s">
        <v>148</v>
      </c>
      <c r="C1702" t="s">
        <v>50</v>
      </c>
      <c r="D1702">
        <v>214</v>
      </c>
      <c r="E1702">
        <v>226</v>
      </c>
      <c r="F1702">
        <v>-12</v>
      </c>
      <c r="G1702">
        <v>-5.3097345132743397E-2</v>
      </c>
      <c r="H1702" t="s">
        <v>81</v>
      </c>
    </row>
    <row r="1703" spans="1:8" x14ac:dyDescent="0.25">
      <c r="A1703" s="1">
        <v>43831</v>
      </c>
      <c r="B1703" t="s">
        <v>149</v>
      </c>
      <c r="C1703" t="s">
        <v>46</v>
      </c>
      <c r="D1703">
        <v>45</v>
      </c>
      <c r="E1703">
        <v>48</v>
      </c>
      <c r="F1703">
        <v>-3</v>
      </c>
      <c r="G1703">
        <v>-6.25E-2</v>
      </c>
      <c r="H1703" t="s">
        <v>81</v>
      </c>
    </row>
    <row r="1704" spans="1:8" x14ac:dyDescent="0.25">
      <c r="A1704" s="1">
        <v>43831</v>
      </c>
      <c r="B1704" t="s">
        <v>149</v>
      </c>
      <c r="C1704" t="s">
        <v>47</v>
      </c>
      <c r="D1704">
        <v>136</v>
      </c>
      <c r="E1704">
        <v>104</v>
      </c>
      <c r="F1704">
        <v>32</v>
      </c>
      <c r="G1704">
        <v>0.30769230769230799</v>
      </c>
      <c r="H1704" t="s">
        <v>81</v>
      </c>
    </row>
    <row r="1705" spans="1:8" x14ac:dyDescent="0.25">
      <c r="A1705" s="1">
        <v>43831</v>
      </c>
      <c r="B1705" t="s">
        <v>149</v>
      </c>
      <c r="C1705" t="s">
        <v>48</v>
      </c>
      <c r="D1705">
        <v>106</v>
      </c>
      <c r="E1705">
        <v>136</v>
      </c>
      <c r="F1705">
        <v>-30</v>
      </c>
      <c r="G1705">
        <v>-0.220588235294118</v>
      </c>
      <c r="H1705" t="s">
        <v>81</v>
      </c>
    </row>
    <row r="1706" spans="1:8" x14ac:dyDescent="0.25">
      <c r="A1706" s="1">
        <v>43831</v>
      </c>
      <c r="B1706" t="s">
        <v>149</v>
      </c>
      <c r="C1706" t="s">
        <v>50</v>
      </c>
      <c r="D1706">
        <v>358</v>
      </c>
      <c r="E1706">
        <v>341</v>
      </c>
      <c r="F1706">
        <v>17</v>
      </c>
      <c r="G1706">
        <v>4.98533724340176E-2</v>
      </c>
      <c r="H1706" t="s">
        <v>81</v>
      </c>
    </row>
    <row r="1707" spans="1:8" x14ac:dyDescent="0.25">
      <c r="A1707" s="1">
        <v>43831</v>
      </c>
      <c r="B1707" t="s">
        <v>150</v>
      </c>
      <c r="C1707" t="s">
        <v>46</v>
      </c>
      <c r="D1707">
        <v>194</v>
      </c>
      <c r="E1707">
        <v>165</v>
      </c>
      <c r="F1707">
        <v>29</v>
      </c>
      <c r="G1707">
        <v>0.175757575757576</v>
      </c>
      <c r="H1707" t="s">
        <v>81</v>
      </c>
    </row>
    <row r="1708" spans="1:8" x14ac:dyDescent="0.25">
      <c r="A1708" s="1">
        <v>43831</v>
      </c>
      <c r="B1708" t="s">
        <v>150</v>
      </c>
      <c r="C1708" t="s">
        <v>47</v>
      </c>
      <c r="D1708">
        <v>115</v>
      </c>
      <c r="E1708">
        <v>82</v>
      </c>
      <c r="F1708">
        <v>33</v>
      </c>
      <c r="G1708">
        <v>0.40243902439024398</v>
      </c>
      <c r="H1708" t="s">
        <v>81</v>
      </c>
    </row>
    <row r="1709" spans="1:8" x14ac:dyDescent="0.25">
      <c r="A1709" s="1">
        <v>43831</v>
      </c>
      <c r="B1709" t="s">
        <v>150</v>
      </c>
      <c r="C1709" t="s">
        <v>48</v>
      </c>
      <c r="D1709">
        <v>92</v>
      </c>
      <c r="E1709">
        <v>102</v>
      </c>
      <c r="F1709">
        <v>-10</v>
      </c>
      <c r="G1709">
        <v>-9.8039215686274495E-2</v>
      </c>
      <c r="H1709" t="s">
        <v>81</v>
      </c>
    </row>
    <row r="1710" spans="1:8" x14ac:dyDescent="0.25">
      <c r="A1710" s="1">
        <v>43831</v>
      </c>
      <c r="B1710" t="s">
        <v>150</v>
      </c>
      <c r="C1710" t="s">
        <v>50</v>
      </c>
      <c r="D1710">
        <v>84</v>
      </c>
      <c r="E1710">
        <v>84</v>
      </c>
      <c r="F1710">
        <v>0</v>
      </c>
      <c r="G1710">
        <v>0</v>
      </c>
      <c r="H1710" t="s">
        <v>81</v>
      </c>
    </row>
    <row r="1711" spans="1:8" x14ac:dyDescent="0.25">
      <c r="A1711" s="1">
        <v>43831</v>
      </c>
      <c r="B1711" t="s">
        <v>91</v>
      </c>
      <c r="C1711" t="s">
        <v>46</v>
      </c>
      <c r="D1711">
        <v>1113</v>
      </c>
      <c r="E1711">
        <v>1134</v>
      </c>
      <c r="F1711">
        <v>-21</v>
      </c>
      <c r="G1711">
        <v>-1.85185185185185E-2</v>
      </c>
      <c r="H1711" t="s">
        <v>81</v>
      </c>
    </row>
    <row r="1712" spans="1:8" x14ac:dyDescent="0.25">
      <c r="A1712" s="1">
        <v>43831</v>
      </c>
      <c r="B1712" t="s">
        <v>91</v>
      </c>
      <c r="C1712" t="s">
        <v>47</v>
      </c>
      <c r="D1712">
        <v>734</v>
      </c>
      <c r="E1712">
        <v>758</v>
      </c>
      <c r="F1712">
        <v>-24</v>
      </c>
      <c r="G1712">
        <v>-3.1662269129287601E-2</v>
      </c>
      <c r="H1712" t="s">
        <v>81</v>
      </c>
    </row>
    <row r="1713" spans="1:8" x14ac:dyDescent="0.25">
      <c r="A1713" s="1">
        <v>43831</v>
      </c>
      <c r="B1713" t="s">
        <v>91</v>
      </c>
      <c r="C1713" t="s">
        <v>48</v>
      </c>
      <c r="D1713">
        <v>654</v>
      </c>
      <c r="E1713">
        <v>634</v>
      </c>
      <c r="F1713">
        <v>20</v>
      </c>
      <c r="G1713">
        <v>3.1545741324921099E-2</v>
      </c>
      <c r="H1713" t="s">
        <v>81</v>
      </c>
    </row>
    <row r="1714" spans="1:8" x14ac:dyDescent="0.25">
      <c r="A1714" s="1">
        <v>43831</v>
      </c>
      <c r="B1714" t="s">
        <v>91</v>
      </c>
      <c r="C1714" t="s">
        <v>50</v>
      </c>
      <c r="D1714">
        <v>822</v>
      </c>
      <c r="E1714">
        <v>835</v>
      </c>
      <c r="F1714">
        <v>-13</v>
      </c>
      <c r="G1714">
        <v>-1.55688622754491E-2</v>
      </c>
      <c r="H1714" t="s">
        <v>81</v>
      </c>
    </row>
    <row r="1715" spans="1:8" x14ac:dyDescent="0.25">
      <c r="A1715" s="1">
        <v>43831</v>
      </c>
      <c r="B1715" t="s">
        <v>151</v>
      </c>
      <c r="C1715" t="s">
        <v>46</v>
      </c>
      <c r="D1715">
        <v>72</v>
      </c>
      <c r="E1715">
        <v>68</v>
      </c>
      <c r="F1715">
        <v>4</v>
      </c>
      <c r="G1715">
        <v>5.8823529411764698E-2</v>
      </c>
      <c r="H1715" t="s">
        <v>81</v>
      </c>
    </row>
    <row r="1716" spans="1:8" x14ac:dyDescent="0.25">
      <c r="A1716" s="1">
        <v>43831</v>
      </c>
      <c r="B1716" t="s">
        <v>151</v>
      </c>
      <c r="C1716" t="s">
        <v>47</v>
      </c>
      <c r="D1716">
        <v>113</v>
      </c>
      <c r="E1716">
        <v>127</v>
      </c>
      <c r="F1716">
        <v>-14</v>
      </c>
      <c r="G1716">
        <v>-0.110236220472441</v>
      </c>
      <c r="H1716" t="s">
        <v>81</v>
      </c>
    </row>
    <row r="1717" spans="1:8" x14ac:dyDescent="0.25">
      <c r="A1717" s="1">
        <v>43831</v>
      </c>
      <c r="B1717" t="s">
        <v>151</v>
      </c>
      <c r="C1717" t="s">
        <v>48</v>
      </c>
      <c r="D1717">
        <v>59</v>
      </c>
      <c r="E1717">
        <v>52</v>
      </c>
      <c r="F1717">
        <v>7</v>
      </c>
      <c r="G1717">
        <v>0.134615384615385</v>
      </c>
      <c r="H1717" t="s">
        <v>81</v>
      </c>
    </row>
    <row r="1718" spans="1:8" x14ac:dyDescent="0.25">
      <c r="A1718" s="1">
        <v>43831</v>
      </c>
      <c r="B1718" t="s">
        <v>151</v>
      </c>
      <c r="C1718" t="s">
        <v>50</v>
      </c>
      <c r="D1718">
        <v>67</v>
      </c>
      <c r="E1718">
        <v>82</v>
      </c>
      <c r="F1718">
        <v>-15</v>
      </c>
      <c r="G1718">
        <v>-0.18292682926829301</v>
      </c>
      <c r="H1718" t="s">
        <v>81</v>
      </c>
    </row>
    <row r="1719" spans="1:8" x14ac:dyDescent="0.25">
      <c r="A1719" s="1">
        <v>43831</v>
      </c>
      <c r="B1719" t="s">
        <v>92</v>
      </c>
      <c r="C1719" t="s">
        <v>46</v>
      </c>
      <c r="D1719">
        <v>32</v>
      </c>
      <c r="E1719">
        <v>31</v>
      </c>
      <c r="F1719">
        <v>1</v>
      </c>
      <c r="G1719">
        <v>3.2258064516128997E-2</v>
      </c>
      <c r="H1719" t="s">
        <v>81</v>
      </c>
    </row>
    <row r="1720" spans="1:8" x14ac:dyDescent="0.25">
      <c r="A1720" s="1">
        <v>43831</v>
      </c>
      <c r="B1720" t="s">
        <v>92</v>
      </c>
      <c r="C1720" t="s">
        <v>47</v>
      </c>
      <c r="D1720">
        <v>413</v>
      </c>
      <c r="E1720">
        <v>397</v>
      </c>
      <c r="F1720">
        <v>16</v>
      </c>
      <c r="G1720">
        <v>4.0302267002518898E-2</v>
      </c>
      <c r="H1720" t="s">
        <v>81</v>
      </c>
    </row>
    <row r="1721" spans="1:8" x14ac:dyDescent="0.25">
      <c r="A1721" s="1">
        <v>43831</v>
      </c>
      <c r="B1721" t="s">
        <v>92</v>
      </c>
      <c r="C1721" t="s">
        <v>48</v>
      </c>
      <c r="D1721">
        <v>107</v>
      </c>
      <c r="E1721">
        <v>89</v>
      </c>
      <c r="F1721">
        <v>18</v>
      </c>
      <c r="G1721">
        <v>0.202247191011236</v>
      </c>
      <c r="H1721" t="s">
        <v>81</v>
      </c>
    </row>
    <row r="1722" spans="1:8" x14ac:dyDescent="0.25">
      <c r="A1722" s="1">
        <v>43831</v>
      </c>
      <c r="B1722" t="s">
        <v>92</v>
      </c>
      <c r="C1722" t="s">
        <v>50</v>
      </c>
      <c r="D1722">
        <v>510</v>
      </c>
      <c r="E1722">
        <v>535</v>
      </c>
      <c r="F1722">
        <v>-25</v>
      </c>
      <c r="G1722">
        <v>-4.67289719626168E-2</v>
      </c>
      <c r="H1722" t="s">
        <v>81</v>
      </c>
    </row>
    <row r="1723" spans="1:8" x14ac:dyDescent="0.25">
      <c r="A1723" s="1">
        <v>43831</v>
      </c>
      <c r="B1723" t="s">
        <v>152</v>
      </c>
      <c r="C1723" t="s">
        <v>46</v>
      </c>
      <c r="D1723">
        <v>108</v>
      </c>
      <c r="E1723">
        <v>106</v>
      </c>
      <c r="F1723">
        <v>2</v>
      </c>
      <c r="G1723">
        <v>1.88679245283019E-2</v>
      </c>
      <c r="H1723" t="s">
        <v>81</v>
      </c>
    </row>
    <row r="1724" spans="1:8" x14ac:dyDescent="0.25">
      <c r="A1724" s="1">
        <v>43831</v>
      </c>
      <c r="B1724" t="s">
        <v>152</v>
      </c>
      <c r="C1724" t="s">
        <v>47</v>
      </c>
      <c r="D1724">
        <v>101</v>
      </c>
      <c r="E1724">
        <v>104</v>
      </c>
      <c r="F1724">
        <v>-3</v>
      </c>
      <c r="G1724">
        <v>-2.8846153846153799E-2</v>
      </c>
      <c r="H1724" t="s">
        <v>81</v>
      </c>
    </row>
    <row r="1725" spans="1:8" x14ac:dyDescent="0.25">
      <c r="A1725" s="1">
        <v>43831</v>
      </c>
      <c r="B1725" t="s">
        <v>152</v>
      </c>
      <c r="C1725" t="s">
        <v>48</v>
      </c>
      <c r="D1725">
        <v>50</v>
      </c>
      <c r="E1725">
        <v>72</v>
      </c>
      <c r="F1725">
        <v>-22</v>
      </c>
      <c r="G1725">
        <v>-0.30555555555555602</v>
      </c>
      <c r="H1725" t="s">
        <v>81</v>
      </c>
    </row>
    <row r="1726" spans="1:8" x14ac:dyDescent="0.25">
      <c r="A1726" s="1">
        <v>43831</v>
      </c>
      <c r="B1726" t="s">
        <v>152</v>
      </c>
      <c r="C1726" t="s">
        <v>50</v>
      </c>
      <c r="D1726">
        <v>112</v>
      </c>
      <c r="E1726">
        <v>136</v>
      </c>
      <c r="F1726">
        <v>-24</v>
      </c>
      <c r="G1726">
        <v>-0.17647058823529399</v>
      </c>
      <c r="H1726" t="s">
        <v>81</v>
      </c>
    </row>
    <row r="1727" spans="1:8" x14ac:dyDescent="0.25">
      <c r="A1727" s="1">
        <v>43831</v>
      </c>
      <c r="B1727" t="s">
        <v>153</v>
      </c>
      <c r="C1727" t="s">
        <v>46</v>
      </c>
      <c r="D1727">
        <v>109</v>
      </c>
      <c r="E1727">
        <v>135</v>
      </c>
      <c r="F1727">
        <v>-26</v>
      </c>
      <c r="G1727">
        <v>-0.19259259259259301</v>
      </c>
      <c r="H1727" t="s">
        <v>81</v>
      </c>
    </row>
    <row r="1728" spans="1:8" x14ac:dyDescent="0.25">
      <c r="A1728" s="1">
        <v>43831</v>
      </c>
      <c r="B1728" t="s">
        <v>153</v>
      </c>
      <c r="C1728" t="s">
        <v>47</v>
      </c>
      <c r="D1728">
        <v>62</v>
      </c>
      <c r="E1728">
        <v>68</v>
      </c>
      <c r="F1728">
        <v>-6</v>
      </c>
      <c r="G1728">
        <v>-8.8235294117647106E-2</v>
      </c>
      <c r="H1728" t="s">
        <v>81</v>
      </c>
    </row>
    <row r="1729" spans="1:8" x14ac:dyDescent="0.25">
      <c r="A1729" s="1">
        <v>43831</v>
      </c>
      <c r="B1729" t="s">
        <v>153</v>
      </c>
      <c r="C1729" t="s">
        <v>48</v>
      </c>
      <c r="D1729">
        <v>55</v>
      </c>
      <c r="E1729">
        <v>49</v>
      </c>
      <c r="F1729">
        <v>6</v>
      </c>
      <c r="G1729">
        <v>0.122448979591837</v>
      </c>
      <c r="H1729" t="s">
        <v>81</v>
      </c>
    </row>
    <row r="1730" spans="1:8" x14ac:dyDescent="0.25">
      <c r="A1730" s="1">
        <v>43831</v>
      </c>
      <c r="B1730" t="s">
        <v>153</v>
      </c>
      <c r="C1730" t="s">
        <v>50</v>
      </c>
      <c r="D1730">
        <v>26</v>
      </c>
      <c r="E1730">
        <v>19</v>
      </c>
      <c r="F1730">
        <v>7</v>
      </c>
      <c r="G1730">
        <v>0.36842105263157898</v>
      </c>
      <c r="H1730" t="s">
        <v>81</v>
      </c>
    </row>
    <row r="1731" spans="1:8" x14ac:dyDescent="0.25">
      <c r="A1731" s="1">
        <v>43831</v>
      </c>
      <c r="B1731" t="s">
        <v>154</v>
      </c>
      <c r="C1731" t="s">
        <v>46</v>
      </c>
      <c r="D1731">
        <v>25</v>
      </c>
      <c r="E1731">
        <v>14</v>
      </c>
      <c r="F1731">
        <v>11</v>
      </c>
      <c r="G1731">
        <v>0.78571428571428603</v>
      </c>
      <c r="H1731" t="s">
        <v>81</v>
      </c>
    </row>
    <row r="1732" spans="1:8" x14ac:dyDescent="0.25">
      <c r="A1732" s="1">
        <v>43831</v>
      </c>
      <c r="B1732" t="s">
        <v>154</v>
      </c>
      <c r="C1732" t="s">
        <v>47</v>
      </c>
      <c r="D1732">
        <v>43</v>
      </c>
      <c r="E1732">
        <v>59</v>
      </c>
      <c r="F1732">
        <v>-16</v>
      </c>
      <c r="G1732">
        <v>-0.27118644067796599</v>
      </c>
      <c r="H1732" t="s">
        <v>81</v>
      </c>
    </row>
    <row r="1733" spans="1:8" x14ac:dyDescent="0.25">
      <c r="A1733" s="1">
        <v>43831</v>
      </c>
      <c r="B1733" t="s">
        <v>154</v>
      </c>
      <c r="C1733" t="s">
        <v>48</v>
      </c>
      <c r="D1733">
        <v>26</v>
      </c>
      <c r="E1733">
        <v>23</v>
      </c>
      <c r="F1733">
        <v>3</v>
      </c>
      <c r="G1733">
        <v>0.13043478260869601</v>
      </c>
      <c r="H1733" t="s">
        <v>81</v>
      </c>
    </row>
    <row r="1734" spans="1:8" x14ac:dyDescent="0.25">
      <c r="A1734" s="1">
        <v>43831</v>
      </c>
      <c r="B1734" t="s">
        <v>154</v>
      </c>
      <c r="C1734" t="s">
        <v>50</v>
      </c>
      <c r="D1734">
        <v>78</v>
      </c>
      <c r="E1734">
        <v>83</v>
      </c>
      <c r="F1734">
        <v>-5</v>
      </c>
      <c r="G1734">
        <v>-6.02409638554217E-2</v>
      </c>
      <c r="H1734" t="s">
        <v>81</v>
      </c>
    </row>
    <row r="1735" spans="1:8" x14ac:dyDescent="0.25">
      <c r="A1735" s="1">
        <v>43831</v>
      </c>
      <c r="B1735" t="s">
        <v>155</v>
      </c>
      <c r="C1735" t="s">
        <v>46</v>
      </c>
      <c r="D1735">
        <v>222</v>
      </c>
      <c r="E1735">
        <v>204</v>
      </c>
      <c r="F1735">
        <v>18</v>
      </c>
      <c r="G1735">
        <v>8.8235294117647106E-2</v>
      </c>
      <c r="H1735" t="s">
        <v>81</v>
      </c>
    </row>
    <row r="1736" spans="1:8" x14ac:dyDescent="0.25">
      <c r="A1736" s="1">
        <v>43831</v>
      </c>
      <c r="B1736" t="s">
        <v>155</v>
      </c>
      <c r="C1736" t="s">
        <v>47</v>
      </c>
      <c r="D1736">
        <v>188</v>
      </c>
      <c r="E1736">
        <v>198</v>
      </c>
      <c r="F1736">
        <v>-10</v>
      </c>
      <c r="G1736">
        <v>-5.0505050505050497E-2</v>
      </c>
      <c r="H1736" t="s">
        <v>81</v>
      </c>
    </row>
    <row r="1737" spans="1:8" x14ac:dyDescent="0.25">
      <c r="A1737" s="1">
        <v>43831</v>
      </c>
      <c r="B1737" t="s">
        <v>155</v>
      </c>
      <c r="C1737" t="s">
        <v>48</v>
      </c>
      <c r="D1737">
        <v>112</v>
      </c>
      <c r="E1737">
        <v>118</v>
      </c>
      <c r="F1737">
        <v>-6</v>
      </c>
      <c r="G1737">
        <v>-5.0847457627118599E-2</v>
      </c>
      <c r="H1737" t="s">
        <v>81</v>
      </c>
    </row>
    <row r="1738" spans="1:8" x14ac:dyDescent="0.25">
      <c r="A1738" s="1">
        <v>43831</v>
      </c>
      <c r="B1738" t="s">
        <v>155</v>
      </c>
      <c r="C1738" t="s">
        <v>50</v>
      </c>
      <c r="D1738">
        <v>244</v>
      </c>
      <c r="E1738">
        <v>273</v>
      </c>
      <c r="F1738">
        <v>-29</v>
      </c>
      <c r="G1738">
        <v>-0.106227106227106</v>
      </c>
      <c r="H1738" t="s">
        <v>81</v>
      </c>
    </row>
    <row r="1739" spans="1:8" x14ac:dyDescent="0.25">
      <c r="A1739" s="1">
        <v>43831</v>
      </c>
      <c r="B1739" t="s">
        <v>156</v>
      </c>
      <c r="C1739" t="s">
        <v>46</v>
      </c>
      <c r="D1739">
        <v>156</v>
      </c>
      <c r="E1739">
        <v>159</v>
      </c>
      <c r="F1739">
        <v>-3</v>
      </c>
      <c r="G1739">
        <v>-1.88679245283019E-2</v>
      </c>
      <c r="H1739" t="s">
        <v>81</v>
      </c>
    </row>
    <row r="1740" spans="1:8" x14ac:dyDescent="0.25">
      <c r="A1740" s="1">
        <v>43831</v>
      </c>
      <c r="B1740" t="s">
        <v>156</v>
      </c>
      <c r="C1740" t="s">
        <v>47</v>
      </c>
      <c r="D1740">
        <v>132</v>
      </c>
      <c r="E1740">
        <v>118</v>
      </c>
      <c r="F1740">
        <v>14</v>
      </c>
      <c r="G1740">
        <v>0.11864406779661001</v>
      </c>
      <c r="H1740" t="s">
        <v>81</v>
      </c>
    </row>
    <row r="1741" spans="1:8" x14ac:dyDescent="0.25">
      <c r="A1741" s="1">
        <v>43831</v>
      </c>
      <c r="B1741" t="s">
        <v>156</v>
      </c>
      <c r="C1741" t="s">
        <v>48</v>
      </c>
      <c r="D1741">
        <v>106</v>
      </c>
      <c r="E1741">
        <v>119</v>
      </c>
      <c r="F1741">
        <v>-13</v>
      </c>
      <c r="G1741">
        <v>-0.109243697478992</v>
      </c>
      <c r="H1741" t="s">
        <v>81</v>
      </c>
    </row>
    <row r="1742" spans="1:8" x14ac:dyDescent="0.25">
      <c r="A1742" s="1">
        <v>43831</v>
      </c>
      <c r="B1742" t="s">
        <v>156</v>
      </c>
      <c r="C1742" t="s">
        <v>50</v>
      </c>
      <c r="D1742">
        <v>320</v>
      </c>
      <c r="E1742">
        <v>379</v>
      </c>
      <c r="F1742">
        <v>-59</v>
      </c>
      <c r="G1742">
        <v>-0.155672823218997</v>
      </c>
      <c r="H1742" t="s">
        <v>81</v>
      </c>
    </row>
    <row r="1743" spans="1:8" x14ac:dyDescent="0.25">
      <c r="A1743" s="1">
        <v>43831</v>
      </c>
      <c r="B1743" t="s">
        <v>93</v>
      </c>
      <c r="C1743" t="s">
        <v>46</v>
      </c>
      <c r="D1743">
        <v>263</v>
      </c>
      <c r="E1743">
        <v>280</v>
      </c>
      <c r="F1743">
        <v>-17</v>
      </c>
      <c r="G1743">
        <v>-6.07142857142857E-2</v>
      </c>
      <c r="H1743" t="s">
        <v>81</v>
      </c>
    </row>
    <row r="1744" spans="1:8" x14ac:dyDescent="0.25">
      <c r="A1744" s="1">
        <v>43831</v>
      </c>
      <c r="B1744" t="s">
        <v>93</v>
      </c>
      <c r="C1744" t="s">
        <v>47</v>
      </c>
      <c r="D1744">
        <v>196</v>
      </c>
      <c r="E1744">
        <v>193</v>
      </c>
      <c r="F1744">
        <v>3</v>
      </c>
      <c r="G1744">
        <v>1.55440414507772E-2</v>
      </c>
      <c r="H1744" t="s">
        <v>81</v>
      </c>
    </row>
    <row r="1745" spans="1:8" x14ac:dyDescent="0.25">
      <c r="A1745" s="1">
        <v>43831</v>
      </c>
      <c r="B1745" t="s">
        <v>93</v>
      </c>
      <c r="C1745" t="s">
        <v>48</v>
      </c>
      <c r="D1745">
        <v>149</v>
      </c>
      <c r="E1745">
        <v>167</v>
      </c>
      <c r="F1745">
        <v>-18</v>
      </c>
      <c r="G1745">
        <v>-0.107784431137725</v>
      </c>
      <c r="H1745" t="s">
        <v>81</v>
      </c>
    </row>
    <row r="1746" spans="1:8" x14ac:dyDescent="0.25">
      <c r="A1746" s="1">
        <v>43831</v>
      </c>
      <c r="B1746" t="s">
        <v>93</v>
      </c>
      <c r="C1746" t="s">
        <v>50</v>
      </c>
      <c r="D1746">
        <v>419</v>
      </c>
      <c r="E1746">
        <v>500</v>
      </c>
      <c r="F1746">
        <v>-81</v>
      </c>
      <c r="G1746">
        <v>-0.16200000000000001</v>
      </c>
      <c r="H1746" t="s">
        <v>81</v>
      </c>
    </row>
    <row r="1747" spans="1:8" x14ac:dyDescent="0.25">
      <c r="A1747" s="1">
        <v>43831</v>
      </c>
      <c r="B1747" t="s">
        <v>157</v>
      </c>
      <c r="C1747" t="s">
        <v>46</v>
      </c>
      <c r="D1747">
        <v>138</v>
      </c>
      <c r="E1747">
        <v>136</v>
      </c>
      <c r="F1747">
        <v>2</v>
      </c>
      <c r="G1747">
        <v>1.4705882352941201E-2</v>
      </c>
      <c r="H1747" t="s">
        <v>81</v>
      </c>
    </row>
    <row r="1748" spans="1:8" x14ac:dyDescent="0.25">
      <c r="A1748" s="1">
        <v>43831</v>
      </c>
      <c r="B1748" t="s">
        <v>157</v>
      </c>
      <c r="C1748" t="s">
        <v>47</v>
      </c>
      <c r="D1748">
        <v>114</v>
      </c>
      <c r="E1748">
        <v>101</v>
      </c>
      <c r="F1748">
        <v>13</v>
      </c>
      <c r="G1748">
        <v>0.12871287128712899</v>
      </c>
      <c r="H1748" t="s">
        <v>81</v>
      </c>
    </row>
    <row r="1749" spans="1:8" x14ac:dyDescent="0.25">
      <c r="A1749" s="1">
        <v>43831</v>
      </c>
      <c r="B1749" t="s">
        <v>157</v>
      </c>
      <c r="C1749" t="s">
        <v>48</v>
      </c>
      <c r="D1749">
        <v>85</v>
      </c>
      <c r="E1749">
        <v>71</v>
      </c>
      <c r="F1749">
        <v>14</v>
      </c>
      <c r="G1749">
        <v>0.19718309859154901</v>
      </c>
      <c r="H1749" t="s">
        <v>81</v>
      </c>
    </row>
    <row r="1750" spans="1:8" x14ac:dyDescent="0.25">
      <c r="A1750" s="1">
        <v>43831</v>
      </c>
      <c r="B1750" t="s">
        <v>157</v>
      </c>
      <c r="C1750" t="s">
        <v>50</v>
      </c>
      <c r="D1750">
        <v>170</v>
      </c>
      <c r="E1750">
        <v>163</v>
      </c>
      <c r="F1750">
        <v>7</v>
      </c>
      <c r="G1750">
        <v>4.2944785276073601E-2</v>
      </c>
      <c r="H1750" t="s">
        <v>81</v>
      </c>
    </row>
    <row r="1751" spans="1:8" x14ac:dyDescent="0.25">
      <c r="A1751" s="1">
        <v>43831</v>
      </c>
      <c r="B1751" t="s">
        <v>158</v>
      </c>
      <c r="C1751" t="s">
        <v>46</v>
      </c>
      <c r="D1751">
        <v>362</v>
      </c>
      <c r="E1751">
        <v>303</v>
      </c>
      <c r="F1751">
        <v>59</v>
      </c>
      <c r="G1751">
        <v>0.19471947194719499</v>
      </c>
      <c r="H1751" t="s">
        <v>81</v>
      </c>
    </row>
    <row r="1752" spans="1:8" x14ac:dyDescent="0.25">
      <c r="A1752" s="1">
        <v>43831</v>
      </c>
      <c r="B1752" t="s">
        <v>158</v>
      </c>
      <c r="C1752" t="s">
        <v>47</v>
      </c>
      <c r="D1752">
        <v>125</v>
      </c>
      <c r="E1752">
        <v>121</v>
      </c>
      <c r="F1752">
        <v>4</v>
      </c>
      <c r="G1752">
        <v>3.3057851239669402E-2</v>
      </c>
      <c r="H1752" t="s">
        <v>81</v>
      </c>
    </row>
    <row r="1753" spans="1:8" x14ac:dyDescent="0.25">
      <c r="A1753" s="1">
        <v>43831</v>
      </c>
      <c r="B1753" t="s">
        <v>158</v>
      </c>
      <c r="C1753" t="s">
        <v>48</v>
      </c>
      <c r="D1753">
        <v>94</v>
      </c>
      <c r="E1753">
        <v>96</v>
      </c>
      <c r="F1753">
        <v>-2</v>
      </c>
      <c r="G1753">
        <v>-2.0833333333333301E-2</v>
      </c>
      <c r="H1753" t="s">
        <v>81</v>
      </c>
    </row>
    <row r="1754" spans="1:8" x14ac:dyDescent="0.25">
      <c r="A1754" s="1">
        <v>43831</v>
      </c>
      <c r="B1754" t="s">
        <v>158</v>
      </c>
      <c r="C1754" t="s">
        <v>50</v>
      </c>
      <c r="D1754">
        <v>163</v>
      </c>
      <c r="E1754">
        <v>183</v>
      </c>
      <c r="F1754">
        <v>-20</v>
      </c>
      <c r="G1754">
        <v>-0.109289617486339</v>
      </c>
      <c r="H1754" t="s">
        <v>81</v>
      </c>
    </row>
    <row r="1755" spans="1:8" x14ac:dyDescent="0.25">
      <c r="A1755" s="1">
        <v>43831</v>
      </c>
      <c r="B1755" t="s">
        <v>94</v>
      </c>
      <c r="C1755" t="s">
        <v>46</v>
      </c>
      <c r="D1755">
        <v>273</v>
      </c>
      <c r="E1755">
        <v>250</v>
      </c>
      <c r="F1755">
        <v>23</v>
      </c>
      <c r="G1755">
        <v>9.1999999999999998E-2</v>
      </c>
      <c r="H1755" t="s">
        <v>81</v>
      </c>
    </row>
    <row r="1756" spans="1:8" x14ac:dyDescent="0.25">
      <c r="A1756" s="1">
        <v>43831</v>
      </c>
      <c r="B1756" t="s">
        <v>94</v>
      </c>
      <c r="C1756" t="s">
        <v>47</v>
      </c>
      <c r="D1756">
        <v>957</v>
      </c>
      <c r="E1756">
        <v>925</v>
      </c>
      <c r="F1756">
        <v>32</v>
      </c>
      <c r="G1756">
        <v>3.4594594594594602E-2</v>
      </c>
      <c r="H1756" t="s">
        <v>81</v>
      </c>
    </row>
    <row r="1757" spans="1:8" x14ac:dyDescent="0.25">
      <c r="A1757" s="1">
        <v>43831</v>
      </c>
      <c r="B1757" t="s">
        <v>94</v>
      </c>
      <c r="C1757" t="s">
        <v>48</v>
      </c>
      <c r="D1757">
        <v>342</v>
      </c>
      <c r="E1757">
        <v>310</v>
      </c>
      <c r="F1757">
        <v>32</v>
      </c>
      <c r="G1757">
        <v>0.103225806451613</v>
      </c>
      <c r="H1757" t="s">
        <v>81</v>
      </c>
    </row>
    <row r="1758" spans="1:8" x14ac:dyDescent="0.25">
      <c r="A1758" s="1">
        <v>43831</v>
      </c>
      <c r="B1758" t="s">
        <v>94</v>
      </c>
      <c r="C1758" t="s">
        <v>50</v>
      </c>
      <c r="D1758">
        <v>2568</v>
      </c>
      <c r="E1758">
        <v>2453</v>
      </c>
      <c r="F1758">
        <v>115</v>
      </c>
      <c r="G1758">
        <v>4.6881369751324897E-2</v>
      </c>
      <c r="H1758" t="s">
        <v>81</v>
      </c>
    </row>
    <row r="1759" spans="1:8" x14ac:dyDescent="0.25">
      <c r="A1759" s="1">
        <v>43831</v>
      </c>
      <c r="B1759" t="s">
        <v>159</v>
      </c>
      <c r="C1759" t="s">
        <v>46</v>
      </c>
      <c r="D1759">
        <v>107</v>
      </c>
      <c r="E1759">
        <v>121</v>
      </c>
      <c r="F1759">
        <v>-14</v>
      </c>
      <c r="G1759">
        <v>-0.11570247933884301</v>
      </c>
      <c r="H1759" t="s">
        <v>81</v>
      </c>
    </row>
    <row r="1760" spans="1:8" x14ac:dyDescent="0.25">
      <c r="A1760" s="1">
        <v>43831</v>
      </c>
      <c r="B1760" t="s">
        <v>159</v>
      </c>
      <c r="C1760" t="s">
        <v>47</v>
      </c>
      <c r="D1760">
        <v>64</v>
      </c>
      <c r="E1760">
        <v>75</v>
      </c>
      <c r="F1760">
        <v>-11</v>
      </c>
      <c r="G1760">
        <v>-0.146666666666667</v>
      </c>
      <c r="H1760" t="s">
        <v>81</v>
      </c>
    </row>
    <row r="1761" spans="1:8" x14ac:dyDescent="0.25">
      <c r="A1761" s="1">
        <v>43831</v>
      </c>
      <c r="B1761" t="s">
        <v>159</v>
      </c>
      <c r="C1761" t="s">
        <v>48</v>
      </c>
      <c r="D1761">
        <v>43</v>
      </c>
      <c r="E1761">
        <v>48</v>
      </c>
      <c r="F1761">
        <v>-5</v>
      </c>
      <c r="G1761">
        <v>-0.104166666666667</v>
      </c>
      <c r="H1761" t="s">
        <v>81</v>
      </c>
    </row>
    <row r="1762" spans="1:8" x14ac:dyDescent="0.25">
      <c r="A1762" s="1">
        <v>43831</v>
      </c>
      <c r="B1762" t="s">
        <v>159</v>
      </c>
      <c r="C1762" t="s">
        <v>50</v>
      </c>
      <c r="D1762">
        <v>99</v>
      </c>
      <c r="E1762">
        <v>121</v>
      </c>
      <c r="F1762">
        <v>-22</v>
      </c>
      <c r="G1762">
        <v>-0.18181818181818199</v>
      </c>
      <c r="H1762" t="s">
        <v>81</v>
      </c>
    </row>
    <row r="1763" spans="1:8" x14ac:dyDescent="0.25">
      <c r="A1763" s="1">
        <v>43831</v>
      </c>
      <c r="B1763" t="s">
        <v>160</v>
      </c>
      <c r="C1763" t="s">
        <v>46</v>
      </c>
      <c r="D1763">
        <v>26</v>
      </c>
      <c r="E1763">
        <v>26</v>
      </c>
      <c r="F1763">
        <v>0</v>
      </c>
      <c r="G1763">
        <v>0</v>
      </c>
      <c r="H1763" t="s">
        <v>81</v>
      </c>
    </row>
    <row r="1764" spans="1:8" x14ac:dyDescent="0.25">
      <c r="A1764" s="1">
        <v>43831</v>
      </c>
      <c r="B1764" t="s">
        <v>160</v>
      </c>
      <c r="C1764" t="s">
        <v>47</v>
      </c>
      <c r="D1764">
        <v>23</v>
      </c>
      <c r="E1764">
        <v>29</v>
      </c>
      <c r="F1764">
        <v>-6</v>
      </c>
      <c r="G1764">
        <v>-0.20689655172413801</v>
      </c>
      <c r="H1764" t="s">
        <v>81</v>
      </c>
    </row>
    <row r="1765" spans="1:8" x14ac:dyDescent="0.25">
      <c r="A1765" s="1">
        <v>43831</v>
      </c>
      <c r="B1765" t="s">
        <v>160</v>
      </c>
      <c r="C1765" t="s">
        <v>48</v>
      </c>
      <c r="D1765">
        <v>21</v>
      </c>
      <c r="E1765">
        <v>26</v>
      </c>
      <c r="F1765">
        <v>-5</v>
      </c>
      <c r="G1765">
        <v>-0.19230769230769201</v>
      </c>
      <c r="H1765" t="s">
        <v>81</v>
      </c>
    </row>
    <row r="1766" spans="1:8" x14ac:dyDescent="0.25">
      <c r="A1766" s="1">
        <v>43831</v>
      </c>
      <c r="B1766" t="s">
        <v>160</v>
      </c>
      <c r="C1766" t="s">
        <v>50</v>
      </c>
      <c r="D1766">
        <v>99</v>
      </c>
      <c r="E1766">
        <v>85</v>
      </c>
      <c r="F1766">
        <v>14</v>
      </c>
      <c r="G1766">
        <v>0.16470588235294101</v>
      </c>
      <c r="H1766" t="s">
        <v>81</v>
      </c>
    </row>
    <row r="1767" spans="1:8" x14ac:dyDescent="0.25">
      <c r="A1767" s="1">
        <v>43831</v>
      </c>
      <c r="B1767" t="s">
        <v>13</v>
      </c>
      <c r="C1767" t="s">
        <v>46</v>
      </c>
      <c r="D1767">
        <v>212</v>
      </c>
      <c r="E1767">
        <v>198</v>
      </c>
      <c r="F1767">
        <v>14</v>
      </c>
      <c r="G1767">
        <v>7.0707070707070704E-2</v>
      </c>
      <c r="H1767" t="s">
        <v>81</v>
      </c>
    </row>
    <row r="1768" spans="1:8" x14ac:dyDescent="0.25">
      <c r="A1768" s="1">
        <v>43831</v>
      </c>
      <c r="B1768" t="s">
        <v>13</v>
      </c>
      <c r="C1768" t="s">
        <v>47</v>
      </c>
      <c r="D1768">
        <v>97</v>
      </c>
      <c r="E1768">
        <v>105</v>
      </c>
      <c r="F1768">
        <v>-8</v>
      </c>
      <c r="G1768">
        <v>-7.6190476190476197E-2</v>
      </c>
      <c r="H1768" t="s">
        <v>81</v>
      </c>
    </row>
    <row r="1769" spans="1:8" x14ac:dyDescent="0.25">
      <c r="A1769" s="1">
        <v>43831</v>
      </c>
      <c r="B1769" t="s">
        <v>13</v>
      </c>
      <c r="C1769" t="s">
        <v>48</v>
      </c>
      <c r="D1769">
        <v>61</v>
      </c>
      <c r="E1769">
        <v>73</v>
      </c>
      <c r="F1769">
        <v>-12</v>
      </c>
      <c r="G1769">
        <v>-0.164383561643836</v>
      </c>
      <c r="H1769" t="s">
        <v>81</v>
      </c>
    </row>
    <row r="1770" spans="1:8" x14ac:dyDescent="0.25">
      <c r="A1770" s="1">
        <v>43831</v>
      </c>
      <c r="B1770" t="s">
        <v>13</v>
      </c>
      <c r="C1770" t="s">
        <v>50</v>
      </c>
      <c r="D1770">
        <v>90</v>
      </c>
      <c r="E1770">
        <v>86</v>
      </c>
      <c r="F1770">
        <v>4</v>
      </c>
      <c r="G1770">
        <v>4.6511627906976702E-2</v>
      </c>
      <c r="H1770" t="s">
        <v>81</v>
      </c>
    </row>
    <row r="1771" spans="1:8" x14ac:dyDescent="0.25">
      <c r="A1771" s="1">
        <v>43831</v>
      </c>
      <c r="B1771" t="s">
        <v>95</v>
      </c>
      <c r="C1771" t="s">
        <v>46</v>
      </c>
      <c r="D1771">
        <v>698</v>
      </c>
      <c r="E1771">
        <v>625</v>
      </c>
      <c r="F1771">
        <v>73</v>
      </c>
      <c r="G1771">
        <v>0.1168</v>
      </c>
      <c r="H1771" t="s">
        <v>81</v>
      </c>
    </row>
    <row r="1772" spans="1:8" x14ac:dyDescent="0.25">
      <c r="A1772" s="1">
        <v>43831</v>
      </c>
      <c r="B1772" t="s">
        <v>95</v>
      </c>
      <c r="C1772" t="s">
        <v>47</v>
      </c>
      <c r="D1772">
        <v>303</v>
      </c>
      <c r="E1772">
        <v>266</v>
      </c>
      <c r="F1772">
        <v>37</v>
      </c>
      <c r="G1772">
        <v>0.139097744360902</v>
      </c>
      <c r="H1772" t="s">
        <v>81</v>
      </c>
    </row>
    <row r="1773" spans="1:8" x14ac:dyDescent="0.25">
      <c r="A1773" s="1">
        <v>43831</v>
      </c>
      <c r="B1773" t="s">
        <v>95</v>
      </c>
      <c r="C1773" t="s">
        <v>48</v>
      </c>
      <c r="D1773">
        <v>237</v>
      </c>
      <c r="E1773">
        <v>254</v>
      </c>
      <c r="F1773">
        <v>-17</v>
      </c>
      <c r="G1773">
        <v>-6.6929133858267695E-2</v>
      </c>
      <c r="H1773" t="s">
        <v>81</v>
      </c>
    </row>
    <row r="1774" spans="1:8" x14ac:dyDescent="0.25">
      <c r="A1774" s="1">
        <v>43831</v>
      </c>
      <c r="B1774" t="s">
        <v>95</v>
      </c>
      <c r="C1774" t="s">
        <v>50</v>
      </c>
      <c r="D1774">
        <v>304</v>
      </c>
      <c r="E1774">
        <v>333</v>
      </c>
      <c r="F1774">
        <v>-29</v>
      </c>
      <c r="G1774">
        <v>-8.7087087087087095E-2</v>
      </c>
      <c r="H1774" t="s">
        <v>81</v>
      </c>
    </row>
    <row r="1775" spans="1:8" x14ac:dyDescent="0.25">
      <c r="A1775" s="1">
        <v>43831</v>
      </c>
      <c r="B1775" t="s">
        <v>96</v>
      </c>
      <c r="C1775" t="s">
        <v>46</v>
      </c>
      <c r="D1775">
        <v>378</v>
      </c>
      <c r="E1775">
        <v>367</v>
      </c>
      <c r="F1775">
        <v>11</v>
      </c>
      <c r="G1775">
        <v>2.9972752043596701E-2</v>
      </c>
      <c r="H1775" t="s">
        <v>81</v>
      </c>
    </row>
    <row r="1776" spans="1:8" x14ac:dyDescent="0.25">
      <c r="A1776" s="1">
        <v>43831</v>
      </c>
      <c r="B1776" t="s">
        <v>96</v>
      </c>
      <c r="C1776" t="s">
        <v>47</v>
      </c>
      <c r="D1776">
        <v>519</v>
      </c>
      <c r="E1776">
        <v>615</v>
      </c>
      <c r="F1776">
        <v>-96</v>
      </c>
      <c r="G1776">
        <v>-0.15609756097561001</v>
      </c>
      <c r="H1776" t="s">
        <v>81</v>
      </c>
    </row>
    <row r="1777" spans="1:8" x14ac:dyDescent="0.25">
      <c r="A1777" s="1">
        <v>43831</v>
      </c>
      <c r="B1777" t="s">
        <v>96</v>
      </c>
      <c r="C1777" t="s">
        <v>48</v>
      </c>
      <c r="D1777">
        <v>304</v>
      </c>
      <c r="E1777">
        <v>290</v>
      </c>
      <c r="F1777">
        <v>14</v>
      </c>
      <c r="G1777">
        <v>4.8275862068965503E-2</v>
      </c>
      <c r="H1777" t="s">
        <v>81</v>
      </c>
    </row>
    <row r="1778" spans="1:8" x14ac:dyDescent="0.25">
      <c r="A1778" s="1">
        <v>43831</v>
      </c>
      <c r="B1778" t="s">
        <v>96</v>
      </c>
      <c r="C1778" t="s">
        <v>50</v>
      </c>
      <c r="D1778">
        <v>706</v>
      </c>
      <c r="E1778">
        <v>696</v>
      </c>
      <c r="F1778">
        <v>10</v>
      </c>
      <c r="G1778">
        <v>1.4367816091954E-2</v>
      </c>
      <c r="H1778" t="s">
        <v>81</v>
      </c>
    </row>
    <row r="1779" spans="1:8" x14ac:dyDescent="0.25">
      <c r="A1779" s="1">
        <v>43831</v>
      </c>
      <c r="B1779" t="s">
        <v>161</v>
      </c>
      <c r="C1779" t="s">
        <v>46</v>
      </c>
      <c r="D1779">
        <v>63</v>
      </c>
      <c r="E1779">
        <v>69</v>
      </c>
      <c r="F1779">
        <v>-6</v>
      </c>
      <c r="G1779">
        <v>-8.6956521739130405E-2</v>
      </c>
      <c r="H1779" t="s">
        <v>81</v>
      </c>
    </row>
    <row r="1780" spans="1:8" x14ac:dyDescent="0.25">
      <c r="A1780" s="1">
        <v>43831</v>
      </c>
      <c r="B1780" t="s">
        <v>161</v>
      </c>
      <c r="C1780" t="s">
        <v>47</v>
      </c>
      <c r="D1780">
        <v>141</v>
      </c>
      <c r="E1780">
        <v>130</v>
      </c>
      <c r="F1780">
        <v>11</v>
      </c>
      <c r="G1780">
        <v>8.4615384615384606E-2</v>
      </c>
      <c r="H1780" t="s">
        <v>81</v>
      </c>
    </row>
    <row r="1781" spans="1:8" x14ac:dyDescent="0.25">
      <c r="A1781" s="1">
        <v>43831</v>
      </c>
      <c r="B1781" t="s">
        <v>161</v>
      </c>
      <c r="C1781" t="s">
        <v>48</v>
      </c>
      <c r="D1781">
        <v>58</v>
      </c>
      <c r="E1781">
        <v>62</v>
      </c>
      <c r="F1781">
        <v>-4</v>
      </c>
      <c r="G1781">
        <v>-6.4516129032258104E-2</v>
      </c>
      <c r="H1781" t="s">
        <v>81</v>
      </c>
    </row>
    <row r="1782" spans="1:8" x14ac:dyDescent="0.25">
      <c r="A1782" s="1">
        <v>43831</v>
      </c>
      <c r="B1782" t="s">
        <v>161</v>
      </c>
      <c r="C1782" t="s">
        <v>50</v>
      </c>
      <c r="D1782">
        <v>377</v>
      </c>
      <c r="E1782">
        <v>402</v>
      </c>
      <c r="F1782">
        <v>-25</v>
      </c>
      <c r="G1782">
        <v>-6.2189054726368202E-2</v>
      </c>
      <c r="H1782" t="s">
        <v>81</v>
      </c>
    </row>
    <row r="1783" spans="1:8" x14ac:dyDescent="0.25">
      <c r="A1783" s="1">
        <v>43862</v>
      </c>
      <c r="B1783" t="s">
        <v>80</v>
      </c>
      <c r="C1783" t="s">
        <v>46</v>
      </c>
      <c r="D1783">
        <v>4360</v>
      </c>
      <c r="E1783">
        <v>4233</v>
      </c>
      <c r="F1783">
        <v>127</v>
      </c>
      <c r="G1783">
        <v>3.00023623907394E-2</v>
      </c>
      <c r="H1783" t="s">
        <v>81</v>
      </c>
    </row>
    <row r="1784" spans="1:8" x14ac:dyDescent="0.25">
      <c r="A1784" s="1">
        <v>43862</v>
      </c>
      <c r="B1784" t="s">
        <v>80</v>
      </c>
      <c r="C1784" t="s">
        <v>47</v>
      </c>
      <c r="D1784">
        <v>4976</v>
      </c>
      <c r="E1784">
        <v>4810</v>
      </c>
      <c r="F1784">
        <v>166</v>
      </c>
      <c r="G1784">
        <v>3.4511434511434499E-2</v>
      </c>
      <c r="H1784" t="s">
        <v>81</v>
      </c>
    </row>
    <row r="1785" spans="1:8" x14ac:dyDescent="0.25">
      <c r="A1785" s="1">
        <v>43862</v>
      </c>
      <c r="B1785" t="s">
        <v>80</v>
      </c>
      <c r="C1785" t="s">
        <v>48</v>
      </c>
      <c r="D1785">
        <v>2951</v>
      </c>
      <c r="E1785">
        <v>2730</v>
      </c>
      <c r="F1785">
        <v>221</v>
      </c>
      <c r="G1785">
        <v>8.0952380952380998E-2</v>
      </c>
      <c r="H1785" t="s">
        <v>81</v>
      </c>
    </row>
    <row r="1786" spans="1:8" x14ac:dyDescent="0.25">
      <c r="A1786" s="1">
        <v>43862</v>
      </c>
      <c r="B1786" t="s">
        <v>80</v>
      </c>
      <c r="C1786" t="s">
        <v>49</v>
      </c>
      <c r="D1786">
        <v>1469</v>
      </c>
      <c r="E1786">
        <v>1307</v>
      </c>
      <c r="F1786">
        <v>162</v>
      </c>
      <c r="G1786">
        <v>0.123947972456006</v>
      </c>
      <c r="H1786" t="s">
        <v>81</v>
      </c>
    </row>
    <row r="1787" spans="1:8" x14ac:dyDescent="0.25">
      <c r="A1787" s="1">
        <v>43862</v>
      </c>
      <c r="B1787" t="s">
        <v>80</v>
      </c>
      <c r="C1787" t="s">
        <v>50</v>
      </c>
      <c r="D1787">
        <v>9658</v>
      </c>
      <c r="E1787">
        <v>9678</v>
      </c>
      <c r="F1787">
        <v>-20</v>
      </c>
      <c r="G1787">
        <v>-2.0665426741062198E-3</v>
      </c>
      <c r="H1787" t="s">
        <v>81</v>
      </c>
    </row>
    <row r="1788" spans="1:8" x14ac:dyDescent="0.25">
      <c r="A1788" s="1">
        <v>43862</v>
      </c>
      <c r="B1788" t="s">
        <v>145</v>
      </c>
      <c r="C1788" t="s">
        <v>46</v>
      </c>
      <c r="D1788">
        <v>147</v>
      </c>
      <c r="E1788">
        <v>126</v>
      </c>
      <c r="F1788">
        <v>21</v>
      </c>
      <c r="G1788">
        <v>0.16666666666666699</v>
      </c>
      <c r="H1788" t="s">
        <v>81</v>
      </c>
    </row>
    <row r="1789" spans="1:8" x14ac:dyDescent="0.25">
      <c r="A1789" s="1">
        <v>43862</v>
      </c>
      <c r="B1789" t="s">
        <v>145</v>
      </c>
      <c r="C1789" t="s">
        <v>47</v>
      </c>
      <c r="D1789">
        <v>229</v>
      </c>
      <c r="E1789">
        <v>211</v>
      </c>
      <c r="F1789">
        <v>18</v>
      </c>
      <c r="G1789">
        <v>8.5308056872037893E-2</v>
      </c>
      <c r="H1789" t="s">
        <v>81</v>
      </c>
    </row>
    <row r="1790" spans="1:8" x14ac:dyDescent="0.25">
      <c r="A1790" s="1">
        <v>43862</v>
      </c>
      <c r="B1790" t="s">
        <v>145</v>
      </c>
      <c r="C1790" t="s">
        <v>48</v>
      </c>
      <c r="D1790">
        <v>89</v>
      </c>
      <c r="E1790">
        <v>61</v>
      </c>
      <c r="F1790">
        <v>28</v>
      </c>
      <c r="G1790">
        <v>0.45901639344262302</v>
      </c>
      <c r="H1790" t="s">
        <v>81</v>
      </c>
    </row>
    <row r="1791" spans="1:8" x14ac:dyDescent="0.25">
      <c r="A1791" s="1">
        <v>43862</v>
      </c>
      <c r="B1791" t="s">
        <v>145</v>
      </c>
      <c r="C1791" t="s">
        <v>50</v>
      </c>
      <c r="D1791">
        <v>312</v>
      </c>
      <c r="E1791">
        <v>329</v>
      </c>
      <c r="F1791">
        <v>-17</v>
      </c>
      <c r="G1791">
        <v>-5.1671732522796401E-2</v>
      </c>
      <c r="H1791" t="s">
        <v>81</v>
      </c>
    </row>
    <row r="1792" spans="1:8" x14ac:dyDescent="0.25">
      <c r="A1792" s="1">
        <v>43862</v>
      </c>
      <c r="B1792" t="s">
        <v>83</v>
      </c>
      <c r="C1792" t="s">
        <v>46</v>
      </c>
      <c r="D1792">
        <v>28</v>
      </c>
      <c r="E1792">
        <v>22</v>
      </c>
      <c r="F1792">
        <v>6</v>
      </c>
      <c r="G1792">
        <v>0.27272727272727298</v>
      </c>
      <c r="H1792" t="s">
        <v>81</v>
      </c>
    </row>
    <row r="1793" spans="1:8" x14ac:dyDescent="0.25">
      <c r="A1793" s="1">
        <v>43862</v>
      </c>
      <c r="B1793" t="s">
        <v>83</v>
      </c>
      <c r="C1793" t="s">
        <v>47</v>
      </c>
      <c r="D1793">
        <v>90</v>
      </c>
      <c r="E1793">
        <v>67</v>
      </c>
      <c r="F1793">
        <v>23</v>
      </c>
      <c r="G1793">
        <v>0.34328358208955201</v>
      </c>
      <c r="H1793" t="s">
        <v>81</v>
      </c>
    </row>
    <row r="1794" spans="1:8" x14ac:dyDescent="0.25">
      <c r="A1794" s="1">
        <v>43862</v>
      </c>
      <c r="B1794" t="s">
        <v>83</v>
      </c>
      <c r="C1794" t="s">
        <v>48</v>
      </c>
      <c r="D1794">
        <v>50</v>
      </c>
      <c r="E1794">
        <v>51</v>
      </c>
      <c r="F1794">
        <v>-1</v>
      </c>
      <c r="G1794">
        <v>-1.9607843137254902E-2</v>
      </c>
      <c r="H1794" t="s">
        <v>81</v>
      </c>
    </row>
    <row r="1795" spans="1:8" x14ac:dyDescent="0.25">
      <c r="A1795" s="1">
        <v>43862</v>
      </c>
      <c r="B1795" t="s">
        <v>83</v>
      </c>
      <c r="C1795" t="s">
        <v>50</v>
      </c>
      <c r="D1795">
        <v>55</v>
      </c>
      <c r="E1795">
        <v>72</v>
      </c>
      <c r="F1795">
        <v>-17</v>
      </c>
      <c r="G1795">
        <v>-0.23611111111111099</v>
      </c>
      <c r="H1795" t="s">
        <v>81</v>
      </c>
    </row>
    <row r="1796" spans="1:8" x14ac:dyDescent="0.25">
      <c r="A1796" s="1">
        <v>43862</v>
      </c>
      <c r="B1796" t="s">
        <v>84</v>
      </c>
      <c r="C1796" t="s">
        <v>46</v>
      </c>
      <c r="D1796">
        <v>169</v>
      </c>
      <c r="E1796">
        <v>183</v>
      </c>
      <c r="F1796">
        <v>-14</v>
      </c>
      <c r="G1796">
        <v>-7.6502732240437202E-2</v>
      </c>
      <c r="H1796" t="s">
        <v>81</v>
      </c>
    </row>
    <row r="1797" spans="1:8" x14ac:dyDescent="0.25">
      <c r="A1797" s="1">
        <v>43862</v>
      </c>
      <c r="B1797" t="s">
        <v>84</v>
      </c>
      <c r="C1797" t="s">
        <v>47</v>
      </c>
      <c r="D1797">
        <v>60</v>
      </c>
      <c r="E1797">
        <v>81</v>
      </c>
      <c r="F1797">
        <v>-21</v>
      </c>
      <c r="G1797">
        <v>-0.25925925925925902</v>
      </c>
      <c r="H1797" t="s">
        <v>81</v>
      </c>
    </row>
    <row r="1798" spans="1:8" x14ac:dyDescent="0.25">
      <c r="A1798" s="1">
        <v>43862</v>
      </c>
      <c r="B1798" t="s">
        <v>84</v>
      </c>
      <c r="C1798" t="s">
        <v>48</v>
      </c>
      <c r="D1798">
        <v>146</v>
      </c>
      <c r="E1798">
        <v>138</v>
      </c>
      <c r="F1798">
        <v>8</v>
      </c>
      <c r="G1798">
        <v>5.7971014492753603E-2</v>
      </c>
      <c r="H1798" t="s">
        <v>81</v>
      </c>
    </row>
    <row r="1799" spans="1:8" x14ac:dyDescent="0.25">
      <c r="A1799" s="1">
        <v>43862</v>
      </c>
      <c r="B1799" t="s">
        <v>84</v>
      </c>
      <c r="C1799" t="s">
        <v>50</v>
      </c>
      <c r="D1799">
        <v>6</v>
      </c>
      <c r="E1799">
        <v>8</v>
      </c>
      <c r="F1799">
        <v>-2</v>
      </c>
      <c r="G1799">
        <v>-0.25</v>
      </c>
      <c r="H1799" t="s">
        <v>81</v>
      </c>
    </row>
    <row r="1800" spans="1:8" x14ac:dyDescent="0.25">
      <c r="A1800" s="1">
        <v>43862</v>
      </c>
      <c r="B1800" t="s">
        <v>85</v>
      </c>
      <c r="C1800" t="s">
        <v>46</v>
      </c>
      <c r="D1800">
        <v>130</v>
      </c>
      <c r="E1800">
        <v>126</v>
      </c>
      <c r="F1800">
        <v>4</v>
      </c>
      <c r="G1800">
        <v>3.1746031746031703E-2</v>
      </c>
      <c r="H1800" t="s">
        <v>81</v>
      </c>
    </row>
    <row r="1801" spans="1:8" x14ac:dyDescent="0.25">
      <c r="A1801" s="1">
        <v>43862</v>
      </c>
      <c r="B1801" t="s">
        <v>85</v>
      </c>
      <c r="C1801" t="s">
        <v>47</v>
      </c>
      <c r="D1801">
        <v>213</v>
      </c>
      <c r="E1801">
        <v>210</v>
      </c>
      <c r="F1801">
        <v>3</v>
      </c>
      <c r="G1801">
        <v>1.4285714285714299E-2</v>
      </c>
      <c r="H1801" t="s">
        <v>81</v>
      </c>
    </row>
    <row r="1802" spans="1:8" x14ac:dyDescent="0.25">
      <c r="A1802" s="1">
        <v>43862</v>
      </c>
      <c r="B1802" t="s">
        <v>85</v>
      </c>
      <c r="C1802" t="s">
        <v>48</v>
      </c>
      <c r="D1802">
        <v>137</v>
      </c>
      <c r="E1802">
        <v>150</v>
      </c>
      <c r="F1802">
        <v>-13</v>
      </c>
      <c r="G1802">
        <v>-8.6666666666666697E-2</v>
      </c>
      <c r="H1802" t="s">
        <v>81</v>
      </c>
    </row>
    <row r="1803" spans="1:8" x14ac:dyDescent="0.25">
      <c r="A1803" s="1">
        <v>43862</v>
      </c>
      <c r="B1803" t="s">
        <v>85</v>
      </c>
      <c r="C1803" t="s">
        <v>49</v>
      </c>
      <c r="D1803">
        <v>1039</v>
      </c>
      <c r="E1803">
        <v>989</v>
      </c>
      <c r="F1803">
        <v>50</v>
      </c>
      <c r="G1803">
        <v>5.0556117290192097E-2</v>
      </c>
      <c r="H1803" t="s">
        <v>81</v>
      </c>
    </row>
    <row r="1804" spans="1:8" x14ac:dyDescent="0.25">
      <c r="A1804" s="1">
        <v>43862</v>
      </c>
      <c r="B1804" t="s">
        <v>85</v>
      </c>
      <c r="C1804" t="s">
        <v>50</v>
      </c>
      <c r="D1804">
        <v>1724</v>
      </c>
      <c r="E1804">
        <v>1784</v>
      </c>
      <c r="F1804">
        <v>-60</v>
      </c>
      <c r="G1804">
        <v>-3.3632286995515702E-2</v>
      </c>
      <c r="H1804" t="s">
        <v>81</v>
      </c>
    </row>
    <row r="1805" spans="1:8" x14ac:dyDescent="0.25">
      <c r="A1805" s="1">
        <v>43862</v>
      </c>
      <c r="B1805" t="s">
        <v>146</v>
      </c>
      <c r="C1805" t="s">
        <v>46</v>
      </c>
      <c r="D1805">
        <v>18</v>
      </c>
      <c r="E1805">
        <v>25</v>
      </c>
      <c r="F1805">
        <v>-7</v>
      </c>
      <c r="G1805">
        <v>-0.28000000000000003</v>
      </c>
      <c r="H1805" t="s">
        <v>81</v>
      </c>
    </row>
    <row r="1806" spans="1:8" x14ac:dyDescent="0.25">
      <c r="A1806" s="1">
        <v>43862</v>
      </c>
      <c r="B1806" t="s">
        <v>146</v>
      </c>
      <c r="C1806" t="s">
        <v>47</v>
      </c>
      <c r="D1806">
        <v>39</v>
      </c>
      <c r="E1806">
        <v>29</v>
      </c>
      <c r="F1806">
        <v>10</v>
      </c>
      <c r="G1806">
        <v>0.34482758620689702</v>
      </c>
      <c r="H1806" t="s">
        <v>81</v>
      </c>
    </row>
    <row r="1807" spans="1:8" x14ac:dyDescent="0.25">
      <c r="A1807" s="1">
        <v>43862</v>
      </c>
      <c r="B1807" t="s">
        <v>146</v>
      </c>
      <c r="C1807" t="s">
        <v>48</v>
      </c>
      <c r="D1807">
        <v>13</v>
      </c>
      <c r="E1807">
        <v>16</v>
      </c>
      <c r="F1807">
        <v>-3</v>
      </c>
      <c r="G1807">
        <v>-0.1875</v>
      </c>
      <c r="H1807" t="s">
        <v>81</v>
      </c>
    </row>
    <row r="1808" spans="1:8" x14ac:dyDescent="0.25">
      <c r="A1808" s="1">
        <v>43862</v>
      </c>
      <c r="B1808" t="s">
        <v>146</v>
      </c>
      <c r="C1808" t="s">
        <v>49</v>
      </c>
      <c r="D1808">
        <v>47</v>
      </c>
      <c r="E1808">
        <v>64</v>
      </c>
      <c r="F1808">
        <v>-17</v>
      </c>
      <c r="G1808">
        <v>-0.265625</v>
      </c>
      <c r="H1808" t="s">
        <v>81</v>
      </c>
    </row>
    <row r="1809" spans="1:8" x14ac:dyDescent="0.25">
      <c r="A1809" s="1">
        <v>43862</v>
      </c>
      <c r="B1809" t="s">
        <v>146</v>
      </c>
      <c r="C1809" t="s">
        <v>50</v>
      </c>
      <c r="D1809">
        <v>64</v>
      </c>
      <c r="E1809">
        <v>43</v>
      </c>
      <c r="F1809">
        <v>21</v>
      </c>
      <c r="G1809">
        <v>0.48837209302325602</v>
      </c>
      <c r="H1809" t="s">
        <v>81</v>
      </c>
    </row>
    <row r="1810" spans="1:8" x14ac:dyDescent="0.25">
      <c r="A1810" s="1">
        <v>43862</v>
      </c>
      <c r="B1810" t="s">
        <v>86</v>
      </c>
      <c r="C1810" t="s">
        <v>46</v>
      </c>
      <c r="D1810">
        <v>599</v>
      </c>
      <c r="E1810">
        <v>554</v>
      </c>
      <c r="F1810">
        <v>45</v>
      </c>
      <c r="G1810">
        <v>8.1227436823104696E-2</v>
      </c>
      <c r="H1810" t="s">
        <v>81</v>
      </c>
    </row>
    <row r="1811" spans="1:8" x14ac:dyDescent="0.25">
      <c r="A1811" s="1">
        <v>43862</v>
      </c>
      <c r="B1811" t="s">
        <v>86</v>
      </c>
      <c r="C1811" t="s">
        <v>47</v>
      </c>
      <c r="D1811">
        <v>578</v>
      </c>
      <c r="E1811">
        <v>538</v>
      </c>
      <c r="F1811">
        <v>40</v>
      </c>
      <c r="G1811">
        <v>7.4349442379182201E-2</v>
      </c>
      <c r="H1811" t="s">
        <v>81</v>
      </c>
    </row>
    <row r="1812" spans="1:8" x14ac:dyDescent="0.25">
      <c r="A1812" s="1">
        <v>43862</v>
      </c>
      <c r="B1812" t="s">
        <v>86</v>
      </c>
      <c r="C1812" t="s">
        <v>48</v>
      </c>
      <c r="D1812">
        <v>316</v>
      </c>
      <c r="E1812">
        <v>303</v>
      </c>
      <c r="F1812">
        <v>13</v>
      </c>
      <c r="G1812">
        <v>4.2904290429042903E-2</v>
      </c>
      <c r="H1812" t="s">
        <v>81</v>
      </c>
    </row>
    <row r="1813" spans="1:8" x14ac:dyDescent="0.25">
      <c r="A1813" s="1">
        <v>43862</v>
      </c>
      <c r="B1813" t="s">
        <v>86</v>
      </c>
      <c r="C1813" t="s">
        <v>49</v>
      </c>
      <c r="D1813">
        <v>383</v>
      </c>
      <c r="E1813">
        <v>254</v>
      </c>
      <c r="F1813">
        <v>129</v>
      </c>
      <c r="G1813">
        <v>0.50787401574803104</v>
      </c>
      <c r="H1813" t="s">
        <v>81</v>
      </c>
    </row>
    <row r="1814" spans="1:8" x14ac:dyDescent="0.25">
      <c r="A1814" s="1">
        <v>43862</v>
      </c>
      <c r="B1814" t="s">
        <v>86</v>
      </c>
      <c r="C1814" t="s">
        <v>50</v>
      </c>
      <c r="D1814">
        <v>1100</v>
      </c>
      <c r="E1814">
        <v>1076</v>
      </c>
      <c r="F1814">
        <v>24</v>
      </c>
      <c r="G1814">
        <v>2.2304832713754601E-2</v>
      </c>
      <c r="H1814" t="s">
        <v>81</v>
      </c>
    </row>
    <row r="1815" spans="1:8" x14ac:dyDescent="0.25">
      <c r="A1815" s="1">
        <v>43862</v>
      </c>
      <c r="B1815" t="s">
        <v>87</v>
      </c>
      <c r="C1815" t="s">
        <v>46</v>
      </c>
      <c r="D1815">
        <v>25</v>
      </c>
      <c r="E1815">
        <v>32</v>
      </c>
      <c r="F1815">
        <v>-7</v>
      </c>
      <c r="G1815">
        <v>-0.21875</v>
      </c>
      <c r="H1815" t="s">
        <v>81</v>
      </c>
    </row>
    <row r="1816" spans="1:8" x14ac:dyDescent="0.25">
      <c r="A1816" s="1">
        <v>43862</v>
      </c>
      <c r="B1816" t="s">
        <v>87</v>
      </c>
      <c r="C1816" t="s">
        <v>47</v>
      </c>
      <c r="D1816">
        <v>115</v>
      </c>
      <c r="E1816">
        <v>100</v>
      </c>
      <c r="F1816">
        <v>15</v>
      </c>
      <c r="G1816">
        <v>0.15</v>
      </c>
      <c r="H1816" t="s">
        <v>81</v>
      </c>
    </row>
    <row r="1817" spans="1:8" x14ac:dyDescent="0.25">
      <c r="A1817" s="1">
        <v>43862</v>
      </c>
      <c r="B1817" t="s">
        <v>87</v>
      </c>
      <c r="C1817" t="s">
        <v>48</v>
      </c>
      <c r="D1817">
        <v>43</v>
      </c>
      <c r="E1817">
        <v>36</v>
      </c>
      <c r="F1817">
        <v>7</v>
      </c>
      <c r="G1817">
        <v>0.194444444444444</v>
      </c>
      <c r="H1817" t="s">
        <v>81</v>
      </c>
    </row>
    <row r="1818" spans="1:8" x14ac:dyDescent="0.25">
      <c r="A1818" s="1">
        <v>43862</v>
      </c>
      <c r="B1818" t="s">
        <v>87</v>
      </c>
      <c r="C1818" t="s">
        <v>50</v>
      </c>
      <c r="D1818">
        <v>82</v>
      </c>
      <c r="E1818">
        <v>60</v>
      </c>
      <c r="F1818">
        <v>22</v>
      </c>
      <c r="G1818">
        <v>0.36666666666666697</v>
      </c>
      <c r="H1818" t="s">
        <v>81</v>
      </c>
    </row>
    <row r="1819" spans="1:8" x14ac:dyDescent="0.25">
      <c r="A1819" s="1">
        <v>43862</v>
      </c>
      <c r="B1819" t="s">
        <v>88</v>
      </c>
      <c r="C1819" t="s">
        <v>46</v>
      </c>
      <c r="D1819">
        <v>210</v>
      </c>
      <c r="E1819">
        <v>210</v>
      </c>
      <c r="F1819">
        <v>0</v>
      </c>
      <c r="G1819">
        <v>0</v>
      </c>
      <c r="H1819" t="s">
        <v>81</v>
      </c>
    </row>
    <row r="1820" spans="1:8" x14ac:dyDescent="0.25">
      <c r="A1820" s="1">
        <v>43862</v>
      </c>
      <c r="B1820" t="s">
        <v>88</v>
      </c>
      <c r="C1820" t="s">
        <v>47</v>
      </c>
      <c r="D1820">
        <v>316</v>
      </c>
      <c r="E1820">
        <v>299</v>
      </c>
      <c r="F1820">
        <v>17</v>
      </c>
      <c r="G1820">
        <v>5.6856187290969903E-2</v>
      </c>
      <c r="H1820" t="s">
        <v>81</v>
      </c>
    </row>
    <row r="1821" spans="1:8" x14ac:dyDescent="0.25">
      <c r="A1821" s="1">
        <v>43862</v>
      </c>
      <c r="B1821" t="s">
        <v>88</v>
      </c>
      <c r="C1821" t="s">
        <v>48</v>
      </c>
      <c r="D1821">
        <v>132</v>
      </c>
      <c r="E1821">
        <v>128</v>
      </c>
      <c r="F1821">
        <v>4</v>
      </c>
      <c r="G1821">
        <v>3.125E-2</v>
      </c>
      <c r="H1821" t="s">
        <v>81</v>
      </c>
    </row>
    <row r="1822" spans="1:8" x14ac:dyDescent="0.25">
      <c r="A1822" s="1">
        <v>43862</v>
      </c>
      <c r="B1822" t="s">
        <v>88</v>
      </c>
      <c r="C1822" t="s">
        <v>49</v>
      </c>
      <c r="D1822">
        <v>47</v>
      </c>
      <c r="E1822">
        <v>64</v>
      </c>
      <c r="F1822">
        <v>-17</v>
      </c>
      <c r="G1822">
        <v>-0.265625</v>
      </c>
      <c r="H1822" t="s">
        <v>81</v>
      </c>
    </row>
    <row r="1823" spans="1:8" x14ac:dyDescent="0.25">
      <c r="A1823" s="1">
        <v>43862</v>
      </c>
      <c r="B1823" t="s">
        <v>88</v>
      </c>
      <c r="C1823" t="s">
        <v>50</v>
      </c>
      <c r="D1823">
        <v>647</v>
      </c>
      <c r="E1823">
        <v>648</v>
      </c>
      <c r="F1823">
        <v>-1</v>
      </c>
      <c r="G1823">
        <v>-1.54320987654321E-3</v>
      </c>
      <c r="H1823" t="s">
        <v>81</v>
      </c>
    </row>
    <row r="1824" spans="1:8" x14ac:dyDescent="0.25">
      <c r="A1824" s="1">
        <v>43862</v>
      </c>
      <c r="B1824" t="s">
        <v>89</v>
      </c>
      <c r="C1824" t="s">
        <v>46</v>
      </c>
      <c r="D1824">
        <v>548</v>
      </c>
      <c r="E1824">
        <v>528</v>
      </c>
      <c r="F1824">
        <v>20</v>
      </c>
      <c r="G1824">
        <v>3.7878787878787901E-2</v>
      </c>
      <c r="H1824" t="s">
        <v>81</v>
      </c>
    </row>
    <row r="1825" spans="1:8" x14ac:dyDescent="0.25">
      <c r="A1825" s="1">
        <v>43862</v>
      </c>
      <c r="B1825" t="s">
        <v>89</v>
      </c>
      <c r="C1825" t="s">
        <v>47</v>
      </c>
      <c r="D1825">
        <v>568</v>
      </c>
      <c r="E1825">
        <v>520</v>
      </c>
      <c r="F1825">
        <v>48</v>
      </c>
      <c r="G1825">
        <v>9.2307692307692299E-2</v>
      </c>
      <c r="H1825" t="s">
        <v>81</v>
      </c>
    </row>
    <row r="1826" spans="1:8" x14ac:dyDescent="0.25">
      <c r="A1826" s="1">
        <v>43862</v>
      </c>
      <c r="B1826" t="s">
        <v>89</v>
      </c>
      <c r="C1826" t="s">
        <v>48</v>
      </c>
      <c r="D1826">
        <v>289</v>
      </c>
      <c r="E1826">
        <v>276</v>
      </c>
      <c r="F1826">
        <v>13</v>
      </c>
      <c r="G1826">
        <v>4.7101449275362299E-2</v>
      </c>
      <c r="H1826" t="s">
        <v>81</v>
      </c>
    </row>
    <row r="1827" spans="1:8" x14ac:dyDescent="0.25">
      <c r="A1827" s="1">
        <v>43862</v>
      </c>
      <c r="B1827" t="s">
        <v>89</v>
      </c>
      <c r="C1827" t="s">
        <v>50</v>
      </c>
      <c r="D1827">
        <v>529</v>
      </c>
      <c r="E1827">
        <v>557</v>
      </c>
      <c r="F1827">
        <v>-28</v>
      </c>
      <c r="G1827">
        <v>-5.0269299820466802E-2</v>
      </c>
      <c r="H1827" t="s">
        <v>81</v>
      </c>
    </row>
    <row r="1828" spans="1:8" x14ac:dyDescent="0.25">
      <c r="A1828" s="1">
        <v>43862</v>
      </c>
      <c r="B1828" t="s">
        <v>90</v>
      </c>
      <c r="C1828" t="s">
        <v>46</v>
      </c>
      <c r="D1828">
        <v>69</v>
      </c>
      <c r="E1828">
        <v>64</v>
      </c>
      <c r="F1828">
        <v>5</v>
      </c>
      <c r="G1828">
        <v>7.8125E-2</v>
      </c>
      <c r="H1828" t="s">
        <v>81</v>
      </c>
    </row>
    <row r="1829" spans="1:8" x14ac:dyDescent="0.25">
      <c r="A1829" s="1">
        <v>43862</v>
      </c>
      <c r="B1829" t="s">
        <v>90</v>
      </c>
      <c r="C1829" t="s">
        <v>47</v>
      </c>
      <c r="D1829">
        <v>163</v>
      </c>
      <c r="E1829">
        <v>175</v>
      </c>
      <c r="F1829">
        <v>-12</v>
      </c>
      <c r="G1829">
        <v>-6.8571428571428603E-2</v>
      </c>
      <c r="H1829" t="s">
        <v>81</v>
      </c>
    </row>
    <row r="1830" spans="1:8" x14ac:dyDescent="0.25">
      <c r="A1830" s="1">
        <v>43862</v>
      </c>
      <c r="B1830" t="s">
        <v>90</v>
      </c>
      <c r="C1830" t="s">
        <v>48</v>
      </c>
      <c r="D1830">
        <v>114</v>
      </c>
      <c r="E1830">
        <v>109</v>
      </c>
      <c r="F1830">
        <v>5</v>
      </c>
      <c r="G1830">
        <v>4.5871559633027498E-2</v>
      </c>
      <c r="H1830" t="s">
        <v>81</v>
      </c>
    </row>
    <row r="1831" spans="1:8" x14ac:dyDescent="0.25">
      <c r="A1831" s="1">
        <v>43862</v>
      </c>
      <c r="B1831" t="s">
        <v>90</v>
      </c>
      <c r="C1831" t="s">
        <v>50</v>
      </c>
      <c r="D1831">
        <v>439</v>
      </c>
      <c r="E1831">
        <v>390</v>
      </c>
      <c r="F1831">
        <v>49</v>
      </c>
      <c r="G1831">
        <v>0.125641025641026</v>
      </c>
      <c r="H1831" t="s">
        <v>81</v>
      </c>
    </row>
    <row r="1832" spans="1:8" x14ac:dyDescent="0.25">
      <c r="A1832" s="1">
        <v>43862</v>
      </c>
      <c r="B1832" t="s">
        <v>147</v>
      </c>
      <c r="C1832" t="s">
        <v>46</v>
      </c>
      <c r="D1832">
        <v>25</v>
      </c>
      <c r="E1832">
        <v>27</v>
      </c>
      <c r="F1832">
        <v>-2</v>
      </c>
      <c r="G1832">
        <v>-7.4074074074074098E-2</v>
      </c>
      <c r="H1832" t="s">
        <v>81</v>
      </c>
    </row>
    <row r="1833" spans="1:8" x14ac:dyDescent="0.25">
      <c r="A1833" s="1">
        <v>43862</v>
      </c>
      <c r="B1833" t="s">
        <v>147</v>
      </c>
      <c r="C1833" t="s">
        <v>47</v>
      </c>
      <c r="D1833">
        <v>27</v>
      </c>
      <c r="E1833">
        <v>30</v>
      </c>
      <c r="F1833">
        <v>-3</v>
      </c>
      <c r="G1833">
        <v>-0.1</v>
      </c>
      <c r="H1833" t="s">
        <v>81</v>
      </c>
    </row>
    <row r="1834" spans="1:8" x14ac:dyDescent="0.25">
      <c r="A1834" s="1">
        <v>43862</v>
      </c>
      <c r="B1834" t="s">
        <v>147</v>
      </c>
      <c r="C1834" t="s">
        <v>48</v>
      </c>
      <c r="D1834">
        <v>17</v>
      </c>
      <c r="E1834">
        <v>21</v>
      </c>
      <c r="F1834">
        <v>-4</v>
      </c>
      <c r="G1834">
        <v>-0.19047619047618999</v>
      </c>
      <c r="H1834" t="s">
        <v>81</v>
      </c>
    </row>
    <row r="1835" spans="1:8" x14ac:dyDescent="0.25">
      <c r="A1835" s="1">
        <v>43862</v>
      </c>
      <c r="B1835" t="s">
        <v>147</v>
      </c>
      <c r="C1835" t="s">
        <v>50</v>
      </c>
      <c r="D1835">
        <v>72</v>
      </c>
      <c r="E1835">
        <v>70</v>
      </c>
      <c r="F1835">
        <v>2</v>
      </c>
      <c r="G1835">
        <v>2.8571428571428598E-2</v>
      </c>
      <c r="H1835" t="s">
        <v>81</v>
      </c>
    </row>
    <row r="1836" spans="1:8" x14ac:dyDescent="0.25">
      <c r="A1836" s="1">
        <v>43862</v>
      </c>
      <c r="B1836" t="s">
        <v>148</v>
      </c>
      <c r="C1836" t="s">
        <v>46</v>
      </c>
      <c r="D1836">
        <v>149</v>
      </c>
      <c r="E1836">
        <v>160</v>
      </c>
      <c r="F1836">
        <v>-11</v>
      </c>
      <c r="G1836">
        <v>-6.8750000000000006E-2</v>
      </c>
      <c r="H1836" t="s">
        <v>81</v>
      </c>
    </row>
    <row r="1837" spans="1:8" x14ac:dyDescent="0.25">
      <c r="A1837" s="1">
        <v>43862</v>
      </c>
      <c r="B1837" t="s">
        <v>148</v>
      </c>
      <c r="C1837" t="s">
        <v>47</v>
      </c>
      <c r="D1837">
        <v>190</v>
      </c>
      <c r="E1837">
        <v>210</v>
      </c>
      <c r="F1837">
        <v>-20</v>
      </c>
      <c r="G1837">
        <v>-9.5238095238095205E-2</v>
      </c>
      <c r="H1837" t="s">
        <v>81</v>
      </c>
    </row>
    <row r="1838" spans="1:8" x14ac:dyDescent="0.25">
      <c r="A1838" s="1">
        <v>43862</v>
      </c>
      <c r="B1838" t="s">
        <v>148</v>
      </c>
      <c r="C1838" t="s">
        <v>48</v>
      </c>
      <c r="D1838">
        <v>131</v>
      </c>
      <c r="E1838">
        <v>123</v>
      </c>
      <c r="F1838">
        <v>8</v>
      </c>
      <c r="G1838">
        <v>6.50406504065041E-2</v>
      </c>
      <c r="H1838" t="s">
        <v>81</v>
      </c>
    </row>
    <row r="1839" spans="1:8" x14ac:dyDescent="0.25">
      <c r="A1839" s="1">
        <v>43862</v>
      </c>
      <c r="B1839" t="s">
        <v>148</v>
      </c>
      <c r="C1839" t="s">
        <v>50</v>
      </c>
      <c r="D1839">
        <v>207</v>
      </c>
      <c r="E1839">
        <v>238</v>
      </c>
      <c r="F1839">
        <v>-31</v>
      </c>
      <c r="G1839">
        <v>-0.130252100840336</v>
      </c>
      <c r="H1839" t="s">
        <v>81</v>
      </c>
    </row>
    <row r="1840" spans="1:8" x14ac:dyDescent="0.25">
      <c r="A1840" s="1">
        <v>43862</v>
      </c>
      <c r="B1840" t="s">
        <v>149</v>
      </c>
      <c r="C1840" t="s">
        <v>46</v>
      </c>
      <c r="D1840">
        <v>42</v>
      </c>
      <c r="E1840">
        <v>41</v>
      </c>
      <c r="F1840">
        <v>1</v>
      </c>
      <c r="G1840">
        <v>2.4390243902439001E-2</v>
      </c>
      <c r="H1840" t="s">
        <v>81</v>
      </c>
    </row>
    <row r="1841" spans="1:8" x14ac:dyDescent="0.25">
      <c r="A1841" s="1">
        <v>43862</v>
      </c>
      <c r="B1841" t="s">
        <v>149</v>
      </c>
      <c r="C1841" t="s">
        <v>47</v>
      </c>
      <c r="D1841">
        <v>100</v>
      </c>
      <c r="E1841">
        <v>120</v>
      </c>
      <c r="F1841">
        <v>-20</v>
      </c>
      <c r="G1841">
        <v>-0.16666666666666699</v>
      </c>
      <c r="H1841" t="s">
        <v>81</v>
      </c>
    </row>
    <row r="1842" spans="1:8" x14ac:dyDescent="0.25">
      <c r="A1842" s="1">
        <v>43862</v>
      </c>
      <c r="B1842" t="s">
        <v>149</v>
      </c>
      <c r="C1842" t="s">
        <v>48</v>
      </c>
      <c r="D1842">
        <v>101</v>
      </c>
      <c r="E1842">
        <v>97</v>
      </c>
      <c r="F1842">
        <v>4</v>
      </c>
      <c r="G1842">
        <v>4.1237113402061903E-2</v>
      </c>
      <c r="H1842" t="s">
        <v>81</v>
      </c>
    </row>
    <row r="1843" spans="1:8" x14ac:dyDescent="0.25">
      <c r="A1843" s="1">
        <v>43862</v>
      </c>
      <c r="B1843" t="s">
        <v>149</v>
      </c>
      <c r="C1843" t="s">
        <v>50</v>
      </c>
      <c r="D1843">
        <v>355</v>
      </c>
      <c r="E1843">
        <v>322</v>
      </c>
      <c r="F1843">
        <v>33</v>
      </c>
      <c r="G1843">
        <v>0.102484472049689</v>
      </c>
      <c r="H1843" t="s">
        <v>81</v>
      </c>
    </row>
    <row r="1844" spans="1:8" x14ac:dyDescent="0.25">
      <c r="A1844" s="1">
        <v>43862</v>
      </c>
      <c r="B1844" t="s">
        <v>150</v>
      </c>
      <c r="C1844" t="s">
        <v>46</v>
      </c>
      <c r="D1844">
        <v>168</v>
      </c>
      <c r="E1844">
        <v>164</v>
      </c>
      <c r="F1844">
        <v>4</v>
      </c>
      <c r="G1844">
        <v>2.4390243902439001E-2</v>
      </c>
      <c r="H1844" t="s">
        <v>81</v>
      </c>
    </row>
    <row r="1845" spans="1:8" x14ac:dyDescent="0.25">
      <c r="A1845" s="1">
        <v>43862</v>
      </c>
      <c r="B1845" t="s">
        <v>150</v>
      </c>
      <c r="C1845" t="s">
        <v>47</v>
      </c>
      <c r="D1845">
        <v>91</v>
      </c>
      <c r="E1845">
        <v>104</v>
      </c>
      <c r="F1845">
        <v>-13</v>
      </c>
      <c r="G1845">
        <v>-0.125</v>
      </c>
      <c r="H1845" t="s">
        <v>81</v>
      </c>
    </row>
    <row r="1846" spans="1:8" x14ac:dyDescent="0.25">
      <c r="A1846" s="1">
        <v>43862</v>
      </c>
      <c r="B1846" t="s">
        <v>150</v>
      </c>
      <c r="C1846" t="s">
        <v>48</v>
      </c>
      <c r="D1846">
        <v>109</v>
      </c>
      <c r="E1846">
        <v>63</v>
      </c>
      <c r="F1846">
        <v>46</v>
      </c>
      <c r="G1846">
        <v>0.73015873015873001</v>
      </c>
      <c r="H1846" t="s">
        <v>81</v>
      </c>
    </row>
    <row r="1847" spans="1:8" x14ac:dyDescent="0.25">
      <c r="A1847" s="1">
        <v>43862</v>
      </c>
      <c r="B1847" t="s">
        <v>150</v>
      </c>
      <c r="C1847" t="s">
        <v>50</v>
      </c>
      <c r="D1847">
        <v>61</v>
      </c>
      <c r="E1847">
        <v>75</v>
      </c>
      <c r="F1847">
        <v>-14</v>
      </c>
      <c r="G1847">
        <v>-0.18666666666666701</v>
      </c>
      <c r="H1847" t="s">
        <v>81</v>
      </c>
    </row>
    <row r="1848" spans="1:8" x14ac:dyDescent="0.25">
      <c r="A1848" s="1">
        <v>43862</v>
      </c>
      <c r="B1848" t="s">
        <v>91</v>
      </c>
      <c r="C1848" t="s">
        <v>46</v>
      </c>
      <c r="D1848">
        <v>981</v>
      </c>
      <c r="E1848">
        <v>1024</v>
      </c>
      <c r="F1848">
        <v>-43</v>
      </c>
      <c r="G1848">
        <v>-4.19921875E-2</v>
      </c>
      <c r="H1848" t="s">
        <v>81</v>
      </c>
    </row>
    <row r="1849" spans="1:8" x14ac:dyDescent="0.25">
      <c r="A1849" s="1">
        <v>43862</v>
      </c>
      <c r="B1849" t="s">
        <v>91</v>
      </c>
      <c r="C1849" t="s">
        <v>47</v>
      </c>
      <c r="D1849">
        <v>610</v>
      </c>
      <c r="E1849">
        <v>642</v>
      </c>
      <c r="F1849">
        <v>-32</v>
      </c>
      <c r="G1849">
        <v>-4.9844236760124602E-2</v>
      </c>
      <c r="H1849" t="s">
        <v>81</v>
      </c>
    </row>
    <row r="1850" spans="1:8" x14ac:dyDescent="0.25">
      <c r="A1850" s="1">
        <v>43862</v>
      </c>
      <c r="B1850" t="s">
        <v>91</v>
      </c>
      <c r="C1850" t="s">
        <v>48</v>
      </c>
      <c r="D1850">
        <v>591</v>
      </c>
      <c r="E1850">
        <v>541</v>
      </c>
      <c r="F1850">
        <v>50</v>
      </c>
      <c r="G1850">
        <v>9.24214417744917E-2</v>
      </c>
      <c r="H1850" t="s">
        <v>81</v>
      </c>
    </row>
    <row r="1851" spans="1:8" x14ac:dyDescent="0.25">
      <c r="A1851" s="1">
        <v>43862</v>
      </c>
      <c r="B1851" t="s">
        <v>91</v>
      </c>
      <c r="C1851" t="s">
        <v>50</v>
      </c>
      <c r="D1851">
        <v>776</v>
      </c>
      <c r="E1851">
        <v>800</v>
      </c>
      <c r="F1851">
        <v>-24</v>
      </c>
      <c r="G1851">
        <v>-0.03</v>
      </c>
      <c r="H1851" t="s">
        <v>81</v>
      </c>
    </row>
    <row r="1852" spans="1:8" x14ac:dyDescent="0.25">
      <c r="A1852" s="1">
        <v>43862</v>
      </c>
      <c r="B1852" t="s">
        <v>151</v>
      </c>
      <c r="C1852" t="s">
        <v>46</v>
      </c>
      <c r="D1852">
        <v>56</v>
      </c>
      <c r="E1852">
        <v>59</v>
      </c>
      <c r="F1852">
        <v>-3</v>
      </c>
      <c r="G1852">
        <v>-5.0847457627118599E-2</v>
      </c>
      <c r="H1852" t="s">
        <v>81</v>
      </c>
    </row>
    <row r="1853" spans="1:8" x14ac:dyDescent="0.25">
      <c r="A1853" s="1">
        <v>43862</v>
      </c>
      <c r="B1853" t="s">
        <v>151</v>
      </c>
      <c r="C1853" t="s">
        <v>47</v>
      </c>
      <c r="D1853">
        <v>112</v>
      </c>
      <c r="E1853">
        <v>114</v>
      </c>
      <c r="F1853">
        <v>-2</v>
      </c>
      <c r="G1853">
        <v>-1.7543859649122799E-2</v>
      </c>
      <c r="H1853" t="s">
        <v>81</v>
      </c>
    </row>
    <row r="1854" spans="1:8" x14ac:dyDescent="0.25">
      <c r="A1854" s="1">
        <v>43862</v>
      </c>
      <c r="B1854" t="s">
        <v>151</v>
      </c>
      <c r="C1854" t="s">
        <v>48</v>
      </c>
      <c r="D1854">
        <v>41</v>
      </c>
      <c r="E1854">
        <v>38</v>
      </c>
      <c r="F1854">
        <v>3</v>
      </c>
      <c r="G1854">
        <v>7.8947368421052599E-2</v>
      </c>
      <c r="H1854" t="s">
        <v>81</v>
      </c>
    </row>
    <row r="1855" spans="1:8" x14ac:dyDescent="0.25">
      <c r="A1855" s="1">
        <v>43862</v>
      </c>
      <c r="B1855" t="s">
        <v>151</v>
      </c>
      <c r="C1855" t="s">
        <v>50</v>
      </c>
      <c r="D1855">
        <v>47</v>
      </c>
      <c r="E1855">
        <v>80</v>
      </c>
      <c r="F1855">
        <v>-33</v>
      </c>
      <c r="G1855">
        <v>-0.41249999999999998</v>
      </c>
      <c r="H1855" t="s">
        <v>81</v>
      </c>
    </row>
    <row r="1856" spans="1:8" x14ac:dyDescent="0.25">
      <c r="A1856" s="1">
        <v>43862</v>
      </c>
      <c r="B1856" t="s">
        <v>92</v>
      </c>
      <c r="C1856" t="s">
        <v>46</v>
      </c>
      <c r="D1856">
        <v>22</v>
      </c>
      <c r="E1856">
        <v>35</v>
      </c>
      <c r="F1856">
        <v>-13</v>
      </c>
      <c r="G1856">
        <v>-0.371428571428571</v>
      </c>
      <c r="H1856" t="s">
        <v>81</v>
      </c>
    </row>
    <row r="1857" spans="1:8" x14ac:dyDescent="0.25">
      <c r="A1857" s="1">
        <v>43862</v>
      </c>
      <c r="B1857" t="s">
        <v>92</v>
      </c>
      <c r="C1857" t="s">
        <v>47</v>
      </c>
      <c r="D1857">
        <v>318</v>
      </c>
      <c r="E1857">
        <v>285</v>
      </c>
      <c r="F1857">
        <v>33</v>
      </c>
      <c r="G1857">
        <v>0.115789473684211</v>
      </c>
      <c r="H1857" t="s">
        <v>81</v>
      </c>
    </row>
    <row r="1858" spans="1:8" x14ac:dyDescent="0.25">
      <c r="A1858" s="1">
        <v>43862</v>
      </c>
      <c r="B1858" t="s">
        <v>92</v>
      </c>
      <c r="C1858" t="s">
        <v>48</v>
      </c>
      <c r="D1858">
        <v>91</v>
      </c>
      <c r="E1858">
        <v>79</v>
      </c>
      <c r="F1858">
        <v>12</v>
      </c>
      <c r="G1858">
        <v>0.151898734177215</v>
      </c>
      <c r="H1858" t="s">
        <v>81</v>
      </c>
    </row>
    <row r="1859" spans="1:8" x14ac:dyDescent="0.25">
      <c r="A1859" s="1">
        <v>43862</v>
      </c>
      <c r="B1859" t="s">
        <v>92</v>
      </c>
      <c r="C1859" t="s">
        <v>50</v>
      </c>
      <c r="D1859">
        <v>561</v>
      </c>
      <c r="E1859">
        <v>536</v>
      </c>
      <c r="F1859">
        <v>25</v>
      </c>
      <c r="G1859">
        <v>4.6641791044776101E-2</v>
      </c>
      <c r="H1859" t="s">
        <v>81</v>
      </c>
    </row>
    <row r="1860" spans="1:8" x14ac:dyDescent="0.25">
      <c r="A1860" s="1">
        <v>43862</v>
      </c>
      <c r="B1860" t="s">
        <v>152</v>
      </c>
      <c r="C1860" t="s">
        <v>46</v>
      </c>
      <c r="D1860">
        <v>113</v>
      </c>
      <c r="E1860">
        <v>114</v>
      </c>
      <c r="F1860">
        <v>-1</v>
      </c>
      <c r="G1860">
        <v>-8.7719298245613996E-3</v>
      </c>
      <c r="H1860" t="s">
        <v>81</v>
      </c>
    </row>
    <row r="1861" spans="1:8" x14ac:dyDescent="0.25">
      <c r="A1861" s="1">
        <v>43862</v>
      </c>
      <c r="B1861" t="s">
        <v>152</v>
      </c>
      <c r="C1861" t="s">
        <v>47</v>
      </c>
      <c r="D1861">
        <v>99</v>
      </c>
      <c r="E1861">
        <v>92</v>
      </c>
      <c r="F1861">
        <v>7</v>
      </c>
      <c r="G1861">
        <v>7.6086956521739094E-2</v>
      </c>
      <c r="H1861" t="s">
        <v>81</v>
      </c>
    </row>
    <row r="1862" spans="1:8" x14ac:dyDescent="0.25">
      <c r="A1862" s="1">
        <v>43862</v>
      </c>
      <c r="B1862" t="s">
        <v>152</v>
      </c>
      <c r="C1862" t="s">
        <v>48</v>
      </c>
      <c r="D1862">
        <v>48</v>
      </c>
      <c r="E1862">
        <v>36</v>
      </c>
      <c r="F1862">
        <v>12</v>
      </c>
      <c r="G1862">
        <v>0.33333333333333298</v>
      </c>
      <c r="H1862" t="s">
        <v>81</v>
      </c>
    </row>
    <row r="1863" spans="1:8" x14ac:dyDescent="0.25">
      <c r="A1863" s="1">
        <v>43862</v>
      </c>
      <c r="B1863" t="s">
        <v>152</v>
      </c>
      <c r="C1863" t="s">
        <v>50</v>
      </c>
      <c r="D1863">
        <v>116</v>
      </c>
      <c r="E1863">
        <v>103</v>
      </c>
      <c r="F1863">
        <v>13</v>
      </c>
      <c r="G1863">
        <v>0.12621359223301001</v>
      </c>
      <c r="H1863" t="s">
        <v>81</v>
      </c>
    </row>
    <row r="1864" spans="1:8" x14ac:dyDescent="0.25">
      <c r="A1864" s="1">
        <v>43862</v>
      </c>
      <c r="B1864" t="s">
        <v>153</v>
      </c>
      <c r="C1864" t="s">
        <v>46</v>
      </c>
      <c r="D1864">
        <v>114</v>
      </c>
      <c r="E1864">
        <v>114</v>
      </c>
      <c r="F1864">
        <v>0</v>
      </c>
      <c r="G1864">
        <v>0</v>
      </c>
      <c r="H1864" t="s">
        <v>81</v>
      </c>
    </row>
    <row r="1865" spans="1:8" x14ac:dyDescent="0.25">
      <c r="A1865" s="1">
        <v>43862</v>
      </c>
      <c r="B1865" t="s">
        <v>153</v>
      </c>
      <c r="C1865" t="s">
        <v>47</v>
      </c>
      <c r="D1865">
        <v>69</v>
      </c>
      <c r="E1865">
        <v>49</v>
      </c>
      <c r="F1865">
        <v>20</v>
      </c>
      <c r="G1865">
        <v>0.40816326530612201</v>
      </c>
      <c r="H1865" t="s">
        <v>81</v>
      </c>
    </row>
    <row r="1866" spans="1:8" x14ac:dyDescent="0.25">
      <c r="A1866" s="1">
        <v>43862</v>
      </c>
      <c r="B1866" t="s">
        <v>153</v>
      </c>
      <c r="C1866" t="s">
        <v>48</v>
      </c>
      <c r="D1866">
        <v>35</v>
      </c>
      <c r="E1866">
        <v>41</v>
      </c>
      <c r="F1866">
        <v>-6</v>
      </c>
      <c r="G1866">
        <v>-0.146341463414634</v>
      </c>
      <c r="H1866" t="s">
        <v>81</v>
      </c>
    </row>
    <row r="1867" spans="1:8" x14ac:dyDescent="0.25">
      <c r="A1867" s="1">
        <v>43862</v>
      </c>
      <c r="B1867" t="s">
        <v>153</v>
      </c>
      <c r="C1867" t="s">
        <v>50</v>
      </c>
      <c r="D1867">
        <v>27</v>
      </c>
      <c r="E1867">
        <v>25</v>
      </c>
      <c r="F1867">
        <v>2</v>
      </c>
      <c r="G1867">
        <v>0.08</v>
      </c>
      <c r="H1867" t="s">
        <v>81</v>
      </c>
    </row>
    <row r="1868" spans="1:8" x14ac:dyDescent="0.25">
      <c r="A1868" s="1">
        <v>43862</v>
      </c>
      <c r="B1868" t="s">
        <v>154</v>
      </c>
      <c r="C1868" t="s">
        <v>46</v>
      </c>
      <c r="D1868">
        <v>27</v>
      </c>
      <c r="E1868">
        <v>23</v>
      </c>
      <c r="F1868">
        <v>4</v>
      </c>
      <c r="G1868">
        <v>0.173913043478261</v>
      </c>
      <c r="H1868" t="s">
        <v>81</v>
      </c>
    </row>
    <row r="1869" spans="1:8" x14ac:dyDescent="0.25">
      <c r="A1869" s="1">
        <v>43862</v>
      </c>
      <c r="B1869" t="s">
        <v>154</v>
      </c>
      <c r="C1869" t="s">
        <v>47</v>
      </c>
      <c r="D1869">
        <v>63</v>
      </c>
      <c r="E1869">
        <v>55</v>
      </c>
      <c r="F1869">
        <v>8</v>
      </c>
      <c r="G1869">
        <v>0.145454545454545</v>
      </c>
      <c r="H1869" t="s">
        <v>81</v>
      </c>
    </row>
    <row r="1870" spans="1:8" x14ac:dyDescent="0.25">
      <c r="A1870" s="1">
        <v>43862</v>
      </c>
      <c r="B1870" t="s">
        <v>154</v>
      </c>
      <c r="C1870" t="s">
        <v>48</v>
      </c>
      <c r="D1870">
        <v>13</v>
      </c>
      <c r="E1870">
        <v>12</v>
      </c>
      <c r="F1870">
        <v>1</v>
      </c>
      <c r="G1870">
        <v>8.3333333333333301E-2</v>
      </c>
      <c r="H1870" t="s">
        <v>81</v>
      </c>
    </row>
    <row r="1871" spans="1:8" x14ac:dyDescent="0.25">
      <c r="A1871" s="1">
        <v>43862</v>
      </c>
      <c r="B1871" t="s">
        <v>154</v>
      </c>
      <c r="C1871" t="s">
        <v>50</v>
      </c>
      <c r="D1871">
        <v>84</v>
      </c>
      <c r="E1871">
        <v>68</v>
      </c>
      <c r="F1871">
        <v>16</v>
      </c>
      <c r="G1871">
        <v>0.23529411764705899</v>
      </c>
      <c r="H1871" t="s">
        <v>81</v>
      </c>
    </row>
    <row r="1872" spans="1:8" x14ac:dyDescent="0.25">
      <c r="A1872" s="1">
        <v>43862</v>
      </c>
      <c r="B1872" t="s">
        <v>155</v>
      </c>
      <c r="C1872" t="s">
        <v>46</v>
      </c>
      <c r="D1872">
        <v>203</v>
      </c>
      <c r="E1872">
        <v>184</v>
      </c>
      <c r="F1872">
        <v>19</v>
      </c>
      <c r="G1872">
        <v>0.103260869565217</v>
      </c>
      <c r="H1872" t="s">
        <v>81</v>
      </c>
    </row>
    <row r="1873" spans="1:8" x14ac:dyDescent="0.25">
      <c r="A1873" s="1">
        <v>43862</v>
      </c>
      <c r="B1873" t="s">
        <v>155</v>
      </c>
      <c r="C1873" t="s">
        <v>47</v>
      </c>
      <c r="D1873">
        <v>183</v>
      </c>
      <c r="E1873">
        <v>163</v>
      </c>
      <c r="F1873">
        <v>20</v>
      </c>
      <c r="G1873">
        <v>0.122699386503067</v>
      </c>
      <c r="H1873" t="s">
        <v>81</v>
      </c>
    </row>
    <row r="1874" spans="1:8" x14ac:dyDescent="0.25">
      <c r="A1874" s="1">
        <v>43862</v>
      </c>
      <c r="B1874" t="s">
        <v>155</v>
      </c>
      <c r="C1874" t="s">
        <v>48</v>
      </c>
      <c r="D1874">
        <v>122</v>
      </c>
      <c r="E1874">
        <v>96</v>
      </c>
      <c r="F1874">
        <v>26</v>
      </c>
      <c r="G1874">
        <v>0.27083333333333298</v>
      </c>
      <c r="H1874" t="s">
        <v>81</v>
      </c>
    </row>
    <row r="1875" spans="1:8" x14ac:dyDescent="0.25">
      <c r="A1875" s="1">
        <v>43862</v>
      </c>
      <c r="B1875" t="s">
        <v>155</v>
      </c>
      <c r="C1875" t="s">
        <v>50</v>
      </c>
      <c r="D1875">
        <v>237</v>
      </c>
      <c r="E1875">
        <v>254</v>
      </c>
      <c r="F1875">
        <v>-17</v>
      </c>
      <c r="G1875">
        <v>-6.6929133858267695E-2</v>
      </c>
      <c r="H1875" t="s">
        <v>81</v>
      </c>
    </row>
    <row r="1876" spans="1:8" x14ac:dyDescent="0.25">
      <c r="A1876" s="1">
        <v>43862</v>
      </c>
      <c r="B1876" t="s">
        <v>156</v>
      </c>
      <c r="C1876" t="s">
        <v>46</v>
      </c>
      <c r="D1876">
        <v>136</v>
      </c>
      <c r="E1876">
        <v>103</v>
      </c>
      <c r="F1876">
        <v>33</v>
      </c>
      <c r="G1876">
        <v>0.32038834951456302</v>
      </c>
      <c r="H1876" t="s">
        <v>81</v>
      </c>
    </row>
    <row r="1877" spans="1:8" x14ac:dyDescent="0.25">
      <c r="A1877" s="1">
        <v>43862</v>
      </c>
      <c r="B1877" t="s">
        <v>156</v>
      </c>
      <c r="C1877" t="s">
        <v>47</v>
      </c>
      <c r="D1877">
        <v>139</v>
      </c>
      <c r="E1877">
        <v>108</v>
      </c>
      <c r="F1877">
        <v>31</v>
      </c>
      <c r="G1877">
        <v>0.28703703703703698</v>
      </c>
      <c r="H1877" t="s">
        <v>81</v>
      </c>
    </row>
    <row r="1878" spans="1:8" x14ac:dyDescent="0.25">
      <c r="A1878" s="1">
        <v>43862</v>
      </c>
      <c r="B1878" t="s">
        <v>156</v>
      </c>
      <c r="C1878" t="s">
        <v>48</v>
      </c>
      <c r="D1878">
        <v>98</v>
      </c>
      <c r="E1878">
        <v>87</v>
      </c>
      <c r="F1878">
        <v>11</v>
      </c>
      <c r="G1878">
        <v>0.126436781609195</v>
      </c>
      <c r="H1878" t="s">
        <v>81</v>
      </c>
    </row>
    <row r="1879" spans="1:8" x14ac:dyDescent="0.25">
      <c r="A1879" s="1">
        <v>43862</v>
      </c>
      <c r="B1879" t="s">
        <v>156</v>
      </c>
      <c r="C1879" t="s">
        <v>50</v>
      </c>
      <c r="D1879">
        <v>333</v>
      </c>
      <c r="E1879">
        <v>295</v>
      </c>
      <c r="F1879">
        <v>38</v>
      </c>
      <c r="G1879">
        <v>0.128813559322034</v>
      </c>
      <c r="H1879" t="s">
        <v>81</v>
      </c>
    </row>
    <row r="1880" spans="1:8" x14ac:dyDescent="0.25">
      <c r="A1880" s="1">
        <v>43862</v>
      </c>
      <c r="B1880" t="s">
        <v>93</v>
      </c>
      <c r="C1880" t="s">
        <v>46</v>
      </c>
      <c r="D1880">
        <v>219</v>
      </c>
      <c r="E1880">
        <v>190</v>
      </c>
      <c r="F1880">
        <v>29</v>
      </c>
      <c r="G1880">
        <v>0.15263157894736801</v>
      </c>
      <c r="H1880" t="s">
        <v>81</v>
      </c>
    </row>
    <row r="1881" spans="1:8" x14ac:dyDescent="0.25">
      <c r="A1881" s="1">
        <v>43862</v>
      </c>
      <c r="B1881" t="s">
        <v>93</v>
      </c>
      <c r="C1881" t="s">
        <v>47</v>
      </c>
      <c r="D1881">
        <v>204</v>
      </c>
      <c r="E1881">
        <v>167</v>
      </c>
      <c r="F1881">
        <v>37</v>
      </c>
      <c r="G1881">
        <v>0.22155688622754499</v>
      </c>
      <c r="H1881" t="s">
        <v>81</v>
      </c>
    </row>
    <row r="1882" spans="1:8" x14ac:dyDescent="0.25">
      <c r="A1882" s="1">
        <v>43862</v>
      </c>
      <c r="B1882" t="s">
        <v>93</v>
      </c>
      <c r="C1882" t="s">
        <v>48</v>
      </c>
      <c r="D1882">
        <v>151</v>
      </c>
      <c r="E1882">
        <v>135</v>
      </c>
      <c r="F1882">
        <v>16</v>
      </c>
      <c r="G1882">
        <v>0.11851851851851899</v>
      </c>
      <c r="H1882" t="s">
        <v>81</v>
      </c>
    </row>
    <row r="1883" spans="1:8" x14ac:dyDescent="0.25">
      <c r="A1883" s="1">
        <v>43862</v>
      </c>
      <c r="B1883" t="s">
        <v>93</v>
      </c>
      <c r="C1883" t="s">
        <v>50</v>
      </c>
      <c r="D1883">
        <v>433</v>
      </c>
      <c r="E1883">
        <v>398</v>
      </c>
      <c r="F1883">
        <v>35</v>
      </c>
      <c r="G1883">
        <v>8.7939698492462304E-2</v>
      </c>
      <c r="H1883" t="s">
        <v>81</v>
      </c>
    </row>
    <row r="1884" spans="1:8" x14ac:dyDescent="0.25">
      <c r="A1884" s="1">
        <v>43862</v>
      </c>
      <c r="B1884" t="s">
        <v>157</v>
      </c>
      <c r="C1884" t="s">
        <v>46</v>
      </c>
      <c r="D1884">
        <v>124</v>
      </c>
      <c r="E1884">
        <v>123</v>
      </c>
      <c r="F1884">
        <v>1</v>
      </c>
      <c r="G1884">
        <v>8.1300813008130107E-3</v>
      </c>
      <c r="H1884" t="s">
        <v>81</v>
      </c>
    </row>
    <row r="1885" spans="1:8" x14ac:dyDescent="0.25">
      <c r="A1885" s="1">
        <v>43862</v>
      </c>
      <c r="B1885" t="s">
        <v>157</v>
      </c>
      <c r="C1885" t="s">
        <v>47</v>
      </c>
      <c r="D1885">
        <v>118</v>
      </c>
      <c r="E1885">
        <v>91</v>
      </c>
      <c r="F1885">
        <v>27</v>
      </c>
      <c r="G1885">
        <v>0.29670329670329698</v>
      </c>
      <c r="H1885" t="s">
        <v>81</v>
      </c>
    </row>
    <row r="1886" spans="1:8" x14ac:dyDescent="0.25">
      <c r="A1886" s="1">
        <v>43862</v>
      </c>
      <c r="B1886" t="s">
        <v>157</v>
      </c>
      <c r="C1886" t="s">
        <v>48</v>
      </c>
      <c r="D1886">
        <v>54</v>
      </c>
      <c r="E1886">
        <v>54</v>
      </c>
      <c r="F1886">
        <v>0</v>
      </c>
      <c r="G1886">
        <v>0</v>
      </c>
      <c r="H1886" t="s">
        <v>81</v>
      </c>
    </row>
    <row r="1887" spans="1:8" x14ac:dyDescent="0.25">
      <c r="A1887" s="1">
        <v>43862</v>
      </c>
      <c r="B1887" t="s">
        <v>157</v>
      </c>
      <c r="C1887" t="s">
        <v>50</v>
      </c>
      <c r="D1887">
        <v>159</v>
      </c>
      <c r="E1887">
        <v>153</v>
      </c>
      <c r="F1887">
        <v>6</v>
      </c>
      <c r="G1887">
        <v>3.9215686274509803E-2</v>
      </c>
      <c r="H1887" t="s">
        <v>81</v>
      </c>
    </row>
    <row r="1888" spans="1:8" x14ac:dyDescent="0.25">
      <c r="A1888" s="1">
        <v>43862</v>
      </c>
      <c r="B1888" t="s">
        <v>158</v>
      </c>
      <c r="C1888" t="s">
        <v>46</v>
      </c>
      <c r="D1888">
        <v>299</v>
      </c>
      <c r="E1888">
        <v>279</v>
      </c>
      <c r="F1888">
        <v>20</v>
      </c>
      <c r="G1888">
        <v>7.1684587813620096E-2</v>
      </c>
      <c r="H1888" t="s">
        <v>81</v>
      </c>
    </row>
    <row r="1889" spans="1:8" x14ac:dyDescent="0.25">
      <c r="A1889" s="1">
        <v>43862</v>
      </c>
      <c r="B1889" t="s">
        <v>158</v>
      </c>
      <c r="C1889" t="s">
        <v>47</v>
      </c>
      <c r="D1889">
        <v>106</v>
      </c>
      <c r="E1889">
        <v>120</v>
      </c>
      <c r="F1889">
        <v>-14</v>
      </c>
      <c r="G1889">
        <v>-0.116666666666667</v>
      </c>
      <c r="H1889" t="s">
        <v>81</v>
      </c>
    </row>
    <row r="1890" spans="1:8" x14ac:dyDescent="0.25">
      <c r="A1890" s="1">
        <v>43862</v>
      </c>
      <c r="B1890" t="s">
        <v>158</v>
      </c>
      <c r="C1890" t="s">
        <v>48</v>
      </c>
      <c r="D1890">
        <v>75</v>
      </c>
      <c r="E1890">
        <v>70</v>
      </c>
      <c r="F1890">
        <v>5</v>
      </c>
      <c r="G1890">
        <v>7.1428571428571397E-2</v>
      </c>
      <c r="H1890" t="s">
        <v>81</v>
      </c>
    </row>
    <row r="1891" spans="1:8" x14ac:dyDescent="0.25">
      <c r="A1891" s="1">
        <v>43862</v>
      </c>
      <c r="B1891" t="s">
        <v>158</v>
      </c>
      <c r="C1891" t="s">
        <v>50</v>
      </c>
      <c r="D1891">
        <v>157</v>
      </c>
      <c r="E1891">
        <v>151</v>
      </c>
      <c r="F1891">
        <v>6</v>
      </c>
      <c r="G1891">
        <v>3.9735099337748297E-2</v>
      </c>
      <c r="H1891" t="s">
        <v>81</v>
      </c>
    </row>
    <row r="1892" spans="1:8" x14ac:dyDescent="0.25">
      <c r="A1892" s="1">
        <v>43862</v>
      </c>
      <c r="B1892" t="s">
        <v>94</v>
      </c>
      <c r="C1892" t="s">
        <v>46</v>
      </c>
      <c r="D1892">
        <v>249</v>
      </c>
      <c r="E1892">
        <v>221</v>
      </c>
      <c r="F1892">
        <v>28</v>
      </c>
      <c r="G1892">
        <v>0.12669683257918599</v>
      </c>
      <c r="H1892" t="s">
        <v>81</v>
      </c>
    </row>
    <row r="1893" spans="1:8" x14ac:dyDescent="0.25">
      <c r="A1893" s="1">
        <v>43862</v>
      </c>
      <c r="B1893" t="s">
        <v>94</v>
      </c>
      <c r="C1893" t="s">
        <v>47</v>
      </c>
      <c r="D1893">
        <v>895</v>
      </c>
      <c r="E1893">
        <v>877</v>
      </c>
      <c r="F1893">
        <v>18</v>
      </c>
      <c r="G1893">
        <v>2.0524515393386501E-2</v>
      </c>
      <c r="H1893" t="s">
        <v>81</v>
      </c>
    </row>
    <row r="1894" spans="1:8" x14ac:dyDescent="0.25">
      <c r="A1894" s="1">
        <v>43862</v>
      </c>
      <c r="B1894" t="s">
        <v>94</v>
      </c>
      <c r="C1894" t="s">
        <v>48</v>
      </c>
      <c r="D1894">
        <v>323</v>
      </c>
      <c r="E1894">
        <v>316</v>
      </c>
      <c r="F1894">
        <v>7</v>
      </c>
      <c r="G1894">
        <v>2.2151898734177201E-2</v>
      </c>
      <c r="H1894" t="s">
        <v>81</v>
      </c>
    </row>
    <row r="1895" spans="1:8" x14ac:dyDescent="0.25">
      <c r="A1895" s="1">
        <v>43862</v>
      </c>
      <c r="B1895" t="s">
        <v>94</v>
      </c>
      <c r="C1895" t="s">
        <v>50</v>
      </c>
      <c r="D1895">
        <v>2278</v>
      </c>
      <c r="E1895">
        <v>2277</v>
      </c>
      <c r="F1895">
        <v>1</v>
      </c>
      <c r="G1895">
        <v>4.3917435221783001E-4</v>
      </c>
      <c r="H1895" t="s">
        <v>81</v>
      </c>
    </row>
    <row r="1896" spans="1:8" x14ac:dyDescent="0.25">
      <c r="A1896" s="1">
        <v>43862</v>
      </c>
      <c r="B1896" t="s">
        <v>159</v>
      </c>
      <c r="C1896" t="s">
        <v>46</v>
      </c>
      <c r="D1896">
        <v>83</v>
      </c>
      <c r="E1896">
        <v>87</v>
      </c>
      <c r="F1896">
        <v>-4</v>
      </c>
      <c r="G1896">
        <v>-4.5977011494252901E-2</v>
      </c>
      <c r="H1896" t="s">
        <v>81</v>
      </c>
    </row>
    <row r="1897" spans="1:8" x14ac:dyDescent="0.25">
      <c r="A1897" s="1">
        <v>43862</v>
      </c>
      <c r="B1897" t="s">
        <v>159</v>
      </c>
      <c r="C1897" t="s">
        <v>47</v>
      </c>
      <c r="D1897">
        <v>65</v>
      </c>
      <c r="E1897">
        <v>59</v>
      </c>
      <c r="F1897">
        <v>6</v>
      </c>
      <c r="G1897">
        <v>0.101694915254237</v>
      </c>
      <c r="H1897" t="s">
        <v>81</v>
      </c>
    </row>
    <row r="1898" spans="1:8" x14ac:dyDescent="0.25">
      <c r="A1898" s="1">
        <v>43862</v>
      </c>
      <c r="B1898" t="s">
        <v>159</v>
      </c>
      <c r="C1898" t="s">
        <v>48</v>
      </c>
      <c r="D1898">
        <v>53</v>
      </c>
      <c r="E1898">
        <v>48</v>
      </c>
      <c r="F1898">
        <v>5</v>
      </c>
      <c r="G1898">
        <v>0.104166666666667</v>
      </c>
      <c r="H1898" t="s">
        <v>81</v>
      </c>
    </row>
    <row r="1899" spans="1:8" x14ac:dyDescent="0.25">
      <c r="A1899" s="1">
        <v>43862</v>
      </c>
      <c r="B1899" t="s">
        <v>159</v>
      </c>
      <c r="C1899" t="s">
        <v>50</v>
      </c>
      <c r="D1899">
        <v>100</v>
      </c>
      <c r="E1899">
        <v>103</v>
      </c>
      <c r="F1899">
        <v>-3</v>
      </c>
      <c r="G1899">
        <v>-2.9126213592233E-2</v>
      </c>
      <c r="H1899" t="s">
        <v>81</v>
      </c>
    </row>
    <row r="1900" spans="1:8" x14ac:dyDescent="0.25">
      <c r="A1900" s="1">
        <v>43862</v>
      </c>
      <c r="B1900" t="s">
        <v>160</v>
      </c>
      <c r="C1900" t="s">
        <v>46</v>
      </c>
      <c r="D1900">
        <v>18</v>
      </c>
      <c r="E1900">
        <v>17</v>
      </c>
      <c r="F1900">
        <v>1</v>
      </c>
      <c r="G1900">
        <v>5.8823529411764698E-2</v>
      </c>
      <c r="H1900" t="s">
        <v>81</v>
      </c>
    </row>
    <row r="1901" spans="1:8" x14ac:dyDescent="0.25">
      <c r="A1901" s="1">
        <v>43862</v>
      </c>
      <c r="B1901" t="s">
        <v>160</v>
      </c>
      <c r="C1901" t="s">
        <v>47</v>
      </c>
      <c r="D1901">
        <v>24</v>
      </c>
      <c r="E1901">
        <v>25</v>
      </c>
      <c r="F1901">
        <v>-1</v>
      </c>
      <c r="G1901">
        <v>-0.04</v>
      </c>
      <c r="H1901" t="s">
        <v>81</v>
      </c>
    </row>
    <row r="1902" spans="1:8" x14ac:dyDescent="0.25">
      <c r="A1902" s="1">
        <v>43862</v>
      </c>
      <c r="B1902" t="s">
        <v>160</v>
      </c>
      <c r="C1902" t="s">
        <v>48</v>
      </c>
      <c r="D1902">
        <v>25</v>
      </c>
      <c r="E1902">
        <v>27</v>
      </c>
      <c r="F1902">
        <v>-2</v>
      </c>
      <c r="G1902">
        <v>-7.4074074074074098E-2</v>
      </c>
      <c r="H1902" t="s">
        <v>81</v>
      </c>
    </row>
    <row r="1903" spans="1:8" x14ac:dyDescent="0.25">
      <c r="A1903" s="1">
        <v>43862</v>
      </c>
      <c r="B1903" t="s">
        <v>160</v>
      </c>
      <c r="C1903" t="s">
        <v>50</v>
      </c>
      <c r="D1903">
        <v>106</v>
      </c>
      <c r="E1903">
        <v>99</v>
      </c>
      <c r="F1903">
        <v>7</v>
      </c>
      <c r="G1903">
        <v>7.0707070707070704E-2</v>
      </c>
      <c r="H1903" t="s">
        <v>81</v>
      </c>
    </row>
    <row r="1904" spans="1:8" x14ac:dyDescent="0.25">
      <c r="A1904" s="1">
        <v>43862</v>
      </c>
      <c r="B1904" t="s">
        <v>13</v>
      </c>
      <c r="C1904" t="s">
        <v>46</v>
      </c>
      <c r="D1904">
        <v>172</v>
      </c>
      <c r="E1904">
        <v>157</v>
      </c>
      <c r="F1904">
        <v>15</v>
      </c>
      <c r="G1904">
        <v>9.5541401273885398E-2</v>
      </c>
      <c r="H1904" t="s">
        <v>81</v>
      </c>
    </row>
    <row r="1905" spans="1:8" x14ac:dyDescent="0.25">
      <c r="A1905" s="1">
        <v>43862</v>
      </c>
      <c r="B1905" t="s">
        <v>13</v>
      </c>
      <c r="C1905" t="s">
        <v>47</v>
      </c>
      <c r="D1905">
        <v>92</v>
      </c>
      <c r="E1905">
        <v>77</v>
      </c>
      <c r="F1905">
        <v>15</v>
      </c>
      <c r="G1905">
        <v>0.19480519480519501</v>
      </c>
      <c r="H1905" t="s">
        <v>81</v>
      </c>
    </row>
    <row r="1906" spans="1:8" x14ac:dyDescent="0.25">
      <c r="A1906" s="1">
        <v>43862</v>
      </c>
      <c r="B1906" t="s">
        <v>13</v>
      </c>
      <c r="C1906" t="s">
        <v>48</v>
      </c>
      <c r="D1906">
        <v>74</v>
      </c>
      <c r="E1906">
        <v>62</v>
      </c>
      <c r="F1906">
        <v>12</v>
      </c>
      <c r="G1906">
        <v>0.19354838709677399</v>
      </c>
      <c r="H1906" t="s">
        <v>81</v>
      </c>
    </row>
    <row r="1907" spans="1:8" x14ac:dyDescent="0.25">
      <c r="A1907" s="1">
        <v>43862</v>
      </c>
      <c r="B1907" t="s">
        <v>13</v>
      </c>
      <c r="C1907" t="s">
        <v>50</v>
      </c>
      <c r="D1907">
        <v>92</v>
      </c>
      <c r="E1907">
        <v>86</v>
      </c>
      <c r="F1907">
        <v>6</v>
      </c>
      <c r="G1907">
        <v>6.9767441860465101E-2</v>
      </c>
      <c r="H1907" t="s">
        <v>81</v>
      </c>
    </row>
    <row r="1908" spans="1:8" x14ac:dyDescent="0.25">
      <c r="A1908" s="1">
        <v>43862</v>
      </c>
      <c r="B1908" t="s">
        <v>95</v>
      </c>
      <c r="C1908" t="s">
        <v>46</v>
      </c>
      <c r="D1908">
        <v>608</v>
      </c>
      <c r="E1908">
        <v>568</v>
      </c>
      <c r="F1908">
        <v>40</v>
      </c>
      <c r="G1908">
        <v>7.0422535211267595E-2</v>
      </c>
      <c r="H1908" t="s">
        <v>81</v>
      </c>
    </row>
    <row r="1909" spans="1:8" x14ac:dyDescent="0.25">
      <c r="A1909" s="1">
        <v>43862</v>
      </c>
      <c r="B1909" t="s">
        <v>95</v>
      </c>
      <c r="C1909" t="s">
        <v>47</v>
      </c>
      <c r="D1909">
        <v>257</v>
      </c>
      <c r="E1909">
        <v>289</v>
      </c>
      <c r="F1909">
        <v>-32</v>
      </c>
      <c r="G1909">
        <v>-0.110726643598616</v>
      </c>
      <c r="H1909" t="s">
        <v>81</v>
      </c>
    </row>
    <row r="1910" spans="1:8" x14ac:dyDescent="0.25">
      <c r="A1910" s="1">
        <v>43862</v>
      </c>
      <c r="B1910" t="s">
        <v>95</v>
      </c>
      <c r="C1910" t="s">
        <v>48</v>
      </c>
      <c r="D1910">
        <v>226</v>
      </c>
      <c r="E1910">
        <v>176</v>
      </c>
      <c r="F1910">
        <v>50</v>
      </c>
      <c r="G1910">
        <v>0.28409090909090901</v>
      </c>
      <c r="H1910" t="s">
        <v>81</v>
      </c>
    </row>
    <row r="1911" spans="1:8" x14ac:dyDescent="0.25">
      <c r="A1911" s="1">
        <v>43862</v>
      </c>
      <c r="B1911" t="s">
        <v>95</v>
      </c>
      <c r="C1911" t="s">
        <v>50</v>
      </c>
      <c r="D1911">
        <v>263</v>
      </c>
      <c r="E1911">
        <v>282</v>
      </c>
      <c r="F1911">
        <v>-19</v>
      </c>
      <c r="G1911">
        <v>-6.7375886524822695E-2</v>
      </c>
      <c r="H1911" t="s">
        <v>81</v>
      </c>
    </row>
    <row r="1912" spans="1:8" x14ac:dyDescent="0.25">
      <c r="A1912" s="1">
        <v>43862</v>
      </c>
      <c r="B1912" t="s">
        <v>96</v>
      </c>
      <c r="C1912" t="s">
        <v>46</v>
      </c>
      <c r="D1912">
        <v>331</v>
      </c>
      <c r="E1912">
        <v>319</v>
      </c>
      <c r="F1912">
        <v>12</v>
      </c>
      <c r="G1912">
        <v>3.7617554858934199E-2</v>
      </c>
      <c r="H1912" t="s">
        <v>81</v>
      </c>
    </row>
    <row r="1913" spans="1:8" x14ac:dyDescent="0.25">
      <c r="A1913" s="1">
        <v>43862</v>
      </c>
      <c r="B1913" t="s">
        <v>96</v>
      </c>
      <c r="C1913" t="s">
        <v>47</v>
      </c>
      <c r="D1913">
        <v>497</v>
      </c>
      <c r="E1913">
        <v>483</v>
      </c>
      <c r="F1913">
        <v>14</v>
      </c>
      <c r="G1913">
        <v>2.8985507246376802E-2</v>
      </c>
      <c r="H1913" t="s">
        <v>81</v>
      </c>
    </row>
    <row r="1914" spans="1:8" x14ac:dyDescent="0.25">
      <c r="A1914" s="1">
        <v>43862</v>
      </c>
      <c r="B1914" t="s">
        <v>96</v>
      </c>
      <c r="C1914" t="s">
        <v>48</v>
      </c>
      <c r="D1914">
        <v>268</v>
      </c>
      <c r="E1914">
        <v>230</v>
      </c>
      <c r="F1914">
        <v>38</v>
      </c>
      <c r="G1914">
        <v>0.16521739130434801</v>
      </c>
      <c r="H1914" t="s">
        <v>81</v>
      </c>
    </row>
    <row r="1915" spans="1:8" x14ac:dyDescent="0.25">
      <c r="A1915" s="1">
        <v>43862</v>
      </c>
      <c r="B1915" t="s">
        <v>96</v>
      </c>
      <c r="C1915" t="s">
        <v>50</v>
      </c>
      <c r="D1915">
        <v>673</v>
      </c>
      <c r="E1915">
        <v>704</v>
      </c>
      <c r="F1915">
        <v>-31</v>
      </c>
      <c r="G1915">
        <v>-4.4034090909090898E-2</v>
      </c>
      <c r="H1915" t="s">
        <v>81</v>
      </c>
    </row>
    <row r="1916" spans="1:8" x14ac:dyDescent="0.25">
      <c r="A1916" s="1">
        <v>43862</v>
      </c>
      <c r="B1916" t="s">
        <v>161</v>
      </c>
      <c r="C1916" t="s">
        <v>46</v>
      </c>
      <c r="D1916">
        <v>58</v>
      </c>
      <c r="E1916">
        <v>57</v>
      </c>
      <c r="F1916">
        <v>1</v>
      </c>
      <c r="G1916">
        <v>1.7543859649122799E-2</v>
      </c>
      <c r="H1916" t="s">
        <v>81</v>
      </c>
    </row>
    <row r="1917" spans="1:8" x14ac:dyDescent="0.25">
      <c r="A1917" s="1">
        <v>43862</v>
      </c>
      <c r="B1917" t="s">
        <v>161</v>
      </c>
      <c r="C1917" t="s">
        <v>47</v>
      </c>
      <c r="D1917">
        <v>142</v>
      </c>
      <c r="E1917">
        <v>158</v>
      </c>
      <c r="F1917">
        <v>-16</v>
      </c>
      <c r="G1917">
        <v>-0.10126582278481</v>
      </c>
      <c r="H1917" t="s">
        <v>81</v>
      </c>
    </row>
    <row r="1918" spans="1:8" x14ac:dyDescent="0.25">
      <c r="A1918" s="1">
        <v>43862</v>
      </c>
      <c r="B1918" t="s">
        <v>161</v>
      </c>
      <c r="C1918" t="s">
        <v>48</v>
      </c>
      <c r="D1918">
        <v>46</v>
      </c>
      <c r="E1918">
        <v>52</v>
      </c>
      <c r="F1918">
        <v>-6</v>
      </c>
      <c r="G1918">
        <v>-0.115384615384615</v>
      </c>
      <c r="H1918" t="s">
        <v>81</v>
      </c>
    </row>
    <row r="1919" spans="1:8" x14ac:dyDescent="0.25">
      <c r="A1919" s="1">
        <v>43862</v>
      </c>
      <c r="B1919" t="s">
        <v>161</v>
      </c>
      <c r="C1919" t="s">
        <v>50</v>
      </c>
      <c r="D1919">
        <v>380</v>
      </c>
      <c r="E1919">
        <v>405</v>
      </c>
      <c r="F1919">
        <v>-25</v>
      </c>
      <c r="G1919">
        <v>-6.1728395061728399E-2</v>
      </c>
      <c r="H1919" t="s">
        <v>81</v>
      </c>
    </row>
    <row r="1920" spans="1:8" x14ac:dyDescent="0.25">
      <c r="A1920" s="1">
        <v>43891</v>
      </c>
      <c r="B1920" t="s">
        <v>80</v>
      </c>
      <c r="C1920" t="s">
        <v>46</v>
      </c>
      <c r="D1920">
        <v>4266</v>
      </c>
      <c r="E1920">
        <v>4708</v>
      </c>
      <c r="F1920">
        <v>-442</v>
      </c>
      <c r="G1920">
        <v>-9.3882752761257404E-2</v>
      </c>
      <c r="H1920" t="s">
        <v>81</v>
      </c>
    </row>
    <row r="1921" spans="1:8" x14ac:dyDescent="0.25">
      <c r="A1921" s="1">
        <v>43891</v>
      </c>
      <c r="B1921" t="s">
        <v>80</v>
      </c>
      <c r="C1921" t="s">
        <v>47</v>
      </c>
      <c r="D1921">
        <v>5350</v>
      </c>
      <c r="E1921">
        <v>5381.6190476190504</v>
      </c>
      <c r="F1921">
        <v>-31.619047619047699</v>
      </c>
      <c r="G1921">
        <v>-5.8753782717185597E-3</v>
      </c>
      <c r="H1921" t="s">
        <v>81</v>
      </c>
    </row>
    <row r="1922" spans="1:8" x14ac:dyDescent="0.25">
      <c r="A1922" s="1">
        <v>43891</v>
      </c>
      <c r="B1922" t="s">
        <v>80</v>
      </c>
      <c r="C1922" t="s">
        <v>48</v>
      </c>
      <c r="D1922">
        <v>3066</v>
      </c>
      <c r="E1922">
        <v>3116.6666666666702</v>
      </c>
      <c r="F1922">
        <v>-50.666666666666998</v>
      </c>
      <c r="G1922">
        <v>-1.6256684491978701E-2</v>
      </c>
      <c r="H1922" t="s">
        <v>81</v>
      </c>
    </row>
    <row r="1923" spans="1:8" x14ac:dyDescent="0.25">
      <c r="A1923" s="1">
        <v>43891</v>
      </c>
      <c r="B1923" t="s">
        <v>80</v>
      </c>
      <c r="C1923" t="s">
        <v>49</v>
      </c>
      <c r="D1923">
        <v>1686</v>
      </c>
      <c r="E1923">
        <v>1496</v>
      </c>
      <c r="F1923">
        <v>190</v>
      </c>
      <c r="G1923">
        <v>0.12700534759358301</v>
      </c>
      <c r="H1923" t="s">
        <v>81</v>
      </c>
    </row>
    <row r="1924" spans="1:8" x14ac:dyDescent="0.25">
      <c r="A1924" s="1">
        <v>43891</v>
      </c>
      <c r="B1924" t="s">
        <v>80</v>
      </c>
      <c r="C1924" t="s">
        <v>50</v>
      </c>
      <c r="D1924">
        <v>10630</v>
      </c>
      <c r="E1924">
        <v>10440.5714285714</v>
      </c>
      <c r="F1924">
        <v>189.42857142857099</v>
      </c>
      <c r="G1924">
        <v>1.8143506102566799E-2</v>
      </c>
      <c r="H1924" t="s">
        <v>81</v>
      </c>
    </row>
    <row r="1925" spans="1:8" x14ac:dyDescent="0.25">
      <c r="A1925" s="1">
        <v>43891</v>
      </c>
      <c r="B1925" t="s">
        <v>145</v>
      </c>
      <c r="C1925" t="s">
        <v>46</v>
      </c>
      <c r="D1925">
        <v>140</v>
      </c>
      <c r="E1925">
        <v>145.61904761904799</v>
      </c>
      <c r="F1925">
        <v>-5.6190476190476204</v>
      </c>
      <c r="G1925">
        <v>-3.8587311968606902E-2</v>
      </c>
      <c r="H1925" t="s">
        <v>81</v>
      </c>
    </row>
    <row r="1926" spans="1:8" x14ac:dyDescent="0.25">
      <c r="A1926" s="1">
        <v>43891</v>
      </c>
      <c r="B1926" t="s">
        <v>145</v>
      </c>
      <c r="C1926" t="s">
        <v>47</v>
      </c>
      <c r="D1926">
        <v>255</v>
      </c>
      <c r="E1926">
        <v>282.857142857143</v>
      </c>
      <c r="F1926">
        <v>-27.8571428571429</v>
      </c>
      <c r="G1926">
        <v>-9.8484848484848606E-2</v>
      </c>
      <c r="H1926" t="s">
        <v>81</v>
      </c>
    </row>
    <row r="1927" spans="1:8" x14ac:dyDescent="0.25">
      <c r="A1927" s="1">
        <v>43891</v>
      </c>
      <c r="B1927" t="s">
        <v>145</v>
      </c>
      <c r="C1927" t="s">
        <v>48</v>
      </c>
      <c r="D1927">
        <v>80</v>
      </c>
      <c r="E1927">
        <v>102.666666666667</v>
      </c>
      <c r="F1927">
        <v>-22.6666666666667</v>
      </c>
      <c r="G1927">
        <v>-0.22077922077922099</v>
      </c>
      <c r="H1927" t="s">
        <v>81</v>
      </c>
    </row>
    <row r="1928" spans="1:8" x14ac:dyDescent="0.25">
      <c r="A1928" s="1">
        <v>43891</v>
      </c>
      <c r="B1928" t="s">
        <v>145</v>
      </c>
      <c r="C1928" t="s">
        <v>50</v>
      </c>
      <c r="D1928">
        <v>354</v>
      </c>
      <c r="E1928">
        <v>335.23809523809501</v>
      </c>
      <c r="F1928">
        <v>18.761904761904798</v>
      </c>
      <c r="G1928">
        <v>5.5965909090909101E-2</v>
      </c>
      <c r="H1928" t="s">
        <v>81</v>
      </c>
    </row>
    <row r="1929" spans="1:8" x14ac:dyDescent="0.25">
      <c r="A1929" s="1">
        <v>43891</v>
      </c>
      <c r="B1929" t="s">
        <v>83</v>
      </c>
      <c r="C1929" t="s">
        <v>46</v>
      </c>
      <c r="D1929">
        <v>37</v>
      </c>
      <c r="E1929">
        <v>24.095238095238098</v>
      </c>
      <c r="F1929">
        <v>12.9047619047619</v>
      </c>
      <c r="G1929">
        <v>0.53557312252964395</v>
      </c>
      <c r="H1929" t="s">
        <v>81</v>
      </c>
    </row>
    <row r="1930" spans="1:8" x14ac:dyDescent="0.25">
      <c r="A1930" s="1">
        <v>43891</v>
      </c>
      <c r="B1930" t="s">
        <v>83</v>
      </c>
      <c r="C1930" t="s">
        <v>47</v>
      </c>
      <c r="D1930">
        <v>73</v>
      </c>
      <c r="E1930">
        <v>80.6666666666667</v>
      </c>
      <c r="F1930">
        <v>-7.6666666666666696</v>
      </c>
      <c r="G1930">
        <v>-9.5041322314049603E-2</v>
      </c>
      <c r="H1930" t="s">
        <v>81</v>
      </c>
    </row>
    <row r="1931" spans="1:8" x14ac:dyDescent="0.25">
      <c r="A1931" s="1">
        <v>43891</v>
      </c>
      <c r="B1931" t="s">
        <v>83</v>
      </c>
      <c r="C1931" t="s">
        <v>48</v>
      </c>
      <c r="D1931">
        <v>56</v>
      </c>
      <c r="E1931">
        <v>56.571428571428598</v>
      </c>
      <c r="F1931">
        <v>-0.57142857142857695</v>
      </c>
      <c r="G1931">
        <v>-1.0101010101010201E-2</v>
      </c>
      <c r="H1931" t="s">
        <v>81</v>
      </c>
    </row>
    <row r="1932" spans="1:8" x14ac:dyDescent="0.25">
      <c r="A1932" s="1">
        <v>43891</v>
      </c>
      <c r="B1932" t="s">
        <v>83</v>
      </c>
      <c r="C1932" t="s">
        <v>50</v>
      </c>
      <c r="D1932">
        <v>58</v>
      </c>
      <c r="E1932">
        <v>82.761904761904802</v>
      </c>
      <c r="F1932">
        <v>-24.761904761904798</v>
      </c>
      <c r="G1932">
        <v>-0.29919447640966601</v>
      </c>
      <c r="H1932" t="s">
        <v>81</v>
      </c>
    </row>
    <row r="1933" spans="1:8" x14ac:dyDescent="0.25">
      <c r="A1933" s="1">
        <v>43891</v>
      </c>
      <c r="B1933" t="s">
        <v>84</v>
      </c>
      <c r="C1933" t="s">
        <v>46</v>
      </c>
      <c r="D1933">
        <v>202</v>
      </c>
      <c r="E1933">
        <v>155.04761904761901</v>
      </c>
      <c r="F1933">
        <v>46.952380952380899</v>
      </c>
      <c r="G1933">
        <v>0.30282555282555301</v>
      </c>
      <c r="H1933" t="s">
        <v>81</v>
      </c>
    </row>
    <row r="1934" spans="1:8" x14ac:dyDescent="0.25">
      <c r="A1934" s="1">
        <v>43891</v>
      </c>
      <c r="B1934" t="s">
        <v>84</v>
      </c>
      <c r="C1934" t="s">
        <v>47</v>
      </c>
      <c r="D1934">
        <v>89</v>
      </c>
      <c r="E1934">
        <v>79.619047619047606</v>
      </c>
      <c r="F1934">
        <v>9.3809523809523796</v>
      </c>
      <c r="G1934">
        <v>0.117822966507177</v>
      </c>
      <c r="H1934" t="s">
        <v>81</v>
      </c>
    </row>
    <row r="1935" spans="1:8" x14ac:dyDescent="0.25">
      <c r="A1935" s="1">
        <v>43891</v>
      </c>
      <c r="B1935" t="s">
        <v>84</v>
      </c>
      <c r="C1935" t="s">
        <v>48</v>
      </c>
      <c r="D1935">
        <v>129</v>
      </c>
      <c r="E1935">
        <v>128.857142857143</v>
      </c>
      <c r="F1935">
        <v>0.14285714285713899</v>
      </c>
      <c r="G1935">
        <v>1.10864745011083E-3</v>
      </c>
      <c r="H1935" t="s">
        <v>81</v>
      </c>
    </row>
    <row r="1936" spans="1:8" x14ac:dyDescent="0.25">
      <c r="A1936" s="1">
        <v>43891</v>
      </c>
      <c r="B1936" t="s">
        <v>84</v>
      </c>
      <c r="C1936" t="s">
        <v>50</v>
      </c>
      <c r="D1936">
        <v>6</v>
      </c>
      <c r="E1936">
        <v>8.3809523809523796</v>
      </c>
      <c r="F1936">
        <v>-2.38095238095238</v>
      </c>
      <c r="G1936">
        <v>-0.28409090909090901</v>
      </c>
      <c r="H1936" t="s">
        <v>81</v>
      </c>
    </row>
    <row r="1937" spans="1:8" x14ac:dyDescent="0.25">
      <c r="A1937" s="1">
        <v>43891</v>
      </c>
      <c r="B1937" t="s">
        <v>85</v>
      </c>
      <c r="C1937" t="s">
        <v>46</v>
      </c>
      <c r="D1937">
        <v>111</v>
      </c>
      <c r="E1937">
        <v>128.857142857143</v>
      </c>
      <c r="F1937">
        <v>-17.8571428571429</v>
      </c>
      <c r="G1937">
        <v>-0.13858093126385801</v>
      </c>
      <c r="H1937" t="s">
        <v>81</v>
      </c>
    </row>
    <row r="1938" spans="1:8" x14ac:dyDescent="0.25">
      <c r="A1938" s="1">
        <v>43891</v>
      </c>
      <c r="B1938" t="s">
        <v>85</v>
      </c>
      <c r="C1938" t="s">
        <v>47</v>
      </c>
      <c r="D1938">
        <v>279</v>
      </c>
      <c r="E1938">
        <v>221.04761904761901</v>
      </c>
      <c r="F1938">
        <v>57.952380952380899</v>
      </c>
      <c r="G1938">
        <v>0.26217147781128802</v>
      </c>
      <c r="H1938" t="s">
        <v>81</v>
      </c>
    </row>
    <row r="1939" spans="1:8" x14ac:dyDescent="0.25">
      <c r="A1939" s="1">
        <v>43891</v>
      </c>
      <c r="B1939" t="s">
        <v>85</v>
      </c>
      <c r="C1939" t="s">
        <v>48</v>
      </c>
      <c r="D1939">
        <v>164</v>
      </c>
      <c r="E1939">
        <v>142.47619047619</v>
      </c>
      <c r="F1939">
        <v>21.523809523809501</v>
      </c>
      <c r="G1939">
        <v>0.15106951871657801</v>
      </c>
      <c r="H1939" t="s">
        <v>81</v>
      </c>
    </row>
    <row r="1940" spans="1:8" x14ac:dyDescent="0.25">
      <c r="A1940" s="1">
        <v>43891</v>
      </c>
      <c r="B1940" t="s">
        <v>85</v>
      </c>
      <c r="C1940" t="s">
        <v>49</v>
      </c>
      <c r="D1940">
        <v>1194</v>
      </c>
      <c r="E1940">
        <v>1127.2380952381</v>
      </c>
      <c r="F1940">
        <v>66.761904761904802</v>
      </c>
      <c r="G1940">
        <v>5.9226089895234903E-2</v>
      </c>
      <c r="H1940" t="s">
        <v>81</v>
      </c>
    </row>
    <row r="1941" spans="1:8" x14ac:dyDescent="0.25">
      <c r="A1941" s="1">
        <v>43891</v>
      </c>
      <c r="B1941" t="s">
        <v>85</v>
      </c>
      <c r="C1941" t="s">
        <v>50</v>
      </c>
      <c r="D1941">
        <v>1838</v>
      </c>
      <c r="E1941">
        <v>2081.61904761905</v>
      </c>
      <c r="F1941">
        <v>-243.61904761904799</v>
      </c>
      <c r="G1941">
        <v>-0.117033444663037</v>
      </c>
      <c r="H1941" t="s">
        <v>81</v>
      </c>
    </row>
    <row r="1942" spans="1:8" x14ac:dyDescent="0.25">
      <c r="A1942" s="1">
        <v>43891</v>
      </c>
      <c r="B1942" t="s">
        <v>146</v>
      </c>
      <c r="C1942" t="s">
        <v>46</v>
      </c>
      <c r="D1942">
        <v>21</v>
      </c>
      <c r="E1942">
        <v>32.476190476190503</v>
      </c>
      <c r="F1942">
        <v>-11.476190476190499</v>
      </c>
      <c r="G1942">
        <v>-0.35337243401759499</v>
      </c>
      <c r="H1942" t="s">
        <v>81</v>
      </c>
    </row>
    <row r="1943" spans="1:8" x14ac:dyDescent="0.25">
      <c r="A1943" s="1">
        <v>43891</v>
      </c>
      <c r="B1943" t="s">
        <v>146</v>
      </c>
      <c r="C1943" t="s">
        <v>47</v>
      </c>
      <c r="D1943">
        <v>38</v>
      </c>
      <c r="E1943">
        <v>50.285714285714299</v>
      </c>
      <c r="F1943">
        <v>-12.285714285714301</v>
      </c>
      <c r="G1943">
        <v>-0.24431818181818199</v>
      </c>
      <c r="H1943" t="s">
        <v>81</v>
      </c>
    </row>
    <row r="1944" spans="1:8" x14ac:dyDescent="0.25">
      <c r="A1944" s="1">
        <v>43891</v>
      </c>
      <c r="B1944" t="s">
        <v>146</v>
      </c>
      <c r="C1944" t="s">
        <v>48</v>
      </c>
      <c r="D1944">
        <v>12</v>
      </c>
      <c r="E1944">
        <v>30.380952380952401</v>
      </c>
      <c r="F1944">
        <v>-18.380952380952401</v>
      </c>
      <c r="G1944">
        <v>-0.60501567398119105</v>
      </c>
      <c r="H1944" t="s">
        <v>81</v>
      </c>
    </row>
    <row r="1945" spans="1:8" x14ac:dyDescent="0.25">
      <c r="A1945" s="1">
        <v>43891</v>
      </c>
      <c r="B1945" t="s">
        <v>146</v>
      </c>
      <c r="C1945" t="s">
        <v>49</v>
      </c>
      <c r="D1945">
        <v>57</v>
      </c>
      <c r="E1945">
        <v>73.3333333333333</v>
      </c>
      <c r="F1945">
        <v>-16.3333333333333</v>
      </c>
      <c r="G1945">
        <v>-0.222727272727273</v>
      </c>
      <c r="H1945" t="s">
        <v>81</v>
      </c>
    </row>
    <row r="1946" spans="1:8" x14ac:dyDescent="0.25">
      <c r="A1946" s="1">
        <v>43891</v>
      </c>
      <c r="B1946" t="s">
        <v>146</v>
      </c>
      <c r="C1946" t="s">
        <v>50</v>
      </c>
      <c r="D1946">
        <v>53</v>
      </c>
      <c r="E1946">
        <v>46.095238095238102</v>
      </c>
      <c r="F1946">
        <v>6.9047619047619104</v>
      </c>
      <c r="G1946">
        <v>0.14979338842975201</v>
      </c>
      <c r="H1946" t="s">
        <v>81</v>
      </c>
    </row>
    <row r="1947" spans="1:8" x14ac:dyDescent="0.25">
      <c r="A1947" s="1">
        <v>43891</v>
      </c>
      <c r="B1947" t="s">
        <v>86</v>
      </c>
      <c r="C1947" t="s">
        <v>46</v>
      </c>
      <c r="D1947">
        <v>574</v>
      </c>
      <c r="E1947">
        <v>644.28571428571399</v>
      </c>
      <c r="F1947">
        <v>-70.285714285714306</v>
      </c>
      <c r="G1947">
        <v>-0.109090909090909</v>
      </c>
      <c r="H1947" t="s">
        <v>81</v>
      </c>
    </row>
    <row r="1948" spans="1:8" x14ac:dyDescent="0.25">
      <c r="A1948" s="1">
        <v>43891</v>
      </c>
      <c r="B1948" t="s">
        <v>86</v>
      </c>
      <c r="C1948" t="s">
        <v>47</v>
      </c>
      <c r="D1948">
        <v>601</v>
      </c>
      <c r="E1948">
        <v>564.66666666666697</v>
      </c>
      <c r="F1948">
        <v>36.3333333333333</v>
      </c>
      <c r="G1948">
        <v>6.4344746162927804E-2</v>
      </c>
      <c r="H1948" t="s">
        <v>81</v>
      </c>
    </row>
    <row r="1949" spans="1:8" x14ac:dyDescent="0.25">
      <c r="A1949" s="1">
        <v>43891</v>
      </c>
      <c r="B1949" t="s">
        <v>86</v>
      </c>
      <c r="C1949" t="s">
        <v>48</v>
      </c>
      <c r="D1949">
        <v>329</v>
      </c>
      <c r="E1949">
        <v>312.19047619047598</v>
      </c>
      <c r="F1949">
        <v>16.8095238095238</v>
      </c>
      <c r="G1949">
        <v>5.3843807199511901E-2</v>
      </c>
      <c r="H1949" t="s">
        <v>81</v>
      </c>
    </row>
    <row r="1950" spans="1:8" x14ac:dyDescent="0.25">
      <c r="A1950" s="1">
        <v>43891</v>
      </c>
      <c r="B1950" t="s">
        <v>86</v>
      </c>
      <c r="C1950" t="s">
        <v>49</v>
      </c>
      <c r="D1950">
        <v>435</v>
      </c>
      <c r="E1950">
        <v>295.42857142857099</v>
      </c>
      <c r="F1950">
        <v>139.57142857142901</v>
      </c>
      <c r="G1950">
        <v>0.47243713733075399</v>
      </c>
      <c r="H1950" t="s">
        <v>81</v>
      </c>
    </row>
    <row r="1951" spans="1:8" x14ac:dyDescent="0.25">
      <c r="A1951" s="1">
        <v>43891</v>
      </c>
      <c r="B1951" t="s">
        <v>86</v>
      </c>
      <c r="C1951" t="s">
        <v>50</v>
      </c>
      <c r="D1951">
        <v>1168</v>
      </c>
      <c r="E1951">
        <v>1172.2857142857099</v>
      </c>
      <c r="F1951">
        <v>-4.2857142857144499</v>
      </c>
      <c r="G1951">
        <v>-3.6558615647088902E-3</v>
      </c>
      <c r="H1951" t="s">
        <v>81</v>
      </c>
    </row>
    <row r="1952" spans="1:8" x14ac:dyDescent="0.25">
      <c r="A1952" s="1">
        <v>43891</v>
      </c>
      <c r="B1952" t="s">
        <v>87</v>
      </c>
      <c r="C1952" t="s">
        <v>46</v>
      </c>
      <c r="D1952">
        <v>26</v>
      </c>
      <c r="E1952">
        <v>28.285714285714299</v>
      </c>
      <c r="F1952">
        <v>-2.28571428571429</v>
      </c>
      <c r="G1952">
        <v>-8.0808080808080898E-2</v>
      </c>
      <c r="H1952" t="s">
        <v>81</v>
      </c>
    </row>
    <row r="1953" spans="1:8" x14ac:dyDescent="0.25">
      <c r="A1953" s="1">
        <v>43891</v>
      </c>
      <c r="B1953" t="s">
        <v>87</v>
      </c>
      <c r="C1953" t="s">
        <v>47</v>
      </c>
      <c r="D1953">
        <v>105</v>
      </c>
      <c r="E1953">
        <v>115.238095238095</v>
      </c>
      <c r="F1953">
        <v>-10.2380952380952</v>
      </c>
      <c r="G1953">
        <v>-8.8842975206611594E-2</v>
      </c>
      <c r="H1953" t="s">
        <v>81</v>
      </c>
    </row>
    <row r="1954" spans="1:8" x14ac:dyDescent="0.25">
      <c r="A1954" s="1">
        <v>43891</v>
      </c>
      <c r="B1954" t="s">
        <v>87</v>
      </c>
      <c r="C1954" t="s">
        <v>48</v>
      </c>
      <c r="D1954">
        <v>47</v>
      </c>
      <c r="E1954">
        <v>35.619047619047599</v>
      </c>
      <c r="F1954">
        <v>11.380952380952399</v>
      </c>
      <c r="G1954">
        <v>0.31951871657754</v>
      </c>
      <c r="H1954" t="s">
        <v>81</v>
      </c>
    </row>
    <row r="1955" spans="1:8" x14ac:dyDescent="0.25">
      <c r="A1955" s="1">
        <v>43891</v>
      </c>
      <c r="B1955" t="s">
        <v>87</v>
      </c>
      <c r="C1955" t="s">
        <v>50</v>
      </c>
      <c r="D1955">
        <v>75</v>
      </c>
      <c r="E1955">
        <v>55.523809523809497</v>
      </c>
      <c r="F1955">
        <v>19.476190476190499</v>
      </c>
      <c r="G1955">
        <v>0.35077186963979401</v>
      </c>
      <c r="H1955" t="s">
        <v>81</v>
      </c>
    </row>
    <row r="1956" spans="1:8" x14ac:dyDescent="0.25">
      <c r="A1956" s="1">
        <v>43891</v>
      </c>
      <c r="B1956" t="s">
        <v>88</v>
      </c>
      <c r="C1956" t="s">
        <v>46</v>
      </c>
      <c r="D1956">
        <v>217</v>
      </c>
      <c r="E1956">
        <v>255.61904761904799</v>
      </c>
      <c r="F1956">
        <v>-38.619047619047599</v>
      </c>
      <c r="G1956">
        <v>-0.151080476900149</v>
      </c>
      <c r="H1956" t="s">
        <v>81</v>
      </c>
    </row>
    <row r="1957" spans="1:8" x14ac:dyDescent="0.25">
      <c r="A1957" s="1">
        <v>43891</v>
      </c>
      <c r="B1957" t="s">
        <v>88</v>
      </c>
      <c r="C1957" t="s">
        <v>47</v>
      </c>
      <c r="D1957">
        <v>327</v>
      </c>
      <c r="E1957">
        <v>318.47619047619003</v>
      </c>
      <c r="F1957">
        <v>8.5238095238095202</v>
      </c>
      <c r="G1957">
        <v>2.6764354066985602E-2</v>
      </c>
      <c r="H1957" t="s">
        <v>81</v>
      </c>
    </row>
    <row r="1958" spans="1:8" x14ac:dyDescent="0.25">
      <c r="A1958" s="1">
        <v>43891</v>
      </c>
      <c r="B1958" t="s">
        <v>88</v>
      </c>
      <c r="C1958" t="s">
        <v>48</v>
      </c>
      <c r="D1958">
        <v>144</v>
      </c>
      <c r="E1958">
        <v>169.71428571428601</v>
      </c>
      <c r="F1958">
        <v>-25.714285714285701</v>
      </c>
      <c r="G1958">
        <v>-0.15151515151515199</v>
      </c>
      <c r="H1958" t="s">
        <v>81</v>
      </c>
    </row>
    <row r="1959" spans="1:8" x14ac:dyDescent="0.25">
      <c r="A1959" s="1">
        <v>43891</v>
      </c>
      <c r="B1959" t="s">
        <v>88</v>
      </c>
      <c r="C1959" t="s">
        <v>49</v>
      </c>
      <c r="D1959">
        <v>57</v>
      </c>
      <c r="E1959">
        <v>73.3333333333333</v>
      </c>
      <c r="F1959">
        <v>-16.3333333333333</v>
      </c>
      <c r="G1959">
        <v>-0.222727272727273</v>
      </c>
      <c r="H1959" t="s">
        <v>81</v>
      </c>
    </row>
    <row r="1960" spans="1:8" x14ac:dyDescent="0.25">
      <c r="A1960" s="1">
        <v>43891</v>
      </c>
      <c r="B1960" t="s">
        <v>88</v>
      </c>
      <c r="C1960" t="s">
        <v>50</v>
      </c>
      <c r="D1960">
        <v>652</v>
      </c>
      <c r="E1960">
        <v>679.90476190476204</v>
      </c>
      <c r="F1960">
        <v>-27.904761904761902</v>
      </c>
      <c r="G1960">
        <v>-4.1042162767894699E-2</v>
      </c>
      <c r="H1960" t="s">
        <v>81</v>
      </c>
    </row>
    <row r="1961" spans="1:8" x14ac:dyDescent="0.25">
      <c r="A1961" s="1">
        <v>43891</v>
      </c>
      <c r="B1961" t="s">
        <v>89</v>
      </c>
      <c r="C1961" t="s">
        <v>46</v>
      </c>
      <c r="D1961">
        <v>533</v>
      </c>
      <c r="E1961">
        <v>565.71428571428601</v>
      </c>
      <c r="F1961">
        <v>-32.714285714285801</v>
      </c>
      <c r="G1961">
        <v>-5.7828282828282902E-2</v>
      </c>
      <c r="H1961" t="s">
        <v>81</v>
      </c>
    </row>
    <row r="1962" spans="1:8" x14ac:dyDescent="0.25">
      <c r="A1962" s="1">
        <v>43891</v>
      </c>
      <c r="B1962" t="s">
        <v>89</v>
      </c>
      <c r="C1962" t="s">
        <v>47</v>
      </c>
      <c r="D1962">
        <v>587</v>
      </c>
      <c r="E1962">
        <v>667.33333333333303</v>
      </c>
      <c r="F1962">
        <v>-80.3333333333334</v>
      </c>
      <c r="G1962">
        <v>-0.12037962037961999</v>
      </c>
      <c r="H1962" t="s">
        <v>81</v>
      </c>
    </row>
    <row r="1963" spans="1:8" x14ac:dyDescent="0.25">
      <c r="A1963" s="1">
        <v>43891</v>
      </c>
      <c r="B1963" t="s">
        <v>89</v>
      </c>
      <c r="C1963" t="s">
        <v>48</v>
      </c>
      <c r="D1963">
        <v>273</v>
      </c>
      <c r="E1963">
        <v>322.66666666666703</v>
      </c>
      <c r="F1963">
        <v>-49.6666666666667</v>
      </c>
      <c r="G1963">
        <v>-0.15392561983471101</v>
      </c>
      <c r="H1963" t="s">
        <v>81</v>
      </c>
    </row>
    <row r="1964" spans="1:8" x14ac:dyDescent="0.25">
      <c r="A1964" s="1">
        <v>43891</v>
      </c>
      <c r="B1964" t="s">
        <v>89</v>
      </c>
      <c r="C1964" t="s">
        <v>50</v>
      </c>
      <c r="D1964">
        <v>577</v>
      </c>
      <c r="E1964">
        <v>612.857142857143</v>
      </c>
      <c r="F1964">
        <v>-35.857142857142897</v>
      </c>
      <c r="G1964">
        <v>-5.8508158508158603E-2</v>
      </c>
      <c r="H1964" t="s">
        <v>81</v>
      </c>
    </row>
    <row r="1965" spans="1:8" x14ac:dyDescent="0.25">
      <c r="A1965" s="1">
        <v>43891</v>
      </c>
      <c r="B1965" t="s">
        <v>90</v>
      </c>
      <c r="C1965" t="s">
        <v>46</v>
      </c>
      <c r="D1965">
        <v>60</v>
      </c>
      <c r="E1965">
        <v>71.238095238095198</v>
      </c>
      <c r="F1965">
        <v>-11.2380952380952</v>
      </c>
      <c r="G1965">
        <v>-0.15775401069518699</v>
      </c>
      <c r="H1965" t="s">
        <v>81</v>
      </c>
    </row>
    <row r="1966" spans="1:8" x14ac:dyDescent="0.25">
      <c r="A1966" s="1">
        <v>43891</v>
      </c>
      <c r="B1966" t="s">
        <v>90</v>
      </c>
      <c r="C1966" t="s">
        <v>47</v>
      </c>
      <c r="D1966">
        <v>173</v>
      </c>
      <c r="E1966">
        <v>169.71428571428601</v>
      </c>
      <c r="F1966">
        <v>3.2857142857142798</v>
      </c>
      <c r="G1966">
        <v>1.93602693602693E-2</v>
      </c>
      <c r="H1966" t="s">
        <v>81</v>
      </c>
    </row>
    <row r="1967" spans="1:8" x14ac:dyDescent="0.25">
      <c r="A1967" s="1">
        <v>43891</v>
      </c>
      <c r="B1967" t="s">
        <v>90</v>
      </c>
      <c r="C1967" t="s">
        <v>48</v>
      </c>
      <c r="D1967">
        <v>146</v>
      </c>
      <c r="E1967">
        <v>119.428571428571</v>
      </c>
      <c r="F1967">
        <v>26.571428571428601</v>
      </c>
      <c r="G1967">
        <v>0.22248803827751201</v>
      </c>
      <c r="H1967" t="s">
        <v>81</v>
      </c>
    </row>
    <row r="1968" spans="1:8" x14ac:dyDescent="0.25">
      <c r="A1968" s="1">
        <v>43891</v>
      </c>
      <c r="B1968" t="s">
        <v>90</v>
      </c>
      <c r="C1968" t="s">
        <v>50</v>
      </c>
      <c r="D1968">
        <v>474</v>
      </c>
      <c r="E1968">
        <v>472.47619047619003</v>
      </c>
      <c r="F1968">
        <v>1.52380952380952</v>
      </c>
      <c r="G1968">
        <v>3.22515621850432E-3</v>
      </c>
      <c r="H1968" t="s">
        <v>81</v>
      </c>
    </row>
    <row r="1969" spans="1:8" x14ac:dyDescent="0.25">
      <c r="A1969" s="1">
        <v>43891</v>
      </c>
      <c r="B1969" t="s">
        <v>147</v>
      </c>
      <c r="C1969" t="s">
        <v>46</v>
      </c>
      <c r="D1969">
        <v>36</v>
      </c>
      <c r="E1969">
        <v>28.285714285714299</v>
      </c>
      <c r="F1969">
        <v>7.71428571428571</v>
      </c>
      <c r="G1969">
        <v>0.27272727272727298</v>
      </c>
      <c r="H1969" t="s">
        <v>81</v>
      </c>
    </row>
    <row r="1970" spans="1:8" x14ac:dyDescent="0.25">
      <c r="A1970" s="1">
        <v>43891</v>
      </c>
      <c r="B1970" t="s">
        <v>147</v>
      </c>
      <c r="C1970" t="s">
        <v>47</v>
      </c>
      <c r="D1970">
        <v>34</v>
      </c>
      <c r="E1970">
        <v>36.6666666666667</v>
      </c>
      <c r="F1970">
        <v>-2.6666666666666701</v>
      </c>
      <c r="G1970">
        <v>-7.2727272727272793E-2</v>
      </c>
      <c r="H1970" t="s">
        <v>81</v>
      </c>
    </row>
    <row r="1971" spans="1:8" x14ac:dyDescent="0.25">
      <c r="A1971" s="1">
        <v>43891</v>
      </c>
      <c r="B1971" t="s">
        <v>147</v>
      </c>
      <c r="C1971" t="s">
        <v>48</v>
      </c>
      <c r="D1971">
        <v>16</v>
      </c>
      <c r="E1971">
        <v>16.761904761904798</v>
      </c>
      <c r="F1971">
        <v>-0.76190476190476297</v>
      </c>
      <c r="G1971">
        <v>-4.5454545454545497E-2</v>
      </c>
      <c r="H1971" t="s">
        <v>81</v>
      </c>
    </row>
    <row r="1972" spans="1:8" x14ac:dyDescent="0.25">
      <c r="A1972" s="1">
        <v>43891</v>
      </c>
      <c r="B1972" t="s">
        <v>147</v>
      </c>
      <c r="C1972" t="s">
        <v>50</v>
      </c>
      <c r="D1972">
        <v>69</v>
      </c>
      <c r="E1972">
        <v>63.904761904761898</v>
      </c>
      <c r="F1972">
        <v>5.0952380952380896</v>
      </c>
      <c r="G1972">
        <v>7.9731743666169905E-2</v>
      </c>
      <c r="H1972" t="s">
        <v>81</v>
      </c>
    </row>
    <row r="1973" spans="1:8" x14ac:dyDescent="0.25">
      <c r="A1973" s="1">
        <v>43891</v>
      </c>
      <c r="B1973" t="s">
        <v>148</v>
      </c>
      <c r="C1973" t="s">
        <v>46</v>
      </c>
      <c r="D1973">
        <v>167</v>
      </c>
      <c r="E1973">
        <v>165.52380952381</v>
      </c>
      <c r="F1973">
        <v>1.47619047619048</v>
      </c>
      <c r="G1973">
        <v>8.91829689298047E-3</v>
      </c>
      <c r="H1973" t="s">
        <v>81</v>
      </c>
    </row>
    <row r="1974" spans="1:8" x14ac:dyDescent="0.25">
      <c r="A1974" s="1">
        <v>43891</v>
      </c>
      <c r="B1974" t="s">
        <v>148</v>
      </c>
      <c r="C1974" t="s">
        <v>47</v>
      </c>
      <c r="D1974">
        <v>234</v>
      </c>
      <c r="E1974">
        <v>224.19047619047601</v>
      </c>
      <c r="F1974">
        <v>9.8095238095237995</v>
      </c>
      <c r="G1974">
        <v>4.3755310110450203E-2</v>
      </c>
      <c r="H1974" t="s">
        <v>81</v>
      </c>
    </row>
    <row r="1975" spans="1:8" x14ac:dyDescent="0.25">
      <c r="A1975" s="1">
        <v>43891</v>
      </c>
      <c r="B1975" t="s">
        <v>148</v>
      </c>
      <c r="C1975" t="s">
        <v>48</v>
      </c>
      <c r="D1975">
        <v>143</v>
      </c>
      <c r="E1975">
        <v>132</v>
      </c>
      <c r="F1975">
        <v>11</v>
      </c>
      <c r="G1975">
        <v>8.3333333333333301E-2</v>
      </c>
      <c r="H1975" t="s">
        <v>81</v>
      </c>
    </row>
    <row r="1976" spans="1:8" x14ac:dyDescent="0.25">
      <c r="A1976" s="1">
        <v>43891</v>
      </c>
      <c r="B1976" t="s">
        <v>148</v>
      </c>
      <c r="C1976" t="s">
        <v>50</v>
      </c>
      <c r="D1976">
        <v>257</v>
      </c>
      <c r="E1976">
        <v>207.42857142857099</v>
      </c>
      <c r="F1976">
        <v>49.571428571428598</v>
      </c>
      <c r="G1976">
        <v>0.238980716253443</v>
      </c>
      <c r="H1976" t="s">
        <v>81</v>
      </c>
    </row>
    <row r="1977" spans="1:8" x14ac:dyDescent="0.25">
      <c r="A1977" s="1">
        <v>43891</v>
      </c>
      <c r="B1977" t="s">
        <v>149</v>
      </c>
      <c r="C1977" t="s">
        <v>46</v>
      </c>
      <c r="D1977">
        <v>41</v>
      </c>
      <c r="E1977">
        <v>53.428571428571402</v>
      </c>
      <c r="F1977">
        <v>-12.4285714285714</v>
      </c>
      <c r="G1977">
        <v>-0.23262032085561499</v>
      </c>
      <c r="H1977" t="s">
        <v>81</v>
      </c>
    </row>
    <row r="1978" spans="1:8" x14ac:dyDescent="0.25">
      <c r="A1978" s="1">
        <v>43891</v>
      </c>
      <c r="B1978" t="s">
        <v>149</v>
      </c>
      <c r="C1978" t="s">
        <v>47</v>
      </c>
      <c r="D1978">
        <v>125</v>
      </c>
      <c r="E1978">
        <v>115.238095238095</v>
      </c>
      <c r="F1978">
        <v>9.7619047619047592</v>
      </c>
      <c r="G1978">
        <v>8.4710743801652902E-2</v>
      </c>
      <c r="H1978" t="s">
        <v>81</v>
      </c>
    </row>
    <row r="1979" spans="1:8" x14ac:dyDescent="0.25">
      <c r="A1979" s="1">
        <v>43891</v>
      </c>
      <c r="B1979" t="s">
        <v>149</v>
      </c>
      <c r="C1979" t="s">
        <v>48</v>
      </c>
      <c r="D1979">
        <v>118</v>
      </c>
      <c r="E1979">
        <v>93.238095238095198</v>
      </c>
      <c r="F1979">
        <v>24.761904761904798</v>
      </c>
      <c r="G1979">
        <v>0.26557711950970397</v>
      </c>
      <c r="H1979" t="s">
        <v>81</v>
      </c>
    </row>
    <row r="1980" spans="1:8" x14ac:dyDescent="0.25">
      <c r="A1980" s="1">
        <v>43891</v>
      </c>
      <c r="B1980" t="s">
        <v>149</v>
      </c>
      <c r="C1980" t="s">
        <v>50</v>
      </c>
      <c r="D1980">
        <v>374</v>
      </c>
      <c r="E1980">
        <v>375.04761904761898</v>
      </c>
      <c r="F1980">
        <v>-1.0476190476190901</v>
      </c>
      <c r="G1980">
        <v>-2.7932960893855999E-3</v>
      </c>
      <c r="H1980" t="s">
        <v>81</v>
      </c>
    </row>
    <row r="1981" spans="1:8" x14ac:dyDescent="0.25">
      <c r="A1981" s="1">
        <v>43891</v>
      </c>
      <c r="B1981" t="s">
        <v>150</v>
      </c>
      <c r="C1981" t="s">
        <v>46</v>
      </c>
      <c r="D1981">
        <v>140</v>
      </c>
      <c r="E1981">
        <v>193.80952380952399</v>
      </c>
      <c r="F1981">
        <v>-53.809523809523803</v>
      </c>
      <c r="G1981">
        <v>-0.27764127764127799</v>
      </c>
      <c r="H1981" t="s">
        <v>81</v>
      </c>
    </row>
    <row r="1982" spans="1:8" x14ac:dyDescent="0.25">
      <c r="A1982" s="1">
        <v>43891</v>
      </c>
      <c r="B1982" t="s">
        <v>150</v>
      </c>
      <c r="C1982" t="s">
        <v>47</v>
      </c>
      <c r="D1982">
        <v>110</v>
      </c>
      <c r="E1982">
        <v>123.619047619048</v>
      </c>
      <c r="F1982">
        <v>-13.619047619047601</v>
      </c>
      <c r="G1982">
        <v>-0.110169491525424</v>
      </c>
      <c r="H1982" t="s">
        <v>81</v>
      </c>
    </row>
    <row r="1983" spans="1:8" x14ac:dyDescent="0.25">
      <c r="A1983" s="1">
        <v>43891</v>
      </c>
      <c r="B1983" t="s">
        <v>150</v>
      </c>
      <c r="C1983" t="s">
        <v>48</v>
      </c>
      <c r="D1983">
        <v>95</v>
      </c>
      <c r="E1983">
        <v>82.761904761904802</v>
      </c>
      <c r="F1983">
        <v>12.2380952380952</v>
      </c>
      <c r="G1983">
        <v>0.14787111622554699</v>
      </c>
      <c r="H1983" t="s">
        <v>81</v>
      </c>
    </row>
    <row r="1984" spans="1:8" x14ac:dyDescent="0.25">
      <c r="A1984" s="1">
        <v>43891</v>
      </c>
      <c r="B1984" t="s">
        <v>150</v>
      </c>
      <c r="C1984" t="s">
        <v>50</v>
      </c>
      <c r="D1984">
        <v>100</v>
      </c>
      <c r="E1984">
        <v>79.619047619047606</v>
      </c>
      <c r="F1984">
        <v>20.380952380952401</v>
      </c>
      <c r="G1984">
        <v>0.25598086124401898</v>
      </c>
      <c r="H1984" t="s">
        <v>81</v>
      </c>
    </row>
    <row r="1985" spans="1:8" x14ac:dyDescent="0.25">
      <c r="A1985" s="1">
        <v>43891</v>
      </c>
      <c r="B1985" t="s">
        <v>91</v>
      </c>
      <c r="C1985" t="s">
        <v>46</v>
      </c>
      <c r="D1985">
        <v>957</v>
      </c>
      <c r="E1985">
        <v>1050.7619047619</v>
      </c>
      <c r="F1985">
        <v>-93.761904761904802</v>
      </c>
      <c r="G1985">
        <v>-8.9232303090727896E-2</v>
      </c>
      <c r="H1985" t="s">
        <v>81</v>
      </c>
    </row>
    <row r="1986" spans="1:8" x14ac:dyDescent="0.25">
      <c r="A1986" s="1">
        <v>43891</v>
      </c>
      <c r="B1986" t="s">
        <v>91</v>
      </c>
      <c r="C1986" t="s">
        <v>47</v>
      </c>
      <c r="D1986">
        <v>732</v>
      </c>
      <c r="E1986">
        <v>669.42857142857099</v>
      </c>
      <c r="F1986">
        <v>62.571428571428598</v>
      </c>
      <c r="G1986">
        <v>9.3469910371318798E-2</v>
      </c>
      <c r="H1986" t="s">
        <v>81</v>
      </c>
    </row>
    <row r="1987" spans="1:8" x14ac:dyDescent="0.25">
      <c r="A1987" s="1">
        <v>43891</v>
      </c>
      <c r="B1987" t="s">
        <v>91</v>
      </c>
      <c r="C1987" t="s">
        <v>48</v>
      </c>
      <c r="D1987">
        <v>693</v>
      </c>
      <c r="E1987">
        <v>646.38095238095195</v>
      </c>
      <c r="F1987">
        <v>46.619047619047599</v>
      </c>
      <c r="G1987">
        <v>7.2123176661264096E-2</v>
      </c>
      <c r="H1987" t="s">
        <v>81</v>
      </c>
    </row>
    <row r="1988" spans="1:8" x14ac:dyDescent="0.25">
      <c r="A1988" s="1">
        <v>43891</v>
      </c>
      <c r="B1988" t="s">
        <v>91</v>
      </c>
      <c r="C1988" t="s">
        <v>50</v>
      </c>
      <c r="D1988">
        <v>978</v>
      </c>
      <c r="E1988">
        <v>862.19047619047603</v>
      </c>
      <c r="F1988">
        <v>115.80952380952399</v>
      </c>
      <c r="G1988">
        <v>0.13432011487904599</v>
      </c>
      <c r="H1988" t="s">
        <v>81</v>
      </c>
    </row>
    <row r="1989" spans="1:8" x14ac:dyDescent="0.25">
      <c r="A1989" s="1">
        <v>43891</v>
      </c>
      <c r="B1989" t="s">
        <v>151</v>
      </c>
      <c r="C1989" t="s">
        <v>46</v>
      </c>
      <c r="D1989">
        <v>68</v>
      </c>
      <c r="E1989">
        <v>66</v>
      </c>
      <c r="F1989">
        <v>2</v>
      </c>
      <c r="G1989">
        <v>3.03030303030303E-2</v>
      </c>
      <c r="H1989" t="s">
        <v>81</v>
      </c>
    </row>
    <row r="1990" spans="1:8" x14ac:dyDescent="0.25">
      <c r="A1990" s="1">
        <v>43891</v>
      </c>
      <c r="B1990" t="s">
        <v>151</v>
      </c>
      <c r="C1990" t="s">
        <v>47</v>
      </c>
      <c r="D1990">
        <v>109</v>
      </c>
      <c r="E1990">
        <v>140.38095238095201</v>
      </c>
      <c r="F1990">
        <v>-31.380952380952401</v>
      </c>
      <c r="G1990">
        <v>-0.223541383989145</v>
      </c>
      <c r="H1990" t="s">
        <v>81</v>
      </c>
    </row>
    <row r="1991" spans="1:8" x14ac:dyDescent="0.25">
      <c r="A1991" s="1">
        <v>43891</v>
      </c>
      <c r="B1991" t="s">
        <v>151</v>
      </c>
      <c r="C1991" t="s">
        <v>48</v>
      </c>
      <c r="D1991">
        <v>44</v>
      </c>
      <c r="E1991">
        <v>37.714285714285701</v>
      </c>
      <c r="F1991">
        <v>6.2857142857142803</v>
      </c>
      <c r="G1991">
        <v>0.16666666666666699</v>
      </c>
      <c r="H1991" t="s">
        <v>81</v>
      </c>
    </row>
    <row r="1992" spans="1:8" x14ac:dyDescent="0.25">
      <c r="A1992" s="1">
        <v>43891</v>
      </c>
      <c r="B1992" t="s">
        <v>151</v>
      </c>
      <c r="C1992" t="s">
        <v>50</v>
      </c>
      <c r="D1992">
        <v>63</v>
      </c>
      <c r="E1992">
        <v>62.857142857142897</v>
      </c>
      <c r="F1992">
        <v>0.14285714285713899</v>
      </c>
      <c r="G1992">
        <v>2.2727272727272102E-3</v>
      </c>
      <c r="H1992" t="s">
        <v>81</v>
      </c>
    </row>
    <row r="1993" spans="1:8" x14ac:dyDescent="0.25">
      <c r="A1993" s="1">
        <v>43891</v>
      </c>
      <c r="B1993" t="s">
        <v>92</v>
      </c>
      <c r="C1993" t="s">
        <v>46</v>
      </c>
      <c r="D1993">
        <v>28</v>
      </c>
      <c r="E1993">
        <v>34.571428571428598</v>
      </c>
      <c r="F1993">
        <v>-6.5714285714285801</v>
      </c>
      <c r="G1993">
        <v>-0.19008264462809901</v>
      </c>
      <c r="H1993" t="s">
        <v>81</v>
      </c>
    </row>
    <row r="1994" spans="1:8" x14ac:dyDescent="0.25">
      <c r="A1994" s="1">
        <v>43891</v>
      </c>
      <c r="B1994" t="s">
        <v>92</v>
      </c>
      <c r="C1994" t="s">
        <v>47</v>
      </c>
      <c r="D1994">
        <v>371</v>
      </c>
      <c r="E1994">
        <v>320.57142857142901</v>
      </c>
      <c r="F1994">
        <v>50.428571428571402</v>
      </c>
      <c r="G1994">
        <v>0.15730837789661301</v>
      </c>
      <c r="H1994" t="s">
        <v>81</v>
      </c>
    </row>
    <row r="1995" spans="1:8" x14ac:dyDescent="0.25">
      <c r="A1995" s="1">
        <v>43891</v>
      </c>
      <c r="B1995" t="s">
        <v>92</v>
      </c>
      <c r="C1995" t="s">
        <v>48</v>
      </c>
      <c r="D1995">
        <v>93</v>
      </c>
      <c r="E1995">
        <v>85.904761904761898</v>
      </c>
      <c r="F1995">
        <v>7.0952380952380896</v>
      </c>
      <c r="G1995">
        <v>8.25942350332593E-2</v>
      </c>
      <c r="H1995" t="s">
        <v>81</v>
      </c>
    </row>
    <row r="1996" spans="1:8" x14ac:dyDescent="0.25">
      <c r="A1996" s="1">
        <v>43891</v>
      </c>
      <c r="B1996" t="s">
        <v>92</v>
      </c>
      <c r="C1996" t="s">
        <v>50</v>
      </c>
      <c r="D1996">
        <v>625</v>
      </c>
      <c r="E1996">
        <v>641.142857142857</v>
      </c>
      <c r="F1996">
        <v>-16.142857142857199</v>
      </c>
      <c r="G1996">
        <v>-2.51782531194297E-2</v>
      </c>
      <c r="H1996" t="s">
        <v>81</v>
      </c>
    </row>
    <row r="1997" spans="1:8" x14ac:dyDescent="0.25">
      <c r="A1997" s="1">
        <v>43891</v>
      </c>
      <c r="B1997" t="s">
        <v>152</v>
      </c>
      <c r="C1997" t="s">
        <v>46</v>
      </c>
      <c r="D1997">
        <v>86</v>
      </c>
      <c r="E1997">
        <v>113.142857142857</v>
      </c>
      <c r="F1997">
        <v>-27.142857142857199</v>
      </c>
      <c r="G1997">
        <v>-0.23989898989899</v>
      </c>
      <c r="H1997" t="s">
        <v>81</v>
      </c>
    </row>
    <row r="1998" spans="1:8" x14ac:dyDescent="0.25">
      <c r="A1998" s="1">
        <v>43891</v>
      </c>
      <c r="B1998" t="s">
        <v>152</v>
      </c>
      <c r="C1998" t="s">
        <v>47</v>
      </c>
      <c r="D1998">
        <v>96</v>
      </c>
      <c r="E1998">
        <v>117.333333333333</v>
      </c>
      <c r="F1998">
        <v>-21.3333333333333</v>
      </c>
      <c r="G1998">
        <v>-0.18181818181818199</v>
      </c>
      <c r="H1998" t="s">
        <v>81</v>
      </c>
    </row>
    <row r="1999" spans="1:8" x14ac:dyDescent="0.25">
      <c r="A1999" s="1">
        <v>43891</v>
      </c>
      <c r="B1999" t="s">
        <v>152</v>
      </c>
      <c r="C1999" t="s">
        <v>48</v>
      </c>
      <c r="D1999">
        <v>41</v>
      </c>
      <c r="E1999">
        <v>55.523809523809497</v>
      </c>
      <c r="F1999">
        <v>-14.523809523809501</v>
      </c>
      <c r="G1999">
        <v>-0.26157804459691297</v>
      </c>
      <c r="H1999" t="s">
        <v>81</v>
      </c>
    </row>
    <row r="2000" spans="1:8" x14ac:dyDescent="0.25">
      <c r="A2000" s="1">
        <v>43891</v>
      </c>
      <c r="B2000" t="s">
        <v>152</v>
      </c>
      <c r="C2000" t="s">
        <v>50</v>
      </c>
      <c r="D2000">
        <v>134</v>
      </c>
      <c r="E2000">
        <v>126.761904761905</v>
      </c>
      <c r="F2000">
        <v>7.2380952380952301</v>
      </c>
      <c r="G2000">
        <v>5.7099924868519801E-2</v>
      </c>
      <c r="H2000" t="s">
        <v>81</v>
      </c>
    </row>
    <row r="2001" spans="1:8" x14ac:dyDescent="0.25">
      <c r="A2001" s="1">
        <v>43891</v>
      </c>
      <c r="B2001" t="s">
        <v>153</v>
      </c>
      <c r="C2001" t="s">
        <v>46</v>
      </c>
      <c r="D2001">
        <v>112</v>
      </c>
      <c r="E2001">
        <v>119.428571428571</v>
      </c>
      <c r="F2001">
        <v>-7.4285714285714297</v>
      </c>
      <c r="G2001">
        <v>-6.2200956937799097E-2</v>
      </c>
      <c r="H2001" t="s">
        <v>81</v>
      </c>
    </row>
    <row r="2002" spans="1:8" x14ac:dyDescent="0.25">
      <c r="A2002" s="1">
        <v>43891</v>
      </c>
      <c r="B2002" t="s">
        <v>153</v>
      </c>
      <c r="C2002" t="s">
        <v>47</v>
      </c>
      <c r="D2002">
        <v>56</v>
      </c>
      <c r="E2002">
        <v>58.6666666666667</v>
      </c>
      <c r="F2002">
        <v>-2.6666666666666701</v>
      </c>
      <c r="G2002">
        <v>-4.5454545454545497E-2</v>
      </c>
      <c r="H2002" t="s">
        <v>81</v>
      </c>
    </row>
    <row r="2003" spans="1:8" x14ac:dyDescent="0.25">
      <c r="A2003" s="1">
        <v>43891</v>
      </c>
      <c r="B2003" t="s">
        <v>153</v>
      </c>
      <c r="C2003" t="s">
        <v>48</v>
      </c>
      <c r="D2003">
        <v>23</v>
      </c>
      <c r="E2003">
        <v>46.095238095238102</v>
      </c>
      <c r="F2003">
        <v>-23.095238095238098</v>
      </c>
      <c r="G2003">
        <v>-0.50103305785123997</v>
      </c>
      <c r="H2003" t="s">
        <v>81</v>
      </c>
    </row>
    <row r="2004" spans="1:8" x14ac:dyDescent="0.25">
      <c r="A2004" s="1">
        <v>43891</v>
      </c>
      <c r="B2004" t="s">
        <v>153</v>
      </c>
      <c r="C2004" t="s">
        <v>50</v>
      </c>
      <c r="D2004">
        <v>25</v>
      </c>
      <c r="E2004">
        <v>20.952380952380999</v>
      </c>
      <c r="F2004">
        <v>4.0476190476190501</v>
      </c>
      <c r="G2004">
        <v>0.19318181818181801</v>
      </c>
      <c r="H2004" t="s">
        <v>81</v>
      </c>
    </row>
    <row r="2005" spans="1:8" x14ac:dyDescent="0.25">
      <c r="A2005" s="1">
        <v>43891</v>
      </c>
      <c r="B2005" t="s">
        <v>154</v>
      </c>
      <c r="C2005" t="s">
        <v>46</v>
      </c>
      <c r="D2005">
        <v>19</v>
      </c>
      <c r="E2005">
        <v>17.8095238095238</v>
      </c>
      <c r="F2005">
        <v>1.19047619047619</v>
      </c>
      <c r="G2005">
        <v>6.6844919786096205E-2</v>
      </c>
      <c r="H2005" t="s">
        <v>81</v>
      </c>
    </row>
    <row r="2006" spans="1:8" x14ac:dyDescent="0.25">
      <c r="A2006" s="1">
        <v>43891</v>
      </c>
      <c r="B2006" t="s">
        <v>154</v>
      </c>
      <c r="C2006" t="s">
        <v>47</v>
      </c>
      <c r="D2006">
        <v>48</v>
      </c>
      <c r="E2006">
        <v>54.476190476190503</v>
      </c>
      <c r="F2006">
        <v>-6.4761904761904798</v>
      </c>
      <c r="G2006">
        <v>-0.11888111888111901</v>
      </c>
      <c r="H2006" t="s">
        <v>81</v>
      </c>
    </row>
    <row r="2007" spans="1:8" x14ac:dyDescent="0.25">
      <c r="A2007" s="1">
        <v>43891</v>
      </c>
      <c r="B2007" t="s">
        <v>154</v>
      </c>
      <c r="C2007" t="s">
        <v>48</v>
      </c>
      <c r="D2007">
        <v>28</v>
      </c>
      <c r="E2007">
        <v>26.1904761904762</v>
      </c>
      <c r="F2007">
        <v>1.80952380952381</v>
      </c>
      <c r="G2007">
        <v>6.9090909090908995E-2</v>
      </c>
      <c r="H2007" t="s">
        <v>81</v>
      </c>
    </row>
    <row r="2008" spans="1:8" x14ac:dyDescent="0.25">
      <c r="A2008" s="1">
        <v>43891</v>
      </c>
      <c r="B2008" t="s">
        <v>154</v>
      </c>
      <c r="C2008" t="s">
        <v>50</v>
      </c>
      <c r="D2008">
        <v>100</v>
      </c>
      <c r="E2008">
        <v>97.428571428571402</v>
      </c>
      <c r="F2008">
        <v>2.5714285714285698</v>
      </c>
      <c r="G2008">
        <v>2.63929618768328E-2</v>
      </c>
      <c r="H2008" t="s">
        <v>81</v>
      </c>
    </row>
    <row r="2009" spans="1:8" x14ac:dyDescent="0.25">
      <c r="A2009" s="1">
        <v>43891</v>
      </c>
      <c r="B2009" t="s">
        <v>155</v>
      </c>
      <c r="C2009" t="s">
        <v>46</v>
      </c>
      <c r="D2009">
        <v>196</v>
      </c>
      <c r="E2009">
        <v>199.04761904761901</v>
      </c>
      <c r="F2009">
        <v>-3.0476190476190701</v>
      </c>
      <c r="G2009">
        <v>-1.53110047846891E-2</v>
      </c>
      <c r="H2009" t="s">
        <v>81</v>
      </c>
    </row>
    <row r="2010" spans="1:8" x14ac:dyDescent="0.25">
      <c r="A2010" s="1">
        <v>43891</v>
      </c>
      <c r="B2010" t="s">
        <v>155</v>
      </c>
      <c r="C2010" t="s">
        <v>47</v>
      </c>
      <c r="D2010">
        <v>210</v>
      </c>
      <c r="E2010">
        <v>215.80952380952399</v>
      </c>
      <c r="F2010">
        <v>-5.80952380952382</v>
      </c>
      <c r="G2010">
        <v>-2.6919682259488199E-2</v>
      </c>
      <c r="H2010" t="s">
        <v>81</v>
      </c>
    </row>
    <row r="2011" spans="1:8" x14ac:dyDescent="0.25">
      <c r="A2011" s="1">
        <v>43891</v>
      </c>
      <c r="B2011" t="s">
        <v>155</v>
      </c>
      <c r="C2011" t="s">
        <v>48</v>
      </c>
      <c r="D2011">
        <v>119</v>
      </c>
      <c r="E2011">
        <v>136.19047619047601</v>
      </c>
      <c r="F2011">
        <v>-17.1904761904762</v>
      </c>
      <c r="G2011">
        <v>-0.12622377622377601</v>
      </c>
      <c r="H2011" t="s">
        <v>81</v>
      </c>
    </row>
    <row r="2012" spans="1:8" x14ac:dyDescent="0.25">
      <c r="A2012" s="1">
        <v>43891</v>
      </c>
      <c r="B2012" t="s">
        <v>155</v>
      </c>
      <c r="C2012" t="s">
        <v>50</v>
      </c>
      <c r="D2012">
        <v>253</v>
      </c>
      <c r="E2012">
        <v>296.47619047619003</v>
      </c>
      <c r="F2012">
        <v>-43.476190476190503</v>
      </c>
      <c r="G2012">
        <v>-0.146643109540636</v>
      </c>
      <c r="H2012" t="s">
        <v>81</v>
      </c>
    </row>
    <row r="2013" spans="1:8" x14ac:dyDescent="0.25">
      <c r="A2013" s="1">
        <v>43891</v>
      </c>
      <c r="B2013" t="s">
        <v>156</v>
      </c>
      <c r="C2013" t="s">
        <v>46</v>
      </c>
      <c r="D2013">
        <v>127</v>
      </c>
      <c r="E2013">
        <v>161.333333333333</v>
      </c>
      <c r="F2013">
        <v>-34.3333333333333</v>
      </c>
      <c r="G2013">
        <v>-0.212809917355372</v>
      </c>
      <c r="H2013" t="s">
        <v>81</v>
      </c>
    </row>
    <row r="2014" spans="1:8" x14ac:dyDescent="0.25">
      <c r="A2014" s="1">
        <v>43891</v>
      </c>
      <c r="B2014" t="s">
        <v>156</v>
      </c>
      <c r="C2014" t="s">
        <v>47</v>
      </c>
      <c r="D2014">
        <v>120</v>
      </c>
      <c r="E2014">
        <v>148.76190476190499</v>
      </c>
      <c r="F2014">
        <v>-28.761904761904798</v>
      </c>
      <c r="G2014">
        <v>-0.19334186939820699</v>
      </c>
      <c r="H2014" t="s">
        <v>81</v>
      </c>
    </row>
    <row r="2015" spans="1:8" x14ac:dyDescent="0.25">
      <c r="A2015" s="1">
        <v>43891</v>
      </c>
      <c r="B2015" t="s">
        <v>156</v>
      </c>
      <c r="C2015" t="s">
        <v>48</v>
      </c>
      <c r="D2015">
        <v>86</v>
      </c>
      <c r="E2015">
        <v>133.04761904761901</v>
      </c>
      <c r="F2015">
        <v>-47.047619047619101</v>
      </c>
      <c r="G2015">
        <v>-0.35361488904796001</v>
      </c>
      <c r="H2015" t="s">
        <v>81</v>
      </c>
    </row>
    <row r="2016" spans="1:8" x14ac:dyDescent="0.25">
      <c r="A2016" s="1">
        <v>43891</v>
      </c>
      <c r="B2016" t="s">
        <v>156</v>
      </c>
      <c r="C2016" t="s">
        <v>50</v>
      </c>
      <c r="D2016">
        <v>324</v>
      </c>
      <c r="E2016">
        <v>323.71428571428601</v>
      </c>
      <c r="F2016">
        <v>0.28571428571427798</v>
      </c>
      <c r="G2016">
        <v>8.8261253309794498E-4</v>
      </c>
      <c r="H2016" t="s">
        <v>81</v>
      </c>
    </row>
    <row r="2017" spans="1:8" x14ac:dyDescent="0.25">
      <c r="A2017" s="1">
        <v>43891</v>
      </c>
      <c r="B2017" t="s">
        <v>93</v>
      </c>
      <c r="C2017" t="s">
        <v>46</v>
      </c>
      <c r="D2017">
        <v>227</v>
      </c>
      <c r="E2017">
        <v>284.95238095238102</v>
      </c>
      <c r="F2017">
        <v>-57.952380952380999</v>
      </c>
      <c r="G2017">
        <v>-0.20337566844919799</v>
      </c>
      <c r="H2017" t="s">
        <v>81</v>
      </c>
    </row>
    <row r="2018" spans="1:8" x14ac:dyDescent="0.25">
      <c r="A2018" s="1">
        <v>43891</v>
      </c>
      <c r="B2018" t="s">
        <v>93</v>
      </c>
      <c r="C2018" t="s">
        <v>47</v>
      </c>
      <c r="D2018">
        <v>205</v>
      </c>
      <c r="E2018">
        <v>221.04761904761901</v>
      </c>
      <c r="F2018">
        <v>-16.047619047619101</v>
      </c>
      <c r="G2018">
        <v>-7.2598018095648503E-2</v>
      </c>
      <c r="H2018" t="s">
        <v>81</v>
      </c>
    </row>
    <row r="2019" spans="1:8" x14ac:dyDescent="0.25">
      <c r="A2019" s="1">
        <v>43891</v>
      </c>
      <c r="B2019" t="s">
        <v>93</v>
      </c>
      <c r="C2019" t="s">
        <v>48</v>
      </c>
      <c r="D2019">
        <v>136</v>
      </c>
      <c r="E2019">
        <v>196.95238095238099</v>
      </c>
      <c r="F2019">
        <v>-60.952380952380999</v>
      </c>
      <c r="G2019">
        <v>-0.309477756286267</v>
      </c>
      <c r="H2019" t="s">
        <v>81</v>
      </c>
    </row>
    <row r="2020" spans="1:8" x14ac:dyDescent="0.25">
      <c r="A2020" s="1">
        <v>43891</v>
      </c>
      <c r="B2020" t="s">
        <v>93</v>
      </c>
      <c r="C2020" t="s">
        <v>50</v>
      </c>
      <c r="D2020">
        <v>425</v>
      </c>
      <c r="E2020">
        <v>436.857142857143</v>
      </c>
      <c r="F2020">
        <v>-11.8571428571429</v>
      </c>
      <c r="G2020">
        <v>-2.71419228253761E-2</v>
      </c>
      <c r="H2020" t="s">
        <v>81</v>
      </c>
    </row>
    <row r="2021" spans="1:8" x14ac:dyDescent="0.25">
      <c r="A2021" s="1">
        <v>43891</v>
      </c>
      <c r="B2021" t="s">
        <v>157</v>
      </c>
      <c r="C2021" t="s">
        <v>46</v>
      </c>
      <c r="D2021">
        <v>131</v>
      </c>
      <c r="E2021">
        <v>151.90476190476201</v>
      </c>
      <c r="F2021">
        <v>-20.904761904761902</v>
      </c>
      <c r="G2021">
        <v>-0.13761755485893401</v>
      </c>
      <c r="H2021" t="s">
        <v>81</v>
      </c>
    </row>
    <row r="2022" spans="1:8" x14ac:dyDescent="0.25">
      <c r="A2022" s="1">
        <v>43891</v>
      </c>
      <c r="B2022" t="s">
        <v>157</v>
      </c>
      <c r="C2022" t="s">
        <v>47</v>
      </c>
      <c r="D2022">
        <v>91</v>
      </c>
      <c r="E2022">
        <v>94.285714285714306</v>
      </c>
      <c r="F2022">
        <v>-3.28571428571429</v>
      </c>
      <c r="G2022">
        <v>-3.4848484848484899E-2</v>
      </c>
      <c r="H2022" t="s">
        <v>81</v>
      </c>
    </row>
    <row r="2023" spans="1:8" x14ac:dyDescent="0.25">
      <c r="A2023" s="1">
        <v>43891</v>
      </c>
      <c r="B2023" t="s">
        <v>157</v>
      </c>
      <c r="C2023" t="s">
        <v>48</v>
      </c>
      <c r="D2023">
        <v>69</v>
      </c>
      <c r="E2023">
        <v>76.476190476190496</v>
      </c>
      <c r="F2023">
        <v>-7.4761904761904798</v>
      </c>
      <c r="G2023">
        <v>-9.7758405977584104E-2</v>
      </c>
      <c r="H2023" t="s">
        <v>81</v>
      </c>
    </row>
    <row r="2024" spans="1:8" x14ac:dyDescent="0.25">
      <c r="A2024" s="1">
        <v>43891</v>
      </c>
      <c r="B2024" t="s">
        <v>157</v>
      </c>
      <c r="C2024" t="s">
        <v>50</v>
      </c>
      <c r="D2024">
        <v>168</v>
      </c>
      <c r="E2024">
        <v>178.09523809523799</v>
      </c>
      <c r="F2024">
        <v>-10.0952380952381</v>
      </c>
      <c r="G2024">
        <v>-5.6684491978609697E-2</v>
      </c>
      <c r="H2024" t="s">
        <v>81</v>
      </c>
    </row>
    <row r="2025" spans="1:8" x14ac:dyDescent="0.25">
      <c r="A2025" s="1">
        <v>43891</v>
      </c>
      <c r="B2025" t="s">
        <v>158</v>
      </c>
      <c r="C2025" t="s">
        <v>46</v>
      </c>
      <c r="D2025">
        <v>294</v>
      </c>
      <c r="E2025">
        <v>304.857142857143</v>
      </c>
      <c r="F2025">
        <v>-10.8571428571429</v>
      </c>
      <c r="G2025">
        <v>-3.5613870665417199E-2</v>
      </c>
      <c r="H2025" t="s">
        <v>81</v>
      </c>
    </row>
    <row r="2026" spans="1:8" x14ac:dyDescent="0.25">
      <c r="A2026" s="1">
        <v>43891</v>
      </c>
      <c r="B2026" t="s">
        <v>158</v>
      </c>
      <c r="C2026" t="s">
        <v>47</v>
      </c>
      <c r="D2026">
        <v>128</v>
      </c>
      <c r="E2026">
        <v>133.04761904761901</v>
      </c>
      <c r="F2026">
        <v>-5.0476190476190697</v>
      </c>
      <c r="G2026">
        <v>-3.79384395132428E-2</v>
      </c>
      <c r="H2026" t="s">
        <v>81</v>
      </c>
    </row>
    <row r="2027" spans="1:8" x14ac:dyDescent="0.25">
      <c r="A2027" s="1">
        <v>43891</v>
      </c>
      <c r="B2027" t="s">
        <v>158</v>
      </c>
      <c r="C2027" t="s">
        <v>48</v>
      </c>
      <c r="D2027">
        <v>88</v>
      </c>
      <c r="E2027">
        <v>84.857142857142904</v>
      </c>
      <c r="F2027">
        <v>3.1428571428571401</v>
      </c>
      <c r="G2027">
        <v>3.7037037037037E-2</v>
      </c>
      <c r="H2027" t="s">
        <v>81</v>
      </c>
    </row>
    <row r="2028" spans="1:8" x14ac:dyDescent="0.25">
      <c r="A2028" s="1">
        <v>43891</v>
      </c>
      <c r="B2028" t="s">
        <v>158</v>
      </c>
      <c r="C2028" t="s">
        <v>50</v>
      </c>
      <c r="D2028">
        <v>203</v>
      </c>
      <c r="E2028">
        <v>148.76190476190499</v>
      </c>
      <c r="F2028">
        <v>54.238095238095198</v>
      </c>
      <c r="G2028">
        <v>0.364596670934699</v>
      </c>
      <c r="H2028" t="s">
        <v>81</v>
      </c>
    </row>
    <row r="2029" spans="1:8" x14ac:dyDescent="0.25">
      <c r="A2029" s="1">
        <v>43891</v>
      </c>
      <c r="B2029" t="s">
        <v>94</v>
      </c>
      <c r="C2029" t="s">
        <v>46</v>
      </c>
      <c r="D2029">
        <v>206</v>
      </c>
      <c r="E2029">
        <v>271.33333333333297</v>
      </c>
      <c r="F2029">
        <v>-65.3333333333334</v>
      </c>
      <c r="G2029">
        <v>-0.240786240786241</v>
      </c>
      <c r="H2029" t="s">
        <v>81</v>
      </c>
    </row>
    <row r="2030" spans="1:8" x14ac:dyDescent="0.25">
      <c r="A2030" s="1">
        <v>43891</v>
      </c>
      <c r="B2030" t="s">
        <v>94</v>
      </c>
      <c r="C2030" t="s">
        <v>47</v>
      </c>
      <c r="D2030">
        <v>865</v>
      </c>
      <c r="E2030">
        <v>927.142857142857</v>
      </c>
      <c r="F2030">
        <v>-62.142857142857203</v>
      </c>
      <c r="G2030">
        <v>-6.7026194144838305E-2</v>
      </c>
      <c r="H2030" t="s">
        <v>81</v>
      </c>
    </row>
    <row r="2031" spans="1:8" x14ac:dyDescent="0.25">
      <c r="A2031" s="1">
        <v>43891</v>
      </c>
      <c r="B2031" t="s">
        <v>94</v>
      </c>
      <c r="C2031" t="s">
        <v>48</v>
      </c>
      <c r="D2031">
        <v>296</v>
      </c>
      <c r="E2031">
        <v>321.61904761904799</v>
      </c>
      <c r="F2031">
        <v>-25.619047619047599</v>
      </c>
      <c r="G2031">
        <v>-7.9656499851939705E-2</v>
      </c>
      <c r="H2031" t="s">
        <v>81</v>
      </c>
    </row>
    <row r="2032" spans="1:8" x14ac:dyDescent="0.25">
      <c r="A2032" s="1">
        <v>43891</v>
      </c>
      <c r="B2032" t="s">
        <v>94</v>
      </c>
      <c r="C2032" t="s">
        <v>50</v>
      </c>
      <c r="D2032">
        <v>2510</v>
      </c>
      <c r="E2032">
        <v>2266</v>
      </c>
      <c r="F2032">
        <v>244</v>
      </c>
      <c r="G2032">
        <v>0.107678729037952</v>
      </c>
      <c r="H2032" t="s">
        <v>81</v>
      </c>
    </row>
    <row r="2033" spans="1:8" x14ac:dyDescent="0.25">
      <c r="A2033" s="1">
        <v>43891</v>
      </c>
      <c r="B2033" t="s">
        <v>159</v>
      </c>
      <c r="C2033" t="s">
        <v>46</v>
      </c>
      <c r="D2033">
        <v>100</v>
      </c>
      <c r="E2033">
        <v>123.619047619048</v>
      </c>
      <c r="F2033">
        <v>-23.619047619047599</v>
      </c>
      <c r="G2033">
        <v>-0.19106317411402199</v>
      </c>
      <c r="H2033" t="s">
        <v>81</v>
      </c>
    </row>
    <row r="2034" spans="1:8" x14ac:dyDescent="0.25">
      <c r="A2034" s="1">
        <v>43891</v>
      </c>
      <c r="B2034" t="s">
        <v>159</v>
      </c>
      <c r="C2034" t="s">
        <v>47</v>
      </c>
      <c r="D2034">
        <v>85</v>
      </c>
      <c r="E2034">
        <v>72.285714285714306</v>
      </c>
      <c r="F2034">
        <v>12.714285714285699</v>
      </c>
      <c r="G2034">
        <v>0.17588932806324101</v>
      </c>
      <c r="H2034" t="s">
        <v>81</v>
      </c>
    </row>
    <row r="2035" spans="1:8" x14ac:dyDescent="0.25">
      <c r="A2035" s="1">
        <v>43891</v>
      </c>
      <c r="B2035" t="s">
        <v>159</v>
      </c>
      <c r="C2035" t="s">
        <v>48</v>
      </c>
      <c r="D2035">
        <v>50</v>
      </c>
      <c r="E2035">
        <v>63.904761904761898</v>
      </c>
      <c r="F2035">
        <v>-13.9047619047619</v>
      </c>
      <c r="G2035">
        <v>-0.21758569299552899</v>
      </c>
      <c r="H2035" t="s">
        <v>81</v>
      </c>
    </row>
    <row r="2036" spans="1:8" x14ac:dyDescent="0.25">
      <c r="A2036" s="1">
        <v>43891</v>
      </c>
      <c r="B2036" t="s">
        <v>159</v>
      </c>
      <c r="C2036" t="s">
        <v>50</v>
      </c>
      <c r="D2036">
        <v>101</v>
      </c>
      <c r="E2036">
        <v>113.142857142857</v>
      </c>
      <c r="F2036">
        <v>-12.142857142857199</v>
      </c>
      <c r="G2036">
        <v>-0.107323232323232</v>
      </c>
      <c r="H2036" t="s">
        <v>81</v>
      </c>
    </row>
    <row r="2037" spans="1:8" x14ac:dyDescent="0.25">
      <c r="A2037" s="1">
        <v>43891</v>
      </c>
      <c r="B2037" t="s">
        <v>160</v>
      </c>
      <c r="C2037" t="s">
        <v>46</v>
      </c>
      <c r="D2037">
        <v>19</v>
      </c>
      <c r="E2037">
        <v>11.523809523809501</v>
      </c>
      <c r="F2037">
        <v>7.4761904761904798</v>
      </c>
      <c r="G2037">
        <v>0.64876033057851201</v>
      </c>
      <c r="H2037" t="s">
        <v>81</v>
      </c>
    </row>
    <row r="2038" spans="1:8" x14ac:dyDescent="0.25">
      <c r="A2038" s="1">
        <v>43891</v>
      </c>
      <c r="B2038" t="s">
        <v>160</v>
      </c>
      <c r="C2038" t="s">
        <v>47</v>
      </c>
      <c r="D2038">
        <v>14</v>
      </c>
      <c r="E2038">
        <v>37.714285714285701</v>
      </c>
      <c r="F2038">
        <v>-23.714285714285701</v>
      </c>
      <c r="G2038">
        <v>-0.62878787878787901</v>
      </c>
      <c r="H2038" t="s">
        <v>81</v>
      </c>
    </row>
    <row r="2039" spans="1:8" x14ac:dyDescent="0.25">
      <c r="A2039" s="1">
        <v>43891</v>
      </c>
      <c r="B2039" t="s">
        <v>160</v>
      </c>
      <c r="C2039" t="s">
        <v>48</v>
      </c>
      <c r="D2039">
        <v>22</v>
      </c>
      <c r="E2039">
        <v>17.8095238095238</v>
      </c>
      <c r="F2039">
        <v>4.1904761904761898</v>
      </c>
      <c r="G2039">
        <v>0.23529411764705899</v>
      </c>
      <c r="H2039" t="s">
        <v>81</v>
      </c>
    </row>
    <row r="2040" spans="1:8" x14ac:dyDescent="0.25">
      <c r="A2040" s="1">
        <v>43891</v>
      </c>
      <c r="B2040" t="s">
        <v>160</v>
      </c>
      <c r="C2040" t="s">
        <v>50</v>
      </c>
      <c r="D2040">
        <v>111</v>
      </c>
      <c r="E2040">
        <v>112.095238095238</v>
      </c>
      <c r="F2040">
        <v>-1.0952380952381</v>
      </c>
      <c r="G2040">
        <v>-9.7706032285472099E-3</v>
      </c>
      <c r="H2040" t="s">
        <v>81</v>
      </c>
    </row>
    <row r="2041" spans="1:8" x14ac:dyDescent="0.25">
      <c r="A2041" s="1">
        <v>43891</v>
      </c>
      <c r="B2041" t="s">
        <v>13</v>
      </c>
      <c r="C2041" t="s">
        <v>46</v>
      </c>
      <c r="D2041">
        <v>178</v>
      </c>
      <c r="E2041">
        <v>193.80952380952399</v>
      </c>
      <c r="F2041">
        <v>-15.8095238095238</v>
      </c>
      <c r="G2041">
        <v>-8.1572481572481606E-2</v>
      </c>
      <c r="H2041" t="s">
        <v>81</v>
      </c>
    </row>
    <row r="2042" spans="1:8" x14ac:dyDescent="0.25">
      <c r="A2042" s="1">
        <v>43891</v>
      </c>
      <c r="B2042" t="s">
        <v>13</v>
      </c>
      <c r="C2042" t="s">
        <v>47</v>
      </c>
      <c r="D2042">
        <v>101</v>
      </c>
      <c r="E2042">
        <v>106.857142857143</v>
      </c>
      <c r="F2042">
        <v>-5.8571428571428603</v>
      </c>
      <c r="G2042">
        <v>-5.4812834224598997E-2</v>
      </c>
      <c r="H2042" t="s">
        <v>81</v>
      </c>
    </row>
    <row r="2043" spans="1:8" x14ac:dyDescent="0.25">
      <c r="A2043" s="1">
        <v>43891</v>
      </c>
      <c r="B2043" t="s">
        <v>13</v>
      </c>
      <c r="C2043" t="s">
        <v>48</v>
      </c>
      <c r="D2043">
        <v>64</v>
      </c>
      <c r="E2043">
        <v>82.761904761904802</v>
      </c>
      <c r="F2043">
        <v>-18.761904761904798</v>
      </c>
      <c r="G2043">
        <v>-0.226697353279632</v>
      </c>
      <c r="H2043" t="s">
        <v>81</v>
      </c>
    </row>
    <row r="2044" spans="1:8" x14ac:dyDescent="0.25">
      <c r="A2044" s="1">
        <v>43891</v>
      </c>
      <c r="B2044" t="s">
        <v>13</v>
      </c>
      <c r="C2044" t="s">
        <v>50</v>
      </c>
      <c r="D2044">
        <v>106</v>
      </c>
      <c r="E2044">
        <v>81.714285714285694</v>
      </c>
      <c r="F2044">
        <v>24.285714285714299</v>
      </c>
      <c r="G2044">
        <v>0.29720279720279702</v>
      </c>
      <c r="H2044" t="s">
        <v>81</v>
      </c>
    </row>
    <row r="2045" spans="1:8" x14ac:dyDescent="0.25">
      <c r="A2045" s="1">
        <v>43891</v>
      </c>
      <c r="B2045" t="s">
        <v>95</v>
      </c>
      <c r="C2045" t="s">
        <v>46</v>
      </c>
      <c r="D2045">
        <v>562</v>
      </c>
      <c r="E2045">
        <v>653.71428571428601</v>
      </c>
      <c r="F2045">
        <v>-91.714285714285793</v>
      </c>
      <c r="G2045">
        <v>-0.14029720279720301</v>
      </c>
      <c r="H2045" t="s">
        <v>81</v>
      </c>
    </row>
    <row r="2046" spans="1:8" x14ac:dyDescent="0.25">
      <c r="A2046" s="1">
        <v>43891</v>
      </c>
      <c r="B2046" t="s">
        <v>95</v>
      </c>
      <c r="C2046" t="s">
        <v>47</v>
      </c>
      <c r="D2046">
        <v>300</v>
      </c>
      <c r="E2046">
        <v>326.857142857143</v>
      </c>
      <c r="F2046">
        <v>-26.8571428571429</v>
      </c>
      <c r="G2046">
        <v>-8.21678321678323E-2</v>
      </c>
      <c r="H2046" t="s">
        <v>81</v>
      </c>
    </row>
    <row r="2047" spans="1:8" x14ac:dyDescent="0.25">
      <c r="A2047" s="1">
        <v>43891</v>
      </c>
      <c r="B2047" t="s">
        <v>95</v>
      </c>
      <c r="C2047" t="s">
        <v>48</v>
      </c>
      <c r="D2047">
        <v>234</v>
      </c>
      <c r="E2047">
        <v>211.61904761904799</v>
      </c>
      <c r="F2047">
        <v>22.380952380952401</v>
      </c>
      <c r="G2047">
        <v>0.105760576057606</v>
      </c>
      <c r="H2047" t="s">
        <v>81</v>
      </c>
    </row>
    <row r="2048" spans="1:8" x14ac:dyDescent="0.25">
      <c r="A2048" s="1">
        <v>43891</v>
      </c>
      <c r="B2048" t="s">
        <v>95</v>
      </c>
      <c r="C2048" t="s">
        <v>50</v>
      </c>
      <c r="D2048">
        <v>357</v>
      </c>
      <c r="E2048">
        <v>280.76190476190499</v>
      </c>
      <c r="F2048">
        <v>76.238095238095198</v>
      </c>
      <c r="G2048">
        <v>0.27154002713704201</v>
      </c>
      <c r="H2048" t="s">
        <v>81</v>
      </c>
    </row>
    <row r="2049" spans="1:8" x14ac:dyDescent="0.25">
      <c r="A2049" s="1">
        <v>43891</v>
      </c>
      <c r="B2049" t="s">
        <v>96</v>
      </c>
      <c r="C2049" t="s">
        <v>46</v>
      </c>
      <c r="D2049">
        <v>348</v>
      </c>
      <c r="E2049">
        <v>345.71428571428601</v>
      </c>
      <c r="F2049">
        <v>2.2857142857142798</v>
      </c>
      <c r="G2049">
        <v>6.6115702479338598E-3</v>
      </c>
      <c r="H2049" t="s">
        <v>81</v>
      </c>
    </row>
    <row r="2050" spans="1:8" x14ac:dyDescent="0.25">
      <c r="A2050" s="1">
        <v>43891</v>
      </c>
      <c r="B2050" t="s">
        <v>96</v>
      </c>
      <c r="C2050" t="s">
        <v>47</v>
      </c>
      <c r="D2050">
        <v>542</v>
      </c>
      <c r="E2050">
        <v>592.95238095238096</v>
      </c>
      <c r="F2050">
        <v>-50.952380952380999</v>
      </c>
      <c r="G2050">
        <v>-8.5929971088981705E-2</v>
      </c>
      <c r="H2050" t="s">
        <v>81</v>
      </c>
    </row>
    <row r="2051" spans="1:8" x14ac:dyDescent="0.25">
      <c r="A2051" s="1">
        <v>43891</v>
      </c>
      <c r="B2051" t="s">
        <v>96</v>
      </c>
      <c r="C2051" t="s">
        <v>48</v>
      </c>
      <c r="D2051">
        <v>262</v>
      </c>
      <c r="E2051">
        <v>283.90476190476198</v>
      </c>
      <c r="F2051">
        <v>-21.904761904761902</v>
      </c>
      <c r="G2051">
        <v>-7.7155317007715593E-2</v>
      </c>
      <c r="H2051" t="s">
        <v>81</v>
      </c>
    </row>
    <row r="2052" spans="1:8" x14ac:dyDescent="0.25">
      <c r="A2052" s="1">
        <v>43891</v>
      </c>
      <c r="B2052" t="s">
        <v>96</v>
      </c>
      <c r="C2052" t="s">
        <v>50</v>
      </c>
      <c r="D2052">
        <v>781</v>
      </c>
      <c r="E2052">
        <v>706.09523809523796</v>
      </c>
      <c r="F2052">
        <v>74.904761904761799</v>
      </c>
      <c r="G2052">
        <v>0.106083086053412</v>
      </c>
      <c r="H2052" t="s">
        <v>81</v>
      </c>
    </row>
    <row r="2053" spans="1:8" x14ac:dyDescent="0.25">
      <c r="A2053" s="1">
        <v>43891</v>
      </c>
      <c r="B2053" t="s">
        <v>161</v>
      </c>
      <c r="C2053" t="s">
        <v>46</v>
      </c>
      <c r="D2053">
        <v>52</v>
      </c>
      <c r="E2053">
        <v>63.904761904761898</v>
      </c>
      <c r="F2053">
        <v>-11.9047619047619</v>
      </c>
      <c r="G2053">
        <v>-0.18628912071535</v>
      </c>
      <c r="H2053" t="s">
        <v>81</v>
      </c>
    </row>
    <row r="2054" spans="1:8" x14ac:dyDescent="0.25">
      <c r="A2054" s="1">
        <v>43891</v>
      </c>
      <c r="B2054" t="s">
        <v>161</v>
      </c>
      <c r="C2054" t="s">
        <v>47</v>
      </c>
      <c r="D2054">
        <v>160</v>
      </c>
      <c r="E2054">
        <v>145.61904761904799</v>
      </c>
      <c r="F2054">
        <v>14.380952380952399</v>
      </c>
      <c r="G2054">
        <v>9.8757357750163505E-2</v>
      </c>
      <c r="H2054" t="s">
        <v>81</v>
      </c>
    </row>
    <row r="2055" spans="1:8" x14ac:dyDescent="0.25">
      <c r="A2055" s="1">
        <v>43891</v>
      </c>
      <c r="B2055" t="s">
        <v>161</v>
      </c>
      <c r="C2055" t="s">
        <v>48</v>
      </c>
      <c r="D2055">
        <v>52</v>
      </c>
      <c r="E2055">
        <v>53.428571428571402</v>
      </c>
      <c r="F2055">
        <v>-1.4285714285714299</v>
      </c>
      <c r="G2055">
        <v>-2.6737967914438499E-2</v>
      </c>
      <c r="H2055" t="s">
        <v>81</v>
      </c>
    </row>
    <row r="2056" spans="1:8" x14ac:dyDescent="0.25">
      <c r="A2056" s="1">
        <v>43891</v>
      </c>
      <c r="B2056" t="s">
        <v>161</v>
      </c>
      <c r="C2056" t="s">
        <v>50</v>
      </c>
      <c r="D2056">
        <v>400</v>
      </c>
      <c r="E2056">
        <v>412.76190476190499</v>
      </c>
      <c r="F2056">
        <v>-12.7619047619048</v>
      </c>
      <c r="G2056">
        <v>-3.09183202584218E-2</v>
      </c>
      <c r="H2056" t="s">
        <v>81</v>
      </c>
    </row>
    <row r="2057" spans="1:8" x14ac:dyDescent="0.25">
      <c r="A2057" s="1">
        <v>43922</v>
      </c>
      <c r="B2057" t="s">
        <v>80</v>
      </c>
      <c r="C2057" t="s">
        <v>46</v>
      </c>
      <c r="D2057">
        <v>3550</v>
      </c>
      <c r="E2057">
        <v>4491</v>
      </c>
      <c r="F2057">
        <v>-941</v>
      </c>
      <c r="G2057">
        <v>-0.209530171454019</v>
      </c>
      <c r="H2057" t="s">
        <v>81</v>
      </c>
    </row>
    <row r="2058" spans="1:8" x14ac:dyDescent="0.25">
      <c r="A2058" s="1">
        <v>43922</v>
      </c>
      <c r="B2058" t="s">
        <v>80</v>
      </c>
      <c r="C2058" t="s">
        <v>47</v>
      </c>
      <c r="D2058">
        <v>2942</v>
      </c>
      <c r="E2058">
        <v>5107</v>
      </c>
      <c r="F2058">
        <v>-2165</v>
      </c>
      <c r="G2058">
        <v>-0.42392794204033701</v>
      </c>
      <c r="H2058" t="s">
        <v>81</v>
      </c>
    </row>
    <row r="2059" spans="1:8" x14ac:dyDescent="0.25">
      <c r="A2059" s="1">
        <v>43922</v>
      </c>
      <c r="B2059" t="s">
        <v>80</v>
      </c>
      <c r="C2059" t="s">
        <v>48</v>
      </c>
      <c r="D2059">
        <v>1899</v>
      </c>
      <c r="E2059">
        <v>2945</v>
      </c>
      <c r="F2059">
        <v>-1046</v>
      </c>
      <c r="G2059">
        <v>-0.35517826825127302</v>
      </c>
      <c r="H2059" t="s">
        <v>81</v>
      </c>
    </row>
    <row r="2060" spans="1:8" x14ac:dyDescent="0.25">
      <c r="A2060" s="1">
        <v>43922</v>
      </c>
      <c r="B2060" t="s">
        <v>80</v>
      </c>
      <c r="C2060" t="s">
        <v>49</v>
      </c>
      <c r="D2060">
        <v>480</v>
      </c>
      <c r="E2060">
        <v>1494</v>
      </c>
      <c r="F2060">
        <v>-1014</v>
      </c>
      <c r="G2060">
        <v>-0.67871485943775101</v>
      </c>
      <c r="H2060" t="s">
        <v>81</v>
      </c>
    </row>
    <row r="2061" spans="1:8" x14ac:dyDescent="0.25">
      <c r="A2061" s="1">
        <v>43922</v>
      </c>
      <c r="B2061" t="s">
        <v>80</v>
      </c>
      <c r="C2061" t="s">
        <v>50</v>
      </c>
      <c r="D2061">
        <v>6393</v>
      </c>
      <c r="E2061">
        <v>9946</v>
      </c>
      <c r="F2061">
        <v>-3553</v>
      </c>
      <c r="G2061">
        <v>-0.35722903679871298</v>
      </c>
      <c r="H2061" t="s">
        <v>81</v>
      </c>
    </row>
    <row r="2062" spans="1:8" x14ac:dyDescent="0.25">
      <c r="A2062" s="1">
        <v>43922</v>
      </c>
      <c r="B2062" t="s">
        <v>145</v>
      </c>
      <c r="C2062" t="s">
        <v>46</v>
      </c>
      <c r="D2062">
        <v>104</v>
      </c>
      <c r="E2062">
        <v>139</v>
      </c>
      <c r="F2062">
        <v>-35</v>
      </c>
      <c r="G2062">
        <v>-0.25179856115107901</v>
      </c>
      <c r="H2062" t="s">
        <v>81</v>
      </c>
    </row>
    <row r="2063" spans="1:8" x14ac:dyDescent="0.25">
      <c r="A2063" s="1">
        <v>43922</v>
      </c>
      <c r="B2063" t="s">
        <v>145</v>
      </c>
      <c r="C2063" t="s">
        <v>47</v>
      </c>
      <c r="D2063">
        <v>136</v>
      </c>
      <c r="E2063">
        <v>250</v>
      </c>
      <c r="F2063">
        <v>-114</v>
      </c>
      <c r="G2063">
        <v>-0.45600000000000002</v>
      </c>
      <c r="H2063" t="s">
        <v>81</v>
      </c>
    </row>
    <row r="2064" spans="1:8" x14ac:dyDescent="0.25">
      <c r="A2064" s="1">
        <v>43922</v>
      </c>
      <c r="B2064" t="s">
        <v>145</v>
      </c>
      <c r="C2064" t="s">
        <v>48</v>
      </c>
      <c r="D2064">
        <v>59</v>
      </c>
      <c r="E2064">
        <v>97</v>
      </c>
      <c r="F2064">
        <v>-38</v>
      </c>
      <c r="G2064">
        <v>-0.39175257731958801</v>
      </c>
      <c r="H2064" t="s">
        <v>81</v>
      </c>
    </row>
    <row r="2065" spans="1:8" x14ac:dyDescent="0.25">
      <c r="A2065" s="1">
        <v>43922</v>
      </c>
      <c r="B2065" t="s">
        <v>145</v>
      </c>
      <c r="C2065" t="s">
        <v>50</v>
      </c>
      <c r="D2065">
        <v>266</v>
      </c>
      <c r="E2065">
        <v>326</v>
      </c>
      <c r="F2065">
        <v>-60</v>
      </c>
      <c r="G2065">
        <v>-0.184049079754601</v>
      </c>
      <c r="H2065" t="s">
        <v>81</v>
      </c>
    </row>
    <row r="2066" spans="1:8" x14ac:dyDescent="0.25">
      <c r="A2066" s="1">
        <v>43922</v>
      </c>
      <c r="B2066" t="s">
        <v>83</v>
      </c>
      <c r="C2066" t="s">
        <v>46</v>
      </c>
      <c r="D2066">
        <v>21</v>
      </c>
      <c r="E2066">
        <v>34</v>
      </c>
      <c r="F2066">
        <v>-13</v>
      </c>
      <c r="G2066">
        <v>-0.38235294117647101</v>
      </c>
      <c r="H2066" t="s">
        <v>81</v>
      </c>
    </row>
    <row r="2067" spans="1:8" x14ac:dyDescent="0.25">
      <c r="A2067" s="1">
        <v>43922</v>
      </c>
      <c r="B2067" t="s">
        <v>83</v>
      </c>
      <c r="C2067" t="s">
        <v>47</v>
      </c>
      <c r="D2067">
        <v>62</v>
      </c>
      <c r="E2067">
        <v>64</v>
      </c>
      <c r="F2067">
        <v>-2</v>
      </c>
      <c r="G2067">
        <v>-3.125E-2</v>
      </c>
      <c r="H2067" t="s">
        <v>81</v>
      </c>
    </row>
    <row r="2068" spans="1:8" x14ac:dyDescent="0.25">
      <c r="A2068" s="1">
        <v>43922</v>
      </c>
      <c r="B2068" t="s">
        <v>83</v>
      </c>
      <c r="C2068" t="s">
        <v>48</v>
      </c>
      <c r="D2068">
        <v>46</v>
      </c>
      <c r="E2068">
        <v>52</v>
      </c>
      <c r="F2068">
        <v>-6</v>
      </c>
      <c r="G2068">
        <v>-0.115384615384615</v>
      </c>
      <c r="H2068" t="s">
        <v>81</v>
      </c>
    </row>
    <row r="2069" spans="1:8" x14ac:dyDescent="0.25">
      <c r="A2069" s="1">
        <v>43922</v>
      </c>
      <c r="B2069" t="s">
        <v>83</v>
      </c>
      <c r="C2069" t="s">
        <v>50</v>
      </c>
      <c r="D2069">
        <v>77</v>
      </c>
      <c r="E2069">
        <v>60</v>
      </c>
      <c r="F2069">
        <v>17</v>
      </c>
      <c r="G2069">
        <v>0.28333333333333299</v>
      </c>
      <c r="H2069" t="s">
        <v>81</v>
      </c>
    </row>
    <row r="2070" spans="1:8" x14ac:dyDescent="0.25">
      <c r="A2070" s="1">
        <v>43922</v>
      </c>
      <c r="B2070" t="s">
        <v>84</v>
      </c>
      <c r="C2070" t="s">
        <v>46</v>
      </c>
      <c r="D2070">
        <v>173</v>
      </c>
      <c r="E2070">
        <v>155</v>
      </c>
      <c r="F2070">
        <v>18</v>
      </c>
      <c r="G2070">
        <v>0.11612903225806499</v>
      </c>
      <c r="H2070" t="s">
        <v>81</v>
      </c>
    </row>
    <row r="2071" spans="1:8" x14ac:dyDescent="0.25">
      <c r="A2071" s="1">
        <v>43922</v>
      </c>
      <c r="B2071" t="s">
        <v>84</v>
      </c>
      <c r="C2071" t="s">
        <v>47</v>
      </c>
      <c r="D2071">
        <v>52</v>
      </c>
      <c r="E2071">
        <v>89</v>
      </c>
      <c r="F2071">
        <v>-37</v>
      </c>
      <c r="G2071">
        <v>-0.41573033707865198</v>
      </c>
      <c r="H2071" t="s">
        <v>81</v>
      </c>
    </row>
    <row r="2072" spans="1:8" x14ac:dyDescent="0.25">
      <c r="A2072" s="1">
        <v>43922</v>
      </c>
      <c r="B2072" t="s">
        <v>84</v>
      </c>
      <c r="C2072" t="s">
        <v>48</v>
      </c>
      <c r="D2072">
        <v>81</v>
      </c>
      <c r="E2072">
        <v>167</v>
      </c>
      <c r="F2072">
        <v>-86</v>
      </c>
      <c r="G2072">
        <v>-0.51497005988023903</v>
      </c>
      <c r="H2072" t="s">
        <v>81</v>
      </c>
    </row>
    <row r="2073" spans="1:8" x14ac:dyDescent="0.25">
      <c r="A2073" s="1">
        <v>43922</v>
      </c>
      <c r="B2073" t="s">
        <v>84</v>
      </c>
      <c r="C2073" t="s">
        <v>50</v>
      </c>
      <c r="D2073">
        <v>4</v>
      </c>
      <c r="E2073">
        <v>6</v>
      </c>
      <c r="F2073">
        <v>-2</v>
      </c>
      <c r="G2073">
        <v>-0.33333333333333298</v>
      </c>
      <c r="H2073" t="s">
        <v>81</v>
      </c>
    </row>
    <row r="2074" spans="1:8" x14ac:dyDescent="0.25">
      <c r="A2074" s="1">
        <v>43922</v>
      </c>
      <c r="B2074" t="s">
        <v>85</v>
      </c>
      <c r="C2074" t="s">
        <v>46</v>
      </c>
      <c r="D2074">
        <v>62</v>
      </c>
      <c r="E2074">
        <v>111</v>
      </c>
      <c r="F2074">
        <v>-49</v>
      </c>
      <c r="G2074">
        <v>-0.44144144144144098</v>
      </c>
      <c r="H2074" t="s">
        <v>81</v>
      </c>
    </row>
    <row r="2075" spans="1:8" x14ac:dyDescent="0.25">
      <c r="A2075" s="1">
        <v>43922</v>
      </c>
      <c r="B2075" t="s">
        <v>85</v>
      </c>
      <c r="C2075" t="s">
        <v>47</v>
      </c>
      <c r="D2075">
        <v>135</v>
      </c>
      <c r="E2075">
        <v>228</v>
      </c>
      <c r="F2075">
        <v>-93</v>
      </c>
      <c r="G2075">
        <v>-0.40789473684210498</v>
      </c>
      <c r="H2075" t="s">
        <v>81</v>
      </c>
    </row>
    <row r="2076" spans="1:8" x14ac:dyDescent="0.25">
      <c r="A2076" s="1">
        <v>43922</v>
      </c>
      <c r="B2076" t="s">
        <v>85</v>
      </c>
      <c r="C2076" t="s">
        <v>48</v>
      </c>
      <c r="D2076">
        <v>69</v>
      </c>
      <c r="E2076">
        <v>150</v>
      </c>
      <c r="F2076">
        <v>-81</v>
      </c>
      <c r="G2076">
        <v>-0.54</v>
      </c>
      <c r="H2076" t="s">
        <v>81</v>
      </c>
    </row>
    <row r="2077" spans="1:8" x14ac:dyDescent="0.25">
      <c r="A2077" s="1">
        <v>43922</v>
      </c>
      <c r="B2077" t="s">
        <v>85</v>
      </c>
      <c r="C2077" t="s">
        <v>49</v>
      </c>
      <c r="D2077">
        <v>327</v>
      </c>
      <c r="E2077">
        <v>1138</v>
      </c>
      <c r="F2077">
        <v>-811</v>
      </c>
      <c r="G2077">
        <v>-0.71265377855887502</v>
      </c>
      <c r="H2077" t="s">
        <v>81</v>
      </c>
    </row>
    <row r="2078" spans="1:8" x14ac:dyDescent="0.25">
      <c r="A2078" s="1">
        <v>43922</v>
      </c>
      <c r="B2078" t="s">
        <v>85</v>
      </c>
      <c r="C2078" t="s">
        <v>50</v>
      </c>
      <c r="D2078">
        <v>1223</v>
      </c>
      <c r="E2078">
        <v>1896</v>
      </c>
      <c r="F2078">
        <v>-673</v>
      </c>
      <c r="G2078">
        <v>-0.35495780590717302</v>
      </c>
      <c r="H2078" t="s">
        <v>81</v>
      </c>
    </row>
    <row r="2079" spans="1:8" x14ac:dyDescent="0.25">
      <c r="A2079" s="1">
        <v>43922</v>
      </c>
      <c r="B2079" t="s">
        <v>146</v>
      </c>
      <c r="C2079" t="s">
        <v>46</v>
      </c>
      <c r="D2079">
        <v>18</v>
      </c>
      <c r="E2079">
        <v>25</v>
      </c>
      <c r="F2079">
        <v>-7</v>
      </c>
      <c r="G2079">
        <v>-0.28000000000000003</v>
      </c>
      <c r="H2079" t="s">
        <v>81</v>
      </c>
    </row>
    <row r="2080" spans="1:8" x14ac:dyDescent="0.25">
      <c r="A2080" s="1">
        <v>43922</v>
      </c>
      <c r="B2080" t="s">
        <v>146</v>
      </c>
      <c r="C2080" t="s">
        <v>47</v>
      </c>
      <c r="D2080">
        <v>35</v>
      </c>
      <c r="E2080">
        <v>34</v>
      </c>
      <c r="F2080">
        <v>1</v>
      </c>
      <c r="G2080">
        <v>2.9411764705882401E-2</v>
      </c>
      <c r="H2080" t="s">
        <v>81</v>
      </c>
    </row>
    <row r="2081" spans="1:8" x14ac:dyDescent="0.25">
      <c r="A2081" s="1">
        <v>43922</v>
      </c>
      <c r="B2081" t="s">
        <v>146</v>
      </c>
      <c r="C2081" t="s">
        <v>48</v>
      </c>
      <c r="D2081">
        <v>19</v>
      </c>
      <c r="E2081">
        <v>22</v>
      </c>
      <c r="F2081">
        <v>-3</v>
      </c>
      <c r="G2081">
        <v>-0.13636363636363599</v>
      </c>
      <c r="H2081" t="s">
        <v>81</v>
      </c>
    </row>
    <row r="2082" spans="1:8" x14ac:dyDescent="0.25">
      <c r="A2082" s="1">
        <v>43922</v>
      </c>
      <c r="B2082" t="s">
        <v>146</v>
      </c>
      <c r="C2082" t="s">
        <v>49</v>
      </c>
      <c r="D2082">
        <v>98</v>
      </c>
      <c r="E2082">
        <v>91</v>
      </c>
      <c r="F2082">
        <v>7</v>
      </c>
      <c r="G2082">
        <v>7.69230769230769E-2</v>
      </c>
      <c r="H2082" t="s">
        <v>81</v>
      </c>
    </row>
    <row r="2083" spans="1:8" x14ac:dyDescent="0.25">
      <c r="A2083" s="1">
        <v>43922</v>
      </c>
      <c r="B2083" t="s">
        <v>146</v>
      </c>
      <c r="C2083" t="s">
        <v>50</v>
      </c>
      <c r="D2083">
        <v>38</v>
      </c>
      <c r="E2083">
        <v>55</v>
      </c>
      <c r="F2083">
        <v>-17</v>
      </c>
      <c r="G2083">
        <v>-0.30909090909090903</v>
      </c>
      <c r="H2083" t="s">
        <v>81</v>
      </c>
    </row>
    <row r="2084" spans="1:8" x14ac:dyDescent="0.25">
      <c r="A2084" s="1">
        <v>43922</v>
      </c>
      <c r="B2084" t="s">
        <v>86</v>
      </c>
      <c r="C2084" t="s">
        <v>46</v>
      </c>
      <c r="D2084">
        <v>524</v>
      </c>
      <c r="E2084">
        <v>598</v>
      </c>
      <c r="F2084">
        <v>-74</v>
      </c>
      <c r="G2084">
        <v>-0.12374581939799301</v>
      </c>
      <c r="H2084" t="s">
        <v>81</v>
      </c>
    </row>
    <row r="2085" spans="1:8" x14ac:dyDescent="0.25">
      <c r="A2085" s="1">
        <v>43922</v>
      </c>
      <c r="B2085" t="s">
        <v>86</v>
      </c>
      <c r="C2085" t="s">
        <v>47</v>
      </c>
      <c r="D2085">
        <v>233</v>
      </c>
      <c r="E2085">
        <v>573</v>
      </c>
      <c r="F2085">
        <v>-340</v>
      </c>
      <c r="G2085">
        <v>-0.59336823734729505</v>
      </c>
      <c r="H2085" t="s">
        <v>81</v>
      </c>
    </row>
    <row r="2086" spans="1:8" x14ac:dyDescent="0.25">
      <c r="A2086" s="1">
        <v>43922</v>
      </c>
      <c r="B2086" t="s">
        <v>86</v>
      </c>
      <c r="C2086" t="s">
        <v>48</v>
      </c>
      <c r="D2086">
        <v>149</v>
      </c>
      <c r="E2086">
        <v>273</v>
      </c>
      <c r="F2086">
        <v>-124</v>
      </c>
      <c r="G2086">
        <v>-0.45421245421245399</v>
      </c>
      <c r="H2086" t="s">
        <v>81</v>
      </c>
    </row>
    <row r="2087" spans="1:8" x14ac:dyDescent="0.25">
      <c r="A2087" s="1">
        <v>43922</v>
      </c>
      <c r="B2087" t="s">
        <v>86</v>
      </c>
      <c r="C2087" t="s">
        <v>49</v>
      </c>
      <c r="D2087">
        <v>55</v>
      </c>
      <c r="E2087">
        <v>265</v>
      </c>
      <c r="F2087">
        <v>-210</v>
      </c>
      <c r="G2087">
        <v>-0.79245283018867896</v>
      </c>
      <c r="H2087" t="s">
        <v>81</v>
      </c>
    </row>
    <row r="2088" spans="1:8" x14ac:dyDescent="0.25">
      <c r="A2088" s="1">
        <v>43922</v>
      </c>
      <c r="B2088" t="s">
        <v>86</v>
      </c>
      <c r="C2088" t="s">
        <v>50</v>
      </c>
      <c r="D2088">
        <v>464</v>
      </c>
      <c r="E2088">
        <v>1114</v>
      </c>
      <c r="F2088">
        <v>-650</v>
      </c>
      <c r="G2088">
        <v>-0.58348294434470405</v>
      </c>
      <c r="H2088" t="s">
        <v>81</v>
      </c>
    </row>
    <row r="2089" spans="1:8" x14ac:dyDescent="0.25">
      <c r="A2089" s="1">
        <v>43922</v>
      </c>
      <c r="B2089" t="s">
        <v>87</v>
      </c>
      <c r="C2089" t="s">
        <v>46</v>
      </c>
      <c r="D2089">
        <v>15</v>
      </c>
      <c r="E2089">
        <v>36</v>
      </c>
      <c r="F2089">
        <v>-21</v>
      </c>
      <c r="G2089">
        <v>-0.58333333333333304</v>
      </c>
      <c r="H2089" t="s">
        <v>81</v>
      </c>
    </row>
    <row r="2090" spans="1:8" x14ac:dyDescent="0.25">
      <c r="A2090" s="1">
        <v>43922</v>
      </c>
      <c r="B2090" t="s">
        <v>87</v>
      </c>
      <c r="C2090" t="s">
        <v>47</v>
      </c>
      <c r="D2090">
        <v>53</v>
      </c>
      <c r="E2090">
        <v>113</v>
      </c>
      <c r="F2090">
        <v>-60</v>
      </c>
      <c r="G2090">
        <v>-0.53097345132743401</v>
      </c>
      <c r="H2090" t="s">
        <v>81</v>
      </c>
    </row>
    <row r="2091" spans="1:8" x14ac:dyDescent="0.25">
      <c r="A2091" s="1">
        <v>43922</v>
      </c>
      <c r="B2091" t="s">
        <v>87</v>
      </c>
      <c r="C2091" t="s">
        <v>48</v>
      </c>
      <c r="D2091">
        <v>24</v>
      </c>
      <c r="E2091">
        <v>47</v>
      </c>
      <c r="F2091">
        <v>-23</v>
      </c>
      <c r="G2091">
        <v>-0.48936170212766</v>
      </c>
      <c r="H2091" t="s">
        <v>81</v>
      </c>
    </row>
    <row r="2092" spans="1:8" x14ac:dyDescent="0.25">
      <c r="A2092" s="1">
        <v>43922</v>
      </c>
      <c r="B2092" t="s">
        <v>87</v>
      </c>
      <c r="C2092" t="s">
        <v>50</v>
      </c>
      <c r="D2092">
        <v>64</v>
      </c>
      <c r="E2092">
        <v>70</v>
      </c>
      <c r="F2092">
        <v>-6</v>
      </c>
      <c r="G2092">
        <v>-8.5714285714285701E-2</v>
      </c>
      <c r="H2092" t="s">
        <v>81</v>
      </c>
    </row>
    <row r="2093" spans="1:8" x14ac:dyDescent="0.25">
      <c r="A2093" s="1">
        <v>43922</v>
      </c>
      <c r="B2093" t="s">
        <v>88</v>
      </c>
      <c r="C2093" t="s">
        <v>46</v>
      </c>
      <c r="D2093">
        <v>174</v>
      </c>
      <c r="E2093">
        <v>231</v>
      </c>
      <c r="F2093">
        <v>-57</v>
      </c>
      <c r="G2093">
        <v>-0.246753246753247</v>
      </c>
      <c r="H2093" t="s">
        <v>81</v>
      </c>
    </row>
    <row r="2094" spans="1:8" x14ac:dyDescent="0.25">
      <c r="A2094" s="1">
        <v>43922</v>
      </c>
      <c r="B2094" t="s">
        <v>88</v>
      </c>
      <c r="C2094" t="s">
        <v>47</v>
      </c>
      <c r="D2094">
        <v>216</v>
      </c>
      <c r="E2094">
        <v>351</v>
      </c>
      <c r="F2094">
        <v>-135</v>
      </c>
      <c r="G2094">
        <v>-0.38461538461538503</v>
      </c>
      <c r="H2094" t="s">
        <v>81</v>
      </c>
    </row>
    <row r="2095" spans="1:8" x14ac:dyDescent="0.25">
      <c r="A2095" s="1">
        <v>43922</v>
      </c>
      <c r="B2095" t="s">
        <v>88</v>
      </c>
      <c r="C2095" t="s">
        <v>48</v>
      </c>
      <c r="D2095">
        <v>125</v>
      </c>
      <c r="E2095">
        <v>164</v>
      </c>
      <c r="F2095">
        <v>-39</v>
      </c>
      <c r="G2095">
        <v>-0.23780487804878001</v>
      </c>
      <c r="H2095" t="s">
        <v>81</v>
      </c>
    </row>
    <row r="2096" spans="1:8" x14ac:dyDescent="0.25">
      <c r="A2096" s="1">
        <v>43922</v>
      </c>
      <c r="B2096" t="s">
        <v>88</v>
      </c>
      <c r="C2096" t="s">
        <v>49</v>
      </c>
      <c r="D2096">
        <v>98</v>
      </c>
      <c r="E2096">
        <v>91</v>
      </c>
      <c r="F2096">
        <v>7</v>
      </c>
      <c r="G2096">
        <v>7.69230769230769E-2</v>
      </c>
      <c r="H2096" t="s">
        <v>81</v>
      </c>
    </row>
    <row r="2097" spans="1:8" x14ac:dyDescent="0.25">
      <c r="A2097" s="1">
        <v>43922</v>
      </c>
      <c r="B2097" t="s">
        <v>88</v>
      </c>
      <c r="C2097" t="s">
        <v>50</v>
      </c>
      <c r="D2097">
        <v>558</v>
      </c>
      <c r="E2097">
        <v>656</v>
      </c>
      <c r="F2097">
        <v>-98</v>
      </c>
      <c r="G2097">
        <v>-0.14939024390243899</v>
      </c>
      <c r="H2097" t="s">
        <v>81</v>
      </c>
    </row>
    <row r="2098" spans="1:8" x14ac:dyDescent="0.25">
      <c r="A2098" s="1">
        <v>43922</v>
      </c>
      <c r="B2098" t="s">
        <v>89</v>
      </c>
      <c r="C2098" t="s">
        <v>46</v>
      </c>
      <c r="D2098">
        <v>431</v>
      </c>
      <c r="E2098">
        <v>613</v>
      </c>
      <c r="F2098">
        <v>-182</v>
      </c>
      <c r="G2098">
        <v>-0.296900489396411</v>
      </c>
      <c r="H2098" t="s">
        <v>81</v>
      </c>
    </row>
    <row r="2099" spans="1:8" x14ac:dyDescent="0.25">
      <c r="A2099" s="1">
        <v>43922</v>
      </c>
      <c r="B2099" t="s">
        <v>89</v>
      </c>
      <c r="C2099" t="s">
        <v>47</v>
      </c>
      <c r="D2099">
        <v>377</v>
      </c>
      <c r="E2099">
        <v>571</v>
      </c>
      <c r="F2099">
        <v>-194</v>
      </c>
      <c r="G2099">
        <v>-0.33975481611208402</v>
      </c>
      <c r="H2099" t="s">
        <v>81</v>
      </c>
    </row>
    <row r="2100" spans="1:8" x14ac:dyDescent="0.25">
      <c r="A2100" s="1">
        <v>43922</v>
      </c>
      <c r="B2100" t="s">
        <v>89</v>
      </c>
      <c r="C2100" t="s">
        <v>48</v>
      </c>
      <c r="D2100">
        <v>208</v>
      </c>
      <c r="E2100">
        <v>256</v>
      </c>
      <c r="F2100">
        <v>-48</v>
      </c>
      <c r="G2100">
        <v>-0.1875</v>
      </c>
      <c r="H2100" t="s">
        <v>81</v>
      </c>
    </row>
    <row r="2101" spans="1:8" x14ac:dyDescent="0.25">
      <c r="A2101" s="1">
        <v>43922</v>
      </c>
      <c r="B2101" t="s">
        <v>89</v>
      </c>
      <c r="C2101" t="s">
        <v>50</v>
      </c>
      <c r="D2101">
        <v>486</v>
      </c>
      <c r="E2101">
        <v>537</v>
      </c>
      <c r="F2101">
        <v>-51</v>
      </c>
      <c r="G2101">
        <v>-9.4972067039106101E-2</v>
      </c>
      <c r="H2101" t="s">
        <v>81</v>
      </c>
    </row>
    <row r="2102" spans="1:8" x14ac:dyDescent="0.25">
      <c r="A2102" s="1">
        <v>43922</v>
      </c>
      <c r="B2102" t="s">
        <v>90</v>
      </c>
      <c r="C2102" t="s">
        <v>46</v>
      </c>
      <c r="D2102">
        <v>41</v>
      </c>
      <c r="E2102">
        <v>53</v>
      </c>
      <c r="F2102">
        <v>-12</v>
      </c>
      <c r="G2102">
        <v>-0.22641509433962301</v>
      </c>
      <c r="H2102" t="s">
        <v>81</v>
      </c>
    </row>
    <row r="2103" spans="1:8" x14ac:dyDescent="0.25">
      <c r="A2103" s="1">
        <v>43922</v>
      </c>
      <c r="B2103" t="s">
        <v>90</v>
      </c>
      <c r="C2103" t="s">
        <v>47</v>
      </c>
      <c r="D2103">
        <v>83</v>
      </c>
      <c r="E2103">
        <v>145</v>
      </c>
      <c r="F2103">
        <v>-62</v>
      </c>
      <c r="G2103">
        <v>-0.42758620689655202</v>
      </c>
      <c r="H2103" t="s">
        <v>81</v>
      </c>
    </row>
    <row r="2104" spans="1:8" x14ac:dyDescent="0.25">
      <c r="A2104" s="1">
        <v>43922</v>
      </c>
      <c r="B2104" t="s">
        <v>90</v>
      </c>
      <c r="C2104" t="s">
        <v>48</v>
      </c>
      <c r="D2104">
        <v>75</v>
      </c>
      <c r="E2104">
        <v>108</v>
      </c>
      <c r="F2104">
        <v>-33</v>
      </c>
      <c r="G2104">
        <v>-0.30555555555555602</v>
      </c>
      <c r="H2104" t="s">
        <v>81</v>
      </c>
    </row>
    <row r="2105" spans="1:8" x14ac:dyDescent="0.25">
      <c r="A2105" s="1">
        <v>43922</v>
      </c>
      <c r="B2105" t="s">
        <v>90</v>
      </c>
      <c r="C2105" t="s">
        <v>50</v>
      </c>
      <c r="D2105">
        <v>295</v>
      </c>
      <c r="E2105">
        <v>434</v>
      </c>
      <c r="F2105">
        <v>-139</v>
      </c>
      <c r="G2105">
        <v>-0.32027649769585298</v>
      </c>
      <c r="H2105" t="s">
        <v>81</v>
      </c>
    </row>
    <row r="2106" spans="1:8" x14ac:dyDescent="0.25">
      <c r="A2106" s="1">
        <v>43922</v>
      </c>
      <c r="B2106" t="s">
        <v>147</v>
      </c>
      <c r="C2106" t="s">
        <v>46</v>
      </c>
      <c r="D2106">
        <v>19</v>
      </c>
      <c r="E2106">
        <v>25</v>
      </c>
      <c r="F2106">
        <v>-6</v>
      </c>
      <c r="G2106">
        <v>-0.24</v>
      </c>
      <c r="H2106" t="s">
        <v>81</v>
      </c>
    </row>
    <row r="2107" spans="1:8" x14ac:dyDescent="0.25">
      <c r="A2107" s="1">
        <v>43922</v>
      </c>
      <c r="B2107" t="s">
        <v>147</v>
      </c>
      <c r="C2107" t="s">
        <v>47</v>
      </c>
      <c r="D2107">
        <v>20</v>
      </c>
      <c r="E2107">
        <v>33</v>
      </c>
      <c r="F2107">
        <v>-13</v>
      </c>
      <c r="G2107">
        <v>-0.39393939393939398</v>
      </c>
      <c r="H2107" t="s">
        <v>81</v>
      </c>
    </row>
    <row r="2108" spans="1:8" x14ac:dyDescent="0.25">
      <c r="A2108" s="1">
        <v>43922</v>
      </c>
      <c r="B2108" t="s">
        <v>147</v>
      </c>
      <c r="C2108" t="s">
        <v>48</v>
      </c>
      <c r="D2108">
        <v>23</v>
      </c>
      <c r="E2108">
        <v>19</v>
      </c>
      <c r="F2108">
        <v>4</v>
      </c>
      <c r="G2108">
        <v>0.21052631578947401</v>
      </c>
      <c r="H2108" t="s">
        <v>81</v>
      </c>
    </row>
    <row r="2109" spans="1:8" x14ac:dyDescent="0.25">
      <c r="A2109" s="1">
        <v>43922</v>
      </c>
      <c r="B2109" t="s">
        <v>147</v>
      </c>
      <c r="C2109" t="s">
        <v>50</v>
      </c>
      <c r="D2109">
        <v>60</v>
      </c>
      <c r="E2109">
        <v>53</v>
      </c>
      <c r="F2109">
        <v>7</v>
      </c>
      <c r="G2109">
        <v>0.13207547169811301</v>
      </c>
      <c r="H2109" t="s">
        <v>81</v>
      </c>
    </row>
    <row r="2110" spans="1:8" x14ac:dyDescent="0.25">
      <c r="A2110" s="1">
        <v>43922</v>
      </c>
      <c r="B2110" t="s">
        <v>148</v>
      </c>
      <c r="C2110" t="s">
        <v>46</v>
      </c>
      <c r="D2110">
        <v>132</v>
      </c>
      <c r="E2110">
        <v>175</v>
      </c>
      <c r="F2110">
        <v>-43</v>
      </c>
      <c r="G2110">
        <v>-0.245714285714286</v>
      </c>
      <c r="H2110" t="s">
        <v>81</v>
      </c>
    </row>
    <row r="2111" spans="1:8" x14ac:dyDescent="0.25">
      <c r="A2111" s="1">
        <v>43922</v>
      </c>
      <c r="B2111" t="s">
        <v>148</v>
      </c>
      <c r="C2111" t="s">
        <v>47</v>
      </c>
      <c r="D2111">
        <v>142</v>
      </c>
      <c r="E2111">
        <v>177</v>
      </c>
      <c r="F2111">
        <v>-35</v>
      </c>
      <c r="G2111">
        <v>-0.19774011299434999</v>
      </c>
      <c r="H2111" t="s">
        <v>81</v>
      </c>
    </row>
    <row r="2112" spans="1:8" x14ac:dyDescent="0.25">
      <c r="A2112" s="1">
        <v>43922</v>
      </c>
      <c r="B2112" t="s">
        <v>148</v>
      </c>
      <c r="C2112" t="s">
        <v>48</v>
      </c>
      <c r="D2112">
        <v>101</v>
      </c>
      <c r="E2112">
        <v>142</v>
      </c>
      <c r="F2112">
        <v>-41</v>
      </c>
      <c r="G2112">
        <v>-0.28873239436619702</v>
      </c>
      <c r="H2112" t="s">
        <v>81</v>
      </c>
    </row>
    <row r="2113" spans="1:8" x14ac:dyDescent="0.25">
      <c r="A2113" s="1">
        <v>43922</v>
      </c>
      <c r="B2113" t="s">
        <v>148</v>
      </c>
      <c r="C2113" t="s">
        <v>50</v>
      </c>
      <c r="D2113">
        <v>165</v>
      </c>
      <c r="E2113">
        <v>217</v>
      </c>
      <c r="F2113">
        <v>-52</v>
      </c>
      <c r="G2113">
        <v>-0.23963133640553</v>
      </c>
      <c r="H2113" t="s">
        <v>81</v>
      </c>
    </row>
    <row r="2114" spans="1:8" x14ac:dyDescent="0.25">
      <c r="A2114" s="1">
        <v>43922</v>
      </c>
      <c r="B2114" t="s">
        <v>149</v>
      </c>
      <c r="C2114" t="s">
        <v>46</v>
      </c>
      <c r="D2114">
        <v>34</v>
      </c>
      <c r="E2114">
        <v>36</v>
      </c>
      <c r="F2114">
        <v>-2</v>
      </c>
      <c r="G2114">
        <v>-5.5555555555555601E-2</v>
      </c>
      <c r="H2114" t="s">
        <v>81</v>
      </c>
    </row>
    <row r="2115" spans="1:8" x14ac:dyDescent="0.25">
      <c r="A2115" s="1">
        <v>43922</v>
      </c>
      <c r="B2115" t="s">
        <v>149</v>
      </c>
      <c r="C2115" t="s">
        <v>47</v>
      </c>
      <c r="D2115">
        <v>60</v>
      </c>
      <c r="E2115">
        <v>113</v>
      </c>
      <c r="F2115">
        <v>-53</v>
      </c>
      <c r="G2115">
        <v>-0.46902654867256599</v>
      </c>
      <c r="H2115" t="s">
        <v>81</v>
      </c>
    </row>
    <row r="2116" spans="1:8" x14ac:dyDescent="0.25">
      <c r="A2116" s="1">
        <v>43922</v>
      </c>
      <c r="B2116" t="s">
        <v>149</v>
      </c>
      <c r="C2116" t="s">
        <v>48</v>
      </c>
      <c r="D2116">
        <v>65</v>
      </c>
      <c r="E2116">
        <v>80</v>
      </c>
      <c r="F2116">
        <v>-15</v>
      </c>
      <c r="G2116">
        <v>-0.1875</v>
      </c>
      <c r="H2116" t="s">
        <v>81</v>
      </c>
    </row>
    <row r="2117" spans="1:8" x14ac:dyDescent="0.25">
      <c r="A2117" s="1">
        <v>43922</v>
      </c>
      <c r="B2117" t="s">
        <v>149</v>
      </c>
      <c r="C2117" t="s">
        <v>50</v>
      </c>
      <c r="D2117">
        <v>235</v>
      </c>
      <c r="E2117">
        <v>341</v>
      </c>
      <c r="F2117">
        <v>-106</v>
      </c>
      <c r="G2117">
        <v>-0.310850439882698</v>
      </c>
      <c r="H2117" t="s">
        <v>81</v>
      </c>
    </row>
    <row r="2118" spans="1:8" x14ac:dyDescent="0.25">
      <c r="A2118" s="1">
        <v>43922</v>
      </c>
      <c r="B2118" t="s">
        <v>150</v>
      </c>
      <c r="C2118" t="s">
        <v>46</v>
      </c>
      <c r="D2118">
        <v>128</v>
      </c>
      <c r="E2118">
        <v>160</v>
      </c>
      <c r="F2118">
        <v>-32</v>
      </c>
      <c r="G2118">
        <v>-0.2</v>
      </c>
      <c r="H2118" t="s">
        <v>81</v>
      </c>
    </row>
    <row r="2119" spans="1:8" x14ac:dyDescent="0.25">
      <c r="A2119" s="1">
        <v>43922</v>
      </c>
      <c r="B2119" t="s">
        <v>150</v>
      </c>
      <c r="C2119" t="s">
        <v>47</v>
      </c>
      <c r="D2119">
        <v>94</v>
      </c>
      <c r="E2119">
        <v>103</v>
      </c>
      <c r="F2119">
        <v>-9</v>
      </c>
      <c r="G2119">
        <v>-8.7378640776699004E-2</v>
      </c>
      <c r="H2119" t="s">
        <v>81</v>
      </c>
    </row>
    <row r="2120" spans="1:8" x14ac:dyDescent="0.25">
      <c r="A2120" s="1">
        <v>43922</v>
      </c>
      <c r="B2120" t="s">
        <v>150</v>
      </c>
      <c r="C2120" t="s">
        <v>48</v>
      </c>
      <c r="D2120">
        <v>62</v>
      </c>
      <c r="E2120">
        <v>90</v>
      </c>
      <c r="F2120">
        <v>-28</v>
      </c>
      <c r="G2120">
        <v>-0.31111111111111101</v>
      </c>
      <c r="H2120" t="s">
        <v>81</v>
      </c>
    </row>
    <row r="2121" spans="1:8" x14ac:dyDescent="0.25">
      <c r="A2121" s="1">
        <v>43922</v>
      </c>
      <c r="B2121" t="s">
        <v>150</v>
      </c>
      <c r="C2121" t="s">
        <v>50</v>
      </c>
      <c r="D2121">
        <v>68</v>
      </c>
      <c r="E2121">
        <v>79</v>
      </c>
      <c r="F2121">
        <v>-11</v>
      </c>
      <c r="G2121">
        <v>-0.139240506329114</v>
      </c>
      <c r="H2121" t="s">
        <v>81</v>
      </c>
    </row>
    <row r="2122" spans="1:8" x14ac:dyDescent="0.25">
      <c r="A2122" s="1">
        <v>43922</v>
      </c>
      <c r="B2122" t="s">
        <v>91</v>
      </c>
      <c r="C2122" t="s">
        <v>46</v>
      </c>
      <c r="D2122">
        <v>883</v>
      </c>
      <c r="E2122">
        <v>1046</v>
      </c>
      <c r="F2122">
        <v>-163</v>
      </c>
      <c r="G2122">
        <v>-0.155831739961759</v>
      </c>
      <c r="H2122" t="s">
        <v>81</v>
      </c>
    </row>
    <row r="2123" spans="1:8" x14ac:dyDescent="0.25">
      <c r="A2123" s="1">
        <v>43922</v>
      </c>
      <c r="B2123" t="s">
        <v>91</v>
      </c>
      <c r="C2123" t="s">
        <v>47</v>
      </c>
      <c r="D2123">
        <v>407</v>
      </c>
      <c r="E2123">
        <v>645</v>
      </c>
      <c r="F2123">
        <v>-238</v>
      </c>
      <c r="G2123">
        <v>-0.36899224806201603</v>
      </c>
      <c r="H2123" t="s">
        <v>81</v>
      </c>
    </row>
    <row r="2124" spans="1:8" x14ac:dyDescent="0.25">
      <c r="A2124" s="1">
        <v>43922</v>
      </c>
      <c r="B2124" t="s">
        <v>91</v>
      </c>
      <c r="C2124" t="s">
        <v>48</v>
      </c>
      <c r="D2124">
        <v>446</v>
      </c>
      <c r="E2124">
        <v>607</v>
      </c>
      <c r="F2124">
        <v>-161</v>
      </c>
      <c r="G2124">
        <v>-0.26523887973640897</v>
      </c>
      <c r="H2124" t="s">
        <v>81</v>
      </c>
    </row>
    <row r="2125" spans="1:8" x14ac:dyDescent="0.25">
      <c r="A2125" s="1">
        <v>43922</v>
      </c>
      <c r="B2125" t="s">
        <v>91</v>
      </c>
      <c r="C2125" t="s">
        <v>50</v>
      </c>
      <c r="D2125">
        <v>646</v>
      </c>
      <c r="E2125">
        <v>831</v>
      </c>
      <c r="F2125">
        <v>-185</v>
      </c>
      <c r="G2125">
        <v>-0.22262334536702799</v>
      </c>
      <c r="H2125" t="s">
        <v>81</v>
      </c>
    </row>
    <row r="2126" spans="1:8" x14ac:dyDescent="0.25">
      <c r="A2126" s="1">
        <v>43922</v>
      </c>
      <c r="B2126" t="s">
        <v>151</v>
      </c>
      <c r="C2126" t="s">
        <v>46</v>
      </c>
      <c r="D2126">
        <v>53</v>
      </c>
      <c r="E2126">
        <v>68</v>
      </c>
      <c r="F2126">
        <v>-15</v>
      </c>
      <c r="G2126">
        <v>-0.220588235294118</v>
      </c>
      <c r="H2126" t="s">
        <v>81</v>
      </c>
    </row>
    <row r="2127" spans="1:8" x14ac:dyDescent="0.25">
      <c r="A2127" s="1">
        <v>43922</v>
      </c>
      <c r="B2127" t="s">
        <v>151</v>
      </c>
      <c r="C2127" t="s">
        <v>47</v>
      </c>
      <c r="D2127">
        <v>51</v>
      </c>
      <c r="E2127">
        <v>123</v>
      </c>
      <c r="F2127">
        <v>-72</v>
      </c>
      <c r="G2127">
        <v>-0.58536585365853699</v>
      </c>
      <c r="H2127" t="s">
        <v>81</v>
      </c>
    </row>
    <row r="2128" spans="1:8" x14ac:dyDescent="0.25">
      <c r="A2128" s="1">
        <v>43922</v>
      </c>
      <c r="B2128" t="s">
        <v>151</v>
      </c>
      <c r="C2128" t="s">
        <v>48</v>
      </c>
      <c r="D2128">
        <v>27</v>
      </c>
      <c r="E2128">
        <v>40</v>
      </c>
      <c r="F2128">
        <v>-13</v>
      </c>
      <c r="G2128">
        <v>-0.32500000000000001</v>
      </c>
      <c r="H2128" t="s">
        <v>81</v>
      </c>
    </row>
    <row r="2129" spans="1:8" x14ac:dyDescent="0.25">
      <c r="A2129" s="1">
        <v>43922</v>
      </c>
      <c r="B2129" t="s">
        <v>151</v>
      </c>
      <c r="C2129" t="s">
        <v>50</v>
      </c>
      <c r="D2129">
        <v>37</v>
      </c>
      <c r="E2129">
        <v>88</v>
      </c>
      <c r="F2129">
        <v>-51</v>
      </c>
      <c r="G2129">
        <v>-0.57954545454545503</v>
      </c>
      <c r="H2129" t="s">
        <v>81</v>
      </c>
    </row>
    <row r="2130" spans="1:8" x14ac:dyDescent="0.25">
      <c r="A2130" s="1">
        <v>43922</v>
      </c>
      <c r="B2130" t="s">
        <v>92</v>
      </c>
      <c r="C2130" t="s">
        <v>46</v>
      </c>
      <c r="D2130">
        <v>13</v>
      </c>
      <c r="E2130">
        <v>27</v>
      </c>
      <c r="F2130">
        <v>-14</v>
      </c>
      <c r="G2130">
        <v>-0.51851851851851805</v>
      </c>
      <c r="H2130" t="s">
        <v>81</v>
      </c>
    </row>
    <row r="2131" spans="1:8" x14ac:dyDescent="0.25">
      <c r="A2131" s="1">
        <v>43922</v>
      </c>
      <c r="B2131" t="s">
        <v>92</v>
      </c>
      <c r="C2131" t="s">
        <v>47</v>
      </c>
      <c r="D2131">
        <v>253</v>
      </c>
      <c r="E2131">
        <v>350</v>
      </c>
      <c r="F2131">
        <v>-97</v>
      </c>
      <c r="G2131">
        <v>-0.27714285714285702</v>
      </c>
      <c r="H2131" t="s">
        <v>81</v>
      </c>
    </row>
    <row r="2132" spans="1:8" x14ac:dyDescent="0.25">
      <c r="A2132" s="1">
        <v>43922</v>
      </c>
      <c r="B2132" t="s">
        <v>92</v>
      </c>
      <c r="C2132" t="s">
        <v>48</v>
      </c>
      <c r="D2132">
        <v>65</v>
      </c>
      <c r="E2132">
        <v>92</v>
      </c>
      <c r="F2132">
        <v>-27</v>
      </c>
      <c r="G2132">
        <v>-0.29347826086956502</v>
      </c>
      <c r="H2132" t="s">
        <v>81</v>
      </c>
    </row>
    <row r="2133" spans="1:8" x14ac:dyDescent="0.25">
      <c r="A2133" s="1">
        <v>43922</v>
      </c>
      <c r="B2133" t="s">
        <v>92</v>
      </c>
      <c r="C2133" t="s">
        <v>50</v>
      </c>
      <c r="D2133">
        <v>447</v>
      </c>
      <c r="E2133">
        <v>638</v>
      </c>
      <c r="F2133">
        <v>-191</v>
      </c>
      <c r="G2133">
        <v>-0.29937304075235099</v>
      </c>
      <c r="H2133" t="s">
        <v>81</v>
      </c>
    </row>
    <row r="2134" spans="1:8" x14ac:dyDescent="0.25">
      <c r="A2134" s="1">
        <v>43922</v>
      </c>
      <c r="B2134" t="s">
        <v>152</v>
      </c>
      <c r="C2134" t="s">
        <v>46</v>
      </c>
      <c r="D2134">
        <v>73</v>
      </c>
      <c r="E2134">
        <v>112</v>
      </c>
      <c r="F2134">
        <v>-39</v>
      </c>
      <c r="G2134">
        <v>-0.34821428571428598</v>
      </c>
      <c r="H2134" t="s">
        <v>81</v>
      </c>
    </row>
    <row r="2135" spans="1:8" x14ac:dyDescent="0.25">
      <c r="A2135" s="1">
        <v>43922</v>
      </c>
      <c r="B2135" t="s">
        <v>152</v>
      </c>
      <c r="C2135" t="s">
        <v>47</v>
      </c>
      <c r="D2135">
        <v>69</v>
      </c>
      <c r="E2135">
        <v>101</v>
      </c>
      <c r="F2135">
        <v>-32</v>
      </c>
      <c r="G2135">
        <v>-0.316831683168317</v>
      </c>
      <c r="H2135" t="s">
        <v>81</v>
      </c>
    </row>
    <row r="2136" spans="1:8" x14ac:dyDescent="0.25">
      <c r="A2136" s="1">
        <v>43922</v>
      </c>
      <c r="B2136" t="s">
        <v>152</v>
      </c>
      <c r="C2136" t="s">
        <v>48</v>
      </c>
      <c r="D2136">
        <v>24</v>
      </c>
      <c r="E2136">
        <v>43</v>
      </c>
      <c r="F2136">
        <v>-19</v>
      </c>
      <c r="G2136">
        <v>-0.44186046511627902</v>
      </c>
      <c r="H2136" t="s">
        <v>81</v>
      </c>
    </row>
    <row r="2137" spans="1:8" x14ac:dyDescent="0.25">
      <c r="A2137" s="1">
        <v>43922</v>
      </c>
      <c r="B2137" t="s">
        <v>152</v>
      </c>
      <c r="C2137" t="s">
        <v>50</v>
      </c>
      <c r="D2137">
        <v>75</v>
      </c>
      <c r="E2137">
        <v>114</v>
      </c>
      <c r="F2137">
        <v>-39</v>
      </c>
      <c r="G2137">
        <v>-0.34210526315789502</v>
      </c>
      <c r="H2137" t="s">
        <v>81</v>
      </c>
    </row>
    <row r="2138" spans="1:8" x14ac:dyDescent="0.25">
      <c r="A2138" s="1">
        <v>43922</v>
      </c>
      <c r="B2138" t="s">
        <v>153</v>
      </c>
      <c r="C2138" t="s">
        <v>46</v>
      </c>
      <c r="D2138">
        <v>91</v>
      </c>
      <c r="E2138">
        <v>132</v>
      </c>
      <c r="F2138">
        <v>-41</v>
      </c>
      <c r="G2138">
        <v>-0.310606060606061</v>
      </c>
      <c r="H2138" t="s">
        <v>81</v>
      </c>
    </row>
    <row r="2139" spans="1:8" x14ac:dyDescent="0.25">
      <c r="A2139" s="1">
        <v>43922</v>
      </c>
      <c r="B2139" t="s">
        <v>153</v>
      </c>
      <c r="C2139" t="s">
        <v>47</v>
      </c>
      <c r="D2139">
        <v>41</v>
      </c>
      <c r="E2139">
        <v>50</v>
      </c>
      <c r="F2139">
        <v>-9</v>
      </c>
      <c r="G2139">
        <v>-0.18</v>
      </c>
      <c r="H2139" t="s">
        <v>81</v>
      </c>
    </row>
    <row r="2140" spans="1:8" x14ac:dyDescent="0.25">
      <c r="A2140" s="1">
        <v>43922</v>
      </c>
      <c r="B2140" t="s">
        <v>153</v>
      </c>
      <c r="C2140" t="s">
        <v>48</v>
      </c>
      <c r="D2140">
        <v>24</v>
      </c>
      <c r="E2140">
        <v>23</v>
      </c>
      <c r="F2140">
        <v>1</v>
      </c>
      <c r="G2140">
        <v>4.3478260869565202E-2</v>
      </c>
      <c r="H2140" t="s">
        <v>81</v>
      </c>
    </row>
    <row r="2141" spans="1:8" x14ac:dyDescent="0.25">
      <c r="A2141" s="1">
        <v>43922</v>
      </c>
      <c r="B2141" t="s">
        <v>153</v>
      </c>
      <c r="C2141" t="s">
        <v>50</v>
      </c>
      <c r="D2141">
        <v>16</v>
      </c>
      <c r="E2141">
        <v>15</v>
      </c>
      <c r="F2141">
        <v>1</v>
      </c>
      <c r="G2141">
        <v>6.6666666666666693E-2</v>
      </c>
      <c r="H2141" t="s">
        <v>81</v>
      </c>
    </row>
    <row r="2142" spans="1:8" x14ac:dyDescent="0.25">
      <c r="A2142" s="1">
        <v>43922</v>
      </c>
      <c r="B2142" t="s">
        <v>154</v>
      </c>
      <c r="C2142" t="s">
        <v>46</v>
      </c>
      <c r="D2142">
        <v>7</v>
      </c>
      <c r="E2142">
        <v>17</v>
      </c>
      <c r="F2142">
        <v>-10</v>
      </c>
      <c r="G2142">
        <v>-0.58823529411764697</v>
      </c>
      <c r="H2142" t="s">
        <v>81</v>
      </c>
    </row>
    <row r="2143" spans="1:8" x14ac:dyDescent="0.25">
      <c r="A2143" s="1">
        <v>43922</v>
      </c>
      <c r="B2143" t="s">
        <v>154</v>
      </c>
      <c r="C2143" t="s">
        <v>47</v>
      </c>
      <c r="D2143">
        <v>23</v>
      </c>
      <c r="E2143">
        <v>32</v>
      </c>
      <c r="F2143">
        <v>-9</v>
      </c>
      <c r="G2143">
        <v>-0.28125</v>
      </c>
      <c r="H2143" t="s">
        <v>81</v>
      </c>
    </row>
    <row r="2144" spans="1:8" x14ac:dyDescent="0.25">
      <c r="A2144" s="1">
        <v>43922</v>
      </c>
      <c r="B2144" t="s">
        <v>154</v>
      </c>
      <c r="C2144" t="s">
        <v>48</v>
      </c>
      <c r="D2144">
        <v>10</v>
      </c>
      <c r="E2144">
        <v>28</v>
      </c>
      <c r="F2144">
        <v>-18</v>
      </c>
      <c r="G2144">
        <v>-0.64285714285714302</v>
      </c>
      <c r="H2144" t="s">
        <v>81</v>
      </c>
    </row>
    <row r="2145" spans="1:8" x14ac:dyDescent="0.25">
      <c r="A2145" s="1">
        <v>43922</v>
      </c>
      <c r="B2145" t="s">
        <v>154</v>
      </c>
      <c r="C2145" t="s">
        <v>50</v>
      </c>
      <c r="D2145">
        <v>60</v>
      </c>
      <c r="E2145">
        <v>93</v>
      </c>
      <c r="F2145">
        <v>-33</v>
      </c>
      <c r="G2145">
        <v>-0.35483870967741898</v>
      </c>
      <c r="H2145" t="s">
        <v>81</v>
      </c>
    </row>
    <row r="2146" spans="1:8" x14ac:dyDescent="0.25">
      <c r="A2146" s="1">
        <v>43922</v>
      </c>
      <c r="B2146" t="s">
        <v>155</v>
      </c>
      <c r="C2146" t="s">
        <v>46</v>
      </c>
      <c r="D2146">
        <v>168</v>
      </c>
      <c r="E2146">
        <v>232</v>
      </c>
      <c r="F2146">
        <v>-64</v>
      </c>
      <c r="G2146">
        <v>-0.27586206896551702</v>
      </c>
      <c r="H2146" t="s">
        <v>81</v>
      </c>
    </row>
    <row r="2147" spans="1:8" x14ac:dyDescent="0.25">
      <c r="A2147" s="1">
        <v>43922</v>
      </c>
      <c r="B2147" t="s">
        <v>155</v>
      </c>
      <c r="C2147" t="s">
        <v>47</v>
      </c>
      <c r="D2147">
        <v>148</v>
      </c>
      <c r="E2147">
        <v>188</v>
      </c>
      <c r="F2147">
        <v>-40</v>
      </c>
      <c r="G2147">
        <v>-0.21276595744680901</v>
      </c>
      <c r="H2147" t="s">
        <v>81</v>
      </c>
    </row>
    <row r="2148" spans="1:8" x14ac:dyDescent="0.25">
      <c r="A2148" s="1">
        <v>43922</v>
      </c>
      <c r="B2148" t="s">
        <v>155</v>
      </c>
      <c r="C2148" t="s">
        <v>48</v>
      </c>
      <c r="D2148">
        <v>90</v>
      </c>
      <c r="E2148">
        <v>111</v>
      </c>
      <c r="F2148">
        <v>-21</v>
      </c>
      <c r="G2148">
        <v>-0.18918918918918901</v>
      </c>
      <c r="H2148" t="s">
        <v>81</v>
      </c>
    </row>
    <row r="2149" spans="1:8" x14ac:dyDescent="0.25">
      <c r="A2149" s="1">
        <v>43922</v>
      </c>
      <c r="B2149" t="s">
        <v>155</v>
      </c>
      <c r="C2149" t="s">
        <v>50</v>
      </c>
      <c r="D2149">
        <v>268</v>
      </c>
      <c r="E2149">
        <v>232</v>
      </c>
      <c r="F2149">
        <v>36</v>
      </c>
      <c r="G2149">
        <v>0.15517241379310301</v>
      </c>
      <c r="H2149" t="s">
        <v>81</v>
      </c>
    </row>
    <row r="2150" spans="1:8" x14ac:dyDescent="0.25">
      <c r="A2150" s="1">
        <v>43922</v>
      </c>
      <c r="B2150" t="s">
        <v>156</v>
      </c>
      <c r="C2150" t="s">
        <v>46</v>
      </c>
      <c r="D2150">
        <v>102</v>
      </c>
      <c r="E2150">
        <v>135</v>
      </c>
      <c r="F2150">
        <v>-33</v>
      </c>
      <c r="G2150">
        <v>-0.24444444444444399</v>
      </c>
      <c r="H2150" t="s">
        <v>81</v>
      </c>
    </row>
    <row r="2151" spans="1:8" x14ac:dyDescent="0.25">
      <c r="A2151" s="1">
        <v>43922</v>
      </c>
      <c r="B2151" t="s">
        <v>156</v>
      </c>
      <c r="C2151" t="s">
        <v>47</v>
      </c>
      <c r="D2151">
        <v>37</v>
      </c>
      <c r="E2151">
        <v>127</v>
      </c>
      <c r="F2151">
        <v>-90</v>
      </c>
      <c r="G2151">
        <v>-0.70866141732283505</v>
      </c>
      <c r="H2151" t="s">
        <v>81</v>
      </c>
    </row>
    <row r="2152" spans="1:8" x14ac:dyDescent="0.25">
      <c r="A2152" s="1">
        <v>43922</v>
      </c>
      <c r="B2152" t="s">
        <v>156</v>
      </c>
      <c r="C2152" t="s">
        <v>48</v>
      </c>
      <c r="D2152">
        <v>42</v>
      </c>
      <c r="E2152">
        <v>108</v>
      </c>
      <c r="F2152">
        <v>-66</v>
      </c>
      <c r="G2152">
        <v>-0.61111111111111105</v>
      </c>
      <c r="H2152" t="s">
        <v>81</v>
      </c>
    </row>
    <row r="2153" spans="1:8" x14ac:dyDescent="0.25">
      <c r="A2153" s="1">
        <v>43922</v>
      </c>
      <c r="B2153" t="s">
        <v>156</v>
      </c>
      <c r="C2153" t="s">
        <v>50</v>
      </c>
      <c r="D2153">
        <v>133</v>
      </c>
      <c r="E2153">
        <v>337</v>
      </c>
      <c r="F2153">
        <v>-204</v>
      </c>
      <c r="G2153">
        <v>-0.60534124629080099</v>
      </c>
      <c r="H2153" t="s">
        <v>81</v>
      </c>
    </row>
    <row r="2154" spans="1:8" x14ac:dyDescent="0.25">
      <c r="A2154" s="1">
        <v>43922</v>
      </c>
      <c r="B2154" t="s">
        <v>93</v>
      </c>
      <c r="C2154" t="s">
        <v>46</v>
      </c>
      <c r="D2154">
        <v>178</v>
      </c>
      <c r="E2154">
        <v>216</v>
      </c>
      <c r="F2154">
        <v>-38</v>
      </c>
      <c r="G2154">
        <v>-0.17592592592592601</v>
      </c>
      <c r="H2154" t="s">
        <v>81</v>
      </c>
    </row>
    <row r="2155" spans="1:8" x14ac:dyDescent="0.25">
      <c r="A2155" s="1">
        <v>43922</v>
      </c>
      <c r="B2155" t="s">
        <v>93</v>
      </c>
      <c r="C2155" t="s">
        <v>47</v>
      </c>
      <c r="D2155">
        <v>65</v>
      </c>
      <c r="E2155">
        <v>184</v>
      </c>
      <c r="F2155">
        <v>-119</v>
      </c>
      <c r="G2155">
        <v>-0.64673913043478304</v>
      </c>
      <c r="H2155" t="s">
        <v>81</v>
      </c>
    </row>
    <row r="2156" spans="1:8" x14ac:dyDescent="0.25">
      <c r="A2156" s="1">
        <v>43922</v>
      </c>
      <c r="B2156" t="s">
        <v>93</v>
      </c>
      <c r="C2156" t="s">
        <v>48</v>
      </c>
      <c r="D2156">
        <v>63</v>
      </c>
      <c r="E2156">
        <v>167</v>
      </c>
      <c r="F2156">
        <v>-104</v>
      </c>
      <c r="G2156">
        <v>-0.62275449101796398</v>
      </c>
      <c r="H2156" t="s">
        <v>81</v>
      </c>
    </row>
    <row r="2157" spans="1:8" x14ac:dyDescent="0.25">
      <c r="A2157" s="1">
        <v>43922</v>
      </c>
      <c r="B2157" t="s">
        <v>93</v>
      </c>
      <c r="C2157" t="s">
        <v>50</v>
      </c>
      <c r="D2157">
        <v>174</v>
      </c>
      <c r="E2157">
        <v>452</v>
      </c>
      <c r="F2157">
        <v>-278</v>
      </c>
      <c r="G2157">
        <v>-0.61504424778761102</v>
      </c>
      <c r="H2157" t="s">
        <v>81</v>
      </c>
    </row>
    <row r="2158" spans="1:8" x14ac:dyDescent="0.25">
      <c r="A2158" s="1">
        <v>43922</v>
      </c>
      <c r="B2158" t="s">
        <v>157</v>
      </c>
      <c r="C2158" t="s">
        <v>46</v>
      </c>
      <c r="D2158">
        <v>111</v>
      </c>
      <c r="E2158">
        <v>146</v>
      </c>
      <c r="F2158">
        <v>-35</v>
      </c>
      <c r="G2158">
        <v>-0.23972602739726001</v>
      </c>
      <c r="H2158" t="s">
        <v>81</v>
      </c>
    </row>
    <row r="2159" spans="1:8" x14ac:dyDescent="0.25">
      <c r="A2159" s="1">
        <v>43922</v>
      </c>
      <c r="B2159" t="s">
        <v>157</v>
      </c>
      <c r="C2159" t="s">
        <v>47</v>
      </c>
      <c r="D2159">
        <v>69</v>
      </c>
      <c r="E2159">
        <v>122</v>
      </c>
      <c r="F2159">
        <v>-53</v>
      </c>
      <c r="G2159">
        <v>-0.43442622950819698</v>
      </c>
      <c r="H2159" t="s">
        <v>81</v>
      </c>
    </row>
    <row r="2160" spans="1:8" x14ac:dyDescent="0.25">
      <c r="A2160" s="1">
        <v>43922</v>
      </c>
      <c r="B2160" t="s">
        <v>157</v>
      </c>
      <c r="C2160" t="s">
        <v>48</v>
      </c>
      <c r="D2160">
        <v>50</v>
      </c>
      <c r="E2160">
        <v>75</v>
      </c>
      <c r="F2160">
        <v>-25</v>
      </c>
      <c r="G2160">
        <v>-0.33333333333333298</v>
      </c>
      <c r="H2160" t="s">
        <v>81</v>
      </c>
    </row>
    <row r="2161" spans="1:8" x14ac:dyDescent="0.25">
      <c r="A2161" s="1">
        <v>43922</v>
      </c>
      <c r="B2161" t="s">
        <v>157</v>
      </c>
      <c r="C2161" t="s">
        <v>50</v>
      </c>
      <c r="D2161">
        <v>190</v>
      </c>
      <c r="E2161">
        <v>144</v>
      </c>
      <c r="F2161">
        <v>46</v>
      </c>
      <c r="G2161">
        <v>0.31944444444444398</v>
      </c>
      <c r="H2161" t="s">
        <v>81</v>
      </c>
    </row>
    <row r="2162" spans="1:8" x14ac:dyDescent="0.25">
      <c r="A2162" s="1">
        <v>43922</v>
      </c>
      <c r="B2162" t="s">
        <v>158</v>
      </c>
      <c r="C2162" t="s">
        <v>46</v>
      </c>
      <c r="D2162">
        <v>259</v>
      </c>
      <c r="E2162">
        <v>294</v>
      </c>
      <c r="F2162">
        <v>-35</v>
      </c>
      <c r="G2162">
        <v>-0.119047619047619</v>
      </c>
      <c r="H2162" t="s">
        <v>81</v>
      </c>
    </row>
    <row r="2163" spans="1:8" x14ac:dyDescent="0.25">
      <c r="A2163" s="1">
        <v>43922</v>
      </c>
      <c r="B2163" t="s">
        <v>158</v>
      </c>
      <c r="C2163" t="s">
        <v>47</v>
      </c>
      <c r="D2163">
        <v>90</v>
      </c>
      <c r="E2163">
        <v>112</v>
      </c>
      <c r="F2163">
        <v>-22</v>
      </c>
      <c r="G2163">
        <v>-0.19642857142857101</v>
      </c>
      <c r="H2163" t="s">
        <v>81</v>
      </c>
    </row>
    <row r="2164" spans="1:8" x14ac:dyDescent="0.25">
      <c r="A2164" s="1">
        <v>43922</v>
      </c>
      <c r="B2164" t="s">
        <v>158</v>
      </c>
      <c r="C2164" t="s">
        <v>48</v>
      </c>
      <c r="D2164">
        <v>85</v>
      </c>
      <c r="E2164">
        <v>86</v>
      </c>
      <c r="F2164">
        <v>-1</v>
      </c>
      <c r="G2164">
        <v>-1.16279069767442E-2</v>
      </c>
      <c r="H2164" t="s">
        <v>81</v>
      </c>
    </row>
    <row r="2165" spans="1:8" x14ac:dyDescent="0.25">
      <c r="A2165" s="1">
        <v>43922</v>
      </c>
      <c r="B2165" t="s">
        <v>158</v>
      </c>
      <c r="C2165" t="s">
        <v>50</v>
      </c>
      <c r="D2165">
        <v>173</v>
      </c>
      <c r="E2165">
        <v>153</v>
      </c>
      <c r="F2165">
        <v>20</v>
      </c>
      <c r="G2165">
        <v>0.13071895424836599</v>
      </c>
      <c r="H2165" t="s">
        <v>81</v>
      </c>
    </row>
    <row r="2166" spans="1:8" x14ac:dyDescent="0.25">
      <c r="A2166" s="1">
        <v>43922</v>
      </c>
      <c r="B2166" t="s">
        <v>94</v>
      </c>
      <c r="C2166" t="s">
        <v>46</v>
      </c>
      <c r="D2166">
        <v>127</v>
      </c>
      <c r="E2166">
        <v>234</v>
      </c>
      <c r="F2166">
        <v>-107</v>
      </c>
      <c r="G2166">
        <v>-0.45726495726495697</v>
      </c>
      <c r="H2166" t="s">
        <v>81</v>
      </c>
    </row>
    <row r="2167" spans="1:8" x14ac:dyDescent="0.25">
      <c r="A2167" s="1">
        <v>43922</v>
      </c>
      <c r="B2167" t="s">
        <v>94</v>
      </c>
      <c r="C2167" t="s">
        <v>47</v>
      </c>
      <c r="D2167">
        <v>373</v>
      </c>
      <c r="E2167">
        <v>908</v>
      </c>
      <c r="F2167">
        <v>-535</v>
      </c>
      <c r="G2167">
        <v>-0.58920704845814997</v>
      </c>
      <c r="H2167" t="s">
        <v>81</v>
      </c>
    </row>
    <row r="2168" spans="1:8" x14ac:dyDescent="0.25">
      <c r="A2168" s="1">
        <v>43922</v>
      </c>
      <c r="B2168" t="s">
        <v>94</v>
      </c>
      <c r="C2168" t="s">
        <v>48</v>
      </c>
      <c r="D2168">
        <v>127</v>
      </c>
      <c r="E2168">
        <v>296</v>
      </c>
      <c r="F2168">
        <v>-169</v>
      </c>
      <c r="G2168">
        <v>-0.57094594594594605</v>
      </c>
      <c r="H2168" t="s">
        <v>81</v>
      </c>
    </row>
    <row r="2169" spans="1:8" x14ac:dyDescent="0.25">
      <c r="A2169" s="1">
        <v>43922</v>
      </c>
      <c r="B2169" t="s">
        <v>94</v>
      </c>
      <c r="C2169" t="s">
        <v>50</v>
      </c>
      <c r="D2169">
        <v>1025</v>
      </c>
      <c r="E2169">
        <v>2224</v>
      </c>
      <c r="F2169">
        <v>-1199</v>
      </c>
      <c r="G2169">
        <v>-0.53911870503597104</v>
      </c>
      <c r="H2169" t="s">
        <v>81</v>
      </c>
    </row>
    <row r="2170" spans="1:8" x14ac:dyDescent="0.25">
      <c r="A2170" s="1">
        <v>43922</v>
      </c>
      <c r="B2170" t="s">
        <v>159</v>
      </c>
      <c r="C2170" t="s">
        <v>46</v>
      </c>
      <c r="D2170">
        <v>76</v>
      </c>
      <c r="E2170">
        <v>81</v>
      </c>
      <c r="F2170">
        <v>-5</v>
      </c>
      <c r="G2170">
        <v>-6.1728395061728399E-2</v>
      </c>
      <c r="H2170" t="s">
        <v>81</v>
      </c>
    </row>
    <row r="2171" spans="1:8" x14ac:dyDescent="0.25">
      <c r="A2171" s="1">
        <v>43922</v>
      </c>
      <c r="B2171" t="s">
        <v>159</v>
      </c>
      <c r="C2171" t="s">
        <v>47</v>
      </c>
      <c r="D2171">
        <v>28</v>
      </c>
      <c r="E2171">
        <v>57</v>
      </c>
      <c r="F2171">
        <v>-29</v>
      </c>
      <c r="G2171">
        <v>-0.50877192982456099</v>
      </c>
      <c r="H2171" t="s">
        <v>81</v>
      </c>
    </row>
    <row r="2172" spans="1:8" x14ac:dyDescent="0.25">
      <c r="A2172" s="1">
        <v>43922</v>
      </c>
      <c r="B2172" t="s">
        <v>159</v>
      </c>
      <c r="C2172" t="s">
        <v>48</v>
      </c>
      <c r="D2172">
        <v>21</v>
      </c>
      <c r="E2172">
        <v>59</v>
      </c>
      <c r="F2172">
        <v>-38</v>
      </c>
      <c r="G2172">
        <v>-0.644067796610169</v>
      </c>
      <c r="H2172" t="s">
        <v>81</v>
      </c>
    </row>
    <row r="2173" spans="1:8" x14ac:dyDescent="0.25">
      <c r="A2173" s="1">
        <v>43922</v>
      </c>
      <c r="B2173" t="s">
        <v>159</v>
      </c>
      <c r="C2173" t="s">
        <v>50</v>
      </c>
      <c r="D2173">
        <v>41</v>
      </c>
      <c r="E2173">
        <v>115</v>
      </c>
      <c r="F2173">
        <v>-74</v>
      </c>
      <c r="G2173">
        <v>-0.64347826086956506</v>
      </c>
      <c r="H2173" t="s">
        <v>81</v>
      </c>
    </row>
    <row r="2174" spans="1:8" x14ac:dyDescent="0.25">
      <c r="A2174" s="1">
        <v>43922</v>
      </c>
      <c r="B2174" t="s">
        <v>160</v>
      </c>
      <c r="C2174" t="s">
        <v>46</v>
      </c>
      <c r="D2174">
        <v>21</v>
      </c>
      <c r="E2174">
        <v>22</v>
      </c>
      <c r="F2174">
        <v>-1</v>
      </c>
      <c r="G2174">
        <v>-4.5454545454545497E-2</v>
      </c>
      <c r="H2174" t="s">
        <v>81</v>
      </c>
    </row>
    <row r="2175" spans="1:8" x14ac:dyDescent="0.25">
      <c r="A2175" s="1">
        <v>43922</v>
      </c>
      <c r="B2175" t="s">
        <v>160</v>
      </c>
      <c r="C2175" t="s">
        <v>47</v>
      </c>
      <c r="D2175">
        <v>18</v>
      </c>
      <c r="E2175">
        <v>36</v>
      </c>
      <c r="F2175">
        <v>-18</v>
      </c>
      <c r="G2175">
        <v>-0.5</v>
      </c>
      <c r="H2175" t="s">
        <v>81</v>
      </c>
    </row>
    <row r="2176" spans="1:8" x14ac:dyDescent="0.25">
      <c r="A2176" s="1">
        <v>43922</v>
      </c>
      <c r="B2176" t="s">
        <v>160</v>
      </c>
      <c r="C2176" t="s">
        <v>48</v>
      </c>
      <c r="D2176">
        <v>16</v>
      </c>
      <c r="E2176">
        <v>14</v>
      </c>
      <c r="F2176">
        <v>2</v>
      </c>
      <c r="G2176">
        <v>0.14285714285714299</v>
      </c>
      <c r="H2176" t="s">
        <v>81</v>
      </c>
    </row>
    <row r="2177" spans="1:8" x14ac:dyDescent="0.25">
      <c r="A2177" s="1">
        <v>43922</v>
      </c>
      <c r="B2177" t="s">
        <v>160</v>
      </c>
      <c r="C2177" t="s">
        <v>50</v>
      </c>
      <c r="D2177">
        <v>81</v>
      </c>
      <c r="E2177">
        <v>80</v>
      </c>
      <c r="F2177">
        <v>1</v>
      </c>
      <c r="G2177">
        <v>1.2500000000000001E-2</v>
      </c>
      <c r="H2177" t="s">
        <v>81</v>
      </c>
    </row>
    <row r="2178" spans="1:8" x14ac:dyDescent="0.25">
      <c r="A2178" s="1">
        <v>43922</v>
      </c>
      <c r="B2178" t="s">
        <v>13</v>
      </c>
      <c r="C2178" t="s">
        <v>46</v>
      </c>
      <c r="D2178">
        <v>132</v>
      </c>
      <c r="E2178">
        <v>170</v>
      </c>
      <c r="F2178">
        <v>-38</v>
      </c>
      <c r="G2178">
        <v>-0.223529411764706</v>
      </c>
      <c r="H2178" t="s">
        <v>81</v>
      </c>
    </row>
    <row r="2179" spans="1:8" x14ac:dyDescent="0.25">
      <c r="A2179" s="1">
        <v>43922</v>
      </c>
      <c r="B2179" t="s">
        <v>13</v>
      </c>
      <c r="C2179" t="s">
        <v>47</v>
      </c>
      <c r="D2179">
        <v>79</v>
      </c>
      <c r="E2179">
        <v>103</v>
      </c>
      <c r="F2179">
        <v>-24</v>
      </c>
      <c r="G2179">
        <v>-0.233009708737864</v>
      </c>
      <c r="H2179" t="s">
        <v>81</v>
      </c>
    </row>
    <row r="2180" spans="1:8" x14ac:dyDescent="0.25">
      <c r="A2180" s="1">
        <v>43922</v>
      </c>
      <c r="B2180" t="s">
        <v>13</v>
      </c>
      <c r="C2180" t="s">
        <v>48</v>
      </c>
      <c r="D2180">
        <v>40</v>
      </c>
      <c r="E2180">
        <v>64</v>
      </c>
      <c r="F2180">
        <v>-24</v>
      </c>
      <c r="G2180">
        <v>-0.375</v>
      </c>
      <c r="H2180" t="s">
        <v>81</v>
      </c>
    </row>
    <row r="2181" spans="1:8" x14ac:dyDescent="0.25">
      <c r="A2181" s="1">
        <v>43922</v>
      </c>
      <c r="B2181" t="s">
        <v>13</v>
      </c>
      <c r="C2181" t="s">
        <v>50</v>
      </c>
      <c r="D2181">
        <v>88</v>
      </c>
      <c r="E2181">
        <v>90</v>
      </c>
      <c r="F2181">
        <v>-2</v>
      </c>
      <c r="G2181">
        <v>-2.2222222222222199E-2</v>
      </c>
      <c r="H2181" t="s">
        <v>81</v>
      </c>
    </row>
    <row r="2182" spans="1:8" x14ac:dyDescent="0.25">
      <c r="A2182" s="1">
        <v>43922</v>
      </c>
      <c r="B2182" t="s">
        <v>95</v>
      </c>
      <c r="C2182" t="s">
        <v>46</v>
      </c>
      <c r="D2182">
        <v>497</v>
      </c>
      <c r="E2182">
        <v>607</v>
      </c>
      <c r="F2182">
        <v>-110</v>
      </c>
      <c r="G2182">
        <v>-0.181219110378913</v>
      </c>
      <c r="H2182" t="s">
        <v>81</v>
      </c>
    </row>
    <row r="2183" spans="1:8" x14ac:dyDescent="0.25">
      <c r="A2183" s="1">
        <v>43922</v>
      </c>
      <c r="B2183" t="s">
        <v>95</v>
      </c>
      <c r="C2183" t="s">
        <v>47</v>
      </c>
      <c r="D2183">
        <v>223</v>
      </c>
      <c r="E2183">
        <v>275</v>
      </c>
      <c r="F2183">
        <v>-52</v>
      </c>
      <c r="G2183">
        <v>-0.189090909090909</v>
      </c>
      <c r="H2183" t="s">
        <v>81</v>
      </c>
    </row>
    <row r="2184" spans="1:8" x14ac:dyDescent="0.25">
      <c r="A2184" s="1">
        <v>43922</v>
      </c>
      <c r="B2184" t="s">
        <v>95</v>
      </c>
      <c r="C2184" t="s">
        <v>48</v>
      </c>
      <c r="D2184">
        <v>184</v>
      </c>
      <c r="E2184">
        <v>217</v>
      </c>
      <c r="F2184">
        <v>-33</v>
      </c>
      <c r="G2184">
        <v>-0.15207373271889399</v>
      </c>
      <c r="H2184" t="s">
        <v>81</v>
      </c>
    </row>
    <row r="2185" spans="1:8" x14ac:dyDescent="0.25">
      <c r="A2185" s="1">
        <v>43922</v>
      </c>
      <c r="B2185" t="s">
        <v>95</v>
      </c>
      <c r="C2185" t="s">
        <v>50</v>
      </c>
      <c r="D2185">
        <v>297</v>
      </c>
      <c r="E2185">
        <v>276</v>
      </c>
      <c r="F2185">
        <v>21</v>
      </c>
      <c r="G2185">
        <v>7.6086956521739094E-2</v>
      </c>
      <c r="H2185" t="s">
        <v>81</v>
      </c>
    </row>
    <row r="2186" spans="1:8" x14ac:dyDescent="0.25">
      <c r="A2186" s="1">
        <v>43922</v>
      </c>
      <c r="B2186" t="s">
        <v>96</v>
      </c>
      <c r="C2186" t="s">
        <v>46</v>
      </c>
      <c r="D2186">
        <v>279</v>
      </c>
      <c r="E2186">
        <v>360</v>
      </c>
      <c r="F2186">
        <v>-81</v>
      </c>
      <c r="G2186">
        <v>-0.22500000000000001</v>
      </c>
      <c r="H2186" t="s">
        <v>81</v>
      </c>
    </row>
    <row r="2187" spans="1:8" x14ac:dyDescent="0.25">
      <c r="A2187" s="1">
        <v>43922</v>
      </c>
      <c r="B2187" t="s">
        <v>96</v>
      </c>
      <c r="C2187" t="s">
        <v>47</v>
      </c>
      <c r="D2187">
        <v>331</v>
      </c>
      <c r="E2187">
        <v>508</v>
      </c>
      <c r="F2187">
        <v>-177</v>
      </c>
      <c r="G2187">
        <v>-0.34842519685039403</v>
      </c>
      <c r="H2187" t="s">
        <v>81</v>
      </c>
    </row>
    <row r="2188" spans="1:8" x14ac:dyDescent="0.25">
      <c r="A2188" s="1">
        <v>43922</v>
      </c>
      <c r="B2188" t="s">
        <v>96</v>
      </c>
      <c r="C2188" t="s">
        <v>48</v>
      </c>
      <c r="D2188">
        <v>197</v>
      </c>
      <c r="E2188">
        <v>285</v>
      </c>
      <c r="F2188">
        <v>-88</v>
      </c>
      <c r="G2188">
        <v>-0.30877192982456098</v>
      </c>
      <c r="H2188" t="s">
        <v>81</v>
      </c>
    </row>
    <row r="2189" spans="1:8" x14ac:dyDescent="0.25">
      <c r="A2189" s="1">
        <v>43922</v>
      </c>
      <c r="B2189" t="s">
        <v>96</v>
      </c>
      <c r="C2189" t="s">
        <v>50</v>
      </c>
      <c r="D2189">
        <v>545</v>
      </c>
      <c r="E2189">
        <v>662</v>
      </c>
      <c r="F2189">
        <v>-117</v>
      </c>
      <c r="G2189">
        <v>-0.176737160120846</v>
      </c>
      <c r="H2189" t="s">
        <v>81</v>
      </c>
    </row>
    <row r="2190" spans="1:8" x14ac:dyDescent="0.25">
      <c r="A2190" s="1">
        <v>43922</v>
      </c>
      <c r="B2190" t="s">
        <v>161</v>
      </c>
      <c r="C2190" t="s">
        <v>46</v>
      </c>
      <c r="D2190">
        <v>38</v>
      </c>
      <c r="E2190">
        <v>46</v>
      </c>
      <c r="F2190">
        <v>-8</v>
      </c>
      <c r="G2190">
        <v>-0.173913043478261</v>
      </c>
      <c r="H2190" t="s">
        <v>81</v>
      </c>
    </row>
    <row r="2191" spans="1:8" x14ac:dyDescent="0.25">
      <c r="A2191" s="1">
        <v>43922</v>
      </c>
      <c r="B2191" t="s">
        <v>161</v>
      </c>
      <c r="C2191" t="s">
        <v>47</v>
      </c>
      <c r="D2191">
        <v>99</v>
      </c>
      <c r="E2191">
        <v>160</v>
      </c>
      <c r="F2191">
        <v>-61</v>
      </c>
      <c r="G2191">
        <v>-0.38124999999999998</v>
      </c>
      <c r="H2191" t="s">
        <v>81</v>
      </c>
    </row>
    <row r="2192" spans="1:8" x14ac:dyDescent="0.25">
      <c r="A2192" s="1">
        <v>43922</v>
      </c>
      <c r="B2192" t="s">
        <v>161</v>
      </c>
      <c r="C2192" t="s">
        <v>48</v>
      </c>
      <c r="D2192">
        <v>46</v>
      </c>
      <c r="E2192">
        <v>55</v>
      </c>
      <c r="F2192">
        <v>-9</v>
      </c>
      <c r="G2192">
        <v>-0.163636363636364</v>
      </c>
      <c r="H2192" t="s">
        <v>81</v>
      </c>
    </row>
    <row r="2193" spans="1:8" x14ac:dyDescent="0.25">
      <c r="A2193" s="1">
        <v>43922</v>
      </c>
      <c r="B2193" t="s">
        <v>161</v>
      </c>
      <c r="C2193" t="s">
        <v>50</v>
      </c>
      <c r="D2193">
        <v>304</v>
      </c>
      <c r="E2193">
        <v>418</v>
      </c>
      <c r="F2193">
        <v>-114</v>
      </c>
      <c r="G2193">
        <v>-0.27272727272727298</v>
      </c>
      <c r="H2193" t="s">
        <v>81</v>
      </c>
    </row>
    <row r="2194" spans="1:8" x14ac:dyDescent="0.25">
      <c r="A2194" s="1">
        <v>43952</v>
      </c>
      <c r="B2194" t="s">
        <v>80</v>
      </c>
      <c r="C2194" t="s">
        <v>46</v>
      </c>
      <c r="D2194">
        <v>4407</v>
      </c>
      <c r="E2194">
        <v>4406.1904761904798</v>
      </c>
      <c r="F2194">
        <v>0.80952380952385306</v>
      </c>
      <c r="G2194">
        <v>1.8372419755755901E-4</v>
      </c>
      <c r="H2194" t="s">
        <v>81</v>
      </c>
    </row>
    <row r="2195" spans="1:8" x14ac:dyDescent="0.25">
      <c r="A2195" s="1">
        <v>43952</v>
      </c>
      <c r="B2195" t="s">
        <v>80</v>
      </c>
      <c r="C2195" t="s">
        <v>47</v>
      </c>
      <c r="D2195">
        <v>2419</v>
      </c>
      <c r="E2195">
        <v>4795.2380952381</v>
      </c>
      <c r="F2195">
        <v>-2376.2380952381</v>
      </c>
      <c r="G2195">
        <v>-0.49554121151936398</v>
      </c>
      <c r="H2195" t="s">
        <v>81</v>
      </c>
    </row>
    <row r="2196" spans="1:8" x14ac:dyDescent="0.25">
      <c r="A2196" s="1">
        <v>43952</v>
      </c>
      <c r="B2196" t="s">
        <v>80</v>
      </c>
      <c r="C2196" t="s">
        <v>48</v>
      </c>
      <c r="D2196">
        <v>1768</v>
      </c>
      <c r="E2196">
        <v>2878.9523809523798</v>
      </c>
      <c r="F2196">
        <v>-1110.9523809523801</v>
      </c>
      <c r="G2196">
        <v>-0.38588772370902102</v>
      </c>
      <c r="H2196" t="s">
        <v>81</v>
      </c>
    </row>
    <row r="2197" spans="1:8" x14ac:dyDescent="0.25">
      <c r="A2197" s="1">
        <v>43952</v>
      </c>
      <c r="B2197" t="s">
        <v>80</v>
      </c>
      <c r="C2197" t="s">
        <v>49</v>
      </c>
      <c r="D2197">
        <v>178</v>
      </c>
      <c r="E2197">
        <v>1356.2380952381</v>
      </c>
      <c r="F2197">
        <v>-1178.2380952381</v>
      </c>
      <c r="G2197">
        <v>-0.86875460833538098</v>
      </c>
      <c r="H2197" t="s">
        <v>81</v>
      </c>
    </row>
    <row r="2198" spans="1:8" x14ac:dyDescent="0.25">
      <c r="A2198" s="1">
        <v>43952</v>
      </c>
      <c r="B2198" t="s">
        <v>80</v>
      </c>
      <c r="C2198" t="s">
        <v>50</v>
      </c>
      <c r="D2198">
        <v>5986</v>
      </c>
      <c r="E2198">
        <v>9578.7142857142899</v>
      </c>
      <c r="F2198">
        <v>-3592.7142857142899</v>
      </c>
      <c r="G2198">
        <v>-0.37507270585077002</v>
      </c>
      <c r="H2198" t="s">
        <v>81</v>
      </c>
    </row>
    <row r="2199" spans="1:8" x14ac:dyDescent="0.25">
      <c r="A2199" s="1">
        <v>43952</v>
      </c>
      <c r="B2199" t="s">
        <v>145</v>
      </c>
      <c r="C2199" t="s">
        <v>46</v>
      </c>
      <c r="D2199">
        <v>120</v>
      </c>
      <c r="E2199">
        <v>127.571428571429</v>
      </c>
      <c r="F2199">
        <v>-7.5714285714285703</v>
      </c>
      <c r="G2199">
        <v>-5.9350503919372903E-2</v>
      </c>
      <c r="H2199" t="s">
        <v>81</v>
      </c>
    </row>
    <row r="2200" spans="1:8" x14ac:dyDescent="0.25">
      <c r="A2200" s="1">
        <v>43952</v>
      </c>
      <c r="B2200" t="s">
        <v>145</v>
      </c>
      <c r="C2200" t="s">
        <v>47</v>
      </c>
      <c r="D2200">
        <v>107</v>
      </c>
      <c r="E2200">
        <v>235.23809523809501</v>
      </c>
      <c r="F2200">
        <v>-128.23809523809501</v>
      </c>
      <c r="G2200">
        <v>-0.54514170040485799</v>
      </c>
      <c r="H2200" t="s">
        <v>81</v>
      </c>
    </row>
    <row r="2201" spans="1:8" x14ac:dyDescent="0.25">
      <c r="A2201" s="1">
        <v>43952</v>
      </c>
      <c r="B2201" t="s">
        <v>145</v>
      </c>
      <c r="C2201" t="s">
        <v>48</v>
      </c>
      <c r="D2201">
        <v>55</v>
      </c>
      <c r="E2201">
        <v>86.857142857142904</v>
      </c>
      <c r="F2201">
        <v>-31.8571428571429</v>
      </c>
      <c r="G2201">
        <v>-0.36677631578947401</v>
      </c>
      <c r="H2201" t="s">
        <v>81</v>
      </c>
    </row>
    <row r="2202" spans="1:8" x14ac:dyDescent="0.25">
      <c r="A2202" s="1">
        <v>43952</v>
      </c>
      <c r="B2202" t="s">
        <v>145</v>
      </c>
      <c r="C2202" t="s">
        <v>50</v>
      </c>
      <c r="D2202">
        <v>245</v>
      </c>
      <c r="E2202">
        <v>314.857142857143</v>
      </c>
      <c r="F2202">
        <v>-69.857142857142804</v>
      </c>
      <c r="G2202">
        <v>-0.22186932849364799</v>
      </c>
      <c r="H2202" t="s">
        <v>81</v>
      </c>
    </row>
    <row r="2203" spans="1:8" x14ac:dyDescent="0.25">
      <c r="A2203" s="1">
        <v>43952</v>
      </c>
      <c r="B2203" t="s">
        <v>83</v>
      </c>
      <c r="C2203" t="s">
        <v>46</v>
      </c>
      <c r="D2203">
        <v>26</v>
      </c>
      <c r="E2203">
        <v>33.476190476190503</v>
      </c>
      <c r="F2203">
        <v>-7.4761904761904701</v>
      </c>
      <c r="G2203">
        <v>-0.22332859174964401</v>
      </c>
      <c r="H2203" t="s">
        <v>81</v>
      </c>
    </row>
    <row r="2204" spans="1:8" x14ac:dyDescent="0.25">
      <c r="A2204" s="1">
        <v>43952</v>
      </c>
      <c r="B2204" t="s">
        <v>83</v>
      </c>
      <c r="C2204" t="s">
        <v>47</v>
      </c>
      <c r="D2204">
        <v>38</v>
      </c>
      <c r="E2204">
        <v>72.380952380952394</v>
      </c>
      <c r="F2204">
        <v>-34.380952380952401</v>
      </c>
      <c r="G2204">
        <v>-0.47499999999999998</v>
      </c>
      <c r="H2204" t="s">
        <v>81</v>
      </c>
    </row>
    <row r="2205" spans="1:8" x14ac:dyDescent="0.25">
      <c r="A2205" s="1">
        <v>43952</v>
      </c>
      <c r="B2205" t="s">
        <v>83</v>
      </c>
      <c r="C2205" t="s">
        <v>48</v>
      </c>
      <c r="D2205">
        <v>41</v>
      </c>
      <c r="E2205">
        <v>54.285714285714299</v>
      </c>
      <c r="F2205">
        <v>-13.285714285714301</v>
      </c>
      <c r="G2205">
        <v>-0.244736842105263</v>
      </c>
      <c r="H2205" t="s">
        <v>81</v>
      </c>
    </row>
    <row r="2206" spans="1:8" x14ac:dyDescent="0.25">
      <c r="A2206" s="1">
        <v>43952</v>
      </c>
      <c r="B2206" t="s">
        <v>83</v>
      </c>
      <c r="C2206" t="s">
        <v>50</v>
      </c>
      <c r="D2206">
        <v>53</v>
      </c>
      <c r="E2206">
        <v>57</v>
      </c>
      <c r="F2206">
        <v>-4</v>
      </c>
      <c r="G2206">
        <v>-7.0175438596491196E-2</v>
      </c>
      <c r="H2206" t="s">
        <v>81</v>
      </c>
    </row>
    <row r="2207" spans="1:8" x14ac:dyDescent="0.25">
      <c r="A2207" s="1">
        <v>43952</v>
      </c>
      <c r="B2207" t="s">
        <v>84</v>
      </c>
      <c r="C2207" t="s">
        <v>46</v>
      </c>
      <c r="D2207">
        <v>189</v>
      </c>
      <c r="E2207">
        <v>200.857142857143</v>
      </c>
      <c r="F2207">
        <v>-11.8571428571429</v>
      </c>
      <c r="G2207">
        <v>-5.90327169274538E-2</v>
      </c>
      <c r="H2207" t="s">
        <v>81</v>
      </c>
    </row>
    <row r="2208" spans="1:8" x14ac:dyDescent="0.25">
      <c r="A2208" s="1">
        <v>43952</v>
      </c>
      <c r="B2208" t="s">
        <v>84</v>
      </c>
      <c r="C2208" t="s">
        <v>47</v>
      </c>
      <c r="D2208">
        <v>37</v>
      </c>
      <c r="E2208">
        <v>76</v>
      </c>
      <c r="F2208">
        <v>-39</v>
      </c>
      <c r="G2208">
        <v>-0.51315789473684204</v>
      </c>
      <c r="H2208" t="s">
        <v>81</v>
      </c>
    </row>
    <row r="2209" spans="1:8" x14ac:dyDescent="0.25">
      <c r="A2209" s="1">
        <v>43952</v>
      </c>
      <c r="B2209" t="s">
        <v>84</v>
      </c>
      <c r="C2209" t="s">
        <v>48</v>
      </c>
      <c r="D2209">
        <v>86</v>
      </c>
      <c r="E2209">
        <v>109.47619047619</v>
      </c>
      <c r="F2209">
        <v>-23.476190476190499</v>
      </c>
      <c r="G2209">
        <v>-0.21444106133101401</v>
      </c>
      <c r="H2209" t="s">
        <v>81</v>
      </c>
    </row>
    <row r="2210" spans="1:8" x14ac:dyDescent="0.25">
      <c r="A2210" s="1">
        <v>43952</v>
      </c>
      <c r="B2210" t="s">
        <v>84</v>
      </c>
      <c r="C2210" t="s">
        <v>50</v>
      </c>
      <c r="D2210">
        <v>8</v>
      </c>
      <c r="E2210">
        <v>4.5238095238095202</v>
      </c>
      <c r="F2210">
        <v>3.4761904761904798</v>
      </c>
      <c r="G2210">
        <v>0.768421052631579</v>
      </c>
      <c r="H2210" t="s">
        <v>81</v>
      </c>
    </row>
    <row r="2211" spans="1:8" x14ac:dyDescent="0.25">
      <c r="A2211" s="1">
        <v>43952</v>
      </c>
      <c r="B2211" t="s">
        <v>85</v>
      </c>
      <c r="C2211" t="s">
        <v>46</v>
      </c>
      <c r="D2211">
        <v>93</v>
      </c>
      <c r="E2211">
        <v>133</v>
      </c>
      <c r="F2211">
        <v>-40</v>
      </c>
      <c r="G2211">
        <v>-0.30075187969924799</v>
      </c>
      <c r="H2211" t="s">
        <v>81</v>
      </c>
    </row>
    <row r="2212" spans="1:8" x14ac:dyDescent="0.25">
      <c r="A2212" s="1">
        <v>43952</v>
      </c>
      <c r="B2212" t="s">
        <v>85</v>
      </c>
      <c r="C2212" t="s">
        <v>47</v>
      </c>
      <c r="D2212">
        <v>132</v>
      </c>
      <c r="E2212">
        <v>223.47619047619</v>
      </c>
      <c r="F2212">
        <v>-91.476190476190496</v>
      </c>
      <c r="G2212">
        <v>-0.409333049222246</v>
      </c>
      <c r="H2212" t="s">
        <v>81</v>
      </c>
    </row>
    <row r="2213" spans="1:8" x14ac:dyDescent="0.25">
      <c r="A2213" s="1">
        <v>43952</v>
      </c>
      <c r="B2213" t="s">
        <v>85</v>
      </c>
      <c r="C2213" t="s">
        <v>48</v>
      </c>
      <c r="D2213">
        <v>50</v>
      </c>
      <c r="E2213">
        <v>167.38095238095201</v>
      </c>
      <c r="F2213">
        <v>-117.380952380952</v>
      </c>
      <c r="G2213">
        <v>-0.70128022759601705</v>
      </c>
      <c r="H2213" t="s">
        <v>81</v>
      </c>
    </row>
    <row r="2214" spans="1:8" x14ac:dyDescent="0.25">
      <c r="A2214" s="1">
        <v>43952</v>
      </c>
      <c r="B2214" t="s">
        <v>85</v>
      </c>
      <c r="C2214" t="s">
        <v>49</v>
      </c>
      <c r="D2214">
        <v>37</v>
      </c>
      <c r="E2214">
        <v>1031.42857142857</v>
      </c>
      <c r="F2214">
        <v>-994.42857142857099</v>
      </c>
      <c r="G2214">
        <v>-0.96412742382271499</v>
      </c>
      <c r="H2214" t="s">
        <v>81</v>
      </c>
    </row>
    <row r="2215" spans="1:8" x14ac:dyDescent="0.25">
      <c r="A2215" s="1">
        <v>43952</v>
      </c>
      <c r="B2215" t="s">
        <v>85</v>
      </c>
      <c r="C2215" t="s">
        <v>50</v>
      </c>
      <c r="D2215">
        <v>1430</v>
      </c>
      <c r="E2215">
        <v>1925.3333333333301</v>
      </c>
      <c r="F2215">
        <v>-495.33333333333297</v>
      </c>
      <c r="G2215">
        <v>-0.257271468144044</v>
      </c>
      <c r="H2215" t="s">
        <v>81</v>
      </c>
    </row>
    <row r="2216" spans="1:8" x14ac:dyDescent="0.25">
      <c r="A2216" s="1">
        <v>43952</v>
      </c>
      <c r="B2216" t="s">
        <v>146</v>
      </c>
      <c r="C2216" t="s">
        <v>46</v>
      </c>
      <c r="D2216">
        <v>13</v>
      </c>
      <c r="E2216">
        <v>25.3333333333333</v>
      </c>
      <c r="F2216">
        <v>-12.3333333333333</v>
      </c>
      <c r="G2216">
        <v>-0.48684210526315802</v>
      </c>
      <c r="H2216" t="s">
        <v>81</v>
      </c>
    </row>
    <row r="2217" spans="1:8" x14ac:dyDescent="0.25">
      <c r="A2217" s="1">
        <v>43952</v>
      </c>
      <c r="B2217" t="s">
        <v>146</v>
      </c>
      <c r="C2217" t="s">
        <v>47</v>
      </c>
      <c r="D2217">
        <v>23</v>
      </c>
      <c r="E2217">
        <v>33.476190476190503</v>
      </c>
      <c r="F2217">
        <v>-10.476190476190499</v>
      </c>
      <c r="G2217">
        <v>-0.31294452347083901</v>
      </c>
      <c r="H2217" t="s">
        <v>81</v>
      </c>
    </row>
    <row r="2218" spans="1:8" x14ac:dyDescent="0.25">
      <c r="A2218" s="1">
        <v>43952</v>
      </c>
      <c r="B2218" t="s">
        <v>146</v>
      </c>
      <c r="C2218" t="s">
        <v>48</v>
      </c>
      <c r="D2218">
        <v>18</v>
      </c>
      <c r="E2218">
        <v>17.1904761904762</v>
      </c>
      <c r="F2218">
        <v>0.80952380952380998</v>
      </c>
      <c r="G2218">
        <v>4.7091412742382301E-2</v>
      </c>
      <c r="H2218" t="s">
        <v>81</v>
      </c>
    </row>
    <row r="2219" spans="1:8" x14ac:dyDescent="0.25">
      <c r="A2219" s="1">
        <v>43952</v>
      </c>
      <c r="B2219" t="s">
        <v>146</v>
      </c>
      <c r="C2219" t="s">
        <v>49</v>
      </c>
      <c r="D2219">
        <v>50</v>
      </c>
      <c r="E2219">
        <v>85.952380952380906</v>
      </c>
      <c r="F2219">
        <v>-35.952380952380899</v>
      </c>
      <c r="G2219">
        <v>-0.41828254847645402</v>
      </c>
      <c r="H2219" t="s">
        <v>81</v>
      </c>
    </row>
    <row r="2220" spans="1:8" x14ac:dyDescent="0.25">
      <c r="A2220" s="1">
        <v>43952</v>
      </c>
      <c r="B2220" t="s">
        <v>146</v>
      </c>
      <c r="C2220" t="s">
        <v>50</v>
      </c>
      <c r="D2220">
        <v>42</v>
      </c>
      <c r="E2220">
        <v>48.857142857142897</v>
      </c>
      <c r="F2220">
        <v>-6.8571428571428497</v>
      </c>
      <c r="G2220">
        <v>-0.140350877192982</v>
      </c>
      <c r="H2220" t="s">
        <v>81</v>
      </c>
    </row>
    <row r="2221" spans="1:8" x14ac:dyDescent="0.25">
      <c r="A2221" s="1">
        <v>43952</v>
      </c>
      <c r="B2221" t="s">
        <v>86</v>
      </c>
      <c r="C2221" t="s">
        <v>46</v>
      </c>
      <c r="D2221">
        <v>610</v>
      </c>
      <c r="E2221">
        <v>558.23809523809496</v>
      </c>
      <c r="F2221">
        <v>51.761904761904702</v>
      </c>
      <c r="G2221">
        <v>9.2723705536125495E-2</v>
      </c>
      <c r="H2221" t="s">
        <v>81</v>
      </c>
    </row>
    <row r="2222" spans="1:8" x14ac:dyDescent="0.25">
      <c r="A2222" s="1">
        <v>43952</v>
      </c>
      <c r="B2222" t="s">
        <v>86</v>
      </c>
      <c r="C2222" t="s">
        <v>47</v>
      </c>
      <c r="D2222">
        <v>211</v>
      </c>
      <c r="E2222">
        <v>554.61904761904805</v>
      </c>
      <c r="F2222">
        <v>-343.61904761904799</v>
      </c>
      <c r="G2222">
        <v>-0.619558684639821</v>
      </c>
      <c r="H2222" t="s">
        <v>81</v>
      </c>
    </row>
    <row r="2223" spans="1:8" x14ac:dyDescent="0.25">
      <c r="A2223" s="1">
        <v>43952</v>
      </c>
      <c r="B2223" t="s">
        <v>86</v>
      </c>
      <c r="C2223" t="s">
        <v>48</v>
      </c>
      <c r="D2223">
        <v>137</v>
      </c>
      <c r="E2223">
        <v>338.38095238095201</v>
      </c>
      <c r="F2223">
        <v>-201.38095238095201</v>
      </c>
      <c r="G2223">
        <v>-0.595130875316634</v>
      </c>
      <c r="H2223" t="s">
        <v>81</v>
      </c>
    </row>
    <row r="2224" spans="1:8" x14ac:dyDescent="0.25">
      <c r="A2224" s="1">
        <v>43952</v>
      </c>
      <c r="B2224" t="s">
        <v>86</v>
      </c>
      <c r="C2224" t="s">
        <v>49</v>
      </c>
      <c r="D2224">
        <v>91</v>
      </c>
      <c r="E2224">
        <v>238.857142857143</v>
      </c>
      <c r="F2224">
        <v>-147.857142857143</v>
      </c>
      <c r="G2224">
        <v>-0.61901913875598102</v>
      </c>
      <c r="H2224" t="s">
        <v>81</v>
      </c>
    </row>
    <row r="2225" spans="1:8" x14ac:dyDescent="0.25">
      <c r="A2225" s="1">
        <v>43952</v>
      </c>
      <c r="B2225" t="s">
        <v>86</v>
      </c>
      <c r="C2225" t="s">
        <v>50</v>
      </c>
      <c r="D2225">
        <v>566</v>
      </c>
      <c r="E2225">
        <v>1011.52380952381</v>
      </c>
      <c r="F2225">
        <v>-445.52380952380997</v>
      </c>
      <c r="G2225">
        <v>-0.44044816872234299</v>
      </c>
      <c r="H2225" t="s">
        <v>81</v>
      </c>
    </row>
    <row r="2226" spans="1:8" x14ac:dyDescent="0.25">
      <c r="A2226" s="1">
        <v>43952</v>
      </c>
      <c r="B2226" t="s">
        <v>87</v>
      </c>
      <c r="C2226" t="s">
        <v>46</v>
      </c>
      <c r="D2226">
        <v>18</v>
      </c>
      <c r="E2226">
        <v>19</v>
      </c>
      <c r="F2226">
        <v>-1</v>
      </c>
      <c r="G2226">
        <v>-5.2631578947368397E-2</v>
      </c>
      <c r="H2226" t="s">
        <v>81</v>
      </c>
    </row>
    <row r="2227" spans="1:8" x14ac:dyDescent="0.25">
      <c r="A2227" s="1">
        <v>43952</v>
      </c>
      <c r="B2227" t="s">
        <v>87</v>
      </c>
      <c r="C2227" t="s">
        <v>47</v>
      </c>
      <c r="D2227">
        <v>47</v>
      </c>
      <c r="E2227">
        <v>105.857142857143</v>
      </c>
      <c r="F2227">
        <v>-58.857142857142897</v>
      </c>
      <c r="G2227">
        <v>-0.55600539811066096</v>
      </c>
      <c r="H2227" t="s">
        <v>81</v>
      </c>
    </row>
    <row r="2228" spans="1:8" x14ac:dyDescent="0.25">
      <c r="A2228" s="1">
        <v>43952</v>
      </c>
      <c r="B2228" t="s">
        <v>87</v>
      </c>
      <c r="C2228" t="s">
        <v>48</v>
      </c>
      <c r="D2228">
        <v>16</v>
      </c>
      <c r="E2228">
        <v>38</v>
      </c>
      <c r="F2228">
        <v>-22</v>
      </c>
      <c r="G2228">
        <v>-0.57894736842105299</v>
      </c>
      <c r="H2228" t="s">
        <v>81</v>
      </c>
    </row>
    <row r="2229" spans="1:8" x14ac:dyDescent="0.25">
      <c r="A2229" s="1">
        <v>43952</v>
      </c>
      <c r="B2229" t="s">
        <v>87</v>
      </c>
      <c r="C2229" t="s">
        <v>50</v>
      </c>
      <c r="D2229">
        <v>49</v>
      </c>
      <c r="E2229">
        <v>73.285714285714306</v>
      </c>
      <c r="F2229">
        <v>-24.285714285714299</v>
      </c>
      <c r="G2229">
        <v>-0.331384015594542</v>
      </c>
      <c r="H2229" t="s">
        <v>81</v>
      </c>
    </row>
    <row r="2230" spans="1:8" x14ac:dyDescent="0.25">
      <c r="A2230" s="1">
        <v>43952</v>
      </c>
      <c r="B2230" t="s">
        <v>88</v>
      </c>
      <c r="C2230" t="s">
        <v>46</v>
      </c>
      <c r="D2230">
        <v>187</v>
      </c>
      <c r="E2230">
        <v>217.142857142857</v>
      </c>
      <c r="F2230">
        <v>-30.1428571428571</v>
      </c>
      <c r="G2230">
        <v>-0.138815789473684</v>
      </c>
      <c r="H2230" t="s">
        <v>81</v>
      </c>
    </row>
    <row r="2231" spans="1:8" x14ac:dyDescent="0.25">
      <c r="A2231" s="1">
        <v>43952</v>
      </c>
      <c r="B2231" t="s">
        <v>88</v>
      </c>
      <c r="C2231" t="s">
        <v>47</v>
      </c>
      <c r="D2231">
        <v>150</v>
      </c>
      <c r="E2231">
        <v>283.19047619047598</v>
      </c>
      <c r="F2231">
        <v>-133.19047619047601</v>
      </c>
      <c r="G2231">
        <v>-0.47032117033798598</v>
      </c>
      <c r="H2231" t="s">
        <v>81</v>
      </c>
    </row>
    <row r="2232" spans="1:8" x14ac:dyDescent="0.25">
      <c r="A2232" s="1">
        <v>43952</v>
      </c>
      <c r="B2232" t="s">
        <v>88</v>
      </c>
      <c r="C2232" t="s">
        <v>48</v>
      </c>
      <c r="D2232">
        <v>116</v>
      </c>
      <c r="E2232">
        <v>145.666666666667</v>
      </c>
      <c r="F2232">
        <v>-29.6666666666667</v>
      </c>
      <c r="G2232">
        <v>-0.20366132723112099</v>
      </c>
      <c r="H2232" t="s">
        <v>81</v>
      </c>
    </row>
    <row r="2233" spans="1:8" x14ac:dyDescent="0.25">
      <c r="A2233" s="1">
        <v>43952</v>
      </c>
      <c r="B2233" t="s">
        <v>88</v>
      </c>
      <c r="C2233" t="s">
        <v>49</v>
      </c>
      <c r="D2233">
        <v>50</v>
      </c>
      <c r="E2233">
        <v>85.952380952380906</v>
      </c>
      <c r="F2233">
        <v>-35.952380952380899</v>
      </c>
      <c r="G2233">
        <v>-0.41828254847645402</v>
      </c>
      <c r="H2233" t="s">
        <v>81</v>
      </c>
    </row>
    <row r="2234" spans="1:8" x14ac:dyDescent="0.25">
      <c r="A2234" s="1">
        <v>43952</v>
      </c>
      <c r="B2234" t="s">
        <v>88</v>
      </c>
      <c r="C2234" t="s">
        <v>50</v>
      </c>
      <c r="D2234">
        <v>501</v>
      </c>
      <c r="E2234">
        <v>631.52380952380997</v>
      </c>
      <c r="F2234">
        <v>-130.52380952381</v>
      </c>
      <c r="G2234">
        <v>-0.20668074196953701</v>
      </c>
      <c r="H2234" t="s">
        <v>81</v>
      </c>
    </row>
    <row r="2235" spans="1:8" x14ac:dyDescent="0.25">
      <c r="A2235" s="1">
        <v>43952</v>
      </c>
      <c r="B2235" t="s">
        <v>89</v>
      </c>
      <c r="C2235" t="s">
        <v>46</v>
      </c>
      <c r="D2235">
        <v>561</v>
      </c>
      <c r="E2235">
        <v>589</v>
      </c>
      <c r="F2235">
        <v>-28</v>
      </c>
      <c r="G2235">
        <v>-4.7538200339558599E-2</v>
      </c>
      <c r="H2235" t="s">
        <v>81</v>
      </c>
    </row>
    <row r="2236" spans="1:8" x14ac:dyDescent="0.25">
      <c r="A2236" s="1">
        <v>43952</v>
      </c>
      <c r="B2236" t="s">
        <v>89</v>
      </c>
      <c r="C2236" t="s">
        <v>47</v>
      </c>
      <c r="D2236">
        <v>288</v>
      </c>
      <c r="E2236">
        <v>541.04761904761904</v>
      </c>
      <c r="F2236">
        <v>-253.04761904761901</v>
      </c>
      <c r="G2236">
        <v>-0.46769934870621399</v>
      </c>
      <c r="H2236" t="s">
        <v>81</v>
      </c>
    </row>
    <row r="2237" spans="1:8" x14ac:dyDescent="0.25">
      <c r="A2237" s="1">
        <v>43952</v>
      </c>
      <c r="B2237" t="s">
        <v>89</v>
      </c>
      <c r="C2237" t="s">
        <v>48</v>
      </c>
      <c r="D2237">
        <v>223</v>
      </c>
      <c r="E2237">
        <v>281.38095238095201</v>
      </c>
      <c r="F2237">
        <v>-58.380952380952401</v>
      </c>
      <c r="G2237">
        <v>-0.20748011507869399</v>
      </c>
      <c r="H2237" t="s">
        <v>81</v>
      </c>
    </row>
    <row r="2238" spans="1:8" x14ac:dyDescent="0.25">
      <c r="A2238" s="1">
        <v>43952</v>
      </c>
      <c r="B2238" t="s">
        <v>89</v>
      </c>
      <c r="C2238" t="s">
        <v>50</v>
      </c>
      <c r="D2238">
        <v>374</v>
      </c>
      <c r="E2238">
        <v>561.857142857143</v>
      </c>
      <c r="F2238">
        <v>-187.857142857143</v>
      </c>
      <c r="G2238">
        <v>-0.33435036867531098</v>
      </c>
      <c r="H2238" t="s">
        <v>81</v>
      </c>
    </row>
    <row r="2239" spans="1:8" x14ac:dyDescent="0.25">
      <c r="A2239" s="1">
        <v>43952</v>
      </c>
      <c r="B2239" t="s">
        <v>90</v>
      </c>
      <c r="C2239" t="s">
        <v>46</v>
      </c>
      <c r="D2239">
        <v>51</v>
      </c>
      <c r="E2239">
        <v>73.285714285714306</v>
      </c>
      <c r="F2239">
        <v>-22.285714285714299</v>
      </c>
      <c r="G2239">
        <v>-0.30409356725146203</v>
      </c>
      <c r="H2239" t="s">
        <v>81</v>
      </c>
    </row>
    <row r="2240" spans="1:8" x14ac:dyDescent="0.25">
      <c r="A2240" s="1">
        <v>43952</v>
      </c>
      <c r="B2240" t="s">
        <v>90</v>
      </c>
      <c r="C2240" t="s">
        <v>47</v>
      </c>
      <c r="D2240">
        <v>71</v>
      </c>
      <c r="E2240">
        <v>144.76190476190499</v>
      </c>
      <c r="F2240">
        <v>-73.761904761904802</v>
      </c>
      <c r="G2240">
        <v>-0.50953947368421004</v>
      </c>
      <c r="H2240" t="s">
        <v>81</v>
      </c>
    </row>
    <row r="2241" spans="1:8" x14ac:dyDescent="0.25">
      <c r="A2241" s="1">
        <v>43952</v>
      </c>
      <c r="B2241" t="s">
        <v>90</v>
      </c>
      <c r="C2241" t="s">
        <v>48</v>
      </c>
      <c r="D2241">
        <v>60</v>
      </c>
      <c r="E2241">
        <v>124.857142857143</v>
      </c>
      <c r="F2241">
        <v>-64.857142857142904</v>
      </c>
      <c r="G2241">
        <v>-0.51945080091533202</v>
      </c>
      <c r="H2241" t="s">
        <v>81</v>
      </c>
    </row>
    <row r="2242" spans="1:8" x14ac:dyDescent="0.25">
      <c r="A2242" s="1">
        <v>43952</v>
      </c>
      <c r="B2242" t="s">
        <v>90</v>
      </c>
      <c r="C2242" t="s">
        <v>50</v>
      </c>
      <c r="D2242">
        <v>305</v>
      </c>
      <c r="E2242">
        <v>427.95238095238102</v>
      </c>
      <c r="F2242">
        <v>-122.95238095238101</v>
      </c>
      <c r="G2242">
        <v>-0.28730388338711499</v>
      </c>
      <c r="H2242" t="s">
        <v>81</v>
      </c>
    </row>
    <row r="2243" spans="1:8" x14ac:dyDescent="0.25">
      <c r="A2243" s="1">
        <v>43952</v>
      </c>
      <c r="B2243" t="s">
        <v>147</v>
      </c>
      <c r="C2243" t="s">
        <v>46</v>
      </c>
      <c r="D2243">
        <v>19</v>
      </c>
      <c r="E2243">
        <v>27.1428571428571</v>
      </c>
      <c r="F2243">
        <v>-8.1428571428571406</v>
      </c>
      <c r="G2243">
        <v>-0.3</v>
      </c>
      <c r="H2243" t="s">
        <v>81</v>
      </c>
    </row>
    <row r="2244" spans="1:8" x14ac:dyDescent="0.25">
      <c r="A2244" s="1">
        <v>43952</v>
      </c>
      <c r="B2244" t="s">
        <v>147</v>
      </c>
      <c r="C2244" t="s">
        <v>47</v>
      </c>
      <c r="D2244">
        <v>10</v>
      </c>
      <c r="E2244">
        <v>31.6666666666667</v>
      </c>
      <c r="F2244">
        <v>-21.6666666666667</v>
      </c>
      <c r="G2244">
        <v>-0.68421052631578905</v>
      </c>
      <c r="H2244" t="s">
        <v>81</v>
      </c>
    </row>
    <row r="2245" spans="1:8" x14ac:dyDescent="0.25">
      <c r="A2245" s="1">
        <v>43952</v>
      </c>
      <c r="B2245" t="s">
        <v>147</v>
      </c>
      <c r="C2245" t="s">
        <v>48</v>
      </c>
      <c r="D2245">
        <v>15</v>
      </c>
      <c r="E2245">
        <v>23.523809523809501</v>
      </c>
      <c r="F2245">
        <v>-8.5238095238095308</v>
      </c>
      <c r="G2245">
        <v>-0.36234817813765202</v>
      </c>
      <c r="H2245" t="s">
        <v>81</v>
      </c>
    </row>
    <row r="2246" spans="1:8" x14ac:dyDescent="0.25">
      <c r="A2246" s="1">
        <v>43952</v>
      </c>
      <c r="B2246" t="s">
        <v>147</v>
      </c>
      <c r="C2246" t="s">
        <v>50</v>
      </c>
      <c r="D2246">
        <v>58</v>
      </c>
      <c r="E2246">
        <v>58.809523809523803</v>
      </c>
      <c r="F2246">
        <v>-0.80952380952380998</v>
      </c>
      <c r="G2246">
        <v>-1.3765182186234799E-2</v>
      </c>
      <c r="H2246" t="s">
        <v>81</v>
      </c>
    </row>
    <row r="2247" spans="1:8" x14ac:dyDescent="0.25">
      <c r="A2247" s="1">
        <v>43952</v>
      </c>
      <c r="B2247" t="s">
        <v>148</v>
      </c>
      <c r="C2247" t="s">
        <v>46</v>
      </c>
      <c r="D2247">
        <v>133</v>
      </c>
      <c r="E2247">
        <v>140.23809523809501</v>
      </c>
      <c r="F2247">
        <v>-7.2380952380952399</v>
      </c>
      <c r="G2247">
        <v>-5.16129032258065E-2</v>
      </c>
      <c r="H2247" t="s">
        <v>81</v>
      </c>
    </row>
    <row r="2248" spans="1:8" x14ac:dyDescent="0.25">
      <c r="A2248" s="1">
        <v>43952</v>
      </c>
      <c r="B2248" t="s">
        <v>148</v>
      </c>
      <c r="C2248" t="s">
        <v>47</v>
      </c>
      <c r="D2248">
        <v>106</v>
      </c>
      <c r="E2248">
        <v>190</v>
      </c>
      <c r="F2248">
        <v>-84</v>
      </c>
      <c r="G2248">
        <v>-0.442105263157895</v>
      </c>
      <c r="H2248" t="s">
        <v>81</v>
      </c>
    </row>
    <row r="2249" spans="1:8" x14ac:dyDescent="0.25">
      <c r="A2249" s="1">
        <v>43952</v>
      </c>
      <c r="B2249" t="s">
        <v>148</v>
      </c>
      <c r="C2249" t="s">
        <v>48</v>
      </c>
      <c r="D2249">
        <v>94</v>
      </c>
      <c r="E2249">
        <v>117.619047619048</v>
      </c>
      <c r="F2249">
        <v>-23.619047619047599</v>
      </c>
      <c r="G2249">
        <v>-0.20080971659919</v>
      </c>
      <c r="H2249" t="s">
        <v>81</v>
      </c>
    </row>
    <row r="2250" spans="1:8" x14ac:dyDescent="0.25">
      <c r="A2250" s="1">
        <v>43952</v>
      </c>
      <c r="B2250" t="s">
        <v>148</v>
      </c>
      <c r="C2250" t="s">
        <v>50</v>
      </c>
      <c r="D2250">
        <v>126</v>
      </c>
      <c r="E2250">
        <v>202.666666666667</v>
      </c>
      <c r="F2250">
        <v>-76.6666666666667</v>
      </c>
      <c r="G2250">
        <v>-0.37828947368421101</v>
      </c>
      <c r="H2250" t="s">
        <v>81</v>
      </c>
    </row>
    <row r="2251" spans="1:8" x14ac:dyDescent="0.25">
      <c r="A2251" s="1">
        <v>43952</v>
      </c>
      <c r="B2251" t="s">
        <v>149</v>
      </c>
      <c r="C2251" t="s">
        <v>46</v>
      </c>
      <c r="D2251">
        <v>38</v>
      </c>
      <c r="E2251">
        <v>48.857142857142897</v>
      </c>
      <c r="F2251">
        <v>-10.8571428571429</v>
      </c>
      <c r="G2251">
        <v>-0.22222222222222199</v>
      </c>
      <c r="H2251" t="s">
        <v>81</v>
      </c>
    </row>
    <row r="2252" spans="1:8" x14ac:dyDescent="0.25">
      <c r="A2252" s="1">
        <v>43952</v>
      </c>
      <c r="B2252" t="s">
        <v>149</v>
      </c>
      <c r="C2252" t="s">
        <v>47</v>
      </c>
      <c r="D2252">
        <v>56</v>
      </c>
      <c r="E2252">
        <v>99.523809523809504</v>
      </c>
      <c r="F2252">
        <v>-43.523809523809497</v>
      </c>
      <c r="G2252">
        <v>-0.437320574162679</v>
      </c>
      <c r="H2252" t="s">
        <v>81</v>
      </c>
    </row>
    <row r="2253" spans="1:8" x14ac:dyDescent="0.25">
      <c r="A2253" s="1">
        <v>43952</v>
      </c>
      <c r="B2253" t="s">
        <v>149</v>
      </c>
      <c r="C2253" t="s">
        <v>48</v>
      </c>
      <c r="D2253">
        <v>47</v>
      </c>
      <c r="E2253">
        <v>101.333333333333</v>
      </c>
      <c r="F2253">
        <v>-54.3333333333333</v>
      </c>
      <c r="G2253">
        <v>-0.53618421052631604</v>
      </c>
      <c r="H2253" t="s">
        <v>81</v>
      </c>
    </row>
    <row r="2254" spans="1:8" x14ac:dyDescent="0.25">
      <c r="A2254" s="1">
        <v>43952</v>
      </c>
      <c r="B2254" t="s">
        <v>149</v>
      </c>
      <c r="C2254" t="s">
        <v>50</v>
      </c>
      <c r="D2254">
        <v>252</v>
      </c>
      <c r="E2254">
        <v>342.90476190476198</v>
      </c>
      <c r="F2254">
        <v>-90.904761904761898</v>
      </c>
      <c r="G2254">
        <v>-0.26510206915706203</v>
      </c>
      <c r="H2254" t="s">
        <v>81</v>
      </c>
    </row>
    <row r="2255" spans="1:8" x14ac:dyDescent="0.25">
      <c r="A2255" s="1">
        <v>43952</v>
      </c>
      <c r="B2255" t="s">
        <v>150</v>
      </c>
      <c r="C2255" t="s">
        <v>46</v>
      </c>
      <c r="D2255">
        <v>180</v>
      </c>
      <c r="E2255">
        <v>177.333333333333</v>
      </c>
      <c r="F2255">
        <v>2.6666666666666599</v>
      </c>
      <c r="G2255">
        <v>1.50375939849624E-2</v>
      </c>
      <c r="H2255" t="s">
        <v>81</v>
      </c>
    </row>
    <row r="2256" spans="1:8" x14ac:dyDescent="0.25">
      <c r="A2256" s="1">
        <v>43952</v>
      </c>
      <c r="B2256" t="s">
        <v>150</v>
      </c>
      <c r="C2256" t="s">
        <v>47</v>
      </c>
      <c r="D2256">
        <v>68</v>
      </c>
      <c r="E2256">
        <v>95</v>
      </c>
      <c r="F2256">
        <v>-27</v>
      </c>
      <c r="G2256">
        <v>-0.28421052631578902</v>
      </c>
      <c r="H2256" t="s">
        <v>81</v>
      </c>
    </row>
    <row r="2257" spans="1:8" x14ac:dyDescent="0.25">
      <c r="A2257" s="1">
        <v>43952</v>
      </c>
      <c r="B2257" t="s">
        <v>150</v>
      </c>
      <c r="C2257" t="s">
        <v>48</v>
      </c>
      <c r="D2257">
        <v>49</v>
      </c>
      <c r="E2257">
        <v>60.619047619047599</v>
      </c>
      <c r="F2257">
        <v>-11.619047619047601</v>
      </c>
      <c r="G2257">
        <v>-0.191673212882954</v>
      </c>
      <c r="H2257" t="s">
        <v>81</v>
      </c>
    </row>
    <row r="2258" spans="1:8" x14ac:dyDescent="0.25">
      <c r="A2258" s="1">
        <v>43952</v>
      </c>
      <c r="B2258" t="s">
        <v>150</v>
      </c>
      <c r="C2258" t="s">
        <v>50</v>
      </c>
      <c r="D2258">
        <v>47</v>
      </c>
      <c r="E2258">
        <v>66.952380952380906</v>
      </c>
      <c r="F2258">
        <v>-19.952380952380899</v>
      </c>
      <c r="G2258">
        <v>-0.29800853485063999</v>
      </c>
      <c r="H2258" t="s">
        <v>81</v>
      </c>
    </row>
    <row r="2259" spans="1:8" x14ac:dyDescent="0.25">
      <c r="A2259" s="1">
        <v>43952</v>
      </c>
      <c r="B2259" t="s">
        <v>91</v>
      </c>
      <c r="C2259" t="s">
        <v>46</v>
      </c>
      <c r="D2259">
        <v>1060</v>
      </c>
      <c r="E2259">
        <v>995.23809523809496</v>
      </c>
      <c r="F2259">
        <v>64.761904761904702</v>
      </c>
      <c r="G2259">
        <v>6.5071770334928197E-2</v>
      </c>
      <c r="H2259" t="s">
        <v>81</v>
      </c>
    </row>
    <row r="2260" spans="1:8" x14ac:dyDescent="0.25">
      <c r="A2260" s="1">
        <v>43952</v>
      </c>
      <c r="B2260" t="s">
        <v>91</v>
      </c>
      <c r="C2260" t="s">
        <v>47</v>
      </c>
      <c r="D2260">
        <v>368</v>
      </c>
      <c r="E2260">
        <v>625.19047619047603</v>
      </c>
      <c r="F2260">
        <v>-257.19047619047598</v>
      </c>
      <c r="G2260">
        <v>-0.41137938913854799</v>
      </c>
      <c r="H2260" t="s">
        <v>81</v>
      </c>
    </row>
    <row r="2261" spans="1:8" x14ac:dyDescent="0.25">
      <c r="A2261" s="1">
        <v>43952</v>
      </c>
      <c r="B2261" t="s">
        <v>91</v>
      </c>
      <c r="C2261" t="s">
        <v>48</v>
      </c>
      <c r="D2261">
        <v>431</v>
      </c>
      <c r="E2261">
        <v>578.142857142857</v>
      </c>
      <c r="F2261">
        <v>-147.142857142857</v>
      </c>
      <c r="G2261">
        <v>-0.25450951321966903</v>
      </c>
      <c r="H2261" t="s">
        <v>81</v>
      </c>
    </row>
    <row r="2262" spans="1:8" x14ac:dyDescent="0.25">
      <c r="A2262" s="1">
        <v>43952</v>
      </c>
      <c r="B2262" t="s">
        <v>91</v>
      </c>
      <c r="C2262" t="s">
        <v>50</v>
      </c>
      <c r="D2262">
        <v>421</v>
      </c>
      <c r="E2262">
        <v>823.33333333333303</v>
      </c>
      <c r="F2262">
        <v>-402.33333333333297</v>
      </c>
      <c r="G2262">
        <v>-0.48866396761133601</v>
      </c>
      <c r="H2262" t="s">
        <v>81</v>
      </c>
    </row>
    <row r="2263" spans="1:8" x14ac:dyDescent="0.25">
      <c r="A2263" s="1">
        <v>43952</v>
      </c>
      <c r="B2263" t="s">
        <v>151</v>
      </c>
      <c r="C2263" t="s">
        <v>46</v>
      </c>
      <c r="D2263">
        <v>79</v>
      </c>
      <c r="E2263">
        <v>59.714285714285701</v>
      </c>
      <c r="F2263">
        <v>19.285714285714299</v>
      </c>
      <c r="G2263">
        <v>0.32296650717703301</v>
      </c>
      <c r="H2263" t="s">
        <v>81</v>
      </c>
    </row>
    <row r="2264" spans="1:8" x14ac:dyDescent="0.25">
      <c r="A2264" s="1">
        <v>43952</v>
      </c>
      <c r="B2264" t="s">
        <v>151</v>
      </c>
      <c r="C2264" t="s">
        <v>47</v>
      </c>
      <c r="D2264">
        <v>48</v>
      </c>
      <c r="E2264">
        <v>109.47619047619</v>
      </c>
      <c r="F2264">
        <v>-61.476190476190503</v>
      </c>
      <c r="G2264">
        <v>-0.56154849934754203</v>
      </c>
      <c r="H2264" t="s">
        <v>81</v>
      </c>
    </row>
    <row r="2265" spans="1:8" x14ac:dyDescent="0.25">
      <c r="A2265" s="1">
        <v>43952</v>
      </c>
      <c r="B2265" t="s">
        <v>151</v>
      </c>
      <c r="C2265" t="s">
        <v>48</v>
      </c>
      <c r="D2265">
        <v>31</v>
      </c>
      <c r="E2265">
        <v>37.095238095238102</v>
      </c>
      <c r="F2265">
        <v>-6.0952380952380896</v>
      </c>
      <c r="G2265">
        <v>-0.16431322207958901</v>
      </c>
      <c r="H2265" t="s">
        <v>81</v>
      </c>
    </row>
    <row r="2266" spans="1:8" x14ac:dyDescent="0.25">
      <c r="A2266" s="1">
        <v>43952</v>
      </c>
      <c r="B2266" t="s">
        <v>151</v>
      </c>
      <c r="C2266" t="s">
        <v>50</v>
      </c>
      <c r="D2266">
        <v>35</v>
      </c>
      <c r="E2266">
        <v>67.857142857142904</v>
      </c>
      <c r="F2266">
        <v>-32.857142857142897</v>
      </c>
      <c r="G2266">
        <v>-0.48421052631578898</v>
      </c>
      <c r="H2266" t="s">
        <v>81</v>
      </c>
    </row>
    <row r="2267" spans="1:8" x14ac:dyDescent="0.25">
      <c r="A2267" s="1">
        <v>43952</v>
      </c>
      <c r="B2267" t="s">
        <v>92</v>
      </c>
      <c r="C2267" t="s">
        <v>46</v>
      </c>
      <c r="D2267">
        <v>24</v>
      </c>
      <c r="E2267">
        <v>33.476190476190503</v>
      </c>
      <c r="F2267">
        <v>-9.4761904761904692</v>
      </c>
      <c r="G2267">
        <v>-0.28307254623044098</v>
      </c>
      <c r="H2267" t="s">
        <v>81</v>
      </c>
    </row>
    <row r="2268" spans="1:8" x14ac:dyDescent="0.25">
      <c r="A2268" s="1">
        <v>43952</v>
      </c>
      <c r="B2268" t="s">
        <v>92</v>
      </c>
      <c r="C2268" t="s">
        <v>47</v>
      </c>
      <c r="D2268">
        <v>146</v>
      </c>
      <c r="E2268">
        <v>338.38095238095201</v>
      </c>
      <c r="F2268">
        <v>-192.38095238095201</v>
      </c>
      <c r="G2268">
        <v>-0.56853363354911302</v>
      </c>
      <c r="H2268" t="s">
        <v>81</v>
      </c>
    </row>
    <row r="2269" spans="1:8" x14ac:dyDescent="0.25">
      <c r="A2269" s="1">
        <v>43952</v>
      </c>
      <c r="B2269" t="s">
        <v>92</v>
      </c>
      <c r="C2269" t="s">
        <v>48</v>
      </c>
      <c r="D2269">
        <v>44</v>
      </c>
      <c r="E2269">
        <v>79.619047619047606</v>
      </c>
      <c r="F2269">
        <v>-35.619047619047599</v>
      </c>
      <c r="G2269">
        <v>-0.44736842105263203</v>
      </c>
      <c r="H2269" t="s">
        <v>81</v>
      </c>
    </row>
    <row r="2270" spans="1:8" x14ac:dyDescent="0.25">
      <c r="A2270" s="1">
        <v>43952</v>
      </c>
      <c r="B2270" t="s">
        <v>92</v>
      </c>
      <c r="C2270" t="s">
        <v>50</v>
      </c>
      <c r="D2270">
        <v>402</v>
      </c>
      <c r="E2270">
        <v>659.57142857142901</v>
      </c>
      <c r="F2270">
        <v>-257.57142857142901</v>
      </c>
      <c r="G2270">
        <v>-0.390513320337882</v>
      </c>
      <c r="H2270" t="s">
        <v>81</v>
      </c>
    </row>
    <row r="2271" spans="1:8" x14ac:dyDescent="0.25">
      <c r="A2271" s="1">
        <v>43952</v>
      </c>
      <c r="B2271" t="s">
        <v>152</v>
      </c>
      <c r="C2271" t="s">
        <v>46</v>
      </c>
      <c r="D2271">
        <v>100</v>
      </c>
      <c r="E2271">
        <v>92.285714285714306</v>
      </c>
      <c r="F2271">
        <v>7.71428571428571</v>
      </c>
      <c r="G2271">
        <v>8.3591331269349797E-2</v>
      </c>
      <c r="H2271" t="s">
        <v>81</v>
      </c>
    </row>
    <row r="2272" spans="1:8" x14ac:dyDescent="0.25">
      <c r="A2272" s="1">
        <v>43952</v>
      </c>
      <c r="B2272" t="s">
        <v>152</v>
      </c>
      <c r="C2272" t="s">
        <v>47</v>
      </c>
      <c r="D2272">
        <v>45</v>
      </c>
      <c r="E2272">
        <v>96.809523809523796</v>
      </c>
      <c r="F2272">
        <v>-51.809523809523803</v>
      </c>
      <c r="G2272">
        <v>-0.53516969995081198</v>
      </c>
      <c r="H2272" t="s">
        <v>81</v>
      </c>
    </row>
    <row r="2273" spans="1:8" x14ac:dyDescent="0.25">
      <c r="A2273" s="1">
        <v>43952</v>
      </c>
      <c r="B2273" t="s">
        <v>152</v>
      </c>
      <c r="C2273" t="s">
        <v>48</v>
      </c>
      <c r="D2273">
        <v>32</v>
      </c>
      <c r="E2273">
        <v>42.523809523809497</v>
      </c>
      <c r="F2273">
        <v>-10.523809523809501</v>
      </c>
      <c r="G2273">
        <v>-0.24748040313549799</v>
      </c>
      <c r="H2273" t="s">
        <v>81</v>
      </c>
    </row>
    <row r="2274" spans="1:8" x14ac:dyDescent="0.25">
      <c r="A2274" s="1">
        <v>43952</v>
      </c>
      <c r="B2274" t="s">
        <v>152</v>
      </c>
      <c r="C2274" t="s">
        <v>50</v>
      </c>
      <c r="D2274">
        <v>60</v>
      </c>
      <c r="E2274">
        <v>114.904761904762</v>
      </c>
      <c r="F2274">
        <v>-54.904761904761898</v>
      </c>
      <c r="G2274">
        <v>-0.47782842934106901</v>
      </c>
      <c r="H2274" t="s">
        <v>81</v>
      </c>
    </row>
    <row r="2275" spans="1:8" x14ac:dyDescent="0.25">
      <c r="A2275" s="1">
        <v>43952</v>
      </c>
      <c r="B2275" t="s">
        <v>153</v>
      </c>
      <c r="C2275" t="s">
        <v>46</v>
      </c>
      <c r="D2275">
        <v>106</v>
      </c>
      <c r="E2275">
        <v>129.38095238095201</v>
      </c>
      <c r="F2275">
        <v>-23.380952380952401</v>
      </c>
      <c r="G2275">
        <v>-0.180714022819286</v>
      </c>
      <c r="H2275" t="s">
        <v>81</v>
      </c>
    </row>
    <row r="2276" spans="1:8" x14ac:dyDescent="0.25">
      <c r="A2276" s="1">
        <v>43952</v>
      </c>
      <c r="B2276" t="s">
        <v>153</v>
      </c>
      <c r="C2276" t="s">
        <v>47</v>
      </c>
      <c r="D2276">
        <v>32</v>
      </c>
      <c r="E2276">
        <v>57.904761904761898</v>
      </c>
      <c r="F2276">
        <v>-25.904761904761902</v>
      </c>
      <c r="G2276">
        <v>-0.44736842105263203</v>
      </c>
      <c r="H2276" t="s">
        <v>81</v>
      </c>
    </row>
    <row r="2277" spans="1:8" x14ac:dyDescent="0.25">
      <c r="A2277" s="1">
        <v>43952</v>
      </c>
      <c r="B2277" t="s">
        <v>153</v>
      </c>
      <c r="C2277" t="s">
        <v>48</v>
      </c>
      <c r="D2277">
        <v>32</v>
      </c>
      <c r="E2277">
        <v>34.380952380952401</v>
      </c>
      <c r="F2277">
        <v>-2.38095238095238</v>
      </c>
      <c r="G2277">
        <v>-6.9252077562326805E-2</v>
      </c>
      <c r="H2277" t="s">
        <v>81</v>
      </c>
    </row>
    <row r="2278" spans="1:8" x14ac:dyDescent="0.25">
      <c r="A2278" s="1">
        <v>43952</v>
      </c>
      <c r="B2278" t="s">
        <v>153</v>
      </c>
      <c r="C2278" t="s">
        <v>50</v>
      </c>
      <c r="D2278">
        <v>7</v>
      </c>
      <c r="E2278">
        <v>26.238095238095202</v>
      </c>
      <c r="F2278">
        <v>-19.238095238095202</v>
      </c>
      <c r="G2278">
        <v>-0.73321234119782197</v>
      </c>
      <c r="H2278" t="s">
        <v>81</v>
      </c>
    </row>
    <row r="2279" spans="1:8" x14ac:dyDescent="0.25">
      <c r="A2279" s="1">
        <v>43952</v>
      </c>
      <c r="B2279" t="s">
        <v>154</v>
      </c>
      <c r="C2279" t="s">
        <v>46</v>
      </c>
      <c r="D2279">
        <v>13</v>
      </c>
      <c r="E2279">
        <v>24.428571428571399</v>
      </c>
      <c r="F2279">
        <v>-11.4285714285714</v>
      </c>
      <c r="G2279">
        <v>-0.46783625730994099</v>
      </c>
      <c r="H2279" t="s">
        <v>81</v>
      </c>
    </row>
    <row r="2280" spans="1:8" x14ac:dyDescent="0.25">
      <c r="A2280" s="1">
        <v>43952</v>
      </c>
      <c r="B2280" t="s">
        <v>154</v>
      </c>
      <c r="C2280" t="s">
        <v>47</v>
      </c>
      <c r="D2280">
        <v>15</v>
      </c>
      <c r="E2280">
        <v>45.238095238095198</v>
      </c>
      <c r="F2280">
        <v>-30.238095238095202</v>
      </c>
      <c r="G2280">
        <v>-0.66842105263157903</v>
      </c>
      <c r="H2280" t="s">
        <v>81</v>
      </c>
    </row>
    <row r="2281" spans="1:8" x14ac:dyDescent="0.25">
      <c r="A2281" s="1">
        <v>43952</v>
      </c>
      <c r="B2281" t="s">
        <v>154</v>
      </c>
      <c r="C2281" t="s">
        <v>48</v>
      </c>
      <c r="D2281">
        <v>13</v>
      </c>
      <c r="E2281">
        <v>23.523809523809501</v>
      </c>
      <c r="F2281">
        <v>-10.523809523809501</v>
      </c>
      <c r="G2281">
        <v>-0.44736842105263203</v>
      </c>
      <c r="H2281" t="s">
        <v>81</v>
      </c>
    </row>
    <row r="2282" spans="1:8" x14ac:dyDescent="0.25">
      <c r="A2282" s="1">
        <v>43952</v>
      </c>
      <c r="B2282" t="s">
        <v>154</v>
      </c>
      <c r="C2282" t="s">
        <v>50</v>
      </c>
      <c r="D2282">
        <v>53</v>
      </c>
      <c r="E2282">
        <v>85.047619047619094</v>
      </c>
      <c r="F2282">
        <v>-32.047619047619101</v>
      </c>
      <c r="G2282">
        <v>-0.376819708846585</v>
      </c>
      <c r="H2282" t="s">
        <v>81</v>
      </c>
    </row>
    <row r="2283" spans="1:8" x14ac:dyDescent="0.25">
      <c r="A2283" s="1">
        <v>43952</v>
      </c>
      <c r="B2283" t="s">
        <v>155</v>
      </c>
      <c r="C2283" t="s">
        <v>46</v>
      </c>
      <c r="D2283">
        <v>217</v>
      </c>
      <c r="E2283">
        <v>245.19047619047601</v>
      </c>
      <c r="F2283">
        <v>-28.1904761904762</v>
      </c>
      <c r="G2283">
        <v>-0.114973781316761</v>
      </c>
      <c r="H2283" t="s">
        <v>81</v>
      </c>
    </row>
    <row r="2284" spans="1:8" x14ac:dyDescent="0.25">
      <c r="A2284" s="1">
        <v>43952</v>
      </c>
      <c r="B2284" t="s">
        <v>155</v>
      </c>
      <c r="C2284" t="s">
        <v>47</v>
      </c>
      <c r="D2284">
        <v>123</v>
      </c>
      <c r="E2284">
        <v>167.38095238095201</v>
      </c>
      <c r="F2284">
        <v>-44.380952380952401</v>
      </c>
      <c r="G2284">
        <v>-0.26514935988620197</v>
      </c>
      <c r="H2284" t="s">
        <v>81</v>
      </c>
    </row>
    <row r="2285" spans="1:8" x14ac:dyDescent="0.25">
      <c r="A2285" s="1">
        <v>43952</v>
      </c>
      <c r="B2285" t="s">
        <v>155</v>
      </c>
      <c r="C2285" t="s">
        <v>48</v>
      </c>
      <c r="D2285">
        <v>83</v>
      </c>
      <c r="E2285">
        <v>109.47619047619</v>
      </c>
      <c r="F2285">
        <v>-26.476190476190499</v>
      </c>
      <c r="G2285">
        <v>-0.24184428012179199</v>
      </c>
      <c r="H2285" t="s">
        <v>81</v>
      </c>
    </row>
    <row r="2286" spans="1:8" x14ac:dyDescent="0.25">
      <c r="A2286" s="1">
        <v>43952</v>
      </c>
      <c r="B2286" t="s">
        <v>155</v>
      </c>
      <c r="C2286" t="s">
        <v>50</v>
      </c>
      <c r="D2286">
        <v>197</v>
      </c>
      <c r="E2286">
        <v>262.38095238095201</v>
      </c>
      <c r="F2286">
        <v>-65.380952380952394</v>
      </c>
      <c r="G2286">
        <v>-0.24918330308530001</v>
      </c>
      <c r="H2286" t="s">
        <v>81</v>
      </c>
    </row>
    <row r="2287" spans="1:8" x14ac:dyDescent="0.25">
      <c r="A2287" s="1">
        <v>43952</v>
      </c>
      <c r="B2287" t="s">
        <v>156</v>
      </c>
      <c r="C2287" t="s">
        <v>46</v>
      </c>
      <c r="D2287">
        <v>138</v>
      </c>
      <c r="E2287">
        <v>145.666666666667</v>
      </c>
      <c r="F2287">
        <v>-7.6666666666666599</v>
      </c>
      <c r="G2287">
        <v>-5.2631578947368397E-2</v>
      </c>
      <c r="H2287" t="s">
        <v>81</v>
      </c>
    </row>
    <row r="2288" spans="1:8" x14ac:dyDescent="0.25">
      <c r="A2288" s="1">
        <v>43952</v>
      </c>
      <c r="B2288" t="s">
        <v>156</v>
      </c>
      <c r="C2288" t="s">
        <v>47</v>
      </c>
      <c r="D2288">
        <v>62</v>
      </c>
      <c r="E2288">
        <v>113.095238095238</v>
      </c>
      <c r="F2288">
        <v>-51.095238095238102</v>
      </c>
      <c r="G2288">
        <v>-0.45178947368421102</v>
      </c>
      <c r="H2288" t="s">
        <v>81</v>
      </c>
    </row>
    <row r="2289" spans="1:8" x14ac:dyDescent="0.25">
      <c r="A2289" s="1">
        <v>43952</v>
      </c>
      <c r="B2289" t="s">
        <v>156</v>
      </c>
      <c r="C2289" t="s">
        <v>48</v>
      </c>
      <c r="D2289">
        <v>50</v>
      </c>
      <c r="E2289">
        <v>109.47619047619</v>
      </c>
      <c r="F2289">
        <v>-59.476190476190503</v>
      </c>
      <c r="G2289">
        <v>-0.54327968682035699</v>
      </c>
      <c r="H2289" t="s">
        <v>81</v>
      </c>
    </row>
    <row r="2290" spans="1:8" x14ac:dyDescent="0.25">
      <c r="A2290" s="1">
        <v>43952</v>
      </c>
      <c r="B2290" t="s">
        <v>156</v>
      </c>
      <c r="C2290" t="s">
        <v>50</v>
      </c>
      <c r="D2290">
        <v>254</v>
      </c>
      <c r="E2290">
        <v>283.19047619047598</v>
      </c>
      <c r="F2290">
        <v>-29.1904761904762</v>
      </c>
      <c r="G2290">
        <v>-0.103077181772322</v>
      </c>
      <c r="H2290" t="s">
        <v>81</v>
      </c>
    </row>
    <row r="2291" spans="1:8" x14ac:dyDescent="0.25">
      <c r="A2291" s="1">
        <v>43952</v>
      </c>
      <c r="B2291" t="s">
        <v>93</v>
      </c>
      <c r="C2291" t="s">
        <v>46</v>
      </c>
      <c r="D2291">
        <v>262</v>
      </c>
      <c r="E2291">
        <v>252.42857142857099</v>
      </c>
      <c r="F2291">
        <v>9.5714285714285801</v>
      </c>
      <c r="G2291">
        <v>3.79173740803622E-2</v>
      </c>
      <c r="H2291" t="s">
        <v>81</v>
      </c>
    </row>
    <row r="2292" spans="1:8" x14ac:dyDescent="0.25">
      <c r="A2292" s="1">
        <v>43952</v>
      </c>
      <c r="B2292" t="s">
        <v>93</v>
      </c>
      <c r="C2292" t="s">
        <v>47</v>
      </c>
      <c r="D2292">
        <v>99</v>
      </c>
      <c r="E2292">
        <v>171.90476190476201</v>
      </c>
      <c r="F2292">
        <v>-72.904761904761898</v>
      </c>
      <c r="G2292">
        <v>-0.42409972299169002</v>
      </c>
      <c r="H2292" t="s">
        <v>81</v>
      </c>
    </row>
    <row r="2293" spans="1:8" x14ac:dyDescent="0.25">
      <c r="A2293" s="1">
        <v>43952</v>
      </c>
      <c r="B2293" t="s">
        <v>93</v>
      </c>
      <c r="C2293" t="s">
        <v>48</v>
      </c>
      <c r="D2293">
        <v>67</v>
      </c>
      <c r="E2293">
        <v>163.76190476190499</v>
      </c>
      <c r="F2293">
        <v>-96.761904761904802</v>
      </c>
      <c r="G2293">
        <v>-0.59086943879034604</v>
      </c>
      <c r="H2293" t="s">
        <v>81</v>
      </c>
    </row>
    <row r="2294" spans="1:8" x14ac:dyDescent="0.25">
      <c r="A2294" s="1">
        <v>43952</v>
      </c>
      <c r="B2294" t="s">
        <v>93</v>
      </c>
      <c r="C2294" t="s">
        <v>50</v>
      </c>
      <c r="D2294">
        <v>306</v>
      </c>
      <c r="E2294">
        <v>392.66666666666703</v>
      </c>
      <c r="F2294">
        <v>-86.6666666666667</v>
      </c>
      <c r="G2294">
        <v>-0.22071307300509299</v>
      </c>
      <c r="H2294" t="s">
        <v>81</v>
      </c>
    </row>
    <row r="2295" spans="1:8" x14ac:dyDescent="0.25">
      <c r="A2295" s="1">
        <v>43952</v>
      </c>
      <c r="B2295" t="s">
        <v>157</v>
      </c>
      <c r="C2295" t="s">
        <v>46</v>
      </c>
      <c r="D2295">
        <v>121</v>
      </c>
      <c r="E2295">
        <v>133.90476190476201</v>
      </c>
      <c r="F2295">
        <v>-12.9047619047619</v>
      </c>
      <c r="G2295">
        <v>-9.6372688477951607E-2</v>
      </c>
      <c r="H2295" t="s">
        <v>81</v>
      </c>
    </row>
    <row r="2296" spans="1:8" x14ac:dyDescent="0.25">
      <c r="A2296" s="1">
        <v>43952</v>
      </c>
      <c r="B2296" t="s">
        <v>157</v>
      </c>
      <c r="C2296" t="s">
        <v>47</v>
      </c>
      <c r="D2296">
        <v>47</v>
      </c>
      <c r="E2296">
        <v>90.476190476190496</v>
      </c>
      <c r="F2296">
        <v>-43.476190476190503</v>
      </c>
      <c r="G2296">
        <v>-0.48052631578947402</v>
      </c>
      <c r="H2296" t="s">
        <v>81</v>
      </c>
    </row>
    <row r="2297" spans="1:8" x14ac:dyDescent="0.25">
      <c r="A2297" s="1">
        <v>43952</v>
      </c>
      <c r="B2297" t="s">
        <v>157</v>
      </c>
      <c r="C2297" t="s">
        <v>48</v>
      </c>
      <c r="D2297">
        <v>58</v>
      </c>
      <c r="E2297">
        <v>66.952380952380906</v>
      </c>
      <c r="F2297">
        <v>-8.9523809523809508</v>
      </c>
      <c r="G2297">
        <v>-0.133712660028449</v>
      </c>
      <c r="H2297" t="s">
        <v>81</v>
      </c>
    </row>
    <row r="2298" spans="1:8" x14ac:dyDescent="0.25">
      <c r="A2298" s="1">
        <v>43952</v>
      </c>
      <c r="B2298" t="s">
        <v>157</v>
      </c>
      <c r="C2298" t="s">
        <v>50</v>
      </c>
      <c r="D2298">
        <v>139</v>
      </c>
      <c r="E2298">
        <v>163.76190476190499</v>
      </c>
      <c r="F2298">
        <v>-24.761904761904798</v>
      </c>
      <c r="G2298">
        <v>-0.151206746147136</v>
      </c>
      <c r="H2298" t="s">
        <v>81</v>
      </c>
    </row>
    <row r="2299" spans="1:8" x14ac:dyDescent="0.25">
      <c r="A2299" s="1">
        <v>43952</v>
      </c>
      <c r="B2299" t="s">
        <v>158</v>
      </c>
      <c r="C2299" t="s">
        <v>46</v>
      </c>
      <c r="D2299">
        <v>326</v>
      </c>
      <c r="E2299">
        <v>284.09523809523802</v>
      </c>
      <c r="F2299">
        <v>41.904761904761898</v>
      </c>
      <c r="G2299">
        <v>0.14750251424740199</v>
      </c>
      <c r="H2299" t="s">
        <v>81</v>
      </c>
    </row>
    <row r="2300" spans="1:8" x14ac:dyDescent="0.25">
      <c r="A2300" s="1">
        <v>43952</v>
      </c>
      <c r="B2300" t="s">
        <v>158</v>
      </c>
      <c r="C2300" t="s">
        <v>47</v>
      </c>
      <c r="D2300">
        <v>82</v>
      </c>
      <c r="E2300">
        <v>121.238095238095</v>
      </c>
      <c r="F2300">
        <v>-39.238095238095198</v>
      </c>
      <c r="G2300">
        <v>-0.323644933228594</v>
      </c>
      <c r="H2300" t="s">
        <v>81</v>
      </c>
    </row>
    <row r="2301" spans="1:8" x14ac:dyDescent="0.25">
      <c r="A2301" s="1">
        <v>43952</v>
      </c>
      <c r="B2301" t="s">
        <v>158</v>
      </c>
      <c r="C2301" t="s">
        <v>48</v>
      </c>
      <c r="D2301">
        <v>77</v>
      </c>
      <c r="E2301">
        <v>94.095238095238102</v>
      </c>
      <c r="F2301">
        <v>-17.095238095238098</v>
      </c>
      <c r="G2301">
        <v>-0.18168016194332001</v>
      </c>
      <c r="H2301" t="s">
        <v>81</v>
      </c>
    </row>
    <row r="2302" spans="1:8" x14ac:dyDescent="0.25">
      <c r="A2302" s="1">
        <v>43952</v>
      </c>
      <c r="B2302" t="s">
        <v>158</v>
      </c>
      <c r="C2302" t="s">
        <v>50</v>
      </c>
      <c r="D2302">
        <v>162</v>
      </c>
      <c r="E2302">
        <v>135.71428571428601</v>
      </c>
      <c r="F2302">
        <v>26.285714285714299</v>
      </c>
      <c r="G2302">
        <v>0.19368421052631599</v>
      </c>
      <c r="H2302" t="s">
        <v>81</v>
      </c>
    </row>
    <row r="2303" spans="1:8" x14ac:dyDescent="0.25">
      <c r="A2303" s="1">
        <v>43952</v>
      </c>
      <c r="B2303" t="s">
        <v>94</v>
      </c>
      <c r="C2303" t="s">
        <v>46</v>
      </c>
      <c r="D2303">
        <v>192</v>
      </c>
      <c r="E2303">
        <v>236.142857142857</v>
      </c>
      <c r="F2303">
        <v>-44.142857142857103</v>
      </c>
      <c r="G2303">
        <v>-0.18693284936479099</v>
      </c>
      <c r="H2303" t="s">
        <v>81</v>
      </c>
    </row>
    <row r="2304" spans="1:8" x14ac:dyDescent="0.25">
      <c r="A2304" s="1">
        <v>43952</v>
      </c>
      <c r="B2304" t="s">
        <v>94</v>
      </c>
      <c r="C2304" t="s">
        <v>47</v>
      </c>
      <c r="D2304">
        <v>329</v>
      </c>
      <c r="E2304">
        <v>801.61904761904805</v>
      </c>
      <c r="F2304">
        <v>-472.61904761904799</v>
      </c>
      <c r="G2304">
        <v>-0.58958061066888401</v>
      </c>
      <c r="H2304" t="s">
        <v>81</v>
      </c>
    </row>
    <row r="2305" spans="1:8" x14ac:dyDescent="0.25">
      <c r="A2305" s="1">
        <v>43952</v>
      </c>
      <c r="B2305" t="s">
        <v>94</v>
      </c>
      <c r="C2305" t="s">
        <v>48</v>
      </c>
      <c r="D2305">
        <v>113</v>
      </c>
      <c r="E2305">
        <v>267.80952380952402</v>
      </c>
      <c r="F2305">
        <v>-154.80952380952399</v>
      </c>
      <c r="G2305">
        <v>-0.57805832147937397</v>
      </c>
      <c r="H2305" t="s">
        <v>81</v>
      </c>
    </row>
    <row r="2306" spans="1:8" x14ac:dyDescent="0.25">
      <c r="A2306" s="1">
        <v>43952</v>
      </c>
      <c r="B2306" t="s">
        <v>94</v>
      </c>
      <c r="C2306" t="s">
        <v>50</v>
      </c>
      <c r="D2306">
        <v>778</v>
      </c>
      <c r="E2306">
        <v>2042.9523809523801</v>
      </c>
      <c r="F2306">
        <v>-1264.9523809523801</v>
      </c>
      <c r="G2306">
        <v>-0.61917859307258405</v>
      </c>
      <c r="H2306" t="s">
        <v>81</v>
      </c>
    </row>
    <row r="2307" spans="1:8" x14ac:dyDescent="0.25">
      <c r="A2307" s="1">
        <v>43952</v>
      </c>
      <c r="B2307" t="s">
        <v>159</v>
      </c>
      <c r="C2307" t="s">
        <v>46</v>
      </c>
      <c r="D2307">
        <v>124</v>
      </c>
      <c r="E2307">
        <v>106.761904761905</v>
      </c>
      <c r="F2307">
        <v>17.238095238095202</v>
      </c>
      <c r="G2307">
        <v>0.16146297948260499</v>
      </c>
      <c r="H2307" t="s">
        <v>81</v>
      </c>
    </row>
    <row r="2308" spans="1:8" x14ac:dyDescent="0.25">
      <c r="A2308" s="1">
        <v>43952</v>
      </c>
      <c r="B2308" t="s">
        <v>159</v>
      </c>
      <c r="C2308" t="s">
        <v>47</v>
      </c>
      <c r="D2308">
        <v>37</v>
      </c>
      <c r="E2308">
        <v>58.809523809523803</v>
      </c>
      <c r="F2308">
        <v>-21.8095238095238</v>
      </c>
      <c r="G2308">
        <v>-0.37085020242915001</v>
      </c>
      <c r="H2308" t="s">
        <v>81</v>
      </c>
    </row>
    <row r="2309" spans="1:8" x14ac:dyDescent="0.25">
      <c r="A2309" s="1">
        <v>43952</v>
      </c>
      <c r="B2309" t="s">
        <v>159</v>
      </c>
      <c r="C2309" t="s">
        <v>48</v>
      </c>
      <c r="D2309">
        <v>17</v>
      </c>
      <c r="E2309">
        <v>54.285714285714299</v>
      </c>
      <c r="F2309">
        <v>-37.285714285714299</v>
      </c>
      <c r="G2309">
        <v>-0.68684210526315803</v>
      </c>
      <c r="H2309" t="s">
        <v>81</v>
      </c>
    </row>
    <row r="2310" spans="1:8" x14ac:dyDescent="0.25">
      <c r="A2310" s="1">
        <v>43952</v>
      </c>
      <c r="B2310" t="s">
        <v>159</v>
      </c>
      <c r="C2310" t="s">
        <v>50</v>
      </c>
      <c r="D2310">
        <v>52</v>
      </c>
      <c r="E2310">
        <v>109.47619047619</v>
      </c>
      <c r="F2310">
        <v>-57.476190476190503</v>
      </c>
      <c r="G2310">
        <v>-0.52501087429317095</v>
      </c>
      <c r="H2310" t="s">
        <v>81</v>
      </c>
    </row>
    <row r="2311" spans="1:8" x14ac:dyDescent="0.25">
      <c r="A2311" s="1">
        <v>43952</v>
      </c>
      <c r="B2311" t="s">
        <v>160</v>
      </c>
      <c r="C2311" t="s">
        <v>46</v>
      </c>
      <c r="D2311">
        <v>20</v>
      </c>
      <c r="E2311">
        <v>16.285714285714299</v>
      </c>
      <c r="F2311">
        <v>3.7142857142857202</v>
      </c>
      <c r="G2311">
        <v>0.22807017543859701</v>
      </c>
      <c r="H2311" t="s">
        <v>81</v>
      </c>
    </row>
    <row r="2312" spans="1:8" x14ac:dyDescent="0.25">
      <c r="A2312" s="1">
        <v>43952</v>
      </c>
      <c r="B2312" t="s">
        <v>160</v>
      </c>
      <c r="C2312" t="s">
        <v>47</v>
      </c>
      <c r="D2312">
        <v>12</v>
      </c>
      <c r="E2312">
        <v>20.8095238095238</v>
      </c>
      <c r="F2312">
        <v>-8.8095238095238102</v>
      </c>
      <c r="G2312">
        <v>-0.42334096109839803</v>
      </c>
      <c r="H2312" t="s">
        <v>81</v>
      </c>
    </row>
    <row r="2313" spans="1:8" x14ac:dyDescent="0.25">
      <c r="A2313" s="1">
        <v>43952</v>
      </c>
      <c r="B2313" t="s">
        <v>160</v>
      </c>
      <c r="C2313" t="s">
        <v>48</v>
      </c>
      <c r="D2313">
        <v>11</v>
      </c>
      <c r="E2313">
        <v>28.047619047619001</v>
      </c>
      <c r="F2313">
        <v>-17.047619047619001</v>
      </c>
      <c r="G2313">
        <v>-0.60780984719864195</v>
      </c>
      <c r="H2313" t="s">
        <v>81</v>
      </c>
    </row>
    <row r="2314" spans="1:8" x14ac:dyDescent="0.25">
      <c r="A2314" s="1">
        <v>43952</v>
      </c>
      <c r="B2314" t="s">
        <v>160</v>
      </c>
      <c r="C2314" t="s">
        <v>50</v>
      </c>
      <c r="D2314">
        <v>72</v>
      </c>
      <c r="E2314">
        <v>85.047619047619094</v>
      </c>
      <c r="F2314">
        <v>-13.047619047619101</v>
      </c>
      <c r="G2314">
        <v>-0.15341545352743599</v>
      </c>
      <c r="H2314" t="s">
        <v>81</v>
      </c>
    </row>
    <row r="2315" spans="1:8" x14ac:dyDescent="0.25">
      <c r="A2315" s="1">
        <v>43952</v>
      </c>
      <c r="B2315" t="s">
        <v>13</v>
      </c>
      <c r="C2315" t="s">
        <v>46</v>
      </c>
      <c r="D2315">
        <v>191</v>
      </c>
      <c r="E2315">
        <v>176.42857142857099</v>
      </c>
      <c r="F2315">
        <v>14.5714285714286</v>
      </c>
      <c r="G2315">
        <v>8.2591093117409003E-2</v>
      </c>
      <c r="H2315" t="s">
        <v>81</v>
      </c>
    </row>
    <row r="2316" spans="1:8" x14ac:dyDescent="0.25">
      <c r="A2316" s="1">
        <v>43952</v>
      </c>
      <c r="B2316" t="s">
        <v>13</v>
      </c>
      <c r="C2316" t="s">
        <v>47</v>
      </c>
      <c r="D2316">
        <v>74</v>
      </c>
      <c r="E2316">
        <v>90.476190476190496</v>
      </c>
      <c r="F2316">
        <v>-16.476190476190499</v>
      </c>
      <c r="G2316">
        <v>-0.18210526315789499</v>
      </c>
      <c r="H2316" t="s">
        <v>81</v>
      </c>
    </row>
    <row r="2317" spans="1:8" x14ac:dyDescent="0.25">
      <c r="A2317" s="1">
        <v>43952</v>
      </c>
      <c r="B2317" t="s">
        <v>13</v>
      </c>
      <c r="C2317" t="s">
        <v>48</v>
      </c>
      <c r="D2317">
        <v>51</v>
      </c>
      <c r="E2317">
        <v>70.571428571428598</v>
      </c>
      <c r="F2317">
        <v>-19.571428571428601</v>
      </c>
      <c r="G2317">
        <v>-0.27732793522267202</v>
      </c>
      <c r="H2317" t="s">
        <v>81</v>
      </c>
    </row>
    <row r="2318" spans="1:8" x14ac:dyDescent="0.25">
      <c r="A2318" s="1">
        <v>43952</v>
      </c>
      <c r="B2318" t="s">
        <v>13</v>
      </c>
      <c r="C2318" t="s">
        <v>50</v>
      </c>
      <c r="D2318">
        <v>72</v>
      </c>
      <c r="E2318">
        <v>77.809523809523796</v>
      </c>
      <c r="F2318">
        <v>-5.8095238095238102</v>
      </c>
      <c r="G2318">
        <v>-7.4663402692778505E-2</v>
      </c>
      <c r="H2318" t="s">
        <v>81</v>
      </c>
    </row>
    <row r="2319" spans="1:8" x14ac:dyDescent="0.25">
      <c r="A2319" s="1">
        <v>43952</v>
      </c>
      <c r="B2319" t="s">
        <v>95</v>
      </c>
      <c r="C2319" t="s">
        <v>46</v>
      </c>
      <c r="D2319">
        <v>640</v>
      </c>
      <c r="E2319">
        <v>579.95238095238096</v>
      </c>
      <c r="F2319">
        <v>60.047619047619001</v>
      </c>
      <c r="G2319">
        <v>0.103538878397241</v>
      </c>
      <c r="H2319" t="s">
        <v>81</v>
      </c>
    </row>
    <row r="2320" spans="1:8" x14ac:dyDescent="0.25">
      <c r="A2320" s="1">
        <v>43952</v>
      </c>
      <c r="B2320" t="s">
        <v>95</v>
      </c>
      <c r="C2320" t="s">
        <v>47</v>
      </c>
      <c r="D2320">
        <v>186</v>
      </c>
      <c r="E2320">
        <v>275.95238095238102</v>
      </c>
      <c r="F2320">
        <v>-89.952380952381006</v>
      </c>
      <c r="G2320">
        <v>-0.325970664365833</v>
      </c>
      <c r="H2320" t="s">
        <v>81</v>
      </c>
    </row>
    <row r="2321" spans="1:8" x14ac:dyDescent="0.25">
      <c r="A2321" s="1">
        <v>43952</v>
      </c>
      <c r="B2321" t="s">
        <v>95</v>
      </c>
      <c r="C2321" t="s">
        <v>48</v>
      </c>
      <c r="D2321">
        <v>156</v>
      </c>
      <c r="E2321">
        <v>201.76190476190499</v>
      </c>
      <c r="F2321">
        <v>-45.761904761904802</v>
      </c>
      <c r="G2321">
        <v>-0.22681142317677599</v>
      </c>
      <c r="H2321" t="s">
        <v>81</v>
      </c>
    </row>
    <row r="2322" spans="1:8" x14ac:dyDescent="0.25">
      <c r="A2322" s="1">
        <v>43952</v>
      </c>
      <c r="B2322" t="s">
        <v>95</v>
      </c>
      <c r="C2322" t="s">
        <v>50</v>
      </c>
      <c r="D2322">
        <v>244</v>
      </c>
      <c r="E2322">
        <v>244.28571428571399</v>
      </c>
      <c r="F2322">
        <v>-0.28571428571427798</v>
      </c>
      <c r="G2322">
        <v>-1.16959064327482E-3</v>
      </c>
      <c r="H2322" t="s">
        <v>81</v>
      </c>
    </row>
    <row r="2323" spans="1:8" x14ac:dyDescent="0.25">
      <c r="A2323" s="1">
        <v>43952</v>
      </c>
      <c r="B2323" t="s">
        <v>96</v>
      </c>
      <c r="C2323" t="s">
        <v>46</v>
      </c>
      <c r="D2323">
        <v>303</v>
      </c>
      <c r="E2323">
        <v>308.52380952380997</v>
      </c>
      <c r="F2323">
        <v>-5.5238095238095202</v>
      </c>
      <c r="G2323">
        <v>-1.79039975304831E-2</v>
      </c>
      <c r="H2323" t="s">
        <v>81</v>
      </c>
    </row>
    <row r="2324" spans="1:8" x14ac:dyDescent="0.25">
      <c r="A2324" s="1">
        <v>43952</v>
      </c>
      <c r="B2324" t="s">
        <v>96</v>
      </c>
      <c r="C2324" t="s">
        <v>47</v>
      </c>
      <c r="D2324">
        <v>243</v>
      </c>
      <c r="E2324">
        <v>490.38095238095201</v>
      </c>
      <c r="F2324">
        <v>-247.38095238095201</v>
      </c>
      <c r="G2324">
        <v>-0.50446688677413098</v>
      </c>
      <c r="H2324" t="s">
        <v>81</v>
      </c>
    </row>
    <row r="2325" spans="1:8" x14ac:dyDescent="0.25">
      <c r="A2325" s="1">
        <v>43952</v>
      </c>
      <c r="B2325" t="s">
        <v>96</v>
      </c>
      <c r="C2325" t="s">
        <v>48</v>
      </c>
      <c r="D2325">
        <v>177</v>
      </c>
      <c r="E2325">
        <v>257.857142857143</v>
      </c>
      <c r="F2325">
        <v>-80.857142857142804</v>
      </c>
      <c r="G2325">
        <v>-0.31357340720221599</v>
      </c>
      <c r="H2325" t="s">
        <v>81</v>
      </c>
    </row>
    <row r="2326" spans="1:8" x14ac:dyDescent="0.25">
      <c r="A2326" s="1">
        <v>43952</v>
      </c>
      <c r="B2326" t="s">
        <v>96</v>
      </c>
      <c r="C2326" t="s">
        <v>50</v>
      </c>
      <c r="D2326">
        <v>477</v>
      </c>
      <c r="E2326">
        <v>645.09523809523796</v>
      </c>
      <c r="F2326">
        <v>-168.09523809523799</v>
      </c>
      <c r="G2326">
        <v>-0.26057429689230099</v>
      </c>
      <c r="H2326" t="s">
        <v>81</v>
      </c>
    </row>
    <row r="2327" spans="1:8" x14ac:dyDescent="0.25">
      <c r="A2327" s="1">
        <v>43952</v>
      </c>
      <c r="B2327" t="s">
        <v>161</v>
      </c>
      <c r="C2327" t="s">
        <v>46</v>
      </c>
      <c r="D2327">
        <v>45</v>
      </c>
      <c r="E2327">
        <v>51.571428571428598</v>
      </c>
      <c r="F2327">
        <v>-6.5714285714285703</v>
      </c>
      <c r="G2327">
        <v>-0.127423822714681</v>
      </c>
      <c r="H2327" t="s">
        <v>81</v>
      </c>
    </row>
    <row r="2328" spans="1:8" x14ac:dyDescent="0.25">
      <c r="A2328" s="1">
        <v>43952</v>
      </c>
      <c r="B2328" t="s">
        <v>161</v>
      </c>
      <c r="C2328" t="s">
        <v>47</v>
      </c>
      <c r="D2328">
        <v>65</v>
      </c>
      <c r="E2328">
        <v>136.61904761904799</v>
      </c>
      <c r="F2328">
        <v>-71.619047619047606</v>
      </c>
      <c r="G2328">
        <v>-0.52422446845590798</v>
      </c>
      <c r="H2328" t="s">
        <v>81</v>
      </c>
    </row>
    <row r="2329" spans="1:8" x14ac:dyDescent="0.25">
      <c r="A2329" s="1">
        <v>43952</v>
      </c>
      <c r="B2329" t="s">
        <v>161</v>
      </c>
      <c r="C2329" t="s">
        <v>48</v>
      </c>
      <c r="D2329">
        <v>35</v>
      </c>
      <c r="E2329">
        <v>44.3333333333333</v>
      </c>
      <c r="F2329">
        <v>-9.3333333333333393</v>
      </c>
      <c r="G2329">
        <v>-0.21052631578947401</v>
      </c>
      <c r="H2329" t="s">
        <v>81</v>
      </c>
    </row>
    <row r="2330" spans="1:8" x14ac:dyDescent="0.25">
      <c r="A2330" s="1">
        <v>43952</v>
      </c>
      <c r="B2330" t="s">
        <v>161</v>
      </c>
      <c r="C2330" t="s">
        <v>50</v>
      </c>
      <c r="D2330">
        <v>294</v>
      </c>
      <c r="E2330">
        <v>373.66666666666703</v>
      </c>
      <c r="F2330">
        <v>-79.6666666666667</v>
      </c>
      <c r="G2330">
        <v>-0.21320249776984801</v>
      </c>
      <c r="H2330" t="s">
        <v>81</v>
      </c>
    </row>
    <row r="2331" spans="1:8" x14ac:dyDescent="0.25">
      <c r="A2331" s="1">
        <v>43983</v>
      </c>
      <c r="B2331" t="s">
        <v>80</v>
      </c>
      <c r="C2331" t="s">
        <v>46</v>
      </c>
      <c r="D2331">
        <v>5236</v>
      </c>
      <c r="E2331">
        <v>5045.7</v>
      </c>
      <c r="F2331">
        <v>190.29999999999899</v>
      </c>
      <c r="G2331">
        <v>3.7715282319598697E-2</v>
      </c>
      <c r="H2331" t="s">
        <v>81</v>
      </c>
    </row>
    <row r="2332" spans="1:8" x14ac:dyDescent="0.25">
      <c r="A2332" s="1">
        <v>43983</v>
      </c>
      <c r="B2332" t="s">
        <v>80</v>
      </c>
      <c r="C2332" t="s">
        <v>47</v>
      </c>
      <c r="D2332">
        <v>3039</v>
      </c>
      <c r="E2332">
        <v>5536.3</v>
      </c>
      <c r="F2332">
        <v>-2497.3000000000002</v>
      </c>
      <c r="G2332">
        <v>-0.45107743438758702</v>
      </c>
      <c r="H2332" t="s">
        <v>81</v>
      </c>
    </row>
    <row r="2333" spans="1:8" x14ac:dyDescent="0.25">
      <c r="A2333" s="1">
        <v>43983</v>
      </c>
      <c r="B2333" t="s">
        <v>80</v>
      </c>
      <c r="C2333" t="s">
        <v>48</v>
      </c>
      <c r="D2333">
        <v>2287</v>
      </c>
      <c r="E2333">
        <v>3317.6</v>
      </c>
      <c r="F2333">
        <v>-1030.5999999999999</v>
      </c>
      <c r="G2333">
        <v>-0.31064625030142301</v>
      </c>
      <c r="H2333" t="s">
        <v>81</v>
      </c>
    </row>
    <row r="2334" spans="1:8" x14ac:dyDescent="0.25">
      <c r="A2334" s="1">
        <v>43983</v>
      </c>
      <c r="B2334" t="s">
        <v>80</v>
      </c>
      <c r="C2334" t="s">
        <v>49</v>
      </c>
      <c r="D2334">
        <v>255</v>
      </c>
      <c r="E2334">
        <v>1466.3</v>
      </c>
      <c r="F2334">
        <v>-1211.3</v>
      </c>
      <c r="G2334">
        <v>-0.82609288685807802</v>
      </c>
      <c r="H2334" t="s">
        <v>81</v>
      </c>
    </row>
    <row r="2335" spans="1:8" x14ac:dyDescent="0.25">
      <c r="A2335" s="1">
        <v>43983</v>
      </c>
      <c r="B2335" t="s">
        <v>80</v>
      </c>
      <c r="C2335" t="s">
        <v>50</v>
      </c>
      <c r="D2335">
        <v>7739</v>
      </c>
      <c r="E2335">
        <v>10774.5</v>
      </c>
      <c r="F2335">
        <v>-3035.5</v>
      </c>
      <c r="G2335">
        <v>-0.28173001067334902</v>
      </c>
      <c r="H2335" t="s">
        <v>81</v>
      </c>
    </row>
    <row r="2336" spans="1:8" x14ac:dyDescent="0.25">
      <c r="A2336" s="1">
        <v>43983</v>
      </c>
      <c r="B2336" t="s">
        <v>145</v>
      </c>
      <c r="C2336" t="s">
        <v>46</v>
      </c>
      <c r="D2336">
        <v>142</v>
      </c>
      <c r="E2336">
        <v>137.5</v>
      </c>
      <c r="F2336">
        <v>4.5</v>
      </c>
      <c r="G2336">
        <v>3.2727272727272702E-2</v>
      </c>
      <c r="H2336" t="s">
        <v>81</v>
      </c>
    </row>
    <row r="2337" spans="1:8" x14ac:dyDescent="0.25">
      <c r="A2337" s="1">
        <v>43983</v>
      </c>
      <c r="B2337" t="s">
        <v>145</v>
      </c>
      <c r="C2337" t="s">
        <v>47</v>
      </c>
      <c r="D2337">
        <v>121</v>
      </c>
      <c r="E2337">
        <v>300.3</v>
      </c>
      <c r="F2337">
        <v>-179.3</v>
      </c>
      <c r="G2337">
        <v>-0.59706959706959695</v>
      </c>
      <c r="H2337" t="s">
        <v>81</v>
      </c>
    </row>
    <row r="2338" spans="1:8" x14ac:dyDescent="0.25">
      <c r="A2338" s="1">
        <v>43983</v>
      </c>
      <c r="B2338" t="s">
        <v>145</v>
      </c>
      <c r="C2338" t="s">
        <v>48</v>
      </c>
      <c r="D2338">
        <v>71</v>
      </c>
      <c r="E2338">
        <v>95.7</v>
      </c>
      <c r="F2338">
        <v>-24.7</v>
      </c>
      <c r="G2338">
        <v>-0.25809822361546497</v>
      </c>
      <c r="H2338" t="s">
        <v>81</v>
      </c>
    </row>
    <row r="2339" spans="1:8" x14ac:dyDescent="0.25">
      <c r="A2339" s="1">
        <v>43983</v>
      </c>
      <c r="B2339" t="s">
        <v>145</v>
      </c>
      <c r="C2339" t="s">
        <v>50</v>
      </c>
      <c r="D2339">
        <v>254</v>
      </c>
      <c r="E2339">
        <v>355.3</v>
      </c>
      <c r="F2339">
        <v>-101.3</v>
      </c>
      <c r="G2339">
        <v>-0.28511117365606498</v>
      </c>
      <c r="H2339" t="s">
        <v>81</v>
      </c>
    </row>
    <row r="2340" spans="1:8" x14ac:dyDescent="0.25">
      <c r="A2340" s="1">
        <v>43983</v>
      </c>
      <c r="B2340" t="s">
        <v>83</v>
      </c>
      <c r="C2340" t="s">
        <v>46</v>
      </c>
      <c r="D2340">
        <v>36</v>
      </c>
      <c r="E2340">
        <v>47.3</v>
      </c>
      <c r="F2340">
        <v>-11.3</v>
      </c>
      <c r="G2340">
        <v>-0.238900634249472</v>
      </c>
      <c r="H2340" t="s">
        <v>81</v>
      </c>
    </row>
    <row r="2341" spans="1:8" x14ac:dyDescent="0.25">
      <c r="A2341" s="1">
        <v>43983</v>
      </c>
      <c r="B2341" t="s">
        <v>83</v>
      </c>
      <c r="C2341" t="s">
        <v>47</v>
      </c>
      <c r="D2341">
        <v>33</v>
      </c>
      <c r="E2341">
        <v>93.5</v>
      </c>
      <c r="F2341">
        <v>-60.5</v>
      </c>
      <c r="G2341">
        <v>-0.64705882352941202</v>
      </c>
      <c r="H2341" t="s">
        <v>81</v>
      </c>
    </row>
    <row r="2342" spans="1:8" x14ac:dyDescent="0.25">
      <c r="A2342" s="1">
        <v>43983</v>
      </c>
      <c r="B2342" t="s">
        <v>83</v>
      </c>
      <c r="C2342" t="s">
        <v>48</v>
      </c>
      <c r="D2342">
        <v>42</v>
      </c>
      <c r="E2342">
        <v>73.7</v>
      </c>
      <c r="F2342">
        <v>-31.7</v>
      </c>
      <c r="G2342">
        <v>-0.43012211668928102</v>
      </c>
      <c r="H2342" t="s">
        <v>81</v>
      </c>
    </row>
    <row r="2343" spans="1:8" x14ac:dyDescent="0.25">
      <c r="A2343" s="1">
        <v>43983</v>
      </c>
      <c r="B2343" t="s">
        <v>83</v>
      </c>
      <c r="C2343" t="s">
        <v>50</v>
      </c>
      <c r="D2343">
        <v>63</v>
      </c>
      <c r="E2343">
        <v>71.5</v>
      </c>
      <c r="F2343">
        <v>-8.5</v>
      </c>
      <c r="G2343">
        <v>-0.11888111888111901</v>
      </c>
      <c r="H2343" t="s">
        <v>81</v>
      </c>
    </row>
    <row r="2344" spans="1:8" x14ac:dyDescent="0.25">
      <c r="A2344" s="1">
        <v>43983</v>
      </c>
      <c r="B2344" t="s">
        <v>84</v>
      </c>
      <c r="C2344" t="s">
        <v>46</v>
      </c>
      <c r="D2344">
        <v>224</v>
      </c>
      <c r="E2344">
        <v>233.2</v>
      </c>
      <c r="F2344">
        <v>-9.2000000000000206</v>
      </c>
      <c r="G2344">
        <v>-3.9451114922813099E-2</v>
      </c>
      <c r="H2344" t="s">
        <v>81</v>
      </c>
    </row>
    <row r="2345" spans="1:8" x14ac:dyDescent="0.25">
      <c r="A2345" s="1">
        <v>43983</v>
      </c>
      <c r="B2345" t="s">
        <v>84</v>
      </c>
      <c r="C2345" t="s">
        <v>47</v>
      </c>
      <c r="D2345">
        <v>66</v>
      </c>
      <c r="E2345">
        <v>70.400000000000006</v>
      </c>
      <c r="F2345">
        <v>-4.4000000000000101</v>
      </c>
      <c r="G2345">
        <v>-6.2500000000000097E-2</v>
      </c>
      <c r="H2345" t="s">
        <v>81</v>
      </c>
    </row>
    <row r="2346" spans="1:8" x14ac:dyDescent="0.25">
      <c r="A2346" s="1">
        <v>43983</v>
      </c>
      <c r="B2346" t="s">
        <v>84</v>
      </c>
      <c r="C2346" t="s">
        <v>48</v>
      </c>
      <c r="D2346">
        <v>106</v>
      </c>
      <c r="E2346">
        <v>163.9</v>
      </c>
      <c r="F2346">
        <v>-57.9</v>
      </c>
      <c r="G2346">
        <v>-0.353264185478951</v>
      </c>
      <c r="H2346" t="s">
        <v>81</v>
      </c>
    </row>
    <row r="2347" spans="1:8" x14ac:dyDescent="0.25">
      <c r="A2347" s="1">
        <v>43983</v>
      </c>
      <c r="B2347" t="s">
        <v>84</v>
      </c>
      <c r="C2347" t="s">
        <v>50</v>
      </c>
      <c r="D2347">
        <v>4</v>
      </c>
      <c r="E2347">
        <v>8.8000000000000007</v>
      </c>
      <c r="F2347">
        <v>-4.8</v>
      </c>
      <c r="G2347">
        <v>-0.54545454545454597</v>
      </c>
      <c r="H2347" t="s">
        <v>81</v>
      </c>
    </row>
    <row r="2348" spans="1:8" x14ac:dyDescent="0.25">
      <c r="A2348" s="1">
        <v>43983</v>
      </c>
      <c r="B2348" t="s">
        <v>85</v>
      </c>
      <c r="C2348" t="s">
        <v>46</v>
      </c>
      <c r="D2348">
        <v>127</v>
      </c>
      <c r="E2348">
        <v>157.30000000000001</v>
      </c>
      <c r="F2348">
        <v>-30.3</v>
      </c>
      <c r="G2348">
        <v>-0.19262555626191999</v>
      </c>
      <c r="H2348" t="s">
        <v>81</v>
      </c>
    </row>
    <row r="2349" spans="1:8" x14ac:dyDescent="0.25">
      <c r="A2349" s="1">
        <v>43983</v>
      </c>
      <c r="B2349" t="s">
        <v>85</v>
      </c>
      <c r="C2349" t="s">
        <v>47</v>
      </c>
      <c r="D2349">
        <v>191</v>
      </c>
      <c r="E2349">
        <v>227.7</v>
      </c>
      <c r="F2349">
        <v>-36.700000000000003</v>
      </c>
      <c r="G2349">
        <v>-0.161176987263944</v>
      </c>
      <c r="H2349" t="s">
        <v>81</v>
      </c>
    </row>
    <row r="2350" spans="1:8" x14ac:dyDescent="0.25">
      <c r="A2350" s="1">
        <v>43983</v>
      </c>
      <c r="B2350" t="s">
        <v>85</v>
      </c>
      <c r="C2350" t="s">
        <v>48</v>
      </c>
      <c r="D2350">
        <v>100</v>
      </c>
      <c r="E2350">
        <v>172.7</v>
      </c>
      <c r="F2350">
        <v>-72.7</v>
      </c>
      <c r="G2350">
        <v>-0.42096120440069501</v>
      </c>
      <c r="H2350" t="s">
        <v>81</v>
      </c>
    </row>
    <row r="2351" spans="1:8" x14ac:dyDescent="0.25">
      <c r="A2351" s="1">
        <v>43983</v>
      </c>
      <c r="B2351" t="s">
        <v>85</v>
      </c>
      <c r="C2351" t="s">
        <v>49</v>
      </c>
      <c r="D2351">
        <v>41</v>
      </c>
      <c r="E2351">
        <v>1083.5</v>
      </c>
      <c r="F2351">
        <v>-1042.5</v>
      </c>
      <c r="G2351">
        <v>-0.96215966774342399</v>
      </c>
      <c r="H2351" t="s">
        <v>81</v>
      </c>
    </row>
    <row r="2352" spans="1:8" x14ac:dyDescent="0.25">
      <c r="A2352" s="1">
        <v>43983</v>
      </c>
      <c r="B2352" t="s">
        <v>85</v>
      </c>
      <c r="C2352" t="s">
        <v>50</v>
      </c>
      <c r="D2352">
        <v>1887</v>
      </c>
      <c r="E2352">
        <v>2077.9</v>
      </c>
      <c r="F2352">
        <v>-190.9</v>
      </c>
      <c r="G2352">
        <v>-9.1871601135762093E-2</v>
      </c>
      <c r="H2352" t="s">
        <v>81</v>
      </c>
    </row>
    <row r="2353" spans="1:8" x14ac:dyDescent="0.25">
      <c r="A2353" s="1">
        <v>43983</v>
      </c>
      <c r="B2353" t="s">
        <v>146</v>
      </c>
      <c r="C2353" t="s">
        <v>46</v>
      </c>
      <c r="D2353">
        <v>22</v>
      </c>
      <c r="E2353">
        <v>20.9</v>
      </c>
      <c r="F2353">
        <v>1.1000000000000001</v>
      </c>
      <c r="G2353">
        <v>5.26315789473683E-2</v>
      </c>
      <c r="H2353" t="s">
        <v>81</v>
      </c>
    </row>
    <row r="2354" spans="1:8" x14ac:dyDescent="0.25">
      <c r="A2354" s="1">
        <v>43983</v>
      </c>
      <c r="B2354" t="s">
        <v>146</v>
      </c>
      <c r="C2354" t="s">
        <v>47</v>
      </c>
      <c r="D2354">
        <v>18</v>
      </c>
      <c r="E2354">
        <v>38.5</v>
      </c>
      <c r="F2354">
        <v>-20.5</v>
      </c>
      <c r="G2354">
        <v>-0.53246753246753198</v>
      </c>
      <c r="H2354" t="s">
        <v>81</v>
      </c>
    </row>
    <row r="2355" spans="1:8" x14ac:dyDescent="0.25">
      <c r="A2355" s="1">
        <v>43983</v>
      </c>
      <c r="B2355" t="s">
        <v>146</v>
      </c>
      <c r="C2355" t="s">
        <v>48</v>
      </c>
      <c r="D2355">
        <v>12</v>
      </c>
      <c r="E2355">
        <v>15.4</v>
      </c>
      <c r="F2355">
        <v>-3.4</v>
      </c>
      <c r="G2355">
        <v>-0.22077922077922099</v>
      </c>
      <c r="H2355" t="s">
        <v>81</v>
      </c>
    </row>
    <row r="2356" spans="1:8" x14ac:dyDescent="0.25">
      <c r="A2356" s="1">
        <v>43983</v>
      </c>
      <c r="B2356" t="s">
        <v>146</v>
      </c>
      <c r="C2356" t="s">
        <v>49</v>
      </c>
      <c r="D2356">
        <v>23</v>
      </c>
      <c r="E2356">
        <v>74.8</v>
      </c>
      <c r="F2356">
        <v>-51.8</v>
      </c>
      <c r="G2356">
        <v>-0.69251336898395699</v>
      </c>
      <c r="H2356" t="s">
        <v>81</v>
      </c>
    </row>
    <row r="2357" spans="1:8" x14ac:dyDescent="0.25">
      <c r="A2357" s="1">
        <v>43983</v>
      </c>
      <c r="B2357" t="s">
        <v>146</v>
      </c>
      <c r="C2357" t="s">
        <v>50</v>
      </c>
      <c r="D2357">
        <v>47</v>
      </c>
      <c r="E2357">
        <v>67.099999999999994</v>
      </c>
      <c r="F2357">
        <v>-20.100000000000001</v>
      </c>
      <c r="G2357">
        <v>-0.29955290611028301</v>
      </c>
      <c r="H2357" t="s">
        <v>81</v>
      </c>
    </row>
    <row r="2358" spans="1:8" x14ac:dyDescent="0.25">
      <c r="A2358" s="1">
        <v>43983</v>
      </c>
      <c r="B2358" t="s">
        <v>86</v>
      </c>
      <c r="C2358" t="s">
        <v>46</v>
      </c>
      <c r="D2358">
        <v>736</v>
      </c>
      <c r="E2358">
        <v>710.6</v>
      </c>
      <c r="F2358">
        <v>25.4</v>
      </c>
      <c r="G2358">
        <v>3.5744441317196701E-2</v>
      </c>
      <c r="H2358" t="s">
        <v>81</v>
      </c>
    </row>
    <row r="2359" spans="1:8" x14ac:dyDescent="0.25">
      <c r="A2359" s="1">
        <v>43983</v>
      </c>
      <c r="B2359" t="s">
        <v>86</v>
      </c>
      <c r="C2359" t="s">
        <v>47</v>
      </c>
      <c r="D2359">
        <v>316</v>
      </c>
      <c r="E2359">
        <v>613.79999999999995</v>
      </c>
      <c r="F2359">
        <v>-297.8</v>
      </c>
      <c r="G2359">
        <v>-0.485174323884001</v>
      </c>
      <c r="H2359" t="s">
        <v>81</v>
      </c>
    </row>
    <row r="2360" spans="1:8" x14ac:dyDescent="0.25">
      <c r="A2360" s="1">
        <v>43983</v>
      </c>
      <c r="B2360" t="s">
        <v>86</v>
      </c>
      <c r="C2360" t="s">
        <v>48</v>
      </c>
      <c r="D2360">
        <v>244</v>
      </c>
      <c r="E2360">
        <v>361.9</v>
      </c>
      <c r="F2360">
        <v>-117.9</v>
      </c>
      <c r="G2360">
        <v>-0.32578060237634698</v>
      </c>
      <c r="H2360" t="s">
        <v>81</v>
      </c>
    </row>
    <row r="2361" spans="1:8" x14ac:dyDescent="0.25">
      <c r="A2361" s="1">
        <v>43983</v>
      </c>
      <c r="B2361" t="s">
        <v>86</v>
      </c>
      <c r="C2361" t="s">
        <v>49</v>
      </c>
      <c r="D2361">
        <v>191</v>
      </c>
      <c r="E2361">
        <v>308</v>
      </c>
      <c r="F2361">
        <v>-117</v>
      </c>
      <c r="G2361">
        <v>-0.37987012987013002</v>
      </c>
      <c r="H2361" t="s">
        <v>81</v>
      </c>
    </row>
    <row r="2362" spans="1:8" x14ac:dyDescent="0.25">
      <c r="A2362" s="1">
        <v>43983</v>
      </c>
      <c r="B2362" t="s">
        <v>86</v>
      </c>
      <c r="C2362" t="s">
        <v>50</v>
      </c>
      <c r="D2362">
        <v>940</v>
      </c>
      <c r="E2362">
        <v>1241.9000000000001</v>
      </c>
      <c r="F2362">
        <v>-301.89999999999998</v>
      </c>
      <c r="G2362">
        <v>-0.243095257267091</v>
      </c>
      <c r="H2362" t="s">
        <v>81</v>
      </c>
    </row>
    <row r="2363" spans="1:8" x14ac:dyDescent="0.25">
      <c r="A2363" s="1">
        <v>43983</v>
      </c>
      <c r="B2363" t="s">
        <v>87</v>
      </c>
      <c r="C2363" t="s">
        <v>46</v>
      </c>
      <c r="D2363">
        <v>19</v>
      </c>
      <c r="E2363">
        <v>30.8</v>
      </c>
      <c r="F2363">
        <v>-11.8</v>
      </c>
      <c r="G2363">
        <v>-0.38311688311688302</v>
      </c>
      <c r="H2363" t="s">
        <v>81</v>
      </c>
    </row>
    <row r="2364" spans="1:8" x14ac:dyDescent="0.25">
      <c r="A2364" s="1">
        <v>43983</v>
      </c>
      <c r="B2364" t="s">
        <v>87</v>
      </c>
      <c r="C2364" t="s">
        <v>47</v>
      </c>
      <c r="D2364">
        <v>64</v>
      </c>
      <c r="E2364">
        <v>103.4</v>
      </c>
      <c r="F2364">
        <v>-39.4</v>
      </c>
      <c r="G2364">
        <v>-0.38104448742746599</v>
      </c>
      <c r="H2364" t="s">
        <v>81</v>
      </c>
    </row>
    <row r="2365" spans="1:8" x14ac:dyDescent="0.25">
      <c r="A2365" s="1">
        <v>43983</v>
      </c>
      <c r="B2365" t="s">
        <v>87</v>
      </c>
      <c r="C2365" t="s">
        <v>48</v>
      </c>
      <c r="D2365">
        <v>36</v>
      </c>
      <c r="E2365">
        <v>49.5</v>
      </c>
      <c r="F2365">
        <v>-13.5</v>
      </c>
      <c r="G2365">
        <v>-0.27272727272727298</v>
      </c>
      <c r="H2365" t="s">
        <v>81</v>
      </c>
    </row>
    <row r="2366" spans="1:8" x14ac:dyDescent="0.25">
      <c r="A2366" s="1">
        <v>43983</v>
      </c>
      <c r="B2366" t="s">
        <v>87</v>
      </c>
      <c r="C2366" t="s">
        <v>50</v>
      </c>
      <c r="D2366">
        <v>50</v>
      </c>
      <c r="E2366">
        <v>77</v>
      </c>
      <c r="F2366">
        <v>-27</v>
      </c>
      <c r="G2366">
        <v>-0.35064935064935099</v>
      </c>
      <c r="H2366" t="s">
        <v>81</v>
      </c>
    </row>
    <row r="2367" spans="1:8" x14ac:dyDescent="0.25">
      <c r="A2367" s="1">
        <v>43983</v>
      </c>
      <c r="B2367" t="s">
        <v>88</v>
      </c>
      <c r="C2367" t="s">
        <v>46</v>
      </c>
      <c r="D2367">
        <v>230</v>
      </c>
      <c r="E2367">
        <v>265.10000000000002</v>
      </c>
      <c r="F2367">
        <v>-35.1</v>
      </c>
      <c r="G2367">
        <v>-0.132402866842701</v>
      </c>
      <c r="H2367" t="s">
        <v>81</v>
      </c>
    </row>
    <row r="2368" spans="1:8" x14ac:dyDescent="0.25">
      <c r="A2368" s="1">
        <v>43983</v>
      </c>
      <c r="B2368" t="s">
        <v>88</v>
      </c>
      <c r="C2368" t="s">
        <v>47</v>
      </c>
      <c r="D2368">
        <v>194</v>
      </c>
      <c r="E2368">
        <v>346.5</v>
      </c>
      <c r="F2368">
        <v>-152.5</v>
      </c>
      <c r="G2368">
        <v>-0.44011544011544002</v>
      </c>
      <c r="H2368" t="s">
        <v>81</v>
      </c>
    </row>
    <row r="2369" spans="1:8" x14ac:dyDescent="0.25">
      <c r="A2369" s="1">
        <v>43983</v>
      </c>
      <c r="B2369" t="s">
        <v>88</v>
      </c>
      <c r="C2369" t="s">
        <v>48</v>
      </c>
      <c r="D2369">
        <v>117</v>
      </c>
      <c r="E2369">
        <v>147.4</v>
      </c>
      <c r="F2369">
        <v>-30.4</v>
      </c>
      <c r="G2369">
        <v>-0.206241519674356</v>
      </c>
      <c r="H2369" t="s">
        <v>81</v>
      </c>
    </row>
    <row r="2370" spans="1:8" x14ac:dyDescent="0.25">
      <c r="A2370" s="1">
        <v>43983</v>
      </c>
      <c r="B2370" t="s">
        <v>88</v>
      </c>
      <c r="C2370" t="s">
        <v>49</v>
      </c>
      <c r="D2370">
        <v>23</v>
      </c>
      <c r="E2370">
        <v>74.8</v>
      </c>
      <c r="F2370">
        <v>-51.8</v>
      </c>
      <c r="G2370">
        <v>-0.69251336898395699</v>
      </c>
      <c r="H2370" t="s">
        <v>81</v>
      </c>
    </row>
    <row r="2371" spans="1:8" x14ac:dyDescent="0.25">
      <c r="A2371" s="1">
        <v>43983</v>
      </c>
      <c r="B2371" t="s">
        <v>88</v>
      </c>
      <c r="C2371" t="s">
        <v>50</v>
      </c>
      <c r="D2371">
        <v>578</v>
      </c>
      <c r="E2371">
        <v>698.5</v>
      </c>
      <c r="F2371">
        <v>-120.5</v>
      </c>
      <c r="G2371">
        <v>-0.17251252684323601</v>
      </c>
      <c r="H2371" t="s">
        <v>81</v>
      </c>
    </row>
    <row r="2372" spans="1:8" x14ac:dyDescent="0.25">
      <c r="A2372" s="1">
        <v>43983</v>
      </c>
      <c r="B2372" t="s">
        <v>89</v>
      </c>
      <c r="C2372" t="s">
        <v>46</v>
      </c>
      <c r="D2372">
        <v>625</v>
      </c>
      <c r="E2372">
        <v>579.70000000000005</v>
      </c>
      <c r="F2372">
        <v>45.3</v>
      </c>
      <c r="G2372">
        <v>7.8143867517681501E-2</v>
      </c>
      <c r="H2372" t="s">
        <v>81</v>
      </c>
    </row>
    <row r="2373" spans="1:8" x14ac:dyDescent="0.25">
      <c r="A2373" s="1">
        <v>43983</v>
      </c>
      <c r="B2373" t="s">
        <v>89</v>
      </c>
      <c r="C2373" t="s">
        <v>47</v>
      </c>
      <c r="D2373">
        <v>369</v>
      </c>
      <c r="E2373">
        <v>627</v>
      </c>
      <c r="F2373">
        <v>-258</v>
      </c>
      <c r="G2373">
        <v>-0.41148325358851701</v>
      </c>
      <c r="H2373" t="s">
        <v>81</v>
      </c>
    </row>
    <row r="2374" spans="1:8" x14ac:dyDescent="0.25">
      <c r="A2374" s="1">
        <v>43983</v>
      </c>
      <c r="B2374" t="s">
        <v>89</v>
      </c>
      <c r="C2374" t="s">
        <v>48</v>
      </c>
      <c r="D2374">
        <v>273</v>
      </c>
      <c r="E2374">
        <v>323.39999999999998</v>
      </c>
      <c r="F2374">
        <v>-50.4</v>
      </c>
      <c r="G2374">
        <v>-0.15584415584415601</v>
      </c>
      <c r="H2374" t="s">
        <v>81</v>
      </c>
    </row>
    <row r="2375" spans="1:8" x14ac:dyDescent="0.25">
      <c r="A2375" s="1">
        <v>43983</v>
      </c>
      <c r="B2375" t="s">
        <v>89</v>
      </c>
      <c r="C2375" t="s">
        <v>50</v>
      </c>
      <c r="D2375">
        <v>478</v>
      </c>
      <c r="E2375">
        <v>598.4</v>
      </c>
      <c r="F2375">
        <v>-120.4</v>
      </c>
      <c r="G2375">
        <v>-0.20120320855615001</v>
      </c>
      <c r="H2375" t="s">
        <v>81</v>
      </c>
    </row>
    <row r="2376" spans="1:8" x14ac:dyDescent="0.25">
      <c r="A2376" s="1">
        <v>43983</v>
      </c>
      <c r="B2376" t="s">
        <v>90</v>
      </c>
      <c r="C2376" t="s">
        <v>46</v>
      </c>
      <c r="D2376">
        <v>92</v>
      </c>
      <c r="E2376">
        <v>63.8</v>
      </c>
      <c r="F2376">
        <v>28.2</v>
      </c>
      <c r="G2376">
        <v>0.44200626959247602</v>
      </c>
      <c r="H2376" t="s">
        <v>81</v>
      </c>
    </row>
    <row r="2377" spans="1:8" x14ac:dyDescent="0.25">
      <c r="A2377" s="1">
        <v>43983</v>
      </c>
      <c r="B2377" t="s">
        <v>90</v>
      </c>
      <c r="C2377" t="s">
        <v>47</v>
      </c>
      <c r="D2377">
        <v>93</v>
      </c>
      <c r="E2377">
        <v>215.6</v>
      </c>
      <c r="F2377">
        <v>-122.6</v>
      </c>
      <c r="G2377">
        <v>-0.56864564007421203</v>
      </c>
      <c r="H2377" t="s">
        <v>81</v>
      </c>
    </row>
    <row r="2378" spans="1:8" x14ac:dyDescent="0.25">
      <c r="A2378" s="1">
        <v>43983</v>
      </c>
      <c r="B2378" t="s">
        <v>90</v>
      </c>
      <c r="C2378" t="s">
        <v>48</v>
      </c>
      <c r="D2378">
        <v>86</v>
      </c>
      <c r="E2378">
        <v>148.5</v>
      </c>
      <c r="F2378">
        <v>-62.5</v>
      </c>
      <c r="G2378">
        <v>-0.42087542087542101</v>
      </c>
      <c r="H2378" t="s">
        <v>81</v>
      </c>
    </row>
    <row r="2379" spans="1:8" x14ac:dyDescent="0.25">
      <c r="A2379" s="1">
        <v>43983</v>
      </c>
      <c r="B2379" t="s">
        <v>90</v>
      </c>
      <c r="C2379" t="s">
        <v>50</v>
      </c>
      <c r="D2379">
        <v>383</v>
      </c>
      <c r="E2379">
        <v>479.6</v>
      </c>
      <c r="F2379">
        <v>-96.6</v>
      </c>
      <c r="G2379">
        <v>-0.201417848206839</v>
      </c>
      <c r="H2379" t="s">
        <v>81</v>
      </c>
    </row>
    <row r="2380" spans="1:8" x14ac:dyDescent="0.25">
      <c r="A2380" s="1">
        <v>43983</v>
      </c>
      <c r="B2380" t="s">
        <v>147</v>
      </c>
      <c r="C2380" t="s">
        <v>46</v>
      </c>
      <c r="D2380">
        <v>37</v>
      </c>
      <c r="E2380">
        <v>28.6</v>
      </c>
      <c r="F2380">
        <v>8.4</v>
      </c>
      <c r="G2380">
        <v>0.29370629370629397</v>
      </c>
      <c r="H2380" t="s">
        <v>81</v>
      </c>
    </row>
    <row r="2381" spans="1:8" x14ac:dyDescent="0.25">
      <c r="A2381" s="1">
        <v>43983</v>
      </c>
      <c r="B2381" t="s">
        <v>147</v>
      </c>
      <c r="C2381" t="s">
        <v>47</v>
      </c>
      <c r="D2381">
        <v>18</v>
      </c>
      <c r="E2381">
        <v>31.9</v>
      </c>
      <c r="F2381">
        <v>-13.9</v>
      </c>
      <c r="G2381">
        <v>-0.43573667711598801</v>
      </c>
      <c r="H2381" t="s">
        <v>81</v>
      </c>
    </row>
    <row r="2382" spans="1:8" x14ac:dyDescent="0.25">
      <c r="A2382" s="1">
        <v>43983</v>
      </c>
      <c r="B2382" t="s">
        <v>147</v>
      </c>
      <c r="C2382" t="s">
        <v>48</v>
      </c>
      <c r="D2382">
        <v>22</v>
      </c>
      <c r="E2382">
        <v>26.4</v>
      </c>
      <c r="F2382">
        <v>-4.4000000000000004</v>
      </c>
      <c r="G2382">
        <v>-0.16666666666666699</v>
      </c>
      <c r="H2382" t="s">
        <v>81</v>
      </c>
    </row>
    <row r="2383" spans="1:8" x14ac:dyDescent="0.25">
      <c r="A2383" s="1">
        <v>43983</v>
      </c>
      <c r="B2383" t="s">
        <v>147</v>
      </c>
      <c r="C2383" t="s">
        <v>50</v>
      </c>
      <c r="D2383">
        <v>58</v>
      </c>
      <c r="E2383">
        <v>59.4</v>
      </c>
      <c r="F2383">
        <v>-1.4000000000000099</v>
      </c>
      <c r="G2383">
        <v>-2.3569023569023701E-2</v>
      </c>
      <c r="H2383" t="s">
        <v>81</v>
      </c>
    </row>
    <row r="2384" spans="1:8" x14ac:dyDescent="0.25">
      <c r="A2384" s="1">
        <v>43983</v>
      </c>
      <c r="B2384" t="s">
        <v>148</v>
      </c>
      <c r="C2384" t="s">
        <v>46</v>
      </c>
      <c r="D2384">
        <v>194</v>
      </c>
      <c r="E2384">
        <v>169.4</v>
      </c>
      <c r="F2384">
        <v>24.6</v>
      </c>
      <c r="G2384">
        <v>0.14521841794569099</v>
      </c>
      <c r="H2384" t="s">
        <v>81</v>
      </c>
    </row>
    <row r="2385" spans="1:8" x14ac:dyDescent="0.25">
      <c r="A2385" s="1">
        <v>43983</v>
      </c>
      <c r="B2385" t="s">
        <v>148</v>
      </c>
      <c r="C2385" t="s">
        <v>47</v>
      </c>
      <c r="D2385">
        <v>122</v>
      </c>
      <c r="E2385">
        <v>223.3</v>
      </c>
      <c r="F2385">
        <v>-101.3</v>
      </c>
      <c r="G2385">
        <v>-0.45364979847738501</v>
      </c>
      <c r="H2385" t="s">
        <v>81</v>
      </c>
    </row>
    <row r="2386" spans="1:8" x14ac:dyDescent="0.25">
      <c r="A2386" s="1">
        <v>43983</v>
      </c>
      <c r="B2386" t="s">
        <v>148</v>
      </c>
      <c r="C2386" t="s">
        <v>48</v>
      </c>
      <c r="D2386">
        <v>102</v>
      </c>
      <c r="E2386">
        <v>147.4</v>
      </c>
      <c r="F2386">
        <v>-45.4</v>
      </c>
      <c r="G2386">
        <v>-0.30800542740841302</v>
      </c>
      <c r="H2386" t="s">
        <v>81</v>
      </c>
    </row>
    <row r="2387" spans="1:8" x14ac:dyDescent="0.25">
      <c r="A2387" s="1">
        <v>43983</v>
      </c>
      <c r="B2387" t="s">
        <v>148</v>
      </c>
      <c r="C2387" t="s">
        <v>50</v>
      </c>
      <c r="D2387">
        <v>132</v>
      </c>
      <c r="E2387">
        <v>234.3</v>
      </c>
      <c r="F2387">
        <v>-102.3</v>
      </c>
      <c r="G2387">
        <v>-0.43661971830985902</v>
      </c>
      <c r="H2387" t="s">
        <v>81</v>
      </c>
    </row>
    <row r="2388" spans="1:8" x14ac:dyDescent="0.25">
      <c r="A2388" s="1">
        <v>43983</v>
      </c>
      <c r="B2388" t="s">
        <v>149</v>
      </c>
      <c r="C2388" t="s">
        <v>46</v>
      </c>
      <c r="D2388">
        <v>60</v>
      </c>
      <c r="E2388">
        <v>48.4</v>
      </c>
      <c r="F2388">
        <v>11.6</v>
      </c>
      <c r="G2388">
        <v>0.23966942148760301</v>
      </c>
      <c r="H2388" t="s">
        <v>81</v>
      </c>
    </row>
    <row r="2389" spans="1:8" x14ac:dyDescent="0.25">
      <c r="A2389" s="1">
        <v>43983</v>
      </c>
      <c r="B2389" t="s">
        <v>149</v>
      </c>
      <c r="C2389" t="s">
        <v>47</v>
      </c>
      <c r="D2389">
        <v>71</v>
      </c>
      <c r="E2389">
        <v>144.1</v>
      </c>
      <c r="F2389">
        <v>-73.099999999999994</v>
      </c>
      <c r="G2389">
        <v>-0.50728660652324797</v>
      </c>
      <c r="H2389" t="s">
        <v>81</v>
      </c>
    </row>
    <row r="2390" spans="1:8" x14ac:dyDescent="0.25">
      <c r="A2390" s="1">
        <v>43983</v>
      </c>
      <c r="B2390" t="s">
        <v>149</v>
      </c>
      <c r="C2390" t="s">
        <v>48</v>
      </c>
      <c r="D2390">
        <v>70</v>
      </c>
      <c r="E2390">
        <v>121</v>
      </c>
      <c r="F2390">
        <v>-51</v>
      </c>
      <c r="G2390">
        <v>-0.421487603305785</v>
      </c>
      <c r="H2390" t="s">
        <v>81</v>
      </c>
    </row>
    <row r="2391" spans="1:8" x14ac:dyDescent="0.25">
      <c r="A2391" s="1">
        <v>43983</v>
      </c>
      <c r="B2391" t="s">
        <v>149</v>
      </c>
      <c r="C2391" t="s">
        <v>50</v>
      </c>
      <c r="D2391">
        <v>323</v>
      </c>
      <c r="E2391">
        <v>397.1</v>
      </c>
      <c r="F2391">
        <v>-74.099999999999994</v>
      </c>
      <c r="G2391">
        <v>-0.18660287081339699</v>
      </c>
      <c r="H2391" t="s">
        <v>81</v>
      </c>
    </row>
    <row r="2392" spans="1:8" x14ac:dyDescent="0.25">
      <c r="A2392" s="1">
        <v>43983</v>
      </c>
      <c r="B2392" t="s">
        <v>150</v>
      </c>
      <c r="C2392" t="s">
        <v>46</v>
      </c>
      <c r="D2392">
        <v>205</v>
      </c>
      <c r="E2392">
        <v>177.1</v>
      </c>
      <c r="F2392">
        <v>27.9</v>
      </c>
      <c r="G2392">
        <v>0.15753811405985299</v>
      </c>
      <c r="H2392" t="s">
        <v>81</v>
      </c>
    </row>
    <row r="2393" spans="1:8" x14ac:dyDescent="0.25">
      <c r="A2393" s="1">
        <v>43983</v>
      </c>
      <c r="B2393" t="s">
        <v>150</v>
      </c>
      <c r="C2393" t="s">
        <v>47</v>
      </c>
      <c r="D2393">
        <v>64</v>
      </c>
      <c r="E2393">
        <v>121</v>
      </c>
      <c r="F2393">
        <v>-57</v>
      </c>
      <c r="G2393">
        <v>-0.47107438016528902</v>
      </c>
      <c r="H2393" t="s">
        <v>81</v>
      </c>
    </row>
    <row r="2394" spans="1:8" x14ac:dyDescent="0.25">
      <c r="A2394" s="1">
        <v>43983</v>
      </c>
      <c r="B2394" t="s">
        <v>150</v>
      </c>
      <c r="C2394" t="s">
        <v>48</v>
      </c>
      <c r="D2394">
        <v>70</v>
      </c>
      <c r="E2394">
        <v>86.9</v>
      </c>
      <c r="F2394">
        <v>-16.899999999999999</v>
      </c>
      <c r="G2394">
        <v>-0.19447640966628299</v>
      </c>
      <c r="H2394" t="s">
        <v>81</v>
      </c>
    </row>
    <row r="2395" spans="1:8" x14ac:dyDescent="0.25">
      <c r="A2395" s="1">
        <v>43983</v>
      </c>
      <c r="B2395" t="s">
        <v>150</v>
      </c>
      <c r="C2395" t="s">
        <v>50</v>
      </c>
      <c r="D2395">
        <v>56</v>
      </c>
      <c r="E2395">
        <v>75.900000000000006</v>
      </c>
      <c r="F2395">
        <v>-19.899999999999999</v>
      </c>
      <c r="G2395">
        <v>-0.26218708827404502</v>
      </c>
      <c r="H2395" t="s">
        <v>81</v>
      </c>
    </row>
    <row r="2396" spans="1:8" x14ac:dyDescent="0.25">
      <c r="A2396" s="1">
        <v>43983</v>
      </c>
      <c r="B2396" t="s">
        <v>91</v>
      </c>
      <c r="C2396" t="s">
        <v>46</v>
      </c>
      <c r="D2396">
        <v>1300</v>
      </c>
      <c r="E2396">
        <v>1177</v>
      </c>
      <c r="F2396">
        <v>123</v>
      </c>
      <c r="G2396">
        <v>0.104502973661852</v>
      </c>
      <c r="H2396" t="s">
        <v>81</v>
      </c>
    </row>
    <row r="2397" spans="1:8" x14ac:dyDescent="0.25">
      <c r="A2397" s="1">
        <v>43983</v>
      </c>
      <c r="B2397" t="s">
        <v>91</v>
      </c>
      <c r="C2397" t="s">
        <v>47</v>
      </c>
      <c r="D2397">
        <v>490</v>
      </c>
      <c r="E2397">
        <v>779.9</v>
      </c>
      <c r="F2397">
        <v>-289.89999999999998</v>
      </c>
      <c r="G2397">
        <v>-0.37171432234901902</v>
      </c>
      <c r="H2397" t="s">
        <v>81</v>
      </c>
    </row>
    <row r="2398" spans="1:8" x14ac:dyDescent="0.25">
      <c r="A2398" s="1">
        <v>43983</v>
      </c>
      <c r="B2398" t="s">
        <v>91</v>
      </c>
      <c r="C2398" t="s">
        <v>48</v>
      </c>
      <c r="D2398">
        <v>521</v>
      </c>
      <c r="E2398">
        <v>690.8</v>
      </c>
      <c r="F2398">
        <v>-169.8</v>
      </c>
      <c r="G2398">
        <v>-0.24580196873190499</v>
      </c>
      <c r="H2398" t="s">
        <v>81</v>
      </c>
    </row>
    <row r="2399" spans="1:8" x14ac:dyDescent="0.25">
      <c r="A2399" s="1">
        <v>43983</v>
      </c>
      <c r="B2399" t="s">
        <v>91</v>
      </c>
      <c r="C2399" t="s">
        <v>50</v>
      </c>
      <c r="D2399">
        <v>565</v>
      </c>
      <c r="E2399">
        <v>908.6</v>
      </c>
      <c r="F2399">
        <v>-343.6</v>
      </c>
      <c r="G2399">
        <v>-0.37816420867268302</v>
      </c>
      <c r="H2399" t="s">
        <v>81</v>
      </c>
    </row>
    <row r="2400" spans="1:8" x14ac:dyDescent="0.25">
      <c r="A2400" s="1">
        <v>43983</v>
      </c>
      <c r="B2400" t="s">
        <v>151</v>
      </c>
      <c r="C2400" t="s">
        <v>46</v>
      </c>
      <c r="D2400">
        <v>60</v>
      </c>
      <c r="E2400">
        <v>69.3</v>
      </c>
      <c r="F2400">
        <v>-9.3000000000000096</v>
      </c>
      <c r="G2400">
        <v>-0.13419913419913401</v>
      </c>
      <c r="H2400" t="s">
        <v>81</v>
      </c>
    </row>
    <row r="2401" spans="1:8" x14ac:dyDescent="0.25">
      <c r="A2401" s="1">
        <v>43983</v>
      </c>
      <c r="B2401" t="s">
        <v>151</v>
      </c>
      <c r="C2401" t="s">
        <v>47</v>
      </c>
      <c r="D2401">
        <v>73</v>
      </c>
      <c r="E2401">
        <v>110</v>
      </c>
      <c r="F2401">
        <v>-37</v>
      </c>
      <c r="G2401">
        <v>-0.33636363636363598</v>
      </c>
      <c r="H2401" t="s">
        <v>81</v>
      </c>
    </row>
    <row r="2402" spans="1:8" x14ac:dyDescent="0.25">
      <c r="A2402" s="1">
        <v>43983</v>
      </c>
      <c r="B2402" t="s">
        <v>151</v>
      </c>
      <c r="C2402" t="s">
        <v>48</v>
      </c>
      <c r="D2402">
        <v>42</v>
      </c>
      <c r="E2402">
        <v>52.8</v>
      </c>
      <c r="F2402">
        <v>-10.8</v>
      </c>
      <c r="G2402">
        <v>-0.204545454545455</v>
      </c>
      <c r="H2402" t="s">
        <v>81</v>
      </c>
    </row>
    <row r="2403" spans="1:8" x14ac:dyDescent="0.25">
      <c r="A2403" s="1">
        <v>43983</v>
      </c>
      <c r="B2403" t="s">
        <v>151</v>
      </c>
      <c r="C2403" t="s">
        <v>50</v>
      </c>
      <c r="D2403">
        <v>48</v>
      </c>
      <c r="E2403">
        <v>83.6</v>
      </c>
      <c r="F2403">
        <v>-35.6</v>
      </c>
      <c r="G2403">
        <v>-0.42583732057416301</v>
      </c>
      <c r="H2403" t="s">
        <v>81</v>
      </c>
    </row>
    <row r="2404" spans="1:8" x14ac:dyDescent="0.25">
      <c r="A2404" s="1">
        <v>43983</v>
      </c>
      <c r="B2404" t="s">
        <v>92</v>
      </c>
      <c r="C2404" t="s">
        <v>46</v>
      </c>
      <c r="D2404">
        <v>18</v>
      </c>
      <c r="E2404">
        <v>28.6</v>
      </c>
      <c r="F2404">
        <v>-10.6</v>
      </c>
      <c r="G2404">
        <v>-0.37062937062937101</v>
      </c>
      <c r="H2404" t="s">
        <v>81</v>
      </c>
    </row>
    <row r="2405" spans="1:8" x14ac:dyDescent="0.25">
      <c r="A2405" s="1">
        <v>43983</v>
      </c>
      <c r="B2405" t="s">
        <v>92</v>
      </c>
      <c r="C2405" t="s">
        <v>47</v>
      </c>
      <c r="D2405">
        <v>154</v>
      </c>
      <c r="E2405">
        <v>359.7</v>
      </c>
      <c r="F2405">
        <v>-205.7</v>
      </c>
      <c r="G2405">
        <v>-0.57186544342507695</v>
      </c>
      <c r="H2405" t="s">
        <v>81</v>
      </c>
    </row>
    <row r="2406" spans="1:8" x14ac:dyDescent="0.25">
      <c r="A2406" s="1">
        <v>43983</v>
      </c>
      <c r="B2406" t="s">
        <v>92</v>
      </c>
      <c r="C2406" t="s">
        <v>48</v>
      </c>
      <c r="D2406">
        <v>47</v>
      </c>
      <c r="E2406">
        <v>112.2</v>
      </c>
      <c r="F2406">
        <v>-65.2</v>
      </c>
      <c r="G2406">
        <v>-0.58110516934046397</v>
      </c>
      <c r="H2406" t="s">
        <v>81</v>
      </c>
    </row>
    <row r="2407" spans="1:8" x14ac:dyDescent="0.25">
      <c r="A2407" s="1">
        <v>43983</v>
      </c>
      <c r="B2407" t="s">
        <v>92</v>
      </c>
      <c r="C2407" t="s">
        <v>50</v>
      </c>
      <c r="D2407">
        <v>586</v>
      </c>
      <c r="E2407">
        <v>775.5</v>
      </c>
      <c r="F2407">
        <v>-189.5</v>
      </c>
      <c r="G2407">
        <v>-0.244358478401032</v>
      </c>
      <c r="H2407" t="s">
        <v>81</v>
      </c>
    </row>
    <row r="2408" spans="1:8" x14ac:dyDescent="0.25">
      <c r="A2408" s="1">
        <v>43983</v>
      </c>
      <c r="B2408" t="s">
        <v>152</v>
      </c>
      <c r="C2408" t="s">
        <v>46</v>
      </c>
      <c r="D2408">
        <v>114</v>
      </c>
      <c r="E2408">
        <v>99</v>
      </c>
      <c r="F2408">
        <v>15</v>
      </c>
      <c r="G2408">
        <v>0.15151515151515099</v>
      </c>
      <c r="H2408" t="s">
        <v>81</v>
      </c>
    </row>
    <row r="2409" spans="1:8" x14ac:dyDescent="0.25">
      <c r="A2409" s="1">
        <v>43983</v>
      </c>
      <c r="B2409" t="s">
        <v>152</v>
      </c>
      <c r="C2409" t="s">
        <v>47</v>
      </c>
      <c r="D2409">
        <v>50</v>
      </c>
      <c r="E2409">
        <v>130.9</v>
      </c>
      <c r="F2409">
        <v>-80.900000000000006</v>
      </c>
      <c r="G2409">
        <v>-0.61802902979373597</v>
      </c>
      <c r="H2409" t="s">
        <v>81</v>
      </c>
    </row>
    <row r="2410" spans="1:8" x14ac:dyDescent="0.25">
      <c r="A2410" s="1">
        <v>43983</v>
      </c>
      <c r="B2410" t="s">
        <v>152</v>
      </c>
      <c r="C2410" t="s">
        <v>48</v>
      </c>
      <c r="D2410">
        <v>47</v>
      </c>
      <c r="E2410">
        <v>46.2</v>
      </c>
      <c r="F2410">
        <v>0.79999999999999705</v>
      </c>
      <c r="G2410">
        <v>1.7316017316017299E-2</v>
      </c>
      <c r="H2410" t="s">
        <v>81</v>
      </c>
    </row>
    <row r="2411" spans="1:8" x14ac:dyDescent="0.25">
      <c r="A2411" s="1">
        <v>43983</v>
      </c>
      <c r="B2411" t="s">
        <v>152</v>
      </c>
      <c r="C2411" t="s">
        <v>50</v>
      </c>
      <c r="D2411">
        <v>74</v>
      </c>
      <c r="E2411">
        <v>116.6</v>
      </c>
      <c r="F2411">
        <v>-42.6</v>
      </c>
      <c r="G2411">
        <v>-0.36535162950257299</v>
      </c>
      <c r="H2411" t="s">
        <v>81</v>
      </c>
    </row>
    <row r="2412" spans="1:8" x14ac:dyDescent="0.25">
      <c r="A2412" s="1">
        <v>43983</v>
      </c>
      <c r="B2412" t="s">
        <v>153</v>
      </c>
      <c r="C2412" t="s">
        <v>46</v>
      </c>
      <c r="D2412">
        <v>136</v>
      </c>
      <c r="E2412">
        <v>132</v>
      </c>
      <c r="F2412">
        <v>4</v>
      </c>
      <c r="G2412">
        <v>3.03030303030303E-2</v>
      </c>
      <c r="H2412" t="s">
        <v>81</v>
      </c>
    </row>
    <row r="2413" spans="1:8" x14ac:dyDescent="0.25">
      <c r="A2413" s="1">
        <v>43983</v>
      </c>
      <c r="B2413" t="s">
        <v>153</v>
      </c>
      <c r="C2413" t="s">
        <v>47</v>
      </c>
      <c r="D2413">
        <v>48</v>
      </c>
      <c r="E2413">
        <v>81.400000000000006</v>
      </c>
      <c r="F2413">
        <v>-33.4</v>
      </c>
      <c r="G2413">
        <v>-0.41031941031940999</v>
      </c>
      <c r="H2413" t="s">
        <v>81</v>
      </c>
    </row>
    <row r="2414" spans="1:8" x14ac:dyDescent="0.25">
      <c r="A2414" s="1">
        <v>43983</v>
      </c>
      <c r="B2414" t="s">
        <v>153</v>
      </c>
      <c r="C2414" t="s">
        <v>48</v>
      </c>
      <c r="D2414">
        <v>29</v>
      </c>
      <c r="E2414">
        <v>41.8</v>
      </c>
      <c r="F2414">
        <v>-12.8</v>
      </c>
      <c r="G2414">
        <v>-0.30622009569378</v>
      </c>
      <c r="H2414" t="s">
        <v>81</v>
      </c>
    </row>
    <row r="2415" spans="1:8" x14ac:dyDescent="0.25">
      <c r="A2415" s="1">
        <v>43983</v>
      </c>
      <c r="B2415" t="s">
        <v>153</v>
      </c>
      <c r="C2415" t="s">
        <v>50</v>
      </c>
      <c r="D2415">
        <v>23</v>
      </c>
      <c r="E2415">
        <v>28.6</v>
      </c>
      <c r="F2415">
        <v>-5.6</v>
      </c>
      <c r="G2415">
        <v>-0.195804195804196</v>
      </c>
      <c r="H2415" t="s">
        <v>81</v>
      </c>
    </row>
    <row r="2416" spans="1:8" x14ac:dyDescent="0.25">
      <c r="A2416" s="1">
        <v>43983</v>
      </c>
      <c r="B2416" t="s">
        <v>154</v>
      </c>
      <c r="C2416" t="s">
        <v>46</v>
      </c>
      <c r="D2416">
        <v>32</v>
      </c>
      <c r="E2416">
        <v>15.4</v>
      </c>
      <c r="F2416">
        <v>16.600000000000001</v>
      </c>
      <c r="G2416">
        <v>1.0779220779220799</v>
      </c>
      <c r="H2416" t="s">
        <v>81</v>
      </c>
    </row>
    <row r="2417" spans="1:8" x14ac:dyDescent="0.25">
      <c r="A2417" s="1">
        <v>43983</v>
      </c>
      <c r="B2417" t="s">
        <v>154</v>
      </c>
      <c r="C2417" t="s">
        <v>47</v>
      </c>
      <c r="D2417">
        <v>22</v>
      </c>
      <c r="E2417">
        <v>71.5</v>
      </c>
      <c r="F2417">
        <v>-49.5</v>
      </c>
      <c r="G2417">
        <v>-0.69230769230769196</v>
      </c>
      <c r="H2417" t="s">
        <v>81</v>
      </c>
    </row>
    <row r="2418" spans="1:8" x14ac:dyDescent="0.25">
      <c r="A2418" s="1">
        <v>43983</v>
      </c>
      <c r="B2418" t="s">
        <v>154</v>
      </c>
      <c r="C2418" t="s">
        <v>48</v>
      </c>
      <c r="D2418">
        <v>16</v>
      </c>
      <c r="E2418">
        <v>27.5</v>
      </c>
      <c r="F2418">
        <v>-11.5</v>
      </c>
      <c r="G2418">
        <v>-0.41818181818181799</v>
      </c>
      <c r="H2418" t="s">
        <v>81</v>
      </c>
    </row>
    <row r="2419" spans="1:8" x14ac:dyDescent="0.25">
      <c r="A2419" s="1">
        <v>43983</v>
      </c>
      <c r="B2419" t="s">
        <v>154</v>
      </c>
      <c r="C2419" t="s">
        <v>50</v>
      </c>
      <c r="D2419">
        <v>60</v>
      </c>
      <c r="E2419">
        <v>82.5</v>
      </c>
      <c r="F2419">
        <v>-22.5</v>
      </c>
      <c r="G2419">
        <v>-0.27272727272727298</v>
      </c>
      <c r="H2419" t="s">
        <v>81</v>
      </c>
    </row>
    <row r="2420" spans="1:8" x14ac:dyDescent="0.25">
      <c r="A2420" s="1">
        <v>43983</v>
      </c>
      <c r="B2420" t="s">
        <v>155</v>
      </c>
      <c r="C2420" t="s">
        <v>46</v>
      </c>
      <c r="D2420">
        <v>243</v>
      </c>
      <c r="E2420">
        <v>214.5</v>
      </c>
      <c r="F2420">
        <v>28.5</v>
      </c>
      <c r="G2420">
        <v>0.132867132867133</v>
      </c>
      <c r="H2420" t="s">
        <v>81</v>
      </c>
    </row>
    <row r="2421" spans="1:8" x14ac:dyDescent="0.25">
      <c r="A2421" s="1">
        <v>43983</v>
      </c>
      <c r="B2421" t="s">
        <v>155</v>
      </c>
      <c r="C2421" t="s">
        <v>47</v>
      </c>
      <c r="D2421">
        <v>131</v>
      </c>
      <c r="E2421">
        <v>188.1</v>
      </c>
      <c r="F2421">
        <v>-57.1</v>
      </c>
      <c r="G2421">
        <v>-0.30356193514088298</v>
      </c>
      <c r="H2421" t="s">
        <v>81</v>
      </c>
    </row>
    <row r="2422" spans="1:8" x14ac:dyDescent="0.25">
      <c r="A2422" s="1">
        <v>43983</v>
      </c>
      <c r="B2422" t="s">
        <v>155</v>
      </c>
      <c r="C2422" t="s">
        <v>48</v>
      </c>
      <c r="D2422">
        <v>112</v>
      </c>
      <c r="E2422">
        <v>126.5</v>
      </c>
      <c r="F2422">
        <v>-14.5</v>
      </c>
      <c r="G2422">
        <v>-0.114624505928854</v>
      </c>
      <c r="H2422" t="s">
        <v>81</v>
      </c>
    </row>
    <row r="2423" spans="1:8" x14ac:dyDescent="0.25">
      <c r="A2423" s="1">
        <v>43983</v>
      </c>
      <c r="B2423" t="s">
        <v>155</v>
      </c>
      <c r="C2423" t="s">
        <v>50</v>
      </c>
      <c r="D2423">
        <v>255</v>
      </c>
      <c r="E2423">
        <v>279.39999999999998</v>
      </c>
      <c r="F2423">
        <v>-24.4</v>
      </c>
      <c r="G2423">
        <v>-8.7329992841803997E-2</v>
      </c>
      <c r="H2423" t="s">
        <v>81</v>
      </c>
    </row>
    <row r="2424" spans="1:8" x14ac:dyDescent="0.25">
      <c r="A2424" s="1">
        <v>43983</v>
      </c>
      <c r="B2424" t="s">
        <v>156</v>
      </c>
      <c r="C2424" t="s">
        <v>46</v>
      </c>
      <c r="D2424">
        <v>197</v>
      </c>
      <c r="E2424">
        <v>134.19999999999999</v>
      </c>
      <c r="F2424">
        <v>62.8</v>
      </c>
      <c r="G2424">
        <v>0.46795827123695999</v>
      </c>
      <c r="H2424" t="s">
        <v>81</v>
      </c>
    </row>
    <row r="2425" spans="1:8" x14ac:dyDescent="0.25">
      <c r="A2425" s="1">
        <v>43983</v>
      </c>
      <c r="B2425" t="s">
        <v>156</v>
      </c>
      <c r="C2425" t="s">
        <v>47</v>
      </c>
      <c r="D2425">
        <v>87</v>
      </c>
      <c r="E2425">
        <v>111.1</v>
      </c>
      <c r="F2425">
        <v>-24.1</v>
      </c>
      <c r="G2425">
        <v>-0.216921692169217</v>
      </c>
      <c r="H2425" t="s">
        <v>81</v>
      </c>
    </row>
    <row r="2426" spans="1:8" x14ac:dyDescent="0.25">
      <c r="A2426" s="1">
        <v>43983</v>
      </c>
      <c r="B2426" t="s">
        <v>156</v>
      </c>
      <c r="C2426" t="s">
        <v>48</v>
      </c>
      <c r="D2426">
        <v>67</v>
      </c>
      <c r="E2426">
        <v>111.1</v>
      </c>
      <c r="F2426">
        <v>-44.1</v>
      </c>
      <c r="G2426">
        <v>-0.39693969396939699</v>
      </c>
      <c r="H2426" t="s">
        <v>81</v>
      </c>
    </row>
    <row r="2427" spans="1:8" x14ac:dyDescent="0.25">
      <c r="A2427" s="1">
        <v>43983</v>
      </c>
      <c r="B2427" t="s">
        <v>156</v>
      </c>
      <c r="C2427" t="s">
        <v>50</v>
      </c>
      <c r="D2427">
        <v>304</v>
      </c>
      <c r="E2427">
        <v>369.6</v>
      </c>
      <c r="F2427">
        <v>-65.599999999999994</v>
      </c>
      <c r="G2427">
        <v>-0.177489177489178</v>
      </c>
      <c r="H2427" t="s">
        <v>81</v>
      </c>
    </row>
    <row r="2428" spans="1:8" x14ac:dyDescent="0.25">
      <c r="A2428" s="1">
        <v>43983</v>
      </c>
      <c r="B2428" t="s">
        <v>93</v>
      </c>
      <c r="C2428" t="s">
        <v>46</v>
      </c>
      <c r="D2428">
        <v>337</v>
      </c>
      <c r="E2428">
        <v>249.7</v>
      </c>
      <c r="F2428">
        <v>87.3</v>
      </c>
      <c r="G2428">
        <v>0.34961954345214202</v>
      </c>
      <c r="H2428" t="s">
        <v>81</v>
      </c>
    </row>
    <row r="2429" spans="1:8" x14ac:dyDescent="0.25">
      <c r="A2429" s="1">
        <v>43983</v>
      </c>
      <c r="B2429" t="s">
        <v>93</v>
      </c>
      <c r="C2429" t="s">
        <v>47</v>
      </c>
      <c r="D2429">
        <v>130</v>
      </c>
      <c r="E2429">
        <v>213.4</v>
      </c>
      <c r="F2429">
        <v>-83.4</v>
      </c>
      <c r="G2429">
        <v>-0.390815370196814</v>
      </c>
      <c r="H2429" t="s">
        <v>81</v>
      </c>
    </row>
    <row r="2430" spans="1:8" x14ac:dyDescent="0.25">
      <c r="A2430" s="1">
        <v>43983</v>
      </c>
      <c r="B2430" t="s">
        <v>93</v>
      </c>
      <c r="C2430" t="s">
        <v>48</v>
      </c>
      <c r="D2430">
        <v>109</v>
      </c>
      <c r="E2430">
        <v>163.9</v>
      </c>
      <c r="F2430">
        <v>-54.9</v>
      </c>
      <c r="G2430">
        <v>-0.33496034167175098</v>
      </c>
      <c r="H2430" t="s">
        <v>81</v>
      </c>
    </row>
    <row r="2431" spans="1:8" x14ac:dyDescent="0.25">
      <c r="A2431" s="1">
        <v>43983</v>
      </c>
      <c r="B2431" t="s">
        <v>93</v>
      </c>
      <c r="C2431" t="s">
        <v>50</v>
      </c>
      <c r="D2431">
        <v>387</v>
      </c>
      <c r="E2431">
        <v>484</v>
      </c>
      <c r="F2431">
        <v>-97.000000000000099</v>
      </c>
      <c r="G2431">
        <v>-0.20041322314049601</v>
      </c>
      <c r="H2431" t="s">
        <v>81</v>
      </c>
    </row>
    <row r="2432" spans="1:8" x14ac:dyDescent="0.25">
      <c r="A2432" s="1">
        <v>43983</v>
      </c>
      <c r="B2432" t="s">
        <v>157</v>
      </c>
      <c r="C2432" t="s">
        <v>46</v>
      </c>
      <c r="D2432">
        <v>135</v>
      </c>
      <c r="E2432">
        <v>171.6</v>
      </c>
      <c r="F2432">
        <v>-36.6</v>
      </c>
      <c r="G2432">
        <v>-0.213286713286713</v>
      </c>
      <c r="H2432" t="s">
        <v>81</v>
      </c>
    </row>
    <row r="2433" spans="1:8" x14ac:dyDescent="0.25">
      <c r="A2433" s="1">
        <v>43983</v>
      </c>
      <c r="B2433" t="s">
        <v>157</v>
      </c>
      <c r="C2433" t="s">
        <v>47</v>
      </c>
      <c r="D2433">
        <v>60</v>
      </c>
      <c r="E2433">
        <v>127.6</v>
      </c>
      <c r="F2433">
        <v>-67.599999999999994</v>
      </c>
      <c r="G2433">
        <v>-0.52978056426332298</v>
      </c>
      <c r="H2433" t="s">
        <v>81</v>
      </c>
    </row>
    <row r="2434" spans="1:8" x14ac:dyDescent="0.25">
      <c r="A2434" s="1">
        <v>43983</v>
      </c>
      <c r="B2434" t="s">
        <v>157</v>
      </c>
      <c r="C2434" t="s">
        <v>48</v>
      </c>
      <c r="D2434">
        <v>50</v>
      </c>
      <c r="E2434">
        <v>61.6</v>
      </c>
      <c r="F2434">
        <v>-11.6</v>
      </c>
      <c r="G2434">
        <v>-0.18831168831168801</v>
      </c>
      <c r="H2434" t="s">
        <v>81</v>
      </c>
    </row>
    <row r="2435" spans="1:8" x14ac:dyDescent="0.25">
      <c r="A2435" s="1">
        <v>43983</v>
      </c>
      <c r="B2435" t="s">
        <v>157</v>
      </c>
      <c r="C2435" t="s">
        <v>50</v>
      </c>
      <c r="D2435">
        <v>158</v>
      </c>
      <c r="E2435">
        <v>154</v>
      </c>
      <c r="F2435">
        <v>4</v>
      </c>
      <c r="G2435">
        <v>2.5974025974026E-2</v>
      </c>
      <c r="H2435" t="s">
        <v>81</v>
      </c>
    </row>
    <row r="2436" spans="1:8" x14ac:dyDescent="0.25">
      <c r="A2436" s="1">
        <v>43983</v>
      </c>
      <c r="B2436" t="s">
        <v>158</v>
      </c>
      <c r="C2436" t="s">
        <v>46</v>
      </c>
      <c r="D2436">
        <v>332</v>
      </c>
      <c r="E2436">
        <v>345.4</v>
      </c>
      <c r="F2436">
        <v>-13.4</v>
      </c>
      <c r="G2436">
        <v>-3.87955993051535E-2</v>
      </c>
      <c r="H2436" t="s">
        <v>81</v>
      </c>
    </row>
    <row r="2437" spans="1:8" x14ac:dyDescent="0.25">
      <c r="A2437" s="1">
        <v>43983</v>
      </c>
      <c r="B2437" t="s">
        <v>158</v>
      </c>
      <c r="C2437" t="s">
        <v>47</v>
      </c>
      <c r="D2437">
        <v>104</v>
      </c>
      <c r="E2437">
        <v>121</v>
      </c>
      <c r="F2437">
        <v>-17</v>
      </c>
      <c r="G2437">
        <v>-0.14049586776859499</v>
      </c>
      <c r="H2437" t="s">
        <v>81</v>
      </c>
    </row>
    <row r="2438" spans="1:8" x14ac:dyDescent="0.25">
      <c r="A2438" s="1">
        <v>43983</v>
      </c>
      <c r="B2438" t="s">
        <v>158</v>
      </c>
      <c r="C2438" t="s">
        <v>48</v>
      </c>
      <c r="D2438">
        <v>92</v>
      </c>
      <c r="E2438">
        <v>85.8</v>
      </c>
      <c r="F2438">
        <v>6.1999999999999904</v>
      </c>
      <c r="G2438">
        <v>7.2261072261072104E-2</v>
      </c>
      <c r="H2438" t="s">
        <v>81</v>
      </c>
    </row>
    <row r="2439" spans="1:8" x14ac:dyDescent="0.25">
      <c r="A2439" s="1">
        <v>43983</v>
      </c>
      <c r="B2439" t="s">
        <v>158</v>
      </c>
      <c r="C2439" t="s">
        <v>50</v>
      </c>
      <c r="D2439">
        <v>148</v>
      </c>
      <c r="E2439">
        <v>157.30000000000001</v>
      </c>
      <c r="F2439">
        <v>-9.3000000000000096</v>
      </c>
      <c r="G2439">
        <v>-5.9122695486331901E-2</v>
      </c>
      <c r="H2439" t="s">
        <v>81</v>
      </c>
    </row>
    <row r="2440" spans="1:8" x14ac:dyDescent="0.25">
      <c r="A2440" s="1">
        <v>43983</v>
      </c>
      <c r="B2440" t="s">
        <v>94</v>
      </c>
      <c r="C2440" t="s">
        <v>46</v>
      </c>
      <c r="D2440">
        <v>234</v>
      </c>
      <c r="E2440">
        <v>256.3</v>
      </c>
      <c r="F2440">
        <v>-22.3</v>
      </c>
      <c r="G2440">
        <v>-8.7007413187670704E-2</v>
      </c>
      <c r="H2440" t="s">
        <v>81</v>
      </c>
    </row>
    <row r="2441" spans="1:8" x14ac:dyDescent="0.25">
      <c r="A2441" s="1">
        <v>43983</v>
      </c>
      <c r="B2441" t="s">
        <v>94</v>
      </c>
      <c r="C2441" t="s">
        <v>47</v>
      </c>
      <c r="D2441">
        <v>374</v>
      </c>
      <c r="E2441">
        <v>891</v>
      </c>
      <c r="F2441">
        <v>-517</v>
      </c>
      <c r="G2441">
        <v>-0.58024691358024705</v>
      </c>
      <c r="H2441" t="s">
        <v>81</v>
      </c>
    </row>
    <row r="2442" spans="1:8" x14ac:dyDescent="0.25">
      <c r="A2442" s="1">
        <v>43983</v>
      </c>
      <c r="B2442" t="s">
        <v>94</v>
      </c>
      <c r="C2442" t="s">
        <v>48</v>
      </c>
      <c r="D2442">
        <v>147</v>
      </c>
      <c r="E2442">
        <v>348.7</v>
      </c>
      <c r="F2442">
        <v>-201.7</v>
      </c>
      <c r="G2442">
        <v>-0.57843418411241798</v>
      </c>
      <c r="H2442" t="s">
        <v>81</v>
      </c>
    </row>
    <row r="2443" spans="1:8" x14ac:dyDescent="0.25">
      <c r="A2443" s="1">
        <v>43983</v>
      </c>
      <c r="B2443" t="s">
        <v>94</v>
      </c>
      <c r="C2443" t="s">
        <v>50</v>
      </c>
      <c r="D2443">
        <v>943</v>
      </c>
      <c r="E2443">
        <v>2237.4</v>
      </c>
      <c r="F2443">
        <v>-1294.4000000000001</v>
      </c>
      <c r="G2443">
        <v>-0.57852864932510994</v>
      </c>
      <c r="H2443" t="s">
        <v>81</v>
      </c>
    </row>
    <row r="2444" spans="1:8" x14ac:dyDescent="0.25">
      <c r="A2444" s="1">
        <v>43983</v>
      </c>
      <c r="B2444" t="s">
        <v>159</v>
      </c>
      <c r="C2444" t="s">
        <v>46</v>
      </c>
      <c r="D2444">
        <v>140</v>
      </c>
      <c r="E2444">
        <v>115.5</v>
      </c>
      <c r="F2444">
        <v>24.5</v>
      </c>
      <c r="G2444">
        <v>0.21212121212121199</v>
      </c>
      <c r="H2444" t="s">
        <v>81</v>
      </c>
    </row>
    <row r="2445" spans="1:8" x14ac:dyDescent="0.25">
      <c r="A2445" s="1">
        <v>43983</v>
      </c>
      <c r="B2445" t="s">
        <v>159</v>
      </c>
      <c r="C2445" t="s">
        <v>47</v>
      </c>
      <c r="D2445">
        <v>43</v>
      </c>
      <c r="E2445">
        <v>102.3</v>
      </c>
      <c r="F2445">
        <v>-59.3</v>
      </c>
      <c r="G2445">
        <v>-0.57966764418377303</v>
      </c>
      <c r="H2445" t="s">
        <v>81</v>
      </c>
    </row>
    <row r="2446" spans="1:8" x14ac:dyDescent="0.25">
      <c r="A2446" s="1">
        <v>43983</v>
      </c>
      <c r="B2446" t="s">
        <v>159</v>
      </c>
      <c r="C2446" t="s">
        <v>48</v>
      </c>
      <c r="D2446">
        <v>42</v>
      </c>
      <c r="E2446">
        <v>52.8</v>
      </c>
      <c r="F2446">
        <v>-10.8</v>
      </c>
      <c r="G2446">
        <v>-0.204545454545455</v>
      </c>
      <c r="H2446" t="s">
        <v>81</v>
      </c>
    </row>
    <row r="2447" spans="1:8" x14ac:dyDescent="0.25">
      <c r="A2447" s="1">
        <v>43983</v>
      </c>
      <c r="B2447" t="s">
        <v>159</v>
      </c>
      <c r="C2447" t="s">
        <v>50</v>
      </c>
      <c r="D2447">
        <v>83</v>
      </c>
      <c r="E2447">
        <v>114.4</v>
      </c>
      <c r="F2447">
        <v>-31.4</v>
      </c>
      <c r="G2447">
        <v>-0.27447552447552498</v>
      </c>
      <c r="H2447" t="s">
        <v>81</v>
      </c>
    </row>
    <row r="2448" spans="1:8" x14ac:dyDescent="0.25">
      <c r="A2448" s="1">
        <v>43983</v>
      </c>
      <c r="B2448" t="s">
        <v>160</v>
      </c>
      <c r="C2448" t="s">
        <v>46</v>
      </c>
      <c r="D2448">
        <v>15</v>
      </c>
      <c r="E2448">
        <v>33</v>
      </c>
      <c r="F2448">
        <v>-18</v>
      </c>
      <c r="G2448">
        <v>-0.54545454545454497</v>
      </c>
      <c r="H2448" t="s">
        <v>81</v>
      </c>
    </row>
    <row r="2449" spans="1:8" x14ac:dyDescent="0.25">
      <c r="A2449" s="1">
        <v>43983</v>
      </c>
      <c r="B2449" t="s">
        <v>160</v>
      </c>
      <c r="C2449" t="s">
        <v>47</v>
      </c>
      <c r="D2449">
        <v>17</v>
      </c>
      <c r="E2449">
        <v>14.3</v>
      </c>
      <c r="F2449">
        <v>2.7</v>
      </c>
      <c r="G2449">
        <v>0.188811188811189</v>
      </c>
      <c r="H2449" t="s">
        <v>81</v>
      </c>
    </row>
    <row r="2450" spans="1:8" x14ac:dyDescent="0.25">
      <c r="A2450" s="1">
        <v>43983</v>
      </c>
      <c r="B2450" t="s">
        <v>160</v>
      </c>
      <c r="C2450" t="s">
        <v>48</v>
      </c>
      <c r="D2450">
        <v>14</v>
      </c>
      <c r="E2450">
        <v>20.9</v>
      </c>
      <c r="F2450">
        <v>-6.9</v>
      </c>
      <c r="G2450">
        <v>-0.33014354066985702</v>
      </c>
      <c r="H2450" t="s">
        <v>81</v>
      </c>
    </row>
    <row r="2451" spans="1:8" x14ac:dyDescent="0.25">
      <c r="A2451" s="1">
        <v>43983</v>
      </c>
      <c r="B2451" t="s">
        <v>160</v>
      </c>
      <c r="C2451" t="s">
        <v>50</v>
      </c>
      <c r="D2451">
        <v>94</v>
      </c>
      <c r="E2451">
        <v>97.9</v>
      </c>
      <c r="F2451">
        <v>-3.9000000000000101</v>
      </c>
      <c r="G2451">
        <v>-3.9836567926455603E-2</v>
      </c>
      <c r="H2451" t="s">
        <v>81</v>
      </c>
    </row>
    <row r="2452" spans="1:8" x14ac:dyDescent="0.25">
      <c r="A2452" s="1">
        <v>43983</v>
      </c>
      <c r="B2452" t="s">
        <v>13</v>
      </c>
      <c r="C2452" t="s">
        <v>46</v>
      </c>
      <c r="D2452">
        <v>174</v>
      </c>
      <c r="E2452">
        <v>189.2</v>
      </c>
      <c r="F2452">
        <v>-15.2</v>
      </c>
      <c r="G2452">
        <v>-8.0338266384778104E-2</v>
      </c>
      <c r="H2452" t="s">
        <v>81</v>
      </c>
    </row>
    <row r="2453" spans="1:8" x14ac:dyDescent="0.25">
      <c r="A2453" s="1">
        <v>43983</v>
      </c>
      <c r="B2453" t="s">
        <v>13</v>
      </c>
      <c r="C2453" t="s">
        <v>47</v>
      </c>
      <c r="D2453">
        <v>73</v>
      </c>
      <c r="E2453">
        <v>107.8</v>
      </c>
      <c r="F2453">
        <v>-34.799999999999997</v>
      </c>
      <c r="G2453">
        <v>-0.32282003710575102</v>
      </c>
      <c r="H2453" t="s">
        <v>81</v>
      </c>
    </row>
    <row r="2454" spans="1:8" x14ac:dyDescent="0.25">
      <c r="A2454" s="1">
        <v>43983</v>
      </c>
      <c r="B2454" t="s">
        <v>13</v>
      </c>
      <c r="C2454" t="s">
        <v>48</v>
      </c>
      <c r="D2454">
        <v>65</v>
      </c>
      <c r="E2454">
        <v>57.2</v>
      </c>
      <c r="F2454">
        <v>7.8</v>
      </c>
      <c r="G2454">
        <v>0.13636363636363599</v>
      </c>
      <c r="H2454" t="s">
        <v>81</v>
      </c>
    </row>
    <row r="2455" spans="1:8" x14ac:dyDescent="0.25">
      <c r="A2455" s="1">
        <v>43983</v>
      </c>
      <c r="B2455" t="s">
        <v>13</v>
      </c>
      <c r="C2455" t="s">
        <v>50</v>
      </c>
      <c r="D2455">
        <v>84</v>
      </c>
      <c r="E2455">
        <v>94.6</v>
      </c>
      <c r="F2455">
        <v>-10.6</v>
      </c>
      <c r="G2455">
        <v>-0.112050739957717</v>
      </c>
      <c r="H2455" t="s">
        <v>81</v>
      </c>
    </row>
    <row r="2456" spans="1:8" x14ac:dyDescent="0.25">
      <c r="A2456" s="1">
        <v>43983</v>
      </c>
      <c r="B2456" t="s">
        <v>95</v>
      </c>
      <c r="C2456" t="s">
        <v>46</v>
      </c>
      <c r="D2456">
        <v>706</v>
      </c>
      <c r="E2456">
        <v>693</v>
      </c>
      <c r="F2456">
        <v>13</v>
      </c>
      <c r="G2456">
        <v>1.8759018759018802E-2</v>
      </c>
      <c r="H2456" t="s">
        <v>81</v>
      </c>
    </row>
    <row r="2457" spans="1:8" x14ac:dyDescent="0.25">
      <c r="A2457" s="1">
        <v>43983</v>
      </c>
      <c r="B2457" t="s">
        <v>95</v>
      </c>
      <c r="C2457" t="s">
        <v>47</v>
      </c>
      <c r="D2457">
        <v>200</v>
      </c>
      <c r="E2457">
        <v>303.60000000000002</v>
      </c>
      <c r="F2457">
        <v>-103.6</v>
      </c>
      <c r="G2457">
        <v>-0.341238471673254</v>
      </c>
      <c r="H2457" t="s">
        <v>81</v>
      </c>
    </row>
    <row r="2458" spans="1:8" x14ac:dyDescent="0.25">
      <c r="A2458" s="1">
        <v>43983</v>
      </c>
      <c r="B2458" t="s">
        <v>95</v>
      </c>
      <c r="C2458" t="s">
        <v>48</v>
      </c>
      <c r="D2458">
        <v>189</v>
      </c>
      <c r="E2458">
        <v>216.7</v>
      </c>
      <c r="F2458">
        <v>-27.7</v>
      </c>
      <c r="G2458">
        <v>-0.12782648823258</v>
      </c>
      <c r="H2458" t="s">
        <v>81</v>
      </c>
    </row>
    <row r="2459" spans="1:8" x14ac:dyDescent="0.25">
      <c r="A2459" s="1">
        <v>43983</v>
      </c>
      <c r="B2459" t="s">
        <v>95</v>
      </c>
      <c r="C2459" t="s">
        <v>50</v>
      </c>
      <c r="D2459">
        <v>270</v>
      </c>
      <c r="E2459">
        <v>281.60000000000002</v>
      </c>
      <c r="F2459">
        <v>-11.6</v>
      </c>
      <c r="G2459">
        <v>-4.11931818181819E-2</v>
      </c>
      <c r="H2459" t="s">
        <v>81</v>
      </c>
    </row>
    <row r="2460" spans="1:8" x14ac:dyDescent="0.25">
      <c r="A2460" s="1">
        <v>43983</v>
      </c>
      <c r="B2460" t="s">
        <v>96</v>
      </c>
      <c r="C2460" t="s">
        <v>46</v>
      </c>
      <c r="D2460">
        <v>378</v>
      </c>
      <c r="E2460">
        <v>364.1</v>
      </c>
      <c r="F2460">
        <v>13.9</v>
      </c>
      <c r="G2460">
        <v>3.8176325185388597E-2</v>
      </c>
      <c r="H2460" t="s">
        <v>81</v>
      </c>
    </row>
    <row r="2461" spans="1:8" x14ac:dyDescent="0.25">
      <c r="A2461" s="1">
        <v>43983</v>
      </c>
      <c r="B2461" t="s">
        <v>96</v>
      </c>
      <c r="C2461" t="s">
        <v>47</v>
      </c>
      <c r="D2461">
        <v>292</v>
      </c>
      <c r="E2461">
        <v>583</v>
      </c>
      <c r="F2461">
        <v>-291</v>
      </c>
      <c r="G2461">
        <v>-0.49914236706689502</v>
      </c>
      <c r="H2461" t="s">
        <v>81</v>
      </c>
    </row>
    <row r="2462" spans="1:8" x14ac:dyDescent="0.25">
      <c r="A2462" s="1">
        <v>43983</v>
      </c>
      <c r="B2462" t="s">
        <v>96</v>
      </c>
      <c r="C2462" t="s">
        <v>48</v>
      </c>
      <c r="D2462">
        <v>205</v>
      </c>
      <c r="E2462">
        <v>287.10000000000002</v>
      </c>
      <c r="F2462">
        <v>-82.1</v>
      </c>
      <c r="G2462">
        <v>-0.28596307906652702</v>
      </c>
      <c r="H2462" t="s">
        <v>81</v>
      </c>
    </row>
    <row r="2463" spans="1:8" x14ac:dyDescent="0.25">
      <c r="A2463" s="1">
        <v>43983</v>
      </c>
      <c r="B2463" t="s">
        <v>96</v>
      </c>
      <c r="C2463" t="s">
        <v>50</v>
      </c>
      <c r="D2463">
        <v>521</v>
      </c>
      <c r="E2463">
        <v>739.2</v>
      </c>
      <c r="F2463">
        <v>-218.2</v>
      </c>
      <c r="G2463">
        <v>-0.29518398268398299</v>
      </c>
      <c r="H2463" t="s">
        <v>81</v>
      </c>
    </row>
    <row r="2464" spans="1:8" x14ac:dyDescent="0.25">
      <c r="A2464" s="1">
        <v>43983</v>
      </c>
      <c r="B2464" t="s">
        <v>161</v>
      </c>
      <c r="C2464" t="s">
        <v>46</v>
      </c>
      <c r="D2464">
        <v>60</v>
      </c>
      <c r="E2464">
        <v>58.3</v>
      </c>
      <c r="F2464">
        <v>1.7</v>
      </c>
      <c r="G2464">
        <v>2.9159519725557401E-2</v>
      </c>
      <c r="H2464" t="s">
        <v>81</v>
      </c>
    </row>
    <row r="2465" spans="1:8" x14ac:dyDescent="0.25">
      <c r="A2465" s="1">
        <v>43983</v>
      </c>
      <c r="B2465" t="s">
        <v>161</v>
      </c>
      <c r="C2465" t="s">
        <v>47</v>
      </c>
      <c r="D2465">
        <v>97</v>
      </c>
      <c r="E2465">
        <v>144.1</v>
      </c>
      <c r="F2465">
        <v>-47.1</v>
      </c>
      <c r="G2465">
        <v>-0.32685634975711297</v>
      </c>
      <c r="H2465" t="s">
        <v>81</v>
      </c>
    </row>
    <row r="2466" spans="1:8" x14ac:dyDescent="0.25">
      <c r="A2466" s="1">
        <v>43983</v>
      </c>
      <c r="B2466" t="s">
        <v>161</v>
      </c>
      <c r="C2466" t="s">
        <v>48</v>
      </c>
      <c r="D2466">
        <v>45</v>
      </c>
      <c r="E2466">
        <v>53.9</v>
      </c>
      <c r="F2466">
        <v>-8.9000000000000092</v>
      </c>
      <c r="G2466">
        <v>-0.16512059369202201</v>
      </c>
      <c r="H2466" t="s">
        <v>81</v>
      </c>
    </row>
    <row r="2467" spans="1:8" x14ac:dyDescent="0.25">
      <c r="A2467" s="1">
        <v>43983</v>
      </c>
      <c r="B2467" t="s">
        <v>161</v>
      </c>
      <c r="C2467" t="s">
        <v>50</v>
      </c>
      <c r="D2467">
        <v>329</v>
      </c>
      <c r="E2467">
        <v>429</v>
      </c>
      <c r="F2467">
        <v>-100</v>
      </c>
      <c r="G2467">
        <v>-0.23310023310023301</v>
      </c>
      <c r="H2467" t="s">
        <v>81</v>
      </c>
    </row>
    <row r="2468" spans="1:8" x14ac:dyDescent="0.25">
      <c r="A2468" s="1">
        <v>44013</v>
      </c>
      <c r="B2468" t="s">
        <v>80</v>
      </c>
      <c r="C2468" t="s">
        <v>46</v>
      </c>
      <c r="D2468">
        <v>5425</v>
      </c>
      <c r="E2468">
        <v>4969</v>
      </c>
      <c r="F2468">
        <v>456</v>
      </c>
      <c r="G2468">
        <v>9.1768967599114501E-2</v>
      </c>
      <c r="H2468" t="s">
        <v>81</v>
      </c>
    </row>
    <row r="2469" spans="1:8" x14ac:dyDescent="0.25">
      <c r="A2469" s="1">
        <v>44013</v>
      </c>
      <c r="B2469" t="s">
        <v>80</v>
      </c>
      <c r="C2469" t="s">
        <v>47</v>
      </c>
      <c r="D2469">
        <v>3859</v>
      </c>
      <c r="E2469">
        <v>5478</v>
      </c>
      <c r="F2469">
        <v>-1619</v>
      </c>
      <c r="G2469">
        <v>-0.295545819642205</v>
      </c>
      <c r="H2469" t="s">
        <v>81</v>
      </c>
    </row>
    <row r="2470" spans="1:8" x14ac:dyDescent="0.25">
      <c r="A2470" s="1">
        <v>44013</v>
      </c>
      <c r="B2470" t="s">
        <v>80</v>
      </c>
      <c r="C2470" t="s">
        <v>48</v>
      </c>
      <c r="D2470">
        <v>2828</v>
      </c>
      <c r="E2470">
        <v>3361</v>
      </c>
      <c r="F2470">
        <v>-533</v>
      </c>
      <c r="G2470">
        <v>-0.158583754834871</v>
      </c>
      <c r="H2470" t="s">
        <v>81</v>
      </c>
    </row>
    <row r="2471" spans="1:8" x14ac:dyDescent="0.25">
      <c r="A2471" s="1">
        <v>44013</v>
      </c>
      <c r="B2471" t="s">
        <v>80</v>
      </c>
      <c r="C2471" t="s">
        <v>49</v>
      </c>
      <c r="D2471">
        <v>295</v>
      </c>
      <c r="E2471">
        <v>1662</v>
      </c>
      <c r="F2471">
        <v>-1367</v>
      </c>
      <c r="G2471">
        <v>-0.82250300842358604</v>
      </c>
      <c r="H2471" t="s">
        <v>81</v>
      </c>
    </row>
    <row r="2472" spans="1:8" x14ac:dyDescent="0.25">
      <c r="A2472" s="1">
        <v>44013</v>
      </c>
      <c r="B2472" t="s">
        <v>80</v>
      </c>
      <c r="C2472" t="s">
        <v>50</v>
      </c>
      <c r="D2472">
        <v>8912</v>
      </c>
      <c r="E2472">
        <v>10882</v>
      </c>
      <c r="F2472">
        <v>-1970</v>
      </c>
      <c r="G2472">
        <v>-0.181032898364271</v>
      </c>
      <c r="H2472" t="s">
        <v>81</v>
      </c>
    </row>
    <row r="2473" spans="1:8" x14ac:dyDescent="0.25">
      <c r="A2473" s="1">
        <v>44013</v>
      </c>
      <c r="B2473" t="s">
        <v>145</v>
      </c>
      <c r="C2473" t="s">
        <v>46</v>
      </c>
      <c r="D2473">
        <v>141</v>
      </c>
      <c r="E2473">
        <v>184</v>
      </c>
      <c r="F2473">
        <v>-43</v>
      </c>
      <c r="G2473">
        <v>-0.233695652173913</v>
      </c>
      <c r="H2473" t="s">
        <v>81</v>
      </c>
    </row>
    <row r="2474" spans="1:8" x14ac:dyDescent="0.25">
      <c r="A2474" s="1">
        <v>44013</v>
      </c>
      <c r="B2474" t="s">
        <v>145</v>
      </c>
      <c r="C2474" t="s">
        <v>47</v>
      </c>
      <c r="D2474">
        <v>180</v>
      </c>
      <c r="E2474">
        <v>266</v>
      </c>
      <c r="F2474">
        <v>-86</v>
      </c>
      <c r="G2474">
        <v>-0.32330827067669199</v>
      </c>
      <c r="H2474" t="s">
        <v>81</v>
      </c>
    </row>
    <row r="2475" spans="1:8" x14ac:dyDescent="0.25">
      <c r="A2475" s="1">
        <v>44013</v>
      </c>
      <c r="B2475" t="s">
        <v>145</v>
      </c>
      <c r="C2475" t="s">
        <v>48</v>
      </c>
      <c r="D2475">
        <v>83</v>
      </c>
      <c r="E2475">
        <v>100</v>
      </c>
      <c r="F2475">
        <v>-17</v>
      </c>
      <c r="G2475">
        <v>-0.17</v>
      </c>
      <c r="H2475" t="s">
        <v>81</v>
      </c>
    </row>
    <row r="2476" spans="1:8" x14ac:dyDescent="0.25">
      <c r="A2476" s="1">
        <v>44013</v>
      </c>
      <c r="B2476" t="s">
        <v>145</v>
      </c>
      <c r="C2476" t="s">
        <v>50</v>
      </c>
      <c r="D2476">
        <v>296</v>
      </c>
      <c r="E2476">
        <v>349</v>
      </c>
      <c r="F2476">
        <v>-53</v>
      </c>
      <c r="G2476">
        <v>-0.15186246418338101</v>
      </c>
      <c r="H2476" t="s">
        <v>81</v>
      </c>
    </row>
    <row r="2477" spans="1:8" x14ac:dyDescent="0.25">
      <c r="A2477" s="1">
        <v>44013</v>
      </c>
      <c r="B2477" t="s">
        <v>83</v>
      </c>
      <c r="C2477" t="s">
        <v>46</v>
      </c>
      <c r="D2477">
        <v>28</v>
      </c>
      <c r="E2477">
        <v>30</v>
      </c>
      <c r="F2477">
        <v>-2</v>
      </c>
      <c r="G2477">
        <v>-6.6666666666666693E-2</v>
      </c>
      <c r="H2477" t="s">
        <v>81</v>
      </c>
    </row>
    <row r="2478" spans="1:8" x14ac:dyDescent="0.25">
      <c r="A2478" s="1">
        <v>44013</v>
      </c>
      <c r="B2478" t="s">
        <v>83</v>
      </c>
      <c r="C2478" t="s">
        <v>47</v>
      </c>
      <c r="D2478">
        <v>48</v>
      </c>
      <c r="E2478">
        <v>81</v>
      </c>
      <c r="F2478">
        <v>-33</v>
      </c>
      <c r="G2478">
        <v>-0.407407407407407</v>
      </c>
      <c r="H2478" t="s">
        <v>81</v>
      </c>
    </row>
    <row r="2479" spans="1:8" x14ac:dyDescent="0.25">
      <c r="A2479" s="1">
        <v>44013</v>
      </c>
      <c r="B2479" t="s">
        <v>83</v>
      </c>
      <c r="C2479" t="s">
        <v>48</v>
      </c>
      <c r="D2479">
        <v>43</v>
      </c>
      <c r="E2479">
        <v>65</v>
      </c>
      <c r="F2479">
        <v>-22</v>
      </c>
      <c r="G2479">
        <v>-0.33846153846153798</v>
      </c>
      <c r="H2479" t="s">
        <v>81</v>
      </c>
    </row>
    <row r="2480" spans="1:8" x14ac:dyDescent="0.25">
      <c r="A2480" s="1">
        <v>44013</v>
      </c>
      <c r="B2480" t="s">
        <v>83</v>
      </c>
      <c r="C2480" t="s">
        <v>50</v>
      </c>
      <c r="D2480">
        <v>56</v>
      </c>
      <c r="E2480">
        <v>70</v>
      </c>
      <c r="F2480">
        <v>-14</v>
      </c>
      <c r="G2480">
        <v>-0.2</v>
      </c>
      <c r="H2480" t="s">
        <v>81</v>
      </c>
    </row>
    <row r="2481" spans="1:8" x14ac:dyDescent="0.25">
      <c r="A2481" s="1">
        <v>44013</v>
      </c>
      <c r="B2481" t="s">
        <v>84</v>
      </c>
      <c r="C2481" t="s">
        <v>46</v>
      </c>
      <c r="D2481">
        <v>240</v>
      </c>
      <c r="E2481">
        <v>213</v>
      </c>
      <c r="F2481">
        <v>27</v>
      </c>
      <c r="G2481">
        <v>0.12676056338028199</v>
      </c>
      <c r="H2481" t="s">
        <v>81</v>
      </c>
    </row>
    <row r="2482" spans="1:8" x14ac:dyDescent="0.25">
      <c r="A2482" s="1">
        <v>44013</v>
      </c>
      <c r="B2482" t="s">
        <v>84</v>
      </c>
      <c r="C2482" t="s">
        <v>47</v>
      </c>
      <c r="D2482">
        <v>58</v>
      </c>
      <c r="E2482">
        <v>77</v>
      </c>
      <c r="F2482">
        <v>-19</v>
      </c>
      <c r="G2482">
        <v>-0.246753246753247</v>
      </c>
      <c r="H2482" t="s">
        <v>81</v>
      </c>
    </row>
    <row r="2483" spans="1:8" x14ac:dyDescent="0.25">
      <c r="A2483" s="1">
        <v>44013</v>
      </c>
      <c r="B2483" t="s">
        <v>84</v>
      </c>
      <c r="C2483" t="s">
        <v>48</v>
      </c>
      <c r="D2483">
        <v>130</v>
      </c>
      <c r="E2483">
        <v>158</v>
      </c>
      <c r="F2483">
        <v>-28</v>
      </c>
      <c r="G2483">
        <v>-0.177215189873418</v>
      </c>
      <c r="H2483" t="s">
        <v>81</v>
      </c>
    </row>
    <row r="2484" spans="1:8" x14ac:dyDescent="0.25">
      <c r="A2484" s="1">
        <v>44013</v>
      </c>
      <c r="B2484" t="s">
        <v>84</v>
      </c>
      <c r="C2484" t="s">
        <v>50</v>
      </c>
      <c r="D2484">
        <v>12</v>
      </c>
      <c r="E2484">
        <v>7</v>
      </c>
      <c r="F2484">
        <v>5</v>
      </c>
      <c r="G2484">
        <v>0.71428571428571397</v>
      </c>
      <c r="H2484" t="s">
        <v>81</v>
      </c>
    </row>
    <row r="2485" spans="1:8" x14ac:dyDescent="0.25">
      <c r="A2485" s="1">
        <v>44013</v>
      </c>
      <c r="B2485" t="s">
        <v>85</v>
      </c>
      <c r="C2485" t="s">
        <v>46</v>
      </c>
      <c r="D2485">
        <v>138</v>
      </c>
      <c r="E2485">
        <v>113</v>
      </c>
      <c r="F2485">
        <v>25</v>
      </c>
      <c r="G2485">
        <v>0.221238938053097</v>
      </c>
      <c r="H2485" t="s">
        <v>81</v>
      </c>
    </row>
    <row r="2486" spans="1:8" x14ac:dyDescent="0.25">
      <c r="A2486" s="1">
        <v>44013</v>
      </c>
      <c r="B2486" t="s">
        <v>85</v>
      </c>
      <c r="C2486" t="s">
        <v>47</v>
      </c>
      <c r="D2486">
        <v>229</v>
      </c>
      <c r="E2486">
        <v>227</v>
      </c>
      <c r="F2486">
        <v>2</v>
      </c>
      <c r="G2486">
        <v>8.8105726872246704E-3</v>
      </c>
      <c r="H2486" t="s">
        <v>81</v>
      </c>
    </row>
    <row r="2487" spans="1:8" x14ac:dyDescent="0.25">
      <c r="A2487" s="1">
        <v>44013</v>
      </c>
      <c r="B2487" t="s">
        <v>85</v>
      </c>
      <c r="C2487" t="s">
        <v>48</v>
      </c>
      <c r="D2487">
        <v>110</v>
      </c>
      <c r="E2487">
        <v>180</v>
      </c>
      <c r="F2487">
        <v>-70</v>
      </c>
      <c r="G2487">
        <v>-0.38888888888888901</v>
      </c>
      <c r="H2487" t="s">
        <v>81</v>
      </c>
    </row>
    <row r="2488" spans="1:8" x14ac:dyDescent="0.25">
      <c r="A2488" s="1">
        <v>44013</v>
      </c>
      <c r="B2488" t="s">
        <v>85</v>
      </c>
      <c r="C2488" t="s">
        <v>49</v>
      </c>
      <c r="D2488">
        <v>115</v>
      </c>
      <c r="E2488">
        <v>1292</v>
      </c>
      <c r="F2488">
        <v>-1177</v>
      </c>
      <c r="G2488">
        <v>-0.91099071207430304</v>
      </c>
      <c r="H2488" t="s">
        <v>81</v>
      </c>
    </row>
    <row r="2489" spans="1:8" x14ac:dyDescent="0.25">
      <c r="A2489" s="1">
        <v>44013</v>
      </c>
      <c r="B2489" t="s">
        <v>85</v>
      </c>
      <c r="C2489" t="s">
        <v>50</v>
      </c>
      <c r="D2489">
        <v>2115</v>
      </c>
      <c r="E2489">
        <v>2133</v>
      </c>
      <c r="F2489">
        <v>-18</v>
      </c>
      <c r="G2489">
        <v>-8.4388185654008397E-3</v>
      </c>
      <c r="H2489" t="s">
        <v>81</v>
      </c>
    </row>
    <row r="2490" spans="1:8" x14ac:dyDescent="0.25">
      <c r="A2490" s="1">
        <v>44013</v>
      </c>
      <c r="B2490" t="s">
        <v>146</v>
      </c>
      <c r="C2490" t="s">
        <v>46</v>
      </c>
      <c r="D2490">
        <v>25</v>
      </c>
      <c r="E2490">
        <v>32</v>
      </c>
      <c r="F2490">
        <v>-7</v>
      </c>
      <c r="G2490">
        <v>-0.21875</v>
      </c>
      <c r="H2490" t="s">
        <v>81</v>
      </c>
    </row>
    <row r="2491" spans="1:8" x14ac:dyDescent="0.25">
      <c r="A2491" s="1">
        <v>44013</v>
      </c>
      <c r="B2491" t="s">
        <v>146</v>
      </c>
      <c r="C2491" t="s">
        <v>47</v>
      </c>
      <c r="D2491">
        <v>23</v>
      </c>
      <c r="E2491">
        <v>37</v>
      </c>
      <c r="F2491">
        <v>-14</v>
      </c>
      <c r="G2491">
        <v>-0.37837837837837801</v>
      </c>
      <c r="H2491" t="s">
        <v>81</v>
      </c>
    </row>
    <row r="2492" spans="1:8" x14ac:dyDescent="0.25">
      <c r="A2492" s="1">
        <v>44013</v>
      </c>
      <c r="B2492" t="s">
        <v>146</v>
      </c>
      <c r="C2492" t="s">
        <v>48</v>
      </c>
      <c r="D2492">
        <v>19</v>
      </c>
      <c r="E2492">
        <v>19</v>
      </c>
      <c r="F2492">
        <v>0</v>
      </c>
      <c r="G2492">
        <v>0</v>
      </c>
      <c r="H2492" t="s">
        <v>81</v>
      </c>
    </row>
    <row r="2493" spans="1:8" x14ac:dyDescent="0.25">
      <c r="A2493" s="1">
        <v>44013</v>
      </c>
      <c r="B2493" t="s">
        <v>146</v>
      </c>
      <c r="C2493" t="s">
        <v>49</v>
      </c>
      <c r="D2493">
        <v>43</v>
      </c>
      <c r="E2493">
        <v>71</v>
      </c>
      <c r="F2493">
        <v>-28</v>
      </c>
      <c r="G2493">
        <v>-0.39436619718309901</v>
      </c>
      <c r="H2493" t="s">
        <v>81</v>
      </c>
    </row>
    <row r="2494" spans="1:8" x14ac:dyDescent="0.25">
      <c r="A2494" s="1">
        <v>44013</v>
      </c>
      <c r="B2494" t="s">
        <v>146</v>
      </c>
      <c r="C2494" t="s">
        <v>50</v>
      </c>
      <c r="D2494">
        <v>57</v>
      </c>
      <c r="E2494">
        <v>44</v>
      </c>
      <c r="F2494">
        <v>13</v>
      </c>
      <c r="G2494">
        <v>0.29545454545454503</v>
      </c>
      <c r="H2494" t="s">
        <v>81</v>
      </c>
    </row>
    <row r="2495" spans="1:8" x14ac:dyDescent="0.25">
      <c r="A2495" s="1">
        <v>44013</v>
      </c>
      <c r="B2495" t="s">
        <v>86</v>
      </c>
      <c r="C2495" t="s">
        <v>46</v>
      </c>
      <c r="D2495">
        <v>752</v>
      </c>
      <c r="E2495">
        <v>699</v>
      </c>
      <c r="F2495">
        <v>53</v>
      </c>
      <c r="G2495">
        <v>7.5822603719599396E-2</v>
      </c>
      <c r="H2495" t="s">
        <v>81</v>
      </c>
    </row>
    <row r="2496" spans="1:8" x14ac:dyDescent="0.25">
      <c r="A2496" s="1">
        <v>44013</v>
      </c>
      <c r="B2496" t="s">
        <v>86</v>
      </c>
      <c r="C2496" t="s">
        <v>47</v>
      </c>
      <c r="D2496">
        <v>404</v>
      </c>
      <c r="E2496">
        <v>646</v>
      </c>
      <c r="F2496">
        <v>-242</v>
      </c>
      <c r="G2496">
        <v>-0.37461300309597501</v>
      </c>
      <c r="H2496" t="s">
        <v>81</v>
      </c>
    </row>
    <row r="2497" spans="1:8" x14ac:dyDescent="0.25">
      <c r="A2497" s="1">
        <v>44013</v>
      </c>
      <c r="B2497" t="s">
        <v>86</v>
      </c>
      <c r="C2497" t="s">
        <v>48</v>
      </c>
      <c r="D2497">
        <v>309</v>
      </c>
      <c r="E2497">
        <v>345</v>
      </c>
      <c r="F2497">
        <v>-36</v>
      </c>
      <c r="G2497">
        <v>-0.104347826086957</v>
      </c>
      <c r="H2497" t="s">
        <v>81</v>
      </c>
    </row>
    <row r="2498" spans="1:8" x14ac:dyDescent="0.25">
      <c r="A2498" s="1">
        <v>44013</v>
      </c>
      <c r="B2498" t="s">
        <v>86</v>
      </c>
      <c r="C2498" t="s">
        <v>49</v>
      </c>
      <c r="D2498">
        <v>137</v>
      </c>
      <c r="E2498">
        <v>299</v>
      </c>
      <c r="F2498">
        <v>-162</v>
      </c>
      <c r="G2498">
        <v>-0.54180602006689005</v>
      </c>
      <c r="H2498" t="s">
        <v>81</v>
      </c>
    </row>
    <row r="2499" spans="1:8" x14ac:dyDescent="0.25">
      <c r="A2499" s="1">
        <v>44013</v>
      </c>
      <c r="B2499" t="s">
        <v>86</v>
      </c>
      <c r="C2499" t="s">
        <v>50</v>
      </c>
      <c r="D2499">
        <v>1114</v>
      </c>
      <c r="E2499">
        <v>1243</v>
      </c>
      <c r="F2499">
        <v>-129</v>
      </c>
      <c r="G2499">
        <v>-0.103781174577635</v>
      </c>
      <c r="H2499" t="s">
        <v>81</v>
      </c>
    </row>
    <row r="2500" spans="1:8" x14ac:dyDescent="0.25">
      <c r="A2500" s="1">
        <v>44013</v>
      </c>
      <c r="B2500" t="s">
        <v>87</v>
      </c>
      <c r="C2500" t="s">
        <v>46</v>
      </c>
      <c r="D2500">
        <v>28</v>
      </c>
      <c r="E2500">
        <v>30</v>
      </c>
      <c r="F2500">
        <v>-2</v>
      </c>
      <c r="G2500">
        <v>-6.6666666666666693E-2</v>
      </c>
      <c r="H2500" t="s">
        <v>81</v>
      </c>
    </row>
    <row r="2501" spans="1:8" x14ac:dyDescent="0.25">
      <c r="A2501" s="1">
        <v>44013</v>
      </c>
      <c r="B2501" t="s">
        <v>87</v>
      </c>
      <c r="C2501" t="s">
        <v>47</v>
      </c>
      <c r="D2501">
        <v>90</v>
      </c>
      <c r="E2501">
        <v>117</v>
      </c>
      <c r="F2501">
        <v>-27</v>
      </c>
      <c r="G2501">
        <v>-0.230769230769231</v>
      </c>
      <c r="H2501" t="s">
        <v>81</v>
      </c>
    </row>
    <row r="2502" spans="1:8" x14ac:dyDescent="0.25">
      <c r="A2502" s="1">
        <v>44013</v>
      </c>
      <c r="B2502" t="s">
        <v>87</v>
      </c>
      <c r="C2502" t="s">
        <v>48</v>
      </c>
      <c r="D2502">
        <v>46</v>
      </c>
      <c r="E2502">
        <v>46</v>
      </c>
      <c r="F2502">
        <v>0</v>
      </c>
      <c r="G2502">
        <v>0</v>
      </c>
      <c r="H2502" t="s">
        <v>81</v>
      </c>
    </row>
    <row r="2503" spans="1:8" x14ac:dyDescent="0.25">
      <c r="A2503" s="1">
        <v>44013</v>
      </c>
      <c r="B2503" t="s">
        <v>87</v>
      </c>
      <c r="C2503" t="s">
        <v>50</v>
      </c>
      <c r="D2503">
        <v>58</v>
      </c>
      <c r="E2503">
        <v>64</v>
      </c>
      <c r="F2503">
        <v>-6</v>
      </c>
      <c r="G2503">
        <v>-9.375E-2</v>
      </c>
      <c r="H2503" t="s">
        <v>81</v>
      </c>
    </row>
    <row r="2504" spans="1:8" x14ac:dyDescent="0.25">
      <c r="A2504" s="1">
        <v>44013</v>
      </c>
      <c r="B2504" t="s">
        <v>88</v>
      </c>
      <c r="C2504" t="s">
        <v>46</v>
      </c>
      <c r="D2504">
        <v>264</v>
      </c>
      <c r="E2504">
        <v>264</v>
      </c>
      <c r="F2504">
        <v>0</v>
      </c>
      <c r="G2504">
        <v>0</v>
      </c>
      <c r="H2504" t="s">
        <v>81</v>
      </c>
    </row>
    <row r="2505" spans="1:8" x14ac:dyDescent="0.25">
      <c r="A2505" s="1">
        <v>44013</v>
      </c>
      <c r="B2505" t="s">
        <v>88</v>
      </c>
      <c r="C2505" t="s">
        <v>47</v>
      </c>
      <c r="D2505">
        <v>244</v>
      </c>
      <c r="E2505">
        <v>301</v>
      </c>
      <c r="F2505">
        <v>-57</v>
      </c>
      <c r="G2505">
        <v>-0.18936877076412001</v>
      </c>
      <c r="H2505" t="s">
        <v>81</v>
      </c>
    </row>
    <row r="2506" spans="1:8" x14ac:dyDescent="0.25">
      <c r="A2506" s="1">
        <v>44013</v>
      </c>
      <c r="B2506" t="s">
        <v>88</v>
      </c>
      <c r="C2506" t="s">
        <v>48</v>
      </c>
      <c r="D2506">
        <v>165</v>
      </c>
      <c r="E2506">
        <v>166</v>
      </c>
      <c r="F2506">
        <v>-1</v>
      </c>
      <c r="G2506">
        <v>-6.0240963855421699E-3</v>
      </c>
      <c r="H2506" t="s">
        <v>81</v>
      </c>
    </row>
    <row r="2507" spans="1:8" x14ac:dyDescent="0.25">
      <c r="A2507" s="1">
        <v>44013</v>
      </c>
      <c r="B2507" t="s">
        <v>88</v>
      </c>
      <c r="C2507" t="s">
        <v>49</v>
      </c>
      <c r="D2507">
        <v>43</v>
      </c>
      <c r="E2507">
        <v>71</v>
      </c>
      <c r="F2507">
        <v>-28</v>
      </c>
      <c r="G2507">
        <v>-0.39436619718309901</v>
      </c>
      <c r="H2507" t="s">
        <v>81</v>
      </c>
    </row>
    <row r="2508" spans="1:8" x14ac:dyDescent="0.25">
      <c r="A2508" s="1">
        <v>44013</v>
      </c>
      <c r="B2508" t="s">
        <v>88</v>
      </c>
      <c r="C2508" t="s">
        <v>50</v>
      </c>
      <c r="D2508">
        <v>644</v>
      </c>
      <c r="E2508">
        <v>697</v>
      </c>
      <c r="F2508">
        <v>-53</v>
      </c>
      <c r="G2508">
        <v>-7.60401721664275E-2</v>
      </c>
      <c r="H2508" t="s">
        <v>81</v>
      </c>
    </row>
    <row r="2509" spans="1:8" x14ac:dyDescent="0.25">
      <c r="A2509" s="1">
        <v>44013</v>
      </c>
      <c r="B2509" t="s">
        <v>89</v>
      </c>
      <c r="C2509" t="s">
        <v>46</v>
      </c>
      <c r="D2509">
        <v>647</v>
      </c>
      <c r="E2509">
        <v>587</v>
      </c>
      <c r="F2509">
        <v>60</v>
      </c>
      <c r="G2509">
        <v>0.10221465076661</v>
      </c>
      <c r="H2509" t="s">
        <v>81</v>
      </c>
    </row>
    <row r="2510" spans="1:8" x14ac:dyDescent="0.25">
      <c r="A2510" s="1">
        <v>44013</v>
      </c>
      <c r="B2510" t="s">
        <v>89</v>
      </c>
      <c r="C2510" t="s">
        <v>47</v>
      </c>
      <c r="D2510">
        <v>437</v>
      </c>
      <c r="E2510">
        <v>656</v>
      </c>
      <c r="F2510">
        <v>-219</v>
      </c>
      <c r="G2510">
        <v>-0.333841463414634</v>
      </c>
      <c r="H2510" t="s">
        <v>81</v>
      </c>
    </row>
    <row r="2511" spans="1:8" x14ac:dyDescent="0.25">
      <c r="A2511" s="1">
        <v>44013</v>
      </c>
      <c r="B2511" t="s">
        <v>89</v>
      </c>
      <c r="C2511" t="s">
        <v>48</v>
      </c>
      <c r="D2511">
        <v>317</v>
      </c>
      <c r="E2511">
        <v>322</v>
      </c>
      <c r="F2511">
        <v>-5</v>
      </c>
      <c r="G2511">
        <v>-1.5527950310559001E-2</v>
      </c>
      <c r="H2511" t="s">
        <v>81</v>
      </c>
    </row>
    <row r="2512" spans="1:8" x14ac:dyDescent="0.25">
      <c r="A2512" s="1">
        <v>44013</v>
      </c>
      <c r="B2512" t="s">
        <v>89</v>
      </c>
      <c r="C2512" t="s">
        <v>50</v>
      </c>
      <c r="D2512">
        <v>492</v>
      </c>
      <c r="E2512">
        <v>609</v>
      </c>
      <c r="F2512">
        <v>-117</v>
      </c>
      <c r="G2512">
        <v>-0.19211822660098499</v>
      </c>
      <c r="H2512" t="s">
        <v>81</v>
      </c>
    </row>
    <row r="2513" spans="1:8" x14ac:dyDescent="0.25">
      <c r="A2513" s="1">
        <v>44013</v>
      </c>
      <c r="B2513" t="s">
        <v>90</v>
      </c>
      <c r="C2513" t="s">
        <v>46</v>
      </c>
      <c r="D2513">
        <v>97</v>
      </c>
      <c r="E2513">
        <v>64</v>
      </c>
      <c r="F2513">
        <v>33</v>
      </c>
      <c r="G2513">
        <v>0.515625</v>
      </c>
      <c r="H2513" t="s">
        <v>81</v>
      </c>
    </row>
    <row r="2514" spans="1:8" x14ac:dyDescent="0.25">
      <c r="A2514" s="1">
        <v>44013</v>
      </c>
      <c r="B2514" t="s">
        <v>90</v>
      </c>
      <c r="C2514" t="s">
        <v>47</v>
      </c>
      <c r="D2514">
        <v>144</v>
      </c>
      <c r="E2514">
        <v>195</v>
      </c>
      <c r="F2514">
        <v>-51</v>
      </c>
      <c r="G2514">
        <v>-0.261538461538462</v>
      </c>
      <c r="H2514" t="s">
        <v>81</v>
      </c>
    </row>
    <row r="2515" spans="1:8" x14ac:dyDescent="0.25">
      <c r="A2515" s="1">
        <v>44013</v>
      </c>
      <c r="B2515" t="s">
        <v>90</v>
      </c>
      <c r="C2515" t="s">
        <v>48</v>
      </c>
      <c r="D2515">
        <v>107</v>
      </c>
      <c r="E2515">
        <v>133</v>
      </c>
      <c r="F2515">
        <v>-26</v>
      </c>
      <c r="G2515">
        <v>-0.19548872180451099</v>
      </c>
      <c r="H2515" t="s">
        <v>81</v>
      </c>
    </row>
    <row r="2516" spans="1:8" x14ac:dyDescent="0.25">
      <c r="A2516" s="1">
        <v>44013</v>
      </c>
      <c r="B2516" t="s">
        <v>90</v>
      </c>
      <c r="C2516" t="s">
        <v>50</v>
      </c>
      <c r="D2516">
        <v>447</v>
      </c>
      <c r="E2516">
        <v>519</v>
      </c>
      <c r="F2516">
        <v>-72</v>
      </c>
      <c r="G2516">
        <v>-0.13872832369942201</v>
      </c>
      <c r="H2516" t="s">
        <v>81</v>
      </c>
    </row>
    <row r="2517" spans="1:8" x14ac:dyDescent="0.25">
      <c r="A2517" s="1">
        <v>44013</v>
      </c>
      <c r="B2517" t="s">
        <v>147</v>
      </c>
      <c r="C2517" t="s">
        <v>46</v>
      </c>
      <c r="D2517">
        <v>24</v>
      </c>
      <c r="E2517">
        <v>26</v>
      </c>
      <c r="F2517">
        <v>-2</v>
      </c>
      <c r="G2517">
        <v>-7.69230769230769E-2</v>
      </c>
      <c r="H2517" t="s">
        <v>81</v>
      </c>
    </row>
    <row r="2518" spans="1:8" x14ac:dyDescent="0.25">
      <c r="A2518" s="1">
        <v>44013</v>
      </c>
      <c r="B2518" t="s">
        <v>147</v>
      </c>
      <c r="C2518" t="s">
        <v>47</v>
      </c>
      <c r="D2518">
        <v>20</v>
      </c>
      <c r="E2518">
        <v>30</v>
      </c>
      <c r="F2518">
        <v>-10</v>
      </c>
      <c r="G2518">
        <v>-0.33333333333333298</v>
      </c>
      <c r="H2518" t="s">
        <v>81</v>
      </c>
    </row>
    <row r="2519" spans="1:8" x14ac:dyDescent="0.25">
      <c r="A2519" s="1">
        <v>44013</v>
      </c>
      <c r="B2519" t="s">
        <v>147</v>
      </c>
      <c r="C2519" t="s">
        <v>48</v>
      </c>
      <c r="D2519">
        <v>15</v>
      </c>
      <c r="E2519">
        <v>24</v>
      </c>
      <c r="F2519">
        <v>-9</v>
      </c>
      <c r="G2519">
        <v>-0.375</v>
      </c>
      <c r="H2519" t="s">
        <v>81</v>
      </c>
    </row>
    <row r="2520" spans="1:8" x14ac:dyDescent="0.25">
      <c r="A2520" s="1">
        <v>44013</v>
      </c>
      <c r="B2520" t="s">
        <v>147</v>
      </c>
      <c r="C2520" t="s">
        <v>50</v>
      </c>
      <c r="D2520">
        <v>57</v>
      </c>
      <c r="E2520">
        <v>77</v>
      </c>
      <c r="F2520">
        <v>-20</v>
      </c>
      <c r="G2520">
        <v>-0.25974025974025999</v>
      </c>
      <c r="H2520" t="s">
        <v>81</v>
      </c>
    </row>
    <row r="2521" spans="1:8" x14ac:dyDescent="0.25">
      <c r="A2521" s="1">
        <v>44013</v>
      </c>
      <c r="B2521" t="s">
        <v>148</v>
      </c>
      <c r="C2521" t="s">
        <v>46</v>
      </c>
      <c r="D2521">
        <v>217</v>
      </c>
      <c r="E2521">
        <v>206</v>
      </c>
      <c r="F2521">
        <v>11</v>
      </c>
      <c r="G2521">
        <v>5.3398058252427202E-2</v>
      </c>
      <c r="H2521" t="s">
        <v>81</v>
      </c>
    </row>
    <row r="2522" spans="1:8" x14ac:dyDescent="0.25">
      <c r="A2522" s="1">
        <v>44013</v>
      </c>
      <c r="B2522" t="s">
        <v>148</v>
      </c>
      <c r="C2522" t="s">
        <v>47</v>
      </c>
      <c r="D2522">
        <v>168</v>
      </c>
      <c r="E2522">
        <v>224</v>
      </c>
      <c r="F2522">
        <v>-56</v>
      </c>
      <c r="G2522">
        <v>-0.25</v>
      </c>
      <c r="H2522" t="s">
        <v>81</v>
      </c>
    </row>
    <row r="2523" spans="1:8" x14ac:dyDescent="0.25">
      <c r="A2523" s="1">
        <v>44013</v>
      </c>
      <c r="B2523" t="s">
        <v>148</v>
      </c>
      <c r="C2523" t="s">
        <v>48</v>
      </c>
      <c r="D2523">
        <v>123</v>
      </c>
      <c r="E2523">
        <v>143</v>
      </c>
      <c r="F2523">
        <v>-20</v>
      </c>
      <c r="G2523">
        <v>-0.13986013986014001</v>
      </c>
      <c r="H2523" t="s">
        <v>81</v>
      </c>
    </row>
    <row r="2524" spans="1:8" x14ac:dyDescent="0.25">
      <c r="A2524" s="1">
        <v>44013</v>
      </c>
      <c r="B2524" t="s">
        <v>148</v>
      </c>
      <c r="C2524" t="s">
        <v>50</v>
      </c>
      <c r="D2524">
        <v>173</v>
      </c>
      <c r="E2524">
        <v>236</v>
      </c>
      <c r="F2524">
        <v>-63</v>
      </c>
      <c r="G2524">
        <v>-0.266949152542373</v>
      </c>
      <c r="H2524" t="s">
        <v>81</v>
      </c>
    </row>
    <row r="2525" spans="1:8" x14ac:dyDescent="0.25">
      <c r="A2525" s="1">
        <v>44013</v>
      </c>
      <c r="B2525" t="s">
        <v>149</v>
      </c>
      <c r="C2525" t="s">
        <v>46</v>
      </c>
      <c r="D2525">
        <v>51</v>
      </c>
      <c r="E2525">
        <v>44</v>
      </c>
      <c r="F2525">
        <v>7</v>
      </c>
      <c r="G2525">
        <v>0.15909090909090901</v>
      </c>
      <c r="H2525" t="s">
        <v>81</v>
      </c>
    </row>
    <row r="2526" spans="1:8" x14ac:dyDescent="0.25">
      <c r="A2526" s="1">
        <v>44013</v>
      </c>
      <c r="B2526" t="s">
        <v>149</v>
      </c>
      <c r="C2526" t="s">
        <v>47</v>
      </c>
      <c r="D2526">
        <v>116</v>
      </c>
      <c r="E2526">
        <v>150</v>
      </c>
      <c r="F2526">
        <v>-34</v>
      </c>
      <c r="G2526">
        <v>-0.22666666666666699</v>
      </c>
      <c r="H2526" t="s">
        <v>81</v>
      </c>
    </row>
    <row r="2527" spans="1:8" x14ac:dyDescent="0.25">
      <c r="A2527" s="1">
        <v>44013</v>
      </c>
      <c r="B2527" t="s">
        <v>149</v>
      </c>
      <c r="C2527" t="s">
        <v>48</v>
      </c>
      <c r="D2527">
        <v>91</v>
      </c>
      <c r="E2527">
        <v>108</v>
      </c>
      <c r="F2527">
        <v>-17</v>
      </c>
      <c r="G2527">
        <v>-0.157407407407407</v>
      </c>
      <c r="H2527" t="s">
        <v>81</v>
      </c>
    </row>
    <row r="2528" spans="1:8" x14ac:dyDescent="0.25">
      <c r="A2528" s="1">
        <v>44013</v>
      </c>
      <c r="B2528" t="s">
        <v>149</v>
      </c>
      <c r="C2528" t="s">
        <v>50</v>
      </c>
      <c r="D2528">
        <v>360</v>
      </c>
      <c r="E2528">
        <v>399</v>
      </c>
      <c r="F2528">
        <v>-39</v>
      </c>
      <c r="G2528">
        <v>-9.7744360902255606E-2</v>
      </c>
      <c r="H2528" t="s">
        <v>81</v>
      </c>
    </row>
    <row r="2529" spans="1:8" x14ac:dyDescent="0.25">
      <c r="A2529" s="1">
        <v>44013</v>
      </c>
      <c r="B2529" t="s">
        <v>150</v>
      </c>
      <c r="C2529" t="s">
        <v>46</v>
      </c>
      <c r="D2529">
        <v>215</v>
      </c>
      <c r="E2529">
        <v>178</v>
      </c>
      <c r="F2529">
        <v>37</v>
      </c>
      <c r="G2529">
        <v>0.20786516853932599</v>
      </c>
      <c r="H2529" t="s">
        <v>81</v>
      </c>
    </row>
    <row r="2530" spans="1:8" x14ac:dyDescent="0.25">
      <c r="A2530" s="1">
        <v>44013</v>
      </c>
      <c r="B2530" t="s">
        <v>150</v>
      </c>
      <c r="C2530" t="s">
        <v>47</v>
      </c>
      <c r="D2530">
        <v>76</v>
      </c>
      <c r="E2530">
        <v>130</v>
      </c>
      <c r="F2530">
        <v>-54</v>
      </c>
      <c r="G2530">
        <v>-0.41538461538461502</v>
      </c>
      <c r="H2530" t="s">
        <v>81</v>
      </c>
    </row>
    <row r="2531" spans="1:8" x14ac:dyDescent="0.25">
      <c r="A2531" s="1">
        <v>44013</v>
      </c>
      <c r="B2531" t="s">
        <v>150</v>
      </c>
      <c r="C2531" t="s">
        <v>48</v>
      </c>
      <c r="D2531">
        <v>72</v>
      </c>
      <c r="E2531">
        <v>81</v>
      </c>
      <c r="F2531">
        <v>-9</v>
      </c>
      <c r="G2531">
        <v>-0.11111111111111099</v>
      </c>
      <c r="H2531" t="s">
        <v>81</v>
      </c>
    </row>
    <row r="2532" spans="1:8" x14ac:dyDescent="0.25">
      <c r="A2532" s="1">
        <v>44013</v>
      </c>
      <c r="B2532" t="s">
        <v>150</v>
      </c>
      <c r="C2532" t="s">
        <v>50</v>
      </c>
      <c r="D2532">
        <v>81</v>
      </c>
      <c r="E2532">
        <v>66</v>
      </c>
      <c r="F2532">
        <v>15</v>
      </c>
      <c r="G2532">
        <v>0.22727272727272699</v>
      </c>
      <c r="H2532" t="s">
        <v>81</v>
      </c>
    </row>
    <row r="2533" spans="1:8" x14ac:dyDescent="0.25">
      <c r="A2533" s="1">
        <v>44013</v>
      </c>
      <c r="B2533" t="s">
        <v>91</v>
      </c>
      <c r="C2533" t="s">
        <v>46</v>
      </c>
      <c r="D2533">
        <v>1290</v>
      </c>
      <c r="E2533">
        <v>1097</v>
      </c>
      <c r="F2533">
        <v>193</v>
      </c>
      <c r="G2533">
        <v>0.17593436645396501</v>
      </c>
      <c r="H2533" t="s">
        <v>81</v>
      </c>
    </row>
    <row r="2534" spans="1:8" x14ac:dyDescent="0.25">
      <c r="A2534" s="1">
        <v>44013</v>
      </c>
      <c r="B2534" t="s">
        <v>91</v>
      </c>
      <c r="C2534" t="s">
        <v>47</v>
      </c>
      <c r="D2534">
        <v>560</v>
      </c>
      <c r="E2534">
        <v>737</v>
      </c>
      <c r="F2534">
        <v>-177</v>
      </c>
      <c r="G2534">
        <v>-0.24016282225237401</v>
      </c>
      <c r="H2534" t="s">
        <v>81</v>
      </c>
    </row>
    <row r="2535" spans="1:8" x14ac:dyDescent="0.25">
      <c r="A2535" s="1">
        <v>44013</v>
      </c>
      <c r="B2535" t="s">
        <v>91</v>
      </c>
      <c r="C2535" t="s">
        <v>48</v>
      </c>
      <c r="D2535">
        <v>656</v>
      </c>
      <c r="E2535">
        <v>722</v>
      </c>
      <c r="F2535">
        <v>-66</v>
      </c>
      <c r="G2535">
        <v>-9.1412742382271497E-2</v>
      </c>
      <c r="H2535" t="s">
        <v>81</v>
      </c>
    </row>
    <row r="2536" spans="1:8" x14ac:dyDescent="0.25">
      <c r="A2536" s="1">
        <v>44013</v>
      </c>
      <c r="B2536" t="s">
        <v>91</v>
      </c>
      <c r="C2536" t="s">
        <v>50</v>
      </c>
      <c r="D2536">
        <v>633</v>
      </c>
      <c r="E2536">
        <v>905</v>
      </c>
      <c r="F2536">
        <v>-272</v>
      </c>
      <c r="G2536">
        <v>-0.30055248618784502</v>
      </c>
      <c r="H2536" t="s">
        <v>81</v>
      </c>
    </row>
    <row r="2537" spans="1:8" x14ac:dyDescent="0.25">
      <c r="A2537" s="1">
        <v>44013</v>
      </c>
      <c r="B2537" t="s">
        <v>151</v>
      </c>
      <c r="C2537" t="s">
        <v>46</v>
      </c>
      <c r="D2537">
        <v>84</v>
      </c>
      <c r="E2537">
        <v>57</v>
      </c>
      <c r="F2537">
        <v>27</v>
      </c>
      <c r="G2537">
        <v>0.47368421052631599</v>
      </c>
      <c r="H2537" t="s">
        <v>81</v>
      </c>
    </row>
    <row r="2538" spans="1:8" x14ac:dyDescent="0.25">
      <c r="A2538" s="1">
        <v>44013</v>
      </c>
      <c r="B2538" t="s">
        <v>151</v>
      </c>
      <c r="C2538" t="s">
        <v>47</v>
      </c>
      <c r="D2538">
        <v>82</v>
      </c>
      <c r="E2538">
        <v>146</v>
      </c>
      <c r="F2538">
        <v>-64</v>
      </c>
      <c r="G2538">
        <v>-0.43835616438356201</v>
      </c>
      <c r="H2538" t="s">
        <v>81</v>
      </c>
    </row>
    <row r="2539" spans="1:8" x14ac:dyDescent="0.25">
      <c r="A2539" s="1">
        <v>44013</v>
      </c>
      <c r="B2539" t="s">
        <v>151</v>
      </c>
      <c r="C2539" t="s">
        <v>48</v>
      </c>
      <c r="D2539">
        <v>49</v>
      </c>
      <c r="E2539">
        <v>44</v>
      </c>
      <c r="F2539">
        <v>5</v>
      </c>
      <c r="G2539">
        <v>0.11363636363636399</v>
      </c>
      <c r="H2539" t="s">
        <v>81</v>
      </c>
    </row>
    <row r="2540" spans="1:8" x14ac:dyDescent="0.25">
      <c r="A2540" s="1">
        <v>44013</v>
      </c>
      <c r="B2540" t="s">
        <v>151</v>
      </c>
      <c r="C2540" t="s">
        <v>50</v>
      </c>
      <c r="D2540">
        <v>59</v>
      </c>
      <c r="E2540">
        <v>74</v>
      </c>
      <c r="F2540">
        <v>-15</v>
      </c>
      <c r="G2540">
        <v>-0.20270270270270299</v>
      </c>
      <c r="H2540" t="s">
        <v>81</v>
      </c>
    </row>
    <row r="2541" spans="1:8" x14ac:dyDescent="0.25">
      <c r="A2541" s="1">
        <v>44013</v>
      </c>
      <c r="B2541" t="s">
        <v>92</v>
      </c>
      <c r="C2541" t="s">
        <v>46</v>
      </c>
      <c r="D2541">
        <v>32</v>
      </c>
      <c r="E2541">
        <v>39</v>
      </c>
      <c r="F2541">
        <v>-7</v>
      </c>
      <c r="G2541">
        <v>-0.17948717948717899</v>
      </c>
      <c r="H2541" t="s">
        <v>81</v>
      </c>
    </row>
    <row r="2542" spans="1:8" x14ac:dyDescent="0.25">
      <c r="A2542" s="1">
        <v>44013</v>
      </c>
      <c r="B2542" t="s">
        <v>92</v>
      </c>
      <c r="C2542" t="s">
        <v>47</v>
      </c>
      <c r="D2542">
        <v>225</v>
      </c>
      <c r="E2542">
        <v>410</v>
      </c>
      <c r="F2542">
        <v>-185</v>
      </c>
      <c r="G2542">
        <v>-0.45121951219512202</v>
      </c>
      <c r="H2542" t="s">
        <v>81</v>
      </c>
    </row>
    <row r="2543" spans="1:8" x14ac:dyDescent="0.25">
      <c r="A2543" s="1">
        <v>44013</v>
      </c>
      <c r="B2543" t="s">
        <v>92</v>
      </c>
      <c r="C2543" t="s">
        <v>48</v>
      </c>
      <c r="D2543">
        <v>85</v>
      </c>
      <c r="E2543">
        <v>112</v>
      </c>
      <c r="F2543">
        <v>-27</v>
      </c>
      <c r="G2543">
        <v>-0.24107142857142899</v>
      </c>
      <c r="H2543" t="s">
        <v>81</v>
      </c>
    </row>
    <row r="2544" spans="1:8" x14ac:dyDescent="0.25">
      <c r="A2544" s="1">
        <v>44013</v>
      </c>
      <c r="B2544" t="s">
        <v>92</v>
      </c>
      <c r="C2544" t="s">
        <v>50</v>
      </c>
      <c r="D2544">
        <v>661</v>
      </c>
      <c r="E2544">
        <v>791</v>
      </c>
      <c r="F2544">
        <v>-130</v>
      </c>
      <c r="G2544">
        <v>-0.16434892541087201</v>
      </c>
      <c r="H2544" t="s">
        <v>81</v>
      </c>
    </row>
    <row r="2545" spans="1:8" x14ac:dyDescent="0.25">
      <c r="A2545" s="1">
        <v>44013</v>
      </c>
      <c r="B2545" t="s">
        <v>152</v>
      </c>
      <c r="C2545" t="s">
        <v>46</v>
      </c>
      <c r="D2545">
        <v>116</v>
      </c>
      <c r="E2545">
        <v>106</v>
      </c>
      <c r="F2545">
        <v>10</v>
      </c>
      <c r="G2545">
        <v>9.4339622641509399E-2</v>
      </c>
      <c r="H2545" t="s">
        <v>81</v>
      </c>
    </row>
    <row r="2546" spans="1:8" x14ac:dyDescent="0.25">
      <c r="A2546" s="1">
        <v>44013</v>
      </c>
      <c r="B2546" t="s">
        <v>152</v>
      </c>
      <c r="C2546" t="s">
        <v>47</v>
      </c>
      <c r="D2546">
        <v>80</v>
      </c>
      <c r="E2546">
        <v>122</v>
      </c>
      <c r="F2546">
        <v>-42</v>
      </c>
      <c r="G2546">
        <v>-0.34426229508196698</v>
      </c>
      <c r="H2546" t="s">
        <v>81</v>
      </c>
    </row>
    <row r="2547" spans="1:8" x14ac:dyDescent="0.25">
      <c r="A2547" s="1">
        <v>44013</v>
      </c>
      <c r="B2547" t="s">
        <v>152</v>
      </c>
      <c r="C2547" t="s">
        <v>48</v>
      </c>
      <c r="D2547">
        <v>60</v>
      </c>
      <c r="E2547">
        <v>38</v>
      </c>
      <c r="F2547">
        <v>22</v>
      </c>
      <c r="G2547">
        <v>0.57894736842105299</v>
      </c>
      <c r="H2547" t="s">
        <v>81</v>
      </c>
    </row>
    <row r="2548" spans="1:8" x14ac:dyDescent="0.25">
      <c r="A2548" s="1">
        <v>44013</v>
      </c>
      <c r="B2548" t="s">
        <v>152</v>
      </c>
      <c r="C2548" t="s">
        <v>50</v>
      </c>
      <c r="D2548">
        <v>105</v>
      </c>
      <c r="E2548">
        <v>100</v>
      </c>
      <c r="F2548">
        <v>5</v>
      </c>
      <c r="G2548">
        <v>0.05</v>
      </c>
      <c r="H2548" t="s">
        <v>81</v>
      </c>
    </row>
    <row r="2549" spans="1:8" x14ac:dyDescent="0.25">
      <c r="A2549" s="1">
        <v>44013</v>
      </c>
      <c r="B2549" t="s">
        <v>153</v>
      </c>
      <c r="C2549" t="s">
        <v>46</v>
      </c>
      <c r="D2549">
        <v>137</v>
      </c>
      <c r="E2549">
        <v>129</v>
      </c>
      <c r="F2549">
        <v>8</v>
      </c>
      <c r="G2549">
        <v>6.2015503875968998E-2</v>
      </c>
      <c r="H2549" t="s">
        <v>81</v>
      </c>
    </row>
    <row r="2550" spans="1:8" x14ac:dyDescent="0.25">
      <c r="A2550" s="1">
        <v>44013</v>
      </c>
      <c r="B2550" t="s">
        <v>153</v>
      </c>
      <c r="C2550" t="s">
        <v>47</v>
      </c>
      <c r="D2550">
        <v>55</v>
      </c>
      <c r="E2550">
        <v>67</v>
      </c>
      <c r="F2550">
        <v>-12</v>
      </c>
      <c r="G2550">
        <v>-0.17910447761194001</v>
      </c>
      <c r="H2550" t="s">
        <v>81</v>
      </c>
    </row>
    <row r="2551" spans="1:8" x14ac:dyDescent="0.25">
      <c r="A2551" s="1">
        <v>44013</v>
      </c>
      <c r="B2551" t="s">
        <v>153</v>
      </c>
      <c r="C2551" t="s">
        <v>48</v>
      </c>
      <c r="D2551">
        <v>47</v>
      </c>
      <c r="E2551">
        <v>39</v>
      </c>
      <c r="F2551">
        <v>8</v>
      </c>
      <c r="G2551">
        <v>0.20512820512820501</v>
      </c>
      <c r="H2551" t="s">
        <v>81</v>
      </c>
    </row>
    <row r="2552" spans="1:8" x14ac:dyDescent="0.25">
      <c r="A2552" s="1">
        <v>44013</v>
      </c>
      <c r="B2552" t="s">
        <v>153</v>
      </c>
      <c r="C2552" t="s">
        <v>50</v>
      </c>
      <c r="D2552">
        <v>25</v>
      </c>
      <c r="E2552">
        <v>34</v>
      </c>
      <c r="F2552">
        <v>-9</v>
      </c>
      <c r="G2552">
        <v>-0.26470588235294101</v>
      </c>
      <c r="H2552" t="s">
        <v>81</v>
      </c>
    </row>
    <row r="2553" spans="1:8" x14ac:dyDescent="0.25">
      <c r="A2553" s="1">
        <v>44013</v>
      </c>
      <c r="B2553" t="s">
        <v>154</v>
      </c>
      <c r="C2553" t="s">
        <v>46</v>
      </c>
      <c r="D2553">
        <v>46</v>
      </c>
      <c r="E2553">
        <v>20</v>
      </c>
      <c r="F2553">
        <v>26</v>
      </c>
      <c r="G2553">
        <v>1.3</v>
      </c>
      <c r="H2553" t="s">
        <v>81</v>
      </c>
    </row>
    <row r="2554" spans="1:8" x14ac:dyDescent="0.25">
      <c r="A2554" s="1">
        <v>44013</v>
      </c>
      <c r="B2554" t="s">
        <v>154</v>
      </c>
      <c r="C2554" t="s">
        <v>47</v>
      </c>
      <c r="D2554">
        <v>28</v>
      </c>
      <c r="E2554">
        <v>45</v>
      </c>
      <c r="F2554">
        <v>-17</v>
      </c>
      <c r="G2554">
        <v>-0.37777777777777799</v>
      </c>
      <c r="H2554" t="s">
        <v>81</v>
      </c>
    </row>
    <row r="2555" spans="1:8" x14ac:dyDescent="0.25">
      <c r="A2555" s="1">
        <v>44013</v>
      </c>
      <c r="B2555" t="s">
        <v>154</v>
      </c>
      <c r="C2555" t="s">
        <v>48</v>
      </c>
      <c r="D2555">
        <v>16</v>
      </c>
      <c r="E2555">
        <v>25</v>
      </c>
      <c r="F2555">
        <v>-9</v>
      </c>
      <c r="G2555">
        <v>-0.36</v>
      </c>
      <c r="H2555" t="s">
        <v>81</v>
      </c>
    </row>
    <row r="2556" spans="1:8" x14ac:dyDescent="0.25">
      <c r="A2556" s="1">
        <v>44013</v>
      </c>
      <c r="B2556" t="s">
        <v>154</v>
      </c>
      <c r="C2556" t="s">
        <v>50</v>
      </c>
      <c r="D2556">
        <v>87</v>
      </c>
      <c r="E2556">
        <v>120</v>
      </c>
      <c r="F2556">
        <v>-33</v>
      </c>
      <c r="G2556">
        <v>-0.27500000000000002</v>
      </c>
      <c r="H2556" t="s">
        <v>81</v>
      </c>
    </row>
    <row r="2557" spans="1:8" x14ac:dyDescent="0.25">
      <c r="A2557" s="1">
        <v>44013</v>
      </c>
      <c r="B2557" t="s">
        <v>155</v>
      </c>
      <c r="C2557" t="s">
        <v>46</v>
      </c>
      <c r="D2557">
        <v>251</v>
      </c>
      <c r="E2557">
        <v>233</v>
      </c>
      <c r="F2557">
        <v>18</v>
      </c>
      <c r="G2557">
        <v>7.7253218884120206E-2</v>
      </c>
      <c r="H2557" t="s">
        <v>81</v>
      </c>
    </row>
    <row r="2558" spans="1:8" x14ac:dyDescent="0.25">
      <c r="A2558" s="1">
        <v>44013</v>
      </c>
      <c r="B2558" t="s">
        <v>155</v>
      </c>
      <c r="C2558" t="s">
        <v>47</v>
      </c>
      <c r="D2558">
        <v>140</v>
      </c>
      <c r="E2558">
        <v>211</v>
      </c>
      <c r="F2558">
        <v>-71</v>
      </c>
      <c r="G2558">
        <v>-0.33649289099526097</v>
      </c>
      <c r="H2558" t="s">
        <v>81</v>
      </c>
    </row>
    <row r="2559" spans="1:8" x14ac:dyDescent="0.25">
      <c r="A2559" s="1">
        <v>44013</v>
      </c>
      <c r="B2559" t="s">
        <v>155</v>
      </c>
      <c r="C2559" t="s">
        <v>48</v>
      </c>
      <c r="D2559">
        <v>119</v>
      </c>
      <c r="E2559">
        <v>137</v>
      </c>
      <c r="F2559">
        <v>-18</v>
      </c>
      <c r="G2559">
        <v>-0.13138686131386901</v>
      </c>
      <c r="H2559" t="s">
        <v>81</v>
      </c>
    </row>
    <row r="2560" spans="1:8" x14ac:dyDescent="0.25">
      <c r="A2560" s="1">
        <v>44013</v>
      </c>
      <c r="B2560" t="s">
        <v>155</v>
      </c>
      <c r="C2560" t="s">
        <v>50</v>
      </c>
      <c r="D2560">
        <v>222</v>
      </c>
      <c r="E2560">
        <v>284</v>
      </c>
      <c r="F2560">
        <v>-62</v>
      </c>
      <c r="G2560">
        <v>-0.21830985915493001</v>
      </c>
      <c r="H2560" t="s">
        <v>81</v>
      </c>
    </row>
    <row r="2561" spans="1:8" x14ac:dyDescent="0.25">
      <c r="A2561" s="1">
        <v>44013</v>
      </c>
      <c r="B2561" t="s">
        <v>156</v>
      </c>
      <c r="C2561" t="s">
        <v>46</v>
      </c>
      <c r="D2561">
        <v>190</v>
      </c>
      <c r="E2561">
        <v>128</v>
      </c>
      <c r="F2561">
        <v>62</v>
      </c>
      <c r="G2561">
        <v>0.484375</v>
      </c>
      <c r="H2561" t="s">
        <v>81</v>
      </c>
    </row>
    <row r="2562" spans="1:8" x14ac:dyDescent="0.25">
      <c r="A2562" s="1">
        <v>44013</v>
      </c>
      <c r="B2562" t="s">
        <v>156</v>
      </c>
      <c r="C2562" t="s">
        <v>47</v>
      </c>
      <c r="D2562">
        <v>96</v>
      </c>
      <c r="E2562">
        <v>134</v>
      </c>
      <c r="F2562">
        <v>-38</v>
      </c>
      <c r="G2562">
        <v>-0.28358208955223901</v>
      </c>
      <c r="H2562" t="s">
        <v>81</v>
      </c>
    </row>
    <row r="2563" spans="1:8" x14ac:dyDescent="0.25">
      <c r="A2563" s="1">
        <v>44013</v>
      </c>
      <c r="B2563" t="s">
        <v>156</v>
      </c>
      <c r="C2563" t="s">
        <v>48</v>
      </c>
      <c r="D2563">
        <v>87</v>
      </c>
      <c r="E2563">
        <v>128</v>
      </c>
      <c r="F2563">
        <v>-41</v>
      </c>
      <c r="G2563">
        <v>-0.3203125</v>
      </c>
      <c r="H2563" t="s">
        <v>81</v>
      </c>
    </row>
    <row r="2564" spans="1:8" x14ac:dyDescent="0.25">
      <c r="A2564" s="1">
        <v>44013</v>
      </c>
      <c r="B2564" t="s">
        <v>156</v>
      </c>
      <c r="C2564" t="s">
        <v>50</v>
      </c>
      <c r="D2564">
        <v>354</v>
      </c>
      <c r="E2564">
        <v>340</v>
      </c>
      <c r="F2564">
        <v>14</v>
      </c>
      <c r="G2564">
        <v>4.11764705882353E-2</v>
      </c>
      <c r="H2564" t="s">
        <v>81</v>
      </c>
    </row>
    <row r="2565" spans="1:8" x14ac:dyDescent="0.25">
      <c r="A2565" s="1">
        <v>44013</v>
      </c>
      <c r="B2565" t="s">
        <v>93</v>
      </c>
      <c r="C2565" t="s">
        <v>46</v>
      </c>
      <c r="D2565">
        <v>303</v>
      </c>
      <c r="E2565">
        <v>233</v>
      </c>
      <c r="F2565">
        <v>70</v>
      </c>
      <c r="G2565">
        <v>0.30042918454935602</v>
      </c>
      <c r="H2565" t="s">
        <v>81</v>
      </c>
    </row>
    <row r="2566" spans="1:8" x14ac:dyDescent="0.25">
      <c r="A2566" s="1">
        <v>44013</v>
      </c>
      <c r="B2566" t="s">
        <v>93</v>
      </c>
      <c r="C2566" t="s">
        <v>47</v>
      </c>
      <c r="D2566">
        <v>143</v>
      </c>
      <c r="E2566">
        <v>221</v>
      </c>
      <c r="F2566">
        <v>-78</v>
      </c>
      <c r="G2566">
        <v>-0.35294117647058798</v>
      </c>
      <c r="H2566" t="s">
        <v>81</v>
      </c>
    </row>
    <row r="2567" spans="1:8" x14ac:dyDescent="0.25">
      <c r="A2567" s="1">
        <v>44013</v>
      </c>
      <c r="B2567" t="s">
        <v>93</v>
      </c>
      <c r="C2567" t="s">
        <v>48</v>
      </c>
      <c r="D2567">
        <v>126</v>
      </c>
      <c r="E2567">
        <v>181</v>
      </c>
      <c r="F2567">
        <v>-55</v>
      </c>
      <c r="G2567">
        <v>-0.30386740331491702</v>
      </c>
      <c r="H2567" t="s">
        <v>81</v>
      </c>
    </row>
    <row r="2568" spans="1:8" x14ac:dyDescent="0.25">
      <c r="A2568" s="1">
        <v>44013</v>
      </c>
      <c r="B2568" t="s">
        <v>93</v>
      </c>
      <c r="C2568" t="s">
        <v>50</v>
      </c>
      <c r="D2568">
        <v>452</v>
      </c>
      <c r="E2568">
        <v>453</v>
      </c>
      <c r="F2568">
        <v>-1</v>
      </c>
      <c r="G2568">
        <v>-2.2075055187637999E-3</v>
      </c>
      <c r="H2568" t="s">
        <v>81</v>
      </c>
    </row>
    <row r="2569" spans="1:8" x14ac:dyDescent="0.25">
      <c r="A2569" s="1">
        <v>44013</v>
      </c>
      <c r="B2569" t="s">
        <v>157</v>
      </c>
      <c r="C2569" t="s">
        <v>46</v>
      </c>
      <c r="D2569">
        <v>153</v>
      </c>
      <c r="E2569">
        <v>146</v>
      </c>
      <c r="F2569">
        <v>7</v>
      </c>
      <c r="G2569">
        <v>4.7945205479452101E-2</v>
      </c>
      <c r="H2569" t="s">
        <v>81</v>
      </c>
    </row>
    <row r="2570" spans="1:8" x14ac:dyDescent="0.25">
      <c r="A2570" s="1">
        <v>44013</v>
      </c>
      <c r="B2570" t="s">
        <v>157</v>
      </c>
      <c r="C2570" t="s">
        <v>47</v>
      </c>
      <c r="D2570">
        <v>63</v>
      </c>
      <c r="E2570">
        <v>104</v>
      </c>
      <c r="F2570">
        <v>-41</v>
      </c>
      <c r="G2570">
        <v>-0.394230769230769</v>
      </c>
      <c r="H2570" t="s">
        <v>81</v>
      </c>
    </row>
    <row r="2571" spans="1:8" x14ac:dyDescent="0.25">
      <c r="A2571" s="1">
        <v>44013</v>
      </c>
      <c r="B2571" t="s">
        <v>157</v>
      </c>
      <c r="C2571" t="s">
        <v>48</v>
      </c>
      <c r="D2571">
        <v>73</v>
      </c>
      <c r="E2571">
        <v>76</v>
      </c>
      <c r="F2571">
        <v>-3</v>
      </c>
      <c r="G2571">
        <v>-3.94736842105263E-2</v>
      </c>
      <c r="H2571" t="s">
        <v>81</v>
      </c>
    </row>
    <row r="2572" spans="1:8" x14ac:dyDescent="0.25">
      <c r="A2572" s="1">
        <v>44013</v>
      </c>
      <c r="B2572" t="s">
        <v>157</v>
      </c>
      <c r="C2572" t="s">
        <v>50</v>
      </c>
      <c r="D2572">
        <v>165</v>
      </c>
      <c r="E2572">
        <v>187</v>
      </c>
      <c r="F2572">
        <v>-22</v>
      </c>
      <c r="G2572">
        <v>-0.11764705882352899</v>
      </c>
      <c r="H2572" t="s">
        <v>81</v>
      </c>
    </row>
    <row r="2573" spans="1:8" x14ac:dyDescent="0.25">
      <c r="A2573" s="1">
        <v>44013</v>
      </c>
      <c r="B2573" t="s">
        <v>158</v>
      </c>
      <c r="C2573" t="s">
        <v>46</v>
      </c>
      <c r="D2573">
        <v>354</v>
      </c>
      <c r="E2573">
        <v>354</v>
      </c>
      <c r="F2573">
        <v>0</v>
      </c>
      <c r="G2573">
        <v>0</v>
      </c>
      <c r="H2573" t="s">
        <v>81</v>
      </c>
    </row>
    <row r="2574" spans="1:8" x14ac:dyDescent="0.25">
      <c r="A2574" s="1">
        <v>44013</v>
      </c>
      <c r="B2574" t="s">
        <v>158</v>
      </c>
      <c r="C2574" t="s">
        <v>47</v>
      </c>
      <c r="D2574">
        <v>101</v>
      </c>
      <c r="E2574">
        <v>117</v>
      </c>
      <c r="F2574">
        <v>-16</v>
      </c>
      <c r="G2574">
        <v>-0.13675213675213699</v>
      </c>
      <c r="H2574" t="s">
        <v>81</v>
      </c>
    </row>
    <row r="2575" spans="1:8" x14ac:dyDescent="0.25">
      <c r="A2575" s="1">
        <v>44013</v>
      </c>
      <c r="B2575" t="s">
        <v>158</v>
      </c>
      <c r="C2575" t="s">
        <v>48</v>
      </c>
      <c r="D2575">
        <v>88</v>
      </c>
      <c r="E2575">
        <v>78</v>
      </c>
      <c r="F2575">
        <v>10</v>
      </c>
      <c r="G2575">
        <v>0.128205128205128</v>
      </c>
      <c r="H2575" t="s">
        <v>81</v>
      </c>
    </row>
    <row r="2576" spans="1:8" x14ac:dyDescent="0.25">
      <c r="A2576" s="1">
        <v>44013</v>
      </c>
      <c r="B2576" t="s">
        <v>158</v>
      </c>
      <c r="C2576" t="s">
        <v>50</v>
      </c>
      <c r="D2576">
        <v>148</v>
      </c>
      <c r="E2576">
        <v>142</v>
      </c>
      <c r="F2576">
        <v>6</v>
      </c>
      <c r="G2576">
        <v>4.2253521126760597E-2</v>
      </c>
      <c r="H2576" t="s">
        <v>81</v>
      </c>
    </row>
    <row r="2577" spans="1:8" x14ac:dyDescent="0.25">
      <c r="A2577" s="1">
        <v>44013</v>
      </c>
      <c r="B2577" t="s">
        <v>94</v>
      </c>
      <c r="C2577" t="s">
        <v>46</v>
      </c>
      <c r="D2577">
        <v>277</v>
      </c>
      <c r="E2577">
        <v>286</v>
      </c>
      <c r="F2577">
        <v>-9</v>
      </c>
      <c r="G2577">
        <v>-3.1468531468531499E-2</v>
      </c>
      <c r="H2577" t="s">
        <v>81</v>
      </c>
    </row>
    <row r="2578" spans="1:8" x14ac:dyDescent="0.25">
      <c r="A2578" s="1">
        <v>44013</v>
      </c>
      <c r="B2578" t="s">
        <v>94</v>
      </c>
      <c r="C2578" t="s">
        <v>47</v>
      </c>
      <c r="D2578">
        <v>563</v>
      </c>
      <c r="E2578">
        <v>852</v>
      </c>
      <c r="F2578">
        <v>-289</v>
      </c>
      <c r="G2578">
        <v>-0.33920187793427198</v>
      </c>
      <c r="H2578" t="s">
        <v>81</v>
      </c>
    </row>
    <row r="2579" spans="1:8" x14ac:dyDescent="0.25">
      <c r="A2579" s="1">
        <v>44013</v>
      </c>
      <c r="B2579" t="s">
        <v>94</v>
      </c>
      <c r="C2579" t="s">
        <v>48</v>
      </c>
      <c r="D2579">
        <v>196</v>
      </c>
      <c r="E2579">
        <v>341</v>
      </c>
      <c r="F2579">
        <v>-145</v>
      </c>
      <c r="G2579">
        <v>-0.42521994134897401</v>
      </c>
      <c r="H2579" t="s">
        <v>81</v>
      </c>
    </row>
    <row r="2580" spans="1:8" x14ac:dyDescent="0.25">
      <c r="A2580" s="1">
        <v>44013</v>
      </c>
      <c r="B2580" t="s">
        <v>94</v>
      </c>
      <c r="C2580" t="s">
        <v>50</v>
      </c>
      <c r="D2580">
        <v>1245</v>
      </c>
      <c r="E2580">
        <v>2286</v>
      </c>
      <c r="F2580">
        <v>-1041</v>
      </c>
      <c r="G2580">
        <v>-0.45538057742782201</v>
      </c>
      <c r="H2580" t="s">
        <v>81</v>
      </c>
    </row>
    <row r="2581" spans="1:8" x14ac:dyDescent="0.25">
      <c r="A2581" s="1">
        <v>44013</v>
      </c>
      <c r="B2581" t="s">
        <v>159</v>
      </c>
      <c r="C2581" t="s">
        <v>46</v>
      </c>
      <c r="D2581">
        <v>113</v>
      </c>
      <c r="E2581">
        <v>105</v>
      </c>
      <c r="F2581">
        <v>8</v>
      </c>
      <c r="G2581">
        <v>7.6190476190476197E-2</v>
      </c>
      <c r="H2581" t="s">
        <v>81</v>
      </c>
    </row>
    <row r="2582" spans="1:8" x14ac:dyDescent="0.25">
      <c r="A2582" s="1">
        <v>44013</v>
      </c>
      <c r="B2582" t="s">
        <v>159</v>
      </c>
      <c r="C2582" t="s">
        <v>47</v>
      </c>
      <c r="D2582">
        <v>47</v>
      </c>
      <c r="E2582">
        <v>87</v>
      </c>
      <c r="F2582">
        <v>-40</v>
      </c>
      <c r="G2582">
        <v>-0.45977011494252901</v>
      </c>
      <c r="H2582" t="s">
        <v>81</v>
      </c>
    </row>
    <row r="2583" spans="1:8" x14ac:dyDescent="0.25">
      <c r="A2583" s="1">
        <v>44013</v>
      </c>
      <c r="B2583" t="s">
        <v>159</v>
      </c>
      <c r="C2583" t="s">
        <v>48</v>
      </c>
      <c r="D2583">
        <v>39</v>
      </c>
      <c r="E2583">
        <v>53</v>
      </c>
      <c r="F2583">
        <v>-14</v>
      </c>
      <c r="G2583">
        <v>-0.26415094339622602</v>
      </c>
      <c r="H2583" t="s">
        <v>81</v>
      </c>
    </row>
    <row r="2584" spans="1:8" x14ac:dyDescent="0.25">
      <c r="A2584" s="1">
        <v>44013</v>
      </c>
      <c r="B2584" t="s">
        <v>159</v>
      </c>
      <c r="C2584" t="s">
        <v>50</v>
      </c>
      <c r="D2584">
        <v>98</v>
      </c>
      <c r="E2584">
        <v>113</v>
      </c>
      <c r="F2584">
        <v>-15</v>
      </c>
      <c r="G2584">
        <v>-0.132743362831858</v>
      </c>
      <c r="H2584" t="s">
        <v>81</v>
      </c>
    </row>
    <row r="2585" spans="1:8" x14ac:dyDescent="0.25">
      <c r="A2585" s="1">
        <v>44013</v>
      </c>
      <c r="B2585" t="s">
        <v>160</v>
      </c>
      <c r="C2585" t="s">
        <v>46</v>
      </c>
      <c r="D2585">
        <v>18</v>
      </c>
      <c r="E2585">
        <v>25</v>
      </c>
      <c r="F2585">
        <v>-7</v>
      </c>
      <c r="G2585">
        <v>-0.28000000000000003</v>
      </c>
      <c r="H2585" t="s">
        <v>81</v>
      </c>
    </row>
    <row r="2586" spans="1:8" x14ac:dyDescent="0.25">
      <c r="A2586" s="1">
        <v>44013</v>
      </c>
      <c r="B2586" t="s">
        <v>160</v>
      </c>
      <c r="C2586" t="s">
        <v>47</v>
      </c>
      <c r="D2586">
        <v>21</v>
      </c>
      <c r="E2586">
        <v>19</v>
      </c>
      <c r="F2586">
        <v>2</v>
      </c>
      <c r="G2586">
        <v>0.105263157894737</v>
      </c>
      <c r="H2586" t="s">
        <v>81</v>
      </c>
    </row>
    <row r="2587" spans="1:8" x14ac:dyDescent="0.25">
      <c r="A2587" s="1">
        <v>44013</v>
      </c>
      <c r="B2587" t="s">
        <v>160</v>
      </c>
      <c r="C2587" t="s">
        <v>48</v>
      </c>
      <c r="D2587">
        <v>31</v>
      </c>
      <c r="E2587">
        <v>23</v>
      </c>
      <c r="F2587">
        <v>8</v>
      </c>
      <c r="G2587">
        <v>0.34782608695652201</v>
      </c>
      <c r="H2587" t="s">
        <v>81</v>
      </c>
    </row>
    <row r="2588" spans="1:8" x14ac:dyDescent="0.25">
      <c r="A2588" s="1">
        <v>44013</v>
      </c>
      <c r="B2588" t="s">
        <v>160</v>
      </c>
      <c r="C2588" t="s">
        <v>50</v>
      </c>
      <c r="D2588">
        <v>86</v>
      </c>
      <c r="E2588">
        <v>97</v>
      </c>
      <c r="F2588">
        <v>-11</v>
      </c>
      <c r="G2588">
        <v>-0.11340206185567001</v>
      </c>
      <c r="H2588" t="s">
        <v>81</v>
      </c>
    </row>
    <row r="2589" spans="1:8" x14ac:dyDescent="0.25">
      <c r="A2589" s="1">
        <v>44013</v>
      </c>
      <c r="B2589" t="s">
        <v>13</v>
      </c>
      <c r="C2589" t="s">
        <v>46</v>
      </c>
      <c r="D2589">
        <v>197</v>
      </c>
      <c r="E2589">
        <v>185</v>
      </c>
      <c r="F2589">
        <v>12</v>
      </c>
      <c r="G2589">
        <v>6.4864864864864896E-2</v>
      </c>
      <c r="H2589" t="s">
        <v>81</v>
      </c>
    </row>
    <row r="2590" spans="1:8" x14ac:dyDescent="0.25">
      <c r="A2590" s="1">
        <v>44013</v>
      </c>
      <c r="B2590" t="s">
        <v>13</v>
      </c>
      <c r="C2590" t="s">
        <v>47</v>
      </c>
      <c r="D2590">
        <v>81</v>
      </c>
      <c r="E2590">
        <v>102</v>
      </c>
      <c r="F2590">
        <v>-21</v>
      </c>
      <c r="G2590">
        <v>-0.20588235294117599</v>
      </c>
      <c r="H2590" t="s">
        <v>81</v>
      </c>
    </row>
    <row r="2591" spans="1:8" x14ac:dyDescent="0.25">
      <c r="A2591" s="1">
        <v>44013</v>
      </c>
      <c r="B2591" t="s">
        <v>13</v>
      </c>
      <c r="C2591" t="s">
        <v>48</v>
      </c>
      <c r="D2591">
        <v>69</v>
      </c>
      <c r="E2591">
        <v>82</v>
      </c>
      <c r="F2591">
        <v>-13</v>
      </c>
      <c r="G2591">
        <v>-0.15853658536585399</v>
      </c>
      <c r="H2591" t="s">
        <v>81</v>
      </c>
    </row>
    <row r="2592" spans="1:8" x14ac:dyDescent="0.25">
      <c r="A2592" s="1">
        <v>44013</v>
      </c>
      <c r="B2592" t="s">
        <v>13</v>
      </c>
      <c r="C2592" t="s">
        <v>50</v>
      </c>
      <c r="D2592">
        <v>103</v>
      </c>
      <c r="E2592">
        <v>105</v>
      </c>
      <c r="F2592">
        <v>-2</v>
      </c>
      <c r="G2592">
        <v>-1.9047619047619001E-2</v>
      </c>
      <c r="H2592" t="s">
        <v>81</v>
      </c>
    </row>
    <row r="2593" spans="1:8" x14ac:dyDescent="0.25">
      <c r="A2593" s="1">
        <v>44013</v>
      </c>
      <c r="B2593" t="s">
        <v>95</v>
      </c>
      <c r="C2593" t="s">
        <v>46</v>
      </c>
      <c r="D2593">
        <v>724</v>
      </c>
      <c r="E2593">
        <v>688</v>
      </c>
      <c r="F2593">
        <v>36</v>
      </c>
      <c r="G2593">
        <v>5.2325581395348798E-2</v>
      </c>
      <c r="H2593" t="s">
        <v>81</v>
      </c>
    </row>
    <row r="2594" spans="1:8" x14ac:dyDescent="0.25">
      <c r="A2594" s="1">
        <v>44013</v>
      </c>
      <c r="B2594" t="s">
        <v>95</v>
      </c>
      <c r="C2594" t="s">
        <v>47</v>
      </c>
      <c r="D2594">
        <v>220</v>
      </c>
      <c r="E2594">
        <v>301</v>
      </c>
      <c r="F2594">
        <v>-81</v>
      </c>
      <c r="G2594">
        <v>-0.26910299003322302</v>
      </c>
      <c r="H2594" t="s">
        <v>81</v>
      </c>
    </row>
    <row r="2595" spans="1:8" x14ac:dyDescent="0.25">
      <c r="A2595" s="1">
        <v>44013</v>
      </c>
      <c r="B2595" t="s">
        <v>95</v>
      </c>
      <c r="C2595" t="s">
        <v>48</v>
      </c>
      <c r="D2595">
        <v>210</v>
      </c>
      <c r="E2595">
        <v>220</v>
      </c>
      <c r="F2595">
        <v>-10</v>
      </c>
      <c r="G2595">
        <v>-4.5454545454545497E-2</v>
      </c>
      <c r="H2595" t="s">
        <v>81</v>
      </c>
    </row>
    <row r="2596" spans="1:8" x14ac:dyDescent="0.25">
      <c r="A2596" s="1">
        <v>44013</v>
      </c>
      <c r="B2596" t="s">
        <v>95</v>
      </c>
      <c r="C2596" t="s">
        <v>50</v>
      </c>
      <c r="D2596">
        <v>264</v>
      </c>
      <c r="E2596">
        <v>260</v>
      </c>
      <c r="F2596">
        <v>4</v>
      </c>
      <c r="G2596">
        <v>1.5384615384615399E-2</v>
      </c>
      <c r="H2596" t="s">
        <v>81</v>
      </c>
    </row>
    <row r="2597" spans="1:8" x14ac:dyDescent="0.25">
      <c r="A2597" s="1">
        <v>44013</v>
      </c>
      <c r="B2597" t="s">
        <v>96</v>
      </c>
      <c r="C2597" t="s">
        <v>46</v>
      </c>
      <c r="D2597">
        <v>408</v>
      </c>
      <c r="E2597">
        <v>441</v>
      </c>
      <c r="F2597">
        <v>-33</v>
      </c>
      <c r="G2597">
        <v>-7.4829931972789102E-2</v>
      </c>
      <c r="H2597" t="s">
        <v>81</v>
      </c>
    </row>
    <row r="2598" spans="1:8" x14ac:dyDescent="0.25">
      <c r="A2598" s="1">
        <v>44013</v>
      </c>
      <c r="B2598" t="s">
        <v>96</v>
      </c>
      <c r="C2598" t="s">
        <v>47</v>
      </c>
      <c r="D2598">
        <v>413</v>
      </c>
      <c r="E2598">
        <v>555</v>
      </c>
      <c r="F2598">
        <v>-142</v>
      </c>
      <c r="G2598">
        <v>-0.25585585585585602</v>
      </c>
      <c r="H2598" t="s">
        <v>81</v>
      </c>
    </row>
    <row r="2599" spans="1:8" x14ac:dyDescent="0.25">
      <c r="A2599" s="1">
        <v>44013</v>
      </c>
      <c r="B2599" t="s">
        <v>96</v>
      </c>
      <c r="C2599" t="s">
        <v>48</v>
      </c>
      <c r="D2599">
        <v>259</v>
      </c>
      <c r="E2599">
        <v>288</v>
      </c>
      <c r="F2599">
        <v>-29</v>
      </c>
      <c r="G2599">
        <v>-0.100694444444444</v>
      </c>
      <c r="H2599" t="s">
        <v>81</v>
      </c>
    </row>
    <row r="2600" spans="1:8" x14ac:dyDescent="0.25">
      <c r="A2600" s="1">
        <v>44013</v>
      </c>
      <c r="B2600" t="s">
        <v>96</v>
      </c>
      <c r="C2600" t="s">
        <v>50</v>
      </c>
      <c r="D2600">
        <v>616</v>
      </c>
      <c r="E2600">
        <v>740</v>
      </c>
      <c r="F2600">
        <v>-124</v>
      </c>
      <c r="G2600">
        <v>-0.16756756756756799</v>
      </c>
      <c r="H2600" t="s">
        <v>81</v>
      </c>
    </row>
    <row r="2601" spans="1:8" x14ac:dyDescent="0.25">
      <c r="A2601" s="1">
        <v>44013</v>
      </c>
      <c r="B2601" t="s">
        <v>161</v>
      </c>
      <c r="C2601" t="s">
        <v>46</v>
      </c>
      <c r="D2601">
        <v>73</v>
      </c>
      <c r="E2601">
        <v>71</v>
      </c>
      <c r="F2601">
        <v>2</v>
      </c>
      <c r="G2601">
        <v>2.8169014084507001E-2</v>
      </c>
      <c r="H2601" t="s">
        <v>81</v>
      </c>
    </row>
    <row r="2602" spans="1:8" x14ac:dyDescent="0.25">
      <c r="A2602" s="1">
        <v>44013</v>
      </c>
      <c r="B2602" t="s">
        <v>161</v>
      </c>
      <c r="C2602" t="s">
        <v>47</v>
      </c>
      <c r="D2602">
        <v>121</v>
      </c>
      <c r="E2602">
        <v>141</v>
      </c>
      <c r="F2602">
        <v>-20</v>
      </c>
      <c r="G2602">
        <v>-0.14184397163120599</v>
      </c>
      <c r="H2602" t="s">
        <v>81</v>
      </c>
    </row>
    <row r="2603" spans="1:8" x14ac:dyDescent="0.25">
      <c r="A2603" s="1">
        <v>44013</v>
      </c>
      <c r="B2603" t="s">
        <v>161</v>
      </c>
      <c r="C2603" t="s">
        <v>48</v>
      </c>
      <c r="D2603">
        <v>51</v>
      </c>
      <c r="E2603">
        <v>54</v>
      </c>
      <c r="F2603">
        <v>-3</v>
      </c>
      <c r="G2603">
        <v>-5.5555555555555601E-2</v>
      </c>
      <c r="H2603" t="s">
        <v>81</v>
      </c>
    </row>
    <row r="2604" spans="1:8" x14ac:dyDescent="0.25">
      <c r="A2604" s="1">
        <v>44013</v>
      </c>
      <c r="B2604" t="s">
        <v>161</v>
      </c>
      <c r="C2604" t="s">
        <v>50</v>
      </c>
      <c r="D2604">
        <v>380</v>
      </c>
      <c r="E2604">
        <v>429</v>
      </c>
      <c r="F2604">
        <v>-49</v>
      </c>
      <c r="G2604">
        <v>-0.114219114219114</v>
      </c>
      <c r="H2604" t="s">
        <v>81</v>
      </c>
    </row>
    <row r="2605" spans="1:8" x14ac:dyDescent="0.25">
      <c r="A2605" s="1">
        <v>44044</v>
      </c>
      <c r="B2605" t="s">
        <v>80</v>
      </c>
      <c r="C2605" t="s">
        <v>46</v>
      </c>
      <c r="D2605">
        <v>4945</v>
      </c>
      <c r="E2605">
        <v>4381.9047619047597</v>
      </c>
      <c r="F2605">
        <v>563.09523809523898</v>
      </c>
      <c r="G2605">
        <v>0.128504672897196</v>
      </c>
      <c r="H2605" t="s">
        <v>81</v>
      </c>
    </row>
    <row r="2606" spans="1:8" x14ac:dyDescent="0.25">
      <c r="A2606" s="1">
        <v>44044</v>
      </c>
      <c r="B2606" t="s">
        <v>80</v>
      </c>
      <c r="C2606" t="s">
        <v>47</v>
      </c>
      <c r="D2606">
        <v>3806</v>
      </c>
      <c r="E2606">
        <v>4731.4285714285697</v>
      </c>
      <c r="F2606">
        <v>-925.42857142857201</v>
      </c>
      <c r="G2606">
        <v>-0.195591787439614</v>
      </c>
      <c r="H2606" t="s">
        <v>81</v>
      </c>
    </row>
    <row r="2607" spans="1:8" x14ac:dyDescent="0.25">
      <c r="A2607" s="1">
        <v>44044</v>
      </c>
      <c r="B2607" t="s">
        <v>80</v>
      </c>
      <c r="C2607" t="s">
        <v>48</v>
      </c>
      <c r="D2607">
        <v>2621</v>
      </c>
      <c r="E2607">
        <v>2836.1904761904798</v>
      </c>
      <c r="F2607">
        <v>-215.19047619047601</v>
      </c>
      <c r="G2607">
        <v>-7.5873069173942195E-2</v>
      </c>
      <c r="H2607" t="s">
        <v>81</v>
      </c>
    </row>
    <row r="2608" spans="1:8" x14ac:dyDescent="0.25">
      <c r="A2608" s="1">
        <v>44044</v>
      </c>
      <c r="B2608" t="s">
        <v>80</v>
      </c>
      <c r="C2608" t="s">
        <v>49</v>
      </c>
      <c r="D2608">
        <v>566</v>
      </c>
      <c r="E2608">
        <v>1466.6666666666699</v>
      </c>
      <c r="F2608">
        <v>-900.66666666666697</v>
      </c>
      <c r="G2608">
        <v>-0.61409090909090902</v>
      </c>
      <c r="H2608" t="s">
        <v>81</v>
      </c>
    </row>
    <row r="2609" spans="1:8" x14ac:dyDescent="0.25">
      <c r="A2609" s="1">
        <v>44044</v>
      </c>
      <c r="B2609" t="s">
        <v>80</v>
      </c>
      <c r="C2609" t="s">
        <v>50</v>
      </c>
      <c r="D2609">
        <v>8416</v>
      </c>
      <c r="E2609">
        <v>9466.6666666666697</v>
      </c>
      <c r="F2609">
        <v>-1050.6666666666699</v>
      </c>
      <c r="G2609">
        <v>-0.110985915492958</v>
      </c>
      <c r="H2609" t="s">
        <v>81</v>
      </c>
    </row>
    <row r="2610" spans="1:8" x14ac:dyDescent="0.25">
      <c r="A2610" s="1">
        <v>44044</v>
      </c>
      <c r="B2610" t="s">
        <v>145</v>
      </c>
      <c r="C2610" t="s">
        <v>46</v>
      </c>
      <c r="D2610">
        <v>134</v>
      </c>
      <c r="E2610">
        <v>133.333333333333</v>
      </c>
      <c r="F2610">
        <v>0.66666666666668595</v>
      </c>
      <c r="G2610">
        <v>5.0000000000001397E-3</v>
      </c>
      <c r="H2610" t="s">
        <v>81</v>
      </c>
    </row>
    <row r="2611" spans="1:8" x14ac:dyDescent="0.25">
      <c r="A2611" s="1">
        <v>44044</v>
      </c>
      <c r="B2611" t="s">
        <v>145</v>
      </c>
      <c r="C2611" t="s">
        <v>47</v>
      </c>
      <c r="D2611">
        <v>221</v>
      </c>
      <c r="E2611">
        <v>250.47619047619</v>
      </c>
      <c r="F2611">
        <v>-29.476190476190499</v>
      </c>
      <c r="G2611">
        <v>-0.11768060836501899</v>
      </c>
      <c r="H2611" t="s">
        <v>81</v>
      </c>
    </row>
    <row r="2612" spans="1:8" x14ac:dyDescent="0.25">
      <c r="A2612" s="1">
        <v>44044</v>
      </c>
      <c r="B2612" t="s">
        <v>145</v>
      </c>
      <c r="C2612" t="s">
        <v>48</v>
      </c>
      <c r="D2612">
        <v>72</v>
      </c>
      <c r="E2612">
        <v>86.6666666666667</v>
      </c>
      <c r="F2612">
        <v>-14.6666666666667</v>
      </c>
      <c r="G2612">
        <v>-0.16923076923076899</v>
      </c>
      <c r="H2612" t="s">
        <v>81</v>
      </c>
    </row>
    <row r="2613" spans="1:8" x14ac:dyDescent="0.25">
      <c r="A2613" s="1">
        <v>44044</v>
      </c>
      <c r="B2613" t="s">
        <v>145</v>
      </c>
      <c r="C2613" t="s">
        <v>50</v>
      </c>
      <c r="D2613">
        <v>288</v>
      </c>
      <c r="E2613">
        <v>272.38095238095201</v>
      </c>
      <c r="F2613">
        <v>15.619047619047601</v>
      </c>
      <c r="G2613">
        <v>5.7342657342657498E-2</v>
      </c>
      <c r="H2613" t="s">
        <v>81</v>
      </c>
    </row>
    <row r="2614" spans="1:8" x14ac:dyDescent="0.25">
      <c r="A2614" s="1">
        <v>44044</v>
      </c>
      <c r="B2614" t="s">
        <v>83</v>
      </c>
      <c r="C2614" t="s">
        <v>46</v>
      </c>
      <c r="D2614">
        <v>29</v>
      </c>
      <c r="E2614">
        <v>37.142857142857103</v>
      </c>
      <c r="F2614">
        <v>-8.1428571428571406</v>
      </c>
      <c r="G2614">
        <v>-0.21923076923076901</v>
      </c>
      <c r="H2614" t="s">
        <v>81</v>
      </c>
    </row>
    <row r="2615" spans="1:8" x14ac:dyDescent="0.25">
      <c r="A2615" s="1">
        <v>44044</v>
      </c>
      <c r="B2615" t="s">
        <v>83</v>
      </c>
      <c r="C2615" t="s">
        <v>47</v>
      </c>
      <c r="D2615">
        <v>45</v>
      </c>
      <c r="E2615">
        <v>62.857142857142897</v>
      </c>
      <c r="F2615">
        <v>-17.8571428571429</v>
      </c>
      <c r="G2615">
        <v>-0.28409090909090901</v>
      </c>
      <c r="H2615" t="s">
        <v>81</v>
      </c>
    </row>
    <row r="2616" spans="1:8" x14ac:dyDescent="0.25">
      <c r="A2616" s="1">
        <v>44044</v>
      </c>
      <c r="B2616" t="s">
        <v>83</v>
      </c>
      <c r="C2616" t="s">
        <v>48</v>
      </c>
      <c r="D2616">
        <v>50</v>
      </c>
      <c r="E2616">
        <v>55.238095238095198</v>
      </c>
      <c r="F2616">
        <v>-5.2380952380952301</v>
      </c>
      <c r="G2616">
        <v>-9.4827586206896505E-2</v>
      </c>
      <c r="H2616" t="s">
        <v>81</v>
      </c>
    </row>
    <row r="2617" spans="1:8" x14ac:dyDescent="0.25">
      <c r="A2617" s="1">
        <v>44044</v>
      </c>
      <c r="B2617" t="s">
        <v>83</v>
      </c>
      <c r="C2617" t="s">
        <v>50</v>
      </c>
      <c r="D2617">
        <v>76</v>
      </c>
      <c r="E2617">
        <v>67.619047619047606</v>
      </c>
      <c r="F2617">
        <v>8.3809523809523796</v>
      </c>
      <c r="G2617">
        <v>0.123943661971831</v>
      </c>
      <c r="H2617" t="s">
        <v>81</v>
      </c>
    </row>
    <row r="2618" spans="1:8" x14ac:dyDescent="0.25">
      <c r="A2618" s="1">
        <v>44044</v>
      </c>
      <c r="B2618" t="s">
        <v>84</v>
      </c>
      <c r="C2618" t="s">
        <v>46</v>
      </c>
      <c r="D2618">
        <v>221</v>
      </c>
      <c r="E2618">
        <v>180.95238095238099</v>
      </c>
      <c r="F2618">
        <v>40.047619047619101</v>
      </c>
      <c r="G2618">
        <v>0.22131578947368399</v>
      </c>
      <c r="H2618" t="s">
        <v>81</v>
      </c>
    </row>
    <row r="2619" spans="1:8" x14ac:dyDescent="0.25">
      <c r="A2619" s="1">
        <v>44044</v>
      </c>
      <c r="B2619" t="s">
        <v>84</v>
      </c>
      <c r="C2619" t="s">
        <v>47</v>
      </c>
      <c r="D2619">
        <v>49</v>
      </c>
      <c r="E2619">
        <v>70.476190476190496</v>
      </c>
      <c r="F2619">
        <v>-21.476190476190499</v>
      </c>
      <c r="G2619">
        <v>-0.30472972972973</v>
      </c>
      <c r="H2619" t="s">
        <v>81</v>
      </c>
    </row>
    <row r="2620" spans="1:8" x14ac:dyDescent="0.25">
      <c r="A2620" s="1">
        <v>44044</v>
      </c>
      <c r="B2620" t="s">
        <v>84</v>
      </c>
      <c r="C2620" t="s">
        <v>48</v>
      </c>
      <c r="D2620">
        <v>134</v>
      </c>
      <c r="E2620">
        <v>114.28571428571399</v>
      </c>
      <c r="F2620">
        <v>19.714285714285701</v>
      </c>
      <c r="G2620">
        <v>0.17249999999999999</v>
      </c>
      <c r="H2620" t="s">
        <v>81</v>
      </c>
    </row>
    <row r="2621" spans="1:8" x14ac:dyDescent="0.25">
      <c r="A2621" s="1">
        <v>44044</v>
      </c>
      <c r="B2621" t="s">
        <v>84</v>
      </c>
      <c r="C2621" t="s">
        <v>50</v>
      </c>
      <c r="D2621">
        <v>8</v>
      </c>
      <c r="E2621">
        <v>12.380952380952399</v>
      </c>
      <c r="F2621">
        <v>-4.3809523809523796</v>
      </c>
      <c r="G2621">
        <v>-0.35384615384615398</v>
      </c>
      <c r="H2621" t="s">
        <v>81</v>
      </c>
    </row>
    <row r="2622" spans="1:8" x14ac:dyDescent="0.25">
      <c r="A2622" s="1">
        <v>44044</v>
      </c>
      <c r="B2622" t="s">
        <v>85</v>
      </c>
      <c r="C2622" t="s">
        <v>46</v>
      </c>
      <c r="D2622">
        <v>148</v>
      </c>
      <c r="E2622">
        <v>124.761904761905</v>
      </c>
      <c r="F2622">
        <v>23.238095238095202</v>
      </c>
      <c r="G2622">
        <v>0.18625954198473299</v>
      </c>
      <c r="H2622" t="s">
        <v>81</v>
      </c>
    </row>
    <row r="2623" spans="1:8" x14ac:dyDescent="0.25">
      <c r="A2623" s="1">
        <v>44044</v>
      </c>
      <c r="B2623" t="s">
        <v>85</v>
      </c>
      <c r="C2623" t="s">
        <v>47</v>
      </c>
      <c r="D2623">
        <v>172</v>
      </c>
      <c r="E2623">
        <v>185.71428571428601</v>
      </c>
      <c r="F2623">
        <v>-13.714285714285699</v>
      </c>
      <c r="G2623">
        <v>-7.38461538461537E-2</v>
      </c>
      <c r="H2623" t="s">
        <v>81</v>
      </c>
    </row>
    <row r="2624" spans="1:8" x14ac:dyDescent="0.25">
      <c r="A2624" s="1">
        <v>44044</v>
      </c>
      <c r="B2624" t="s">
        <v>85</v>
      </c>
      <c r="C2624" t="s">
        <v>48</v>
      </c>
      <c r="D2624">
        <v>106</v>
      </c>
      <c r="E2624">
        <v>144.76190476190499</v>
      </c>
      <c r="F2624">
        <v>-38.761904761904802</v>
      </c>
      <c r="G2624">
        <v>-0.26776315789473698</v>
      </c>
      <c r="H2624" t="s">
        <v>81</v>
      </c>
    </row>
    <row r="2625" spans="1:8" x14ac:dyDescent="0.25">
      <c r="A2625" s="1">
        <v>44044</v>
      </c>
      <c r="B2625" t="s">
        <v>85</v>
      </c>
      <c r="C2625" t="s">
        <v>49</v>
      </c>
      <c r="D2625">
        <v>364</v>
      </c>
      <c r="E2625">
        <v>1053.3333333333301</v>
      </c>
      <c r="F2625">
        <v>-689.33333333333303</v>
      </c>
      <c r="G2625">
        <v>-0.65443037974683504</v>
      </c>
      <c r="H2625" t="s">
        <v>81</v>
      </c>
    </row>
    <row r="2626" spans="1:8" x14ac:dyDescent="0.25">
      <c r="A2626" s="1">
        <v>44044</v>
      </c>
      <c r="B2626" t="s">
        <v>85</v>
      </c>
      <c r="C2626" t="s">
        <v>50</v>
      </c>
      <c r="D2626">
        <v>1874</v>
      </c>
      <c r="E2626">
        <v>1814.2857142857099</v>
      </c>
      <c r="F2626">
        <v>59.714285714285801</v>
      </c>
      <c r="G2626">
        <v>3.2913385826771703E-2</v>
      </c>
      <c r="H2626" t="s">
        <v>81</v>
      </c>
    </row>
    <row r="2627" spans="1:8" x14ac:dyDescent="0.25">
      <c r="A2627" s="1">
        <v>44044</v>
      </c>
      <c r="B2627" t="s">
        <v>146</v>
      </c>
      <c r="C2627" t="s">
        <v>46</v>
      </c>
      <c r="D2627">
        <v>22</v>
      </c>
      <c r="E2627">
        <v>17.1428571428571</v>
      </c>
      <c r="F2627">
        <v>4.8571428571428603</v>
      </c>
      <c r="G2627">
        <v>0.28333333333333299</v>
      </c>
      <c r="H2627" t="s">
        <v>81</v>
      </c>
    </row>
    <row r="2628" spans="1:8" x14ac:dyDescent="0.25">
      <c r="A2628" s="1">
        <v>44044</v>
      </c>
      <c r="B2628" t="s">
        <v>146</v>
      </c>
      <c r="C2628" t="s">
        <v>47</v>
      </c>
      <c r="D2628">
        <v>28</v>
      </c>
      <c r="E2628">
        <v>44.761904761904802</v>
      </c>
      <c r="F2628">
        <v>-16.761904761904798</v>
      </c>
      <c r="G2628">
        <v>-0.37446808510638302</v>
      </c>
      <c r="H2628" t="s">
        <v>81</v>
      </c>
    </row>
    <row r="2629" spans="1:8" x14ac:dyDescent="0.25">
      <c r="A2629" s="1">
        <v>44044</v>
      </c>
      <c r="B2629" t="s">
        <v>146</v>
      </c>
      <c r="C2629" t="s">
        <v>48</v>
      </c>
      <c r="D2629">
        <v>9</v>
      </c>
      <c r="E2629">
        <v>16.1904761904762</v>
      </c>
      <c r="F2629">
        <v>-7.1904761904761898</v>
      </c>
      <c r="G2629">
        <v>-0.44411764705882401</v>
      </c>
      <c r="H2629" t="s">
        <v>81</v>
      </c>
    </row>
    <row r="2630" spans="1:8" x14ac:dyDescent="0.25">
      <c r="A2630" s="1">
        <v>44044</v>
      </c>
      <c r="B2630" t="s">
        <v>146</v>
      </c>
      <c r="C2630" t="s">
        <v>49</v>
      </c>
      <c r="D2630">
        <v>30</v>
      </c>
      <c r="E2630">
        <v>69.523809523809504</v>
      </c>
      <c r="F2630">
        <v>-39.523809523809497</v>
      </c>
      <c r="G2630">
        <v>-0.568493150684931</v>
      </c>
      <c r="H2630" t="s">
        <v>81</v>
      </c>
    </row>
    <row r="2631" spans="1:8" x14ac:dyDescent="0.25">
      <c r="A2631" s="1">
        <v>44044</v>
      </c>
      <c r="B2631" t="s">
        <v>146</v>
      </c>
      <c r="C2631" t="s">
        <v>50</v>
      </c>
      <c r="D2631">
        <v>55</v>
      </c>
      <c r="E2631">
        <v>40</v>
      </c>
      <c r="F2631">
        <v>15</v>
      </c>
      <c r="G2631">
        <v>0.375</v>
      </c>
      <c r="H2631" t="s">
        <v>81</v>
      </c>
    </row>
    <row r="2632" spans="1:8" x14ac:dyDescent="0.25">
      <c r="A2632" s="1">
        <v>44044</v>
      </c>
      <c r="B2632" t="s">
        <v>86</v>
      </c>
      <c r="C2632" t="s">
        <v>46</v>
      </c>
      <c r="D2632">
        <v>688</v>
      </c>
      <c r="E2632">
        <v>625.71428571428601</v>
      </c>
      <c r="F2632">
        <v>62.285714285714299</v>
      </c>
      <c r="G2632">
        <v>9.9543378995433904E-2</v>
      </c>
      <c r="H2632" t="s">
        <v>81</v>
      </c>
    </row>
    <row r="2633" spans="1:8" x14ac:dyDescent="0.25">
      <c r="A2633" s="1">
        <v>44044</v>
      </c>
      <c r="B2633" t="s">
        <v>86</v>
      </c>
      <c r="C2633" t="s">
        <v>47</v>
      </c>
      <c r="D2633">
        <v>401</v>
      </c>
      <c r="E2633">
        <v>505.71428571428601</v>
      </c>
      <c r="F2633">
        <v>-104.71428571428601</v>
      </c>
      <c r="G2633">
        <v>-0.20706214689265501</v>
      </c>
      <c r="H2633" t="s">
        <v>81</v>
      </c>
    </row>
    <row r="2634" spans="1:8" x14ac:dyDescent="0.25">
      <c r="A2634" s="1">
        <v>44044</v>
      </c>
      <c r="B2634" t="s">
        <v>86</v>
      </c>
      <c r="C2634" t="s">
        <v>48</v>
      </c>
      <c r="D2634">
        <v>293</v>
      </c>
      <c r="E2634">
        <v>302.857142857143</v>
      </c>
      <c r="F2634">
        <v>-9.8571428571428292</v>
      </c>
      <c r="G2634">
        <v>-3.2547169811320699E-2</v>
      </c>
      <c r="H2634" t="s">
        <v>81</v>
      </c>
    </row>
    <row r="2635" spans="1:8" x14ac:dyDescent="0.25">
      <c r="A2635" s="1">
        <v>44044</v>
      </c>
      <c r="B2635" t="s">
        <v>86</v>
      </c>
      <c r="C2635" t="s">
        <v>49</v>
      </c>
      <c r="D2635">
        <v>172</v>
      </c>
      <c r="E2635">
        <v>343.80952380952402</v>
      </c>
      <c r="F2635">
        <v>-171.80952380952399</v>
      </c>
      <c r="G2635">
        <v>-0.49972299168975098</v>
      </c>
      <c r="H2635" t="s">
        <v>81</v>
      </c>
    </row>
    <row r="2636" spans="1:8" x14ac:dyDescent="0.25">
      <c r="A2636" s="1">
        <v>44044</v>
      </c>
      <c r="B2636" t="s">
        <v>86</v>
      </c>
      <c r="C2636" t="s">
        <v>50</v>
      </c>
      <c r="D2636">
        <v>1135</v>
      </c>
      <c r="E2636">
        <v>1100</v>
      </c>
      <c r="F2636">
        <v>35</v>
      </c>
      <c r="G2636">
        <v>3.1818181818181801E-2</v>
      </c>
      <c r="H2636" t="s">
        <v>81</v>
      </c>
    </row>
    <row r="2637" spans="1:8" x14ac:dyDescent="0.25">
      <c r="A2637" s="1">
        <v>44044</v>
      </c>
      <c r="B2637" t="s">
        <v>87</v>
      </c>
      <c r="C2637" t="s">
        <v>46</v>
      </c>
      <c r="D2637">
        <v>29</v>
      </c>
      <c r="E2637">
        <v>27.619047619047599</v>
      </c>
      <c r="F2637">
        <v>1.38095238095238</v>
      </c>
      <c r="G2637">
        <v>5.00000000000001E-2</v>
      </c>
      <c r="H2637" t="s">
        <v>81</v>
      </c>
    </row>
    <row r="2638" spans="1:8" x14ac:dyDescent="0.25">
      <c r="A2638" s="1">
        <v>44044</v>
      </c>
      <c r="B2638" t="s">
        <v>87</v>
      </c>
      <c r="C2638" t="s">
        <v>47</v>
      </c>
      <c r="D2638">
        <v>69</v>
      </c>
      <c r="E2638">
        <v>97.142857142857096</v>
      </c>
      <c r="F2638">
        <v>-28.1428571428571</v>
      </c>
      <c r="G2638">
        <v>-0.28970588235294098</v>
      </c>
      <c r="H2638" t="s">
        <v>81</v>
      </c>
    </row>
    <row r="2639" spans="1:8" x14ac:dyDescent="0.25">
      <c r="A2639" s="1">
        <v>44044</v>
      </c>
      <c r="B2639" t="s">
        <v>87</v>
      </c>
      <c r="C2639" t="s">
        <v>48</v>
      </c>
      <c r="D2639">
        <v>32</v>
      </c>
      <c r="E2639">
        <v>40</v>
      </c>
      <c r="F2639">
        <v>-8</v>
      </c>
      <c r="G2639">
        <v>-0.2</v>
      </c>
      <c r="H2639" t="s">
        <v>81</v>
      </c>
    </row>
    <row r="2640" spans="1:8" x14ac:dyDescent="0.25">
      <c r="A2640" s="1">
        <v>44044</v>
      </c>
      <c r="B2640" t="s">
        <v>87</v>
      </c>
      <c r="C2640" t="s">
        <v>50</v>
      </c>
      <c r="D2640">
        <v>69</v>
      </c>
      <c r="E2640">
        <v>70.476190476190496</v>
      </c>
      <c r="F2640">
        <v>-1.4761904761904701</v>
      </c>
      <c r="G2640">
        <v>-2.0945945945945801E-2</v>
      </c>
      <c r="H2640" t="s">
        <v>81</v>
      </c>
    </row>
    <row r="2641" spans="1:8" x14ac:dyDescent="0.25">
      <c r="A2641" s="1">
        <v>44044</v>
      </c>
      <c r="B2641" t="s">
        <v>88</v>
      </c>
      <c r="C2641" t="s">
        <v>46</v>
      </c>
      <c r="D2641">
        <v>233</v>
      </c>
      <c r="E2641">
        <v>225.71428571428601</v>
      </c>
      <c r="F2641">
        <v>7.2857142857143096</v>
      </c>
      <c r="G2641">
        <v>3.2278481012658303E-2</v>
      </c>
      <c r="H2641" t="s">
        <v>81</v>
      </c>
    </row>
    <row r="2642" spans="1:8" x14ac:dyDescent="0.25">
      <c r="A2642" s="1">
        <v>44044</v>
      </c>
      <c r="B2642" t="s">
        <v>88</v>
      </c>
      <c r="C2642" t="s">
        <v>47</v>
      </c>
      <c r="D2642">
        <v>242</v>
      </c>
      <c r="E2642">
        <v>300.95238095238102</v>
      </c>
      <c r="F2642">
        <v>-58.952380952380999</v>
      </c>
      <c r="G2642">
        <v>-0.19588607594936699</v>
      </c>
      <c r="H2642" t="s">
        <v>81</v>
      </c>
    </row>
    <row r="2643" spans="1:8" x14ac:dyDescent="0.25">
      <c r="A2643" s="1">
        <v>44044</v>
      </c>
      <c r="B2643" t="s">
        <v>88</v>
      </c>
      <c r="C2643" t="s">
        <v>48</v>
      </c>
      <c r="D2643">
        <v>126</v>
      </c>
      <c r="E2643">
        <v>153.333333333333</v>
      </c>
      <c r="F2643">
        <v>-27.3333333333333</v>
      </c>
      <c r="G2643">
        <v>-0.178260869565217</v>
      </c>
      <c r="H2643" t="s">
        <v>81</v>
      </c>
    </row>
    <row r="2644" spans="1:8" x14ac:dyDescent="0.25">
      <c r="A2644" s="1">
        <v>44044</v>
      </c>
      <c r="B2644" t="s">
        <v>88</v>
      </c>
      <c r="C2644" t="s">
        <v>49</v>
      </c>
      <c r="D2644">
        <v>30</v>
      </c>
      <c r="E2644">
        <v>69.523809523809504</v>
      </c>
      <c r="F2644">
        <v>-39.523809523809497</v>
      </c>
      <c r="G2644">
        <v>-0.568493150684931</v>
      </c>
      <c r="H2644" t="s">
        <v>81</v>
      </c>
    </row>
    <row r="2645" spans="1:8" x14ac:dyDescent="0.25">
      <c r="A2645" s="1">
        <v>44044</v>
      </c>
      <c r="B2645" t="s">
        <v>88</v>
      </c>
      <c r="C2645" t="s">
        <v>50</v>
      </c>
      <c r="D2645">
        <v>579</v>
      </c>
      <c r="E2645">
        <v>598.09523809523796</v>
      </c>
      <c r="F2645">
        <v>-19.095238095238098</v>
      </c>
      <c r="G2645">
        <v>-3.1926751592356702E-2</v>
      </c>
      <c r="H2645" t="s">
        <v>81</v>
      </c>
    </row>
    <row r="2646" spans="1:8" x14ac:dyDescent="0.25">
      <c r="A2646" s="1">
        <v>44044</v>
      </c>
      <c r="B2646" t="s">
        <v>89</v>
      </c>
      <c r="C2646" t="s">
        <v>46</v>
      </c>
      <c r="D2646">
        <v>622</v>
      </c>
      <c r="E2646">
        <v>562.857142857143</v>
      </c>
      <c r="F2646">
        <v>59.142857142857203</v>
      </c>
      <c r="G2646">
        <v>0.10507614213197999</v>
      </c>
      <c r="H2646" t="s">
        <v>81</v>
      </c>
    </row>
    <row r="2647" spans="1:8" x14ac:dyDescent="0.25">
      <c r="A2647" s="1">
        <v>44044</v>
      </c>
      <c r="B2647" t="s">
        <v>89</v>
      </c>
      <c r="C2647" t="s">
        <v>47</v>
      </c>
      <c r="D2647">
        <v>421</v>
      </c>
      <c r="E2647">
        <v>540</v>
      </c>
      <c r="F2647">
        <v>-119</v>
      </c>
      <c r="G2647">
        <v>-0.22037037037036999</v>
      </c>
      <c r="H2647" t="s">
        <v>81</v>
      </c>
    </row>
    <row r="2648" spans="1:8" x14ac:dyDescent="0.25">
      <c r="A2648" s="1">
        <v>44044</v>
      </c>
      <c r="B2648" t="s">
        <v>89</v>
      </c>
      <c r="C2648" t="s">
        <v>48</v>
      </c>
      <c r="D2648">
        <v>254</v>
      </c>
      <c r="E2648">
        <v>273.33333333333297</v>
      </c>
      <c r="F2648">
        <v>-19.3333333333333</v>
      </c>
      <c r="G2648">
        <v>-7.0731707317073095E-2</v>
      </c>
      <c r="H2648" t="s">
        <v>81</v>
      </c>
    </row>
    <row r="2649" spans="1:8" x14ac:dyDescent="0.25">
      <c r="A2649" s="1">
        <v>44044</v>
      </c>
      <c r="B2649" t="s">
        <v>89</v>
      </c>
      <c r="C2649" t="s">
        <v>50</v>
      </c>
      <c r="D2649">
        <v>436</v>
      </c>
      <c r="E2649">
        <v>518.09523809523796</v>
      </c>
      <c r="F2649">
        <v>-82.095238095238102</v>
      </c>
      <c r="G2649">
        <v>-0.158455882352941</v>
      </c>
      <c r="H2649" t="s">
        <v>81</v>
      </c>
    </row>
    <row r="2650" spans="1:8" x14ac:dyDescent="0.25">
      <c r="A2650" s="1">
        <v>44044</v>
      </c>
      <c r="B2650" t="s">
        <v>90</v>
      </c>
      <c r="C2650" t="s">
        <v>46</v>
      </c>
      <c r="D2650">
        <v>74</v>
      </c>
      <c r="E2650">
        <v>62.857142857142897</v>
      </c>
      <c r="F2650">
        <v>11.1428571428571</v>
      </c>
      <c r="G2650">
        <v>0.177272727272727</v>
      </c>
      <c r="H2650" t="s">
        <v>81</v>
      </c>
    </row>
    <row r="2651" spans="1:8" x14ac:dyDescent="0.25">
      <c r="A2651" s="1">
        <v>44044</v>
      </c>
      <c r="B2651" t="s">
        <v>90</v>
      </c>
      <c r="C2651" t="s">
        <v>47</v>
      </c>
      <c r="D2651">
        <v>142</v>
      </c>
      <c r="E2651">
        <v>156.19047619047601</v>
      </c>
      <c r="F2651">
        <v>-14.1904761904762</v>
      </c>
      <c r="G2651">
        <v>-9.0853658536585294E-2</v>
      </c>
      <c r="H2651" t="s">
        <v>81</v>
      </c>
    </row>
    <row r="2652" spans="1:8" x14ac:dyDescent="0.25">
      <c r="A2652" s="1">
        <v>44044</v>
      </c>
      <c r="B2652" t="s">
        <v>90</v>
      </c>
      <c r="C2652" t="s">
        <v>48</v>
      </c>
      <c r="D2652">
        <v>92</v>
      </c>
      <c r="E2652">
        <v>111.428571428571</v>
      </c>
      <c r="F2652">
        <v>-19.428571428571399</v>
      </c>
      <c r="G2652">
        <v>-0.17435897435897399</v>
      </c>
      <c r="H2652" t="s">
        <v>81</v>
      </c>
    </row>
    <row r="2653" spans="1:8" x14ac:dyDescent="0.25">
      <c r="A2653" s="1">
        <v>44044</v>
      </c>
      <c r="B2653" t="s">
        <v>90</v>
      </c>
      <c r="C2653" t="s">
        <v>50</v>
      </c>
      <c r="D2653">
        <v>426</v>
      </c>
      <c r="E2653">
        <v>417.142857142857</v>
      </c>
      <c r="F2653">
        <v>8.8571428571428896</v>
      </c>
      <c r="G2653">
        <v>2.1232876712328801E-2</v>
      </c>
      <c r="H2653" t="s">
        <v>81</v>
      </c>
    </row>
    <row r="2654" spans="1:8" x14ac:dyDescent="0.25">
      <c r="A2654" s="1">
        <v>44044</v>
      </c>
      <c r="B2654" t="s">
        <v>147</v>
      </c>
      <c r="C2654" t="s">
        <v>46</v>
      </c>
      <c r="D2654">
        <v>29</v>
      </c>
      <c r="E2654">
        <v>20.952380952380999</v>
      </c>
      <c r="F2654">
        <v>8.0476190476190492</v>
      </c>
      <c r="G2654">
        <v>0.38409090909090898</v>
      </c>
      <c r="H2654" t="s">
        <v>81</v>
      </c>
    </row>
    <row r="2655" spans="1:8" x14ac:dyDescent="0.25">
      <c r="A2655" s="1">
        <v>44044</v>
      </c>
      <c r="B2655" t="s">
        <v>147</v>
      </c>
      <c r="C2655" t="s">
        <v>47</v>
      </c>
      <c r="D2655">
        <v>18</v>
      </c>
      <c r="E2655">
        <v>28.571428571428601</v>
      </c>
      <c r="F2655">
        <v>-10.5714285714286</v>
      </c>
      <c r="G2655">
        <v>-0.37</v>
      </c>
      <c r="H2655" t="s">
        <v>81</v>
      </c>
    </row>
    <row r="2656" spans="1:8" x14ac:dyDescent="0.25">
      <c r="A2656" s="1">
        <v>44044</v>
      </c>
      <c r="B2656" t="s">
        <v>147</v>
      </c>
      <c r="C2656" t="s">
        <v>48</v>
      </c>
      <c r="D2656">
        <v>21</v>
      </c>
      <c r="E2656">
        <v>21.904761904761902</v>
      </c>
      <c r="F2656">
        <v>-0.90476190476190499</v>
      </c>
      <c r="G2656">
        <v>-4.1304347826087003E-2</v>
      </c>
      <c r="H2656" t="s">
        <v>81</v>
      </c>
    </row>
    <row r="2657" spans="1:8" x14ac:dyDescent="0.25">
      <c r="A2657" s="1">
        <v>44044</v>
      </c>
      <c r="B2657" t="s">
        <v>147</v>
      </c>
      <c r="C2657" t="s">
        <v>50</v>
      </c>
      <c r="D2657">
        <v>49</v>
      </c>
      <c r="E2657">
        <v>48.571428571428598</v>
      </c>
      <c r="F2657">
        <v>0.42857142857143099</v>
      </c>
      <c r="G2657">
        <v>8.8235294117647509E-3</v>
      </c>
      <c r="H2657" t="s">
        <v>81</v>
      </c>
    </row>
    <row r="2658" spans="1:8" x14ac:dyDescent="0.25">
      <c r="A2658" s="1">
        <v>44044</v>
      </c>
      <c r="B2658" t="s">
        <v>148</v>
      </c>
      <c r="C2658" t="s">
        <v>46</v>
      </c>
      <c r="D2658">
        <v>171</v>
      </c>
      <c r="E2658">
        <v>161.90476190476201</v>
      </c>
      <c r="F2658">
        <v>9.0952380952381002</v>
      </c>
      <c r="G2658">
        <v>5.61764705882353E-2</v>
      </c>
      <c r="H2658" t="s">
        <v>81</v>
      </c>
    </row>
    <row r="2659" spans="1:8" x14ac:dyDescent="0.25">
      <c r="A2659" s="1">
        <v>44044</v>
      </c>
      <c r="B2659" t="s">
        <v>148</v>
      </c>
      <c r="C2659" t="s">
        <v>47</v>
      </c>
      <c r="D2659">
        <v>152</v>
      </c>
      <c r="E2659">
        <v>177.142857142857</v>
      </c>
      <c r="F2659">
        <v>-25.1428571428571</v>
      </c>
      <c r="G2659">
        <v>-0.14193548387096799</v>
      </c>
      <c r="H2659" t="s">
        <v>81</v>
      </c>
    </row>
    <row r="2660" spans="1:8" x14ac:dyDescent="0.25">
      <c r="A2660" s="1">
        <v>44044</v>
      </c>
      <c r="B2660" t="s">
        <v>148</v>
      </c>
      <c r="C2660" t="s">
        <v>48</v>
      </c>
      <c r="D2660">
        <v>104</v>
      </c>
      <c r="E2660">
        <v>130.47619047619</v>
      </c>
      <c r="F2660">
        <v>-26.476190476190499</v>
      </c>
      <c r="G2660">
        <v>-0.20291970802919701</v>
      </c>
      <c r="H2660" t="s">
        <v>81</v>
      </c>
    </row>
    <row r="2661" spans="1:8" x14ac:dyDescent="0.25">
      <c r="A2661" s="1">
        <v>44044</v>
      </c>
      <c r="B2661" t="s">
        <v>148</v>
      </c>
      <c r="C2661" t="s">
        <v>50</v>
      </c>
      <c r="D2661">
        <v>155</v>
      </c>
      <c r="E2661">
        <v>213.333333333333</v>
      </c>
      <c r="F2661">
        <v>-58.3333333333333</v>
      </c>
      <c r="G2661">
        <v>-0.2734375</v>
      </c>
      <c r="H2661" t="s">
        <v>81</v>
      </c>
    </row>
    <row r="2662" spans="1:8" x14ac:dyDescent="0.25">
      <c r="A2662" s="1">
        <v>44044</v>
      </c>
      <c r="B2662" t="s">
        <v>149</v>
      </c>
      <c r="C2662" t="s">
        <v>46</v>
      </c>
      <c r="D2662">
        <v>49</v>
      </c>
      <c r="E2662">
        <v>41.904761904761898</v>
      </c>
      <c r="F2662">
        <v>7.0952380952380896</v>
      </c>
      <c r="G2662">
        <v>0.16931818181818201</v>
      </c>
      <c r="H2662" t="s">
        <v>81</v>
      </c>
    </row>
    <row r="2663" spans="1:8" x14ac:dyDescent="0.25">
      <c r="A2663" s="1">
        <v>44044</v>
      </c>
      <c r="B2663" t="s">
        <v>149</v>
      </c>
      <c r="C2663" t="s">
        <v>47</v>
      </c>
      <c r="D2663">
        <v>92</v>
      </c>
      <c r="E2663">
        <v>112.380952380952</v>
      </c>
      <c r="F2663">
        <v>-20.380952380952401</v>
      </c>
      <c r="G2663">
        <v>-0.18135593220339</v>
      </c>
      <c r="H2663" t="s">
        <v>81</v>
      </c>
    </row>
    <row r="2664" spans="1:8" x14ac:dyDescent="0.25">
      <c r="A2664" s="1">
        <v>44044</v>
      </c>
      <c r="B2664" t="s">
        <v>149</v>
      </c>
      <c r="C2664" t="s">
        <v>48</v>
      </c>
      <c r="D2664">
        <v>76</v>
      </c>
      <c r="E2664">
        <v>94.285714285714306</v>
      </c>
      <c r="F2664">
        <v>-18.285714285714299</v>
      </c>
      <c r="G2664">
        <v>-0.19393939393939399</v>
      </c>
      <c r="H2664" t="s">
        <v>81</v>
      </c>
    </row>
    <row r="2665" spans="1:8" x14ac:dyDescent="0.25">
      <c r="A2665" s="1">
        <v>44044</v>
      </c>
      <c r="B2665" t="s">
        <v>149</v>
      </c>
      <c r="C2665" t="s">
        <v>50</v>
      </c>
      <c r="D2665">
        <v>342</v>
      </c>
      <c r="E2665">
        <v>315.23809523809501</v>
      </c>
      <c r="F2665">
        <v>26.761904761904798</v>
      </c>
      <c r="G2665">
        <v>8.4894259818731097E-2</v>
      </c>
      <c r="H2665" t="s">
        <v>81</v>
      </c>
    </row>
    <row r="2666" spans="1:8" x14ac:dyDescent="0.25">
      <c r="A2666" s="1">
        <v>44044</v>
      </c>
      <c r="B2666" t="s">
        <v>150</v>
      </c>
      <c r="C2666" t="s">
        <v>46</v>
      </c>
      <c r="D2666">
        <v>182</v>
      </c>
      <c r="E2666">
        <v>166.666666666667</v>
      </c>
      <c r="F2666">
        <v>15.3333333333333</v>
      </c>
      <c r="G2666">
        <v>9.2000000000000096E-2</v>
      </c>
      <c r="H2666" t="s">
        <v>81</v>
      </c>
    </row>
    <row r="2667" spans="1:8" x14ac:dyDescent="0.25">
      <c r="A2667" s="1">
        <v>44044</v>
      </c>
      <c r="B2667" t="s">
        <v>150</v>
      </c>
      <c r="C2667" t="s">
        <v>47</v>
      </c>
      <c r="D2667">
        <v>84</v>
      </c>
      <c r="E2667">
        <v>104.761904761905</v>
      </c>
      <c r="F2667">
        <v>-20.761904761904798</v>
      </c>
      <c r="G2667">
        <v>-0.19818181818181799</v>
      </c>
      <c r="H2667" t="s">
        <v>81</v>
      </c>
    </row>
    <row r="2668" spans="1:8" x14ac:dyDescent="0.25">
      <c r="A2668" s="1">
        <v>44044</v>
      </c>
      <c r="B2668" t="s">
        <v>150</v>
      </c>
      <c r="C2668" t="s">
        <v>48</v>
      </c>
      <c r="D2668">
        <v>72</v>
      </c>
      <c r="E2668">
        <v>77.142857142857096</v>
      </c>
      <c r="F2668">
        <v>-5.1428571428571397</v>
      </c>
      <c r="G2668">
        <v>-6.6666666666666596E-2</v>
      </c>
      <c r="H2668" t="s">
        <v>81</v>
      </c>
    </row>
    <row r="2669" spans="1:8" x14ac:dyDescent="0.25">
      <c r="A2669" s="1">
        <v>44044</v>
      </c>
      <c r="B2669" t="s">
        <v>150</v>
      </c>
      <c r="C2669" t="s">
        <v>50</v>
      </c>
      <c r="D2669">
        <v>55</v>
      </c>
      <c r="E2669">
        <v>57.142857142857103</v>
      </c>
      <c r="F2669">
        <v>-2.1428571428571401</v>
      </c>
      <c r="G2669">
        <v>-3.7499999999999901E-2</v>
      </c>
      <c r="H2669" t="s">
        <v>81</v>
      </c>
    </row>
    <row r="2670" spans="1:8" x14ac:dyDescent="0.25">
      <c r="A2670" s="1">
        <v>44044</v>
      </c>
      <c r="B2670" t="s">
        <v>91</v>
      </c>
      <c r="C2670" t="s">
        <v>46</v>
      </c>
      <c r="D2670">
        <v>1109</v>
      </c>
      <c r="E2670">
        <v>941.90476190476204</v>
      </c>
      <c r="F2670">
        <v>167.09523809523799</v>
      </c>
      <c r="G2670">
        <v>0.177401415571284</v>
      </c>
      <c r="H2670" t="s">
        <v>81</v>
      </c>
    </row>
    <row r="2671" spans="1:8" x14ac:dyDescent="0.25">
      <c r="A2671" s="1">
        <v>44044</v>
      </c>
      <c r="B2671" t="s">
        <v>91</v>
      </c>
      <c r="C2671" t="s">
        <v>47</v>
      </c>
      <c r="D2671">
        <v>532</v>
      </c>
      <c r="E2671">
        <v>580</v>
      </c>
      <c r="F2671">
        <v>-48</v>
      </c>
      <c r="G2671">
        <v>-8.2758620689655199E-2</v>
      </c>
      <c r="H2671" t="s">
        <v>81</v>
      </c>
    </row>
    <row r="2672" spans="1:8" x14ac:dyDescent="0.25">
      <c r="A2672" s="1">
        <v>44044</v>
      </c>
      <c r="B2672" t="s">
        <v>91</v>
      </c>
      <c r="C2672" t="s">
        <v>48</v>
      </c>
      <c r="D2672">
        <v>651</v>
      </c>
      <c r="E2672">
        <v>613.33333333333303</v>
      </c>
      <c r="F2672">
        <v>37.6666666666667</v>
      </c>
      <c r="G2672">
        <v>6.1413043478261001E-2</v>
      </c>
      <c r="H2672" t="s">
        <v>81</v>
      </c>
    </row>
    <row r="2673" spans="1:8" x14ac:dyDescent="0.25">
      <c r="A2673" s="1">
        <v>44044</v>
      </c>
      <c r="B2673" t="s">
        <v>91</v>
      </c>
      <c r="C2673" t="s">
        <v>50</v>
      </c>
      <c r="D2673">
        <v>632</v>
      </c>
      <c r="E2673">
        <v>796.19047619047603</v>
      </c>
      <c r="F2673">
        <v>-164.19047619047601</v>
      </c>
      <c r="G2673">
        <v>-0.20622009569378</v>
      </c>
      <c r="H2673" t="s">
        <v>81</v>
      </c>
    </row>
    <row r="2674" spans="1:8" x14ac:dyDescent="0.25">
      <c r="A2674" s="1">
        <v>44044</v>
      </c>
      <c r="B2674" t="s">
        <v>151</v>
      </c>
      <c r="C2674" t="s">
        <v>46</v>
      </c>
      <c r="D2674">
        <v>62</v>
      </c>
      <c r="E2674">
        <v>52.380952380952401</v>
      </c>
      <c r="F2674">
        <v>9.6190476190476204</v>
      </c>
      <c r="G2674">
        <v>0.18363636363636399</v>
      </c>
      <c r="H2674" t="s">
        <v>81</v>
      </c>
    </row>
    <row r="2675" spans="1:8" x14ac:dyDescent="0.25">
      <c r="A2675" s="1">
        <v>44044</v>
      </c>
      <c r="B2675" t="s">
        <v>151</v>
      </c>
      <c r="C2675" t="s">
        <v>47</v>
      </c>
      <c r="D2675">
        <v>93</v>
      </c>
      <c r="E2675">
        <v>101.904761904762</v>
      </c>
      <c r="F2675">
        <v>-8.9047619047618998</v>
      </c>
      <c r="G2675">
        <v>-8.7383177570093395E-2</v>
      </c>
      <c r="H2675" t="s">
        <v>81</v>
      </c>
    </row>
    <row r="2676" spans="1:8" x14ac:dyDescent="0.25">
      <c r="A2676" s="1">
        <v>44044</v>
      </c>
      <c r="B2676" t="s">
        <v>151</v>
      </c>
      <c r="C2676" t="s">
        <v>48</v>
      </c>
      <c r="D2676">
        <v>28</v>
      </c>
      <c r="E2676">
        <v>34.285714285714299</v>
      </c>
      <c r="F2676">
        <v>-6.2857142857142803</v>
      </c>
      <c r="G2676">
        <v>-0.18333333333333299</v>
      </c>
      <c r="H2676" t="s">
        <v>81</v>
      </c>
    </row>
    <row r="2677" spans="1:8" x14ac:dyDescent="0.25">
      <c r="A2677" s="1">
        <v>44044</v>
      </c>
      <c r="B2677" t="s">
        <v>151</v>
      </c>
      <c r="C2677" t="s">
        <v>50</v>
      </c>
      <c r="D2677">
        <v>50</v>
      </c>
      <c r="E2677">
        <v>53.3333333333333</v>
      </c>
      <c r="F2677">
        <v>-3.3333333333333299</v>
      </c>
      <c r="G2677">
        <v>-6.2499999999999903E-2</v>
      </c>
      <c r="H2677" t="s">
        <v>81</v>
      </c>
    </row>
    <row r="2678" spans="1:8" x14ac:dyDescent="0.25">
      <c r="A2678" s="1">
        <v>44044</v>
      </c>
      <c r="B2678" t="s">
        <v>92</v>
      </c>
      <c r="C2678" t="s">
        <v>46</v>
      </c>
      <c r="D2678">
        <v>20</v>
      </c>
      <c r="E2678">
        <v>24.761904761904798</v>
      </c>
      <c r="F2678">
        <v>-4.7619047619047601</v>
      </c>
      <c r="G2678">
        <v>-0.19230769230769201</v>
      </c>
      <c r="H2678" t="s">
        <v>81</v>
      </c>
    </row>
    <row r="2679" spans="1:8" x14ac:dyDescent="0.25">
      <c r="A2679" s="1">
        <v>44044</v>
      </c>
      <c r="B2679" t="s">
        <v>92</v>
      </c>
      <c r="C2679" t="s">
        <v>47</v>
      </c>
      <c r="D2679">
        <v>237</v>
      </c>
      <c r="E2679">
        <v>406.66666666666703</v>
      </c>
      <c r="F2679">
        <v>-169.666666666667</v>
      </c>
      <c r="G2679">
        <v>-0.417213114754098</v>
      </c>
      <c r="H2679" t="s">
        <v>81</v>
      </c>
    </row>
    <row r="2680" spans="1:8" x14ac:dyDescent="0.25">
      <c r="A2680" s="1">
        <v>44044</v>
      </c>
      <c r="B2680" t="s">
        <v>92</v>
      </c>
      <c r="C2680" t="s">
        <v>48</v>
      </c>
      <c r="D2680">
        <v>69</v>
      </c>
      <c r="E2680">
        <v>101.904761904762</v>
      </c>
      <c r="F2680">
        <v>-32.904761904761898</v>
      </c>
      <c r="G2680">
        <v>-0.32289719626168201</v>
      </c>
      <c r="H2680" t="s">
        <v>81</v>
      </c>
    </row>
    <row r="2681" spans="1:8" x14ac:dyDescent="0.25">
      <c r="A2681" s="1">
        <v>44044</v>
      </c>
      <c r="B2681" t="s">
        <v>92</v>
      </c>
      <c r="C2681" t="s">
        <v>50</v>
      </c>
      <c r="D2681">
        <v>585</v>
      </c>
      <c r="E2681">
        <v>760.95238095238096</v>
      </c>
      <c r="F2681">
        <v>-175.95238095238099</v>
      </c>
      <c r="G2681">
        <v>-0.231226533166458</v>
      </c>
      <c r="H2681" t="s">
        <v>81</v>
      </c>
    </row>
    <row r="2682" spans="1:8" x14ac:dyDescent="0.25">
      <c r="A2682" s="1">
        <v>44044</v>
      </c>
      <c r="B2682" t="s">
        <v>152</v>
      </c>
      <c r="C2682" t="s">
        <v>46</v>
      </c>
      <c r="D2682">
        <v>132</v>
      </c>
      <c r="E2682">
        <v>108.571428571429</v>
      </c>
      <c r="F2682">
        <v>23.428571428571399</v>
      </c>
      <c r="G2682">
        <v>0.215789473684211</v>
      </c>
      <c r="H2682" t="s">
        <v>81</v>
      </c>
    </row>
    <row r="2683" spans="1:8" x14ac:dyDescent="0.25">
      <c r="A2683" s="1">
        <v>44044</v>
      </c>
      <c r="B2683" t="s">
        <v>152</v>
      </c>
      <c r="C2683" t="s">
        <v>47</v>
      </c>
      <c r="D2683">
        <v>71</v>
      </c>
      <c r="E2683">
        <v>97.142857142857096</v>
      </c>
      <c r="F2683">
        <v>-26.1428571428571</v>
      </c>
      <c r="G2683">
        <v>-0.26911764705882402</v>
      </c>
      <c r="H2683" t="s">
        <v>81</v>
      </c>
    </row>
    <row r="2684" spans="1:8" x14ac:dyDescent="0.25">
      <c r="A2684" s="1">
        <v>44044</v>
      </c>
      <c r="B2684" t="s">
        <v>152</v>
      </c>
      <c r="C2684" t="s">
        <v>48</v>
      </c>
      <c r="D2684">
        <v>35</v>
      </c>
      <c r="E2684">
        <v>29.523809523809501</v>
      </c>
      <c r="F2684">
        <v>5.4761904761904798</v>
      </c>
      <c r="G2684">
        <v>0.18548387096774199</v>
      </c>
      <c r="H2684" t="s">
        <v>81</v>
      </c>
    </row>
    <row r="2685" spans="1:8" x14ac:dyDescent="0.25">
      <c r="A2685" s="1">
        <v>44044</v>
      </c>
      <c r="B2685" t="s">
        <v>152</v>
      </c>
      <c r="C2685" t="s">
        <v>50</v>
      </c>
      <c r="D2685">
        <v>74</v>
      </c>
      <c r="E2685">
        <v>121.904761904762</v>
      </c>
      <c r="F2685">
        <v>-47.904761904761898</v>
      </c>
      <c r="G2685">
        <v>-0.39296874999999998</v>
      </c>
      <c r="H2685" t="s">
        <v>81</v>
      </c>
    </row>
    <row r="2686" spans="1:8" x14ac:dyDescent="0.25">
      <c r="A2686" s="1">
        <v>44044</v>
      </c>
      <c r="B2686" t="s">
        <v>153</v>
      </c>
      <c r="C2686" t="s">
        <v>46</v>
      </c>
      <c r="D2686">
        <v>124</v>
      </c>
      <c r="E2686">
        <v>127.619047619048</v>
      </c>
      <c r="F2686">
        <v>-3.6190476190476102</v>
      </c>
      <c r="G2686">
        <v>-2.8358208955223799E-2</v>
      </c>
      <c r="H2686" t="s">
        <v>81</v>
      </c>
    </row>
    <row r="2687" spans="1:8" x14ac:dyDescent="0.25">
      <c r="A2687" s="1">
        <v>44044</v>
      </c>
      <c r="B2687" t="s">
        <v>153</v>
      </c>
      <c r="C2687" t="s">
        <v>47</v>
      </c>
      <c r="D2687">
        <v>44</v>
      </c>
      <c r="E2687">
        <v>51.428571428571402</v>
      </c>
      <c r="F2687">
        <v>-7.4285714285714199</v>
      </c>
      <c r="G2687">
        <v>-0.14444444444444399</v>
      </c>
      <c r="H2687" t="s">
        <v>81</v>
      </c>
    </row>
    <row r="2688" spans="1:8" x14ac:dyDescent="0.25">
      <c r="A2688" s="1">
        <v>44044</v>
      </c>
      <c r="B2688" t="s">
        <v>153</v>
      </c>
      <c r="C2688" t="s">
        <v>48</v>
      </c>
      <c r="D2688">
        <v>33</v>
      </c>
      <c r="E2688">
        <v>45.714285714285701</v>
      </c>
      <c r="F2688">
        <v>-12.714285714285699</v>
      </c>
      <c r="G2688">
        <v>-0.27812500000000001</v>
      </c>
      <c r="H2688" t="s">
        <v>81</v>
      </c>
    </row>
    <row r="2689" spans="1:8" x14ac:dyDescent="0.25">
      <c r="A2689" s="1">
        <v>44044</v>
      </c>
      <c r="B2689" t="s">
        <v>153</v>
      </c>
      <c r="C2689" t="s">
        <v>50</v>
      </c>
      <c r="D2689">
        <v>24</v>
      </c>
      <c r="E2689">
        <v>21.904761904761902</v>
      </c>
      <c r="F2689">
        <v>2.09523809523809</v>
      </c>
      <c r="G2689">
        <v>9.5652173913043495E-2</v>
      </c>
      <c r="H2689" t="s">
        <v>81</v>
      </c>
    </row>
    <row r="2690" spans="1:8" x14ac:dyDescent="0.25">
      <c r="A2690" s="1">
        <v>44044</v>
      </c>
      <c r="B2690" t="s">
        <v>154</v>
      </c>
      <c r="C2690" t="s">
        <v>46</v>
      </c>
      <c r="D2690">
        <v>25</v>
      </c>
      <c r="E2690">
        <v>20.952380952380999</v>
      </c>
      <c r="F2690">
        <v>4.0476190476190501</v>
      </c>
      <c r="G2690">
        <v>0.19318181818181801</v>
      </c>
      <c r="H2690" t="s">
        <v>81</v>
      </c>
    </row>
    <row r="2691" spans="1:8" x14ac:dyDescent="0.25">
      <c r="A2691" s="1">
        <v>44044</v>
      </c>
      <c r="B2691" t="s">
        <v>154</v>
      </c>
      <c r="C2691" t="s">
        <v>47</v>
      </c>
      <c r="D2691">
        <v>50</v>
      </c>
      <c r="E2691">
        <v>43.809523809523803</v>
      </c>
      <c r="F2691">
        <v>6.1904761904761898</v>
      </c>
      <c r="G2691">
        <v>0.141304347826087</v>
      </c>
      <c r="H2691" t="s">
        <v>81</v>
      </c>
    </row>
    <row r="2692" spans="1:8" x14ac:dyDescent="0.25">
      <c r="A2692" s="1">
        <v>44044</v>
      </c>
      <c r="B2692" t="s">
        <v>154</v>
      </c>
      <c r="C2692" t="s">
        <v>48</v>
      </c>
      <c r="D2692">
        <v>16</v>
      </c>
      <c r="E2692">
        <v>17.1428571428571</v>
      </c>
      <c r="F2692">
        <v>-1.1428571428571399</v>
      </c>
      <c r="G2692">
        <v>-6.6666666666666596E-2</v>
      </c>
      <c r="H2692" t="s">
        <v>81</v>
      </c>
    </row>
    <row r="2693" spans="1:8" x14ac:dyDescent="0.25">
      <c r="A2693" s="1">
        <v>44044</v>
      </c>
      <c r="B2693" t="s">
        <v>154</v>
      </c>
      <c r="C2693" t="s">
        <v>50</v>
      </c>
      <c r="D2693">
        <v>84</v>
      </c>
      <c r="E2693">
        <v>101.904761904762</v>
      </c>
      <c r="F2693">
        <v>-17.904761904761902</v>
      </c>
      <c r="G2693">
        <v>-0.175700934579439</v>
      </c>
      <c r="H2693" t="s">
        <v>81</v>
      </c>
    </row>
    <row r="2694" spans="1:8" x14ac:dyDescent="0.25">
      <c r="A2694" s="1">
        <v>44044</v>
      </c>
      <c r="B2694" t="s">
        <v>155</v>
      </c>
      <c r="C2694" t="s">
        <v>46</v>
      </c>
      <c r="D2694">
        <v>224</v>
      </c>
      <c r="E2694">
        <v>212.38095238095201</v>
      </c>
      <c r="F2694">
        <v>11.619047619047601</v>
      </c>
      <c r="G2694">
        <v>5.4708520179372201E-2</v>
      </c>
      <c r="H2694" t="s">
        <v>81</v>
      </c>
    </row>
    <row r="2695" spans="1:8" x14ac:dyDescent="0.25">
      <c r="A2695" s="1">
        <v>44044</v>
      </c>
      <c r="B2695" t="s">
        <v>155</v>
      </c>
      <c r="C2695" t="s">
        <v>47</v>
      </c>
      <c r="D2695">
        <v>147</v>
      </c>
      <c r="E2695">
        <v>192.38095238095201</v>
      </c>
      <c r="F2695">
        <v>-45.380952380952401</v>
      </c>
      <c r="G2695">
        <v>-0.23589108910891099</v>
      </c>
      <c r="H2695" t="s">
        <v>81</v>
      </c>
    </row>
    <row r="2696" spans="1:8" x14ac:dyDescent="0.25">
      <c r="A2696" s="1">
        <v>44044</v>
      </c>
      <c r="B2696" t="s">
        <v>155</v>
      </c>
      <c r="C2696" t="s">
        <v>48</v>
      </c>
      <c r="D2696">
        <v>107</v>
      </c>
      <c r="E2696">
        <v>113.333333333333</v>
      </c>
      <c r="F2696">
        <v>-6.3333333333333304</v>
      </c>
      <c r="G2696">
        <v>-5.5882352941176397E-2</v>
      </c>
      <c r="H2696" t="s">
        <v>81</v>
      </c>
    </row>
    <row r="2697" spans="1:8" x14ac:dyDescent="0.25">
      <c r="A2697" s="1">
        <v>44044</v>
      </c>
      <c r="B2697" t="s">
        <v>155</v>
      </c>
      <c r="C2697" t="s">
        <v>50</v>
      </c>
      <c r="D2697">
        <v>212</v>
      </c>
      <c r="E2697">
        <v>246.666666666667</v>
      </c>
      <c r="F2697">
        <v>-34.6666666666667</v>
      </c>
      <c r="G2697">
        <v>-0.14054054054054099</v>
      </c>
      <c r="H2697" t="s">
        <v>81</v>
      </c>
    </row>
    <row r="2698" spans="1:8" x14ac:dyDescent="0.25">
      <c r="A2698" s="1">
        <v>44044</v>
      </c>
      <c r="B2698" t="s">
        <v>156</v>
      </c>
      <c r="C2698" t="s">
        <v>46</v>
      </c>
      <c r="D2698">
        <v>169</v>
      </c>
      <c r="E2698">
        <v>152.38095238095201</v>
      </c>
      <c r="F2698">
        <v>16.619047619047599</v>
      </c>
      <c r="G2698">
        <v>0.10906250000000001</v>
      </c>
      <c r="H2698" t="s">
        <v>81</v>
      </c>
    </row>
    <row r="2699" spans="1:8" x14ac:dyDescent="0.25">
      <c r="A2699" s="1">
        <v>44044</v>
      </c>
      <c r="B2699" t="s">
        <v>156</v>
      </c>
      <c r="C2699" t="s">
        <v>47</v>
      </c>
      <c r="D2699">
        <v>89</v>
      </c>
      <c r="E2699">
        <v>140</v>
      </c>
      <c r="F2699">
        <v>-51</v>
      </c>
      <c r="G2699">
        <v>-0.36428571428571399</v>
      </c>
      <c r="H2699" t="s">
        <v>81</v>
      </c>
    </row>
    <row r="2700" spans="1:8" x14ac:dyDescent="0.25">
      <c r="A2700" s="1">
        <v>44044</v>
      </c>
      <c r="B2700" t="s">
        <v>156</v>
      </c>
      <c r="C2700" t="s">
        <v>48</v>
      </c>
      <c r="D2700">
        <v>84</v>
      </c>
      <c r="E2700">
        <v>94.285714285714306</v>
      </c>
      <c r="F2700">
        <v>-10.285714285714301</v>
      </c>
      <c r="G2700">
        <v>-0.109090909090909</v>
      </c>
      <c r="H2700" t="s">
        <v>81</v>
      </c>
    </row>
    <row r="2701" spans="1:8" x14ac:dyDescent="0.25">
      <c r="A2701" s="1">
        <v>44044</v>
      </c>
      <c r="B2701" t="s">
        <v>156</v>
      </c>
      <c r="C2701" t="s">
        <v>50</v>
      </c>
      <c r="D2701">
        <v>325</v>
      </c>
      <c r="E2701">
        <v>327.61904761904799</v>
      </c>
      <c r="F2701">
        <v>-2.6190476190475902</v>
      </c>
      <c r="G2701">
        <v>-7.9941860465115502E-3</v>
      </c>
      <c r="H2701" t="s">
        <v>81</v>
      </c>
    </row>
    <row r="2702" spans="1:8" x14ac:dyDescent="0.25">
      <c r="A2702" s="1">
        <v>44044</v>
      </c>
      <c r="B2702" t="s">
        <v>93</v>
      </c>
      <c r="C2702" t="s">
        <v>46</v>
      </c>
      <c r="D2702">
        <v>299</v>
      </c>
      <c r="E2702">
        <v>257.142857142857</v>
      </c>
      <c r="F2702">
        <v>41.857142857142897</v>
      </c>
      <c r="G2702">
        <v>0.16277777777777799</v>
      </c>
      <c r="H2702" t="s">
        <v>81</v>
      </c>
    </row>
    <row r="2703" spans="1:8" x14ac:dyDescent="0.25">
      <c r="A2703" s="1">
        <v>44044</v>
      </c>
      <c r="B2703" t="s">
        <v>93</v>
      </c>
      <c r="C2703" t="s">
        <v>47</v>
      </c>
      <c r="D2703">
        <v>142</v>
      </c>
      <c r="E2703">
        <v>197.142857142857</v>
      </c>
      <c r="F2703">
        <v>-55.142857142857103</v>
      </c>
      <c r="G2703">
        <v>-0.27971014492753599</v>
      </c>
      <c r="H2703" t="s">
        <v>81</v>
      </c>
    </row>
    <row r="2704" spans="1:8" x14ac:dyDescent="0.25">
      <c r="A2704" s="1">
        <v>44044</v>
      </c>
      <c r="B2704" t="s">
        <v>93</v>
      </c>
      <c r="C2704" t="s">
        <v>48</v>
      </c>
      <c r="D2704">
        <v>127</v>
      </c>
      <c r="E2704">
        <v>129.52380952381</v>
      </c>
      <c r="F2704">
        <v>-2.5238095238095202</v>
      </c>
      <c r="G2704">
        <v>-1.9485294117647E-2</v>
      </c>
      <c r="H2704" t="s">
        <v>81</v>
      </c>
    </row>
    <row r="2705" spans="1:8" x14ac:dyDescent="0.25">
      <c r="A2705" s="1">
        <v>44044</v>
      </c>
      <c r="B2705" t="s">
        <v>93</v>
      </c>
      <c r="C2705" t="s">
        <v>50</v>
      </c>
      <c r="D2705">
        <v>425</v>
      </c>
      <c r="E2705">
        <v>415.23809523809501</v>
      </c>
      <c r="F2705">
        <v>9.7619047619047592</v>
      </c>
      <c r="G2705">
        <v>2.35091743119266E-2</v>
      </c>
      <c r="H2705" t="s">
        <v>81</v>
      </c>
    </row>
    <row r="2706" spans="1:8" x14ac:dyDescent="0.25">
      <c r="A2706" s="1">
        <v>44044</v>
      </c>
      <c r="B2706" t="s">
        <v>157</v>
      </c>
      <c r="C2706" t="s">
        <v>46</v>
      </c>
      <c r="D2706">
        <v>135</v>
      </c>
      <c r="E2706">
        <v>149.52380952381</v>
      </c>
      <c r="F2706">
        <v>-14.523809523809501</v>
      </c>
      <c r="G2706">
        <v>-9.7133757961783404E-2</v>
      </c>
      <c r="H2706" t="s">
        <v>81</v>
      </c>
    </row>
    <row r="2707" spans="1:8" x14ac:dyDescent="0.25">
      <c r="A2707" s="1">
        <v>44044</v>
      </c>
      <c r="B2707" t="s">
        <v>157</v>
      </c>
      <c r="C2707" t="s">
        <v>47</v>
      </c>
      <c r="D2707">
        <v>88</v>
      </c>
      <c r="E2707">
        <v>99.047619047618994</v>
      </c>
      <c r="F2707">
        <v>-11.047619047618999</v>
      </c>
      <c r="G2707">
        <v>-0.111538461538461</v>
      </c>
      <c r="H2707" t="s">
        <v>81</v>
      </c>
    </row>
    <row r="2708" spans="1:8" x14ac:dyDescent="0.25">
      <c r="A2708" s="1">
        <v>44044</v>
      </c>
      <c r="B2708" t="s">
        <v>157</v>
      </c>
      <c r="C2708" t="s">
        <v>48</v>
      </c>
      <c r="D2708">
        <v>52</v>
      </c>
      <c r="E2708">
        <v>70.476190476190496</v>
      </c>
      <c r="F2708">
        <v>-18.476190476190499</v>
      </c>
      <c r="G2708">
        <v>-0.26216216216216198</v>
      </c>
      <c r="H2708" t="s">
        <v>81</v>
      </c>
    </row>
    <row r="2709" spans="1:8" x14ac:dyDescent="0.25">
      <c r="A2709" s="1">
        <v>44044</v>
      </c>
      <c r="B2709" t="s">
        <v>157</v>
      </c>
      <c r="C2709" t="s">
        <v>50</v>
      </c>
      <c r="D2709">
        <v>141</v>
      </c>
      <c r="E2709">
        <v>158.09523809523799</v>
      </c>
      <c r="F2709">
        <v>-17.095238095238098</v>
      </c>
      <c r="G2709">
        <v>-0.108132530120482</v>
      </c>
      <c r="H2709" t="s">
        <v>81</v>
      </c>
    </row>
    <row r="2710" spans="1:8" x14ac:dyDescent="0.25">
      <c r="A2710" s="1">
        <v>44044</v>
      </c>
      <c r="B2710" t="s">
        <v>158</v>
      </c>
      <c r="C2710" t="s">
        <v>46</v>
      </c>
      <c r="D2710">
        <v>343</v>
      </c>
      <c r="E2710">
        <v>316.19047619047598</v>
      </c>
      <c r="F2710">
        <v>26.809523809523899</v>
      </c>
      <c r="G2710">
        <v>8.4789156626506199E-2</v>
      </c>
      <c r="H2710" t="s">
        <v>81</v>
      </c>
    </row>
    <row r="2711" spans="1:8" x14ac:dyDescent="0.25">
      <c r="A2711" s="1">
        <v>44044</v>
      </c>
      <c r="B2711" t="s">
        <v>158</v>
      </c>
      <c r="C2711" t="s">
        <v>47</v>
      </c>
      <c r="D2711">
        <v>106</v>
      </c>
      <c r="E2711">
        <v>108.571428571429</v>
      </c>
      <c r="F2711">
        <v>-2.5714285714285698</v>
      </c>
      <c r="G2711">
        <v>-2.3684210526315801E-2</v>
      </c>
      <c r="H2711" t="s">
        <v>81</v>
      </c>
    </row>
    <row r="2712" spans="1:8" x14ac:dyDescent="0.25">
      <c r="A2712" s="1">
        <v>44044</v>
      </c>
      <c r="B2712" t="s">
        <v>158</v>
      </c>
      <c r="C2712" t="s">
        <v>48</v>
      </c>
      <c r="D2712">
        <v>81</v>
      </c>
      <c r="E2712">
        <v>78.095238095238102</v>
      </c>
      <c r="F2712">
        <v>2.90476190476191</v>
      </c>
      <c r="G2712">
        <v>3.7195121951219601E-2</v>
      </c>
      <c r="H2712" t="s">
        <v>81</v>
      </c>
    </row>
    <row r="2713" spans="1:8" x14ac:dyDescent="0.25">
      <c r="A2713" s="1">
        <v>44044</v>
      </c>
      <c r="B2713" t="s">
        <v>158</v>
      </c>
      <c r="C2713" t="s">
        <v>50</v>
      </c>
      <c r="D2713">
        <v>187</v>
      </c>
      <c r="E2713">
        <v>153.333333333333</v>
      </c>
      <c r="F2713">
        <v>33.6666666666667</v>
      </c>
      <c r="G2713">
        <v>0.219565217391304</v>
      </c>
      <c r="H2713" t="s">
        <v>81</v>
      </c>
    </row>
    <row r="2714" spans="1:8" x14ac:dyDescent="0.25">
      <c r="A2714" s="1">
        <v>44044</v>
      </c>
      <c r="B2714" t="s">
        <v>94</v>
      </c>
      <c r="C2714" t="s">
        <v>46</v>
      </c>
      <c r="D2714">
        <v>242</v>
      </c>
      <c r="E2714">
        <v>206.666666666667</v>
      </c>
      <c r="F2714">
        <v>35.3333333333333</v>
      </c>
      <c r="G2714">
        <v>0.170967741935484</v>
      </c>
      <c r="H2714" t="s">
        <v>81</v>
      </c>
    </row>
    <row r="2715" spans="1:8" x14ac:dyDescent="0.25">
      <c r="A2715" s="1">
        <v>44044</v>
      </c>
      <c r="B2715" t="s">
        <v>94</v>
      </c>
      <c r="C2715" t="s">
        <v>47</v>
      </c>
      <c r="D2715">
        <v>577</v>
      </c>
      <c r="E2715">
        <v>790.47619047619003</v>
      </c>
      <c r="F2715">
        <v>-213.47619047619</v>
      </c>
      <c r="G2715">
        <v>-0.270060240963855</v>
      </c>
      <c r="H2715" t="s">
        <v>81</v>
      </c>
    </row>
    <row r="2716" spans="1:8" x14ac:dyDescent="0.25">
      <c r="A2716" s="1">
        <v>44044</v>
      </c>
      <c r="B2716" t="s">
        <v>94</v>
      </c>
      <c r="C2716" t="s">
        <v>48</v>
      </c>
      <c r="D2716">
        <v>209</v>
      </c>
      <c r="E2716">
        <v>295.23809523809501</v>
      </c>
      <c r="F2716">
        <v>-86.238095238095198</v>
      </c>
      <c r="G2716">
        <v>-0.29209677419354801</v>
      </c>
      <c r="H2716" t="s">
        <v>81</v>
      </c>
    </row>
    <row r="2717" spans="1:8" x14ac:dyDescent="0.25">
      <c r="A2717" s="1">
        <v>44044</v>
      </c>
      <c r="B2717" t="s">
        <v>94</v>
      </c>
      <c r="C2717" t="s">
        <v>50</v>
      </c>
      <c r="D2717">
        <v>1235</v>
      </c>
      <c r="E2717">
        <v>1903.80952380952</v>
      </c>
      <c r="F2717">
        <v>-668.80952380952397</v>
      </c>
      <c r="G2717">
        <v>-0.351300650325163</v>
      </c>
      <c r="H2717" t="s">
        <v>81</v>
      </c>
    </row>
    <row r="2718" spans="1:8" x14ac:dyDescent="0.25">
      <c r="A2718" s="1">
        <v>44044</v>
      </c>
      <c r="B2718" t="s">
        <v>159</v>
      </c>
      <c r="C2718" t="s">
        <v>46</v>
      </c>
      <c r="D2718">
        <v>130</v>
      </c>
      <c r="E2718">
        <v>104.761904761905</v>
      </c>
      <c r="F2718">
        <v>25.238095238095202</v>
      </c>
      <c r="G2718">
        <v>0.24090909090909099</v>
      </c>
      <c r="H2718" t="s">
        <v>81</v>
      </c>
    </row>
    <row r="2719" spans="1:8" x14ac:dyDescent="0.25">
      <c r="A2719" s="1">
        <v>44044</v>
      </c>
      <c r="B2719" t="s">
        <v>159</v>
      </c>
      <c r="C2719" t="s">
        <v>47</v>
      </c>
      <c r="D2719">
        <v>53</v>
      </c>
      <c r="E2719">
        <v>57.142857142857103</v>
      </c>
      <c r="F2719">
        <v>-4.1428571428571397</v>
      </c>
      <c r="G2719">
        <v>-7.2499999999999898E-2</v>
      </c>
      <c r="H2719" t="s">
        <v>81</v>
      </c>
    </row>
    <row r="2720" spans="1:8" x14ac:dyDescent="0.25">
      <c r="A2720" s="1">
        <v>44044</v>
      </c>
      <c r="B2720" t="s">
        <v>159</v>
      </c>
      <c r="C2720" t="s">
        <v>48</v>
      </c>
      <c r="D2720">
        <v>43</v>
      </c>
      <c r="E2720">
        <v>35.238095238095198</v>
      </c>
      <c r="F2720">
        <v>7.7619047619047699</v>
      </c>
      <c r="G2720">
        <v>0.22027027027026999</v>
      </c>
      <c r="H2720" t="s">
        <v>81</v>
      </c>
    </row>
    <row r="2721" spans="1:8" x14ac:dyDescent="0.25">
      <c r="A2721" s="1">
        <v>44044</v>
      </c>
      <c r="B2721" t="s">
        <v>159</v>
      </c>
      <c r="C2721" t="s">
        <v>50</v>
      </c>
      <c r="D2721">
        <v>100</v>
      </c>
      <c r="E2721">
        <v>87.619047619047606</v>
      </c>
      <c r="F2721">
        <v>12.380952380952399</v>
      </c>
      <c r="G2721">
        <v>0.141304347826087</v>
      </c>
      <c r="H2721" t="s">
        <v>81</v>
      </c>
    </row>
    <row r="2722" spans="1:8" x14ac:dyDescent="0.25">
      <c r="A2722" s="1">
        <v>44044</v>
      </c>
      <c r="B2722" t="s">
        <v>160</v>
      </c>
      <c r="C2722" t="s">
        <v>46</v>
      </c>
      <c r="D2722">
        <v>19</v>
      </c>
      <c r="E2722">
        <v>20.952380952380999</v>
      </c>
      <c r="F2722">
        <v>-1.9523809523809501</v>
      </c>
      <c r="G2722">
        <v>-9.3181818181818199E-2</v>
      </c>
      <c r="H2722" t="s">
        <v>81</v>
      </c>
    </row>
    <row r="2723" spans="1:8" x14ac:dyDescent="0.25">
      <c r="A2723" s="1">
        <v>44044</v>
      </c>
      <c r="B2723" t="s">
        <v>160</v>
      </c>
      <c r="C2723" t="s">
        <v>47</v>
      </c>
      <c r="D2723">
        <v>25</v>
      </c>
      <c r="E2723">
        <v>21.904761904761902</v>
      </c>
      <c r="F2723">
        <v>3.09523809523809</v>
      </c>
      <c r="G2723">
        <v>0.141304347826087</v>
      </c>
      <c r="H2723" t="s">
        <v>81</v>
      </c>
    </row>
    <row r="2724" spans="1:8" x14ac:dyDescent="0.25">
      <c r="A2724" s="1">
        <v>44044</v>
      </c>
      <c r="B2724" t="s">
        <v>160</v>
      </c>
      <c r="C2724" t="s">
        <v>48</v>
      </c>
      <c r="D2724">
        <v>21</v>
      </c>
      <c r="E2724">
        <v>13.3333333333333</v>
      </c>
      <c r="F2724">
        <v>7.6666666666666696</v>
      </c>
      <c r="G2724">
        <v>0.57499999999999996</v>
      </c>
      <c r="H2724" t="s">
        <v>81</v>
      </c>
    </row>
    <row r="2725" spans="1:8" x14ac:dyDescent="0.25">
      <c r="A2725" s="1">
        <v>44044</v>
      </c>
      <c r="B2725" t="s">
        <v>160</v>
      </c>
      <c r="C2725" t="s">
        <v>50</v>
      </c>
      <c r="D2725">
        <v>87</v>
      </c>
      <c r="E2725">
        <v>94.285714285714306</v>
      </c>
      <c r="F2725">
        <v>-7.2857142857142803</v>
      </c>
      <c r="G2725">
        <v>-7.7272727272727201E-2</v>
      </c>
      <c r="H2725" t="s">
        <v>81</v>
      </c>
    </row>
    <row r="2726" spans="1:8" x14ac:dyDescent="0.25">
      <c r="A2726" s="1">
        <v>44044</v>
      </c>
      <c r="B2726" t="s">
        <v>13</v>
      </c>
      <c r="C2726" t="s">
        <v>46</v>
      </c>
      <c r="D2726">
        <v>186</v>
      </c>
      <c r="E2726">
        <v>163.80952380952399</v>
      </c>
      <c r="F2726">
        <v>22.1904761904762</v>
      </c>
      <c r="G2726">
        <v>0.13546511627907001</v>
      </c>
      <c r="H2726" t="s">
        <v>81</v>
      </c>
    </row>
    <row r="2727" spans="1:8" x14ac:dyDescent="0.25">
      <c r="A2727" s="1">
        <v>44044</v>
      </c>
      <c r="B2727" t="s">
        <v>13</v>
      </c>
      <c r="C2727" t="s">
        <v>47</v>
      </c>
      <c r="D2727">
        <v>91</v>
      </c>
      <c r="E2727">
        <v>81.904761904761898</v>
      </c>
      <c r="F2727">
        <v>9.0952380952381002</v>
      </c>
      <c r="G2727">
        <v>0.111046511627907</v>
      </c>
      <c r="H2727" t="s">
        <v>81</v>
      </c>
    </row>
    <row r="2728" spans="1:8" x14ac:dyDescent="0.25">
      <c r="A2728" s="1">
        <v>44044</v>
      </c>
      <c r="B2728" t="s">
        <v>13</v>
      </c>
      <c r="C2728" t="s">
        <v>48</v>
      </c>
      <c r="D2728">
        <v>64</v>
      </c>
      <c r="E2728">
        <v>59.047619047619001</v>
      </c>
      <c r="F2728">
        <v>4.9523809523809597</v>
      </c>
      <c r="G2728">
        <v>8.3870967741935504E-2</v>
      </c>
      <c r="H2728" t="s">
        <v>81</v>
      </c>
    </row>
    <row r="2729" spans="1:8" x14ac:dyDescent="0.25">
      <c r="A2729" s="1">
        <v>44044</v>
      </c>
      <c r="B2729" t="s">
        <v>13</v>
      </c>
      <c r="C2729" t="s">
        <v>50</v>
      </c>
      <c r="D2729">
        <v>79</v>
      </c>
      <c r="E2729">
        <v>99.047619047618994</v>
      </c>
      <c r="F2729">
        <v>-20.047619047619001</v>
      </c>
      <c r="G2729">
        <v>-0.20240384615384599</v>
      </c>
      <c r="H2729" t="s">
        <v>81</v>
      </c>
    </row>
    <row r="2730" spans="1:8" x14ac:dyDescent="0.25">
      <c r="A2730" s="1">
        <v>44044</v>
      </c>
      <c r="B2730" t="s">
        <v>95</v>
      </c>
      <c r="C2730" t="s">
        <v>46</v>
      </c>
      <c r="D2730">
        <v>684</v>
      </c>
      <c r="E2730">
        <v>600</v>
      </c>
      <c r="F2730">
        <v>84</v>
      </c>
      <c r="G2730">
        <v>0.14000000000000001</v>
      </c>
      <c r="H2730" t="s">
        <v>81</v>
      </c>
    </row>
    <row r="2731" spans="1:8" x14ac:dyDescent="0.25">
      <c r="A2731" s="1">
        <v>44044</v>
      </c>
      <c r="B2731" t="s">
        <v>95</v>
      </c>
      <c r="C2731" t="s">
        <v>47</v>
      </c>
      <c r="D2731">
        <v>241</v>
      </c>
      <c r="E2731">
        <v>255.23809523809501</v>
      </c>
      <c r="F2731">
        <v>-14.2380952380952</v>
      </c>
      <c r="G2731">
        <v>-5.57835820895521E-2</v>
      </c>
      <c r="H2731" t="s">
        <v>81</v>
      </c>
    </row>
    <row r="2732" spans="1:8" x14ac:dyDescent="0.25">
      <c r="A2732" s="1">
        <v>44044</v>
      </c>
      <c r="B2732" t="s">
        <v>95</v>
      </c>
      <c r="C2732" t="s">
        <v>48</v>
      </c>
      <c r="D2732">
        <v>191</v>
      </c>
      <c r="E2732">
        <v>187.61904761904799</v>
      </c>
      <c r="F2732">
        <v>3.38095238095238</v>
      </c>
      <c r="G2732">
        <v>1.8020304568527899E-2</v>
      </c>
      <c r="H2732" t="s">
        <v>81</v>
      </c>
    </row>
    <row r="2733" spans="1:8" x14ac:dyDescent="0.25">
      <c r="A2733" s="1">
        <v>44044</v>
      </c>
      <c r="B2733" t="s">
        <v>95</v>
      </c>
      <c r="C2733" t="s">
        <v>50</v>
      </c>
      <c r="D2733">
        <v>289</v>
      </c>
      <c r="E2733">
        <v>261.90476190476198</v>
      </c>
      <c r="F2733">
        <v>27.095238095238098</v>
      </c>
      <c r="G2733">
        <v>0.10345454545454601</v>
      </c>
      <c r="H2733" t="s">
        <v>81</v>
      </c>
    </row>
    <row r="2734" spans="1:8" x14ac:dyDescent="0.25">
      <c r="A2734" s="1">
        <v>44044</v>
      </c>
      <c r="B2734" t="s">
        <v>96</v>
      </c>
      <c r="C2734" t="s">
        <v>46</v>
      </c>
      <c r="D2734">
        <v>361</v>
      </c>
      <c r="E2734">
        <v>340</v>
      </c>
      <c r="F2734">
        <v>21</v>
      </c>
      <c r="G2734">
        <v>6.1764705882352902E-2</v>
      </c>
      <c r="H2734" t="s">
        <v>81</v>
      </c>
    </row>
    <row r="2735" spans="1:8" x14ac:dyDescent="0.25">
      <c r="A2735" s="1">
        <v>44044</v>
      </c>
      <c r="B2735" t="s">
        <v>96</v>
      </c>
      <c r="C2735" t="s">
        <v>47</v>
      </c>
      <c r="D2735">
        <v>445</v>
      </c>
      <c r="E2735">
        <v>500.95238095238102</v>
      </c>
      <c r="F2735">
        <v>-55.952380952380899</v>
      </c>
      <c r="G2735">
        <v>-0.111692015209125</v>
      </c>
      <c r="H2735" t="s">
        <v>81</v>
      </c>
    </row>
    <row r="2736" spans="1:8" x14ac:dyDescent="0.25">
      <c r="A2736" s="1">
        <v>44044</v>
      </c>
      <c r="B2736" t="s">
        <v>96</v>
      </c>
      <c r="C2736" t="s">
        <v>48</v>
      </c>
      <c r="D2736">
        <v>223</v>
      </c>
      <c r="E2736">
        <v>254.28571428571399</v>
      </c>
      <c r="F2736">
        <v>-31.285714285714299</v>
      </c>
      <c r="G2736">
        <v>-0.123033707865169</v>
      </c>
      <c r="H2736" t="s">
        <v>81</v>
      </c>
    </row>
    <row r="2737" spans="1:8" x14ac:dyDescent="0.25">
      <c r="A2737" s="1">
        <v>44044</v>
      </c>
      <c r="B2737" t="s">
        <v>96</v>
      </c>
      <c r="C2737" t="s">
        <v>50</v>
      </c>
      <c r="D2737">
        <v>568</v>
      </c>
      <c r="E2737">
        <v>631.42857142857099</v>
      </c>
      <c r="F2737">
        <v>-63.428571428571402</v>
      </c>
      <c r="G2737">
        <v>-0.100452488687783</v>
      </c>
      <c r="H2737" t="s">
        <v>81</v>
      </c>
    </row>
    <row r="2738" spans="1:8" x14ac:dyDescent="0.25">
      <c r="A2738" s="1">
        <v>44044</v>
      </c>
      <c r="B2738" t="s">
        <v>161</v>
      </c>
      <c r="C2738" t="s">
        <v>46</v>
      </c>
      <c r="D2738">
        <v>61</v>
      </c>
      <c r="E2738">
        <v>46.6666666666667</v>
      </c>
      <c r="F2738">
        <v>14.3333333333333</v>
      </c>
      <c r="G2738">
        <v>0.307142857142857</v>
      </c>
      <c r="H2738" t="s">
        <v>81</v>
      </c>
    </row>
    <row r="2739" spans="1:8" x14ac:dyDescent="0.25">
      <c r="A2739" s="1">
        <v>44044</v>
      </c>
      <c r="B2739" t="s">
        <v>161</v>
      </c>
      <c r="C2739" t="s">
        <v>47</v>
      </c>
      <c r="D2739">
        <v>111</v>
      </c>
      <c r="E2739">
        <v>132.38095238095201</v>
      </c>
      <c r="F2739">
        <v>-21.380952380952401</v>
      </c>
      <c r="G2739">
        <v>-0.16151079136690599</v>
      </c>
      <c r="H2739" t="s">
        <v>81</v>
      </c>
    </row>
    <row r="2740" spans="1:8" x14ac:dyDescent="0.25">
      <c r="A2740" s="1">
        <v>44044</v>
      </c>
      <c r="B2740" t="s">
        <v>161</v>
      </c>
      <c r="C2740" t="s">
        <v>48</v>
      </c>
      <c r="D2740">
        <v>49</v>
      </c>
      <c r="E2740">
        <v>52.380952380952401</v>
      </c>
      <c r="F2740">
        <v>-3.38095238095238</v>
      </c>
      <c r="G2740">
        <v>-6.4545454545454503E-2</v>
      </c>
      <c r="H2740" t="s">
        <v>81</v>
      </c>
    </row>
    <row r="2741" spans="1:8" x14ac:dyDescent="0.25">
      <c r="A2741" s="1">
        <v>44044</v>
      </c>
      <c r="B2741" t="s">
        <v>161</v>
      </c>
      <c r="C2741" t="s">
        <v>50</v>
      </c>
      <c r="D2741">
        <v>333</v>
      </c>
      <c r="E2741">
        <v>359.04761904761898</v>
      </c>
      <c r="F2741">
        <v>-26.047619047619001</v>
      </c>
      <c r="G2741">
        <v>-7.2546419098143203E-2</v>
      </c>
      <c r="H2741" t="s">
        <v>81</v>
      </c>
    </row>
    <row r="2742" spans="1:8" x14ac:dyDescent="0.25">
      <c r="A2742" s="1">
        <v>44075</v>
      </c>
      <c r="B2742" t="s">
        <v>80</v>
      </c>
      <c r="C2742" t="s">
        <v>46</v>
      </c>
      <c r="D2742">
        <v>5276</v>
      </c>
      <c r="E2742">
        <v>4712.1904761904798</v>
      </c>
      <c r="F2742">
        <v>563.80952380952397</v>
      </c>
      <c r="G2742">
        <v>0.119649136990177</v>
      </c>
      <c r="H2742" t="s">
        <v>81</v>
      </c>
    </row>
    <row r="2743" spans="1:8" x14ac:dyDescent="0.25">
      <c r="A2743" s="1">
        <v>44075</v>
      </c>
      <c r="B2743" t="s">
        <v>80</v>
      </c>
      <c r="C2743" t="s">
        <v>47</v>
      </c>
      <c r="D2743">
        <v>4336</v>
      </c>
      <c r="E2743">
        <v>5226.5714285714303</v>
      </c>
      <c r="F2743">
        <v>-890.57142857142799</v>
      </c>
      <c r="G2743">
        <v>-0.170393046520527</v>
      </c>
      <c r="H2743" t="s">
        <v>81</v>
      </c>
    </row>
    <row r="2744" spans="1:8" x14ac:dyDescent="0.25">
      <c r="A2744" s="1">
        <v>44075</v>
      </c>
      <c r="B2744" t="s">
        <v>80</v>
      </c>
      <c r="C2744" t="s">
        <v>48</v>
      </c>
      <c r="D2744">
        <v>3297</v>
      </c>
      <c r="E2744">
        <v>3147.0476190476202</v>
      </c>
      <c r="F2744">
        <v>149.95238095238099</v>
      </c>
      <c r="G2744">
        <v>4.7648589759109003E-2</v>
      </c>
      <c r="H2744" t="s">
        <v>81</v>
      </c>
    </row>
    <row r="2745" spans="1:8" x14ac:dyDescent="0.25">
      <c r="A2745" s="1">
        <v>44075</v>
      </c>
      <c r="B2745" t="s">
        <v>80</v>
      </c>
      <c r="C2745" t="s">
        <v>49</v>
      </c>
      <c r="D2745">
        <v>958</v>
      </c>
      <c r="E2745">
        <v>1581.9047619047601</v>
      </c>
      <c r="F2745">
        <v>-623.90476190476204</v>
      </c>
      <c r="G2745">
        <v>-0.39440096327513502</v>
      </c>
      <c r="H2745" t="s">
        <v>81</v>
      </c>
    </row>
    <row r="2746" spans="1:8" x14ac:dyDescent="0.25">
      <c r="A2746" s="1">
        <v>44075</v>
      </c>
      <c r="B2746" t="s">
        <v>80</v>
      </c>
      <c r="C2746" t="s">
        <v>50</v>
      </c>
      <c r="D2746">
        <v>9961</v>
      </c>
      <c r="E2746">
        <v>10222.666666666701</v>
      </c>
      <c r="F2746">
        <v>-261.66666666666799</v>
      </c>
      <c r="G2746">
        <v>-2.5596713186383301E-2</v>
      </c>
      <c r="H2746" t="s">
        <v>81</v>
      </c>
    </row>
    <row r="2747" spans="1:8" x14ac:dyDescent="0.25">
      <c r="A2747" s="1">
        <v>44075</v>
      </c>
      <c r="B2747" t="s">
        <v>145</v>
      </c>
      <c r="C2747" t="s">
        <v>46</v>
      </c>
      <c r="D2747">
        <v>148</v>
      </c>
      <c r="E2747">
        <v>142.47619047619</v>
      </c>
      <c r="F2747">
        <v>5.5238095238095202</v>
      </c>
      <c r="G2747">
        <v>3.8770053475935803E-2</v>
      </c>
      <c r="H2747" t="s">
        <v>81</v>
      </c>
    </row>
    <row r="2748" spans="1:8" x14ac:dyDescent="0.25">
      <c r="A2748" s="1">
        <v>44075</v>
      </c>
      <c r="B2748" t="s">
        <v>145</v>
      </c>
      <c r="C2748" t="s">
        <v>47</v>
      </c>
      <c r="D2748">
        <v>238</v>
      </c>
      <c r="E2748">
        <v>235.71428571428601</v>
      </c>
      <c r="F2748">
        <v>2.2857142857142798</v>
      </c>
      <c r="G2748">
        <v>9.6969696969696605E-3</v>
      </c>
      <c r="H2748" t="s">
        <v>81</v>
      </c>
    </row>
    <row r="2749" spans="1:8" x14ac:dyDescent="0.25">
      <c r="A2749" s="1">
        <v>44075</v>
      </c>
      <c r="B2749" t="s">
        <v>145</v>
      </c>
      <c r="C2749" t="s">
        <v>48</v>
      </c>
      <c r="D2749">
        <v>118</v>
      </c>
      <c r="E2749">
        <v>83.809523809523796</v>
      </c>
      <c r="F2749">
        <v>34.190476190476197</v>
      </c>
      <c r="G2749">
        <v>0.40795454545454501</v>
      </c>
      <c r="H2749" t="s">
        <v>81</v>
      </c>
    </row>
    <row r="2750" spans="1:8" x14ac:dyDescent="0.25">
      <c r="A2750" s="1">
        <v>44075</v>
      </c>
      <c r="B2750" t="s">
        <v>145</v>
      </c>
      <c r="C2750" t="s">
        <v>50</v>
      </c>
      <c r="D2750">
        <v>335</v>
      </c>
      <c r="E2750">
        <v>291.23809523809501</v>
      </c>
      <c r="F2750">
        <v>43.761904761904802</v>
      </c>
      <c r="G2750">
        <v>0.150261608894702</v>
      </c>
      <c r="H2750" t="s">
        <v>81</v>
      </c>
    </row>
    <row r="2751" spans="1:8" x14ac:dyDescent="0.25">
      <c r="A2751" s="1">
        <v>44075</v>
      </c>
      <c r="B2751" t="s">
        <v>83</v>
      </c>
      <c r="C2751" t="s">
        <v>46</v>
      </c>
      <c r="D2751">
        <v>41</v>
      </c>
      <c r="E2751">
        <v>31.428571428571399</v>
      </c>
      <c r="F2751">
        <v>9.5714285714285694</v>
      </c>
      <c r="G2751">
        <v>0.30454545454545401</v>
      </c>
      <c r="H2751" t="s">
        <v>81</v>
      </c>
    </row>
    <row r="2752" spans="1:8" x14ac:dyDescent="0.25">
      <c r="A2752" s="1">
        <v>44075</v>
      </c>
      <c r="B2752" t="s">
        <v>83</v>
      </c>
      <c r="C2752" t="s">
        <v>47</v>
      </c>
      <c r="D2752">
        <v>60</v>
      </c>
      <c r="E2752">
        <v>78.571428571428598</v>
      </c>
      <c r="F2752">
        <v>-18.571428571428601</v>
      </c>
      <c r="G2752">
        <v>-0.236363636363636</v>
      </c>
      <c r="H2752" t="s">
        <v>81</v>
      </c>
    </row>
    <row r="2753" spans="1:8" x14ac:dyDescent="0.25">
      <c r="A2753" s="1">
        <v>44075</v>
      </c>
      <c r="B2753" t="s">
        <v>83</v>
      </c>
      <c r="C2753" t="s">
        <v>48</v>
      </c>
      <c r="D2753">
        <v>65</v>
      </c>
      <c r="E2753">
        <v>49.238095238095198</v>
      </c>
      <c r="F2753">
        <v>15.7619047619048</v>
      </c>
      <c r="G2753">
        <v>0.320116054158607</v>
      </c>
      <c r="H2753" t="s">
        <v>81</v>
      </c>
    </row>
    <row r="2754" spans="1:8" x14ac:dyDescent="0.25">
      <c r="A2754" s="1">
        <v>44075</v>
      </c>
      <c r="B2754" t="s">
        <v>83</v>
      </c>
      <c r="C2754" t="s">
        <v>50</v>
      </c>
      <c r="D2754">
        <v>87</v>
      </c>
      <c r="E2754">
        <v>91.142857142857196</v>
      </c>
      <c r="F2754">
        <v>-4.1428571428571503</v>
      </c>
      <c r="G2754">
        <v>-4.5454545454545602E-2</v>
      </c>
      <c r="H2754" t="s">
        <v>81</v>
      </c>
    </row>
    <row r="2755" spans="1:8" x14ac:dyDescent="0.25">
      <c r="A2755" s="1">
        <v>44075</v>
      </c>
      <c r="B2755" t="s">
        <v>84</v>
      </c>
      <c r="C2755" t="s">
        <v>46</v>
      </c>
      <c r="D2755">
        <v>244</v>
      </c>
      <c r="E2755">
        <v>213.71428571428601</v>
      </c>
      <c r="F2755">
        <v>30.285714285714299</v>
      </c>
      <c r="G2755">
        <v>0.14171122994652399</v>
      </c>
      <c r="H2755" t="s">
        <v>81</v>
      </c>
    </row>
    <row r="2756" spans="1:8" x14ac:dyDescent="0.25">
      <c r="A2756" s="1">
        <v>44075</v>
      </c>
      <c r="B2756" t="s">
        <v>84</v>
      </c>
      <c r="C2756" t="s">
        <v>47</v>
      </c>
      <c r="D2756">
        <v>59</v>
      </c>
      <c r="E2756">
        <v>72.285714285714306</v>
      </c>
      <c r="F2756">
        <v>-13.285714285714301</v>
      </c>
      <c r="G2756">
        <v>-0.18379446640316199</v>
      </c>
      <c r="H2756" t="s">
        <v>81</v>
      </c>
    </row>
    <row r="2757" spans="1:8" x14ac:dyDescent="0.25">
      <c r="A2757" s="1">
        <v>44075</v>
      </c>
      <c r="B2757" t="s">
        <v>84</v>
      </c>
      <c r="C2757" t="s">
        <v>48</v>
      </c>
      <c r="D2757">
        <v>139</v>
      </c>
      <c r="E2757">
        <v>156.09523809523799</v>
      </c>
      <c r="F2757">
        <v>-17.095238095238098</v>
      </c>
      <c r="G2757">
        <v>-0.109517998779744</v>
      </c>
      <c r="H2757" t="s">
        <v>81</v>
      </c>
    </row>
    <row r="2758" spans="1:8" x14ac:dyDescent="0.25">
      <c r="A2758" s="1">
        <v>44075</v>
      </c>
      <c r="B2758" t="s">
        <v>84</v>
      </c>
      <c r="C2758" t="s">
        <v>50</v>
      </c>
      <c r="D2758">
        <v>9</v>
      </c>
      <c r="E2758">
        <v>10.476190476190499</v>
      </c>
      <c r="F2758">
        <v>-1.47619047619048</v>
      </c>
      <c r="G2758">
        <v>-0.14090909090909101</v>
      </c>
      <c r="H2758" t="s">
        <v>81</v>
      </c>
    </row>
    <row r="2759" spans="1:8" x14ac:dyDescent="0.25">
      <c r="A2759" s="1">
        <v>44075</v>
      </c>
      <c r="B2759" t="s">
        <v>85</v>
      </c>
      <c r="C2759" t="s">
        <v>46</v>
      </c>
      <c r="D2759">
        <v>134</v>
      </c>
      <c r="E2759">
        <v>122.571428571429</v>
      </c>
      <c r="F2759">
        <v>11.4285714285714</v>
      </c>
      <c r="G2759">
        <v>9.3240093240093094E-2</v>
      </c>
      <c r="H2759" t="s">
        <v>81</v>
      </c>
    </row>
    <row r="2760" spans="1:8" x14ac:dyDescent="0.25">
      <c r="A2760" s="1">
        <v>44075</v>
      </c>
      <c r="B2760" t="s">
        <v>85</v>
      </c>
      <c r="C2760" t="s">
        <v>47</v>
      </c>
      <c r="D2760">
        <v>244</v>
      </c>
      <c r="E2760">
        <v>222.09523809523799</v>
      </c>
      <c r="F2760">
        <v>21.904761904761902</v>
      </c>
      <c r="G2760">
        <v>9.8627787307032602E-2</v>
      </c>
      <c r="H2760" t="s">
        <v>81</v>
      </c>
    </row>
    <row r="2761" spans="1:8" x14ac:dyDescent="0.25">
      <c r="A2761" s="1">
        <v>44075</v>
      </c>
      <c r="B2761" t="s">
        <v>85</v>
      </c>
      <c r="C2761" t="s">
        <v>48</v>
      </c>
      <c r="D2761">
        <v>135</v>
      </c>
      <c r="E2761">
        <v>143.52380952381</v>
      </c>
      <c r="F2761">
        <v>-8.5238095238095202</v>
      </c>
      <c r="G2761">
        <v>-5.9389515593895097E-2</v>
      </c>
      <c r="H2761" t="s">
        <v>81</v>
      </c>
    </row>
    <row r="2762" spans="1:8" x14ac:dyDescent="0.25">
      <c r="A2762" s="1">
        <v>44075</v>
      </c>
      <c r="B2762" t="s">
        <v>85</v>
      </c>
      <c r="C2762" t="s">
        <v>49</v>
      </c>
      <c r="D2762">
        <v>652</v>
      </c>
      <c r="E2762">
        <v>1106.2857142857099</v>
      </c>
      <c r="F2762">
        <v>-454.28571428571399</v>
      </c>
      <c r="G2762">
        <v>-0.41064049586776902</v>
      </c>
      <c r="H2762" t="s">
        <v>81</v>
      </c>
    </row>
    <row r="2763" spans="1:8" x14ac:dyDescent="0.25">
      <c r="A2763" s="1">
        <v>44075</v>
      </c>
      <c r="B2763" t="s">
        <v>85</v>
      </c>
      <c r="C2763" t="s">
        <v>50</v>
      </c>
      <c r="D2763">
        <v>2041</v>
      </c>
      <c r="E2763">
        <v>1908.7619047619</v>
      </c>
      <c r="F2763">
        <v>132.23809523809501</v>
      </c>
      <c r="G2763">
        <v>6.9279513022652395E-2</v>
      </c>
      <c r="H2763" t="s">
        <v>81</v>
      </c>
    </row>
    <row r="2764" spans="1:8" x14ac:dyDescent="0.25">
      <c r="A2764" s="1">
        <v>44075</v>
      </c>
      <c r="B2764" t="s">
        <v>146</v>
      </c>
      <c r="C2764" t="s">
        <v>46</v>
      </c>
      <c r="D2764">
        <v>16</v>
      </c>
      <c r="E2764">
        <v>25.1428571428571</v>
      </c>
      <c r="F2764">
        <v>-9.1428571428571495</v>
      </c>
      <c r="G2764">
        <v>-0.36363636363636398</v>
      </c>
      <c r="H2764" t="s">
        <v>81</v>
      </c>
    </row>
    <row r="2765" spans="1:8" x14ac:dyDescent="0.25">
      <c r="A2765" s="1">
        <v>44075</v>
      </c>
      <c r="B2765" t="s">
        <v>146</v>
      </c>
      <c r="C2765" t="s">
        <v>47</v>
      </c>
      <c r="D2765">
        <v>36</v>
      </c>
      <c r="E2765">
        <v>39.809523809523803</v>
      </c>
      <c r="F2765">
        <v>-3.8095238095238102</v>
      </c>
      <c r="G2765">
        <v>-9.5693779904306206E-2</v>
      </c>
      <c r="H2765" t="s">
        <v>81</v>
      </c>
    </row>
    <row r="2766" spans="1:8" x14ac:dyDescent="0.25">
      <c r="A2766" s="1">
        <v>44075</v>
      </c>
      <c r="B2766" t="s">
        <v>146</v>
      </c>
      <c r="C2766" t="s">
        <v>48</v>
      </c>
      <c r="D2766">
        <v>25</v>
      </c>
      <c r="E2766">
        <v>16.761904761904798</v>
      </c>
      <c r="F2766">
        <v>8.2380952380952408</v>
      </c>
      <c r="G2766">
        <v>0.49147727272727298</v>
      </c>
      <c r="H2766" t="s">
        <v>81</v>
      </c>
    </row>
    <row r="2767" spans="1:8" x14ac:dyDescent="0.25">
      <c r="A2767" s="1">
        <v>44075</v>
      </c>
      <c r="B2767" t="s">
        <v>146</v>
      </c>
      <c r="C2767" t="s">
        <v>49</v>
      </c>
      <c r="D2767">
        <v>67</v>
      </c>
      <c r="E2767">
        <v>71.238095238095198</v>
      </c>
      <c r="F2767">
        <v>-4.2380952380952399</v>
      </c>
      <c r="G2767">
        <v>-5.9491978609625698E-2</v>
      </c>
      <c r="H2767" t="s">
        <v>81</v>
      </c>
    </row>
    <row r="2768" spans="1:8" x14ac:dyDescent="0.25">
      <c r="A2768" s="1">
        <v>44075</v>
      </c>
      <c r="B2768" t="s">
        <v>146</v>
      </c>
      <c r="C2768" t="s">
        <v>50</v>
      </c>
      <c r="D2768">
        <v>42</v>
      </c>
      <c r="E2768">
        <v>63.904761904761898</v>
      </c>
      <c r="F2768">
        <v>-21.904761904761902</v>
      </c>
      <c r="G2768">
        <v>-0.34277198211624399</v>
      </c>
      <c r="H2768" t="s">
        <v>81</v>
      </c>
    </row>
    <row r="2769" spans="1:8" x14ac:dyDescent="0.25">
      <c r="A2769" s="1">
        <v>44075</v>
      </c>
      <c r="B2769" t="s">
        <v>86</v>
      </c>
      <c r="C2769" t="s">
        <v>46</v>
      </c>
      <c r="D2769">
        <v>764</v>
      </c>
      <c r="E2769">
        <v>663.142857142857</v>
      </c>
      <c r="F2769">
        <v>100.857142857143</v>
      </c>
      <c r="G2769">
        <v>0.15208961654459299</v>
      </c>
      <c r="H2769" t="s">
        <v>81</v>
      </c>
    </row>
    <row r="2770" spans="1:8" x14ac:dyDescent="0.25">
      <c r="A2770" s="1">
        <v>44075</v>
      </c>
      <c r="B2770" t="s">
        <v>86</v>
      </c>
      <c r="C2770" t="s">
        <v>47</v>
      </c>
      <c r="D2770">
        <v>438</v>
      </c>
      <c r="E2770">
        <v>604.47619047619003</v>
      </c>
      <c r="F2770">
        <v>-166.47619047619</v>
      </c>
      <c r="G2770">
        <v>-0.27540570348195997</v>
      </c>
      <c r="H2770" t="s">
        <v>81</v>
      </c>
    </row>
    <row r="2771" spans="1:8" x14ac:dyDescent="0.25">
      <c r="A2771" s="1">
        <v>44075</v>
      </c>
      <c r="B2771" t="s">
        <v>86</v>
      </c>
      <c r="C2771" t="s">
        <v>48</v>
      </c>
      <c r="D2771">
        <v>372</v>
      </c>
      <c r="E2771">
        <v>345.71428571428601</v>
      </c>
      <c r="F2771">
        <v>26.285714285714299</v>
      </c>
      <c r="G2771">
        <v>7.6033057851239594E-2</v>
      </c>
      <c r="H2771" t="s">
        <v>81</v>
      </c>
    </row>
    <row r="2772" spans="1:8" x14ac:dyDescent="0.25">
      <c r="A2772" s="1">
        <v>44075</v>
      </c>
      <c r="B2772" t="s">
        <v>86</v>
      </c>
      <c r="C2772" t="s">
        <v>49</v>
      </c>
      <c r="D2772">
        <v>239</v>
      </c>
      <c r="E2772">
        <v>404.38095238095201</v>
      </c>
      <c r="F2772">
        <v>-165.38095238095201</v>
      </c>
      <c r="G2772">
        <v>-0.40897315120113098</v>
      </c>
      <c r="H2772" t="s">
        <v>81</v>
      </c>
    </row>
    <row r="2773" spans="1:8" x14ac:dyDescent="0.25">
      <c r="A2773" s="1">
        <v>44075</v>
      </c>
      <c r="B2773" t="s">
        <v>86</v>
      </c>
      <c r="C2773" t="s">
        <v>50</v>
      </c>
      <c r="D2773">
        <v>1280</v>
      </c>
      <c r="E2773">
        <v>1247.7142857142901</v>
      </c>
      <c r="F2773">
        <v>32.285714285714199</v>
      </c>
      <c r="G2773">
        <v>2.58758873368445E-2</v>
      </c>
      <c r="H2773" t="s">
        <v>81</v>
      </c>
    </row>
    <row r="2774" spans="1:8" x14ac:dyDescent="0.25">
      <c r="A2774" s="1">
        <v>44075</v>
      </c>
      <c r="B2774" t="s">
        <v>87</v>
      </c>
      <c r="C2774" t="s">
        <v>46</v>
      </c>
      <c r="D2774">
        <v>18</v>
      </c>
      <c r="E2774">
        <v>27.238095238095202</v>
      </c>
      <c r="F2774">
        <v>-9.2380952380952408</v>
      </c>
      <c r="G2774">
        <v>-0.339160839160839</v>
      </c>
      <c r="H2774" t="s">
        <v>81</v>
      </c>
    </row>
    <row r="2775" spans="1:8" x14ac:dyDescent="0.25">
      <c r="A2775" s="1">
        <v>44075</v>
      </c>
      <c r="B2775" t="s">
        <v>87</v>
      </c>
      <c r="C2775" t="s">
        <v>47</v>
      </c>
      <c r="D2775">
        <v>91</v>
      </c>
      <c r="E2775">
        <v>119.428571428571</v>
      </c>
      <c r="F2775">
        <v>-28.428571428571399</v>
      </c>
      <c r="G2775">
        <v>-0.23803827751196199</v>
      </c>
      <c r="H2775" t="s">
        <v>81</v>
      </c>
    </row>
    <row r="2776" spans="1:8" x14ac:dyDescent="0.25">
      <c r="A2776" s="1">
        <v>44075</v>
      </c>
      <c r="B2776" t="s">
        <v>87</v>
      </c>
      <c r="C2776" t="s">
        <v>48</v>
      </c>
      <c r="D2776">
        <v>54</v>
      </c>
      <c r="E2776">
        <v>57.619047619047599</v>
      </c>
      <c r="F2776">
        <v>-3.61904761904762</v>
      </c>
      <c r="G2776">
        <v>-6.2809917355371905E-2</v>
      </c>
      <c r="H2776" t="s">
        <v>81</v>
      </c>
    </row>
    <row r="2777" spans="1:8" x14ac:dyDescent="0.25">
      <c r="A2777" s="1">
        <v>44075</v>
      </c>
      <c r="B2777" t="s">
        <v>87</v>
      </c>
      <c r="C2777" t="s">
        <v>50</v>
      </c>
      <c r="D2777">
        <v>74</v>
      </c>
      <c r="E2777">
        <v>81.714285714285694</v>
      </c>
      <c r="F2777">
        <v>-7.7142857142857197</v>
      </c>
      <c r="G2777">
        <v>-9.4405594405594498E-2</v>
      </c>
      <c r="H2777" t="s">
        <v>81</v>
      </c>
    </row>
    <row r="2778" spans="1:8" x14ac:dyDescent="0.25">
      <c r="A2778" s="1">
        <v>44075</v>
      </c>
      <c r="B2778" t="s">
        <v>88</v>
      </c>
      <c r="C2778" t="s">
        <v>46</v>
      </c>
      <c r="D2778">
        <v>215</v>
      </c>
      <c r="E2778">
        <v>230.47619047619</v>
      </c>
      <c r="F2778">
        <v>-15.476190476190499</v>
      </c>
      <c r="G2778">
        <v>-6.7148760330578497E-2</v>
      </c>
      <c r="H2778" t="s">
        <v>81</v>
      </c>
    </row>
    <row r="2779" spans="1:8" x14ac:dyDescent="0.25">
      <c r="A2779" s="1">
        <v>44075</v>
      </c>
      <c r="B2779" t="s">
        <v>88</v>
      </c>
      <c r="C2779" t="s">
        <v>47</v>
      </c>
      <c r="D2779">
        <v>271</v>
      </c>
      <c r="E2779">
        <v>317.42857142857099</v>
      </c>
      <c r="F2779">
        <v>-46.428571428571402</v>
      </c>
      <c r="G2779">
        <v>-0.14626462646264601</v>
      </c>
      <c r="H2779" t="s">
        <v>81</v>
      </c>
    </row>
    <row r="2780" spans="1:8" x14ac:dyDescent="0.25">
      <c r="A2780" s="1">
        <v>44075</v>
      </c>
      <c r="B2780" t="s">
        <v>88</v>
      </c>
      <c r="C2780" t="s">
        <v>48</v>
      </c>
      <c r="D2780">
        <v>185</v>
      </c>
      <c r="E2780">
        <v>160.28571428571399</v>
      </c>
      <c r="F2780">
        <v>24.714285714285701</v>
      </c>
      <c r="G2780">
        <v>0.15418894830659499</v>
      </c>
      <c r="H2780" t="s">
        <v>81</v>
      </c>
    </row>
    <row r="2781" spans="1:8" x14ac:dyDescent="0.25">
      <c r="A2781" s="1">
        <v>44075</v>
      </c>
      <c r="B2781" t="s">
        <v>88</v>
      </c>
      <c r="C2781" t="s">
        <v>49</v>
      </c>
      <c r="D2781">
        <v>67</v>
      </c>
      <c r="E2781">
        <v>71.238095238095198</v>
      </c>
      <c r="F2781">
        <v>-4.2380952380952399</v>
      </c>
      <c r="G2781">
        <v>-5.9491978609625698E-2</v>
      </c>
      <c r="H2781" t="s">
        <v>81</v>
      </c>
    </row>
    <row r="2782" spans="1:8" x14ac:dyDescent="0.25">
      <c r="A2782" s="1">
        <v>44075</v>
      </c>
      <c r="B2782" t="s">
        <v>88</v>
      </c>
      <c r="C2782" t="s">
        <v>50</v>
      </c>
      <c r="D2782">
        <v>664</v>
      </c>
      <c r="E2782">
        <v>675.71428571428601</v>
      </c>
      <c r="F2782">
        <v>-11.714285714285801</v>
      </c>
      <c r="G2782">
        <v>-1.73361522198732E-2</v>
      </c>
      <c r="H2782" t="s">
        <v>81</v>
      </c>
    </row>
    <row r="2783" spans="1:8" x14ac:dyDescent="0.25">
      <c r="A2783" s="1">
        <v>44075</v>
      </c>
      <c r="B2783" t="s">
        <v>89</v>
      </c>
      <c r="C2783" t="s">
        <v>46</v>
      </c>
      <c r="D2783">
        <v>630</v>
      </c>
      <c r="E2783">
        <v>547.90476190476204</v>
      </c>
      <c r="F2783">
        <v>82.095238095238102</v>
      </c>
      <c r="G2783">
        <v>0.149834868764123</v>
      </c>
      <c r="H2783" t="s">
        <v>81</v>
      </c>
    </row>
    <row r="2784" spans="1:8" x14ac:dyDescent="0.25">
      <c r="A2784" s="1">
        <v>44075</v>
      </c>
      <c r="B2784" t="s">
        <v>89</v>
      </c>
      <c r="C2784" t="s">
        <v>47</v>
      </c>
      <c r="D2784">
        <v>472</v>
      </c>
      <c r="E2784">
        <v>553.142857142857</v>
      </c>
      <c r="F2784">
        <v>-81.142857142857196</v>
      </c>
      <c r="G2784">
        <v>-0.14669421487603301</v>
      </c>
      <c r="H2784" t="s">
        <v>81</v>
      </c>
    </row>
    <row r="2785" spans="1:8" x14ac:dyDescent="0.25">
      <c r="A2785" s="1">
        <v>44075</v>
      </c>
      <c r="B2785" t="s">
        <v>89</v>
      </c>
      <c r="C2785" t="s">
        <v>48</v>
      </c>
      <c r="D2785">
        <v>328</v>
      </c>
      <c r="E2785">
        <v>293.33333333333297</v>
      </c>
      <c r="F2785">
        <v>34.6666666666666</v>
      </c>
      <c r="G2785">
        <v>0.118181818181818</v>
      </c>
      <c r="H2785" t="s">
        <v>81</v>
      </c>
    </row>
    <row r="2786" spans="1:8" x14ac:dyDescent="0.25">
      <c r="A2786" s="1">
        <v>44075</v>
      </c>
      <c r="B2786" t="s">
        <v>89</v>
      </c>
      <c r="C2786" t="s">
        <v>50</v>
      </c>
      <c r="D2786">
        <v>571</v>
      </c>
      <c r="E2786">
        <v>525.90476190476204</v>
      </c>
      <c r="F2786">
        <v>45.095238095238102</v>
      </c>
      <c r="G2786">
        <v>8.5747917421224104E-2</v>
      </c>
      <c r="H2786" t="s">
        <v>81</v>
      </c>
    </row>
    <row r="2787" spans="1:8" x14ac:dyDescent="0.25">
      <c r="A2787" s="1">
        <v>44075</v>
      </c>
      <c r="B2787" t="s">
        <v>90</v>
      </c>
      <c r="C2787" t="s">
        <v>46</v>
      </c>
      <c r="D2787">
        <v>86</v>
      </c>
      <c r="E2787">
        <v>76.476190476190496</v>
      </c>
      <c r="F2787">
        <v>9.5238095238095202</v>
      </c>
      <c r="G2787">
        <v>0.12453300124533</v>
      </c>
      <c r="H2787" t="s">
        <v>81</v>
      </c>
    </row>
    <row r="2788" spans="1:8" x14ac:dyDescent="0.25">
      <c r="A2788" s="1">
        <v>44075</v>
      </c>
      <c r="B2788" t="s">
        <v>90</v>
      </c>
      <c r="C2788" t="s">
        <v>47</v>
      </c>
      <c r="D2788">
        <v>143</v>
      </c>
      <c r="E2788">
        <v>166.57142857142901</v>
      </c>
      <c r="F2788">
        <v>-23.571428571428601</v>
      </c>
      <c r="G2788">
        <v>-0.14150943396226401</v>
      </c>
      <c r="H2788" t="s">
        <v>81</v>
      </c>
    </row>
    <row r="2789" spans="1:8" x14ac:dyDescent="0.25">
      <c r="A2789" s="1">
        <v>44075</v>
      </c>
      <c r="B2789" t="s">
        <v>90</v>
      </c>
      <c r="C2789" t="s">
        <v>48</v>
      </c>
      <c r="D2789">
        <v>132</v>
      </c>
      <c r="E2789">
        <v>137.23809523809501</v>
      </c>
      <c r="F2789">
        <v>-5.2380952380952399</v>
      </c>
      <c r="G2789">
        <v>-3.8167938931297697E-2</v>
      </c>
      <c r="H2789" t="s">
        <v>81</v>
      </c>
    </row>
    <row r="2790" spans="1:8" x14ac:dyDescent="0.25">
      <c r="A2790" s="1">
        <v>44075</v>
      </c>
      <c r="B2790" t="s">
        <v>90</v>
      </c>
      <c r="C2790" t="s">
        <v>50</v>
      </c>
      <c r="D2790">
        <v>489</v>
      </c>
      <c r="E2790">
        <v>466.19047619047598</v>
      </c>
      <c r="F2790">
        <v>22.8095238095238</v>
      </c>
      <c r="G2790">
        <v>4.89274770173646E-2</v>
      </c>
      <c r="H2790" t="s">
        <v>81</v>
      </c>
    </row>
    <row r="2791" spans="1:8" x14ac:dyDescent="0.25">
      <c r="A2791" s="1">
        <v>44075</v>
      </c>
      <c r="B2791" t="s">
        <v>147</v>
      </c>
      <c r="C2791" t="s">
        <v>46</v>
      </c>
      <c r="D2791">
        <v>26</v>
      </c>
      <c r="E2791">
        <v>22</v>
      </c>
      <c r="F2791">
        <v>4</v>
      </c>
      <c r="G2791">
        <v>0.18181818181818199</v>
      </c>
      <c r="H2791" t="s">
        <v>81</v>
      </c>
    </row>
    <row r="2792" spans="1:8" x14ac:dyDescent="0.25">
      <c r="A2792" s="1">
        <v>44075</v>
      </c>
      <c r="B2792" t="s">
        <v>147</v>
      </c>
      <c r="C2792" t="s">
        <v>47</v>
      </c>
      <c r="D2792">
        <v>30</v>
      </c>
      <c r="E2792">
        <v>25.1428571428571</v>
      </c>
      <c r="F2792">
        <v>4.8571428571428497</v>
      </c>
      <c r="G2792">
        <v>0.19318181818181801</v>
      </c>
      <c r="H2792" t="s">
        <v>81</v>
      </c>
    </row>
    <row r="2793" spans="1:8" x14ac:dyDescent="0.25">
      <c r="A2793" s="1">
        <v>44075</v>
      </c>
      <c r="B2793" t="s">
        <v>147</v>
      </c>
      <c r="C2793" t="s">
        <v>48</v>
      </c>
      <c r="D2793">
        <v>26</v>
      </c>
      <c r="E2793">
        <v>17.8095238095238</v>
      </c>
      <c r="F2793">
        <v>8.1904761904761898</v>
      </c>
      <c r="G2793">
        <v>0.45989304812834197</v>
      </c>
      <c r="H2793" t="s">
        <v>81</v>
      </c>
    </row>
    <row r="2794" spans="1:8" x14ac:dyDescent="0.25">
      <c r="A2794" s="1">
        <v>44075</v>
      </c>
      <c r="B2794" t="s">
        <v>147</v>
      </c>
      <c r="C2794" t="s">
        <v>50</v>
      </c>
      <c r="D2794">
        <v>69</v>
      </c>
      <c r="E2794">
        <v>56.571428571428598</v>
      </c>
      <c r="F2794">
        <v>12.4285714285714</v>
      </c>
      <c r="G2794">
        <v>0.21969696969697</v>
      </c>
      <c r="H2794" t="s">
        <v>81</v>
      </c>
    </row>
    <row r="2795" spans="1:8" x14ac:dyDescent="0.25">
      <c r="A2795" s="1">
        <v>44075</v>
      </c>
      <c r="B2795" t="s">
        <v>148</v>
      </c>
      <c r="C2795" t="s">
        <v>46</v>
      </c>
      <c r="D2795">
        <v>200</v>
      </c>
      <c r="E2795">
        <v>170.76190476190499</v>
      </c>
      <c r="F2795">
        <v>29.238095238095202</v>
      </c>
      <c r="G2795">
        <v>0.17122141662019</v>
      </c>
      <c r="H2795" t="s">
        <v>81</v>
      </c>
    </row>
    <row r="2796" spans="1:8" x14ac:dyDescent="0.25">
      <c r="A2796" s="1">
        <v>44075</v>
      </c>
      <c r="B2796" t="s">
        <v>148</v>
      </c>
      <c r="C2796" t="s">
        <v>47</v>
      </c>
      <c r="D2796">
        <v>173</v>
      </c>
      <c r="E2796">
        <v>227.333333333333</v>
      </c>
      <c r="F2796">
        <v>-54.3333333333333</v>
      </c>
      <c r="G2796">
        <v>-0.23900293255131999</v>
      </c>
      <c r="H2796" t="s">
        <v>81</v>
      </c>
    </row>
    <row r="2797" spans="1:8" x14ac:dyDescent="0.25">
      <c r="A2797" s="1">
        <v>44075</v>
      </c>
      <c r="B2797" t="s">
        <v>148</v>
      </c>
      <c r="C2797" t="s">
        <v>48</v>
      </c>
      <c r="D2797">
        <v>158</v>
      </c>
      <c r="E2797">
        <v>151.90476190476201</v>
      </c>
      <c r="F2797">
        <v>6.09523809523807</v>
      </c>
      <c r="G2797">
        <v>4.0125391849529603E-2</v>
      </c>
      <c r="H2797" t="s">
        <v>81</v>
      </c>
    </row>
    <row r="2798" spans="1:8" x14ac:dyDescent="0.25">
      <c r="A2798" s="1">
        <v>44075</v>
      </c>
      <c r="B2798" t="s">
        <v>148</v>
      </c>
      <c r="C2798" t="s">
        <v>50</v>
      </c>
      <c r="D2798">
        <v>181</v>
      </c>
      <c r="E2798">
        <v>235.71428571428601</v>
      </c>
      <c r="F2798">
        <v>-54.714285714285701</v>
      </c>
      <c r="G2798">
        <v>-0.23212121212121201</v>
      </c>
      <c r="H2798" t="s">
        <v>81</v>
      </c>
    </row>
    <row r="2799" spans="1:8" x14ac:dyDescent="0.25">
      <c r="A2799" s="1">
        <v>44075</v>
      </c>
      <c r="B2799" t="s">
        <v>149</v>
      </c>
      <c r="C2799" t="s">
        <v>46</v>
      </c>
      <c r="D2799">
        <v>57</v>
      </c>
      <c r="E2799">
        <v>45.047619047619101</v>
      </c>
      <c r="F2799">
        <v>11.952380952380899</v>
      </c>
      <c r="G2799">
        <v>0.26532769556025398</v>
      </c>
      <c r="H2799" t="s">
        <v>81</v>
      </c>
    </row>
    <row r="2800" spans="1:8" x14ac:dyDescent="0.25">
      <c r="A2800" s="1">
        <v>44075</v>
      </c>
      <c r="B2800" t="s">
        <v>149</v>
      </c>
      <c r="C2800" t="s">
        <v>47</v>
      </c>
      <c r="D2800">
        <v>103</v>
      </c>
      <c r="E2800">
        <v>116.28571428571399</v>
      </c>
      <c r="F2800">
        <v>-13.285714285714301</v>
      </c>
      <c r="G2800">
        <v>-0.114250614250614</v>
      </c>
      <c r="H2800" t="s">
        <v>81</v>
      </c>
    </row>
    <row r="2801" spans="1:8" x14ac:dyDescent="0.25">
      <c r="A2801" s="1">
        <v>44075</v>
      </c>
      <c r="B2801" t="s">
        <v>149</v>
      </c>
      <c r="C2801" t="s">
        <v>48</v>
      </c>
      <c r="D2801">
        <v>107</v>
      </c>
      <c r="E2801">
        <v>115.238095238095</v>
      </c>
      <c r="F2801">
        <v>-8.2380952380952408</v>
      </c>
      <c r="G2801">
        <v>-7.1487603305785102E-2</v>
      </c>
      <c r="H2801" t="s">
        <v>81</v>
      </c>
    </row>
    <row r="2802" spans="1:8" x14ac:dyDescent="0.25">
      <c r="A2802" s="1">
        <v>44075</v>
      </c>
      <c r="B2802" t="s">
        <v>149</v>
      </c>
      <c r="C2802" t="s">
        <v>50</v>
      </c>
      <c r="D2802">
        <v>395</v>
      </c>
      <c r="E2802">
        <v>379.23809523809501</v>
      </c>
      <c r="F2802">
        <v>15.7619047619048</v>
      </c>
      <c r="G2802">
        <v>4.1562029131089903E-2</v>
      </c>
      <c r="H2802" t="s">
        <v>81</v>
      </c>
    </row>
    <row r="2803" spans="1:8" x14ac:dyDescent="0.25">
      <c r="A2803" s="1">
        <v>44075</v>
      </c>
      <c r="B2803" t="s">
        <v>150</v>
      </c>
      <c r="C2803" t="s">
        <v>46</v>
      </c>
      <c r="D2803">
        <v>197</v>
      </c>
      <c r="E2803">
        <v>187.52380952381</v>
      </c>
      <c r="F2803">
        <v>9.4761904761904496</v>
      </c>
      <c r="G2803">
        <v>5.05332656170644E-2</v>
      </c>
      <c r="H2803" t="s">
        <v>81</v>
      </c>
    </row>
    <row r="2804" spans="1:8" x14ac:dyDescent="0.25">
      <c r="A2804" s="1">
        <v>44075</v>
      </c>
      <c r="B2804" t="s">
        <v>150</v>
      </c>
      <c r="C2804" t="s">
        <v>47</v>
      </c>
      <c r="D2804">
        <v>91</v>
      </c>
      <c r="E2804">
        <v>116.28571428571399</v>
      </c>
      <c r="F2804">
        <v>-25.285714285714299</v>
      </c>
      <c r="G2804">
        <v>-0.217444717444717</v>
      </c>
      <c r="H2804" t="s">
        <v>81</v>
      </c>
    </row>
    <row r="2805" spans="1:8" x14ac:dyDescent="0.25">
      <c r="A2805" s="1">
        <v>44075</v>
      </c>
      <c r="B2805" t="s">
        <v>150</v>
      </c>
      <c r="C2805" t="s">
        <v>48</v>
      </c>
      <c r="D2805">
        <v>104</v>
      </c>
      <c r="E2805">
        <v>104.761904761905</v>
      </c>
      <c r="F2805">
        <v>-0.76190476190477296</v>
      </c>
      <c r="G2805">
        <v>-7.2727272727273803E-3</v>
      </c>
      <c r="H2805" t="s">
        <v>81</v>
      </c>
    </row>
    <row r="2806" spans="1:8" x14ac:dyDescent="0.25">
      <c r="A2806" s="1">
        <v>44075</v>
      </c>
      <c r="B2806" t="s">
        <v>150</v>
      </c>
      <c r="C2806" t="s">
        <v>50</v>
      </c>
      <c r="D2806">
        <v>62</v>
      </c>
      <c r="E2806">
        <v>74.380952380952394</v>
      </c>
      <c r="F2806">
        <v>-12.380952380952399</v>
      </c>
      <c r="G2806">
        <v>-0.166453265044814</v>
      </c>
      <c r="H2806" t="s">
        <v>81</v>
      </c>
    </row>
    <row r="2807" spans="1:8" x14ac:dyDescent="0.25">
      <c r="A2807" s="1">
        <v>44075</v>
      </c>
      <c r="B2807" t="s">
        <v>91</v>
      </c>
      <c r="C2807" t="s">
        <v>46</v>
      </c>
      <c r="D2807">
        <v>1230</v>
      </c>
      <c r="E2807">
        <v>1038.19047619048</v>
      </c>
      <c r="F2807">
        <v>191.80952380952399</v>
      </c>
      <c r="G2807">
        <v>0.184753692321805</v>
      </c>
      <c r="H2807" t="s">
        <v>81</v>
      </c>
    </row>
    <row r="2808" spans="1:8" x14ac:dyDescent="0.25">
      <c r="A2808" s="1">
        <v>44075</v>
      </c>
      <c r="B2808" t="s">
        <v>91</v>
      </c>
      <c r="C2808" t="s">
        <v>47</v>
      </c>
      <c r="D2808">
        <v>661</v>
      </c>
      <c r="E2808">
        <v>658.95238095238096</v>
      </c>
      <c r="F2808">
        <v>2.0476190476190399</v>
      </c>
      <c r="G2808">
        <v>3.10738546032662E-3</v>
      </c>
      <c r="H2808" t="s">
        <v>81</v>
      </c>
    </row>
    <row r="2809" spans="1:8" x14ac:dyDescent="0.25">
      <c r="A2809" s="1">
        <v>44075</v>
      </c>
      <c r="B2809" t="s">
        <v>91</v>
      </c>
      <c r="C2809" t="s">
        <v>48</v>
      </c>
      <c r="D2809">
        <v>700</v>
      </c>
      <c r="E2809">
        <v>670.47619047619003</v>
      </c>
      <c r="F2809">
        <v>29.523809523809501</v>
      </c>
      <c r="G2809">
        <v>4.4034090909090898E-2</v>
      </c>
      <c r="H2809" t="s">
        <v>81</v>
      </c>
    </row>
    <row r="2810" spans="1:8" x14ac:dyDescent="0.25">
      <c r="A2810" s="1">
        <v>44075</v>
      </c>
      <c r="B2810" t="s">
        <v>91</v>
      </c>
      <c r="C2810" t="s">
        <v>50</v>
      </c>
      <c r="D2810">
        <v>737</v>
      </c>
      <c r="E2810">
        <v>884.19047619047603</v>
      </c>
      <c r="F2810">
        <v>-147.19047619047601</v>
      </c>
      <c r="G2810">
        <v>-0.166469194312796</v>
      </c>
      <c r="H2810" t="s">
        <v>81</v>
      </c>
    </row>
    <row r="2811" spans="1:8" x14ac:dyDescent="0.25">
      <c r="A2811" s="1">
        <v>44075</v>
      </c>
      <c r="B2811" t="s">
        <v>151</v>
      </c>
      <c r="C2811" t="s">
        <v>46</v>
      </c>
      <c r="D2811">
        <v>66</v>
      </c>
      <c r="E2811">
        <v>71.238095238095198</v>
      </c>
      <c r="F2811">
        <v>-5.2380952380952399</v>
      </c>
      <c r="G2811">
        <v>-7.3529411764705899E-2</v>
      </c>
      <c r="H2811" t="s">
        <v>81</v>
      </c>
    </row>
    <row r="2812" spans="1:8" x14ac:dyDescent="0.25">
      <c r="A2812" s="1">
        <v>44075</v>
      </c>
      <c r="B2812" t="s">
        <v>151</v>
      </c>
      <c r="C2812" t="s">
        <v>47</v>
      </c>
      <c r="D2812">
        <v>110</v>
      </c>
      <c r="E2812">
        <v>105.80952380952399</v>
      </c>
      <c r="F2812">
        <v>4.1904761904761898</v>
      </c>
      <c r="G2812">
        <v>3.9603960396039598E-2</v>
      </c>
      <c r="H2812" t="s">
        <v>81</v>
      </c>
    </row>
    <row r="2813" spans="1:8" x14ac:dyDescent="0.25">
      <c r="A2813" s="1">
        <v>44075</v>
      </c>
      <c r="B2813" t="s">
        <v>151</v>
      </c>
      <c r="C2813" t="s">
        <v>48</v>
      </c>
      <c r="D2813">
        <v>55</v>
      </c>
      <c r="E2813">
        <v>38.761904761904802</v>
      </c>
      <c r="F2813">
        <v>16.238095238095202</v>
      </c>
      <c r="G2813">
        <v>0.41891891891891903</v>
      </c>
      <c r="H2813" t="s">
        <v>81</v>
      </c>
    </row>
    <row r="2814" spans="1:8" x14ac:dyDescent="0.25">
      <c r="A2814" s="1">
        <v>44075</v>
      </c>
      <c r="B2814" t="s">
        <v>151</v>
      </c>
      <c r="C2814" t="s">
        <v>50</v>
      </c>
      <c r="D2814">
        <v>74</v>
      </c>
      <c r="E2814">
        <v>66</v>
      </c>
      <c r="F2814">
        <v>8</v>
      </c>
      <c r="G2814">
        <v>0.12121212121212099</v>
      </c>
      <c r="H2814" t="s">
        <v>81</v>
      </c>
    </row>
    <row r="2815" spans="1:8" x14ac:dyDescent="0.25">
      <c r="A2815" s="1">
        <v>44075</v>
      </c>
      <c r="B2815" t="s">
        <v>92</v>
      </c>
      <c r="C2815" t="s">
        <v>46</v>
      </c>
      <c r="D2815">
        <v>27</v>
      </c>
      <c r="E2815">
        <v>36.6666666666667</v>
      </c>
      <c r="F2815">
        <v>-9.6666666666666696</v>
      </c>
      <c r="G2815">
        <v>-0.263636363636364</v>
      </c>
      <c r="H2815" t="s">
        <v>81</v>
      </c>
    </row>
    <row r="2816" spans="1:8" x14ac:dyDescent="0.25">
      <c r="A2816" s="1">
        <v>44075</v>
      </c>
      <c r="B2816" t="s">
        <v>92</v>
      </c>
      <c r="C2816" t="s">
        <v>47</v>
      </c>
      <c r="D2816">
        <v>317</v>
      </c>
      <c r="E2816">
        <v>477.71428571428601</v>
      </c>
      <c r="F2816">
        <v>-160.71428571428601</v>
      </c>
      <c r="G2816">
        <v>-0.33642344497607701</v>
      </c>
      <c r="H2816" t="s">
        <v>81</v>
      </c>
    </row>
    <row r="2817" spans="1:8" x14ac:dyDescent="0.25">
      <c r="A2817" s="1">
        <v>44075</v>
      </c>
      <c r="B2817" t="s">
        <v>92</v>
      </c>
      <c r="C2817" t="s">
        <v>48</v>
      </c>
      <c r="D2817">
        <v>100</v>
      </c>
      <c r="E2817">
        <v>114.19047619047601</v>
      </c>
      <c r="F2817">
        <v>-14.1904761904762</v>
      </c>
      <c r="G2817">
        <v>-0.124270225187656</v>
      </c>
      <c r="H2817" t="s">
        <v>81</v>
      </c>
    </row>
    <row r="2818" spans="1:8" x14ac:dyDescent="0.25">
      <c r="A2818" s="1">
        <v>44075</v>
      </c>
      <c r="B2818" t="s">
        <v>92</v>
      </c>
      <c r="C2818" t="s">
        <v>50</v>
      </c>
      <c r="D2818">
        <v>701</v>
      </c>
      <c r="E2818">
        <v>720.76190476190504</v>
      </c>
      <c r="F2818">
        <v>-19.761904761904798</v>
      </c>
      <c r="G2818">
        <v>-2.7418076109936601E-2</v>
      </c>
      <c r="H2818" t="s">
        <v>81</v>
      </c>
    </row>
    <row r="2819" spans="1:8" x14ac:dyDescent="0.25">
      <c r="A2819" s="1">
        <v>44075</v>
      </c>
      <c r="B2819" t="s">
        <v>152</v>
      </c>
      <c r="C2819" t="s">
        <v>46</v>
      </c>
      <c r="D2819">
        <v>149</v>
      </c>
      <c r="E2819">
        <v>88</v>
      </c>
      <c r="F2819">
        <v>61</v>
      </c>
      <c r="G2819">
        <v>0.69318181818181801</v>
      </c>
      <c r="H2819" t="s">
        <v>81</v>
      </c>
    </row>
    <row r="2820" spans="1:8" x14ac:dyDescent="0.25">
      <c r="A2820" s="1">
        <v>44075</v>
      </c>
      <c r="B2820" t="s">
        <v>152</v>
      </c>
      <c r="C2820" t="s">
        <v>47</v>
      </c>
      <c r="D2820">
        <v>66</v>
      </c>
      <c r="E2820">
        <v>111.04761904761899</v>
      </c>
      <c r="F2820">
        <v>-45.047619047619101</v>
      </c>
      <c r="G2820">
        <v>-0.40566037735849098</v>
      </c>
      <c r="H2820" t="s">
        <v>81</v>
      </c>
    </row>
    <row r="2821" spans="1:8" x14ac:dyDescent="0.25">
      <c r="A2821" s="1">
        <v>44075</v>
      </c>
      <c r="B2821" t="s">
        <v>152</v>
      </c>
      <c r="C2821" t="s">
        <v>48</v>
      </c>
      <c r="D2821">
        <v>42</v>
      </c>
      <c r="E2821">
        <v>50.285714285714299</v>
      </c>
      <c r="F2821">
        <v>-8.28571428571429</v>
      </c>
      <c r="G2821">
        <v>-0.16477272727272699</v>
      </c>
      <c r="H2821" t="s">
        <v>81</v>
      </c>
    </row>
    <row r="2822" spans="1:8" x14ac:dyDescent="0.25">
      <c r="A2822" s="1">
        <v>44075</v>
      </c>
      <c r="B2822" t="s">
        <v>152</v>
      </c>
      <c r="C2822" t="s">
        <v>50</v>
      </c>
      <c r="D2822">
        <v>109</v>
      </c>
      <c r="E2822">
        <v>94.285714285714306</v>
      </c>
      <c r="F2822">
        <v>14.714285714285699</v>
      </c>
      <c r="G2822">
        <v>0.15606060606060601</v>
      </c>
      <c r="H2822" t="s">
        <v>81</v>
      </c>
    </row>
    <row r="2823" spans="1:8" x14ac:dyDescent="0.25">
      <c r="A2823" s="1">
        <v>44075</v>
      </c>
      <c r="B2823" t="s">
        <v>153</v>
      </c>
      <c r="C2823" t="s">
        <v>46</v>
      </c>
      <c r="D2823">
        <v>135</v>
      </c>
      <c r="E2823">
        <v>129.90476190476201</v>
      </c>
      <c r="F2823">
        <v>5.0952380952381002</v>
      </c>
      <c r="G2823">
        <v>3.9222873900293297E-2</v>
      </c>
      <c r="H2823" t="s">
        <v>81</v>
      </c>
    </row>
    <row r="2824" spans="1:8" x14ac:dyDescent="0.25">
      <c r="A2824" s="1">
        <v>44075</v>
      </c>
      <c r="B2824" t="s">
        <v>153</v>
      </c>
      <c r="C2824" t="s">
        <v>47</v>
      </c>
      <c r="D2824">
        <v>54</v>
      </c>
      <c r="E2824">
        <v>53.428571428571402</v>
      </c>
      <c r="F2824">
        <v>0.57142857142856895</v>
      </c>
      <c r="G2824">
        <v>1.06951871657754E-2</v>
      </c>
      <c r="H2824" t="s">
        <v>81</v>
      </c>
    </row>
    <row r="2825" spans="1:8" x14ac:dyDescent="0.25">
      <c r="A2825" s="1">
        <v>44075</v>
      </c>
      <c r="B2825" t="s">
        <v>153</v>
      </c>
      <c r="C2825" t="s">
        <v>48</v>
      </c>
      <c r="D2825">
        <v>55</v>
      </c>
      <c r="E2825">
        <v>39.809523809523803</v>
      </c>
      <c r="F2825">
        <v>15.1904761904762</v>
      </c>
      <c r="G2825">
        <v>0.38157894736842102</v>
      </c>
      <c r="H2825" t="s">
        <v>81</v>
      </c>
    </row>
    <row r="2826" spans="1:8" x14ac:dyDescent="0.25">
      <c r="A2826" s="1">
        <v>44075</v>
      </c>
      <c r="B2826" t="s">
        <v>153</v>
      </c>
      <c r="C2826" t="s">
        <v>50</v>
      </c>
      <c r="D2826">
        <v>27</v>
      </c>
      <c r="E2826">
        <v>17.8095238095238</v>
      </c>
      <c r="F2826">
        <v>9.1904761904761898</v>
      </c>
      <c r="G2826">
        <v>0.51604278074866305</v>
      </c>
      <c r="H2826" t="s">
        <v>81</v>
      </c>
    </row>
    <row r="2827" spans="1:8" x14ac:dyDescent="0.25">
      <c r="A2827" s="1">
        <v>44075</v>
      </c>
      <c r="B2827" t="s">
        <v>154</v>
      </c>
      <c r="C2827" t="s">
        <v>46</v>
      </c>
      <c r="D2827">
        <v>29</v>
      </c>
      <c r="E2827">
        <v>31.428571428571399</v>
      </c>
      <c r="F2827">
        <v>-2.4285714285714302</v>
      </c>
      <c r="G2827">
        <v>-7.7272727272727298E-2</v>
      </c>
      <c r="H2827" t="s">
        <v>81</v>
      </c>
    </row>
    <row r="2828" spans="1:8" x14ac:dyDescent="0.25">
      <c r="A2828" s="1">
        <v>44075</v>
      </c>
      <c r="B2828" t="s">
        <v>154</v>
      </c>
      <c r="C2828" t="s">
        <v>47</v>
      </c>
      <c r="D2828">
        <v>40</v>
      </c>
      <c r="E2828">
        <v>50.285714285714299</v>
      </c>
      <c r="F2828">
        <v>-10.285714285714301</v>
      </c>
      <c r="G2828">
        <v>-0.204545454545455</v>
      </c>
      <c r="H2828" t="s">
        <v>81</v>
      </c>
    </row>
    <row r="2829" spans="1:8" x14ac:dyDescent="0.25">
      <c r="A2829" s="1">
        <v>44075</v>
      </c>
      <c r="B2829" t="s">
        <v>154</v>
      </c>
      <c r="C2829" t="s">
        <v>48</v>
      </c>
      <c r="D2829">
        <v>25</v>
      </c>
      <c r="E2829">
        <v>22</v>
      </c>
      <c r="F2829">
        <v>3</v>
      </c>
      <c r="G2829">
        <v>0.13636363636363599</v>
      </c>
      <c r="H2829" t="s">
        <v>81</v>
      </c>
    </row>
    <row r="2830" spans="1:8" x14ac:dyDescent="0.25">
      <c r="A2830" s="1">
        <v>44075</v>
      </c>
      <c r="B2830" t="s">
        <v>154</v>
      </c>
      <c r="C2830" t="s">
        <v>50</v>
      </c>
      <c r="D2830">
        <v>94</v>
      </c>
      <c r="E2830">
        <v>86.952380952381006</v>
      </c>
      <c r="F2830">
        <v>7.0476190476190403</v>
      </c>
      <c r="G2830">
        <v>8.1051478641839994E-2</v>
      </c>
      <c r="H2830" t="s">
        <v>81</v>
      </c>
    </row>
    <row r="2831" spans="1:8" x14ac:dyDescent="0.25">
      <c r="A2831" s="1">
        <v>44075</v>
      </c>
      <c r="B2831" t="s">
        <v>155</v>
      </c>
      <c r="C2831" t="s">
        <v>46</v>
      </c>
      <c r="D2831">
        <v>220</v>
      </c>
      <c r="E2831">
        <v>191.71428571428601</v>
      </c>
      <c r="F2831">
        <v>28.285714285714299</v>
      </c>
      <c r="G2831">
        <v>0.14754098360655701</v>
      </c>
      <c r="H2831" t="s">
        <v>81</v>
      </c>
    </row>
    <row r="2832" spans="1:8" x14ac:dyDescent="0.25">
      <c r="A2832" s="1">
        <v>44075</v>
      </c>
      <c r="B2832" t="s">
        <v>155</v>
      </c>
      <c r="C2832" t="s">
        <v>47</v>
      </c>
      <c r="D2832">
        <v>157</v>
      </c>
      <c r="E2832">
        <v>192.76190476190499</v>
      </c>
      <c r="F2832">
        <v>-35.761904761904802</v>
      </c>
      <c r="G2832">
        <v>-0.18552371541502</v>
      </c>
      <c r="H2832" t="s">
        <v>81</v>
      </c>
    </row>
    <row r="2833" spans="1:8" x14ac:dyDescent="0.25">
      <c r="A2833" s="1">
        <v>44075</v>
      </c>
      <c r="B2833" t="s">
        <v>155</v>
      </c>
      <c r="C2833" t="s">
        <v>48</v>
      </c>
      <c r="D2833">
        <v>122</v>
      </c>
      <c r="E2833">
        <v>116.28571428571399</v>
      </c>
      <c r="F2833">
        <v>5.71428571428571</v>
      </c>
      <c r="G2833">
        <v>4.9140049140049102E-2</v>
      </c>
      <c r="H2833" t="s">
        <v>81</v>
      </c>
    </row>
    <row r="2834" spans="1:8" x14ac:dyDescent="0.25">
      <c r="A2834" s="1">
        <v>44075</v>
      </c>
      <c r="B2834" t="s">
        <v>155</v>
      </c>
      <c r="C2834" t="s">
        <v>50</v>
      </c>
      <c r="D2834">
        <v>267</v>
      </c>
      <c r="E2834">
        <v>254.57142857142901</v>
      </c>
      <c r="F2834">
        <v>12.4285714285714</v>
      </c>
      <c r="G2834">
        <v>4.8821548821548801E-2</v>
      </c>
      <c r="H2834" t="s">
        <v>81</v>
      </c>
    </row>
    <row r="2835" spans="1:8" x14ac:dyDescent="0.25">
      <c r="A2835" s="1">
        <v>44075</v>
      </c>
      <c r="B2835" t="s">
        <v>156</v>
      </c>
      <c r="C2835" t="s">
        <v>46</v>
      </c>
      <c r="D2835">
        <v>175</v>
      </c>
      <c r="E2835">
        <v>129.90476190476201</v>
      </c>
      <c r="F2835">
        <v>45.095238095238102</v>
      </c>
      <c r="G2835">
        <v>0.34714076246334302</v>
      </c>
      <c r="H2835" t="s">
        <v>81</v>
      </c>
    </row>
    <row r="2836" spans="1:8" x14ac:dyDescent="0.25">
      <c r="A2836" s="1">
        <v>44075</v>
      </c>
      <c r="B2836" t="s">
        <v>156</v>
      </c>
      <c r="C2836" t="s">
        <v>47</v>
      </c>
      <c r="D2836">
        <v>107</v>
      </c>
      <c r="E2836">
        <v>120.47619047619</v>
      </c>
      <c r="F2836">
        <v>-13.476190476190499</v>
      </c>
      <c r="G2836">
        <v>-0.111857707509881</v>
      </c>
      <c r="H2836" t="s">
        <v>81</v>
      </c>
    </row>
    <row r="2837" spans="1:8" x14ac:dyDescent="0.25">
      <c r="A2837" s="1">
        <v>44075</v>
      </c>
      <c r="B2837" t="s">
        <v>156</v>
      </c>
      <c r="C2837" t="s">
        <v>48</v>
      </c>
      <c r="D2837">
        <v>74</v>
      </c>
      <c r="E2837">
        <v>108.95238095238101</v>
      </c>
      <c r="F2837">
        <v>-34.952380952380999</v>
      </c>
      <c r="G2837">
        <v>-0.320804195804196</v>
      </c>
      <c r="H2837" t="s">
        <v>81</v>
      </c>
    </row>
    <row r="2838" spans="1:8" x14ac:dyDescent="0.25">
      <c r="A2838" s="1">
        <v>44075</v>
      </c>
      <c r="B2838" t="s">
        <v>156</v>
      </c>
      <c r="C2838" t="s">
        <v>50</v>
      </c>
      <c r="D2838">
        <v>371</v>
      </c>
      <c r="E2838">
        <v>343.61904761904799</v>
      </c>
      <c r="F2838">
        <v>27.380952380952401</v>
      </c>
      <c r="G2838">
        <v>7.9684035476718304E-2</v>
      </c>
      <c r="H2838" t="s">
        <v>81</v>
      </c>
    </row>
    <row r="2839" spans="1:8" x14ac:dyDescent="0.25">
      <c r="A2839" s="1">
        <v>44075</v>
      </c>
      <c r="B2839" t="s">
        <v>93</v>
      </c>
      <c r="C2839" t="s">
        <v>46</v>
      </c>
      <c r="D2839">
        <v>296</v>
      </c>
      <c r="E2839">
        <v>254.57142857142901</v>
      </c>
      <c r="F2839">
        <v>41.428571428571402</v>
      </c>
      <c r="G2839">
        <v>0.162738496071829</v>
      </c>
      <c r="H2839" t="s">
        <v>81</v>
      </c>
    </row>
    <row r="2840" spans="1:8" x14ac:dyDescent="0.25">
      <c r="A2840" s="1">
        <v>44075</v>
      </c>
      <c r="B2840" t="s">
        <v>93</v>
      </c>
      <c r="C2840" t="s">
        <v>47</v>
      </c>
      <c r="D2840">
        <v>168</v>
      </c>
      <c r="E2840">
        <v>196.95238095238099</v>
      </c>
      <c r="F2840">
        <v>-28.952380952380999</v>
      </c>
      <c r="G2840">
        <v>-0.14700193423597699</v>
      </c>
      <c r="H2840" t="s">
        <v>81</v>
      </c>
    </row>
    <row r="2841" spans="1:8" x14ac:dyDescent="0.25">
      <c r="A2841" s="1">
        <v>44075</v>
      </c>
      <c r="B2841" t="s">
        <v>93</v>
      </c>
      <c r="C2841" t="s">
        <v>48</v>
      </c>
      <c r="D2841">
        <v>136</v>
      </c>
      <c r="E2841">
        <v>177.04761904761901</v>
      </c>
      <c r="F2841">
        <v>-41.047619047619101</v>
      </c>
      <c r="G2841">
        <v>-0.23184507799892401</v>
      </c>
      <c r="H2841" t="s">
        <v>81</v>
      </c>
    </row>
    <row r="2842" spans="1:8" x14ac:dyDescent="0.25">
      <c r="A2842" s="1">
        <v>44075</v>
      </c>
      <c r="B2842" t="s">
        <v>93</v>
      </c>
      <c r="C2842" t="s">
        <v>50</v>
      </c>
      <c r="D2842">
        <v>497</v>
      </c>
      <c r="E2842">
        <v>447.33333333333297</v>
      </c>
      <c r="F2842">
        <v>49.6666666666666</v>
      </c>
      <c r="G2842">
        <v>0.111028315946349</v>
      </c>
      <c r="H2842" t="s">
        <v>81</v>
      </c>
    </row>
    <row r="2843" spans="1:8" x14ac:dyDescent="0.25">
      <c r="A2843" s="1">
        <v>44075</v>
      </c>
      <c r="B2843" t="s">
        <v>157</v>
      </c>
      <c r="C2843" t="s">
        <v>46</v>
      </c>
      <c r="D2843">
        <v>123</v>
      </c>
      <c r="E2843">
        <v>137.23809523809501</v>
      </c>
      <c r="F2843">
        <v>-14.2380952380952</v>
      </c>
      <c r="G2843">
        <v>-0.103747397640527</v>
      </c>
      <c r="H2843" t="s">
        <v>81</v>
      </c>
    </row>
    <row r="2844" spans="1:8" x14ac:dyDescent="0.25">
      <c r="A2844" s="1">
        <v>44075</v>
      </c>
      <c r="B2844" t="s">
        <v>157</v>
      </c>
      <c r="C2844" t="s">
        <v>47</v>
      </c>
      <c r="D2844">
        <v>89</v>
      </c>
      <c r="E2844">
        <v>95.3333333333333</v>
      </c>
      <c r="F2844">
        <v>-6.3333333333333401</v>
      </c>
      <c r="G2844">
        <v>-6.6433566433566502E-2</v>
      </c>
      <c r="H2844" t="s">
        <v>81</v>
      </c>
    </row>
    <row r="2845" spans="1:8" x14ac:dyDescent="0.25">
      <c r="A2845" s="1">
        <v>44075</v>
      </c>
      <c r="B2845" t="s">
        <v>157</v>
      </c>
      <c r="C2845" t="s">
        <v>48</v>
      </c>
      <c r="D2845">
        <v>82</v>
      </c>
      <c r="E2845">
        <v>75.428571428571402</v>
      </c>
      <c r="F2845">
        <v>6.5714285714285703</v>
      </c>
      <c r="G2845">
        <v>8.7121212121212099E-2</v>
      </c>
      <c r="H2845" t="s">
        <v>81</v>
      </c>
    </row>
    <row r="2846" spans="1:8" x14ac:dyDescent="0.25">
      <c r="A2846" s="1">
        <v>44075</v>
      </c>
      <c r="B2846" t="s">
        <v>157</v>
      </c>
      <c r="C2846" t="s">
        <v>50</v>
      </c>
      <c r="D2846">
        <v>151</v>
      </c>
      <c r="E2846">
        <v>202.19047619047601</v>
      </c>
      <c r="F2846">
        <v>-51.190476190476197</v>
      </c>
      <c r="G2846">
        <v>-0.253179463024023</v>
      </c>
      <c r="H2846" t="s">
        <v>81</v>
      </c>
    </row>
    <row r="2847" spans="1:8" x14ac:dyDescent="0.25">
      <c r="A2847" s="1">
        <v>44075</v>
      </c>
      <c r="B2847" t="s">
        <v>158</v>
      </c>
      <c r="C2847" t="s">
        <v>46</v>
      </c>
      <c r="D2847">
        <v>378</v>
      </c>
      <c r="E2847">
        <v>333.142857142857</v>
      </c>
      <c r="F2847">
        <v>44.857142857142797</v>
      </c>
      <c r="G2847">
        <v>0.13464837049742701</v>
      </c>
      <c r="H2847" t="s">
        <v>81</v>
      </c>
    </row>
    <row r="2848" spans="1:8" x14ac:dyDescent="0.25">
      <c r="A2848" s="1">
        <v>44075</v>
      </c>
      <c r="B2848" t="s">
        <v>158</v>
      </c>
      <c r="C2848" t="s">
        <v>47</v>
      </c>
      <c r="D2848">
        <v>91</v>
      </c>
      <c r="E2848">
        <v>155.04761904761901</v>
      </c>
      <c r="F2848">
        <v>-64.047619047619094</v>
      </c>
      <c r="G2848">
        <v>-0.41308353808353798</v>
      </c>
      <c r="H2848" t="s">
        <v>81</v>
      </c>
    </row>
    <row r="2849" spans="1:8" x14ac:dyDescent="0.25">
      <c r="A2849" s="1">
        <v>44075</v>
      </c>
      <c r="B2849" t="s">
        <v>158</v>
      </c>
      <c r="C2849" t="s">
        <v>48</v>
      </c>
      <c r="D2849">
        <v>94</v>
      </c>
      <c r="E2849">
        <v>90.095238095238102</v>
      </c>
      <c r="F2849">
        <v>3.9047619047619002</v>
      </c>
      <c r="G2849">
        <v>4.3340380549682797E-2</v>
      </c>
      <c r="H2849" t="s">
        <v>81</v>
      </c>
    </row>
    <row r="2850" spans="1:8" x14ac:dyDescent="0.25">
      <c r="A2850" s="1">
        <v>44075</v>
      </c>
      <c r="B2850" t="s">
        <v>158</v>
      </c>
      <c r="C2850" t="s">
        <v>50</v>
      </c>
      <c r="D2850">
        <v>182</v>
      </c>
      <c r="E2850">
        <v>185.42857142857099</v>
      </c>
      <c r="F2850">
        <v>-3.4285714285714399</v>
      </c>
      <c r="G2850">
        <v>-1.8489984591679599E-2</v>
      </c>
      <c r="H2850" t="s">
        <v>81</v>
      </c>
    </row>
    <row r="2851" spans="1:8" x14ac:dyDescent="0.25">
      <c r="A2851" s="1">
        <v>44075</v>
      </c>
      <c r="B2851" t="s">
        <v>94</v>
      </c>
      <c r="C2851" t="s">
        <v>46</v>
      </c>
      <c r="D2851">
        <v>264</v>
      </c>
      <c r="E2851">
        <v>260.857142857143</v>
      </c>
      <c r="F2851">
        <v>3.1428571428571099</v>
      </c>
      <c r="G2851">
        <v>1.2048192771084199E-2</v>
      </c>
      <c r="H2851" t="s">
        <v>81</v>
      </c>
    </row>
    <row r="2852" spans="1:8" x14ac:dyDescent="0.25">
      <c r="A2852" s="1">
        <v>44075</v>
      </c>
      <c r="B2852" t="s">
        <v>94</v>
      </c>
      <c r="C2852" t="s">
        <v>47</v>
      </c>
      <c r="D2852">
        <v>625</v>
      </c>
      <c r="E2852">
        <v>793.04761904761904</v>
      </c>
      <c r="F2852">
        <v>-168.04761904761901</v>
      </c>
      <c r="G2852">
        <v>-0.21190104479404301</v>
      </c>
      <c r="H2852" t="s">
        <v>81</v>
      </c>
    </row>
    <row r="2853" spans="1:8" x14ac:dyDescent="0.25">
      <c r="A2853" s="1">
        <v>44075</v>
      </c>
      <c r="B2853" t="s">
        <v>94</v>
      </c>
      <c r="C2853" t="s">
        <v>48</v>
      </c>
      <c r="D2853">
        <v>286</v>
      </c>
      <c r="E2853">
        <v>266.09523809523802</v>
      </c>
      <c r="F2853">
        <v>19.904761904761902</v>
      </c>
      <c r="G2853">
        <v>7.4803149606299094E-2</v>
      </c>
      <c r="H2853" t="s">
        <v>81</v>
      </c>
    </row>
    <row r="2854" spans="1:8" x14ac:dyDescent="0.25">
      <c r="A2854" s="1">
        <v>44075</v>
      </c>
      <c r="B2854" t="s">
        <v>94</v>
      </c>
      <c r="C2854" t="s">
        <v>50</v>
      </c>
      <c r="D2854">
        <v>1764</v>
      </c>
      <c r="E2854">
        <v>2116.1904761904798</v>
      </c>
      <c r="F2854">
        <v>-352.19047619047598</v>
      </c>
      <c r="G2854">
        <v>-0.16642664266426599</v>
      </c>
      <c r="H2854" t="s">
        <v>81</v>
      </c>
    </row>
    <row r="2855" spans="1:8" x14ac:dyDescent="0.25">
      <c r="A2855" s="1">
        <v>44075</v>
      </c>
      <c r="B2855" t="s">
        <v>159</v>
      </c>
      <c r="C2855" t="s">
        <v>46</v>
      </c>
      <c r="D2855">
        <v>121</v>
      </c>
      <c r="E2855">
        <v>124.666666666667</v>
      </c>
      <c r="F2855">
        <v>-3.6666666666666701</v>
      </c>
      <c r="G2855">
        <v>-2.9411764705882401E-2</v>
      </c>
      <c r="H2855" t="s">
        <v>81</v>
      </c>
    </row>
    <row r="2856" spans="1:8" x14ac:dyDescent="0.25">
      <c r="A2856" s="1">
        <v>44075</v>
      </c>
      <c r="B2856" t="s">
        <v>159</v>
      </c>
      <c r="C2856" t="s">
        <v>47</v>
      </c>
      <c r="D2856">
        <v>61</v>
      </c>
      <c r="E2856">
        <v>76.476190476190496</v>
      </c>
      <c r="F2856">
        <v>-15.476190476190499</v>
      </c>
      <c r="G2856">
        <v>-0.202366127023661</v>
      </c>
      <c r="H2856" t="s">
        <v>81</v>
      </c>
    </row>
    <row r="2857" spans="1:8" x14ac:dyDescent="0.25">
      <c r="A2857" s="1">
        <v>44075</v>
      </c>
      <c r="B2857" t="s">
        <v>159</v>
      </c>
      <c r="C2857" t="s">
        <v>48</v>
      </c>
      <c r="D2857">
        <v>62</v>
      </c>
      <c r="E2857">
        <v>68.095238095238102</v>
      </c>
      <c r="F2857">
        <v>-6.0952380952381002</v>
      </c>
      <c r="G2857">
        <v>-8.9510489510489594E-2</v>
      </c>
      <c r="H2857" t="s">
        <v>81</v>
      </c>
    </row>
    <row r="2858" spans="1:8" x14ac:dyDescent="0.25">
      <c r="A2858" s="1">
        <v>44075</v>
      </c>
      <c r="B2858" t="s">
        <v>159</v>
      </c>
      <c r="C2858" t="s">
        <v>50</v>
      </c>
      <c r="D2858">
        <v>126</v>
      </c>
      <c r="E2858">
        <v>103.71428571428601</v>
      </c>
      <c r="F2858">
        <v>22.285714285714299</v>
      </c>
      <c r="G2858">
        <v>0.214876033057851</v>
      </c>
      <c r="H2858" t="s">
        <v>81</v>
      </c>
    </row>
    <row r="2859" spans="1:8" x14ac:dyDescent="0.25">
      <c r="A2859" s="1">
        <v>44075</v>
      </c>
      <c r="B2859" t="s">
        <v>160</v>
      </c>
      <c r="C2859" t="s">
        <v>46</v>
      </c>
      <c r="D2859">
        <v>24</v>
      </c>
      <c r="E2859">
        <v>20.952380952380999</v>
      </c>
      <c r="F2859">
        <v>3.0476190476190501</v>
      </c>
      <c r="G2859">
        <v>0.145454545454545</v>
      </c>
      <c r="H2859" t="s">
        <v>81</v>
      </c>
    </row>
    <row r="2860" spans="1:8" x14ac:dyDescent="0.25">
      <c r="A2860" s="1">
        <v>44075</v>
      </c>
      <c r="B2860" t="s">
        <v>160</v>
      </c>
      <c r="C2860" t="s">
        <v>47</v>
      </c>
      <c r="D2860">
        <v>18</v>
      </c>
      <c r="E2860">
        <v>28.285714285714299</v>
      </c>
      <c r="F2860">
        <v>-10.285714285714301</v>
      </c>
      <c r="G2860">
        <v>-0.36363636363636398</v>
      </c>
      <c r="H2860" t="s">
        <v>81</v>
      </c>
    </row>
    <row r="2861" spans="1:8" x14ac:dyDescent="0.25">
      <c r="A2861" s="1">
        <v>44075</v>
      </c>
      <c r="B2861" t="s">
        <v>160</v>
      </c>
      <c r="C2861" t="s">
        <v>48</v>
      </c>
      <c r="D2861">
        <v>22</v>
      </c>
      <c r="E2861">
        <v>19.904761904761902</v>
      </c>
      <c r="F2861">
        <v>2.09523809523809</v>
      </c>
      <c r="G2861">
        <v>0.105263157894737</v>
      </c>
      <c r="H2861" t="s">
        <v>81</v>
      </c>
    </row>
    <row r="2862" spans="1:8" x14ac:dyDescent="0.25">
      <c r="A2862" s="1">
        <v>44075</v>
      </c>
      <c r="B2862" t="s">
        <v>160</v>
      </c>
      <c r="C2862" t="s">
        <v>50</v>
      </c>
      <c r="D2862">
        <v>76</v>
      </c>
      <c r="E2862">
        <v>86.952380952381006</v>
      </c>
      <c r="F2862">
        <v>-10.952380952381001</v>
      </c>
      <c r="G2862">
        <v>-0.125958378970427</v>
      </c>
      <c r="H2862" t="s">
        <v>81</v>
      </c>
    </row>
    <row r="2863" spans="1:8" x14ac:dyDescent="0.25">
      <c r="A2863" s="1">
        <v>44075</v>
      </c>
      <c r="B2863" t="s">
        <v>13</v>
      </c>
      <c r="C2863" t="s">
        <v>46</v>
      </c>
      <c r="D2863">
        <v>190</v>
      </c>
      <c r="E2863">
        <v>182.28571428571399</v>
      </c>
      <c r="F2863">
        <v>7.7142857142856904</v>
      </c>
      <c r="G2863">
        <v>4.23197492163008E-2</v>
      </c>
      <c r="H2863" t="s">
        <v>81</v>
      </c>
    </row>
    <row r="2864" spans="1:8" x14ac:dyDescent="0.25">
      <c r="A2864" s="1">
        <v>44075</v>
      </c>
      <c r="B2864" t="s">
        <v>13</v>
      </c>
      <c r="C2864" t="s">
        <v>47</v>
      </c>
      <c r="D2864">
        <v>73</v>
      </c>
      <c r="E2864">
        <v>101.619047619048</v>
      </c>
      <c r="F2864">
        <v>-28.619047619047599</v>
      </c>
      <c r="G2864">
        <v>-0.28163074039362701</v>
      </c>
      <c r="H2864" t="s">
        <v>81</v>
      </c>
    </row>
    <row r="2865" spans="1:8" x14ac:dyDescent="0.25">
      <c r="A2865" s="1">
        <v>44075</v>
      </c>
      <c r="B2865" t="s">
        <v>13</v>
      </c>
      <c r="C2865" t="s">
        <v>48</v>
      </c>
      <c r="D2865">
        <v>73</v>
      </c>
      <c r="E2865">
        <v>63.904761904761898</v>
      </c>
      <c r="F2865">
        <v>9.0952380952380896</v>
      </c>
      <c r="G2865">
        <v>0.142324888226528</v>
      </c>
      <c r="H2865" t="s">
        <v>81</v>
      </c>
    </row>
    <row r="2866" spans="1:8" x14ac:dyDescent="0.25">
      <c r="A2866" s="1">
        <v>44075</v>
      </c>
      <c r="B2866" t="s">
        <v>13</v>
      </c>
      <c r="C2866" t="s">
        <v>50</v>
      </c>
      <c r="D2866">
        <v>104</v>
      </c>
      <c r="E2866">
        <v>89.047619047619094</v>
      </c>
      <c r="F2866">
        <v>14.952380952380899</v>
      </c>
      <c r="G2866">
        <v>0.16791443850267401</v>
      </c>
      <c r="H2866" t="s">
        <v>81</v>
      </c>
    </row>
    <row r="2867" spans="1:8" x14ac:dyDescent="0.25">
      <c r="A2867" s="1">
        <v>44075</v>
      </c>
      <c r="B2867" t="s">
        <v>95</v>
      </c>
      <c r="C2867" t="s">
        <v>46</v>
      </c>
      <c r="D2867">
        <v>723</v>
      </c>
      <c r="E2867">
        <v>668.38095238095195</v>
      </c>
      <c r="F2867">
        <v>54.619047619047599</v>
      </c>
      <c r="G2867">
        <v>8.1718438301510404E-2</v>
      </c>
      <c r="H2867" t="s">
        <v>81</v>
      </c>
    </row>
    <row r="2868" spans="1:8" x14ac:dyDescent="0.25">
      <c r="A2868" s="1">
        <v>44075</v>
      </c>
      <c r="B2868" t="s">
        <v>95</v>
      </c>
      <c r="C2868" t="s">
        <v>47</v>
      </c>
      <c r="D2868">
        <v>246</v>
      </c>
      <c r="E2868">
        <v>327.90476190476198</v>
      </c>
      <c r="F2868">
        <v>-81.904761904761898</v>
      </c>
      <c r="G2868">
        <v>-0.249782166715074</v>
      </c>
      <c r="H2868" t="s">
        <v>81</v>
      </c>
    </row>
    <row r="2869" spans="1:8" x14ac:dyDescent="0.25">
      <c r="A2869" s="1">
        <v>44075</v>
      </c>
      <c r="B2869" t="s">
        <v>95</v>
      </c>
      <c r="C2869" t="s">
        <v>48</v>
      </c>
      <c r="D2869">
        <v>257</v>
      </c>
      <c r="E2869">
        <v>235.71428571428601</v>
      </c>
      <c r="F2869">
        <v>21.285714285714299</v>
      </c>
      <c r="G2869">
        <v>9.0303030303030302E-2</v>
      </c>
      <c r="H2869" t="s">
        <v>81</v>
      </c>
    </row>
    <row r="2870" spans="1:8" x14ac:dyDescent="0.25">
      <c r="A2870" s="1">
        <v>44075</v>
      </c>
      <c r="B2870" t="s">
        <v>95</v>
      </c>
      <c r="C2870" t="s">
        <v>50</v>
      </c>
      <c r="D2870">
        <v>310</v>
      </c>
      <c r="E2870">
        <v>309.04761904761898</v>
      </c>
      <c r="F2870">
        <v>0.95238095238096299</v>
      </c>
      <c r="G2870">
        <v>3.0816640986132899E-3</v>
      </c>
      <c r="H2870" t="s">
        <v>81</v>
      </c>
    </row>
    <row r="2871" spans="1:8" x14ac:dyDescent="0.25">
      <c r="A2871" s="1">
        <v>44075</v>
      </c>
      <c r="B2871" t="s">
        <v>96</v>
      </c>
      <c r="C2871" t="s">
        <v>46</v>
      </c>
      <c r="D2871">
        <v>414</v>
      </c>
      <c r="E2871">
        <v>358.28571428571399</v>
      </c>
      <c r="F2871">
        <v>55.714285714285701</v>
      </c>
      <c r="G2871">
        <v>0.155502392344498</v>
      </c>
      <c r="H2871" t="s">
        <v>81</v>
      </c>
    </row>
    <row r="2872" spans="1:8" x14ac:dyDescent="0.25">
      <c r="A2872" s="1">
        <v>44075</v>
      </c>
      <c r="B2872" t="s">
        <v>96</v>
      </c>
      <c r="C2872" t="s">
        <v>47</v>
      </c>
      <c r="D2872">
        <v>468</v>
      </c>
      <c r="E2872">
        <v>536.38095238095195</v>
      </c>
      <c r="F2872">
        <v>-68.380952380952394</v>
      </c>
      <c r="G2872">
        <v>-0.127485795454545</v>
      </c>
      <c r="H2872" t="s">
        <v>81</v>
      </c>
    </row>
    <row r="2873" spans="1:8" x14ac:dyDescent="0.25">
      <c r="A2873" s="1">
        <v>44075</v>
      </c>
      <c r="B2873" t="s">
        <v>96</v>
      </c>
      <c r="C2873" t="s">
        <v>48</v>
      </c>
      <c r="D2873">
        <v>335</v>
      </c>
      <c r="E2873">
        <v>276.57142857142901</v>
      </c>
      <c r="F2873">
        <v>58.428571428571402</v>
      </c>
      <c r="G2873">
        <v>0.21126033057851201</v>
      </c>
      <c r="H2873" t="s">
        <v>81</v>
      </c>
    </row>
    <row r="2874" spans="1:8" x14ac:dyDescent="0.25">
      <c r="A2874" s="1">
        <v>44075</v>
      </c>
      <c r="B2874" t="s">
        <v>96</v>
      </c>
      <c r="C2874" t="s">
        <v>50</v>
      </c>
      <c r="D2874">
        <v>633</v>
      </c>
      <c r="E2874">
        <v>648.47619047619003</v>
      </c>
      <c r="F2874">
        <v>-15.476190476190499</v>
      </c>
      <c r="G2874">
        <v>-2.3865472169187801E-2</v>
      </c>
      <c r="H2874" t="s">
        <v>81</v>
      </c>
    </row>
    <row r="2875" spans="1:8" x14ac:dyDescent="0.25">
      <c r="A2875" s="1">
        <v>44075</v>
      </c>
      <c r="B2875" t="s">
        <v>161</v>
      </c>
      <c r="C2875" t="s">
        <v>46</v>
      </c>
      <c r="D2875">
        <v>69</v>
      </c>
      <c r="E2875">
        <v>59.714285714285701</v>
      </c>
      <c r="F2875">
        <v>9.2857142857142794</v>
      </c>
      <c r="G2875">
        <v>0.155502392344498</v>
      </c>
      <c r="H2875" t="s">
        <v>81</v>
      </c>
    </row>
    <row r="2876" spans="1:8" x14ac:dyDescent="0.25">
      <c r="A2876" s="1">
        <v>44075</v>
      </c>
      <c r="B2876" t="s">
        <v>161</v>
      </c>
      <c r="C2876" t="s">
        <v>47</v>
      </c>
      <c r="D2876">
        <v>118</v>
      </c>
      <c r="E2876">
        <v>146.666666666667</v>
      </c>
      <c r="F2876">
        <v>-28.6666666666667</v>
      </c>
      <c r="G2876">
        <v>-0.19545454545454599</v>
      </c>
      <c r="H2876" t="s">
        <v>81</v>
      </c>
    </row>
    <row r="2877" spans="1:8" x14ac:dyDescent="0.25">
      <c r="A2877" s="1">
        <v>44075</v>
      </c>
      <c r="B2877" t="s">
        <v>161</v>
      </c>
      <c r="C2877" t="s">
        <v>48</v>
      </c>
      <c r="D2877">
        <v>56</v>
      </c>
      <c r="E2877">
        <v>51.3333333333333</v>
      </c>
      <c r="F2877">
        <v>4.6666666666666599</v>
      </c>
      <c r="G2877">
        <v>9.0909090909090898E-2</v>
      </c>
      <c r="H2877" t="s">
        <v>81</v>
      </c>
    </row>
    <row r="2878" spans="1:8" x14ac:dyDescent="0.25">
      <c r="A2878" s="1">
        <v>44075</v>
      </c>
      <c r="B2878" t="s">
        <v>161</v>
      </c>
      <c r="C2878" t="s">
        <v>50</v>
      </c>
      <c r="D2878">
        <v>419</v>
      </c>
      <c r="E2878">
        <v>367.71428571428601</v>
      </c>
      <c r="F2878">
        <v>51.285714285714299</v>
      </c>
      <c r="G2878">
        <v>0.13947163947163899</v>
      </c>
      <c r="H2878" t="s">
        <v>81</v>
      </c>
    </row>
    <row r="2879" spans="1:8" x14ac:dyDescent="0.25">
      <c r="A2879" s="1">
        <v>44105</v>
      </c>
      <c r="B2879" t="s">
        <v>80</v>
      </c>
      <c r="C2879" t="s">
        <v>46</v>
      </c>
      <c r="D2879">
        <v>4912</v>
      </c>
      <c r="E2879">
        <v>4748.1739130434798</v>
      </c>
      <c r="F2879">
        <v>163.826086956522</v>
      </c>
      <c r="G2879">
        <v>3.4502966815618E-2</v>
      </c>
      <c r="H2879" t="s">
        <v>81</v>
      </c>
    </row>
    <row r="2880" spans="1:8" x14ac:dyDescent="0.25">
      <c r="A2880" s="1">
        <v>44105</v>
      </c>
      <c r="B2880" t="s">
        <v>80</v>
      </c>
      <c r="C2880" t="s">
        <v>47</v>
      </c>
      <c r="D2880">
        <v>4466</v>
      </c>
      <c r="E2880">
        <v>5446.4347826086996</v>
      </c>
      <c r="F2880">
        <v>-980.43478260869597</v>
      </c>
      <c r="G2880">
        <v>-0.18001404987706399</v>
      </c>
      <c r="H2880" t="s">
        <v>81</v>
      </c>
    </row>
    <row r="2881" spans="1:8" x14ac:dyDescent="0.25">
      <c r="A2881" s="1">
        <v>44105</v>
      </c>
      <c r="B2881" t="s">
        <v>80</v>
      </c>
      <c r="C2881" t="s">
        <v>48</v>
      </c>
      <c r="D2881">
        <v>3399</v>
      </c>
      <c r="E2881">
        <v>3213.9130434782601</v>
      </c>
      <c r="F2881">
        <v>185.08695652173901</v>
      </c>
      <c r="G2881">
        <v>5.7589285714285697E-2</v>
      </c>
      <c r="H2881" t="s">
        <v>81</v>
      </c>
    </row>
    <row r="2882" spans="1:8" x14ac:dyDescent="0.25">
      <c r="A2882" s="1">
        <v>44105</v>
      </c>
      <c r="B2882" t="s">
        <v>80</v>
      </c>
      <c r="C2882" t="s">
        <v>49</v>
      </c>
      <c r="D2882">
        <v>1196</v>
      </c>
      <c r="E2882">
        <v>1627.04347826087</v>
      </c>
      <c r="F2882">
        <v>-431.04347826087002</v>
      </c>
      <c r="G2882">
        <v>-0.26492437603548702</v>
      </c>
      <c r="H2882" t="s">
        <v>81</v>
      </c>
    </row>
    <row r="2883" spans="1:8" x14ac:dyDescent="0.25">
      <c r="A2883" s="1">
        <v>44105</v>
      </c>
      <c r="B2883" t="s">
        <v>80</v>
      </c>
      <c r="C2883" t="s">
        <v>50</v>
      </c>
      <c r="D2883">
        <v>10190</v>
      </c>
      <c r="E2883">
        <v>10379.217391304301</v>
      </c>
      <c r="F2883">
        <v>-189.21739130434801</v>
      </c>
      <c r="G2883">
        <v>-1.8230410268010502E-2</v>
      </c>
      <c r="H2883" t="s">
        <v>81</v>
      </c>
    </row>
    <row r="2884" spans="1:8" x14ac:dyDescent="0.25">
      <c r="A2884" s="1">
        <v>44105</v>
      </c>
      <c r="B2884" t="s">
        <v>145</v>
      </c>
      <c r="C2884" t="s">
        <v>46</v>
      </c>
      <c r="D2884">
        <v>134</v>
      </c>
      <c r="E2884">
        <v>142.52173913043501</v>
      </c>
      <c r="F2884">
        <v>-8.5217391304347796</v>
      </c>
      <c r="G2884">
        <v>-5.9792556436851697E-2</v>
      </c>
      <c r="H2884" t="s">
        <v>81</v>
      </c>
    </row>
    <row r="2885" spans="1:8" x14ac:dyDescent="0.25">
      <c r="A2885" s="1">
        <v>44105</v>
      </c>
      <c r="B2885" t="s">
        <v>145</v>
      </c>
      <c r="C2885" t="s">
        <v>47</v>
      </c>
      <c r="D2885">
        <v>220</v>
      </c>
      <c r="E2885">
        <v>258.26086956521698</v>
      </c>
      <c r="F2885">
        <v>-38.260869565217398</v>
      </c>
      <c r="G2885">
        <v>-0.148148148148148</v>
      </c>
      <c r="H2885" t="s">
        <v>81</v>
      </c>
    </row>
    <row r="2886" spans="1:8" x14ac:dyDescent="0.25">
      <c r="A2886" s="1">
        <v>44105</v>
      </c>
      <c r="B2886" t="s">
        <v>145</v>
      </c>
      <c r="C2886" t="s">
        <v>48</v>
      </c>
      <c r="D2886">
        <v>109</v>
      </c>
      <c r="E2886">
        <v>99.478260869565204</v>
      </c>
      <c r="F2886">
        <v>9.5217391304347796</v>
      </c>
      <c r="G2886">
        <v>9.5716783216783202E-2</v>
      </c>
      <c r="H2886" t="s">
        <v>81</v>
      </c>
    </row>
    <row r="2887" spans="1:8" x14ac:dyDescent="0.25">
      <c r="A2887" s="1">
        <v>44105</v>
      </c>
      <c r="B2887" t="s">
        <v>145</v>
      </c>
      <c r="C2887" t="s">
        <v>50</v>
      </c>
      <c r="D2887">
        <v>321</v>
      </c>
      <c r="E2887">
        <v>313.73913043478302</v>
      </c>
      <c r="F2887">
        <v>7.26086956521738</v>
      </c>
      <c r="G2887">
        <v>2.3143015521064299E-2</v>
      </c>
      <c r="H2887" t="s">
        <v>81</v>
      </c>
    </row>
    <row r="2888" spans="1:8" x14ac:dyDescent="0.25">
      <c r="A2888" s="1">
        <v>44105</v>
      </c>
      <c r="B2888" t="s">
        <v>83</v>
      </c>
      <c r="C2888" t="s">
        <v>46</v>
      </c>
      <c r="D2888">
        <v>32</v>
      </c>
      <c r="E2888">
        <v>23.913043478260899</v>
      </c>
      <c r="F2888">
        <v>8.0869565217391308</v>
      </c>
      <c r="G2888">
        <v>0.33818181818181797</v>
      </c>
      <c r="H2888" t="s">
        <v>81</v>
      </c>
    </row>
    <row r="2889" spans="1:8" x14ac:dyDescent="0.25">
      <c r="A2889" s="1">
        <v>44105</v>
      </c>
      <c r="B2889" t="s">
        <v>83</v>
      </c>
      <c r="C2889" t="s">
        <v>47</v>
      </c>
      <c r="D2889">
        <v>68</v>
      </c>
      <c r="E2889">
        <v>85.130434782608702</v>
      </c>
      <c r="F2889">
        <v>-17.130434782608699</v>
      </c>
      <c r="G2889">
        <v>-0.20122574055158299</v>
      </c>
      <c r="H2889" t="s">
        <v>81</v>
      </c>
    </row>
    <row r="2890" spans="1:8" x14ac:dyDescent="0.25">
      <c r="A2890" s="1">
        <v>44105</v>
      </c>
      <c r="B2890" t="s">
        <v>83</v>
      </c>
      <c r="C2890" t="s">
        <v>48</v>
      </c>
      <c r="D2890">
        <v>60</v>
      </c>
      <c r="E2890">
        <v>51.652173913043498</v>
      </c>
      <c r="F2890">
        <v>8.3478260869565197</v>
      </c>
      <c r="G2890">
        <v>0.16161616161616199</v>
      </c>
      <c r="H2890" t="s">
        <v>81</v>
      </c>
    </row>
    <row r="2891" spans="1:8" x14ac:dyDescent="0.25">
      <c r="A2891" s="1">
        <v>44105</v>
      </c>
      <c r="B2891" t="s">
        <v>83</v>
      </c>
      <c r="C2891" t="s">
        <v>50</v>
      </c>
      <c r="D2891">
        <v>69</v>
      </c>
      <c r="E2891">
        <v>65.043478260869605</v>
      </c>
      <c r="F2891">
        <v>3.9565217391304399</v>
      </c>
      <c r="G2891">
        <v>6.0828877005347601E-2</v>
      </c>
      <c r="H2891" t="s">
        <v>81</v>
      </c>
    </row>
    <row r="2892" spans="1:8" x14ac:dyDescent="0.25">
      <c r="A2892" s="1">
        <v>44105</v>
      </c>
      <c r="B2892" t="s">
        <v>84</v>
      </c>
      <c r="C2892" t="s">
        <v>46</v>
      </c>
      <c r="D2892">
        <v>181</v>
      </c>
      <c r="E2892">
        <v>202.78260869565199</v>
      </c>
      <c r="F2892">
        <v>-21.7826086956522</v>
      </c>
      <c r="G2892">
        <v>-0.107418524871355</v>
      </c>
      <c r="H2892" t="s">
        <v>81</v>
      </c>
    </row>
    <row r="2893" spans="1:8" x14ac:dyDescent="0.25">
      <c r="A2893" s="1">
        <v>44105</v>
      </c>
      <c r="B2893" t="s">
        <v>84</v>
      </c>
      <c r="C2893" t="s">
        <v>47</v>
      </c>
      <c r="D2893">
        <v>59</v>
      </c>
      <c r="E2893">
        <v>84.173913043478294</v>
      </c>
      <c r="F2893">
        <v>-25.173913043478301</v>
      </c>
      <c r="G2893">
        <v>-0.29907024793388398</v>
      </c>
      <c r="H2893" t="s">
        <v>81</v>
      </c>
    </row>
    <row r="2894" spans="1:8" x14ac:dyDescent="0.25">
      <c r="A2894" s="1">
        <v>44105</v>
      </c>
      <c r="B2894" t="s">
        <v>84</v>
      </c>
      <c r="C2894" t="s">
        <v>48</v>
      </c>
      <c r="D2894">
        <v>149</v>
      </c>
      <c r="E2894">
        <v>140.60869565217399</v>
      </c>
      <c r="F2894">
        <v>8.3913043478260896</v>
      </c>
      <c r="G2894">
        <v>5.9678416821273998E-2</v>
      </c>
      <c r="H2894" t="s">
        <v>81</v>
      </c>
    </row>
    <row r="2895" spans="1:8" x14ac:dyDescent="0.25">
      <c r="A2895" s="1">
        <v>44105</v>
      </c>
      <c r="B2895" t="s">
        <v>84</v>
      </c>
      <c r="C2895" t="s">
        <v>50</v>
      </c>
      <c r="D2895">
        <v>6</v>
      </c>
      <c r="E2895">
        <v>9.5652173913043494</v>
      </c>
      <c r="F2895">
        <v>-3.5652173913043499</v>
      </c>
      <c r="G2895">
        <v>-0.37272727272727302</v>
      </c>
      <c r="H2895" t="s">
        <v>81</v>
      </c>
    </row>
    <row r="2896" spans="1:8" x14ac:dyDescent="0.25">
      <c r="A2896" s="1">
        <v>44105</v>
      </c>
      <c r="B2896" t="s">
        <v>85</v>
      </c>
      <c r="C2896" t="s">
        <v>46</v>
      </c>
      <c r="D2896">
        <v>136</v>
      </c>
      <c r="E2896">
        <v>123.39130434782599</v>
      </c>
      <c r="F2896">
        <v>12.6086956521739</v>
      </c>
      <c r="G2896">
        <v>0.10218463706835799</v>
      </c>
      <c r="H2896" t="s">
        <v>81</v>
      </c>
    </row>
    <row r="2897" spans="1:8" x14ac:dyDescent="0.25">
      <c r="A2897" s="1">
        <v>44105</v>
      </c>
      <c r="B2897" t="s">
        <v>85</v>
      </c>
      <c r="C2897" t="s">
        <v>47</v>
      </c>
      <c r="D2897">
        <v>226</v>
      </c>
      <c r="E2897">
        <v>234.34782608695701</v>
      </c>
      <c r="F2897">
        <v>-8.3478260869565304</v>
      </c>
      <c r="G2897">
        <v>-3.5621521335807101E-2</v>
      </c>
      <c r="H2897" t="s">
        <v>81</v>
      </c>
    </row>
    <row r="2898" spans="1:8" x14ac:dyDescent="0.25">
      <c r="A2898" s="1">
        <v>44105</v>
      </c>
      <c r="B2898" t="s">
        <v>85</v>
      </c>
      <c r="C2898" t="s">
        <v>48</v>
      </c>
      <c r="D2898">
        <v>136</v>
      </c>
      <c r="E2898">
        <v>152.08695652173901</v>
      </c>
      <c r="F2898">
        <v>-16.086956521739101</v>
      </c>
      <c r="G2898">
        <v>-0.105774728416238</v>
      </c>
      <c r="H2898" t="s">
        <v>81</v>
      </c>
    </row>
    <row r="2899" spans="1:8" x14ac:dyDescent="0.25">
      <c r="A2899" s="1">
        <v>44105</v>
      </c>
      <c r="B2899" t="s">
        <v>85</v>
      </c>
      <c r="C2899" t="s">
        <v>49</v>
      </c>
      <c r="D2899">
        <v>822</v>
      </c>
      <c r="E2899">
        <v>1175.5652173912999</v>
      </c>
      <c r="F2899">
        <v>-353.56521739130397</v>
      </c>
      <c r="G2899">
        <v>-0.30076189067238701</v>
      </c>
      <c r="H2899" t="s">
        <v>81</v>
      </c>
    </row>
    <row r="2900" spans="1:8" x14ac:dyDescent="0.25">
      <c r="A2900" s="1">
        <v>44105</v>
      </c>
      <c r="B2900" t="s">
        <v>85</v>
      </c>
      <c r="C2900" t="s">
        <v>50</v>
      </c>
      <c r="D2900">
        <v>2122</v>
      </c>
      <c r="E2900">
        <v>1949.3913043478301</v>
      </c>
      <c r="F2900">
        <v>172.60869565217399</v>
      </c>
      <c r="G2900">
        <v>8.8544919261307795E-2</v>
      </c>
      <c r="H2900" t="s">
        <v>81</v>
      </c>
    </row>
    <row r="2901" spans="1:8" x14ac:dyDescent="0.25">
      <c r="A2901" s="1">
        <v>44105</v>
      </c>
      <c r="B2901" t="s">
        <v>146</v>
      </c>
      <c r="C2901" t="s">
        <v>46</v>
      </c>
      <c r="D2901">
        <v>19</v>
      </c>
      <c r="E2901">
        <v>24.869565217391301</v>
      </c>
      <c r="F2901">
        <v>-5.8695652173913002</v>
      </c>
      <c r="G2901">
        <v>-0.23601398601398599</v>
      </c>
      <c r="H2901" t="s">
        <v>81</v>
      </c>
    </row>
    <row r="2902" spans="1:8" x14ac:dyDescent="0.25">
      <c r="A2902" s="1">
        <v>44105</v>
      </c>
      <c r="B2902" t="s">
        <v>146</v>
      </c>
      <c r="C2902" t="s">
        <v>47</v>
      </c>
      <c r="D2902">
        <v>29</v>
      </c>
      <c r="E2902">
        <v>41.130434782608702</v>
      </c>
      <c r="F2902">
        <v>-12.130434782608701</v>
      </c>
      <c r="G2902">
        <v>-0.29492600422832999</v>
      </c>
      <c r="H2902" t="s">
        <v>81</v>
      </c>
    </row>
    <row r="2903" spans="1:8" x14ac:dyDescent="0.25">
      <c r="A2903" s="1">
        <v>44105</v>
      </c>
      <c r="B2903" t="s">
        <v>146</v>
      </c>
      <c r="C2903" t="s">
        <v>48</v>
      </c>
      <c r="D2903">
        <v>17</v>
      </c>
      <c r="E2903">
        <v>21.043478260869598</v>
      </c>
      <c r="F2903">
        <v>-4.0434782608695699</v>
      </c>
      <c r="G2903">
        <v>-0.19214876033057901</v>
      </c>
      <c r="H2903" t="s">
        <v>81</v>
      </c>
    </row>
    <row r="2904" spans="1:8" x14ac:dyDescent="0.25">
      <c r="A2904" s="1">
        <v>44105</v>
      </c>
      <c r="B2904" t="s">
        <v>146</v>
      </c>
      <c r="C2904" t="s">
        <v>49</v>
      </c>
      <c r="D2904">
        <v>59</v>
      </c>
      <c r="E2904">
        <v>55.478260869565197</v>
      </c>
      <c r="F2904">
        <v>3.52173913043478</v>
      </c>
      <c r="G2904">
        <v>6.3479623824451395E-2</v>
      </c>
      <c r="H2904" t="s">
        <v>81</v>
      </c>
    </row>
    <row r="2905" spans="1:8" x14ac:dyDescent="0.25">
      <c r="A2905" s="1">
        <v>44105</v>
      </c>
      <c r="B2905" t="s">
        <v>146</v>
      </c>
      <c r="C2905" t="s">
        <v>50</v>
      </c>
      <c r="D2905">
        <v>53</v>
      </c>
      <c r="E2905">
        <v>54.521739130434803</v>
      </c>
      <c r="F2905">
        <v>-1.52173913043478</v>
      </c>
      <c r="G2905">
        <v>-2.7910685805422601E-2</v>
      </c>
      <c r="H2905" t="s">
        <v>81</v>
      </c>
    </row>
    <row r="2906" spans="1:8" x14ac:dyDescent="0.25">
      <c r="A2906" s="1">
        <v>44105</v>
      </c>
      <c r="B2906" t="s">
        <v>86</v>
      </c>
      <c r="C2906" t="s">
        <v>46</v>
      </c>
      <c r="D2906">
        <v>671</v>
      </c>
      <c r="E2906">
        <v>634.17391304347802</v>
      </c>
      <c r="F2906">
        <v>36.826086956521699</v>
      </c>
      <c r="G2906">
        <v>5.80693815987934E-2</v>
      </c>
      <c r="H2906" t="s">
        <v>81</v>
      </c>
    </row>
    <row r="2907" spans="1:8" x14ac:dyDescent="0.25">
      <c r="A2907" s="1">
        <v>44105</v>
      </c>
      <c r="B2907" t="s">
        <v>86</v>
      </c>
      <c r="C2907" t="s">
        <v>47</v>
      </c>
      <c r="D2907">
        <v>487</v>
      </c>
      <c r="E2907">
        <v>594.95652173913004</v>
      </c>
      <c r="F2907">
        <v>-107.95652173913</v>
      </c>
      <c r="G2907">
        <v>-0.18145279158140901</v>
      </c>
      <c r="H2907" t="s">
        <v>81</v>
      </c>
    </row>
    <row r="2908" spans="1:8" x14ac:dyDescent="0.25">
      <c r="A2908" s="1">
        <v>44105</v>
      </c>
      <c r="B2908" t="s">
        <v>86</v>
      </c>
      <c r="C2908" t="s">
        <v>48</v>
      </c>
      <c r="D2908">
        <v>401</v>
      </c>
      <c r="E2908">
        <v>351.04347826087002</v>
      </c>
      <c r="F2908">
        <v>49.956521739130402</v>
      </c>
      <c r="G2908">
        <v>0.14230864503344101</v>
      </c>
      <c r="H2908" t="s">
        <v>81</v>
      </c>
    </row>
    <row r="2909" spans="1:8" x14ac:dyDescent="0.25">
      <c r="A2909" s="1">
        <v>44105</v>
      </c>
      <c r="B2909" t="s">
        <v>86</v>
      </c>
      <c r="C2909" t="s">
        <v>49</v>
      </c>
      <c r="D2909">
        <v>315</v>
      </c>
      <c r="E2909">
        <v>396</v>
      </c>
      <c r="F2909">
        <v>-81</v>
      </c>
      <c r="G2909">
        <v>-0.204545454545455</v>
      </c>
      <c r="H2909" t="s">
        <v>81</v>
      </c>
    </row>
    <row r="2910" spans="1:8" x14ac:dyDescent="0.25">
      <c r="A2910" s="1">
        <v>44105</v>
      </c>
      <c r="B2910" t="s">
        <v>86</v>
      </c>
      <c r="C2910" t="s">
        <v>50</v>
      </c>
      <c r="D2910">
        <v>1349</v>
      </c>
      <c r="E2910">
        <v>1248.26086956522</v>
      </c>
      <c r="F2910">
        <v>100.73913043478299</v>
      </c>
      <c r="G2910">
        <v>8.0703587600139196E-2</v>
      </c>
      <c r="H2910" t="s">
        <v>81</v>
      </c>
    </row>
    <row r="2911" spans="1:8" x14ac:dyDescent="0.25">
      <c r="A2911" s="1">
        <v>44105</v>
      </c>
      <c r="B2911" t="s">
        <v>87</v>
      </c>
      <c r="C2911" t="s">
        <v>46</v>
      </c>
      <c r="D2911">
        <v>28</v>
      </c>
      <c r="E2911">
        <v>15.304347826087</v>
      </c>
      <c r="F2911">
        <v>12.695652173913</v>
      </c>
      <c r="G2911">
        <v>0.82954545454545403</v>
      </c>
      <c r="H2911" t="s">
        <v>81</v>
      </c>
    </row>
    <row r="2912" spans="1:8" x14ac:dyDescent="0.25">
      <c r="A2912" s="1">
        <v>44105</v>
      </c>
      <c r="B2912" t="s">
        <v>87</v>
      </c>
      <c r="C2912" t="s">
        <v>47</v>
      </c>
      <c r="D2912">
        <v>83</v>
      </c>
      <c r="E2912">
        <v>98.521739130434796</v>
      </c>
      <c r="F2912">
        <v>-15.521739130434799</v>
      </c>
      <c r="G2912">
        <v>-0.15754633715798799</v>
      </c>
      <c r="H2912" t="s">
        <v>81</v>
      </c>
    </row>
    <row r="2913" spans="1:8" x14ac:dyDescent="0.25">
      <c r="A2913" s="1">
        <v>44105</v>
      </c>
      <c r="B2913" t="s">
        <v>87</v>
      </c>
      <c r="C2913" t="s">
        <v>48</v>
      </c>
      <c r="D2913">
        <v>76</v>
      </c>
      <c r="E2913">
        <v>51.652173913043498</v>
      </c>
      <c r="F2913">
        <v>24.347826086956498</v>
      </c>
      <c r="G2913">
        <v>0.47138047138047101</v>
      </c>
      <c r="H2913" t="s">
        <v>81</v>
      </c>
    </row>
    <row r="2914" spans="1:8" x14ac:dyDescent="0.25">
      <c r="A2914" s="1">
        <v>44105</v>
      </c>
      <c r="B2914" t="s">
        <v>87</v>
      </c>
      <c r="C2914" t="s">
        <v>50</v>
      </c>
      <c r="D2914">
        <v>81</v>
      </c>
      <c r="E2914">
        <v>78.434782608695699</v>
      </c>
      <c r="F2914">
        <v>2.5652173913043401</v>
      </c>
      <c r="G2914">
        <v>3.2705099778270498E-2</v>
      </c>
      <c r="H2914" t="s">
        <v>81</v>
      </c>
    </row>
    <row r="2915" spans="1:8" x14ac:dyDescent="0.25">
      <c r="A2915" s="1">
        <v>44105</v>
      </c>
      <c r="B2915" t="s">
        <v>88</v>
      </c>
      <c r="C2915" t="s">
        <v>46</v>
      </c>
      <c r="D2915">
        <v>243</v>
      </c>
      <c r="E2915">
        <v>209.47826086956499</v>
      </c>
      <c r="F2915">
        <v>33.521739130434803</v>
      </c>
      <c r="G2915">
        <v>0.16002490660024901</v>
      </c>
      <c r="H2915" t="s">
        <v>81</v>
      </c>
    </row>
    <row r="2916" spans="1:8" x14ac:dyDescent="0.25">
      <c r="A2916" s="1">
        <v>44105</v>
      </c>
      <c r="B2916" t="s">
        <v>88</v>
      </c>
      <c r="C2916" t="s">
        <v>47</v>
      </c>
      <c r="D2916">
        <v>318</v>
      </c>
      <c r="E2916">
        <v>320.43478260869603</v>
      </c>
      <c r="F2916">
        <v>-2.4347826086956799</v>
      </c>
      <c r="G2916">
        <v>-7.5983717774763503E-3</v>
      </c>
      <c r="H2916" t="s">
        <v>81</v>
      </c>
    </row>
    <row r="2917" spans="1:8" x14ac:dyDescent="0.25">
      <c r="A2917" s="1">
        <v>44105</v>
      </c>
      <c r="B2917" t="s">
        <v>88</v>
      </c>
      <c r="C2917" t="s">
        <v>48</v>
      </c>
      <c r="D2917">
        <v>196</v>
      </c>
      <c r="E2917">
        <v>169.304347826087</v>
      </c>
      <c r="F2917">
        <v>26.695652173913</v>
      </c>
      <c r="G2917">
        <v>0.157678479712378</v>
      </c>
      <c r="H2917" t="s">
        <v>81</v>
      </c>
    </row>
    <row r="2918" spans="1:8" x14ac:dyDescent="0.25">
      <c r="A2918" s="1">
        <v>44105</v>
      </c>
      <c r="B2918" t="s">
        <v>88</v>
      </c>
      <c r="C2918" t="s">
        <v>49</v>
      </c>
      <c r="D2918">
        <v>59</v>
      </c>
      <c r="E2918">
        <v>55.478260869565197</v>
      </c>
      <c r="F2918">
        <v>3.52173913043478</v>
      </c>
      <c r="G2918">
        <v>6.3479623824451395E-2</v>
      </c>
      <c r="H2918" t="s">
        <v>81</v>
      </c>
    </row>
    <row r="2919" spans="1:8" x14ac:dyDescent="0.25">
      <c r="A2919" s="1">
        <v>44105</v>
      </c>
      <c r="B2919" t="s">
        <v>88</v>
      </c>
      <c r="C2919" t="s">
        <v>50</v>
      </c>
      <c r="D2919">
        <v>752</v>
      </c>
      <c r="E2919">
        <v>666.695652173913</v>
      </c>
      <c r="F2919">
        <v>85.304347826086897</v>
      </c>
      <c r="G2919">
        <v>0.12795095865397099</v>
      </c>
      <c r="H2919" t="s">
        <v>81</v>
      </c>
    </row>
    <row r="2920" spans="1:8" x14ac:dyDescent="0.25">
      <c r="A2920" s="1">
        <v>44105</v>
      </c>
      <c r="B2920" t="s">
        <v>89</v>
      </c>
      <c r="C2920" t="s">
        <v>46</v>
      </c>
      <c r="D2920">
        <v>583</v>
      </c>
      <c r="E2920">
        <v>598.78260869565202</v>
      </c>
      <c r="F2920">
        <v>-15.7826086956522</v>
      </c>
      <c r="G2920">
        <v>-2.6357827476038501E-2</v>
      </c>
      <c r="H2920" t="s">
        <v>81</v>
      </c>
    </row>
    <row r="2921" spans="1:8" x14ac:dyDescent="0.25">
      <c r="A2921" s="1">
        <v>44105</v>
      </c>
      <c r="B2921" t="s">
        <v>89</v>
      </c>
      <c r="C2921" t="s">
        <v>47</v>
      </c>
      <c r="D2921">
        <v>459</v>
      </c>
      <c r="E2921">
        <v>612.17391304347802</v>
      </c>
      <c r="F2921">
        <v>-153.173913043478</v>
      </c>
      <c r="G2921">
        <v>-0.25021306818181799</v>
      </c>
      <c r="H2921" t="s">
        <v>81</v>
      </c>
    </row>
    <row r="2922" spans="1:8" x14ac:dyDescent="0.25">
      <c r="A2922" s="1">
        <v>44105</v>
      </c>
      <c r="B2922" t="s">
        <v>89</v>
      </c>
      <c r="C2922" t="s">
        <v>48</v>
      </c>
      <c r="D2922">
        <v>302</v>
      </c>
      <c r="E2922">
        <v>311.82608695652198</v>
      </c>
      <c r="F2922">
        <v>-9.8260869565217508</v>
      </c>
      <c r="G2922">
        <v>-3.1511433351924197E-2</v>
      </c>
      <c r="H2922" t="s">
        <v>81</v>
      </c>
    </row>
    <row r="2923" spans="1:8" x14ac:dyDescent="0.25">
      <c r="A2923" s="1">
        <v>44105</v>
      </c>
      <c r="B2923" t="s">
        <v>89</v>
      </c>
      <c r="C2923" t="s">
        <v>50</v>
      </c>
      <c r="D2923">
        <v>597</v>
      </c>
      <c r="E2923">
        <v>607.39130434782601</v>
      </c>
      <c r="F2923">
        <v>-10.3913043478261</v>
      </c>
      <c r="G2923">
        <v>-1.7108088761632102E-2</v>
      </c>
      <c r="H2923" t="s">
        <v>81</v>
      </c>
    </row>
    <row r="2924" spans="1:8" x14ac:dyDescent="0.25">
      <c r="A2924" s="1">
        <v>44105</v>
      </c>
      <c r="B2924" t="s">
        <v>90</v>
      </c>
      <c r="C2924" t="s">
        <v>46</v>
      </c>
      <c r="D2924">
        <v>74</v>
      </c>
      <c r="E2924">
        <v>76.521739130434796</v>
      </c>
      <c r="F2924">
        <v>-2.52173913043478</v>
      </c>
      <c r="G2924">
        <v>-3.2954545454545403E-2</v>
      </c>
      <c r="H2924" t="s">
        <v>81</v>
      </c>
    </row>
    <row r="2925" spans="1:8" x14ac:dyDescent="0.25">
      <c r="A2925" s="1">
        <v>44105</v>
      </c>
      <c r="B2925" t="s">
        <v>90</v>
      </c>
      <c r="C2925" t="s">
        <v>47</v>
      </c>
      <c r="D2925">
        <v>155</v>
      </c>
      <c r="E2925">
        <v>174.08695652173901</v>
      </c>
      <c r="F2925">
        <v>-19.086956521739101</v>
      </c>
      <c r="G2925">
        <v>-0.10964035964035999</v>
      </c>
      <c r="H2925" t="s">
        <v>81</v>
      </c>
    </row>
    <row r="2926" spans="1:8" x14ac:dyDescent="0.25">
      <c r="A2926" s="1">
        <v>44105</v>
      </c>
      <c r="B2926" t="s">
        <v>90</v>
      </c>
      <c r="C2926" t="s">
        <v>48</v>
      </c>
      <c r="D2926">
        <v>121</v>
      </c>
      <c r="E2926">
        <v>138.695652173913</v>
      </c>
      <c r="F2926">
        <v>-17.6956521739131</v>
      </c>
      <c r="G2926">
        <v>-0.12758620689655201</v>
      </c>
      <c r="H2926" t="s">
        <v>81</v>
      </c>
    </row>
    <row r="2927" spans="1:8" x14ac:dyDescent="0.25">
      <c r="A2927" s="1">
        <v>44105</v>
      </c>
      <c r="B2927" t="s">
        <v>90</v>
      </c>
      <c r="C2927" t="s">
        <v>50</v>
      </c>
      <c r="D2927">
        <v>472</v>
      </c>
      <c r="E2927">
        <v>456.26086956521698</v>
      </c>
      <c r="F2927">
        <v>15.7391304347826</v>
      </c>
      <c r="G2927">
        <v>3.4495902420430602E-2</v>
      </c>
      <c r="H2927" t="s">
        <v>81</v>
      </c>
    </row>
    <row r="2928" spans="1:8" x14ac:dyDescent="0.25">
      <c r="A2928" s="1">
        <v>44105</v>
      </c>
      <c r="B2928" t="s">
        <v>147</v>
      </c>
      <c r="C2928" t="s">
        <v>46</v>
      </c>
      <c r="D2928">
        <v>20</v>
      </c>
      <c r="E2928">
        <v>22.956521739130402</v>
      </c>
      <c r="F2928">
        <v>-2.9565217391304399</v>
      </c>
      <c r="G2928">
        <v>-0.12878787878787901</v>
      </c>
      <c r="H2928" t="s">
        <v>81</v>
      </c>
    </row>
    <row r="2929" spans="1:8" x14ac:dyDescent="0.25">
      <c r="A2929" s="1">
        <v>44105</v>
      </c>
      <c r="B2929" t="s">
        <v>147</v>
      </c>
      <c r="C2929" t="s">
        <v>47</v>
      </c>
      <c r="D2929">
        <v>15</v>
      </c>
      <c r="E2929">
        <v>36.347826086956502</v>
      </c>
      <c r="F2929">
        <v>-21.347826086956498</v>
      </c>
      <c r="G2929">
        <v>-0.58732057416267902</v>
      </c>
      <c r="H2929" t="s">
        <v>81</v>
      </c>
    </row>
    <row r="2930" spans="1:8" x14ac:dyDescent="0.25">
      <c r="A2930" s="1">
        <v>44105</v>
      </c>
      <c r="B2930" t="s">
        <v>147</v>
      </c>
      <c r="C2930" t="s">
        <v>48</v>
      </c>
      <c r="D2930">
        <v>20</v>
      </c>
      <c r="E2930">
        <v>22.956521739130402</v>
      </c>
      <c r="F2930">
        <v>-2.9565217391304399</v>
      </c>
      <c r="G2930">
        <v>-0.12878787878787901</v>
      </c>
      <c r="H2930" t="s">
        <v>81</v>
      </c>
    </row>
    <row r="2931" spans="1:8" x14ac:dyDescent="0.25">
      <c r="A2931" s="1">
        <v>44105</v>
      </c>
      <c r="B2931" t="s">
        <v>147</v>
      </c>
      <c r="C2931" t="s">
        <v>50</v>
      </c>
      <c r="D2931">
        <v>65</v>
      </c>
      <c r="E2931">
        <v>65.043478260869605</v>
      </c>
      <c r="F2931">
        <v>-4.3478260869562697E-2</v>
      </c>
      <c r="G2931">
        <v>-6.6844919786092501E-4</v>
      </c>
      <c r="H2931" t="s">
        <v>81</v>
      </c>
    </row>
    <row r="2932" spans="1:8" x14ac:dyDescent="0.25">
      <c r="A2932" s="1">
        <v>44105</v>
      </c>
      <c r="B2932" t="s">
        <v>148</v>
      </c>
      <c r="C2932" t="s">
        <v>46</v>
      </c>
      <c r="D2932">
        <v>179</v>
      </c>
      <c r="E2932">
        <v>176</v>
      </c>
      <c r="F2932">
        <v>3</v>
      </c>
      <c r="G2932">
        <v>1.7045454545454499E-2</v>
      </c>
      <c r="H2932" t="s">
        <v>81</v>
      </c>
    </row>
    <row r="2933" spans="1:8" x14ac:dyDescent="0.25">
      <c r="A2933" s="1">
        <v>44105</v>
      </c>
      <c r="B2933" t="s">
        <v>148</v>
      </c>
      <c r="C2933" t="s">
        <v>47</v>
      </c>
      <c r="D2933">
        <v>190</v>
      </c>
      <c r="E2933">
        <v>234.34782608695701</v>
      </c>
      <c r="F2933">
        <v>-44.347826086956502</v>
      </c>
      <c r="G2933">
        <v>-0.189239332096475</v>
      </c>
      <c r="H2933" t="s">
        <v>81</v>
      </c>
    </row>
    <row r="2934" spans="1:8" x14ac:dyDescent="0.25">
      <c r="A2934" s="1">
        <v>44105</v>
      </c>
      <c r="B2934" t="s">
        <v>148</v>
      </c>
      <c r="C2934" t="s">
        <v>48</v>
      </c>
      <c r="D2934">
        <v>179</v>
      </c>
      <c r="E2934">
        <v>150.173913043478</v>
      </c>
      <c r="F2934">
        <v>28.826086956521699</v>
      </c>
      <c r="G2934">
        <v>0.19195136074117</v>
      </c>
      <c r="H2934" t="s">
        <v>81</v>
      </c>
    </row>
    <row r="2935" spans="1:8" x14ac:dyDescent="0.25">
      <c r="A2935" s="1">
        <v>44105</v>
      </c>
      <c r="B2935" t="s">
        <v>148</v>
      </c>
      <c r="C2935" t="s">
        <v>50</v>
      </c>
      <c r="D2935">
        <v>210</v>
      </c>
      <c r="E2935">
        <v>229.565217391304</v>
      </c>
      <c r="F2935">
        <v>-19.565217391304301</v>
      </c>
      <c r="G2935">
        <v>-8.5227272727272693E-2</v>
      </c>
      <c r="H2935" t="s">
        <v>81</v>
      </c>
    </row>
    <row r="2936" spans="1:8" x14ac:dyDescent="0.25">
      <c r="A2936" s="1">
        <v>44105</v>
      </c>
      <c r="B2936" t="s">
        <v>149</v>
      </c>
      <c r="C2936" t="s">
        <v>46</v>
      </c>
      <c r="D2936">
        <v>53</v>
      </c>
      <c r="E2936">
        <v>55.478260869565197</v>
      </c>
      <c r="F2936">
        <v>-2.47826086956522</v>
      </c>
      <c r="G2936">
        <v>-4.4670846394984302E-2</v>
      </c>
      <c r="H2936" t="s">
        <v>81</v>
      </c>
    </row>
    <row r="2937" spans="1:8" x14ac:dyDescent="0.25">
      <c r="A2937" s="1">
        <v>44105</v>
      </c>
      <c r="B2937" t="s">
        <v>149</v>
      </c>
      <c r="C2937" t="s">
        <v>47</v>
      </c>
      <c r="D2937">
        <v>113</v>
      </c>
      <c r="E2937">
        <v>107.130434782609</v>
      </c>
      <c r="F2937">
        <v>5.8695652173913002</v>
      </c>
      <c r="G2937">
        <v>5.4788961038960998E-2</v>
      </c>
      <c r="H2937" t="s">
        <v>81</v>
      </c>
    </row>
    <row r="2938" spans="1:8" x14ac:dyDescent="0.25">
      <c r="A2938" s="1">
        <v>44105</v>
      </c>
      <c r="B2938" t="s">
        <v>149</v>
      </c>
      <c r="C2938" t="s">
        <v>48</v>
      </c>
      <c r="D2938">
        <v>96</v>
      </c>
      <c r="E2938">
        <v>115.73913043478299</v>
      </c>
      <c r="F2938">
        <v>-19.739130434782599</v>
      </c>
      <c r="G2938">
        <v>-0.17054845980465799</v>
      </c>
      <c r="H2938" t="s">
        <v>81</v>
      </c>
    </row>
    <row r="2939" spans="1:8" x14ac:dyDescent="0.25">
      <c r="A2939" s="1">
        <v>44105</v>
      </c>
      <c r="B2939" t="s">
        <v>149</v>
      </c>
      <c r="C2939" t="s">
        <v>50</v>
      </c>
      <c r="D2939">
        <v>377</v>
      </c>
      <c r="E2939">
        <v>370.17391304347802</v>
      </c>
      <c r="F2939">
        <v>6.8260869565217499</v>
      </c>
      <c r="G2939">
        <v>1.84402161146347E-2</v>
      </c>
      <c r="H2939" t="s">
        <v>81</v>
      </c>
    </row>
    <row r="2940" spans="1:8" x14ac:dyDescent="0.25">
      <c r="A2940" s="1">
        <v>44105</v>
      </c>
      <c r="B2940" t="s">
        <v>150</v>
      </c>
      <c r="C2940" t="s">
        <v>46</v>
      </c>
      <c r="D2940">
        <v>202</v>
      </c>
      <c r="E2940">
        <v>183.65217391304299</v>
      </c>
      <c r="F2940">
        <v>18.347826086956498</v>
      </c>
      <c r="G2940">
        <v>9.99053030303029E-2</v>
      </c>
      <c r="H2940" t="s">
        <v>81</v>
      </c>
    </row>
    <row r="2941" spans="1:8" x14ac:dyDescent="0.25">
      <c r="A2941" s="1">
        <v>44105</v>
      </c>
      <c r="B2941" t="s">
        <v>150</v>
      </c>
      <c r="C2941" t="s">
        <v>47</v>
      </c>
      <c r="D2941">
        <v>100</v>
      </c>
      <c r="E2941">
        <v>105.217391304348</v>
      </c>
      <c r="F2941">
        <v>-5.2173913043478297</v>
      </c>
      <c r="G2941">
        <v>-4.9586776859504099E-2</v>
      </c>
      <c r="H2941" t="s">
        <v>81</v>
      </c>
    </row>
    <row r="2942" spans="1:8" x14ac:dyDescent="0.25">
      <c r="A2942" s="1">
        <v>44105</v>
      </c>
      <c r="B2942" t="s">
        <v>150</v>
      </c>
      <c r="C2942" t="s">
        <v>48</v>
      </c>
      <c r="D2942">
        <v>75</v>
      </c>
      <c r="E2942">
        <v>91.826086956521706</v>
      </c>
      <c r="F2942">
        <v>-16.826086956521699</v>
      </c>
      <c r="G2942">
        <v>-0.18323863636363599</v>
      </c>
      <c r="H2942" t="s">
        <v>81</v>
      </c>
    </row>
    <row r="2943" spans="1:8" x14ac:dyDescent="0.25">
      <c r="A2943" s="1">
        <v>44105</v>
      </c>
      <c r="B2943" t="s">
        <v>150</v>
      </c>
      <c r="C2943" t="s">
        <v>50</v>
      </c>
      <c r="D2943">
        <v>70</v>
      </c>
      <c r="E2943">
        <v>78.434782608695699</v>
      </c>
      <c r="F2943">
        <v>-8.4347826086956594</v>
      </c>
      <c r="G2943">
        <v>-0.107538802660754</v>
      </c>
      <c r="H2943" t="s">
        <v>81</v>
      </c>
    </row>
    <row r="2944" spans="1:8" x14ac:dyDescent="0.25">
      <c r="A2944" s="1">
        <v>44105</v>
      </c>
      <c r="B2944" t="s">
        <v>91</v>
      </c>
      <c r="C2944" t="s">
        <v>46</v>
      </c>
      <c r="D2944">
        <v>1131</v>
      </c>
      <c r="E2944">
        <v>1140.1739130434801</v>
      </c>
      <c r="F2944">
        <v>-9.1739130434782492</v>
      </c>
      <c r="G2944">
        <v>-8.0460646735814392E-3</v>
      </c>
      <c r="H2944" t="s">
        <v>81</v>
      </c>
    </row>
    <row r="2945" spans="1:8" x14ac:dyDescent="0.25">
      <c r="A2945" s="1">
        <v>44105</v>
      </c>
      <c r="B2945" t="s">
        <v>91</v>
      </c>
      <c r="C2945" t="s">
        <v>47</v>
      </c>
      <c r="D2945">
        <v>639</v>
      </c>
      <c r="E2945">
        <v>756.60869565217399</v>
      </c>
      <c r="F2945">
        <v>-117.60869565217401</v>
      </c>
      <c r="G2945">
        <v>-0.15544190322951401</v>
      </c>
      <c r="H2945" t="s">
        <v>81</v>
      </c>
    </row>
    <row r="2946" spans="1:8" x14ac:dyDescent="0.25">
      <c r="A2946" s="1">
        <v>44105</v>
      </c>
      <c r="B2946" t="s">
        <v>91</v>
      </c>
      <c r="C2946" t="s">
        <v>48</v>
      </c>
      <c r="D2946">
        <v>729</v>
      </c>
      <c r="E2946">
        <v>643.73913043478296</v>
      </c>
      <c r="F2946">
        <v>85.260869565217405</v>
      </c>
      <c r="G2946">
        <v>0.13244630555180301</v>
      </c>
      <c r="H2946" t="s">
        <v>81</v>
      </c>
    </row>
    <row r="2947" spans="1:8" x14ac:dyDescent="0.25">
      <c r="A2947" s="1">
        <v>44105</v>
      </c>
      <c r="B2947" t="s">
        <v>91</v>
      </c>
      <c r="C2947" t="s">
        <v>50</v>
      </c>
      <c r="D2947">
        <v>708</v>
      </c>
      <c r="E2947">
        <v>878.08695652173901</v>
      </c>
      <c r="F2947">
        <v>-170.08695652173901</v>
      </c>
      <c r="G2947">
        <v>-0.19370172311348799</v>
      </c>
      <c r="H2947" t="s">
        <v>81</v>
      </c>
    </row>
    <row r="2948" spans="1:8" x14ac:dyDescent="0.25">
      <c r="A2948" s="1">
        <v>44105</v>
      </c>
      <c r="B2948" t="s">
        <v>151</v>
      </c>
      <c r="C2948" t="s">
        <v>46</v>
      </c>
      <c r="D2948">
        <v>80</v>
      </c>
      <c r="E2948">
        <v>73.652173913043498</v>
      </c>
      <c r="F2948">
        <v>6.3478260869565197</v>
      </c>
      <c r="G2948">
        <v>8.6186540731995206E-2</v>
      </c>
      <c r="H2948" t="s">
        <v>81</v>
      </c>
    </row>
    <row r="2949" spans="1:8" x14ac:dyDescent="0.25">
      <c r="A2949" s="1">
        <v>44105</v>
      </c>
      <c r="B2949" t="s">
        <v>151</v>
      </c>
      <c r="C2949" t="s">
        <v>47</v>
      </c>
      <c r="D2949">
        <v>107</v>
      </c>
      <c r="E2949">
        <v>128.173913043478</v>
      </c>
      <c r="F2949">
        <v>-21.173913043478301</v>
      </c>
      <c r="G2949">
        <v>-0.16519674355495201</v>
      </c>
      <c r="H2949" t="s">
        <v>81</v>
      </c>
    </row>
    <row r="2950" spans="1:8" x14ac:dyDescent="0.25">
      <c r="A2950" s="1">
        <v>44105</v>
      </c>
      <c r="B2950" t="s">
        <v>151</v>
      </c>
      <c r="C2950" t="s">
        <v>48</v>
      </c>
      <c r="D2950">
        <v>51</v>
      </c>
      <c r="E2950">
        <v>47.826086956521699</v>
      </c>
      <c r="F2950">
        <v>3.1739130434782599</v>
      </c>
      <c r="G2950">
        <v>6.6363636363636305E-2</v>
      </c>
      <c r="H2950" t="s">
        <v>81</v>
      </c>
    </row>
    <row r="2951" spans="1:8" x14ac:dyDescent="0.25">
      <c r="A2951" s="1">
        <v>44105</v>
      </c>
      <c r="B2951" t="s">
        <v>151</v>
      </c>
      <c r="C2951" t="s">
        <v>50</v>
      </c>
      <c r="D2951">
        <v>67</v>
      </c>
      <c r="E2951">
        <v>78.434782608695699</v>
      </c>
      <c r="F2951">
        <v>-11.4347826086957</v>
      </c>
      <c r="G2951">
        <v>-0.14578713968957899</v>
      </c>
      <c r="H2951" t="s">
        <v>81</v>
      </c>
    </row>
    <row r="2952" spans="1:8" x14ac:dyDescent="0.25">
      <c r="A2952" s="1">
        <v>44105</v>
      </c>
      <c r="B2952" t="s">
        <v>92</v>
      </c>
      <c r="C2952" t="s">
        <v>46</v>
      </c>
      <c r="D2952">
        <v>34</v>
      </c>
      <c r="E2952">
        <v>33.478260869565197</v>
      </c>
      <c r="F2952">
        <v>0.52173913043478104</v>
      </c>
      <c r="G2952">
        <v>1.5584415584415499E-2</v>
      </c>
      <c r="H2952" t="s">
        <v>81</v>
      </c>
    </row>
    <row r="2953" spans="1:8" x14ac:dyDescent="0.25">
      <c r="A2953" s="1">
        <v>44105</v>
      </c>
      <c r="B2953" t="s">
        <v>92</v>
      </c>
      <c r="C2953" t="s">
        <v>47</v>
      </c>
      <c r="D2953">
        <v>332</v>
      </c>
      <c r="E2953">
        <v>472.52173913043498</v>
      </c>
      <c r="F2953">
        <v>-140.52173913043501</v>
      </c>
      <c r="G2953">
        <v>-0.29738682370261299</v>
      </c>
      <c r="H2953" t="s">
        <v>81</v>
      </c>
    </row>
    <row r="2954" spans="1:8" x14ac:dyDescent="0.25">
      <c r="A2954" s="1">
        <v>44105</v>
      </c>
      <c r="B2954" t="s">
        <v>92</v>
      </c>
      <c r="C2954" t="s">
        <v>48</v>
      </c>
      <c r="D2954">
        <v>95</v>
      </c>
      <c r="E2954">
        <v>112.869565217391</v>
      </c>
      <c r="F2954">
        <v>-17.869565217391301</v>
      </c>
      <c r="G2954">
        <v>-0.15832049306625601</v>
      </c>
      <c r="H2954" t="s">
        <v>81</v>
      </c>
    </row>
    <row r="2955" spans="1:8" x14ac:dyDescent="0.25">
      <c r="A2955" s="1">
        <v>44105</v>
      </c>
      <c r="B2955" t="s">
        <v>92</v>
      </c>
      <c r="C2955" t="s">
        <v>50</v>
      </c>
      <c r="D2955">
        <v>675</v>
      </c>
      <c r="E2955">
        <v>679.13043478260897</v>
      </c>
      <c r="F2955">
        <v>-4.1304347826087504</v>
      </c>
      <c r="G2955">
        <v>-6.08194622279137E-3</v>
      </c>
      <c r="H2955" t="s">
        <v>81</v>
      </c>
    </row>
    <row r="2956" spans="1:8" x14ac:dyDescent="0.25">
      <c r="A2956" s="1">
        <v>44105</v>
      </c>
      <c r="B2956" t="s">
        <v>152</v>
      </c>
      <c r="C2956" t="s">
        <v>46</v>
      </c>
      <c r="D2956">
        <v>98</v>
      </c>
      <c r="E2956">
        <v>113.826086956522</v>
      </c>
      <c r="F2956">
        <v>-15.826086956521699</v>
      </c>
      <c r="G2956">
        <v>-0.13903743315507999</v>
      </c>
      <c r="H2956" t="s">
        <v>81</v>
      </c>
    </row>
    <row r="2957" spans="1:8" x14ac:dyDescent="0.25">
      <c r="A2957" s="1">
        <v>44105</v>
      </c>
      <c r="B2957" t="s">
        <v>152</v>
      </c>
      <c r="C2957" t="s">
        <v>47</v>
      </c>
      <c r="D2957">
        <v>81</v>
      </c>
      <c r="E2957">
        <v>103.304347826087</v>
      </c>
      <c r="F2957">
        <v>-22.304347826087</v>
      </c>
      <c r="G2957">
        <v>-0.21590909090909099</v>
      </c>
      <c r="H2957" t="s">
        <v>81</v>
      </c>
    </row>
    <row r="2958" spans="1:8" x14ac:dyDescent="0.25">
      <c r="A2958" s="1">
        <v>44105</v>
      </c>
      <c r="B2958" t="s">
        <v>152</v>
      </c>
      <c r="C2958" t="s">
        <v>48</v>
      </c>
      <c r="D2958">
        <v>42</v>
      </c>
      <c r="E2958">
        <v>46.869565217391298</v>
      </c>
      <c r="F2958">
        <v>-4.8695652173913002</v>
      </c>
      <c r="G2958">
        <v>-0.103896103896104</v>
      </c>
      <c r="H2958" t="s">
        <v>81</v>
      </c>
    </row>
    <row r="2959" spans="1:8" x14ac:dyDescent="0.25">
      <c r="A2959" s="1">
        <v>44105</v>
      </c>
      <c r="B2959" t="s">
        <v>152</v>
      </c>
      <c r="C2959" t="s">
        <v>50</v>
      </c>
      <c r="D2959">
        <v>116</v>
      </c>
      <c r="E2959">
        <v>111.913043478261</v>
      </c>
      <c r="F2959">
        <v>4.0869565217391299</v>
      </c>
      <c r="G2959">
        <v>3.6519036519036499E-2</v>
      </c>
      <c r="H2959" t="s">
        <v>81</v>
      </c>
    </row>
    <row r="2960" spans="1:8" x14ac:dyDescent="0.25">
      <c r="A2960" s="1">
        <v>44105</v>
      </c>
      <c r="B2960" t="s">
        <v>153</v>
      </c>
      <c r="C2960" t="s">
        <v>46</v>
      </c>
      <c r="D2960">
        <v>129</v>
      </c>
      <c r="E2960">
        <v>139.65217391304299</v>
      </c>
      <c r="F2960">
        <v>-10.6521739130435</v>
      </c>
      <c r="G2960">
        <v>-7.6276463262764604E-2</v>
      </c>
      <c r="H2960" t="s">
        <v>81</v>
      </c>
    </row>
    <row r="2961" spans="1:8" x14ac:dyDescent="0.25">
      <c r="A2961" s="1">
        <v>44105</v>
      </c>
      <c r="B2961" t="s">
        <v>153</v>
      </c>
      <c r="C2961" t="s">
        <v>47</v>
      </c>
      <c r="D2961">
        <v>49</v>
      </c>
      <c r="E2961">
        <v>60.260869565217398</v>
      </c>
      <c r="F2961">
        <v>-11.2608695652174</v>
      </c>
      <c r="G2961">
        <v>-0.18686868686868699</v>
      </c>
      <c r="H2961" t="s">
        <v>81</v>
      </c>
    </row>
    <row r="2962" spans="1:8" x14ac:dyDescent="0.25">
      <c r="A2962" s="1">
        <v>44105</v>
      </c>
      <c r="B2962" t="s">
        <v>153</v>
      </c>
      <c r="C2962" t="s">
        <v>48</v>
      </c>
      <c r="D2962">
        <v>47</v>
      </c>
      <c r="E2962">
        <v>41.130434782608702</v>
      </c>
      <c r="F2962">
        <v>5.8695652173913002</v>
      </c>
      <c r="G2962">
        <v>0.142706131078224</v>
      </c>
      <c r="H2962" t="s">
        <v>81</v>
      </c>
    </row>
    <row r="2963" spans="1:8" x14ac:dyDescent="0.25">
      <c r="A2963" s="1">
        <v>44105</v>
      </c>
      <c r="B2963" t="s">
        <v>153</v>
      </c>
      <c r="C2963" t="s">
        <v>50</v>
      </c>
      <c r="D2963">
        <v>23</v>
      </c>
      <c r="E2963">
        <v>28.695652173913</v>
      </c>
      <c r="F2963">
        <v>-5.6956521739130404</v>
      </c>
      <c r="G2963">
        <v>-0.19848484848484799</v>
      </c>
      <c r="H2963" t="s">
        <v>81</v>
      </c>
    </row>
    <row r="2964" spans="1:8" x14ac:dyDescent="0.25">
      <c r="A2964" s="1">
        <v>44105</v>
      </c>
      <c r="B2964" t="s">
        <v>154</v>
      </c>
      <c r="C2964" t="s">
        <v>46</v>
      </c>
      <c r="D2964">
        <v>21</v>
      </c>
      <c r="E2964">
        <v>21.043478260869598</v>
      </c>
      <c r="F2964">
        <v>-4.3478260869566299E-2</v>
      </c>
      <c r="G2964">
        <v>-2.0661157024793901E-3</v>
      </c>
      <c r="H2964" t="s">
        <v>81</v>
      </c>
    </row>
    <row r="2965" spans="1:8" x14ac:dyDescent="0.25">
      <c r="A2965" s="1">
        <v>44105</v>
      </c>
      <c r="B2965" t="s">
        <v>154</v>
      </c>
      <c r="C2965" t="s">
        <v>47</v>
      </c>
      <c r="D2965">
        <v>42</v>
      </c>
      <c r="E2965">
        <v>66.956521739130395</v>
      </c>
      <c r="F2965">
        <v>-24.956521739130402</v>
      </c>
      <c r="G2965">
        <v>-0.37272727272727302</v>
      </c>
      <c r="H2965" t="s">
        <v>81</v>
      </c>
    </row>
    <row r="2966" spans="1:8" x14ac:dyDescent="0.25">
      <c r="A2966" s="1">
        <v>44105</v>
      </c>
      <c r="B2966" t="s">
        <v>154</v>
      </c>
      <c r="C2966" t="s">
        <v>48</v>
      </c>
      <c r="D2966">
        <v>25</v>
      </c>
      <c r="E2966">
        <v>22.956521739130402</v>
      </c>
      <c r="F2966">
        <v>2.0434782608695601</v>
      </c>
      <c r="G2966">
        <v>8.9015151515151394E-2</v>
      </c>
      <c r="H2966" t="s">
        <v>81</v>
      </c>
    </row>
    <row r="2967" spans="1:8" x14ac:dyDescent="0.25">
      <c r="A2967" s="1">
        <v>44105</v>
      </c>
      <c r="B2967" t="s">
        <v>154</v>
      </c>
      <c r="C2967" t="s">
        <v>50</v>
      </c>
      <c r="D2967">
        <v>95</v>
      </c>
      <c r="E2967">
        <v>86.086956521739097</v>
      </c>
      <c r="F2967">
        <v>8.9130434782608603</v>
      </c>
      <c r="G2967">
        <v>0.10353535353535299</v>
      </c>
      <c r="H2967" t="s">
        <v>81</v>
      </c>
    </row>
    <row r="2968" spans="1:8" x14ac:dyDescent="0.25">
      <c r="A2968" s="1">
        <v>44105</v>
      </c>
      <c r="B2968" t="s">
        <v>155</v>
      </c>
      <c r="C2968" t="s">
        <v>46</v>
      </c>
      <c r="D2968">
        <v>219</v>
      </c>
      <c r="E2968">
        <v>211.39130434782601</v>
      </c>
      <c r="F2968">
        <v>7.6086956521739104</v>
      </c>
      <c r="G2968">
        <v>3.5993418346359503E-2</v>
      </c>
      <c r="H2968" t="s">
        <v>81</v>
      </c>
    </row>
    <row r="2969" spans="1:8" x14ac:dyDescent="0.25">
      <c r="A2969" s="1">
        <v>44105</v>
      </c>
      <c r="B2969" t="s">
        <v>155</v>
      </c>
      <c r="C2969" t="s">
        <v>47</v>
      </c>
      <c r="D2969">
        <v>157</v>
      </c>
      <c r="E2969">
        <v>200.869565217391</v>
      </c>
      <c r="F2969">
        <v>-43.869565217391298</v>
      </c>
      <c r="G2969">
        <v>-0.21839826839826801</v>
      </c>
      <c r="H2969" t="s">
        <v>81</v>
      </c>
    </row>
    <row r="2970" spans="1:8" x14ac:dyDescent="0.25">
      <c r="A2970" s="1">
        <v>44105</v>
      </c>
      <c r="B2970" t="s">
        <v>155</v>
      </c>
      <c r="C2970" t="s">
        <v>48</v>
      </c>
      <c r="D2970">
        <v>109</v>
      </c>
      <c r="E2970">
        <v>124.347826086957</v>
      </c>
      <c r="F2970">
        <v>-15.3478260869565</v>
      </c>
      <c r="G2970">
        <v>-0.123426573426573</v>
      </c>
      <c r="H2970" t="s">
        <v>81</v>
      </c>
    </row>
    <row r="2971" spans="1:8" x14ac:dyDescent="0.25">
      <c r="A2971" s="1">
        <v>44105</v>
      </c>
      <c r="B2971" t="s">
        <v>155</v>
      </c>
      <c r="C2971" t="s">
        <v>50</v>
      </c>
      <c r="D2971">
        <v>289</v>
      </c>
      <c r="E2971">
        <v>289.82608695652198</v>
      </c>
      <c r="F2971">
        <v>-0.82608695652174902</v>
      </c>
      <c r="G2971">
        <v>-2.8502850285028799E-3</v>
      </c>
      <c r="H2971" t="s">
        <v>81</v>
      </c>
    </row>
    <row r="2972" spans="1:8" x14ac:dyDescent="0.25">
      <c r="A2972" s="1">
        <v>44105</v>
      </c>
      <c r="B2972" t="s">
        <v>156</v>
      </c>
      <c r="C2972" t="s">
        <v>46</v>
      </c>
      <c r="D2972">
        <v>142</v>
      </c>
      <c r="E2972">
        <v>137.73913043478299</v>
      </c>
      <c r="F2972">
        <v>4.26086956521738</v>
      </c>
      <c r="G2972">
        <v>3.09343434343433E-2</v>
      </c>
      <c r="H2972" t="s">
        <v>81</v>
      </c>
    </row>
    <row r="2973" spans="1:8" x14ac:dyDescent="0.25">
      <c r="A2973" s="1">
        <v>44105</v>
      </c>
      <c r="B2973" t="s">
        <v>156</v>
      </c>
      <c r="C2973" t="s">
        <v>47</v>
      </c>
      <c r="D2973">
        <v>113</v>
      </c>
      <c r="E2973">
        <v>119.565217391304</v>
      </c>
      <c r="F2973">
        <v>-6.5652173913043601</v>
      </c>
      <c r="G2973">
        <v>-5.4909090909090998E-2</v>
      </c>
      <c r="H2973" t="s">
        <v>81</v>
      </c>
    </row>
    <row r="2974" spans="1:8" x14ac:dyDescent="0.25">
      <c r="A2974" s="1">
        <v>44105</v>
      </c>
      <c r="B2974" t="s">
        <v>156</v>
      </c>
      <c r="C2974" t="s">
        <v>48</v>
      </c>
      <c r="D2974">
        <v>114</v>
      </c>
      <c r="E2974">
        <v>112.869565217391</v>
      </c>
      <c r="F2974">
        <v>1.13043478260869</v>
      </c>
      <c r="G2974">
        <v>1.0015408320493E-2</v>
      </c>
      <c r="H2974" t="s">
        <v>81</v>
      </c>
    </row>
    <row r="2975" spans="1:8" x14ac:dyDescent="0.25">
      <c r="A2975" s="1">
        <v>44105</v>
      </c>
      <c r="B2975" t="s">
        <v>156</v>
      </c>
      <c r="C2975" t="s">
        <v>50</v>
      </c>
      <c r="D2975">
        <v>355</v>
      </c>
      <c r="E2975">
        <v>309.91304347826099</v>
      </c>
      <c r="F2975">
        <v>45.086956521739097</v>
      </c>
      <c r="G2975">
        <v>0.145482603815937</v>
      </c>
      <c r="H2975" t="s">
        <v>81</v>
      </c>
    </row>
    <row r="2976" spans="1:8" x14ac:dyDescent="0.25">
      <c r="A2976" s="1">
        <v>44105</v>
      </c>
      <c r="B2976" t="s">
        <v>93</v>
      </c>
      <c r="C2976" t="s">
        <v>46</v>
      </c>
      <c r="D2976">
        <v>247</v>
      </c>
      <c r="E2976">
        <v>249.65217391304299</v>
      </c>
      <c r="F2976">
        <v>-2.6521739130434998</v>
      </c>
      <c r="G2976">
        <v>-1.0623476140717601E-2</v>
      </c>
      <c r="H2976" t="s">
        <v>81</v>
      </c>
    </row>
    <row r="2977" spans="1:8" x14ac:dyDescent="0.25">
      <c r="A2977" s="1">
        <v>44105</v>
      </c>
      <c r="B2977" t="s">
        <v>93</v>
      </c>
      <c r="C2977" t="s">
        <v>47</v>
      </c>
      <c r="D2977">
        <v>175</v>
      </c>
      <c r="E2977">
        <v>204.695652173913</v>
      </c>
      <c r="F2977">
        <v>-29.6956521739131</v>
      </c>
      <c r="G2977">
        <v>-0.14507221750212401</v>
      </c>
      <c r="H2977" t="s">
        <v>81</v>
      </c>
    </row>
    <row r="2978" spans="1:8" x14ac:dyDescent="0.25">
      <c r="A2978" s="1">
        <v>44105</v>
      </c>
      <c r="B2978" t="s">
        <v>93</v>
      </c>
      <c r="C2978" t="s">
        <v>48</v>
      </c>
      <c r="D2978">
        <v>177</v>
      </c>
      <c r="E2978">
        <v>167.39130434782601</v>
      </c>
      <c r="F2978">
        <v>9.6086956521739104</v>
      </c>
      <c r="G2978">
        <v>5.74025974025974E-2</v>
      </c>
      <c r="H2978" t="s">
        <v>81</v>
      </c>
    </row>
    <row r="2979" spans="1:8" x14ac:dyDescent="0.25">
      <c r="A2979" s="1">
        <v>44105</v>
      </c>
      <c r="B2979" t="s">
        <v>93</v>
      </c>
      <c r="C2979" t="s">
        <v>50</v>
      </c>
      <c r="D2979">
        <v>452</v>
      </c>
      <c r="E2979">
        <v>413.21739130434798</v>
      </c>
      <c r="F2979">
        <v>38.7826086956522</v>
      </c>
      <c r="G2979">
        <v>9.38552188552189E-2</v>
      </c>
      <c r="H2979" t="s">
        <v>81</v>
      </c>
    </row>
    <row r="2980" spans="1:8" x14ac:dyDescent="0.25">
      <c r="A2980" s="1">
        <v>44105</v>
      </c>
      <c r="B2980" t="s">
        <v>157</v>
      </c>
      <c r="C2980" t="s">
        <v>46</v>
      </c>
      <c r="D2980">
        <v>158</v>
      </c>
      <c r="E2980">
        <v>127.217391304348</v>
      </c>
      <c r="F2980">
        <v>30.7826086956522</v>
      </c>
      <c r="G2980">
        <v>0.241968557758031</v>
      </c>
      <c r="H2980" t="s">
        <v>81</v>
      </c>
    </row>
    <row r="2981" spans="1:8" x14ac:dyDescent="0.25">
      <c r="A2981" s="1">
        <v>44105</v>
      </c>
      <c r="B2981" t="s">
        <v>157</v>
      </c>
      <c r="C2981" t="s">
        <v>47</v>
      </c>
      <c r="D2981">
        <v>106</v>
      </c>
      <c r="E2981">
        <v>95.652173913043498</v>
      </c>
      <c r="F2981">
        <v>10.3478260869565</v>
      </c>
      <c r="G2981">
        <v>0.108181818181818</v>
      </c>
      <c r="H2981" t="s">
        <v>81</v>
      </c>
    </row>
    <row r="2982" spans="1:8" x14ac:dyDescent="0.25">
      <c r="A2982" s="1">
        <v>44105</v>
      </c>
      <c r="B2982" t="s">
        <v>157</v>
      </c>
      <c r="C2982" t="s">
        <v>48</v>
      </c>
      <c r="D2982">
        <v>100</v>
      </c>
      <c r="E2982">
        <v>82.260869565217405</v>
      </c>
      <c r="F2982">
        <v>17.739130434782599</v>
      </c>
      <c r="G2982">
        <v>0.215644820295983</v>
      </c>
      <c r="H2982" t="s">
        <v>81</v>
      </c>
    </row>
    <row r="2983" spans="1:8" x14ac:dyDescent="0.25">
      <c r="A2983" s="1">
        <v>44105</v>
      </c>
      <c r="B2983" t="s">
        <v>157</v>
      </c>
      <c r="C2983" t="s">
        <v>50</v>
      </c>
      <c r="D2983">
        <v>164</v>
      </c>
      <c r="E2983">
        <v>163.565217391304</v>
      </c>
      <c r="F2983">
        <v>0.43478260869565599</v>
      </c>
      <c r="G2983">
        <v>2.6581605528974198E-3</v>
      </c>
      <c r="H2983" t="s">
        <v>81</v>
      </c>
    </row>
    <row r="2984" spans="1:8" x14ac:dyDescent="0.25">
      <c r="A2984" s="1">
        <v>44105</v>
      </c>
      <c r="B2984" t="s">
        <v>158</v>
      </c>
      <c r="C2984" t="s">
        <v>46</v>
      </c>
      <c r="D2984">
        <v>363</v>
      </c>
      <c r="E2984">
        <v>330.95652173912998</v>
      </c>
      <c r="F2984">
        <v>32.043478260869598</v>
      </c>
      <c r="G2984">
        <v>9.6820809248554907E-2</v>
      </c>
      <c r="H2984" t="s">
        <v>81</v>
      </c>
    </row>
    <row r="2985" spans="1:8" x14ac:dyDescent="0.25">
      <c r="A2985" s="1">
        <v>44105</v>
      </c>
      <c r="B2985" t="s">
        <v>158</v>
      </c>
      <c r="C2985" t="s">
        <v>47</v>
      </c>
      <c r="D2985">
        <v>129</v>
      </c>
      <c r="E2985">
        <v>125.304347826087</v>
      </c>
      <c r="F2985">
        <v>3.6956521739130501</v>
      </c>
      <c r="G2985">
        <v>2.9493407356002799E-2</v>
      </c>
      <c r="H2985" t="s">
        <v>81</v>
      </c>
    </row>
    <row r="2986" spans="1:8" x14ac:dyDescent="0.25">
      <c r="A2986" s="1">
        <v>44105</v>
      </c>
      <c r="B2986" t="s">
        <v>158</v>
      </c>
      <c r="C2986" t="s">
        <v>48</v>
      </c>
      <c r="D2986">
        <v>113</v>
      </c>
      <c r="E2986">
        <v>86.086956521739097</v>
      </c>
      <c r="F2986">
        <v>26.913043478260899</v>
      </c>
      <c r="G2986">
        <v>0.31262626262626197</v>
      </c>
      <c r="H2986" t="s">
        <v>81</v>
      </c>
    </row>
    <row r="2987" spans="1:8" x14ac:dyDescent="0.25">
      <c r="A2987" s="1">
        <v>44105</v>
      </c>
      <c r="B2987" t="s">
        <v>158</v>
      </c>
      <c r="C2987" t="s">
        <v>50</v>
      </c>
      <c r="D2987">
        <v>177</v>
      </c>
      <c r="E2987">
        <v>159.73913043478299</v>
      </c>
      <c r="F2987">
        <v>17.260869565217401</v>
      </c>
      <c r="G2987">
        <v>0.108056614044638</v>
      </c>
      <c r="H2987" t="s">
        <v>81</v>
      </c>
    </row>
    <row r="2988" spans="1:8" x14ac:dyDescent="0.25">
      <c r="A2988" s="1">
        <v>44105</v>
      </c>
      <c r="B2988" t="s">
        <v>94</v>
      </c>
      <c r="C2988" t="s">
        <v>46</v>
      </c>
      <c r="D2988">
        <v>275</v>
      </c>
      <c r="E2988">
        <v>254.434782608696</v>
      </c>
      <c r="F2988">
        <v>20.565217391304301</v>
      </c>
      <c r="G2988">
        <v>8.08270676691729E-2</v>
      </c>
      <c r="H2988" t="s">
        <v>81</v>
      </c>
    </row>
    <row r="2989" spans="1:8" x14ac:dyDescent="0.25">
      <c r="A2989" s="1">
        <v>44105</v>
      </c>
      <c r="B2989" t="s">
        <v>94</v>
      </c>
      <c r="C2989" t="s">
        <v>47</v>
      </c>
      <c r="D2989">
        <v>619</v>
      </c>
      <c r="E2989">
        <v>853.21739130434798</v>
      </c>
      <c r="F2989">
        <v>-234.21739130434801</v>
      </c>
      <c r="G2989">
        <v>-0.27451080309824699</v>
      </c>
      <c r="H2989" t="s">
        <v>81</v>
      </c>
    </row>
    <row r="2990" spans="1:8" x14ac:dyDescent="0.25">
      <c r="A2990" s="1">
        <v>44105</v>
      </c>
      <c r="B2990" t="s">
        <v>94</v>
      </c>
      <c r="C2990" t="s">
        <v>48</v>
      </c>
      <c r="D2990">
        <v>318</v>
      </c>
      <c r="E2990">
        <v>323.304347826087</v>
      </c>
      <c r="F2990">
        <v>-5.3043478260869401</v>
      </c>
      <c r="G2990">
        <v>-1.6406670252824E-2</v>
      </c>
      <c r="H2990" t="s">
        <v>81</v>
      </c>
    </row>
    <row r="2991" spans="1:8" x14ac:dyDescent="0.25">
      <c r="A2991" s="1">
        <v>44105</v>
      </c>
      <c r="B2991" t="s">
        <v>94</v>
      </c>
      <c r="C2991" t="s">
        <v>50</v>
      </c>
      <c r="D2991">
        <v>1841</v>
      </c>
      <c r="E2991">
        <v>2246.8695652173901</v>
      </c>
      <c r="F2991">
        <v>-405.86956521739103</v>
      </c>
      <c r="G2991">
        <v>-0.180637795580324</v>
      </c>
      <c r="H2991" t="s">
        <v>81</v>
      </c>
    </row>
    <row r="2992" spans="1:8" x14ac:dyDescent="0.25">
      <c r="A2992" s="1">
        <v>44105</v>
      </c>
      <c r="B2992" t="s">
        <v>159</v>
      </c>
      <c r="C2992" t="s">
        <v>46</v>
      </c>
      <c r="D2992">
        <v>105</v>
      </c>
      <c r="E2992">
        <v>111.913043478261</v>
      </c>
      <c r="F2992">
        <v>-6.9130434782608701</v>
      </c>
      <c r="G2992">
        <v>-6.1771561771561803E-2</v>
      </c>
      <c r="H2992" t="s">
        <v>81</v>
      </c>
    </row>
    <row r="2993" spans="1:8" x14ac:dyDescent="0.25">
      <c r="A2993" s="1">
        <v>44105</v>
      </c>
      <c r="B2993" t="s">
        <v>159</v>
      </c>
      <c r="C2993" t="s">
        <v>47</v>
      </c>
      <c r="D2993">
        <v>62</v>
      </c>
      <c r="E2993">
        <v>85.130434782608702</v>
      </c>
      <c r="F2993">
        <v>-23.130434782608699</v>
      </c>
      <c r="G2993">
        <v>-0.27170582226762002</v>
      </c>
      <c r="H2993" t="s">
        <v>81</v>
      </c>
    </row>
    <row r="2994" spans="1:8" x14ac:dyDescent="0.25">
      <c r="A2994" s="1">
        <v>44105</v>
      </c>
      <c r="B2994" t="s">
        <v>159</v>
      </c>
      <c r="C2994" t="s">
        <v>48</v>
      </c>
      <c r="D2994">
        <v>63</v>
      </c>
      <c r="E2994">
        <v>54.521739130434803</v>
      </c>
      <c r="F2994">
        <v>8.4782608695652204</v>
      </c>
      <c r="G2994">
        <v>0.155502392344498</v>
      </c>
      <c r="H2994" t="s">
        <v>81</v>
      </c>
    </row>
    <row r="2995" spans="1:8" x14ac:dyDescent="0.25">
      <c r="A2995" s="1">
        <v>44105</v>
      </c>
      <c r="B2995" t="s">
        <v>159</v>
      </c>
      <c r="C2995" t="s">
        <v>50</v>
      </c>
      <c r="D2995">
        <v>97</v>
      </c>
      <c r="E2995">
        <v>103.304347826087</v>
      </c>
      <c r="F2995">
        <v>-6.3043478260869499</v>
      </c>
      <c r="G2995">
        <v>-6.1026936026935999E-2</v>
      </c>
      <c r="H2995" t="s">
        <v>81</v>
      </c>
    </row>
    <row r="2996" spans="1:8" x14ac:dyDescent="0.25">
      <c r="A2996" s="1">
        <v>44105</v>
      </c>
      <c r="B2996" t="s">
        <v>160</v>
      </c>
      <c r="C2996" t="s">
        <v>46</v>
      </c>
      <c r="D2996">
        <v>17</v>
      </c>
      <c r="E2996">
        <v>22</v>
      </c>
      <c r="F2996">
        <v>-5</v>
      </c>
      <c r="G2996">
        <v>-0.22727272727272699</v>
      </c>
      <c r="H2996" t="s">
        <v>81</v>
      </c>
    </row>
    <row r="2997" spans="1:8" x14ac:dyDescent="0.25">
      <c r="A2997" s="1">
        <v>44105</v>
      </c>
      <c r="B2997" t="s">
        <v>160</v>
      </c>
      <c r="C2997" t="s">
        <v>47</v>
      </c>
      <c r="D2997">
        <v>18</v>
      </c>
      <c r="E2997">
        <v>29.652173913043502</v>
      </c>
      <c r="F2997">
        <v>-11.6521739130435</v>
      </c>
      <c r="G2997">
        <v>-0.392961876832845</v>
      </c>
      <c r="H2997" t="s">
        <v>81</v>
      </c>
    </row>
    <row r="2998" spans="1:8" x14ac:dyDescent="0.25">
      <c r="A2998" s="1">
        <v>44105</v>
      </c>
      <c r="B2998" t="s">
        <v>160</v>
      </c>
      <c r="C2998" t="s">
        <v>48</v>
      </c>
      <c r="D2998">
        <v>25</v>
      </c>
      <c r="E2998">
        <v>15.304347826087</v>
      </c>
      <c r="F2998">
        <v>9.6956521739130395</v>
      </c>
      <c r="G2998">
        <v>0.63352272727272696</v>
      </c>
      <c r="H2998" t="s">
        <v>81</v>
      </c>
    </row>
    <row r="2999" spans="1:8" x14ac:dyDescent="0.25">
      <c r="A2999" s="1">
        <v>44105</v>
      </c>
      <c r="B2999" t="s">
        <v>160</v>
      </c>
      <c r="C2999" t="s">
        <v>50</v>
      </c>
      <c r="D2999">
        <v>86</v>
      </c>
      <c r="E2999">
        <v>88.956521739130395</v>
      </c>
      <c r="F2999">
        <v>-2.9565217391304399</v>
      </c>
      <c r="G2999">
        <v>-3.3235581622678402E-2</v>
      </c>
      <c r="H2999" t="s">
        <v>81</v>
      </c>
    </row>
    <row r="3000" spans="1:8" x14ac:dyDescent="0.25">
      <c r="A3000" s="1">
        <v>44105</v>
      </c>
      <c r="B3000" t="s">
        <v>13</v>
      </c>
      <c r="C3000" t="s">
        <v>46</v>
      </c>
      <c r="D3000">
        <v>183</v>
      </c>
      <c r="E3000">
        <v>180.78260869565199</v>
      </c>
      <c r="F3000">
        <v>2.2173913043478102</v>
      </c>
      <c r="G3000">
        <v>1.22655122655122E-2</v>
      </c>
      <c r="H3000" t="s">
        <v>81</v>
      </c>
    </row>
    <row r="3001" spans="1:8" x14ac:dyDescent="0.25">
      <c r="A3001" s="1">
        <v>44105</v>
      </c>
      <c r="B3001" t="s">
        <v>13</v>
      </c>
      <c r="C3001" t="s">
        <v>47</v>
      </c>
      <c r="D3001">
        <v>91</v>
      </c>
      <c r="E3001">
        <v>96.608695652173907</v>
      </c>
      <c r="F3001">
        <v>-5.6086956521739202</v>
      </c>
      <c r="G3001">
        <v>-5.8055805580558097E-2</v>
      </c>
      <c r="H3001" t="s">
        <v>81</v>
      </c>
    </row>
    <row r="3002" spans="1:8" x14ac:dyDescent="0.25">
      <c r="A3002" s="1">
        <v>44105</v>
      </c>
      <c r="B3002" t="s">
        <v>13</v>
      </c>
      <c r="C3002" t="s">
        <v>48</v>
      </c>
      <c r="D3002">
        <v>80</v>
      </c>
      <c r="E3002">
        <v>80.347826086956502</v>
      </c>
      <c r="F3002">
        <v>-0.34782608695653</v>
      </c>
      <c r="G3002">
        <v>-4.32900432900444E-3</v>
      </c>
      <c r="H3002" t="s">
        <v>81</v>
      </c>
    </row>
    <row r="3003" spans="1:8" x14ac:dyDescent="0.25">
      <c r="A3003" s="1">
        <v>44105</v>
      </c>
      <c r="B3003" t="s">
        <v>13</v>
      </c>
      <c r="C3003" t="s">
        <v>50</v>
      </c>
      <c r="D3003">
        <v>93</v>
      </c>
      <c r="E3003">
        <v>98.521739130434796</v>
      </c>
      <c r="F3003">
        <v>-5.5217391304347796</v>
      </c>
      <c r="G3003">
        <v>-5.6045895851721102E-2</v>
      </c>
      <c r="H3003" t="s">
        <v>81</v>
      </c>
    </row>
    <row r="3004" spans="1:8" x14ac:dyDescent="0.25">
      <c r="A3004" s="1">
        <v>44105</v>
      </c>
      <c r="B3004" t="s">
        <v>95</v>
      </c>
      <c r="C3004" t="s">
        <v>46</v>
      </c>
      <c r="D3004">
        <v>737</v>
      </c>
      <c r="E3004">
        <v>639.91304347826099</v>
      </c>
      <c r="F3004">
        <v>97.086956521739097</v>
      </c>
      <c r="G3004">
        <v>0.15171898355754901</v>
      </c>
      <c r="H3004" t="s">
        <v>81</v>
      </c>
    </row>
    <row r="3005" spans="1:8" x14ac:dyDescent="0.25">
      <c r="A3005" s="1">
        <v>44105</v>
      </c>
      <c r="B3005" t="s">
        <v>95</v>
      </c>
      <c r="C3005" t="s">
        <v>47</v>
      </c>
      <c r="D3005">
        <v>288</v>
      </c>
      <c r="E3005">
        <v>285.04347826087002</v>
      </c>
      <c r="F3005">
        <v>2.9565217391304399</v>
      </c>
      <c r="G3005">
        <v>1.0372178157413099E-2</v>
      </c>
      <c r="H3005" t="s">
        <v>81</v>
      </c>
    </row>
    <row r="3006" spans="1:8" x14ac:dyDescent="0.25">
      <c r="A3006" s="1">
        <v>44105</v>
      </c>
      <c r="B3006" t="s">
        <v>95</v>
      </c>
      <c r="C3006" t="s">
        <v>48</v>
      </c>
      <c r="D3006">
        <v>224</v>
      </c>
      <c r="E3006">
        <v>230.52173913043501</v>
      </c>
      <c r="F3006">
        <v>-6.5217391304347796</v>
      </c>
      <c r="G3006">
        <v>-2.8291210863824998E-2</v>
      </c>
      <c r="H3006" t="s">
        <v>81</v>
      </c>
    </row>
    <row r="3007" spans="1:8" x14ac:dyDescent="0.25">
      <c r="A3007" s="1">
        <v>44105</v>
      </c>
      <c r="B3007" t="s">
        <v>95</v>
      </c>
      <c r="C3007" t="s">
        <v>50</v>
      </c>
      <c r="D3007">
        <v>306</v>
      </c>
      <c r="E3007">
        <v>298.43478260869603</v>
      </c>
      <c r="F3007">
        <v>7.5652173913043201</v>
      </c>
      <c r="G3007">
        <v>2.5349650349650199E-2</v>
      </c>
      <c r="H3007" t="s">
        <v>81</v>
      </c>
    </row>
    <row r="3008" spans="1:8" x14ac:dyDescent="0.25">
      <c r="A3008" s="1">
        <v>44105</v>
      </c>
      <c r="B3008" t="s">
        <v>96</v>
      </c>
      <c r="C3008" t="s">
        <v>46</v>
      </c>
      <c r="D3008">
        <v>357</v>
      </c>
      <c r="E3008">
        <v>365.39130434782601</v>
      </c>
      <c r="F3008">
        <v>-8.3913043478261198</v>
      </c>
      <c r="G3008">
        <v>-2.2965254640647401E-2</v>
      </c>
      <c r="H3008" t="s">
        <v>81</v>
      </c>
    </row>
    <row r="3009" spans="1:8" x14ac:dyDescent="0.25">
      <c r="A3009" s="1">
        <v>44105</v>
      </c>
      <c r="B3009" t="s">
        <v>96</v>
      </c>
      <c r="C3009" t="s">
        <v>47</v>
      </c>
      <c r="D3009">
        <v>467</v>
      </c>
      <c r="E3009">
        <v>573.91304347826099</v>
      </c>
      <c r="F3009">
        <v>-106.913043478261</v>
      </c>
      <c r="G3009">
        <v>-0.186287878787879</v>
      </c>
      <c r="H3009" t="s">
        <v>81</v>
      </c>
    </row>
    <row r="3010" spans="1:8" x14ac:dyDescent="0.25">
      <c r="A3010" s="1">
        <v>44105</v>
      </c>
      <c r="B3010" t="s">
        <v>96</v>
      </c>
      <c r="C3010" t="s">
        <v>48</v>
      </c>
      <c r="D3010">
        <v>335</v>
      </c>
      <c r="E3010">
        <v>288.86956521739103</v>
      </c>
      <c r="F3010">
        <v>46.130434782608702</v>
      </c>
      <c r="G3010">
        <v>0.15969295605057199</v>
      </c>
      <c r="H3010" t="s">
        <v>81</v>
      </c>
    </row>
    <row r="3011" spans="1:8" x14ac:dyDescent="0.25">
      <c r="A3011" s="1">
        <v>44105</v>
      </c>
      <c r="B3011" t="s">
        <v>96</v>
      </c>
      <c r="C3011" t="s">
        <v>50</v>
      </c>
      <c r="D3011">
        <v>667</v>
      </c>
      <c r="E3011">
        <v>683.91304347826099</v>
      </c>
      <c r="F3011">
        <v>-16.913043478260899</v>
      </c>
      <c r="G3011">
        <v>-2.47298156389066E-2</v>
      </c>
      <c r="H3011" t="s">
        <v>81</v>
      </c>
    </row>
    <row r="3012" spans="1:8" x14ac:dyDescent="0.25">
      <c r="A3012" s="1">
        <v>44105</v>
      </c>
      <c r="B3012" t="s">
        <v>161</v>
      </c>
      <c r="C3012" t="s">
        <v>46</v>
      </c>
      <c r="D3012">
        <v>56</v>
      </c>
      <c r="E3012">
        <v>46.869565217391298</v>
      </c>
      <c r="F3012">
        <v>9.1304347826087007</v>
      </c>
      <c r="G3012">
        <v>0.19480519480519501</v>
      </c>
      <c r="H3012" t="s">
        <v>81</v>
      </c>
    </row>
    <row r="3013" spans="1:8" x14ac:dyDescent="0.25">
      <c r="A3013" s="1">
        <v>44105</v>
      </c>
      <c r="B3013" t="s">
        <v>161</v>
      </c>
      <c r="C3013" t="s">
        <v>47</v>
      </c>
      <c r="D3013">
        <v>157</v>
      </c>
      <c r="E3013">
        <v>147.304347826087</v>
      </c>
      <c r="F3013">
        <v>9.6956521739130306</v>
      </c>
      <c r="G3013">
        <v>6.5820543093270303E-2</v>
      </c>
      <c r="H3013" t="s">
        <v>81</v>
      </c>
    </row>
    <row r="3014" spans="1:8" x14ac:dyDescent="0.25">
      <c r="A3014" s="1">
        <v>44105</v>
      </c>
      <c r="B3014" t="s">
        <v>161</v>
      </c>
      <c r="C3014" t="s">
        <v>48</v>
      </c>
      <c r="D3014">
        <v>60</v>
      </c>
      <c r="E3014">
        <v>52.6086956521739</v>
      </c>
      <c r="F3014">
        <v>7.3913043478260896</v>
      </c>
      <c r="G3014">
        <v>0.14049586776859499</v>
      </c>
      <c r="H3014" t="s">
        <v>81</v>
      </c>
    </row>
    <row r="3015" spans="1:8" x14ac:dyDescent="0.25">
      <c r="A3015" s="1">
        <v>44105</v>
      </c>
      <c r="B3015" t="s">
        <v>161</v>
      </c>
      <c r="C3015" t="s">
        <v>50</v>
      </c>
      <c r="D3015">
        <v>486</v>
      </c>
      <c r="E3015">
        <v>401.73913043478302</v>
      </c>
      <c r="F3015">
        <v>84.260869565217405</v>
      </c>
      <c r="G3015">
        <v>0.20974025974026</v>
      </c>
      <c r="H3015" t="s">
        <v>81</v>
      </c>
    </row>
    <row r="3016" spans="1:8" x14ac:dyDescent="0.25">
      <c r="A3016" s="1">
        <v>44136</v>
      </c>
      <c r="B3016" t="s">
        <v>80</v>
      </c>
      <c r="C3016" t="s">
        <v>46</v>
      </c>
      <c r="D3016">
        <v>4677</v>
      </c>
      <c r="E3016">
        <v>4514</v>
      </c>
      <c r="F3016">
        <v>163</v>
      </c>
      <c r="G3016">
        <v>3.6109880372175503E-2</v>
      </c>
      <c r="H3016" t="s">
        <v>81</v>
      </c>
    </row>
    <row r="3017" spans="1:8" x14ac:dyDescent="0.25">
      <c r="A3017" s="1">
        <v>44136</v>
      </c>
      <c r="B3017" t="s">
        <v>80</v>
      </c>
      <c r="C3017" t="s">
        <v>47</v>
      </c>
      <c r="D3017">
        <v>4363</v>
      </c>
      <c r="E3017">
        <v>5207</v>
      </c>
      <c r="F3017">
        <v>-844</v>
      </c>
      <c r="G3017">
        <v>-0.16208949491069699</v>
      </c>
      <c r="H3017" t="s">
        <v>81</v>
      </c>
    </row>
    <row r="3018" spans="1:8" x14ac:dyDescent="0.25">
      <c r="A3018" s="1">
        <v>44136</v>
      </c>
      <c r="B3018" t="s">
        <v>80</v>
      </c>
      <c r="C3018" t="s">
        <v>48</v>
      </c>
      <c r="D3018">
        <v>3359</v>
      </c>
      <c r="E3018">
        <v>2952</v>
      </c>
      <c r="F3018">
        <v>407</v>
      </c>
      <c r="G3018">
        <v>0.137872628726287</v>
      </c>
      <c r="H3018" t="s">
        <v>81</v>
      </c>
    </row>
    <row r="3019" spans="1:8" x14ac:dyDescent="0.25">
      <c r="A3019" s="1">
        <v>44136</v>
      </c>
      <c r="B3019" t="s">
        <v>80</v>
      </c>
      <c r="C3019" t="s">
        <v>49</v>
      </c>
      <c r="D3019">
        <v>1350</v>
      </c>
      <c r="E3019">
        <v>1654</v>
      </c>
      <c r="F3019">
        <v>-304</v>
      </c>
      <c r="G3019">
        <v>-0.183796856106409</v>
      </c>
      <c r="H3019" t="s">
        <v>81</v>
      </c>
    </row>
    <row r="3020" spans="1:8" x14ac:dyDescent="0.25">
      <c r="A3020" s="1">
        <v>44136</v>
      </c>
      <c r="B3020" t="s">
        <v>80</v>
      </c>
      <c r="C3020" t="s">
        <v>50</v>
      </c>
      <c r="D3020">
        <v>9837</v>
      </c>
      <c r="E3020">
        <v>9622</v>
      </c>
      <c r="F3020">
        <v>215</v>
      </c>
      <c r="G3020">
        <v>2.2344626896695099E-2</v>
      </c>
      <c r="H3020" t="s">
        <v>81</v>
      </c>
    </row>
    <row r="3021" spans="1:8" x14ac:dyDescent="0.25">
      <c r="A3021" s="1">
        <v>44136</v>
      </c>
      <c r="B3021" t="s">
        <v>145</v>
      </c>
      <c r="C3021" t="s">
        <v>46</v>
      </c>
      <c r="D3021">
        <v>159</v>
      </c>
      <c r="E3021">
        <v>135</v>
      </c>
      <c r="F3021">
        <v>24</v>
      </c>
      <c r="G3021">
        <v>0.17777777777777801</v>
      </c>
      <c r="H3021" t="s">
        <v>81</v>
      </c>
    </row>
    <row r="3022" spans="1:8" x14ac:dyDescent="0.25">
      <c r="A3022" s="1">
        <v>44136</v>
      </c>
      <c r="B3022" t="s">
        <v>145</v>
      </c>
      <c r="C3022" t="s">
        <v>47</v>
      </c>
      <c r="D3022">
        <v>197</v>
      </c>
      <c r="E3022">
        <v>194</v>
      </c>
      <c r="F3022">
        <v>3</v>
      </c>
      <c r="G3022">
        <v>1.54639175257732E-2</v>
      </c>
      <c r="H3022" t="s">
        <v>81</v>
      </c>
    </row>
    <row r="3023" spans="1:8" x14ac:dyDescent="0.25">
      <c r="A3023" s="1">
        <v>44136</v>
      </c>
      <c r="B3023" t="s">
        <v>145</v>
      </c>
      <c r="C3023" t="s">
        <v>48</v>
      </c>
      <c r="D3023">
        <v>112</v>
      </c>
      <c r="E3023">
        <v>94</v>
      </c>
      <c r="F3023">
        <v>18</v>
      </c>
      <c r="G3023">
        <v>0.19148936170212799</v>
      </c>
      <c r="H3023" t="s">
        <v>81</v>
      </c>
    </row>
    <row r="3024" spans="1:8" x14ac:dyDescent="0.25">
      <c r="A3024" s="1">
        <v>44136</v>
      </c>
      <c r="B3024" t="s">
        <v>145</v>
      </c>
      <c r="C3024" t="s">
        <v>50</v>
      </c>
      <c r="D3024">
        <v>302</v>
      </c>
      <c r="E3024">
        <v>274</v>
      </c>
      <c r="F3024">
        <v>28</v>
      </c>
      <c r="G3024">
        <v>0.102189781021898</v>
      </c>
      <c r="H3024" t="s">
        <v>81</v>
      </c>
    </row>
    <row r="3025" spans="1:8" x14ac:dyDescent="0.25">
      <c r="A3025" s="1">
        <v>44136</v>
      </c>
      <c r="B3025" t="s">
        <v>83</v>
      </c>
      <c r="C3025" t="s">
        <v>46</v>
      </c>
      <c r="D3025">
        <v>27</v>
      </c>
      <c r="E3025">
        <v>28</v>
      </c>
      <c r="F3025">
        <v>-1</v>
      </c>
      <c r="G3025">
        <v>-3.5714285714285698E-2</v>
      </c>
      <c r="H3025" t="s">
        <v>81</v>
      </c>
    </row>
    <row r="3026" spans="1:8" x14ac:dyDescent="0.25">
      <c r="A3026" s="1">
        <v>44136</v>
      </c>
      <c r="B3026" t="s">
        <v>83</v>
      </c>
      <c r="C3026" t="s">
        <v>47</v>
      </c>
      <c r="D3026">
        <v>46</v>
      </c>
      <c r="E3026">
        <v>69</v>
      </c>
      <c r="F3026">
        <v>-23</v>
      </c>
      <c r="G3026">
        <v>-0.33333333333333298</v>
      </c>
      <c r="H3026" t="s">
        <v>81</v>
      </c>
    </row>
    <row r="3027" spans="1:8" x14ac:dyDescent="0.25">
      <c r="A3027" s="1">
        <v>44136</v>
      </c>
      <c r="B3027" t="s">
        <v>83</v>
      </c>
      <c r="C3027" t="s">
        <v>48</v>
      </c>
      <c r="D3027">
        <v>61</v>
      </c>
      <c r="E3027">
        <v>48</v>
      </c>
      <c r="F3027">
        <v>13</v>
      </c>
      <c r="G3027">
        <v>0.27083333333333298</v>
      </c>
      <c r="H3027" t="s">
        <v>81</v>
      </c>
    </row>
    <row r="3028" spans="1:8" x14ac:dyDescent="0.25">
      <c r="A3028" s="1">
        <v>44136</v>
      </c>
      <c r="B3028" t="s">
        <v>83</v>
      </c>
      <c r="C3028" t="s">
        <v>50</v>
      </c>
      <c r="D3028">
        <v>76</v>
      </c>
      <c r="E3028">
        <v>59</v>
      </c>
      <c r="F3028">
        <v>17</v>
      </c>
      <c r="G3028">
        <v>0.28813559322033899</v>
      </c>
      <c r="H3028" t="s">
        <v>81</v>
      </c>
    </row>
    <row r="3029" spans="1:8" x14ac:dyDescent="0.25">
      <c r="A3029" s="1">
        <v>44136</v>
      </c>
      <c r="B3029" t="s">
        <v>84</v>
      </c>
      <c r="C3029" t="s">
        <v>46</v>
      </c>
      <c r="D3029">
        <v>196</v>
      </c>
      <c r="E3029">
        <v>200</v>
      </c>
      <c r="F3029">
        <v>-4</v>
      </c>
      <c r="G3029">
        <v>-0.02</v>
      </c>
      <c r="H3029" t="s">
        <v>81</v>
      </c>
    </row>
    <row r="3030" spans="1:8" x14ac:dyDescent="0.25">
      <c r="A3030" s="1">
        <v>44136</v>
      </c>
      <c r="B3030" t="s">
        <v>84</v>
      </c>
      <c r="C3030" t="s">
        <v>47</v>
      </c>
      <c r="D3030">
        <v>53</v>
      </c>
      <c r="E3030">
        <v>74</v>
      </c>
      <c r="F3030">
        <v>-21</v>
      </c>
      <c r="G3030">
        <v>-0.28378378378378399</v>
      </c>
      <c r="H3030" t="s">
        <v>81</v>
      </c>
    </row>
    <row r="3031" spans="1:8" x14ac:dyDescent="0.25">
      <c r="A3031" s="1">
        <v>44136</v>
      </c>
      <c r="B3031" t="s">
        <v>84</v>
      </c>
      <c r="C3031" t="s">
        <v>48</v>
      </c>
      <c r="D3031">
        <v>144</v>
      </c>
      <c r="E3031">
        <v>123</v>
      </c>
      <c r="F3031">
        <v>21</v>
      </c>
      <c r="G3031">
        <v>0.17073170731707299</v>
      </c>
      <c r="H3031" t="s">
        <v>81</v>
      </c>
    </row>
    <row r="3032" spans="1:8" x14ac:dyDescent="0.25">
      <c r="A3032" s="1">
        <v>44136</v>
      </c>
      <c r="B3032" t="s">
        <v>84</v>
      </c>
      <c r="C3032" t="s">
        <v>50</v>
      </c>
      <c r="D3032">
        <v>10</v>
      </c>
      <c r="E3032">
        <v>10</v>
      </c>
      <c r="F3032">
        <v>0</v>
      </c>
      <c r="G3032">
        <v>0</v>
      </c>
      <c r="H3032" t="s">
        <v>81</v>
      </c>
    </row>
    <row r="3033" spans="1:8" x14ac:dyDescent="0.25">
      <c r="A3033" s="1">
        <v>44136</v>
      </c>
      <c r="B3033" t="s">
        <v>85</v>
      </c>
      <c r="C3033" t="s">
        <v>46</v>
      </c>
      <c r="D3033">
        <v>123</v>
      </c>
      <c r="E3033">
        <v>132</v>
      </c>
      <c r="F3033">
        <v>-9</v>
      </c>
      <c r="G3033">
        <v>-6.8181818181818205E-2</v>
      </c>
      <c r="H3033" t="s">
        <v>81</v>
      </c>
    </row>
    <row r="3034" spans="1:8" x14ac:dyDescent="0.25">
      <c r="A3034" s="1">
        <v>44136</v>
      </c>
      <c r="B3034" t="s">
        <v>85</v>
      </c>
      <c r="C3034" t="s">
        <v>47</v>
      </c>
      <c r="D3034">
        <v>228</v>
      </c>
      <c r="E3034">
        <v>240</v>
      </c>
      <c r="F3034">
        <v>-12</v>
      </c>
      <c r="G3034">
        <v>-0.05</v>
      </c>
      <c r="H3034" t="s">
        <v>81</v>
      </c>
    </row>
    <row r="3035" spans="1:8" x14ac:dyDescent="0.25">
      <c r="A3035" s="1">
        <v>44136</v>
      </c>
      <c r="B3035" t="s">
        <v>85</v>
      </c>
      <c r="C3035" t="s">
        <v>48</v>
      </c>
      <c r="D3035">
        <v>161</v>
      </c>
      <c r="E3035">
        <v>138</v>
      </c>
      <c r="F3035">
        <v>23</v>
      </c>
      <c r="G3035">
        <v>0.16666666666666699</v>
      </c>
      <c r="H3035" t="s">
        <v>81</v>
      </c>
    </row>
    <row r="3036" spans="1:8" x14ac:dyDescent="0.25">
      <c r="A3036" s="1">
        <v>44136</v>
      </c>
      <c r="B3036" t="s">
        <v>85</v>
      </c>
      <c r="C3036" t="s">
        <v>49</v>
      </c>
      <c r="D3036">
        <v>877</v>
      </c>
      <c r="E3036">
        <v>1175</v>
      </c>
      <c r="F3036">
        <v>-298</v>
      </c>
      <c r="G3036">
        <v>-0.25361702127659602</v>
      </c>
      <c r="H3036" t="s">
        <v>81</v>
      </c>
    </row>
    <row r="3037" spans="1:8" x14ac:dyDescent="0.25">
      <c r="A3037" s="1">
        <v>44136</v>
      </c>
      <c r="B3037" t="s">
        <v>85</v>
      </c>
      <c r="C3037" t="s">
        <v>50</v>
      </c>
      <c r="D3037">
        <v>2066</v>
      </c>
      <c r="E3037">
        <v>1711</v>
      </c>
      <c r="F3037">
        <v>355</v>
      </c>
      <c r="G3037">
        <v>0.20748100526008201</v>
      </c>
      <c r="H3037" t="s">
        <v>81</v>
      </c>
    </row>
    <row r="3038" spans="1:8" x14ac:dyDescent="0.25">
      <c r="A3038" s="1">
        <v>44136</v>
      </c>
      <c r="B3038" t="s">
        <v>146</v>
      </c>
      <c r="C3038" t="s">
        <v>46</v>
      </c>
      <c r="D3038">
        <v>23</v>
      </c>
      <c r="E3038">
        <v>19</v>
      </c>
      <c r="F3038">
        <v>4</v>
      </c>
      <c r="G3038">
        <v>0.21052631578947401</v>
      </c>
      <c r="H3038" t="s">
        <v>81</v>
      </c>
    </row>
    <row r="3039" spans="1:8" x14ac:dyDescent="0.25">
      <c r="A3039" s="1">
        <v>44136</v>
      </c>
      <c r="B3039" t="s">
        <v>146</v>
      </c>
      <c r="C3039" t="s">
        <v>47</v>
      </c>
      <c r="D3039">
        <v>30</v>
      </c>
      <c r="E3039">
        <v>49</v>
      </c>
      <c r="F3039">
        <v>-19</v>
      </c>
      <c r="G3039">
        <v>-0.38775510204081598</v>
      </c>
      <c r="H3039" t="s">
        <v>81</v>
      </c>
    </row>
    <row r="3040" spans="1:8" x14ac:dyDescent="0.25">
      <c r="A3040" s="1">
        <v>44136</v>
      </c>
      <c r="B3040" t="s">
        <v>146</v>
      </c>
      <c r="C3040" t="s">
        <v>48</v>
      </c>
      <c r="D3040">
        <v>22</v>
      </c>
      <c r="E3040">
        <v>16</v>
      </c>
      <c r="F3040">
        <v>6</v>
      </c>
      <c r="G3040">
        <v>0.375</v>
      </c>
      <c r="H3040" t="s">
        <v>81</v>
      </c>
    </row>
    <row r="3041" spans="1:8" x14ac:dyDescent="0.25">
      <c r="A3041" s="1">
        <v>44136</v>
      </c>
      <c r="B3041" t="s">
        <v>146</v>
      </c>
      <c r="C3041" t="s">
        <v>49</v>
      </c>
      <c r="D3041">
        <v>68</v>
      </c>
      <c r="E3041">
        <v>68</v>
      </c>
      <c r="F3041">
        <v>0</v>
      </c>
      <c r="G3041">
        <v>0</v>
      </c>
      <c r="H3041" t="s">
        <v>81</v>
      </c>
    </row>
    <row r="3042" spans="1:8" x14ac:dyDescent="0.25">
      <c r="A3042" s="1">
        <v>44136</v>
      </c>
      <c r="B3042" t="s">
        <v>146</v>
      </c>
      <c r="C3042" t="s">
        <v>50</v>
      </c>
      <c r="D3042">
        <v>60</v>
      </c>
      <c r="E3042">
        <v>40</v>
      </c>
      <c r="F3042">
        <v>20</v>
      </c>
      <c r="G3042">
        <v>0.5</v>
      </c>
      <c r="H3042" t="s">
        <v>81</v>
      </c>
    </row>
    <row r="3043" spans="1:8" x14ac:dyDescent="0.25">
      <c r="A3043" s="1">
        <v>44136</v>
      </c>
      <c r="B3043" t="s">
        <v>86</v>
      </c>
      <c r="C3043" t="s">
        <v>46</v>
      </c>
      <c r="D3043">
        <v>618</v>
      </c>
      <c r="E3043">
        <v>617</v>
      </c>
      <c r="F3043">
        <v>1</v>
      </c>
      <c r="G3043">
        <v>1.6207455429497601E-3</v>
      </c>
      <c r="H3043" t="s">
        <v>81</v>
      </c>
    </row>
    <row r="3044" spans="1:8" x14ac:dyDescent="0.25">
      <c r="A3044" s="1">
        <v>44136</v>
      </c>
      <c r="B3044" t="s">
        <v>86</v>
      </c>
      <c r="C3044" t="s">
        <v>47</v>
      </c>
      <c r="D3044">
        <v>479</v>
      </c>
      <c r="E3044">
        <v>578</v>
      </c>
      <c r="F3044">
        <v>-99</v>
      </c>
      <c r="G3044">
        <v>-0.17128027681660901</v>
      </c>
      <c r="H3044" t="s">
        <v>81</v>
      </c>
    </row>
    <row r="3045" spans="1:8" x14ac:dyDescent="0.25">
      <c r="A3045" s="1">
        <v>44136</v>
      </c>
      <c r="B3045" t="s">
        <v>86</v>
      </c>
      <c r="C3045" t="s">
        <v>48</v>
      </c>
      <c r="D3045">
        <v>412</v>
      </c>
      <c r="E3045">
        <v>364</v>
      </c>
      <c r="F3045">
        <v>48</v>
      </c>
      <c r="G3045">
        <v>0.13186813186813201</v>
      </c>
      <c r="H3045" t="s">
        <v>81</v>
      </c>
    </row>
    <row r="3046" spans="1:8" x14ac:dyDescent="0.25">
      <c r="A3046" s="1">
        <v>44136</v>
      </c>
      <c r="B3046" t="s">
        <v>86</v>
      </c>
      <c r="C3046" t="s">
        <v>49</v>
      </c>
      <c r="D3046">
        <v>405</v>
      </c>
      <c r="E3046">
        <v>411</v>
      </c>
      <c r="F3046">
        <v>-6</v>
      </c>
      <c r="G3046">
        <v>-1.4598540145985399E-2</v>
      </c>
      <c r="H3046" t="s">
        <v>81</v>
      </c>
    </row>
    <row r="3047" spans="1:8" x14ac:dyDescent="0.25">
      <c r="A3047" s="1">
        <v>44136</v>
      </c>
      <c r="B3047" t="s">
        <v>86</v>
      </c>
      <c r="C3047" t="s">
        <v>50</v>
      </c>
      <c r="D3047">
        <v>1219</v>
      </c>
      <c r="E3047">
        <v>1177</v>
      </c>
      <c r="F3047">
        <v>42</v>
      </c>
      <c r="G3047">
        <v>3.56839422259983E-2</v>
      </c>
      <c r="H3047" t="s">
        <v>81</v>
      </c>
    </row>
    <row r="3048" spans="1:8" x14ac:dyDescent="0.25">
      <c r="A3048" s="1">
        <v>44136</v>
      </c>
      <c r="B3048" t="s">
        <v>87</v>
      </c>
      <c r="C3048" t="s">
        <v>46</v>
      </c>
      <c r="D3048">
        <v>19</v>
      </c>
      <c r="E3048">
        <v>28</v>
      </c>
      <c r="F3048">
        <v>-9</v>
      </c>
      <c r="G3048">
        <v>-0.32142857142857101</v>
      </c>
      <c r="H3048" t="s">
        <v>81</v>
      </c>
    </row>
    <row r="3049" spans="1:8" x14ac:dyDescent="0.25">
      <c r="A3049" s="1">
        <v>44136</v>
      </c>
      <c r="B3049" t="s">
        <v>87</v>
      </c>
      <c r="C3049" t="s">
        <v>47</v>
      </c>
      <c r="D3049">
        <v>121</v>
      </c>
      <c r="E3049">
        <v>113</v>
      </c>
      <c r="F3049">
        <v>8</v>
      </c>
      <c r="G3049">
        <v>7.0796460176991094E-2</v>
      </c>
      <c r="H3049" t="s">
        <v>81</v>
      </c>
    </row>
    <row r="3050" spans="1:8" x14ac:dyDescent="0.25">
      <c r="A3050" s="1">
        <v>44136</v>
      </c>
      <c r="B3050" t="s">
        <v>87</v>
      </c>
      <c r="C3050" t="s">
        <v>48</v>
      </c>
      <c r="D3050">
        <v>68</v>
      </c>
      <c r="E3050">
        <v>40</v>
      </c>
      <c r="F3050">
        <v>28</v>
      </c>
      <c r="G3050">
        <v>0.7</v>
      </c>
      <c r="H3050" t="s">
        <v>81</v>
      </c>
    </row>
    <row r="3051" spans="1:8" x14ac:dyDescent="0.25">
      <c r="A3051" s="1">
        <v>44136</v>
      </c>
      <c r="B3051" t="s">
        <v>87</v>
      </c>
      <c r="C3051" t="s">
        <v>50</v>
      </c>
      <c r="D3051">
        <v>64</v>
      </c>
      <c r="E3051">
        <v>79</v>
      </c>
      <c r="F3051">
        <v>-15</v>
      </c>
      <c r="G3051">
        <v>-0.189873417721519</v>
      </c>
      <c r="H3051" t="s">
        <v>81</v>
      </c>
    </row>
    <row r="3052" spans="1:8" x14ac:dyDescent="0.25">
      <c r="A3052" s="1">
        <v>44136</v>
      </c>
      <c r="B3052" t="s">
        <v>88</v>
      </c>
      <c r="C3052" t="s">
        <v>46</v>
      </c>
      <c r="D3052">
        <v>227</v>
      </c>
      <c r="E3052">
        <v>195</v>
      </c>
      <c r="F3052">
        <v>32</v>
      </c>
      <c r="G3052">
        <v>0.16410256410256399</v>
      </c>
      <c r="H3052" t="s">
        <v>81</v>
      </c>
    </row>
    <row r="3053" spans="1:8" x14ac:dyDescent="0.25">
      <c r="A3053" s="1">
        <v>44136</v>
      </c>
      <c r="B3053" t="s">
        <v>88</v>
      </c>
      <c r="C3053" t="s">
        <v>47</v>
      </c>
      <c r="D3053">
        <v>265</v>
      </c>
      <c r="E3053">
        <v>297</v>
      </c>
      <c r="F3053">
        <v>-32</v>
      </c>
      <c r="G3053">
        <v>-0.107744107744108</v>
      </c>
      <c r="H3053" t="s">
        <v>81</v>
      </c>
    </row>
    <row r="3054" spans="1:8" x14ac:dyDescent="0.25">
      <c r="A3054" s="1">
        <v>44136</v>
      </c>
      <c r="B3054" t="s">
        <v>88</v>
      </c>
      <c r="C3054" t="s">
        <v>48</v>
      </c>
      <c r="D3054">
        <v>189</v>
      </c>
      <c r="E3054">
        <v>141</v>
      </c>
      <c r="F3054">
        <v>48</v>
      </c>
      <c r="G3054">
        <v>0.340425531914894</v>
      </c>
      <c r="H3054" t="s">
        <v>81</v>
      </c>
    </row>
    <row r="3055" spans="1:8" x14ac:dyDescent="0.25">
      <c r="A3055" s="1">
        <v>44136</v>
      </c>
      <c r="B3055" t="s">
        <v>88</v>
      </c>
      <c r="C3055" t="s">
        <v>49</v>
      </c>
      <c r="D3055">
        <v>68</v>
      </c>
      <c r="E3055">
        <v>68</v>
      </c>
      <c r="F3055">
        <v>0</v>
      </c>
      <c r="G3055">
        <v>0</v>
      </c>
      <c r="H3055" t="s">
        <v>81</v>
      </c>
    </row>
    <row r="3056" spans="1:8" x14ac:dyDescent="0.25">
      <c r="A3056" s="1">
        <v>44136</v>
      </c>
      <c r="B3056" t="s">
        <v>88</v>
      </c>
      <c r="C3056" t="s">
        <v>50</v>
      </c>
      <c r="D3056">
        <v>642</v>
      </c>
      <c r="E3056">
        <v>645</v>
      </c>
      <c r="F3056">
        <v>-3</v>
      </c>
      <c r="G3056">
        <v>-4.65116279069767E-3</v>
      </c>
      <c r="H3056" t="s">
        <v>81</v>
      </c>
    </row>
    <row r="3057" spans="1:8" x14ac:dyDescent="0.25">
      <c r="A3057" s="1">
        <v>44136</v>
      </c>
      <c r="B3057" t="s">
        <v>89</v>
      </c>
      <c r="C3057" t="s">
        <v>46</v>
      </c>
      <c r="D3057">
        <v>582</v>
      </c>
      <c r="E3057">
        <v>556</v>
      </c>
      <c r="F3057">
        <v>26</v>
      </c>
      <c r="G3057">
        <v>4.6762589928057603E-2</v>
      </c>
      <c r="H3057" t="s">
        <v>81</v>
      </c>
    </row>
    <row r="3058" spans="1:8" x14ac:dyDescent="0.25">
      <c r="A3058" s="1">
        <v>44136</v>
      </c>
      <c r="B3058" t="s">
        <v>89</v>
      </c>
      <c r="C3058" t="s">
        <v>47</v>
      </c>
      <c r="D3058">
        <v>464</v>
      </c>
      <c r="E3058">
        <v>613</v>
      </c>
      <c r="F3058">
        <v>-149</v>
      </c>
      <c r="G3058">
        <v>-0.243066884176183</v>
      </c>
      <c r="H3058" t="s">
        <v>81</v>
      </c>
    </row>
    <row r="3059" spans="1:8" x14ac:dyDescent="0.25">
      <c r="A3059" s="1">
        <v>44136</v>
      </c>
      <c r="B3059" t="s">
        <v>89</v>
      </c>
      <c r="C3059" t="s">
        <v>48</v>
      </c>
      <c r="D3059">
        <v>312</v>
      </c>
      <c r="E3059">
        <v>287</v>
      </c>
      <c r="F3059">
        <v>25</v>
      </c>
      <c r="G3059">
        <v>8.7108013937282194E-2</v>
      </c>
      <c r="H3059" t="s">
        <v>81</v>
      </c>
    </row>
    <row r="3060" spans="1:8" x14ac:dyDescent="0.25">
      <c r="A3060" s="1">
        <v>44136</v>
      </c>
      <c r="B3060" t="s">
        <v>89</v>
      </c>
      <c r="C3060" t="s">
        <v>50</v>
      </c>
      <c r="D3060">
        <v>555</v>
      </c>
      <c r="E3060">
        <v>587</v>
      </c>
      <c r="F3060">
        <v>-32</v>
      </c>
      <c r="G3060">
        <v>-5.4514480408858597E-2</v>
      </c>
      <c r="H3060" t="s">
        <v>81</v>
      </c>
    </row>
    <row r="3061" spans="1:8" x14ac:dyDescent="0.25">
      <c r="A3061" s="1">
        <v>44136</v>
      </c>
      <c r="B3061" t="s">
        <v>90</v>
      </c>
      <c r="C3061" t="s">
        <v>46</v>
      </c>
      <c r="D3061">
        <v>81</v>
      </c>
      <c r="E3061">
        <v>68</v>
      </c>
      <c r="F3061">
        <v>13</v>
      </c>
      <c r="G3061">
        <v>0.191176470588235</v>
      </c>
      <c r="H3061" t="s">
        <v>81</v>
      </c>
    </row>
    <row r="3062" spans="1:8" x14ac:dyDescent="0.25">
      <c r="A3062" s="1">
        <v>44136</v>
      </c>
      <c r="B3062" t="s">
        <v>90</v>
      </c>
      <c r="C3062" t="s">
        <v>47</v>
      </c>
      <c r="D3062">
        <v>151</v>
      </c>
      <c r="E3062">
        <v>158</v>
      </c>
      <c r="F3062">
        <v>-7</v>
      </c>
      <c r="G3062">
        <v>-4.4303797468354403E-2</v>
      </c>
      <c r="H3062" t="s">
        <v>81</v>
      </c>
    </row>
    <row r="3063" spans="1:8" x14ac:dyDescent="0.25">
      <c r="A3063" s="1">
        <v>44136</v>
      </c>
      <c r="B3063" t="s">
        <v>90</v>
      </c>
      <c r="C3063" t="s">
        <v>48</v>
      </c>
      <c r="D3063">
        <v>104</v>
      </c>
      <c r="E3063">
        <v>130</v>
      </c>
      <c r="F3063">
        <v>-26</v>
      </c>
      <c r="G3063">
        <v>-0.2</v>
      </c>
      <c r="H3063" t="s">
        <v>81</v>
      </c>
    </row>
    <row r="3064" spans="1:8" x14ac:dyDescent="0.25">
      <c r="A3064" s="1">
        <v>44136</v>
      </c>
      <c r="B3064" t="s">
        <v>90</v>
      </c>
      <c r="C3064" t="s">
        <v>50</v>
      </c>
      <c r="D3064">
        <v>486</v>
      </c>
      <c r="E3064">
        <v>420</v>
      </c>
      <c r="F3064">
        <v>66</v>
      </c>
      <c r="G3064">
        <v>0.157142857142857</v>
      </c>
      <c r="H3064" t="s">
        <v>81</v>
      </c>
    </row>
    <row r="3065" spans="1:8" x14ac:dyDescent="0.25">
      <c r="A3065" s="1">
        <v>44136</v>
      </c>
      <c r="B3065" t="s">
        <v>147</v>
      </c>
      <c r="C3065" t="s">
        <v>46</v>
      </c>
      <c r="D3065">
        <v>24</v>
      </c>
      <c r="E3065">
        <v>33</v>
      </c>
      <c r="F3065">
        <v>-9</v>
      </c>
      <c r="G3065">
        <v>-0.27272727272727298</v>
      </c>
      <c r="H3065" t="s">
        <v>81</v>
      </c>
    </row>
    <row r="3066" spans="1:8" x14ac:dyDescent="0.25">
      <c r="A3066" s="1">
        <v>44136</v>
      </c>
      <c r="B3066" t="s">
        <v>147</v>
      </c>
      <c r="C3066" t="s">
        <v>47</v>
      </c>
      <c r="D3066">
        <v>27</v>
      </c>
      <c r="E3066">
        <v>31</v>
      </c>
      <c r="F3066">
        <v>-4</v>
      </c>
      <c r="G3066">
        <v>-0.12903225806451599</v>
      </c>
      <c r="H3066" t="s">
        <v>81</v>
      </c>
    </row>
    <row r="3067" spans="1:8" x14ac:dyDescent="0.25">
      <c r="A3067" s="1">
        <v>44136</v>
      </c>
      <c r="B3067" t="s">
        <v>147</v>
      </c>
      <c r="C3067" t="s">
        <v>48</v>
      </c>
      <c r="D3067">
        <v>12</v>
      </c>
      <c r="E3067">
        <v>13</v>
      </c>
      <c r="F3067">
        <v>-1</v>
      </c>
      <c r="G3067">
        <v>-7.69230769230769E-2</v>
      </c>
      <c r="H3067" t="s">
        <v>81</v>
      </c>
    </row>
    <row r="3068" spans="1:8" x14ac:dyDescent="0.25">
      <c r="A3068" s="1">
        <v>44136</v>
      </c>
      <c r="B3068" t="s">
        <v>147</v>
      </c>
      <c r="C3068" t="s">
        <v>50</v>
      </c>
      <c r="D3068">
        <v>54</v>
      </c>
      <c r="E3068">
        <v>54</v>
      </c>
      <c r="F3068">
        <v>0</v>
      </c>
      <c r="G3068">
        <v>0</v>
      </c>
      <c r="H3068" t="s">
        <v>81</v>
      </c>
    </row>
    <row r="3069" spans="1:8" x14ac:dyDescent="0.25">
      <c r="A3069" s="1">
        <v>44136</v>
      </c>
      <c r="B3069" t="s">
        <v>148</v>
      </c>
      <c r="C3069" t="s">
        <v>46</v>
      </c>
      <c r="D3069">
        <v>184</v>
      </c>
      <c r="E3069">
        <v>165</v>
      </c>
      <c r="F3069">
        <v>19</v>
      </c>
      <c r="G3069">
        <v>0.115151515151515</v>
      </c>
      <c r="H3069" t="s">
        <v>81</v>
      </c>
    </row>
    <row r="3070" spans="1:8" x14ac:dyDescent="0.25">
      <c r="A3070" s="1">
        <v>44136</v>
      </c>
      <c r="B3070" t="s">
        <v>148</v>
      </c>
      <c r="C3070" t="s">
        <v>47</v>
      </c>
      <c r="D3070">
        <v>194</v>
      </c>
      <c r="E3070">
        <v>222</v>
      </c>
      <c r="F3070">
        <v>-28</v>
      </c>
      <c r="G3070">
        <v>-0.126126126126126</v>
      </c>
      <c r="H3070" t="s">
        <v>81</v>
      </c>
    </row>
    <row r="3071" spans="1:8" x14ac:dyDescent="0.25">
      <c r="A3071" s="1">
        <v>44136</v>
      </c>
      <c r="B3071" t="s">
        <v>148</v>
      </c>
      <c r="C3071" t="s">
        <v>48</v>
      </c>
      <c r="D3071">
        <v>167</v>
      </c>
      <c r="E3071">
        <v>132</v>
      </c>
      <c r="F3071">
        <v>35</v>
      </c>
      <c r="G3071">
        <v>0.26515151515151503</v>
      </c>
      <c r="H3071" t="s">
        <v>81</v>
      </c>
    </row>
    <row r="3072" spans="1:8" x14ac:dyDescent="0.25">
      <c r="A3072" s="1">
        <v>44136</v>
      </c>
      <c r="B3072" t="s">
        <v>148</v>
      </c>
      <c r="C3072" t="s">
        <v>50</v>
      </c>
      <c r="D3072">
        <v>187</v>
      </c>
      <c r="E3072">
        <v>207</v>
      </c>
      <c r="F3072">
        <v>-20</v>
      </c>
      <c r="G3072">
        <v>-9.6618357487922704E-2</v>
      </c>
      <c r="H3072" t="s">
        <v>81</v>
      </c>
    </row>
    <row r="3073" spans="1:8" x14ac:dyDescent="0.25">
      <c r="A3073" s="1">
        <v>44136</v>
      </c>
      <c r="B3073" t="s">
        <v>149</v>
      </c>
      <c r="C3073" t="s">
        <v>46</v>
      </c>
      <c r="D3073">
        <v>64</v>
      </c>
      <c r="E3073">
        <v>46</v>
      </c>
      <c r="F3073">
        <v>18</v>
      </c>
      <c r="G3073">
        <v>0.39130434782608697</v>
      </c>
      <c r="H3073" t="s">
        <v>81</v>
      </c>
    </row>
    <row r="3074" spans="1:8" x14ac:dyDescent="0.25">
      <c r="A3074" s="1">
        <v>44136</v>
      </c>
      <c r="B3074" t="s">
        <v>149</v>
      </c>
      <c r="C3074" t="s">
        <v>47</v>
      </c>
      <c r="D3074">
        <v>99</v>
      </c>
      <c r="E3074">
        <v>117</v>
      </c>
      <c r="F3074">
        <v>-18</v>
      </c>
      <c r="G3074">
        <v>-0.15384615384615399</v>
      </c>
      <c r="H3074" t="s">
        <v>81</v>
      </c>
    </row>
    <row r="3075" spans="1:8" x14ac:dyDescent="0.25">
      <c r="A3075" s="1">
        <v>44136</v>
      </c>
      <c r="B3075" t="s">
        <v>149</v>
      </c>
      <c r="C3075" t="s">
        <v>48</v>
      </c>
      <c r="D3075">
        <v>83</v>
      </c>
      <c r="E3075">
        <v>104</v>
      </c>
      <c r="F3075">
        <v>-21</v>
      </c>
      <c r="G3075">
        <v>-0.20192307692307701</v>
      </c>
      <c r="H3075" t="s">
        <v>81</v>
      </c>
    </row>
    <row r="3076" spans="1:8" x14ac:dyDescent="0.25">
      <c r="A3076" s="1">
        <v>44136</v>
      </c>
      <c r="B3076" t="s">
        <v>149</v>
      </c>
      <c r="C3076" t="s">
        <v>50</v>
      </c>
      <c r="D3076">
        <v>388</v>
      </c>
      <c r="E3076">
        <v>348</v>
      </c>
      <c r="F3076">
        <v>40</v>
      </c>
      <c r="G3076">
        <v>0.114942528735632</v>
      </c>
      <c r="H3076" t="s">
        <v>81</v>
      </c>
    </row>
    <row r="3077" spans="1:8" x14ac:dyDescent="0.25">
      <c r="A3077" s="1">
        <v>44136</v>
      </c>
      <c r="B3077" t="s">
        <v>150</v>
      </c>
      <c r="C3077" t="s">
        <v>46</v>
      </c>
      <c r="D3077">
        <v>170</v>
      </c>
      <c r="E3077">
        <v>180</v>
      </c>
      <c r="F3077">
        <v>-10</v>
      </c>
      <c r="G3077">
        <v>-5.5555555555555601E-2</v>
      </c>
      <c r="H3077" t="s">
        <v>81</v>
      </c>
    </row>
    <row r="3078" spans="1:8" x14ac:dyDescent="0.25">
      <c r="A3078" s="1">
        <v>44136</v>
      </c>
      <c r="B3078" t="s">
        <v>150</v>
      </c>
      <c r="C3078" t="s">
        <v>47</v>
      </c>
      <c r="D3078">
        <v>81</v>
      </c>
      <c r="E3078">
        <v>123</v>
      </c>
      <c r="F3078">
        <v>-42</v>
      </c>
      <c r="G3078">
        <v>-0.34146341463414598</v>
      </c>
      <c r="H3078" t="s">
        <v>81</v>
      </c>
    </row>
    <row r="3079" spans="1:8" x14ac:dyDescent="0.25">
      <c r="A3079" s="1">
        <v>44136</v>
      </c>
      <c r="B3079" t="s">
        <v>150</v>
      </c>
      <c r="C3079" t="s">
        <v>48</v>
      </c>
      <c r="D3079">
        <v>76</v>
      </c>
      <c r="E3079">
        <v>77</v>
      </c>
      <c r="F3079">
        <v>-1</v>
      </c>
      <c r="G3079">
        <v>-1.2987012987013E-2</v>
      </c>
      <c r="H3079" t="s">
        <v>81</v>
      </c>
    </row>
    <row r="3080" spans="1:8" x14ac:dyDescent="0.25">
      <c r="A3080" s="1">
        <v>44136</v>
      </c>
      <c r="B3080" t="s">
        <v>150</v>
      </c>
      <c r="C3080" t="s">
        <v>50</v>
      </c>
      <c r="D3080">
        <v>87</v>
      </c>
      <c r="E3080">
        <v>88</v>
      </c>
      <c r="F3080">
        <v>-1</v>
      </c>
      <c r="G3080">
        <v>-1.13636363636364E-2</v>
      </c>
      <c r="H3080" t="s">
        <v>81</v>
      </c>
    </row>
    <row r="3081" spans="1:8" x14ac:dyDescent="0.25">
      <c r="A3081" s="1">
        <v>44136</v>
      </c>
      <c r="B3081" t="s">
        <v>91</v>
      </c>
      <c r="C3081" t="s">
        <v>46</v>
      </c>
      <c r="D3081">
        <v>1067</v>
      </c>
      <c r="E3081">
        <v>1022</v>
      </c>
      <c r="F3081">
        <v>45</v>
      </c>
      <c r="G3081">
        <v>4.4031311154598803E-2</v>
      </c>
      <c r="H3081" t="s">
        <v>81</v>
      </c>
    </row>
    <row r="3082" spans="1:8" x14ac:dyDescent="0.25">
      <c r="A3082" s="1">
        <v>44136</v>
      </c>
      <c r="B3082" t="s">
        <v>91</v>
      </c>
      <c r="C3082" t="s">
        <v>47</v>
      </c>
      <c r="D3082">
        <v>650</v>
      </c>
      <c r="E3082">
        <v>667</v>
      </c>
      <c r="F3082">
        <v>-17</v>
      </c>
      <c r="G3082">
        <v>-2.54872563718141E-2</v>
      </c>
      <c r="H3082" t="s">
        <v>81</v>
      </c>
    </row>
    <row r="3083" spans="1:8" x14ac:dyDescent="0.25">
      <c r="A3083" s="1">
        <v>44136</v>
      </c>
      <c r="B3083" t="s">
        <v>91</v>
      </c>
      <c r="C3083" t="s">
        <v>48</v>
      </c>
      <c r="D3083">
        <v>693</v>
      </c>
      <c r="E3083">
        <v>581</v>
      </c>
      <c r="F3083">
        <v>112</v>
      </c>
      <c r="G3083">
        <v>0.19277108433734899</v>
      </c>
      <c r="H3083" t="s">
        <v>81</v>
      </c>
    </row>
    <row r="3084" spans="1:8" x14ac:dyDescent="0.25">
      <c r="A3084" s="1">
        <v>44136</v>
      </c>
      <c r="B3084" t="s">
        <v>91</v>
      </c>
      <c r="C3084" t="s">
        <v>50</v>
      </c>
      <c r="D3084">
        <v>710</v>
      </c>
      <c r="E3084">
        <v>821</v>
      </c>
      <c r="F3084">
        <v>-111</v>
      </c>
      <c r="G3084">
        <v>-0.135200974421437</v>
      </c>
      <c r="H3084" t="s">
        <v>81</v>
      </c>
    </row>
    <row r="3085" spans="1:8" x14ac:dyDescent="0.25">
      <c r="A3085" s="1">
        <v>44136</v>
      </c>
      <c r="B3085" t="s">
        <v>151</v>
      </c>
      <c r="C3085" t="s">
        <v>46</v>
      </c>
      <c r="D3085">
        <v>96</v>
      </c>
      <c r="E3085">
        <v>55</v>
      </c>
      <c r="F3085">
        <v>41</v>
      </c>
      <c r="G3085">
        <v>0.74545454545454504</v>
      </c>
      <c r="H3085" t="s">
        <v>81</v>
      </c>
    </row>
    <row r="3086" spans="1:8" x14ac:dyDescent="0.25">
      <c r="A3086" s="1">
        <v>44136</v>
      </c>
      <c r="B3086" t="s">
        <v>151</v>
      </c>
      <c r="C3086" t="s">
        <v>47</v>
      </c>
      <c r="D3086">
        <v>111</v>
      </c>
      <c r="E3086">
        <v>140</v>
      </c>
      <c r="F3086">
        <v>-29</v>
      </c>
      <c r="G3086">
        <v>-0.20714285714285699</v>
      </c>
      <c r="H3086" t="s">
        <v>81</v>
      </c>
    </row>
    <row r="3087" spans="1:8" x14ac:dyDescent="0.25">
      <c r="A3087" s="1">
        <v>44136</v>
      </c>
      <c r="B3087" t="s">
        <v>151</v>
      </c>
      <c r="C3087" t="s">
        <v>48</v>
      </c>
      <c r="D3087">
        <v>57</v>
      </c>
      <c r="E3087">
        <v>45</v>
      </c>
      <c r="F3087">
        <v>12</v>
      </c>
      <c r="G3087">
        <v>0.266666666666667</v>
      </c>
      <c r="H3087" t="s">
        <v>81</v>
      </c>
    </row>
    <row r="3088" spans="1:8" x14ac:dyDescent="0.25">
      <c r="A3088" s="1">
        <v>44136</v>
      </c>
      <c r="B3088" t="s">
        <v>151</v>
      </c>
      <c r="C3088" t="s">
        <v>50</v>
      </c>
      <c r="D3088">
        <v>76</v>
      </c>
      <c r="E3088">
        <v>84</v>
      </c>
      <c r="F3088">
        <v>-8</v>
      </c>
      <c r="G3088">
        <v>-9.5238095238095205E-2</v>
      </c>
      <c r="H3088" t="s">
        <v>81</v>
      </c>
    </row>
    <row r="3089" spans="1:8" x14ac:dyDescent="0.25">
      <c r="A3089" s="1">
        <v>44136</v>
      </c>
      <c r="B3089" t="s">
        <v>92</v>
      </c>
      <c r="C3089" t="s">
        <v>46</v>
      </c>
      <c r="D3089">
        <v>28</v>
      </c>
      <c r="E3089">
        <v>32</v>
      </c>
      <c r="F3089">
        <v>-4</v>
      </c>
      <c r="G3089">
        <v>-0.125</v>
      </c>
      <c r="H3089" t="s">
        <v>81</v>
      </c>
    </row>
    <row r="3090" spans="1:8" x14ac:dyDescent="0.25">
      <c r="A3090" s="1">
        <v>44136</v>
      </c>
      <c r="B3090" t="s">
        <v>92</v>
      </c>
      <c r="C3090" t="s">
        <v>47</v>
      </c>
      <c r="D3090">
        <v>330</v>
      </c>
      <c r="E3090">
        <v>466</v>
      </c>
      <c r="F3090">
        <v>-136</v>
      </c>
      <c r="G3090">
        <v>-0.29184549356223199</v>
      </c>
      <c r="H3090" t="s">
        <v>81</v>
      </c>
    </row>
    <row r="3091" spans="1:8" x14ac:dyDescent="0.25">
      <c r="A3091" s="1">
        <v>44136</v>
      </c>
      <c r="B3091" t="s">
        <v>92</v>
      </c>
      <c r="C3091" t="s">
        <v>48</v>
      </c>
      <c r="D3091">
        <v>102</v>
      </c>
      <c r="E3091">
        <v>85</v>
      </c>
      <c r="F3091">
        <v>17</v>
      </c>
      <c r="G3091">
        <v>0.2</v>
      </c>
      <c r="H3091" t="s">
        <v>81</v>
      </c>
    </row>
    <row r="3092" spans="1:8" x14ac:dyDescent="0.25">
      <c r="A3092" s="1">
        <v>44136</v>
      </c>
      <c r="B3092" t="s">
        <v>92</v>
      </c>
      <c r="C3092" t="s">
        <v>50</v>
      </c>
      <c r="D3092">
        <v>571</v>
      </c>
      <c r="E3092">
        <v>553</v>
      </c>
      <c r="F3092">
        <v>18</v>
      </c>
      <c r="G3092">
        <v>3.25497287522604E-2</v>
      </c>
      <c r="H3092" t="s">
        <v>81</v>
      </c>
    </row>
    <row r="3093" spans="1:8" x14ac:dyDescent="0.25">
      <c r="A3093" s="1">
        <v>44136</v>
      </c>
      <c r="B3093" t="s">
        <v>152</v>
      </c>
      <c r="C3093" t="s">
        <v>46</v>
      </c>
      <c r="D3093">
        <v>104</v>
      </c>
      <c r="E3093">
        <v>118</v>
      </c>
      <c r="F3093">
        <v>-14</v>
      </c>
      <c r="G3093">
        <v>-0.11864406779661001</v>
      </c>
      <c r="H3093" t="s">
        <v>81</v>
      </c>
    </row>
    <row r="3094" spans="1:8" x14ac:dyDescent="0.25">
      <c r="A3094" s="1">
        <v>44136</v>
      </c>
      <c r="B3094" t="s">
        <v>152</v>
      </c>
      <c r="C3094" t="s">
        <v>47</v>
      </c>
      <c r="D3094">
        <v>62</v>
      </c>
      <c r="E3094">
        <v>98</v>
      </c>
      <c r="F3094">
        <v>-36</v>
      </c>
      <c r="G3094">
        <v>-0.36734693877551</v>
      </c>
      <c r="H3094" t="s">
        <v>81</v>
      </c>
    </row>
    <row r="3095" spans="1:8" x14ac:dyDescent="0.25">
      <c r="A3095" s="1">
        <v>44136</v>
      </c>
      <c r="B3095" t="s">
        <v>152</v>
      </c>
      <c r="C3095" t="s">
        <v>48</v>
      </c>
      <c r="D3095">
        <v>59</v>
      </c>
      <c r="E3095">
        <v>52</v>
      </c>
      <c r="F3095">
        <v>7</v>
      </c>
      <c r="G3095">
        <v>0.134615384615385</v>
      </c>
      <c r="H3095" t="s">
        <v>81</v>
      </c>
    </row>
    <row r="3096" spans="1:8" x14ac:dyDescent="0.25">
      <c r="A3096" s="1">
        <v>44136</v>
      </c>
      <c r="B3096" t="s">
        <v>152</v>
      </c>
      <c r="C3096" t="s">
        <v>50</v>
      </c>
      <c r="D3096">
        <v>125</v>
      </c>
      <c r="E3096">
        <v>123</v>
      </c>
      <c r="F3096">
        <v>2</v>
      </c>
      <c r="G3096">
        <v>1.6260162601626001E-2</v>
      </c>
      <c r="H3096" t="s">
        <v>81</v>
      </c>
    </row>
    <row r="3097" spans="1:8" x14ac:dyDescent="0.25">
      <c r="A3097" s="1">
        <v>44136</v>
      </c>
      <c r="B3097" t="s">
        <v>153</v>
      </c>
      <c r="C3097" t="s">
        <v>46</v>
      </c>
      <c r="D3097">
        <v>118</v>
      </c>
      <c r="E3097">
        <v>113</v>
      </c>
      <c r="F3097">
        <v>5</v>
      </c>
      <c r="G3097">
        <v>4.4247787610619503E-2</v>
      </c>
      <c r="H3097" t="s">
        <v>81</v>
      </c>
    </row>
    <row r="3098" spans="1:8" x14ac:dyDescent="0.25">
      <c r="A3098" s="1">
        <v>44136</v>
      </c>
      <c r="B3098" t="s">
        <v>153</v>
      </c>
      <c r="C3098" t="s">
        <v>47</v>
      </c>
      <c r="D3098">
        <v>50</v>
      </c>
      <c r="E3098">
        <v>53</v>
      </c>
      <c r="F3098">
        <v>-3</v>
      </c>
      <c r="G3098">
        <v>-5.6603773584905703E-2</v>
      </c>
      <c r="H3098" t="s">
        <v>81</v>
      </c>
    </row>
    <row r="3099" spans="1:8" x14ac:dyDescent="0.25">
      <c r="A3099" s="1">
        <v>44136</v>
      </c>
      <c r="B3099" t="s">
        <v>153</v>
      </c>
      <c r="C3099" t="s">
        <v>48</v>
      </c>
      <c r="D3099">
        <v>42</v>
      </c>
      <c r="E3099">
        <v>38</v>
      </c>
      <c r="F3099">
        <v>4</v>
      </c>
      <c r="G3099">
        <v>0.105263157894737</v>
      </c>
      <c r="H3099" t="s">
        <v>81</v>
      </c>
    </row>
    <row r="3100" spans="1:8" x14ac:dyDescent="0.25">
      <c r="A3100" s="1">
        <v>44136</v>
      </c>
      <c r="B3100" t="s">
        <v>153</v>
      </c>
      <c r="C3100" t="s">
        <v>50</v>
      </c>
      <c r="D3100">
        <v>26</v>
      </c>
      <c r="E3100">
        <v>23</v>
      </c>
      <c r="F3100">
        <v>3</v>
      </c>
      <c r="G3100">
        <v>0.13043478260869601</v>
      </c>
      <c r="H3100" t="s">
        <v>81</v>
      </c>
    </row>
    <row r="3101" spans="1:8" x14ac:dyDescent="0.25">
      <c r="A3101" s="1">
        <v>44136</v>
      </c>
      <c r="B3101" t="s">
        <v>154</v>
      </c>
      <c r="C3101" t="s">
        <v>46</v>
      </c>
      <c r="D3101">
        <v>17</v>
      </c>
      <c r="E3101">
        <v>22</v>
      </c>
      <c r="F3101">
        <v>-5</v>
      </c>
      <c r="G3101">
        <v>-0.22727272727272699</v>
      </c>
      <c r="H3101" t="s">
        <v>81</v>
      </c>
    </row>
    <row r="3102" spans="1:8" x14ac:dyDescent="0.25">
      <c r="A3102" s="1">
        <v>44136</v>
      </c>
      <c r="B3102" t="s">
        <v>154</v>
      </c>
      <c r="C3102" t="s">
        <v>47</v>
      </c>
      <c r="D3102">
        <v>52</v>
      </c>
      <c r="E3102">
        <v>41</v>
      </c>
      <c r="F3102">
        <v>11</v>
      </c>
      <c r="G3102">
        <v>0.26829268292682901</v>
      </c>
      <c r="H3102" t="s">
        <v>81</v>
      </c>
    </row>
    <row r="3103" spans="1:8" x14ac:dyDescent="0.25">
      <c r="A3103" s="1">
        <v>44136</v>
      </c>
      <c r="B3103" t="s">
        <v>154</v>
      </c>
      <c r="C3103" t="s">
        <v>48</v>
      </c>
      <c r="D3103">
        <v>21</v>
      </c>
      <c r="E3103">
        <v>26</v>
      </c>
      <c r="F3103">
        <v>-5</v>
      </c>
      <c r="G3103">
        <v>-0.19230769230769201</v>
      </c>
      <c r="H3103" t="s">
        <v>81</v>
      </c>
    </row>
    <row r="3104" spans="1:8" x14ac:dyDescent="0.25">
      <c r="A3104" s="1">
        <v>44136</v>
      </c>
      <c r="B3104" t="s">
        <v>154</v>
      </c>
      <c r="C3104" t="s">
        <v>50</v>
      </c>
      <c r="D3104">
        <v>98</v>
      </c>
      <c r="E3104">
        <v>72</v>
      </c>
      <c r="F3104">
        <v>26</v>
      </c>
      <c r="G3104">
        <v>0.36111111111111099</v>
      </c>
      <c r="H3104" t="s">
        <v>81</v>
      </c>
    </row>
    <row r="3105" spans="1:8" x14ac:dyDescent="0.25">
      <c r="A3105" s="1">
        <v>44136</v>
      </c>
      <c r="B3105" t="s">
        <v>155</v>
      </c>
      <c r="C3105" t="s">
        <v>46</v>
      </c>
      <c r="D3105">
        <v>199</v>
      </c>
      <c r="E3105">
        <v>191</v>
      </c>
      <c r="F3105">
        <v>8</v>
      </c>
      <c r="G3105">
        <v>4.1884816753926697E-2</v>
      </c>
      <c r="H3105" t="s">
        <v>81</v>
      </c>
    </row>
    <row r="3106" spans="1:8" x14ac:dyDescent="0.25">
      <c r="A3106" s="1">
        <v>44136</v>
      </c>
      <c r="B3106" t="s">
        <v>155</v>
      </c>
      <c r="C3106" t="s">
        <v>47</v>
      </c>
      <c r="D3106">
        <v>162</v>
      </c>
      <c r="E3106">
        <v>222</v>
      </c>
      <c r="F3106">
        <v>-60</v>
      </c>
      <c r="G3106">
        <v>-0.27027027027027001</v>
      </c>
      <c r="H3106" t="s">
        <v>81</v>
      </c>
    </row>
    <row r="3107" spans="1:8" x14ac:dyDescent="0.25">
      <c r="A3107" s="1">
        <v>44136</v>
      </c>
      <c r="B3107" t="s">
        <v>155</v>
      </c>
      <c r="C3107" t="s">
        <v>48</v>
      </c>
      <c r="D3107">
        <v>114</v>
      </c>
      <c r="E3107">
        <v>102</v>
      </c>
      <c r="F3107">
        <v>12</v>
      </c>
      <c r="G3107">
        <v>0.11764705882352899</v>
      </c>
      <c r="H3107" t="s">
        <v>81</v>
      </c>
    </row>
    <row r="3108" spans="1:8" x14ac:dyDescent="0.25">
      <c r="A3108" s="1">
        <v>44136</v>
      </c>
      <c r="B3108" t="s">
        <v>155</v>
      </c>
      <c r="C3108" t="s">
        <v>50</v>
      </c>
      <c r="D3108">
        <v>239</v>
      </c>
      <c r="E3108">
        <v>266</v>
      </c>
      <c r="F3108">
        <v>-27</v>
      </c>
      <c r="G3108">
        <v>-0.101503759398496</v>
      </c>
      <c r="H3108" t="s">
        <v>81</v>
      </c>
    </row>
    <row r="3109" spans="1:8" x14ac:dyDescent="0.25">
      <c r="A3109" s="1">
        <v>44136</v>
      </c>
      <c r="B3109" t="s">
        <v>156</v>
      </c>
      <c r="C3109" t="s">
        <v>46</v>
      </c>
      <c r="D3109">
        <v>139</v>
      </c>
      <c r="E3109">
        <v>132</v>
      </c>
      <c r="F3109">
        <v>7</v>
      </c>
      <c r="G3109">
        <v>5.3030303030302997E-2</v>
      </c>
      <c r="H3109" t="s">
        <v>81</v>
      </c>
    </row>
    <row r="3110" spans="1:8" x14ac:dyDescent="0.25">
      <c r="A3110" s="1">
        <v>44136</v>
      </c>
      <c r="B3110" t="s">
        <v>156</v>
      </c>
      <c r="C3110" t="s">
        <v>47</v>
      </c>
      <c r="D3110">
        <v>106</v>
      </c>
      <c r="E3110">
        <v>122</v>
      </c>
      <c r="F3110">
        <v>-16</v>
      </c>
      <c r="G3110">
        <v>-0.13114754098360701</v>
      </c>
      <c r="H3110" t="s">
        <v>81</v>
      </c>
    </row>
    <row r="3111" spans="1:8" x14ac:dyDescent="0.25">
      <c r="A3111" s="1">
        <v>44136</v>
      </c>
      <c r="B3111" t="s">
        <v>156</v>
      </c>
      <c r="C3111" t="s">
        <v>48</v>
      </c>
      <c r="D3111">
        <v>104</v>
      </c>
      <c r="E3111">
        <v>104</v>
      </c>
      <c r="F3111">
        <v>0</v>
      </c>
      <c r="G3111">
        <v>0</v>
      </c>
      <c r="H3111" t="s">
        <v>81</v>
      </c>
    </row>
    <row r="3112" spans="1:8" x14ac:dyDescent="0.25">
      <c r="A3112" s="1">
        <v>44136</v>
      </c>
      <c r="B3112" t="s">
        <v>156</v>
      </c>
      <c r="C3112" t="s">
        <v>50</v>
      </c>
      <c r="D3112">
        <v>316</v>
      </c>
      <c r="E3112">
        <v>287</v>
      </c>
      <c r="F3112">
        <v>29</v>
      </c>
      <c r="G3112">
        <v>0.101045296167247</v>
      </c>
      <c r="H3112" t="s">
        <v>81</v>
      </c>
    </row>
    <row r="3113" spans="1:8" x14ac:dyDescent="0.25">
      <c r="A3113" s="1">
        <v>44136</v>
      </c>
      <c r="B3113" t="s">
        <v>93</v>
      </c>
      <c r="C3113" t="s">
        <v>46</v>
      </c>
      <c r="D3113">
        <v>256</v>
      </c>
      <c r="E3113">
        <v>232</v>
      </c>
      <c r="F3113">
        <v>24</v>
      </c>
      <c r="G3113">
        <v>0.10344827586206901</v>
      </c>
      <c r="H3113" t="s">
        <v>81</v>
      </c>
    </row>
    <row r="3114" spans="1:8" x14ac:dyDescent="0.25">
      <c r="A3114" s="1">
        <v>44136</v>
      </c>
      <c r="B3114" t="s">
        <v>93</v>
      </c>
      <c r="C3114" t="s">
        <v>47</v>
      </c>
      <c r="D3114">
        <v>152</v>
      </c>
      <c r="E3114">
        <v>189</v>
      </c>
      <c r="F3114">
        <v>-37</v>
      </c>
      <c r="G3114">
        <v>-0.19576719576719601</v>
      </c>
      <c r="H3114" t="s">
        <v>81</v>
      </c>
    </row>
    <row r="3115" spans="1:8" x14ac:dyDescent="0.25">
      <c r="A3115" s="1">
        <v>44136</v>
      </c>
      <c r="B3115" t="s">
        <v>93</v>
      </c>
      <c r="C3115" t="s">
        <v>48</v>
      </c>
      <c r="D3115">
        <v>161</v>
      </c>
      <c r="E3115">
        <v>149</v>
      </c>
      <c r="F3115">
        <v>12</v>
      </c>
      <c r="G3115">
        <v>8.0536912751677805E-2</v>
      </c>
      <c r="H3115" t="s">
        <v>81</v>
      </c>
    </row>
    <row r="3116" spans="1:8" x14ac:dyDescent="0.25">
      <c r="A3116" s="1">
        <v>44136</v>
      </c>
      <c r="B3116" t="s">
        <v>93</v>
      </c>
      <c r="C3116" t="s">
        <v>50</v>
      </c>
      <c r="D3116">
        <v>418</v>
      </c>
      <c r="E3116">
        <v>380</v>
      </c>
      <c r="F3116">
        <v>38</v>
      </c>
      <c r="G3116">
        <v>0.1</v>
      </c>
      <c r="H3116" t="s">
        <v>81</v>
      </c>
    </row>
    <row r="3117" spans="1:8" x14ac:dyDescent="0.25">
      <c r="A3117" s="1">
        <v>44136</v>
      </c>
      <c r="B3117" t="s">
        <v>157</v>
      </c>
      <c r="C3117" t="s">
        <v>46</v>
      </c>
      <c r="D3117">
        <v>139</v>
      </c>
      <c r="E3117">
        <v>122</v>
      </c>
      <c r="F3117">
        <v>17</v>
      </c>
      <c r="G3117">
        <v>0.13934426229508201</v>
      </c>
      <c r="H3117" t="s">
        <v>81</v>
      </c>
    </row>
    <row r="3118" spans="1:8" x14ac:dyDescent="0.25">
      <c r="A3118" s="1">
        <v>44136</v>
      </c>
      <c r="B3118" t="s">
        <v>157</v>
      </c>
      <c r="C3118" t="s">
        <v>47</v>
      </c>
      <c r="D3118">
        <v>99</v>
      </c>
      <c r="E3118">
        <v>97</v>
      </c>
      <c r="F3118">
        <v>2</v>
      </c>
      <c r="G3118">
        <v>2.06185567010309E-2</v>
      </c>
      <c r="H3118" t="s">
        <v>81</v>
      </c>
    </row>
    <row r="3119" spans="1:8" x14ac:dyDescent="0.25">
      <c r="A3119" s="1">
        <v>44136</v>
      </c>
      <c r="B3119" t="s">
        <v>157</v>
      </c>
      <c r="C3119" t="s">
        <v>48</v>
      </c>
      <c r="D3119">
        <v>86</v>
      </c>
      <c r="E3119">
        <v>62</v>
      </c>
      <c r="F3119">
        <v>24</v>
      </c>
      <c r="G3119">
        <v>0.38709677419354799</v>
      </c>
      <c r="H3119" t="s">
        <v>81</v>
      </c>
    </row>
    <row r="3120" spans="1:8" x14ac:dyDescent="0.25">
      <c r="A3120" s="1">
        <v>44136</v>
      </c>
      <c r="B3120" t="s">
        <v>157</v>
      </c>
      <c r="C3120" t="s">
        <v>50</v>
      </c>
      <c r="D3120">
        <v>155</v>
      </c>
      <c r="E3120">
        <v>156</v>
      </c>
      <c r="F3120">
        <v>-1</v>
      </c>
      <c r="G3120">
        <v>-6.41025641025641E-3</v>
      </c>
      <c r="H3120" t="s">
        <v>81</v>
      </c>
    </row>
    <row r="3121" spans="1:8" x14ac:dyDescent="0.25">
      <c r="A3121" s="1">
        <v>44136</v>
      </c>
      <c r="B3121" t="s">
        <v>158</v>
      </c>
      <c r="C3121" t="s">
        <v>46</v>
      </c>
      <c r="D3121">
        <v>316</v>
      </c>
      <c r="E3121">
        <v>331</v>
      </c>
      <c r="F3121">
        <v>-15</v>
      </c>
      <c r="G3121">
        <v>-4.5317220543806602E-2</v>
      </c>
      <c r="H3121" t="s">
        <v>81</v>
      </c>
    </row>
    <row r="3122" spans="1:8" x14ac:dyDescent="0.25">
      <c r="A3122" s="1">
        <v>44136</v>
      </c>
      <c r="B3122" t="s">
        <v>158</v>
      </c>
      <c r="C3122" t="s">
        <v>47</v>
      </c>
      <c r="D3122">
        <v>109</v>
      </c>
      <c r="E3122">
        <v>125</v>
      </c>
      <c r="F3122">
        <v>-16</v>
      </c>
      <c r="G3122">
        <v>-0.128</v>
      </c>
      <c r="H3122" t="s">
        <v>81</v>
      </c>
    </row>
    <row r="3123" spans="1:8" x14ac:dyDescent="0.25">
      <c r="A3123" s="1">
        <v>44136</v>
      </c>
      <c r="B3123" t="s">
        <v>158</v>
      </c>
      <c r="C3123" t="s">
        <v>48</v>
      </c>
      <c r="D3123">
        <v>92</v>
      </c>
      <c r="E3123">
        <v>91</v>
      </c>
      <c r="F3123">
        <v>1</v>
      </c>
      <c r="G3123">
        <v>1.0989010989011E-2</v>
      </c>
      <c r="H3123" t="s">
        <v>81</v>
      </c>
    </row>
    <row r="3124" spans="1:8" x14ac:dyDescent="0.25">
      <c r="A3124" s="1">
        <v>44136</v>
      </c>
      <c r="B3124" t="s">
        <v>158</v>
      </c>
      <c r="C3124" t="s">
        <v>50</v>
      </c>
      <c r="D3124">
        <v>188</v>
      </c>
      <c r="E3124">
        <v>153</v>
      </c>
      <c r="F3124">
        <v>35</v>
      </c>
      <c r="G3124">
        <v>0.22875816993464099</v>
      </c>
      <c r="H3124" t="s">
        <v>81</v>
      </c>
    </row>
    <row r="3125" spans="1:8" x14ac:dyDescent="0.25">
      <c r="A3125" s="1">
        <v>44136</v>
      </c>
      <c r="B3125" t="s">
        <v>94</v>
      </c>
      <c r="C3125" t="s">
        <v>46</v>
      </c>
      <c r="D3125">
        <v>259</v>
      </c>
      <c r="E3125">
        <v>247</v>
      </c>
      <c r="F3125">
        <v>12</v>
      </c>
      <c r="G3125">
        <v>4.8582995951416998E-2</v>
      </c>
      <c r="H3125" t="s">
        <v>81</v>
      </c>
    </row>
    <row r="3126" spans="1:8" x14ac:dyDescent="0.25">
      <c r="A3126" s="1">
        <v>44136</v>
      </c>
      <c r="B3126" t="s">
        <v>94</v>
      </c>
      <c r="C3126" t="s">
        <v>47</v>
      </c>
      <c r="D3126">
        <v>649</v>
      </c>
      <c r="E3126">
        <v>836</v>
      </c>
      <c r="F3126">
        <v>-187</v>
      </c>
      <c r="G3126">
        <v>-0.22368421052631601</v>
      </c>
      <c r="H3126" t="s">
        <v>81</v>
      </c>
    </row>
    <row r="3127" spans="1:8" x14ac:dyDescent="0.25">
      <c r="A3127" s="1">
        <v>44136</v>
      </c>
      <c r="B3127" t="s">
        <v>94</v>
      </c>
      <c r="C3127" t="s">
        <v>48</v>
      </c>
      <c r="D3127">
        <v>319</v>
      </c>
      <c r="E3127">
        <v>312</v>
      </c>
      <c r="F3127">
        <v>7</v>
      </c>
      <c r="G3127">
        <v>2.2435897435897401E-2</v>
      </c>
      <c r="H3127" t="s">
        <v>81</v>
      </c>
    </row>
    <row r="3128" spans="1:8" x14ac:dyDescent="0.25">
      <c r="A3128" s="1">
        <v>44136</v>
      </c>
      <c r="B3128" t="s">
        <v>94</v>
      </c>
      <c r="C3128" t="s">
        <v>50</v>
      </c>
      <c r="D3128">
        <v>1955</v>
      </c>
      <c r="E3128">
        <v>2175</v>
      </c>
      <c r="F3128">
        <v>-220</v>
      </c>
      <c r="G3128">
        <v>-0.101149425287356</v>
      </c>
      <c r="H3128" t="s">
        <v>81</v>
      </c>
    </row>
    <row r="3129" spans="1:8" x14ac:dyDescent="0.25">
      <c r="A3129" s="1">
        <v>44136</v>
      </c>
      <c r="B3129" t="s">
        <v>159</v>
      </c>
      <c r="C3129" t="s">
        <v>46</v>
      </c>
      <c r="D3129">
        <v>117</v>
      </c>
      <c r="E3129">
        <v>100</v>
      </c>
      <c r="F3129">
        <v>17</v>
      </c>
      <c r="G3129">
        <v>0.17</v>
      </c>
      <c r="H3129" t="s">
        <v>81</v>
      </c>
    </row>
    <row r="3130" spans="1:8" x14ac:dyDescent="0.25">
      <c r="A3130" s="1">
        <v>44136</v>
      </c>
      <c r="B3130" t="s">
        <v>159</v>
      </c>
      <c r="C3130" t="s">
        <v>47</v>
      </c>
      <c r="D3130">
        <v>46</v>
      </c>
      <c r="E3130">
        <v>67</v>
      </c>
      <c r="F3130">
        <v>-21</v>
      </c>
      <c r="G3130">
        <v>-0.31343283582089598</v>
      </c>
      <c r="H3130" t="s">
        <v>81</v>
      </c>
    </row>
    <row r="3131" spans="1:8" x14ac:dyDescent="0.25">
      <c r="A3131" s="1">
        <v>44136</v>
      </c>
      <c r="B3131" t="s">
        <v>159</v>
      </c>
      <c r="C3131" t="s">
        <v>48</v>
      </c>
      <c r="D3131">
        <v>57</v>
      </c>
      <c r="E3131">
        <v>45</v>
      </c>
      <c r="F3131">
        <v>12</v>
      </c>
      <c r="G3131">
        <v>0.266666666666667</v>
      </c>
      <c r="H3131" t="s">
        <v>81</v>
      </c>
    </row>
    <row r="3132" spans="1:8" x14ac:dyDescent="0.25">
      <c r="A3132" s="1">
        <v>44136</v>
      </c>
      <c r="B3132" t="s">
        <v>159</v>
      </c>
      <c r="C3132" t="s">
        <v>50</v>
      </c>
      <c r="D3132">
        <v>102</v>
      </c>
      <c r="E3132">
        <v>93</v>
      </c>
      <c r="F3132">
        <v>9</v>
      </c>
      <c r="G3132">
        <v>9.6774193548387094E-2</v>
      </c>
      <c r="H3132" t="s">
        <v>81</v>
      </c>
    </row>
    <row r="3133" spans="1:8" x14ac:dyDescent="0.25">
      <c r="A3133" s="1">
        <v>44136</v>
      </c>
      <c r="B3133" t="s">
        <v>160</v>
      </c>
      <c r="C3133" t="s">
        <v>46</v>
      </c>
      <c r="D3133">
        <v>15</v>
      </c>
      <c r="E3133">
        <v>27</v>
      </c>
      <c r="F3133">
        <v>-12</v>
      </c>
      <c r="G3133">
        <v>-0.44444444444444398</v>
      </c>
      <c r="H3133" t="s">
        <v>81</v>
      </c>
    </row>
    <row r="3134" spans="1:8" x14ac:dyDescent="0.25">
      <c r="A3134" s="1">
        <v>44136</v>
      </c>
      <c r="B3134" t="s">
        <v>160</v>
      </c>
      <c r="C3134" t="s">
        <v>47</v>
      </c>
      <c r="D3134">
        <v>20</v>
      </c>
      <c r="E3134">
        <v>25</v>
      </c>
      <c r="F3134">
        <v>-5</v>
      </c>
      <c r="G3134">
        <v>-0.2</v>
      </c>
      <c r="H3134" t="s">
        <v>81</v>
      </c>
    </row>
    <row r="3135" spans="1:8" x14ac:dyDescent="0.25">
      <c r="A3135" s="1">
        <v>44136</v>
      </c>
      <c r="B3135" t="s">
        <v>160</v>
      </c>
      <c r="C3135" t="s">
        <v>48</v>
      </c>
      <c r="D3135">
        <v>21</v>
      </c>
      <c r="E3135">
        <v>23</v>
      </c>
      <c r="F3135">
        <v>-2</v>
      </c>
      <c r="G3135">
        <v>-8.6956521739130405E-2</v>
      </c>
      <c r="H3135" t="s">
        <v>81</v>
      </c>
    </row>
    <row r="3136" spans="1:8" x14ac:dyDescent="0.25">
      <c r="A3136" s="1">
        <v>44136</v>
      </c>
      <c r="B3136" t="s">
        <v>160</v>
      </c>
      <c r="C3136" t="s">
        <v>50</v>
      </c>
      <c r="D3136">
        <v>80</v>
      </c>
      <c r="E3136">
        <v>88</v>
      </c>
      <c r="F3136">
        <v>-8</v>
      </c>
      <c r="G3136">
        <v>-9.0909090909090898E-2</v>
      </c>
      <c r="H3136" t="s">
        <v>81</v>
      </c>
    </row>
    <row r="3137" spans="1:8" x14ac:dyDescent="0.25">
      <c r="A3137" s="1">
        <v>44136</v>
      </c>
      <c r="B3137" t="s">
        <v>13</v>
      </c>
      <c r="C3137" t="s">
        <v>46</v>
      </c>
      <c r="D3137">
        <v>163</v>
      </c>
      <c r="E3137">
        <v>163</v>
      </c>
      <c r="F3137">
        <v>0</v>
      </c>
      <c r="G3137">
        <v>0</v>
      </c>
      <c r="H3137" t="s">
        <v>81</v>
      </c>
    </row>
    <row r="3138" spans="1:8" x14ac:dyDescent="0.25">
      <c r="A3138" s="1">
        <v>44136</v>
      </c>
      <c r="B3138" t="s">
        <v>13</v>
      </c>
      <c r="C3138" t="s">
        <v>47</v>
      </c>
      <c r="D3138">
        <v>92</v>
      </c>
      <c r="E3138">
        <v>104</v>
      </c>
      <c r="F3138">
        <v>-12</v>
      </c>
      <c r="G3138">
        <v>-0.115384615384615</v>
      </c>
      <c r="H3138" t="s">
        <v>81</v>
      </c>
    </row>
    <row r="3139" spans="1:8" x14ac:dyDescent="0.25">
      <c r="A3139" s="1">
        <v>44136</v>
      </c>
      <c r="B3139" t="s">
        <v>13</v>
      </c>
      <c r="C3139" t="s">
        <v>48</v>
      </c>
      <c r="D3139">
        <v>75</v>
      </c>
      <c r="E3139">
        <v>62</v>
      </c>
      <c r="F3139">
        <v>13</v>
      </c>
      <c r="G3139">
        <v>0.209677419354839</v>
      </c>
      <c r="H3139" t="s">
        <v>81</v>
      </c>
    </row>
    <row r="3140" spans="1:8" x14ac:dyDescent="0.25">
      <c r="A3140" s="1">
        <v>44136</v>
      </c>
      <c r="B3140" t="s">
        <v>13</v>
      </c>
      <c r="C3140" t="s">
        <v>50</v>
      </c>
      <c r="D3140">
        <v>114</v>
      </c>
      <c r="E3140">
        <v>104</v>
      </c>
      <c r="F3140">
        <v>10</v>
      </c>
      <c r="G3140">
        <v>9.6153846153846201E-2</v>
      </c>
      <c r="H3140" t="s">
        <v>81</v>
      </c>
    </row>
    <row r="3141" spans="1:8" x14ac:dyDescent="0.25">
      <c r="A3141" s="1">
        <v>44136</v>
      </c>
      <c r="B3141" t="s">
        <v>95</v>
      </c>
      <c r="C3141" t="s">
        <v>46</v>
      </c>
      <c r="D3141">
        <v>650</v>
      </c>
      <c r="E3141">
        <v>644</v>
      </c>
      <c r="F3141">
        <v>6</v>
      </c>
      <c r="G3141">
        <v>9.3167701863354005E-3</v>
      </c>
      <c r="H3141" t="s">
        <v>81</v>
      </c>
    </row>
    <row r="3142" spans="1:8" x14ac:dyDescent="0.25">
      <c r="A3142" s="1">
        <v>44136</v>
      </c>
      <c r="B3142" t="s">
        <v>95</v>
      </c>
      <c r="C3142" t="s">
        <v>47</v>
      </c>
      <c r="D3142">
        <v>238</v>
      </c>
      <c r="E3142">
        <v>304</v>
      </c>
      <c r="F3142">
        <v>-66</v>
      </c>
      <c r="G3142">
        <v>-0.217105263157895</v>
      </c>
      <c r="H3142" t="s">
        <v>81</v>
      </c>
    </row>
    <row r="3143" spans="1:8" x14ac:dyDescent="0.25">
      <c r="A3143" s="1">
        <v>44136</v>
      </c>
      <c r="B3143" t="s">
        <v>95</v>
      </c>
      <c r="C3143" t="s">
        <v>48</v>
      </c>
      <c r="D3143">
        <v>220</v>
      </c>
      <c r="E3143">
        <v>211</v>
      </c>
      <c r="F3143">
        <v>9</v>
      </c>
      <c r="G3143">
        <v>4.2654028436019002E-2</v>
      </c>
      <c r="H3143" t="s">
        <v>81</v>
      </c>
    </row>
    <row r="3144" spans="1:8" x14ac:dyDescent="0.25">
      <c r="A3144" s="1">
        <v>44136</v>
      </c>
      <c r="B3144" t="s">
        <v>95</v>
      </c>
      <c r="C3144" t="s">
        <v>50</v>
      </c>
      <c r="D3144">
        <v>338</v>
      </c>
      <c r="E3144">
        <v>294</v>
      </c>
      <c r="F3144">
        <v>44</v>
      </c>
      <c r="G3144">
        <v>0.14965986394557801</v>
      </c>
      <c r="H3144" t="s">
        <v>81</v>
      </c>
    </row>
    <row r="3145" spans="1:8" x14ac:dyDescent="0.25">
      <c r="A3145" s="1">
        <v>44136</v>
      </c>
      <c r="B3145" t="s">
        <v>96</v>
      </c>
      <c r="C3145" t="s">
        <v>46</v>
      </c>
      <c r="D3145">
        <v>381</v>
      </c>
      <c r="E3145">
        <v>350</v>
      </c>
      <c r="F3145">
        <v>31</v>
      </c>
      <c r="G3145">
        <v>8.8571428571428606E-2</v>
      </c>
      <c r="H3145" t="s">
        <v>81</v>
      </c>
    </row>
    <row r="3146" spans="1:8" x14ac:dyDescent="0.25">
      <c r="A3146" s="1">
        <v>44136</v>
      </c>
      <c r="B3146" t="s">
        <v>96</v>
      </c>
      <c r="C3146" t="s">
        <v>47</v>
      </c>
      <c r="D3146">
        <v>445</v>
      </c>
      <c r="E3146">
        <v>499</v>
      </c>
      <c r="F3146">
        <v>-54</v>
      </c>
      <c r="G3146">
        <v>-0.108216432865731</v>
      </c>
      <c r="H3146" t="s">
        <v>81</v>
      </c>
    </row>
    <row r="3147" spans="1:8" x14ac:dyDescent="0.25">
      <c r="A3147" s="1">
        <v>44136</v>
      </c>
      <c r="B3147" t="s">
        <v>96</v>
      </c>
      <c r="C3147" t="s">
        <v>48</v>
      </c>
      <c r="D3147">
        <v>338</v>
      </c>
      <c r="E3147">
        <v>281</v>
      </c>
      <c r="F3147">
        <v>57</v>
      </c>
      <c r="G3147">
        <v>0.20284697508896801</v>
      </c>
      <c r="H3147" t="s">
        <v>81</v>
      </c>
    </row>
    <row r="3148" spans="1:8" x14ac:dyDescent="0.25">
      <c r="A3148" s="1">
        <v>44136</v>
      </c>
      <c r="B3148" t="s">
        <v>96</v>
      </c>
      <c r="C3148" t="s">
        <v>50</v>
      </c>
      <c r="D3148">
        <v>613</v>
      </c>
      <c r="E3148">
        <v>607</v>
      </c>
      <c r="F3148">
        <v>6</v>
      </c>
      <c r="G3148">
        <v>9.8846787479406895E-3</v>
      </c>
      <c r="H3148" t="s">
        <v>81</v>
      </c>
    </row>
    <row r="3149" spans="1:8" x14ac:dyDescent="0.25">
      <c r="A3149" s="1">
        <v>44136</v>
      </c>
      <c r="B3149" t="s">
        <v>161</v>
      </c>
      <c r="C3149" t="s">
        <v>46</v>
      </c>
      <c r="D3149">
        <v>57</v>
      </c>
      <c r="E3149">
        <v>41</v>
      </c>
      <c r="F3149">
        <v>16</v>
      </c>
      <c r="G3149">
        <v>0.39024390243902402</v>
      </c>
      <c r="H3149" t="s">
        <v>81</v>
      </c>
    </row>
    <row r="3150" spans="1:8" x14ac:dyDescent="0.25">
      <c r="A3150" s="1">
        <v>44136</v>
      </c>
      <c r="B3150" t="s">
        <v>161</v>
      </c>
      <c r="C3150" t="s">
        <v>47</v>
      </c>
      <c r="D3150">
        <v>113</v>
      </c>
      <c r="E3150">
        <v>125</v>
      </c>
      <c r="F3150">
        <v>-12</v>
      </c>
      <c r="G3150">
        <v>-9.6000000000000002E-2</v>
      </c>
      <c r="H3150" t="s">
        <v>81</v>
      </c>
    </row>
    <row r="3151" spans="1:8" x14ac:dyDescent="0.25">
      <c r="A3151" s="1">
        <v>44136</v>
      </c>
      <c r="B3151" t="s">
        <v>161</v>
      </c>
      <c r="C3151" t="s">
        <v>48</v>
      </c>
      <c r="D3151">
        <v>66</v>
      </c>
      <c r="E3151">
        <v>48</v>
      </c>
      <c r="F3151">
        <v>18</v>
      </c>
      <c r="G3151">
        <v>0.375</v>
      </c>
      <c r="H3151" t="s">
        <v>81</v>
      </c>
    </row>
    <row r="3152" spans="1:8" x14ac:dyDescent="0.25">
      <c r="A3152" s="1">
        <v>44136</v>
      </c>
      <c r="B3152" t="s">
        <v>161</v>
      </c>
      <c r="C3152" t="s">
        <v>50</v>
      </c>
      <c r="D3152">
        <v>377</v>
      </c>
      <c r="E3152">
        <v>403</v>
      </c>
      <c r="F3152">
        <v>-26</v>
      </c>
      <c r="G3152">
        <v>-6.4516129032258104E-2</v>
      </c>
      <c r="H3152" t="s">
        <v>81</v>
      </c>
    </row>
    <row r="3153" spans="1:8" x14ac:dyDescent="0.25">
      <c r="A3153" s="1">
        <v>44166</v>
      </c>
      <c r="B3153" t="s">
        <v>80</v>
      </c>
      <c r="C3153" t="s">
        <v>46</v>
      </c>
      <c r="D3153">
        <v>4572</v>
      </c>
      <c r="E3153">
        <v>4369.05</v>
      </c>
      <c r="F3153">
        <v>202.95</v>
      </c>
      <c r="G3153">
        <v>4.6451745802863299E-2</v>
      </c>
      <c r="H3153" t="s">
        <v>81</v>
      </c>
    </row>
    <row r="3154" spans="1:8" x14ac:dyDescent="0.25">
      <c r="A3154" s="1">
        <v>44166</v>
      </c>
      <c r="B3154" t="s">
        <v>80</v>
      </c>
      <c r="C3154" t="s">
        <v>47</v>
      </c>
      <c r="D3154">
        <v>4446</v>
      </c>
      <c r="E3154">
        <v>5183.8500000000004</v>
      </c>
      <c r="F3154">
        <v>-737.85</v>
      </c>
      <c r="G3154">
        <v>-0.142336294452965</v>
      </c>
      <c r="H3154" t="s">
        <v>81</v>
      </c>
    </row>
    <row r="3155" spans="1:8" x14ac:dyDescent="0.25">
      <c r="A3155" s="1">
        <v>44166</v>
      </c>
      <c r="B3155" t="s">
        <v>80</v>
      </c>
      <c r="C3155" t="s">
        <v>48</v>
      </c>
      <c r="D3155">
        <v>3381</v>
      </c>
      <c r="E3155">
        <v>3025.05</v>
      </c>
      <c r="F3155">
        <v>355.95</v>
      </c>
      <c r="G3155">
        <v>0.117667476570635</v>
      </c>
      <c r="H3155" t="s">
        <v>81</v>
      </c>
    </row>
    <row r="3156" spans="1:8" x14ac:dyDescent="0.25">
      <c r="A3156" s="1">
        <v>44166</v>
      </c>
      <c r="B3156" t="s">
        <v>80</v>
      </c>
      <c r="C3156" t="s">
        <v>49</v>
      </c>
      <c r="D3156">
        <v>1409</v>
      </c>
      <c r="E3156">
        <v>1617</v>
      </c>
      <c r="F3156">
        <v>-208</v>
      </c>
      <c r="G3156">
        <v>-0.12863327149041401</v>
      </c>
      <c r="H3156" t="s">
        <v>81</v>
      </c>
    </row>
    <row r="3157" spans="1:8" x14ac:dyDescent="0.25">
      <c r="A3157" s="1">
        <v>44166</v>
      </c>
      <c r="B3157" t="s">
        <v>80</v>
      </c>
      <c r="C3157" t="s">
        <v>50</v>
      </c>
      <c r="D3157">
        <v>10044</v>
      </c>
      <c r="E3157">
        <v>10111.5</v>
      </c>
      <c r="F3157">
        <v>-67.5</v>
      </c>
      <c r="G3157">
        <v>-6.6755674232309697E-3</v>
      </c>
      <c r="H3157" t="s">
        <v>81</v>
      </c>
    </row>
    <row r="3158" spans="1:8" x14ac:dyDescent="0.25">
      <c r="A3158" s="1">
        <v>44166</v>
      </c>
      <c r="B3158" t="s">
        <v>145</v>
      </c>
      <c r="C3158" t="s">
        <v>46</v>
      </c>
      <c r="D3158">
        <v>131</v>
      </c>
      <c r="E3158">
        <v>149.1</v>
      </c>
      <c r="F3158">
        <v>-18.100000000000001</v>
      </c>
      <c r="G3158">
        <v>-0.12139503688799499</v>
      </c>
      <c r="H3158" t="s">
        <v>81</v>
      </c>
    </row>
    <row r="3159" spans="1:8" x14ac:dyDescent="0.25">
      <c r="A3159" s="1">
        <v>44166</v>
      </c>
      <c r="B3159" t="s">
        <v>145</v>
      </c>
      <c r="C3159" t="s">
        <v>47</v>
      </c>
      <c r="D3159">
        <v>205</v>
      </c>
      <c r="E3159">
        <v>226.8</v>
      </c>
      <c r="F3159">
        <v>-21.8</v>
      </c>
      <c r="G3159">
        <v>-9.6119929453262795E-2</v>
      </c>
      <c r="H3159" t="s">
        <v>81</v>
      </c>
    </row>
    <row r="3160" spans="1:8" x14ac:dyDescent="0.25">
      <c r="A3160" s="1">
        <v>44166</v>
      </c>
      <c r="B3160" t="s">
        <v>145</v>
      </c>
      <c r="C3160" t="s">
        <v>48</v>
      </c>
      <c r="D3160">
        <v>97</v>
      </c>
      <c r="E3160">
        <v>131.25</v>
      </c>
      <c r="F3160">
        <v>-34.25</v>
      </c>
      <c r="G3160">
        <v>-0.26095238095238099</v>
      </c>
      <c r="H3160" t="s">
        <v>81</v>
      </c>
    </row>
    <row r="3161" spans="1:8" x14ac:dyDescent="0.25">
      <c r="A3161" s="1">
        <v>44166</v>
      </c>
      <c r="B3161" t="s">
        <v>145</v>
      </c>
      <c r="C3161" t="s">
        <v>50</v>
      </c>
      <c r="D3161">
        <v>334</v>
      </c>
      <c r="E3161">
        <v>311.85000000000002</v>
      </c>
      <c r="F3161">
        <v>22.15</v>
      </c>
      <c r="G3161">
        <v>7.1027737694404305E-2</v>
      </c>
      <c r="H3161" t="s">
        <v>81</v>
      </c>
    </row>
    <row r="3162" spans="1:8" x14ac:dyDescent="0.25">
      <c r="A3162" s="1">
        <v>44166</v>
      </c>
      <c r="B3162" t="s">
        <v>83</v>
      </c>
      <c r="C3162" t="s">
        <v>46</v>
      </c>
      <c r="D3162">
        <v>36</v>
      </c>
      <c r="E3162">
        <v>38.85</v>
      </c>
      <c r="F3162">
        <v>-2.85</v>
      </c>
      <c r="G3162">
        <v>-7.3359073359073407E-2</v>
      </c>
      <c r="H3162" t="s">
        <v>81</v>
      </c>
    </row>
    <row r="3163" spans="1:8" x14ac:dyDescent="0.25">
      <c r="A3163" s="1">
        <v>44166</v>
      </c>
      <c r="B3163" t="s">
        <v>83</v>
      </c>
      <c r="C3163" t="s">
        <v>47</v>
      </c>
      <c r="D3163">
        <v>58</v>
      </c>
      <c r="E3163">
        <v>55.65</v>
      </c>
      <c r="F3163">
        <v>2.3499999999999899</v>
      </c>
      <c r="G3163">
        <v>4.2228212039532698E-2</v>
      </c>
      <c r="H3163" t="s">
        <v>81</v>
      </c>
    </row>
    <row r="3164" spans="1:8" x14ac:dyDescent="0.25">
      <c r="A3164" s="1">
        <v>44166</v>
      </c>
      <c r="B3164" t="s">
        <v>83</v>
      </c>
      <c r="C3164" t="s">
        <v>48</v>
      </c>
      <c r="D3164">
        <v>69</v>
      </c>
      <c r="E3164">
        <v>65.099999999999994</v>
      </c>
      <c r="F3164">
        <v>3.8999999999999901</v>
      </c>
      <c r="G3164">
        <v>5.9907834101382298E-2</v>
      </c>
      <c r="H3164" t="s">
        <v>81</v>
      </c>
    </row>
    <row r="3165" spans="1:8" x14ac:dyDescent="0.25">
      <c r="A3165" s="1">
        <v>44166</v>
      </c>
      <c r="B3165" t="s">
        <v>83</v>
      </c>
      <c r="C3165" t="s">
        <v>50</v>
      </c>
      <c r="D3165">
        <v>69</v>
      </c>
      <c r="E3165">
        <v>64.05</v>
      </c>
      <c r="F3165">
        <v>4.95</v>
      </c>
      <c r="G3165">
        <v>7.7283372365339595E-2</v>
      </c>
      <c r="H3165" t="s">
        <v>81</v>
      </c>
    </row>
    <row r="3166" spans="1:8" x14ac:dyDescent="0.25">
      <c r="A3166" s="1">
        <v>44166</v>
      </c>
      <c r="B3166" t="s">
        <v>84</v>
      </c>
      <c r="C3166" t="s">
        <v>46</v>
      </c>
      <c r="D3166">
        <v>197</v>
      </c>
      <c r="E3166">
        <v>195.3</v>
      </c>
      <c r="F3166">
        <v>1.69999999999999</v>
      </c>
      <c r="G3166">
        <v>8.7045570916538095E-3</v>
      </c>
      <c r="H3166" t="s">
        <v>81</v>
      </c>
    </row>
    <row r="3167" spans="1:8" x14ac:dyDescent="0.25">
      <c r="A3167" s="1">
        <v>44166</v>
      </c>
      <c r="B3167" t="s">
        <v>84</v>
      </c>
      <c r="C3167" t="s">
        <v>47</v>
      </c>
      <c r="D3167">
        <v>61</v>
      </c>
      <c r="E3167">
        <v>84</v>
      </c>
      <c r="F3167">
        <v>-23</v>
      </c>
      <c r="G3167">
        <v>-0.273809523809524</v>
      </c>
      <c r="H3167" t="s">
        <v>81</v>
      </c>
    </row>
    <row r="3168" spans="1:8" x14ac:dyDescent="0.25">
      <c r="A3168" s="1">
        <v>44166</v>
      </c>
      <c r="B3168" t="s">
        <v>84</v>
      </c>
      <c r="C3168" t="s">
        <v>48</v>
      </c>
      <c r="D3168">
        <v>139</v>
      </c>
      <c r="E3168">
        <v>132.30000000000001</v>
      </c>
      <c r="F3168">
        <v>6.6999999999999904</v>
      </c>
      <c r="G3168">
        <v>5.0642479213907701E-2</v>
      </c>
      <c r="H3168" t="s">
        <v>81</v>
      </c>
    </row>
    <row r="3169" spans="1:8" x14ac:dyDescent="0.25">
      <c r="A3169" s="1">
        <v>44166</v>
      </c>
      <c r="B3169" t="s">
        <v>84</v>
      </c>
      <c r="C3169" t="s">
        <v>50</v>
      </c>
      <c r="D3169">
        <v>9</v>
      </c>
      <c r="E3169">
        <v>8.4</v>
      </c>
      <c r="F3169">
        <v>0.6</v>
      </c>
      <c r="G3169">
        <v>7.1428571428571397E-2</v>
      </c>
      <c r="H3169" t="s">
        <v>81</v>
      </c>
    </row>
    <row r="3170" spans="1:8" x14ac:dyDescent="0.25">
      <c r="A3170" s="1">
        <v>44166</v>
      </c>
      <c r="B3170" t="s">
        <v>85</v>
      </c>
      <c r="C3170" t="s">
        <v>46</v>
      </c>
      <c r="D3170">
        <v>116</v>
      </c>
      <c r="E3170">
        <v>131.25</v>
      </c>
      <c r="F3170">
        <v>-15.25</v>
      </c>
      <c r="G3170">
        <v>-0.116190476190476</v>
      </c>
      <c r="H3170" t="s">
        <v>81</v>
      </c>
    </row>
    <row r="3171" spans="1:8" x14ac:dyDescent="0.25">
      <c r="A3171" s="1">
        <v>44166</v>
      </c>
      <c r="B3171" t="s">
        <v>85</v>
      </c>
      <c r="C3171" t="s">
        <v>47</v>
      </c>
      <c r="D3171">
        <v>232</v>
      </c>
      <c r="E3171">
        <v>190.05</v>
      </c>
      <c r="F3171">
        <v>41.95</v>
      </c>
      <c r="G3171">
        <v>0.220731386477243</v>
      </c>
      <c r="H3171" t="s">
        <v>81</v>
      </c>
    </row>
    <row r="3172" spans="1:8" x14ac:dyDescent="0.25">
      <c r="A3172" s="1">
        <v>44166</v>
      </c>
      <c r="B3172" t="s">
        <v>85</v>
      </c>
      <c r="C3172" t="s">
        <v>48</v>
      </c>
      <c r="D3172">
        <v>196</v>
      </c>
      <c r="E3172">
        <v>144.9</v>
      </c>
      <c r="F3172">
        <v>51.1</v>
      </c>
      <c r="G3172">
        <v>0.352657004830918</v>
      </c>
      <c r="H3172" t="s">
        <v>81</v>
      </c>
    </row>
    <row r="3173" spans="1:8" x14ac:dyDescent="0.25">
      <c r="A3173" s="1">
        <v>44166</v>
      </c>
      <c r="B3173" t="s">
        <v>85</v>
      </c>
      <c r="C3173" t="s">
        <v>49</v>
      </c>
      <c r="D3173">
        <v>869</v>
      </c>
      <c r="E3173">
        <v>1158.1500000000001</v>
      </c>
      <c r="F3173">
        <v>-289.14999999999998</v>
      </c>
      <c r="G3173">
        <v>-0.24966541466994799</v>
      </c>
      <c r="H3173" t="s">
        <v>81</v>
      </c>
    </row>
    <row r="3174" spans="1:8" x14ac:dyDescent="0.25">
      <c r="A3174" s="1">
        <v>44166</v>
      </c>
      <c r="B3174" t="s">
        <v>85</v>
      </c>
      <c r="C3174" t="s">
        <v>50</v>
      </c>
      <c r="D3174">
        <v>1999</v>
      </c>
      <c r="E3174">
        <v>1867.95</v>
      </c>
      <c r="F3174">
        <v>131.05000000000001</v>
      </c>
      <c r="G3174">
        <v>7.0157124120024603E-2</v>
      </c>
      <c r="H3174" t="s">
        <v>81</v>
      </c>
    </row>
    <row r="3175" spans="1:8" x14ac:dyDescent="0.25">
      <c r="A3175" s="1">
        <v>44166</v>
      </c>
      <c r="B3175" t="s">
        <v>146</v>
      </c>
      <c r="C3175" t="s">
        <v>46</v>
      </c>
      <c r="D3175">
        <v>25</v>
      </c>
      <c r="E3175">
        <v>29.4</v>
      </c>
      <c r="F3175">
        <v>-4.4000000000000004</v>
      </c>
      <c r="G3175">
        <v>-0.14965986394557801</v>
      </c>
      <c r="H3175" t="s">
        <v>81</v>
      </c>
    </row>
    <row r="3176" spans="1:8" x14ac:dyDescent="0.25">
      <c r="A3176" s="1">
        <v>44166</v>
      </c>
      <c r="B3176" t="s">
        <v>146</v>
      </c>
      <c r="C3176" t="s">
        <v>47</v>
      </c>
      <c r="D3176">
        <v>34</v>
      </c>
      <c r="E3176">
        <v>43.05</v>
      </c>
      <c r="F3176">
        <v>-9.0500000000000007</v>
      </c>
      <c r="G3176">
        <v>-0.210220673635308</v>
      </c>
      <c r="H3176" t="s">
        <v>81</v>
      </c>
    </row>
    <row r="3177" spans="1:8" x14ac:dyDescent="0.25">
      <c r="A3177" s="1">
        <v>44166</v>
      </c>
      <c r="B3177" t="s">
        <v>146</v>
      </c>
      <c r="C3177" t="s">
        <v>48</v>
      </c>
      <c r="D3177">
        <v>21</v>
      </c>
      <c r="E3177">
        <v>7.35</v>
      </c>
      <c r="F3177">
        <v>13.65</v>
      </c>
      <c r="G3177">
        <v>1.8571428571428601</v>
      </c>
      <c r="H3177" t="s">
        <v>81</v>
      </c>
    </row>
    <row r="3178" spans="1:8" x14ac:dyDescent="0.25">
      <c r="A3178" s="1">
        <v>44166</v>
      </c>
      <c r="B3178" t="s">
        <v>146</v>
      </c>
      <c r="C3178" t="s">
        <v>49</v>
      </c>
      <c r="D3178">
        <v>76</v>
      </c>
      <c r="E3178">
        <v>65.099999999999994</v>
      </c>
      <c r="F3178">
        <v>10.9</v>
      </c>
      <c r="G3178">
        <v>0.16743471582181199</v>
      </c>
      <c r="H3178" t="s">
        <v>81</v>
      </c>
    </row>
    <row r="3179" spans="1:8" x14ac:dyDescent="0.25">
      <c r="A3179" s="1">
        <v>44166</v>
      </c>
      <c r="B3179" t="s">
        <v>146</v>
      </c>
      <c r="C3179" t="s">
        <v>50</v>
      </c>
      <c r="D3179">
        <v>60</v>
      </c>
      <c r="E3179">
        <v>42</v>
      </c>
      <c r="F3179">
        <v>18</v>
      </c>
      <c r="G3179">
        <v>0.42857142857142899</v>
      </c>
      <c r="H3179" t="s">
        <v>81</v>
      </c>
    </row>
    <row r="3180" spans="1:8" x14ac:dyDescent="0.25">
      <c r="A3180" s="1">
        <v>44166</v>
      </c>
      <c r="B3180" t="s">
        <v>86</v>
      </c>
      <c r="C3180" t="s">
        <v>46</v>
      </c>
      <c r="D3180">
        <v>606</v>
      </c>
      <c r="E3180">
        <v>569.1</v>
      </c>
      <c r="F3180">
        <v>36.9</v>
      </c>
      <c r="G3180">
        <v>6.4839219820769595E-2</v>
      </c>
      <c r="H3180" t="s">
        <v>81</v>
      </c>
    </row>
    <row r="3181" spans="1:8" x14ac:dyDescent="0.25">
      <c r="A3181" s="1">
        <v>44166</v>
      </c>
      <c r="B3181" t="s">
        <v>86</v>
      </c>
      <c r="C3181" t="s">
        <v>47</v>
      </c>
      <c r="D3181">
        <v>456</v>
      </c>
      <c r="E3181">
        <v>569.1</v>
      </c>
      <c r="F3181">
        <v>-113.1</v>
      </c>
      <c r="G3181">
        <v>-0.19873484449130199</v>
      </c>
      <c r="H3181" t="s">
        <v>81</v>
      </c>
    </row>
    <row r="3182" spans="1:8" x14ac:dyDescent="0.25">
      <c r="A3182" s="1">
        <v>44166</v>
      </c>
      <c r="B3182" t="s">
        <v>86</v>
      </c>
      <c r="C3182" t="s">
        <v>48</v>
      </c>
      <c r="D3182">
        <v>367</v>
      </c>
      <c r="E3182">
        <v>328.65</v>
      </c>
      <c r="F3182">
        <v>38.35</v>
      </c>
      <c r="G3182">
        <v>0.116689487296516</v>
      </c>
      <c r="H3182" t="s">
        <v>81</v>
      </c>
    </row>
    <row r="3183" spans="1:8" x14ac:dyDescent="0.25">
      <c r="A3183" s="1">
        <v>44166</v>
      </c>
      <c r="B3183" t="s">
        <v>86</v>
      </c>
      <c r="C3183" t="s">
        <v>49</v>
      </c>
      <c r="D3183">
        <v>464</v>
      </c>
      <c r="E3183">
        <v>393.75</v>
      </c>
      <c r="F3183">
        <v>70.25</v>
      </c>
      <c r="G3183">
        <v>0.178412698412698</v>
      </c>
      <c r="H3183" t="s">
        <v>81</v>
      </c>
    </row>
    <row r="3184" spans="1:8" x14ac:dyDescent="0.25">
      <c r="A3184" s="1">
        <v>44166</v>
      </c>
      <c r="B3184" t="s">
        <v>86</v>
      </c>
      <c r="C3184" t="s">
        <v>50</v>
      </c>
      <c r="D3184">
        <v>1177</v>
      </c>
      <c r="E3184">
        <v>1145.55</v>
      </c>
      <c r="F3184">
        <v>31.45</v>
      </c>
      <c r="G3184">
        <v>2.7454061367901898E-2</v>
      </c>
      <c r="H3184" t="s">
        <v>81</v>
      </c>
    </row>
    <row r="3185" spans="1:8" x14ac:dyDescent="0.25">
      <c r="A3185" s="1">
        <v>44166</v>
      </c>
      <c r="B3185" t="s">
        <v>87</v>
      </c>
      <c r="C3185" t="s">
        <v>46</v>
      </c>
      <c r="D3185">
        <v>21</v>
      </c>
      <c r="E3185">
        <v>12.6</v>
      </c>
      <c r="F3185">
        <v>8.4</v>
      </c>
      <c r="G3185">
        <v>0.66666666666666696</v>
      </c>
      <c r="H3185" t="s">
        <v>81</v>
      </c>
    </row>
    <row r="3186" spans="1:8" x14ac:dyDescent="0.25">
      <c r="A3186" s="1">
        <v>44166</v>
      </c>
      <c r="B3186" t="s">
        <v>87</v>
      </c>
      <c r="C3186" t="s">
        <v>47</v>
      </c>
      <c r="D3186">
        <v>105</v>
      </c>
      <c r="E3186">
        <v>103.95</v>
      </c>
      <c r="F3186">
        <v>1.05</v>
      </c>
      <c r="G3186">
        <v>1.01010101010101E-2</v>
      </c>
      <c r="H3186" t="s">
        <v>81</v>
      </c>
    </row>
    <row r="3187" spans="1:8" x14ac:dyDescent="0.25">
      <c r="A3187" s="1">
        <v>44166</v>
      </c>
      <c r="B3187" t="s">
        <v>87</v>
      </c>
      <c r="C3187" t="s">
        <v>48</v>
      </c>
      <c r="D3187">
        <v>53</v>
      </c>
      <c r="E3187">
        <v>43.05</v>
      </c>
      <c r="F3187">
        <v>9.9499999999999993</v>
      </c>
      <c r="G3187">
        <v>0.23112659698025501</v>
      </c>
      <c r="H3187" t="s">
        <v>81</v>
      </c>
    </row>
    <row r="3188" spans="1:8" x14ac:dyDescent="0.25">
      <c r="A3188" s="1">
        <v>44166</v>
      </c>
      <c r="B3188" t="s">
        <v>87</v>
      </c>
      <c r="C3188" t="s">
        <v>50</v>
      </c>
      <c r="D3188">
        <v>89</v>
      </c>
      <c r="E3188">
        <v>64.05</v>
      </c>
      <c r="F3188">
        <v>24.95</v>
      </c>
      <c r="G3188">
        <v>0.389539422326308</v>
      </c>
      <c r="H3188" t="s">
        <v>81</v>
      </c>
    </row>
    <row r="3189" spans="1:8" x14ac:dyDescent="0.25">
      <c r="A3189" s="1">
        <v>44166</v>
      </c>
      <c r="B3189" t="s">
        <v>88</v>
      </c>
      <c r="C3189" t="s">
        <v>46</v>
      </c>
      <c r="D3189">
        <v>212</v>
      </c>
      <c r="E3189">
        <v>226.8</v>
      </c>
      <c r="F3189">
        <v>-14.8</v>
      </c>
      <c r="G3189">
        <v>-6.5255731922398599E-2</v>
      </c>
      <c r="H3189" t="s">
        <v>81</v>
      </c>
    </row>
    <row r="3190" spans="1:8" x14ac:dyDescent="0.25">
      <c r="A3190" s="1">
        <v>44166</v>
      </c>
      <c r="B3190" t="s">
        <v>88</v>
      </c>
      <c r="C3190" t="s">
        <v>47</v>
      </c>
      <c r="D3190">
        <v>292</v>
      </c>
      <c r="E3190">
        <v>320.25</v>
      </c>
      <c r="F3190">
        <v>-28.25</v>
      </c>
      <c r="G3190">
        <v>-8.8212334113973501E-2</v>
      </c>
      <c r="H3190" t="s">
        <v>81</v>
      </c>
    </row>
    <row r="3191" spans="1:8" x14ac:dyDescent="0.25">
      <c r="A3191" s="1">
        <v>44166</v>
      </c>
      <c r="B3191" t="s">
        <v>88</v>
      </c>
      <c r="C3191" t="s">
        <v>48</v>
      </c>
      <c r="D3191">
        <v>188</v>
      </c>
      <c r="E3191">
        <v>147</v>
      </c>
      <c r="F3191">
        <v>41</v>
      </c>
      <c r="G3191">
        <v>0.27891156462584998</v>
      </c>
      <c r="H3191" t="s">
        <v>81</v>
      </c>
    </row>
    <row r="3192" spans="1:8" x14ac:dyDescent="0.25">
      <c r="A3192" s="1">
        <v>44166</v>
      </c>
      <c r="B3192" t="s">
        <v>88</v>
      </c>
      <c r="C3192" t="s">
        <v>49</v>
      </c>
      <c r="D3192">
        <v>76</v>
      </c>
      <c r="E3192">
        <v>65.099999999999994</v>
      </c>
      <c r="F3192">
        <v>10.9</v>
      </c>
      <c r="G3192">
        <v>0.16743471582181199</v>
      </c>
      <c r="H3192" t="s">
        <v>81</v>
      </c>
    </row>
    <row r="3193" spans="1:8" x14ac:dyDescent="0.25">
      <c r="A3193" s="1">
        <v>44166</v>
      </c>
      <c r="B3193" t="s">
        <v>88</v>
      </c>
      <c r="C3193" t="s">
        <v>50</v>
      </c>
      <c r="D3193">
        <v>634</v>
      </c>
      <c r="E3193">
        <v>613.20000000000005</v>
      </c>
      <c r="F3193">
        <v>20.8</v>
      </c>
      <c r="G3193">
        <v>3.3920417482061198E-2</v>
      </c>
      <c r="H3193" t="s">
        <v>81</v>
      </c>
    </row>
    <row r="3194" spans="1:8" x14ac:dyDescent="0.25">
      <c r="A3194" s="1">
        <v>44166</v>
      </c>
      <c r="B3194" t="s">
        <v>89</v>
      </c>
      <c r="C3194" t="s">
        <v>46</v>
      </c>
      <c r="D3194">
        <v>532</v>
      </c>
      <c r="E3194">
        <v>537.6</v>
      </c>
      <c r="F3194">
        <v>-5.6000000000000201</v>
      </c>
      <c r="G3194">
        <v>-1.0416666666666701E-2</v>
      </c>
      <c r="H3194" t="s">
        <v>81</v>
      </c>
    </row>
    <row r="3195" spans="1:8" x14ac:dyDescent="0.25">
      <c r="A3195" s="1">
        <v>44166</v>
      </c>
      <c r="B3195" t="s">
        <v>89</v>
      </c>
      <c r="C3195" t="s">
        <v>47</v>
      </c>
      <c r="D3195">
        <v>479</v>
      </c>
      <c r="E3195">
        <v>623.70000000000005</v>
      </c>
      <c r="F3195">
        <v>-144.69999999999999</v>
      </c>
      <c r="G3195">
        <v>-0.232002565335899</v>
      </c>
      <c r="H3195" t="s">
        <v>81</v>
      </c>
    </row>
    <row r="3196" spans="1:8" x14ac:dyDescent="0.25">
      <c r="A3196" s="1">
        <v>44166</v>
      </c>
      <c r="B3196" t="s">
        <v>89</v>
      </c>
      <c r="C3196" t="s">
        <v>48</v>
      </c>
      <c r="D3196">
        <v>316</v>
      </c>
      <c r="E3196">
        <v>261.45</v>
      </c>
      <c r="F3196">
        <v>54.55</v>
      </c>
      <c r="G3196">
        <v>0.208644100210365</v>
      </c>
      <c r="H3196" t="s">
        <v>81</v>
      </c>
    </row>
    <row r="3197" spans="1:8" x14ac:dyDescent="0.25">
      <c r="A3197" s="1">
        <v>44166</v>
      </c>
      <c r="B3197" t="s">
        <v>89</v>
      </c>
      <c r="C3197" t="s">
        <v>50</v>
      </c>
      <c r="D3197">
        <v>640</v>
      </c>
      <c r="E3197">
        <v>626.85</v>
      </c>
      <c r="F3197">
        <v>13.15</v>
      </c>
      <c r="G3197">
        <v>2.09779054000159E-2</v>
      </c>
      <c r="H3197" t="s">
        <v>81</v>
      </c>
    </row>
    <row r="3198" spans="1:8" x14ac:dyDescent="0.25">
      <c r="A3198" s="1">
        <v>44166</v>
      </c>
      <c r="B3198" t="s">
        <v>90</v>
      </c>
      <c r="C3198" t="s">
        <v>46</v>
      </c>
      <c r="D3198">
        <v>70</v>
      </c>
      <c r="E3198">
        <v>70.349999999999994</v>
      </c>
      <c r="F3198">
        <v>-0.35000000000000903</v>
      </c>
      <c r="G3198">
        <v>-4.9751243781095697E-3</v>
      </c>
      <c r="H3198" t="s">
        <v>81</v>
      </c>
    </row>
    <row r="3199" spans="1:8" x14ac:dyDescent="0.25">
      <c r="A3199" s="1">
        <v>44166</v>
      </c>
      <c r="B3199" t="s">
        <v>90</v>
      </c>
      <c r="C3199" t="s">
        <v>47</v>
      </c>
      <c r="D3199">
        <v>183</v>
      </c>
      <c r="E3199">
        <v>168</v>
      </c>
      <c r="F3199">
        <v>15</v>
      </c>
      <c r="G3199">
        <v>8.9285714285714302E-2</v>
      </c>
      <c r="H3199" t="s">
        <v>81</v>
      </c>
    </row>
    <row r="3200" spans="1:8" x14ac:dyDescent="0.25">
      <c r="A3200" s="1">
        <v>44166</v>
      </c>
      <c r="B3200" t="s">
        <v>90</v>
      </c>
      <c r="C3200" t="s">
        <v>48</v>
      </c>
      <c r="D3200">
        <v>143</v>
      </c>
      <c r="E3200">
        <v>122.85</v>
      </c>
      <c r="F3200">
        <v>20.149999999999999</v>
      </c>
      <c r="G3200">
        <v>0.16402116402116401</v>
      </c>
      <c r="H3200" t="s">
        <v>81</v>
      </c>
    </row>
    <row r="3201" spans="1:8" x14ac:dyDescent="0.25">
      <c r="A3201" s="1">
        <v>44166</v>
      </c>
      <c r="B3201" t="s">
        <v>90</v>
      </c>
      <c r="C3201" t="s">
        <v>50</v>
      </c>
      <c r="D3201">
        <v>459</v>
      </c>
      <c r="E3201">
        <v>462</v>
      </c>
      <c r="F3201">
        <v>-3</v>
      </c>
      <c r="G3201">
        <v>-6.4935064935064896E-3</v>
      </c>
      <c r="H3201" t="s">
        <v>81</v>
      </c>
    </row>
    <row r="3202" spans="1:8" x14ac:dyDescent="0.25">
      <c r="A3202" s="1">
        <v>44166</v>
      </c>
      <c r="B3202" t="s">
        <v>147</v>
      </c>
      <c r="C3202" t="s">
        <v>46</v>
      </c>
      <c r="D3202">
        <v>29</v>
      </c>
      <c r="E3202">
        <v>24.15</v>
      </c>
      <c r="F3202">
        <v>4.8499999999999996</v>
      </c>
      <c r="G3202">
        <v>0.20082815734989601</v>
      </c>
      <c r="H3202" t="s">
        <v>81</v>
      </c>
    </row>
    <row r="3203" spans="1:8" x14ac:dyDescent="0.25">
      <c r="A3203" s="1">
        <v>44166</v>
      </c>
      <c r="B3203" t="s">
        <v>147</v>
      </c>
      <c r="C3203" t="s">
        <v>47</v>
      </c>
      <c r="D3203">
        <v>26</v>
      </c>
      <c r="E3203">
        <v>35.700000000000003</v>
      </c>
      <c r="F3203">
        <v>-9.6999999999999993</v>
      </c>
      <c r="G3203">
        <v>-0.271708683473389</v>
      </c>
      <c r="H3203" t="s">
        <v>81</v>
      </c>
    </row>
    <row r="3204" spans="1:8" x14ac:dyDescent="0.25">
      <c r="A3204" s="1">
        <v>44166</v>
      </c>
      <c r="B3204" t="s">
        <v>147</v>
      </c>
      <c r="C3204" t="s">
        <v>48</v>
      </c>
      <c r="D3204">
        <v>22</v>
      </c>
      <c r="E3204">
        <v>24.15</v>
      </c>
      <c r="F3204">
        <v>-2.15</v>
      </c>
      <c r="G3204">
        <v>-8.9026915113871702E-2</v>
      </c>
      <c r="H3204" t="s">
        <v>81</v>
      </c>
    </row>
    <row r="3205" spans="1:8" x14ac:dyDescent="0.25">
      <c r="A3205" s="1">
        <v>44166</v>
      </c>
      <c r="B3205" t="s">
        <v>147</v>
      </c>
      <c r="C3205" t="s">
        <v>50</v>
      </c>
      <c r="D3205">
        <v>57</v>
      </c>
      <c r="E3205">
        <v>55.65</v>
      </c>
      <c r="F3205">
        <v>1.3499999999999901</v>
      </c>
      <c r="G3205">
        <v>2.42587601078166E-2</v>
      </c>
      <c r="H3205" t="s">
        <v>81</v>
      </c>
    </row>
    <row r="3206" spans="1:8" x14ac:dyDescent="0.25">
      <c r="A3206" s="1">
        <v>44166</v>
      </c>
      <c r="B3206" t="s">
        <v>148</v>
      </c>
      <c r="C3206" t="s">
        <v>46</v>
      </c>
      <c r="D3206">
        <v>178</v>
      </c>
      <c r="E3206">
        <v>172.2</v>
      </c>
      <c r="F3206">
        <v>5.7999999999999803</v>
      </c>
      <c r="G3206">
        <v>3.3681765389082401E-2</v>
      </c>
      <c r="H3206" t="s">
        <v>81</v>
      </c>
    </row>
    <row r="3207" spans="1:8" x14ac:dyDescent="0.25">
      <c r="A3207" s="1">
        <v>44166</v>
      </c>
      <c r="B3207" t="s">
        <v>148</v>
      </c>
      <c r="C3207" t="s">
        <v>47</v>
      </c>
      <c r="D3207">
        <v>184</v>
      </c>
      <c r="E3207">
        <v>207.9</v>
      </c>
      <c r="F3207">
        <v>-23.9</v>
      </c>
      <c r="G3207">
        <v>-0.114959114959115</v>
      </c>
      <c r="H3207" t="s">
        <v>81</v>
      </c>
    </row>
    <row r="3208" spans="1:8" x14ac:dyDescent="0.25">
      <c r="A3208" s="1">
        <v>44166</v>
      </c>
      <c r="B3208" t="s">
        <v>148</v>
      </c>
      <c r="C3208" t="s">
        <v>48</v>
      </c>
      <c r="D3208">
        <v>184</v>
      </c>
      <c r="E3208">
        <v>143.85</v>
      </c>
      <c r="F3208">
        <v>40.15</v>
      </c>
      <c r="G3208">
        <v>0.27911018421967299</v>
      </c>
      <c r="H3208" t="s">
        <v>81</v>
      </c>
    </row>
    <row r="3209" spans="1:8" x14ac:dyDescent="0.25">
      <c r="A3209" s="1">
        <v>44166</v>
      </c>
      <c r="B3209" t="s">
        <v>148</v>
      </c>
      <c r="C3209" t="s">
        <v>50</v>
      </c>
      <c r="D3209">
        <v>234</v>
      </c>
      <c r="E3209">
        <v>221.55</v>
      </c>
      <c r="F3209">
        <v>12.45</v>
      </c>
      <c r="G3209">
        <v>5.6194989844278898E-2</v>
      </c>
      <c r="H3209" t="s">
        <v>81</v>
      </c>
    </row>
    <row r="3210" spans="1:8" x14ac:dyDescent="0.25">
      <c r="A3210" s="1">
        <v>44166</v>
      </c>
      <c r="B3210" t="s">
        <v>149</v>
      </c>
      <c r="C3210" t="s">
        <v>46</v>
      </c>
      <c r="D3210">
        <v>55</v>
      </c>
      <c r="E3210">
        <v>49.35</v>
      </c>
      <c r="F3210">
        <v>5.65</v>
      </c>
      <c r="G3210">
        <v>0.11448834853090201</v>
      </c>
      <c r="H3210" t="s">
        <v>81</v>
      </c>
    </row>
    <row r="3211" spans="1:8" x14ac:dyDescent="0.25">
      <c r="A3211" s="1">
        <v>44166</v>
      </c>
      <c r="B3211" t="s">
        <v>149</v>
      </c>
      <c r="C3211" t="s">
        <v>47</v>
      </c>
      <c r="D3211">
        <v>126</v>
      </c>
      <c r="E3211">
        <v>124.95</v>
      </c>
      <c r="F3211">
        <v>1.05</v>
      </c>
      <c r="G3211">
        <v>8.4033613445377905E-3</v>
      </c>
      <c r="H3211" t="s">
        <v>81</v>
      </c>
    </row>
    <row r="3212" spans="1:8" x14ac:dyDescent="0.25">
      <c r="A3212" s="1">
        <v>44166</v>
      </c>
      <c r="B3212" t="s">
        <v>149</v>
      </c>
      <c r="C3212" t="s">
        <v>48</v>
      </c>
      <c r="D3212">
        <v>121</v>
      </c>
      <c r="E3212">
        <v>103.95</v>
      </c>
      <c r="F3212">
        <v>17.05</v>
      </c>
      <c r="G3212">
        <v>0.16402116402116401</v>
      </c>
      <c r="H3212" t="s">
        <v>81</v>
      </c>
    </row>
    <row r="3213" spans="1:8" x14ac:dyDescent="0.25">
      <c r="A3213" s="1">
        <v>44166</v>
      </c>
      <c r="B3213" t="s">
        <v>149</v>
      </c>
      <c r="C3213" t="s">
        <v>50</v>
      </c>
      <c r="D3213">
        <v>373</v>
      </c>
      <c r="E3213">
        <v>379.05</v>
      </c>
      <c r="F3213">
        <v>-6.0500000000000096</v>
      </c>
      <c r="G3213">
        <v>-1.59609550191268E-2</v>
      </c>
      <c r="H3213" t="s">
        <v>81</v>
      </c>
    </row>
    <row r="3214" spans="1:8" x14ac:dyDescent="0.25">
      <c r="A3214" s="1">
        <v>44166</v>
      </c>
      <c r="B3214" t="s">
        <v>150</v>
      </c>
      <c r="C3214" t="s">
        <v>46</v>
      </c>
      <c r="D3214">
        <v>190</v>
      </c>
      <c r="E3214">
        <v>173.25</v>
      </c>
      <c r="F3214">
        <v>16.75</v>
      </c>
      <c r="G3214">
        <v>9.6681096681096701E-2</v>
      </c>
      <c r="H3214" t="s">
        <v>81</v>
      </c>
    </row>
    <row r="3215" spans="1:8" x14ac:dyDescent="0.25">
      <c r="A3215" s="1">
        <v>44166</v>
      </c>
      <c r="B3215" t="s">
        <v>150</v>
      </c>
      <c r="C3215" t="s">
        <v>47</v>
      </c>
      <c r="D3215">
        <v>82</v>
      </c>
      <c r="E3215">
        <v>91.35</v>
      </c>
      <c r="F3215">
        <v>-9.3500000000000103</v>
      </c>
      <c r="G3215">
        <v>-0.10235358511220601</v>
      </c>
      <c r="H3215" t="s">
        <v>81</v>
      </c>
    </row>
    <row r="3216" spans="1:8" x14ac:dyDescent="0.25">
      <c r="A3216" s="1">
        <v>44166</v>
      </c>
      <c r="B3216" t="s">
        <v>150</v>
      </c>
      <c r="C3216" t="s">
        <v>48</v>
      </c>
      <c r="D3216">
        <v>90</v>
      </c>
      <c r="E3216">
        <v>79.8</v>
      </c>
      <c r="F3216">
        <v>10.199999999999999</v>
      </c>
      <c r="G3216">
        <v>0.12781954887218</v>
      </c>
      <c r="H3216" t="s">
        <v>81</v>
      </c>
    </row>
    <row r="3217" spans="1:8" x14ac:dyDescent="0.25">
      <c r="A3217" s="1">
        <v>44166</v>
      </c>
      <c r="B3217" t="s">
        <v>150</v>
      </c>
      <c r="C3217" t="s">
        <v>50</v>
      </c>
      <c r="D3217">
        <v>80</v>
      </c>
      <c r="E3217">
        <v>76.650000000000006</v>
      </c>
      <c r="F3217">
        <v>3.3499999999999899</v>
      </c>
      <c r="G3217">
        <v>4.3705153294194297E-2</v>
      </c>
      <c r="H3217" t="s">
        <v>81</v>
      </c>
    </row>
    <row r="3218" spans="1:8" x14ac:dyDescent="0.25">
      <c r="A3218" s="1">
        <v>44166</v>
      </c>
      <c r="B3218" t="s">
        <v>91</v>
      </c>
      <c r="C3218" t="s">
        <v>46</v>
      </c>
      <c r="D3218">
        <v>1112</v>
      </c>
      <c r="E3218">
        <v>971.25</v>
      </c>
      <c r="F3218">
        <v>140.75</v>
      </c>
      <c r="G3218">
        <v>0.144916344916345</v>
      </c>
      <c r="H3218" t="s">
        <v>81</v>
      </c>
    </row>
    <row r="3219" spans="1:8" x14ac:dyDescent="0.25">
      <c r="A3219" s="1">
        <v>44166</v>
      </c>
      <c r="B3219" t="s">
        <v>91</v>
      </c>
      <c r="C3219" t="s">
        <v>47</v>
      </c>
      <c r="D3219">
        <v>618</v>
      </c>
      <c r="E3219">
        <v>683.55</v>
      </c>
      <c r="F3219">
        <v>-65.550000000000097</v>
      </c>
      <c r="G3219">
        <v>-9.5896423085363294E-2</v>
      </c>
      <c r="H3219" t="s">
        <v>81</v>
      </c>
    </row>
    <row r="3220" spans="1:8" x14ac:dyDescent="0.25">
      <c r="A3220" s="1">
        <v>44166</v>
      </c>
      <c r="B3220" t="s">
        <v>91</v>
      </c>
      <c r="C3220" t="s">
        <v>48</v>
      </c>
      <c r="D3220">
        <v>715</v>
      </c>
      <c r="E3220">
        <v>626.85</v>
      </c>
      <c r="F3220">
        <v>88.15</v>
      </c>
      <c r="G3220">
        <v>0.14062375368908001</v>
      </c>
      <c r="H3220" t="s">
        <v>81</v>
      </c>
    </row>
    <row r="3221" spans="1:8" x14ac:dyDescent="0.25">
      <c r="A3221" s="1">
        <v>44166</v>
      </c>
      <c r="B3221" t="s">
        <v>91</v>
      </c>
      <c r="C3221" t="s">
        <v>50</v>
      </c>
      <c r="D3221">
        <v>775</v>
      </c>
      <c r="E3221">
        <v>820.05</v>
      </c>
      <c r="F3221">
        <v>-45.050000000000097</v>
      </c>
      <c r="G3221">
        <v>-5.4935674653984599E-2</v>
      </c>
      <c r="H3221" t="s">
        <v>81</v>
      </c>
    </row>
    <row r="3222" spans="1:8" x14ac:dyDescent="0.25">
      <c r="A3222" s="1">
        <v>44166</v>
      </c>
      <c r="B3222" t="s">
        <v>151</v>
      </c>
      <c r="C3222" t="s">
        <v>46</v>
      </c>
      <c r="D3222">
        <v>55</v>
      </c>
      <c r="E3222">
        <v>55.65</v>
      </c>
      <c r="F3222">
        <v>-0.65000000000000602</v>
      </c>
      <c r="G3222">
        <v>-1.16801437556156E-2</v>
      </c>
      <c r="H3222" t="s">
        <v>81</v>
      </c>
    </row>
    <row r="3223" spans="1:8" x14ac:dyDescent="0.25">
      <c r="A3223" s="1">
        <v>44166</v>
      </c>
      <c r="B3223" t="s">
        <v>151</v>
      </c>
      <c r="C3223" t="s">
        <v>47</v>
      </c>
      <c r="D3223">
        <v>98</v>
      </c>
      <c r="E3223">
        <v>121.8</v>
      </c>
      <c r="F3223">
        <v>-23.8</v>
      </c>
      <c r="G3223">
        <v>-0.195402298850575</v>
      </c>
      <c r="H3223" t="s">
        <v>81</v>
      </c>
    </row>
    <row r="3224" spans="1:8" x14ac:dyDescent="0.25">
      <c r="A3224" s="1">
        <v>44166</v>
      </c>
      <c r="B3224" t="s">
        <v>151</v>
      </c>
      <c r="C3224" t="s">
        <v>48</v>
      </c>
      <c r="D3224">
        <v>69</v>
      </c>
      <c r="E3224">
        <v>36.75</v>
      </c>
      <c r="F3224">
        <v>32.25</v>
      </c>
      <c r="G3224">
        <v>0.87755102040816302</v>
      </c>
      <c r="H3224" t="s">
        <v>81</v>
      </c>
    </row>
    <row r="3225" spans="1:8" x14ac:dyDescent="0.25">
      <c r="A3225" s="1">
        <v>44166</v>
      </c>
      <c r="B3225" t="s">
        <v>151</v>
      </c>
      <c r="C3225" t="s">
        <v>50</v>
      </c>
      <c r="D3225">
        <v>86</v>
      </c>
      <c r="E3225">
        <v>90.3</v>
      </c>
      <c r="F3225">
        <v>-4.3</v>
      </c>
      <c r="G3225">
        <v>-4.7619047619047603E-2</v>
      </c>
      <c r="H3225" t="s">
        <v>81</v>
      </c>
    </row>
    <row r="3226" spans="1:8" x14ac:dyDescent="0.25">
      <c r="A3226" s="1">
        <v>44166</v>
      </c>
      <c r="B3226" t="s">
        <v>92</v>
      </c>
      <c r="C3226" t="s">
        <v>46</v>
      </c>
      <c r="D3226">
        <v>27</v>
      </c>
      <c r="E3226">
        <v>26.25</v>
      </c>
      <c r="F3226">
        <v>0.75</v>
      </c>
      <c r="G3226">
        <v>2.8571428571428598E-2</v>
      </c>
      <c r="H3226" t="s">
        <v>81</v>
      </c>
    </row>
    <row r="3227" spans="1:8" x14ac:dyDescent="0.25">
      <c r="A3227" s="1">
        <v>44166</v>
      </c>
      <c r="B3227" t="s">
        <v>92</v>
      </c>
      <c r="C3227" t="s">
        <v>47</v>
      </c>
      <c r="D3227">
        <v>303</v>
      </c>
      <c r="E3227">
        <v>418.95</v>
      </c>
      <c r="F3227">
        <v>-115.95</v>
      </c>
      <c r="G3227">
        <v>-0.27676333691371302</v>
      </c>
      <c r="H3227" t="s">
        <v>81</v>
      </c>
    </row>
    <row r="3228" spans="1:8" x14ac:dyDescent="0.25">
      <c r="A3228" s="1">
        <v>44166</v>
      </c>
      <c r="B3228" t="s">
        <v>92</v>
      </c>
      <c r="C3228" t="s">
        <v>48</v>
      </c>
      <c r="D3228">
        <v>111</v>
      </c>
      <c r="E3228">
        <v>92.4</v>
      </c>
      <c r="F3228">
        <v>18.600000000000001</v>
      </c>
      <c r="G3228">
        <v>0.201298701298701</v>
      </c>
      <c r="H3228" t="s">
        <v>81</v>
      </c>
    </row>
    <row r="3229" spans="1:8" x14ac:dyDescent="0.25">
      <c r="A3229" s="1">
        <v>44166</v>
      </c>
      <c r="B3229" t="s">
        <v>92</v>
      </c>
      <c r="C3229" t="s">
        <v>50</v>
      </c>
      <c r="D3229">
        <v>565</v>
      </c>
      <c r="E3229">
        <v>542.85</v>
      </c>
      <c r="F3229">
        <v>22.15</v>
      </c>
      <c r="G3229">
        <v>4.08031684627429E-2</v>
      </c>
      <c r="H3229" t="s">
        <v>81</v>
      </c>
    </row>
    <row r="3230" spans="1:8" x14ac:dyDescent="0.25">
      <c r="A3230" s="1">
        <v>44166</v>
      </c>
      <c r="B3230" t="s">
        <v>152</v>
      </c>
      <c r="C3230" t="s">
        <v>46</v>
      </c>
      <c r="D3230">
        <v>108</v>
      </c>
      <c r="E3230">
        <v>101.85</v>
      </c>
      <c r="F3230">
        <v>6.1499999999999897</v>
      </c>
      <c r="G3230">
        <v>6.0382916053019098E-2</v>
      </c>
      <c r="H3230" t="s">
        <v>81</v>
      </c>
    </row>
    <row r="3231" spans="1:8" x14ac:dyDescent="0.25">
      <c r="A3231" s="1">
        <v>44166</v>
      </c>
      <c r="B3231" t="s">
        <v>152</v>
      </c>
      <c r="C3231" t="s">
        <v>47</v>
      </c>
      <c r="D3231">
        <v>80</v>
      </c>
      <c r="E3231">
        <v>134.4</v>
      </c>
      <c r="F3231">
        <v>-54.4</v>
      </c>
      <c r="G3231">
        <v>-0.40476190476190499</v>
      </c>
      <c r="H3231" t="s">
        <v>81</v>
      </c>
    </row>
    <row r="3232" spans="1:8" x14ac:dyDescent="0.25">
      <c r="A3232" s="1">
        <v>44166</v>
      </c>
      <c r="B3232" t="s">
        <v>152</v>
      </c>
      <c r="C3232" t="s">
        <v>48</v>
      </c>
      <c r="D3232">
        <v>40</v>
      </c>
      <c r="E3232">
        <v>44.1</v>
      </c>
      <c r="F3232">
        <v>-4.0999999999999996</v>
      </c>
      <c r="G3232">
        <v>-9.2970521541950096E-2</v>
      </c>
      <c r="H3232" t="s">
        <v>81</v>
      </c>
    </row>
    <row r="3233" spans="1:8" x14ac:dyDescent="0.25">
      <c r="A3233" s="1">
        <v>44166</v>
      </c>
      <c r="B3233" t="s">
        <v>152</v>
      </c>
      <c r="C3233" t="s">
        <v>50</v>
      </c>
      <c r="D3233">
        <v>134</v>
      </c>
      <c r="E3233">
        <v>138.6</v>
      </c>
      <c r="F3233">
        <v>-4.5999999999999899</v>
      </c>
      <c r="G3233">
        <v>-3.3189033189033101E-2</v>
      </c>
      <c r="H3233" t="s">
        <v>81</v>
      </c>
    </row>
    <row r="3234" spans="1:8" x14ac:dyDescent="0.25">
      <c r="A3234" s="1">
        <v>44166</v>
      </c>
      <c r="B3234" t="s">
        <v>153</v>
      </c>
      <c r="C3234" t="s">
        <v>46</v>
      </c>
      <c r="D3234">
        <v>118</v>
      </c>
      <c r="E3234">
        <v>109.2</v>
      </c>
      <c r="F3234">
        <v>8.8000000000000007</v>
      </c>
      <c r="G3234">
        <v>8.0586080586080605E-2</v>
      </c>
      <c r="H3234" t="s">
        <v>81</v>
      </c>
    </row>
    <row r="3235" spans="1:8" x14ac:dyDescent="0.25">
      <c r="A3235" s="1">
        <v>44166</v>
      </c>
      <c r="B3235" t="s">
        <v>153</v>
      </c>
      <c r="C3235" t="s">
        <v>47</v>
      </c>
      <c r="D3235">
        <v>36</v>
      </c>
      <c r="E3235">
        <v>56.7</v>
      </c>
      <c r="F3235">
        <v>-20.7</v>
      </c>
      <c r="G3235">
        <v>-0.365079365079365</v>
      </c>
      <c r="H3235" t="s">
        <v>81</v>
      </c>
    </row>
    <row r="3236" spans="1:8" x14ac:dyDescent="0.25">
      <c r="A3236" s="1">
        <v>44166</v>
      </c>
      <c r="B3236" t="s">
        <v>153</v>
      </c>
      <c r="C3236" t="s">
        <v>48</v>
      </c>
      <c r="D3236">
        <v>51</v>
      </c>
      <c r="E3236">
        <v>29.4</v>
      </c>
      <c r="F3236">
        <v>21.6</v>
      </c>
      <c r="G3236">
        <v>0.73469387755102</v>
      </c>
      <c r="H3236" t="s">
        <v>81</v>
      </c>
    </row>
    <row r="3237" spans="1:8" x14ac:dyDescent="0.25">
      <c r="A3237" s="1">
        <v>44166</v>
      </c>
      <c r="B3237" t="s">
        <v>153</v>
      </c>
      <c r="C3237" t="s">
        <v>50</v>
      </c>
      <c r="D3237">
        <v>24</v>
      </c>
      <c r="E3237">
        <v>28.35</v>
      </c>
      <c r="F3237">
        <v>-4.3499999999999996</v>
      </c>
      <c r="G3237">
        <v>-0.15343915343915299</v>
      </c>
      <c r="H3237" t="s">
        <v>81</v>
      </c>
    </row>
    <row r="3238" spans="1:8" x14ac:dyDescent="0.25">
      <c r="A3238" s="1">
        <v>44166</v>
      </c>
      <c r="B3238" t="s">
        <v>154</v>
      </c>
      <c r="C3238" t="s">
        <v>46</v>
      </c>
      <c r="D3238">
        <v>15</v>
      </c>
      <c r="E3238">
        <v>21</v>
      </c>
      <c r="F3238">
        <v>-6</v>
      </c>
      <c r="G3238">
        <v>-0.28571428571428598</v>
      </c>
      <c r="H3238" t="s">
        <v>81</v>
      </c>
    </row>
    <row r="3239" spans="1:8" x14ac:dyDescent="0.25">
      <c r="A3239" s="1">
        <v>44166</v>
      </c>
      <c r="B3239" t="s">
        <v>154</v>
      </c>
      <c r="C3239" t="s">
        <v>47</v>
      </c>
      <c r="D3239">
        <v>57</v>
      </c>
      <c r="E3239">
        <v>43.05</v>
      </c>
      <c r="F3239">
        <v>13.95</v>
      </c>
      <c r="G3239">
        <v>0.32404181184669001</v>
      </c>
      <c r="H3239" t="s">
        <v>81</v>
      </c>
    </row>
    <row r="3240" spans="1:8" x14ac:dyDescent="0.25">
      <c r="A3240" s="1">
        <v>44166</v>
      </c>
      <c r="B3240" t="s">
        <v>154</v>
      </c>
      <c r="C3240" t="s">
        <v>48</v>
      </c>
      <c r="D3240">
        <v>22</v>
      </c>
      <c r="E3240">
        <v>18.899999999999999</v>
      </c>
      <c r="F3240">
        <v>3.1</v>
      </c>
      <c r="G3240">
        <v>0.16402116402116401</v>
      </c>
      <c r="H3240" t="s">
        <v>81</v>
      </c>
    </row>
    <row r="3241" spans="1:8" x14ac:dyDescent="0.25">
      <c r="A3241" s="1">
        <v>44166</v>
      </c>
      <c r="B3241" t="s">
        <v>154</v>
      </c>
      <c r="C3241" t="s">
        <v>50</v>
      </c>
      <c r="D3241">
        <v>86</v>
      </c>
      <c r="E3241">
        <v>82.95</v>
      </c>
      <c r="F3241">
        <v>3.05</v>
      </c>
      <c r="G3241">
        <v>3.6769138034960798E-2</v>
      </c>
      <c r="H3241" t="s">
        <v>81</v>
      </c>
    </row>
    <row r="3242" spans="1:8" x14ac:dyDescent="0.25">
      <c r="A3242" s="1">
        <v>44166</v>
      </c>
      <c r="B3242" t="s">
        <v>155</v>
      </c>
      <c r="C3242" t="s">
        <v>46</v>
      </c>
      <c r="D3242">
        <v>197</v>
      </c>
      <c r="E3242">
        <v>208.95</v>
      </c>
      <c r="F3242">
        <v>-11.95</v>
      </c>
      <c r="G3242">
        <v>-5.7190715482172798E-2</v>
      </c>
      <c r="H3242" t="s">
        <v>81</v>
      </c>
    </row>
    <row r="3243" spans="1:8" x14ac:dyDescent="0.25">
      <c r="A3243" s="1">
        <v>44166</v>
      </c>
      <c r="B3243" t="s">
        <v>155</v>
      </c>
      <c r="C3243" t="s">
        <v>47</v>
      </c>
      <c r="D3243">
        <v>186</v>
      </c>
      <c r="E3243">
        <v>205.8</v>
      </c>
      <c r="F3243">
        <v>-19.8</v>
      </c>
      <c r="G3243">
        <v>-9.6209912536443204E-2</v>
      </c>
      <c r="H3243" t="s">
        <v>81</v>
      </c>
    </row>
    <row r="3244" spans="1:8" x14ac:dyDescent="0.25">
      <c r="A3244" s="1">
        <v>44166</v>
      </c>
      <c r="B3244" t="s">
        <v>155</v>
      </c>
      <c r="C3244" t="s">
        <v>48</v>
      </c>
      <c r="D3244">
        <v>106</v>
      </c>
      <c r="E3244">
        <v>98.7</v>
      </c>
      <c r="F3244">
        <v>7.3</v>
      </c>
      <c r="G3244">
        <v>7.3961499493414407E-2</v>
      </c>
      <c r="H3244" t="s">
        <v>81</v>
      </c>
    </row>
    <row r="3245" spans="1:8" x14ac:dyDescent="0.25">
      <c r="A3245" s="1">
        <v>44166</v>
      </c>
      <c r="B3245" t="s">
        <v>155</v>
      </c>
      <c r="C3245" t="s">
        <v>50</v>
      </c>
      <c r="D3245">
        <v>310</v>
      </c>
      <c r="E3245">
        <v>283.5</v>
      </c>
      <c r="F3245">
        <v>26.5</v>
      </c>
      <c r="G3245">
        <v>9.3474426807760094E-2</v>
      </c>
      <c r="H3245" t="s">
        <v>81</v>
      </c>
    </row>
    <row r="3246" spans="1:8" x14ac:dyDescent="0.25">
      <c r="A3246" s="1">
        <v>44166</v>
      </c>
      <c r="B3246" t="s">
        <v>156</v>
      </c>
      <c r="C3246" t="s">
        <v>46</v>
      </c>
      <c r="D3246">
        <v>129</v>
      </c>
      <c r="E3246">
        <v>123.9</v>
      </c>
      <c r="F3246">
        <v>5.0999999999999899</v>
      </c>
      <c r="G3246">
        <v>4.1162227602905499E-2</v>
      </c>
      <c r="H3246" t="s">
        <v>81</v>
      </c>
    </row>
    <row r="3247" spans="1:8" x14ac:dyDescent="0.25">
      <c r="A3247" s="1">
        <v>44166</v>
      </c>
      <c r="B3247" t="s">
        <v>156</v>
      </c>
      <c r="C3247" t="s">
        <v>47</v>
      </c>
      <c r="D3247">
        <v>109</v>
      </c>
      <c r="E3247">
        <v>122.85</v>
      </c>
      <c r="F3247">
        <v>-13.85</v>
      </c>
      <c r="G3247">
        <v>-0.112739112739113</v>
      </c>
      <c r="H3247" t="s">
        <v>81</v>
      </c>
    </row>
    <row r="3248" spans="1:8" x14ac:dyDescent="0.25">
      <c r="A3248" s="1">
        <v>44166</v>
      </c>
      <c r="B3248" t="s">
        <v>156</v>
      </c>
      <c r="C3248" t="s">
        <v>48</v>
      </c>
      <c r="D3248">
        <v>84</v>
      </c>
      <c r="E3248">
        <v>90.3</v>
      </c>
      <c r="F3248">
        <v>-6.3</v>
      </c>
      <c r="G3248">
        <v>-6.9767441860465101E-2</v>
      </c>
      <c r="H3248" t="s">
        <v>81</v>
      </c>
    </row>
    <row r="3249" spans="1:8" x14ac:dyDescent="0.25">
      <c r="A3249" s="1">
        <v>44166</v>
      </c>
      <c r="B3249" t="s">
        <v>156</v>
      </c>
      <c r="C3249" t="s">
        <v>50</v>
      </c>
      <c r="D3249">
        <v>328</v>
      </c>
      <c r="E3249">
        <v>337.05</v>
      </c>
      <c r="F3249">
        <v>-9.0500000000000096</v>
      </c>
      <c r="G3249">
        <v>-2.6850615635662399E-2</v>
      </c>
      <c r="H3249" t="s">
        <v>81</v>
      </c>
    </row>
    <row r="3250" spans="1:8" x14ac:dyDescent="0.25">
      <c r="A3250" s="1">
        <v>44166</v>
      </c>
      <c r="B3250" t="s">
        <v>93</v>
      </c>
      <c r="C3250" t="s">
        <v>46</v>
      </c>
      <c r="D3250">
        <v>236</v>
      </c>
      <c r="E3250">
        <v>232.05</v>
      </c>
      <c r="F3250">
        <v>3.94999999999999</v>
      </c>
      <c r="G3250">
        <v>1.7022193492781699E-2</v>
      </c>
      <c r="H3250" t="s">
        <v>81</v>
      </c>
    </row>
    <row r="3251" spans="1:8" x14ac:dyDescent="0.25">
      <c r="A3251" s="1">
        <v>44166</v>
      </c>
      <c r="B3251" t="s">
        <v>93</v>
      </c>
      <c r="C3251" t="s">
        <v>47</v>
      </c>
      <c r="D3251">
        <v>163</v>
      </c>
      <c r="E3251">
        <v>197.4</v>
      </c>
      <c r="F3251">
        <v>-34.4</v>
      </c>
      <c r="G3251">
        <v>-0.17426545086119599</v>
      </c>
      <c r="H3251" t="s">
        <v>81</v>
      </c>
    </row>
    <row r="3252" spans="1:8" x14ac:dyDescent="0.25">
      <c r="A3252" s="1">
        <v>44166</v>
      </c>
      <c r="B3252" t="s">
        <v>93</v>
      </c>
      <c r="C3252" t="s">
        <v>48</v>
      </c>
      <c r="D3252">
        <v>131</v>
      </c>
      <c r="E3252">
        <v>151.19999999999999</v>
      </c>
      <c r="F3252">
        <v>-20.2</v>
      </c>
      <c r="G3252">
        <v>-0.13359788359788399</v>
      </c>
      <c r="H3252" t="s">
        <v>81</v>
      </c>
    </row>
    <row r="3253" spans="1:8" x14ac:dyDescent="0.25">
      <c r="A3253" s="1">
        <v>44166</v>
      </c>
      <c r="B3253" t="s">
        <v>93</v>
      </c>
      <c r="C3253" t="s">
        <v>50</v>
      </c>
      <c r="D3253">
        <v>437</v>
      </c>
      <c r="E3253">
        <v>437.85</v>
      </c>
      <c r="F3253">
        <v>-0.85000000000002296</v>
      </c>
      <c r="G3253">
        <v>-1.9413040995775301E-3</v>
      </c>
      <c r="H3253" t="s">
        <v>81</v>
      </c>
    </row>
    <row r="3254" spans="1:8" x14ac:dyDescent="0.25">
      <c r="A3254" s="1">
        <v>44166</v>
      </c>
      <c r="B3254" t="s">
        <v>157</v>
      </c>
      <c r="C3254" t="s">
        <v>46</v>
      </c>
      <c r="D3254">
        <v>120</v>
      </c>
      <c r="E3254">
        <v>138.6</v>
      </c>
      <c r="F3254">
        <v>-18.600000000000001</v>
      </c>
      <c r="G3254">
        <v>-0.13419913419913401</v>
      </c>
      <c r="H3254" t="s">
        <v>81</v>
      </c>
    </row>
    <row r="3255" spans="1:8" x14ac:dyDescent="0.25">
      <c r="A3255" s="1">
        <v>44166</v>
      </c>
      <c r="B3255" t="s">
        <v>157</v>
      </c>
      <c r="C3255" t="s">
        <v>47</v>
      </c>
      <c r="D3255">
        <v>102</v>
      </c>
      <c r="E3255">
        <v>119.7</v>
      </c>
      <c r="F3255">
        <v>-17.7</v>
      </c>
      <c r="G3255">
        <v>-0.14786967418546401</v>
      </c>
      <c r="H3255" t="s">
        <v>81</v>
      </c>
    </row>
    <row r="3256" spans="1:8" x14ac:dyDescent="0.25">
      <c r="A3256" s="1">
        <v>44166</v>
      </c>
      <c r="B3256" t="s">
        <v>157</v>
      </c>
      <c r="C3256" t="s">
        <v>48</v>
      </c>
      <c r="D3256">
        <v>86</v>
      </c>
      <c r="E3256">
        <v>85.05</v>
      </c>
      <c r="F3256">
        <v>0.95000000000000295</v>
      </c>
      <c r="G3256">
        <v>1.1169900058789E-2</v>
      </c>
      <c r="H3256" t="s">
        <v>81</v>
      </c>
    </row>
    <row r="3257" spans="1:8" x14ac:dyDescent="0.25">
      <c r="A3257" s="1">
        <v>44166</v>
      </c>
      <c r="B3257" t="s">
        <v>157</v>
      </c>
      <c r="C3257" t="s">
        <v>50</v>
      </c>
      <c r="D3257">
        <v>139</v>
      </c>
      <c r="E3257">
        <v>160.65</v>
      </c>
      <c r="F3257">
        <v>-21.65</v>
      </c>
      <c r="G3257">
        <v>-0.13476501711795799</v>
      </c>
      <c r="H3257" t="s">
        <v>81</v>
      </c>
    </row>
    <row r="3258" spans="1:8" x14ac:dyDescent="0.25">
      <c r="A3258" s="1">
        <v>44166</v>
      </c>
      <c r="B3258" t="s">
        <v>158</v>
      </c>
      <c r="C3258" t="s">
        <v>46</v>
      </c>
      <c r="D3258">
        <v>315</v>
      </c>
      <c r="E3258">
        <v>300.3</v>
      </c>
      <c r="F3258">
        <v>14.7</v>
      </c>
      <c r="G3258">
        <v>4.8951048951048903E-2</v>
      </c>
      <c r="H3258" t="s">
        <v>81</v>
      </c>
    </row>
    <row r="3259" spans="1:8" x14ac:dyDescent="0.25">
      <c r="A3259" s="1">
        <v>44166</v>
      </c>
      <c r="B3259" t="s">
        <v>158</v>
      </c>
      <c r="C3259" t="s">
        <v>47</v>
      </c>
      <c r="D3259">
        <v>111</v>
      </c>
      <c r="E3259">
        <v>101.85</v>
      </c>
      <c r="F3259">
        <v>9.1499999999999897</v>
      </c>
      <c r="G3259">
        <v>8.9837997054491803E-2</v>
      </c>
      <c r="H3259" t="s">
        <v>81</v>
      </c>
    </row>
    <row r="3260" spans="1:8" x14ac:dyDescent="0.25">
      <c r="A3260" s="1">
        <v>44166</v>
      </c>
      <c r="B3260" t="s">
        <v>158</v>
      </c>
      <c r="C3260" t="s">
        <v>48</v>
      </c>
      <c r="D3260">
        <v>87</v>
      </c>
      <c r="E3260">
        <v>80.849999999999994</v>
      </c>
      <c r="F3260">
        <v>6.1499999999999897</v>
      </c>
      <c r="G3260">
        <v>7.6066790352504507E-2</v>
      </c>
      <c r="H3260" t="s">
        <v>81</v>
      </c>
    </row>
    <row r="3261" spans="1:8" x14ac:dyDescent="0.25">
      <c r="A3261" s="1">
        <v>44166</v>
      </c>
      <c r="B3261" t="s">
        <v>158</v>
      </c>
      <c r="C3261" t="s">
        <v>50</v>
      </c>
      <c r="D3261">
        <v>170</v>
      </c>
      <c r="E3261">
        <v>158.55000000000001</v>
      </c>
      <c r="F3261">
        <v>11.45</v>
      </c>
      <c r="G3261">
        <v>7.2216966256701307E-2</v>
      </c>
      <c r="H3261" t="s">
        <v>81</v>
      </c>
    </row>
    <row r="3262" spans="1:8" x14ac:dyDescent="0.25">
      <c r="A3262" s="1">
        <v>44166</v>
      </c>
      <c r="B3262" t="s">
        <v>94</v>
      </c>
      <c r="C3262" t="s">
        <v>46</v>
      </c>
      <c r="D3262">
        <v>214</v>
      </c>
      <c r="E3262">
        <v>211.05</v>
      </c>
      <c r="F3262">
        <v>2.94999999999999</v>
      </c>
      <c r="G3262">
        <v>1.39777303956408E-2</v>
      </c>
      <c r="H3262" t="s">
        <v>81</v>
      </c>
    </row>
    <row r="3263" spans="1:8" x14ac:dyDescent="0.25">
      <c r="A3263" s="1">
        <v>44166</v>
      </c>
      <c r="B3263" t="s">
        <v>94</v>
      </c>
      <c r="C3263" t="s">
        <v>47</v>
      </c>
      <c r="D3263">
        <v>701</v>
      </c>
      <c r="E3263">
        <v>878.85</v>
      </c>
      <c r="F3263">
        <v>-177.85</v>
      </c>
      <c r="G3263">
        <v>-0.20236672924845001</v>
      </c>
      <c r="H3263" t="s">
        <v>81</v>
      </c>
    </row>
    <row r="3264" spans="1:8" x14ac:dyDescent="0.25">
      <c r="A3264" s="1">
        <v>44166</v>
      </c>
      <c r="B3264" t="s">
        <v>94</v>
      </c>
      <c r="C3264" t="s">
        <v>48</v>
      </c>
      <c r="D3264">
        <v>295</v>
      </c>
      <c r="E3264">
        <v>289.8</v>
      </c>
      <c r="F3264">
        <v>5.1999999999999904</v>
      </c>
      <c r="G3264">
        <v>1.7943409247756999E-2</v>
      </c>
      <c r="H3264" t="s">
        <v>81</v>
      </c>
    </row>
    <row r="3265" spans="1:8" x14ac:dyDescent="0.25">
      <c r="A3265" s="1">
        <v>44166</v>
      </c>
      <c r="B3265" t="s">
        <v>94</v>
      </c>
      <c r="C3265" t="s">
        <v>50</v>
      </c>
      <c r="D3265">
        <v>2072</v>
      </c>
      <c r="E3265">
        <v>2407.65</v>
      </c>
      <c r="F3265">
        <v>-335.65</v>
      </c>
      <c r="G3265">
        <v>-0.13940979793574701</v>
      </c>
      <c r="H3265" t="s">
        <v>81</v>
      </c>
    </row>
    <row r="3266" spans="1:8" x14ac:dyDescent="0.25">
      <c r="A3266" s="1">
        <v>44166</v>
      </c>
      <c r="B3266" t="s">
        <v>159</v>
      </c>
      <c r="C3266" t="s">
        <v>46</v>
      </c>
      <c r="D3266">
        <v>107</v>
      </c>
      <c r="E3266">
        <v>108.15</v>
      </c>
      <c r="F3266">
        <v>-1.1500000000000099</v>
      </c>
      <c r="G3266">
        <v>-1.06333795654185E-2</v>
      </c>
      <c r="H3266" t="s">
        <v>81</v>
      </c>
    </row>
    <row r="3267" spans="1:8" x14ac:dyDescent="0.25">
      <c r="A3267" s="1">
        <v>44166</v>
      </c>
      <c r="B3267" t="s">
        <v>159</v>
      </c>
      <c r="C3267" t="s">
        <v>47</v>
      </c>
      <c r="D3267">
        <v>54</v>
      </c>
      <c r="E3267">
        <v>74.55</v>
      </c>
      <c r="F3267">
        <v>-20.55</v>
      </c>
      <c r="G3267">
        <v>-0.27565392354124701</v>
      </c>
      <c r="H3267" t="s">
        <v>81</v>
      </c>
    </row>
    <row r="3268" spans="1:8" x14ac:dyDescent="0.25">
      <c r="A3268" s="1">
        <v>44166</v>
      </c>
      <c r="B3268" t="s">
        <v>159</v>
      </c>
      <c r="C3268" t="s">
        <v>48</v>
      </c>
      <c r="D3268">
        <v>47</v>
      </c>
      <c r="E3268">
        <v>60.9</v>
      </c>
      <c r="F3268">
        <v>-13.9</v>
      </c>
      <c r="G3268">
        <v>-0.22824302134647001</v>
      </c>
      <c r="H3268" t="s">
        <v>81</v>
      </c>
    </row>
    <row r="3269" spans="1:8" x14ac:dyDescent="0.25">
      <c r="A3269" s="1">
        <v>44166</v>
      </c>
      <c r="B3269" t="s">
        <v>159</v>
      </c>
      <c r="C3269" t="s">
        <v>50</v>
      </c>
      <c r="D3269">
        <v>109</v>
      </c>
      <c r="E3269">
        <v>100.8</v>
      </c>
      <c r="F3269">
        <v>8.1999999999999904</v>
      </c>
      <c r="G3269">
        <v>8.1349206349206199E-2</v>
      </c>
      <c r="H3269" t="s">
        <v>81</v>
      </c>
    </row>
    <row r="3270" spans="1:8" x14ac:dyDescent="0.25">
      <c r="A3270" s="1">
        <v>44166</v>
      </c>
      <c r="B3270" t="s">
        <v>160</v>
      </c>
      <c r="C3270" t="s">
        <v>46</v>
      </c>
      <c r="D3270">
        <v>18</v>
      </c>
      <c r="E3270">
        <v>21</v>
      </c>
      <c r="F3270">
        <v>-3</v>
      </c>
      <c r="G3270">
        <v>-0.14285714285714299</v>
      </c>
      <c r="H3270" t="s">
        <v>81</v>
      </c>
    </row>
    <row r="3271" spans="1:8" x14ac:dyDescent="0.25">
      <c r="A3271" s="1">
        <v>44166</v>
      </c>
      <c r="B3271" t="s">
        <v>160</v>
      </c>
      <c r="C3271" t="s">
        <v>47</v>
      </c>
      <c r="D3271">
        <v>24</v>
      </c>
      <c r="E3271">
        <v>31.5</v>
      </c>
      <c r="F3271">
        <v>-7.5</v>
      </c>
      <c r="G3271">
        <v>-0.238095238095238</v>
      </c>
      <c r="H3271" t="s">
        <v>81</v>
      </c>
    </row>
    <row r="3272" spans="1:8" x14ac:dyDescent="0.25">
      <c r="A3272" s="1">
        <v>44166</v>
      </c>
      <c r="B3272" t="s">
        <v>160</v>
      </c>
      <c r="C3272" t="s">
        <v>48</v>
      </c>
      <c r="D3272">
        <v>33</v>
      </c>
      <c r="E3272">
        <v>19.95</v>
      </c>
      <c r="F3272">
        <v>13.05</v>
      </c>
      <c r="G3272">
        <v>0.65413533834586501</v>
      </c>
      <c r="H3272" t="s">
        <v>81</v>
      </c>
    </row>
    <row r="3273" spans="1:8" x14ac:dyDescent="0.25">
      <c r="A3273" s="1">
        <v>44166</v>
      </c>
      <c r="B3273" t="s">
        <v>160</v>
      </c>
      <c r="C3273" t="s">
        <v>50</v>
      </c>
      <c r="D3273">
        <v>108</v>
      </c>
      <c r="E3273">
        <v>90.3</v>
      </c>
      <c r="F3273">
        <v>17.7</v>
      </c>
      <c r="G3273">
        <v>0.196013289036545</v>
      </c>
      <c r="H3273" t="s">
        <v>81</v>
      </c>
    </row>
    <row r="3274" spans="1:8" x14ac:dyDescent="0.25">
      <c r="A3274" s="1">
        <v>44166</v>
      </c>
      <c r="B3274" t="s">
        <v>13</v>
      </c>
      <c r="C3274" t="s">
        <v>46</v>
      </c>
      <c r="D3274">
        <v>180</v>
      </c>
      <c r="E3274">
        <v>150.15</v>
      </c>
      <c r="F3274">
        <v>29.85</v>
      </c>
      <c r="G3274">
        <v>0.19880119880119901</v>
      </c>
      <c r="H3274" t="s">
        <v>81</v>
      </c>
    </row>
    <row r="3275" spans="1:8" x14ac:dyDescent="0.25">
      <c r="A3275" s="1">
        <v>44166</v>
      </c>
      <c r="B3275" t="s">
        <v>13</v>
      </c>
      <c r="C3275" t="s">
        <v>47</v>
      </c>
      <c r="D3275">
        <v>95</v>
      </c>
      <c r="E3275">
        <v>109.2</v>
      </c>
      <c r="F3275">
        <v>-14.2</v>
      </c>
      <c r="G3275">
        <v>-0.13003663003662999</v>
      </c>
      <c r="H3275" t="s">
        <v>81</v>
      </c>
    </row>
    <row r="3276" spans="1:8" x14ac:dyDescent="0.25">
      <c r="A3276" s="1">
        <v>44166</v>
      </c>
      <c r="B3276" t="s">
        <v>13</v>
      </c>
      <c r="C3276" t="s">
        <v>48</v>
      </c>
      <c r="D3276">
        <v>69</v>
      </c>
      <c r="E3276">
        <v>81.900000000000006</v>
      </c>
      <c r="F3276">
        <v>-12.9</v>
      </c>
      <c r="G3276">
        <v>-0.157509157509158</v>
      </c>
      <c r="H3276" t="s">
        <v>81</v>
      </c>
    </row>
    <row r="3277" spans="1:8" x14ac:dyDescent="0.25">
      <c r="A3277" s="1">
        <v>44166</v>
      </c>
      <c r="B3277" t="s">
        <v>13</v>
      </c>
      <c r="C3277" t="s">
        <v>50</v>
      </c>
      <c r="D3277">
        <v>97</v>
      </c>
      <c r="E3277">
        <v>92.4</v>
      </c>
      <c r="F3277">
        <v>4.5999999999999899</v>
      </c>
      <c r="G3277">
        <v>4.9783549783549701E-2</v>
      </c>
      <c r="H3277" t="s">
        <v>81</v>
      </c>
    </row>
    <row r="3278" spans="1:8" x14ac:dyDescent="0.25">
      <c r="A3278" s="1">
        <v>44166</v>
      </c>
      <c r="B3278" t="s">
        <v>95</v>
      </c>
      <c r="C3278" t="s">
        <v>46</v>
      </c>
      <c r="D3278">
        <v>657</v>
      </c>
      <c r="E3278">
        <v>622.65</v>
      </c>
      <c r="F3278">
        <v>34.35</v>
      </c>
      <c r="G3278">
        <v>5.5167429535051798E-2</v>
      </c>
      <c r="H3278" t="s">
        <v>81</v>
      </c>
    </row>
    <row r="3279" spans="1:8" x14ac:dyDescent="0.25">
      <c r="A3279" s="1">
        <v>44166</v>
      </c>
      <c r="B3279" t="s">
        <v>95</v>
      </c>
      <c r="C3279" t="s">
        <v>47</v>
      </c>
      <c r="D3279">
        <v>244</v>
      </c>
      <c r="E3279">
        <v>253.05</v>
      </c>
      <c r="F3279">
        <v>-9.0500000000000096</v>
      </c>
      <c r="G3279">
        <v>-3.5763683066587698E-2</v>
      </c>
      <c r="H3279" t="s">
        <v>81</v>
      </c>
    </row>
    <row r="3280" spans="1:8" x14ac:dyDescent="0.25">
      <c r="A3280" s="1">
        <v>44166</v>
      </c>
      <c r="B3280" t="s">
        <v>95</v>
      </c>
      <c r="C3280" t="s">
        <v>48</v>
      </c>
      <c r="D3280">
        <v>252</v>
      </c>
      <c r="E3280">
        <v>206.85</v>
      </c>
      <c r="F3280">
        <v>45.15</v>
      </c>
      <c r="G3280">
        <v>0.218274111675127</v>
      </c>
      <c r="H3280" t="s">
        <v>81</v>
      </c>
    </row>
    <row r="3281" spans="1:8" x14ac:dyDescent="0.25">
      <c r="A3281" s="1">
        <v>44166</v>
      </c>
      <c r="B3281" t="s">
        <v>95</v>
      </c>
      <c r="C3281" t="s">
        <v>50</v>
      </c>
      <c r="D3281">
        <v>301</v>
      </c>
      <c r="E3281">
        <v>294</v>
      </c>
      <c r="F3281">
        <v>7</v>
      </c>
      <c r="G3281">
        <v>2.3809523809523801E-2</v>
      </c>
      <c r="H3281" t="s">
        <v>81</v>
      </c>
    </row>
    <row r="3282" spans="1:8" x14ac:dyDescent="0.25">
      <c r="A3282" s="1">
        <v>44166</v>
      </c>
      <c r="B3282" t="s">
        <v>96</v>
      </c>
      <c r="C3282" t="s">
        <v>46</v>
      </c>
      <c r="D3282">
        <v>356</v>
      </c>
      <c r="E3282">
        <v>373.8</v>
      </c>
      <c r="F3282">
        <v>-17.8</v>
      </c>
      <c r="G3282">
        <v>-4.76190476190477E-2</v>
      </c>
      <c r="H3282" t="s">
        <v>81</v>
      </c>
    </row>
    <row r="3283" spans="1:8" x14ac:dyDescent="0.25">
      <c r="A3283" s="1">
        <v>44166</v>
      </c>
      <c r="B3283" t="s">
        <v>96</v>
      </c>
      <c r="C3283" t="s">
        <v>47</v>
      </c>
      <c r="D3283">
        <v>456</v>
      </c>
      <c r="E3283">
        <v>528.15</v>
      </c>
      <c r="F3283">
        <v>-72.150000000000006</v>
      </c>
      <c r="G3283">
        <v>-0.13660891792104499</v>
      </c>
      <c r="H3283" t="s">
        <v>81</v>
      </c>
    </row>
    <row r="3284" spans="1:8" x14ac:dyDescent="0.25">
      <c r="A3284" s="1">
        <v>44166</v>
      </c>
      <c r="B3284" t="s">
        <v>96</v>
      </c>
      <c r="C3284" t="s">
        <v>48</v>
      </c>
      <c r="D3284">
        <v>337</v>
      </c>
      <c r="E3284">
        <v>330.75</v>
      </c>
      <c r="F3284">
        <v>6.25</v>
      </c>
      <c r="G3284">
        <v>1.8896447467875999E-2</v>
      </c>
      <c r="H3284" t="s">
        <v>81</v>
      </c>
    </row>
    <row r="3285" spans="1:8" x14ac:dyDescent="0.25">
      <c r="A3285" s="1">
        <v>44166</v>
      </c>
      <c r="B3285" t="s">
        <v>96</v>
      </c>
      <c r="C3285" t="s">
        <v>50</v>
      </c>
      <c r="D3285">
        <v>721</v>
      </c>
      <c r="E3285">
        <v>664.65</v>
      </c>
      <c r="F3285">
        <v>56.35</v>
      </c>
      <c r="G3285">
        <v>8.4781463928383399E-2</v>
      </c>
      <c r="H3285" t="s">
        <v>81</v>
      </c>
    </row>
    <row r="3286" spans="1:8" x14ac:dyDescent="0.25">
      <c r="A3286" s="1">
        <v>44166</v>
      </c>
      <c r="B3286" t="s">
        <v>161</v>
      </c>
      <c r="C3286" t="s">
        <v>46</v>
      </c>
      <c r="D3286">
        <v>58</v>
      </c>
      <c r="E3286">
        <v>50.4</v>
      </c>
      <c r="F3286">
        <v>7.5999999999999899</v>
      </c>
      <c r="G3286">
        <v>0.15079365079365101</v>
      </c>
      <c r="H3286" t="s">
        <v>81</v>
      </c>
    </row>
    <row r="3287" spans="1:8" x14ac:dyDescent="0.25">
      <c r="A3287" s="1">
        <v>44166</v>
      </c>
      <c r="B3287" t="s">
        <v>161</v>
      </c>
      <c r="C3287" t="s">
        <v>47</v>
      </c>
      <c r="D3287">
        <v>131</v>
      </c>
      <c r="E3287">
        <v>124.95</v>
      </c>
      <c r="F3287">
        <v>6.05</v>
      </c>
      <c r="G3287">
        <v>4.8419367747098797E-2</v>
      </c>
      <c r="H3287" t="s">
        <v>81</v>
      </c>
    </row>
    <row r="3288" spans="1:8" x14ac:dyDescent="0.25">
      <c r="A3288" s="1">
        <v>44166</v>
      </c>
      <c r="B3288" t="s">
        <v>161</v>
      </c>
      <c r="C3288" t="s">
        <v>48</v>
      </c>
      <c r="D3288">
        <v>61</v>
      </c>
      <c r="E3288">
        <v>40.950000000000003</v>
      </c>
      <c r="F3288">
        <v>20.05</v>
      </c>
      <c r="G3288">
        <v>0.48962148962148899</v>
      </c>
      <c r="H3288" t="s">
        <v>81</v>
      </c>
    </row>
    <row r="3289" spans="1:8" x14ac:dyDescent="0.25">
      <c r="A3289" s="1">
        <v>44166</v>
      </c>
      <c r="B3289" t="s">
        <v>161</v>
      </c>
      <c r="C3289" t="s">
        <v>50</v>
      </c>
      <c r="D3289">
        <v>390</v>
      </c>
      <c r="E3289">
        <v>368.55</v>
      </c>
      <c r="F3289">
        <v>21.45</v>
      </c>
      <c r="G3289">
        <v>5.8201058201058198E-2</v>
      </c>
      <c r="H3289" t="s">
        <v>81</v>
      </c>
    </row>
    <row r="3290" spans="1:8" x14ac:dyDescent="0.25">
      <c r="A3290" s="1">
        <v>44197</v>
      </c>
      <c r="B3290" t="s">
        <v>80</v>
      </c>
      <c r="C3290" t="s">
        <v>46</v>
      </c>
      <c r="D3290">
        <v>4136</v>
      </c>
      <c r="E3290">
        <v>4447.2727272727298</v>
      </c>
      <c r="F3290">
        <v>-311.27272727272702</v>
      </c>
      <c r="G3290">
        <v>-6.9991823385118501E-2</v>
      </c>
      <c r="H3290" t="s">
        <v>81</v>
      </c>
    </row>
    <row r="3291" spans="1:8" x14ac:dyDescent="0.25">
      <c r="A3291" s="1">
        <v>44197</v>
      </c>
      <c r="B3291" t="s">
        <v>80</v>
      </c>
      <c r="C3291" t="s">
        <v>47</v>
      </c>
      <c r="D3291">
        <v>3869</v>
      </c>
      <c r="E3291">
        <v>4870.9090909090901</v>
      </c>
      <c r="F3291">
        <v>-1001.90909090909</v>
      </c>
      <c r="G3291">
        <v>-0.20569242254572601</v>
      </c>
      <c r="H3291" t="s">
        <v>81</v>
      </c>
    </row>
    <row r="3292" spans="1:8" x14ac:dyDescent="0.25">
      <c r="A3292" s="1">
        <v>44197</v>
      </c>
      <c r="B3292" t="s">
        <v>80</v>
      </c>
      <c r="C3292" t="s">
        <v>48</v>
      </c>
      <c r="D3292">
        <v>3090</v>
      </c>
      <c r="E3292">
        <v>2943.6363636363599</v>
      </c>
      <c r="F3292">
        <v>146.363636363636</v>
      </c>
      <c r="G3292">
        <v>4.9722050648548503E-2</v>
      </c>
      <c r="H3292" t="s">
        <v>81</v>
      </c>
    </row>
    <row r="3293" spans="1:8" x14ac:dyDescent="0.25">
      <c r="A3293" s="1">
        <v>44197</v>
      </c>
      <c r="B3293" t="s">
        <v>80</v>
      </c>
      <c r="C3293" t="s">
        <v>49</v>
      </c>
      <c r="D3293">
        <v>1271</v>
      </c>
      <c r="E3293">
        <v>1174.54545454545</v>
      </c>
      <c r="F3293">
        <v>96.454545454545496</v>
      </c>
      <c r="G3293">
        <v>8.2120743034055796E-2</v>
      </c>
      <c r="H3293" t="s">
        <v>81</v>
      </c>
    </row>
    <row r="3294" spans="1:8" x14ac:dyDescent="0.25">
      <c r="A3294" s="1">
        <v>44197</v>
      </c>
      <c r="B3294" t="s">
        <v>80</v>
      </c>
      <c r="C3294" t="s">
        <v>50</v>
      </c>
      <c r="D3294">
        <v>9379</v>
      </c>
      <c r="E3294">
        <v>9435.4545454545496</v>
      </c>
      <c r="F3294">
        <v>-56.454545454546</v>
      </c>
      <c r="G3294">
        <v>-5.9832353791309904E-3</v>
      </c>
      <c r="H3294" t="s">
        <v>81</v>
      </c>
    </row>
    <row r="3295" spans="1:8" x14ac:dyDescent="0.25">
      <c r="A3295" s="1">
        <v>44197</v>
      </c>
      <c r="B3295" t="s">
        <v>145</v>
      </c>
      <c r="C3295" t="s">
        <v>46</v>
      </c>
      <c r="D3295">
        <v>108</v>
      </c>
      <c r="E3295">
        <v>116.363636363636</v>
      </c>
      <c r="F3295">
        <v>-8.3636363636363598</v>
      </c>
      <c r="G3295">
        <v>-7.1874999999999994E-2</v>
      </c>
      <c r="H3295" t="s">
        <v>81</v>
      </c>
    </row>
    <row r="3296" spans="1:8" x14ac:dyDescent="0.25">
      <c r="A3296" s="1">
        <v>44197</v>
      </c>
      <c r="B3296" t="s">
        <v>145</v>
      </c>
      <c r="C3296" t="s">
        <v>47</v>
      </c>
      <c r="D3296">
        <v>166</v>
      </c>
      <c r="E3296">
        <v>255.45454545454501</v>
      </c>
      <c r="F3296">
        <v>-89.454545454545396</v>
      </c>
      <c r="G3296">
        <v>-0.35017793594306001</v>
      </c>
      <c r="H3296" t="s">
        <v>81</v>
      </c>
    </row>
    <row r="3297" spans="1:8" x14ac:dyDescent="0.25">
      <c r="A3297" s="1">
        <v>44197</v>
      </c>
      <c r="B3297" t="s">
        <v>145</v>
      </c>
      <c r="C3297" t="s">
        <v>48</v>
      </c>
      <c r="D3297">
        <v>96</v>
      </c>
      <c r="E3297">
        <v>83.636363636363598</v>
      </c>
      <c r="F3297">
        <v>12.363636363636401</v>
      </c>
      <c r="G3297">
        <v>0.147826086956522</v>
      </c>
      <c r="H3297" t="s">
        <v>81</v>
      </c>
    </row>
    <row r="3298" spans="1:8" x14ac:dyDescent="0.25">
      <c r="A3298" s="1">
        <v>44197</v>
      </c>
      <c r="B3298" t="s">
        <v>145</v>
      </c>
      <c r="C3298" t="s">
        <v>50</v>
      </c>
      <c r="D3298">
        <v>310</v>
      </c>
      <c r="E3298">
        <v>306.36363636363598</v>
      </c>
      <c r="F3298">
        <v>3.63636363636363</v>
      </c>
      <c r="G3298">
        <v>1.18694362017804E-2</v>
      </c>
      <c r="H3298" t="s">
        <v>81</v>
      </c>
    </row>
    <row r="3299" spans="1:8" x14ac:dyDescent="0.25">
      <c r="A3299" s="1">
        <v>44197</v>
      </c>
      <c r="B3299" t="s">
        <v>83</v>
      </c>
      <c r="C3299" t="s">
        <v>46</v>
      </c>
      <c r="D3299">
        <v>26</v>
      </c>
      <c r="E3299">
        <v>37.272727272727302</v>
      </c>
      <c r="F3299">
        <v>-11.2727272727273</v>
      </c>
      <c r="G3299">
        <v>-0.302439024390244</v>
      </c>
      <c r="H3299" t="s">
        <v>81</v>
      </c>
    </row>
    <row r="3300" spans="1:8" x14ac:dyDescent="0.25">
      <c r="A3300" s="1">
        <v>44197</v>
      </c>
      <c r="B3300" t="s">
        <v>83</v>
      </c>
      <c r="C3300" t="s">
        <v>47</v>
      </c>
      <c r="D3300">
        <v>52</v>
      </c>
      <c r="E3300">
        <v>67.272727272727295</v>
      </c>
      <c r="F3300">
        <v>-15.2727272727273</v>
      </c>
      <c r="G3300">
        <v>-0.22702702702702701</v>
      </c>
      <c r="H3300" t="s">
        <v>81</v>
      </c>
    </row>
    <row r="3301" spans="1:8" x14ac:dyDescent="0.25">
      <c r="A3301" s="1">
        <v>44197</v>
      </c>
      <c r="B3301" t="s">
        <v>83</v>
      </c>
      <c r="C3301" t="s">
        <v>48</v>
      </c>
      <c r="D3301">
        <v>51</v>
      </c>
      <c r="E3301">
        <v>50.909090909090899</v>
      </c>
      <c r="F3301">
        <v>9.0909090909093507E-2</v>
      </c>
      <c r="G3301">
        <v>1.7857142857143401E-3</v>
      </c>
      <c r="H3301" t="s">
        <v>81</v>
      </c>
    </row>
    <row r="3302" spans="1:8" x14ac:dyDescent="0.25">
      <c r="A3302" s="1">
        <v>44197</v>
      </c>
      <c r="B3302" t="s">
        <v>83</v>
      </c>
      <c r="C3302" t="s">
        <v>50</v>
      </c>
      <c r="D3302">
        <v>92</v>
      </c>
      <c r="E3302">
        <v>70.909090909090907</v>
      </c>
      <c r="F3302">
        <v>21.090909090909101</v>
      </c>
      <c r="G3302">
        <v>0.29743589743589699</v>
      </c>
      <c r="H3302" t="s">
        <v>81</v>
      </c>
    </row>
    <row r="3303" spans="1:8" x14ac:dyDescent="0.25">
      <c r="A3303" s="1">
        <v>44197</v>
      </c>
      <c r="B3303" t="s">
        <v>84</v>
      </c>
      <c r="C3303" t="s">
        <v>46</v>
      </c>
      <c r="D3303">
        <v>205</v>
      </c>
      <c r="E3303">
        <v>188.18181818181799</v>
      </c>
      <c r="F3303">
        <v>16.818181818181799</v>
      </c>
      <c r="G3303">
        <v>8.9371980676328497E-2</v>
      </c>
      <c r="H3303" t="s">
        <v>81</v>
      </c>
    </row>
    <row r="3304" spans="1:8" x14ac:dyDescent="0.25">
      <c r="A3304" s="1">
        <v>44197</v>
      </c>
      <c r="B3304" t="s">
        <v>84</v>
      </c>
      <c r="C3304" t="s">
        <v>47</v>
      </c>
      <c r="D3304">
        <v>63</v>
      </c>
      <c r="E3304">
        <v>77.272727272727295</v>
      </c>
      <c r="F3304">
        <v>-14.2727272727273</v>
      </c>
      <c r="G3304">
        <v>-0.184705882352941</v>
      </c>
      <c r="H3304" t="s">
        <v>81</v>
      </c>
    </row>
    <row r="3305" spans="1:8" x14ac:dyDescent="0.25">
      <c r="A3305" s="1">
        <v>44197</v>
      </c>
      <c r="B3305" t="s">
        <v>84</v>
      </c>
      <c r="C3305" t="s">
        <v>48</v>
      </c>
      <c r="D3305">
        <v>139</v>
      </c>
      <c r="E3305">
        <v>138.18181818181799</v>
      </c>
      <c r="F3305">
        <v>0.81818181818181301</v>
      </c>
      <c r="G3305">
        <v>5.9210526315789103E-3</v>
      </c>
      <c r="H3305" t="s">
        <v>81</v>
      </c>
    </row>
    <row r="3306" spans="1:8" x14ac:dyDescent="0.25">
      <c r="A3306" s="1">
        <v>44197</v>
      </c>
      <c r="B3306" t="s">
        <v>84</v>
      </c>
      <c r="C3306" t="s">
        <v>50</v>
      </c>
      <c r="D3306">
        <v>4</v>
      </c>
      <c r="E3306">
        <v>7.2727272727272698</v>
      </c>
      <c r="F3306">
        <v>-3.2727272727272698</v>
      </c>
      <c r="G3306">
        <v>-0.45</v>
      </c>
      <c r="H3306" t="s">
        <v>81</v>
      </c>
    </row>
    <row r="3307" spans="1:8" x14ac:dyDescent="0.25">
      <c r="A3307" s="1">
        <v>44197</v>
      </c>
      <c r="B3307" t="s">
        <v>85</v>
      </c>
      <c r="C3307" t="s">
        <v>46</v>
      </c>
      <c r="D3307">
        <v>98</v>
      </c>
      <c r="E3307">
        <v>128.18181818181799</v>
      </c>
      <c r="F3307">
        <v>-30.181818181818201</v>
      </c>
      <c r="G3307">
        <v>-0.23546099290780101</v>
      </c>
      <c r="H3307" t="s">
        <v>81</v>
      </c>
    </row>
    <row r="3308" spans="1:8" x14ac:dyDescent="0.25">
      <c r="A3308" s="1">
        <v>44197</v>
      </c>
      <c r="B3308" t="s">
        <v>85</v>
      </c>
      <c r="C3308" t="s">
        <v>47</v>
      </c>
      <c r="D3308">
        <v>195</v>
      </c>
      <c r="E3308">
        <v>185.45454545454501</v>
      </c>
      <c r="F3308">
        <v>9.5454545454545592</v>
      </c>
      <c r="G3308">
        <v>5.1470588235294198E-2</v>
      </c>
      <c r="H3308" t="s">
        <v>81</v>
      </c>
    </row>
    <row r="3309" spans="1:8" x14ac:dyDescent="0.25">
      <c r="A3309" s="1">
        <v>44197</v>
      </c>
      <c r="B3309" t="s">
        <v>85</v>
      </c>
      <c r="C3309" t="s">
        <v>48</v>
      </c>
      <c r="D3309">
        <v>166</v>
      </c>
      <c r="E3309">
        <v>130.90909090909099</v>
      </c>
      <c r="F3309">
        <v>35.090909090909101</v>
      </c>
      <c r="G3309">
        <v>0.26805555555555599</v>
      </c>
      <c r="H3309" t="s">
        <v>81</v>
      </c>
    </row>
    <row r="3310" spans="1:8" x14ac:dyDescent="0.25">
      <c r="A3310" s="1">
        <v>44197</v>
      </c>
      <c r="B3310" t="s">
        <v>85</v>
      </c>
      <c r="C3310" t="s">
        <v>49</v>
      </c>
      <c r="D3310">
        <v>769</v>
      </c>
      <c r="E3310">
        <v>883.63636363636397</v>
      </c>
      <c r="F3310">
        <v>-114.636363636364</v>
      </c>
      <c r="G3310">
        <v>-0.12973251028806601</v>
      </c>
      <c r="H3310" t="s">
        <v>81</v>
      </c>
    </row>
    <row r="3311" spans="1:8" x14ac:dyDescent="0.25">
      <c r="A3311" s="1">
        <v>44197</v>
      </c>
      <c r="B3311" t="s">
        <v>85</v>
      </c>
      <c r="C3311" t="s">
        <v>50</v>
      </c>
      <c r="D3311">
        <v>1839</v>
      </c>
      <c r="E3311">
        <v>1817.27272727273</v>
      </c>
      <c r="F3311">
        <v>21.727272727272702</v>
      </c>
      <c r="G3311">
        <v>1.19559779889945E-2</v>
      </c>
      <c r="H3311" t="s">
        <v>81</v>
      </c>
    </row>
    <row r="3312" spans="1:8" x14ac:dyDescent="0.25">
      <c r="A3312" s="1">
        <v>44197</v>
      </c>
      <c r="B3312" t="s">
        <v>146</v>
      </c>
      <c r="C3312" t="s">
        <v>46</v>
      </c>
      <c r="D3312">
        <v>24</v>
      </c>
      <c r="E3312">
        <v>30</v>
      </c>
      <c r="F3312">
        <v>-6</v>
      </c>
      <c r="G3312">
        <v>-0.2</v>
      </c>
      <c r="H3312" t="s">
        <v>81</v>
      </c>
    </row>
    <row r="3313" spans="1:8" x14ac:dyDescent="0.25">
      <c r="A3313" s="1">
        <v>44197</v>
      </c>
      <c r="B3313" t="s">
        <v>146</v>
      </c>
      <c r="C3313" t="s">
        <v>47</v>
      </c>
      <c r="D3313">
        <v>25</v>
      </c>
      <c r="E3313">
        <v>34.545454545454497</v>
      </c>
      <c r="F3313">
        <v>-9.5454545454545503</v>
      </c>
      <c r="G3313">
        <v>-0.27631578947368401</v>
      </c>
      <c r="H3313" t="s">
        <v>81</v>
      </c>
    </row>
    <row r="3314" spans="1:8" x14ac:dyDescent="0.25">
      <c r="A3314" s="1">
        <v>44197</v>
      </c>
      <c r="B3314" t="s">
        <v>146</v>
      </c>
      <c r="C3314" t="s">
        <v>48</v>
      </c>
      <c r="D3314">
        <v>22</v>
      </c>
      <c r="E3314">
        <v>16.363636363636399</v>
      </c>
      <c r="F3314">
        <v>5.6363636363636402</v>
      </c>
      <c r="G3314">
        <v>0.344444444444444</v>
      </c>
      <c r="H3314" t="s">
        <v>81</v>
      </c>
    </row>
    <row r="3315" spans="1:8" x14ac:dyDescent="0.25">
      <c r="A3315" s="1">
        <v>44197</v>
      </c>
      <c r="B3315" t="s">
        <v>146</v>
      </c>
      <c r="C3315" t="s">
        <v>49</v>
      </c>
      <c r="D3315">
        <v>62</v>
      </c>
      <c r="E3315">
        <v>59.090909090909101</v>
      </c>
      <c r="F3315">
        <v>2.9090909090909101</v>
      </c>
      <c r="G3315">
        <v>4.92307692307693E-2</v>
      </c>
      <c r="H3315" t="s">
        <v>81</v>
      </c>
    </row>
    <row r="3316" spans="1:8" x14ac:dyDescent="0.25">
      <c r="A3316" s="1">
        <v>44197</v>
      </c>
      <c r="B3316" t="s">
        <v>146</v>
      </c>
      <c r="C3316" t="s">
        <v>50</v>
      </c>
      <c r="D3316">
        <v>54</v>
      </c>
      <c r="E3316">
        <v>57.272727272727302</v>
      </c>
      <c r="F3316">
        <v>-3.2727272727272698</v>
      </c>
      <c r="G3316">
        <v>-5.7142857142857197E-2</v>
      </c>
      <c r="H3316" t="s">
        <v>81</v>
      </c>
    </row>
    <row r="3317" spans="1:8" x14ac:dyDescent="0.25">
      <c r="A3317" s="1">
        <v>44197</v>
      </c>
      <c r="B3317" t="s">
        <v>86</v>
      </c>
      <c r="C3317" t="s">
        <v>46</v>
      </c>
      <c r="D3317">
        <v>565</v>
      </c>
      <c r="E3317">
        <v>631.81818181818198</v>
      </c>
      <c r="F3317">
        <v>-66.818181818181799</v>
      </c>
      <c r="G3317">
        <v>-0.105755395683453</v>
      </c>
      <c r="H3317" t="s">
        <v>81</v>
      </c>
    </row>
    <row r="3318" spans="1:8" x14ac:dyDescent="0.25">
      <c r="A3318" s="1">
        <v>44197</v>
      </c>
      <c r="B3318" t="s">
        <v>86</v>
      </c>
      <c r="C3318" t="s">
        <v>47</v>
      </c>
      <c r="D3318">
        <v>393</v>
      </c>
      <c r="E3318">
        <v>495.45454545454498</v>
      </c>
      <c r="F3318">
        <v>-102.454545454545</v>
      </c>
      <c r="G3318">
        <v>-0.206788990825688</v>
      </c>
      <c r="H3318" t="s">
        <v>81</v>
      </c>
    </row>
    <row r="3319" spans="1:8" x14ac:dyDescent="0.25">
      <c r="A3319" s="1">
        <v>44197</v>
      </c>
      <c r="B3319" t="s">
        <v>86</v>
      </c>
      <c r="C3319" t="s">
        <v>48</v>
      </c>
      <c r="D3319">
        <v>348</v>
      </c>
      <c r="E3319">
        <v>317.27272727272702</v>
      </c>
      <c r="F3319">
        <v>30.727272727272702</v>
      </c>
      <c r="G3319">
        <v>9.6848137535816697E-2</v>
      </c>
      <c r="H3319" t="s">
        <v>81</v>
      </c>
    </row>
    <row r="3320" spans="1:8" x14ac:dyDescent="0.25">
      <c r="A3320" s="1">
        <v>44197</v>
      </c>
      <c r="B3320" t="s">
        <v>86</v>
      </c>
      <c r="C3320" t="s">
        <v>49</v>
      </c>
      <c r="D3320">
        <v>440</v>
      </c>
      <c r="E3320">
        <v>231.81818181818201</v>
      </c>
      <c r="F3320">
        <v>208.18181818181799</v>
      </c>
      <c r="G3320">
        <v>0.89803921568627498</v>
      </c>
      <c r="H3320" t="s">
        <v>81</v>
      </c>
    </row>
    <row r="3321" spans="1:8" x14ac:dyDescent="0.25">
      <c r="A3321" s="1">
        <v>44197</v>
      </c>
      <c r="B3321" t="s">
        <v>86</v>
      </c>
      <c r="C3321" t="s">
        <v>50</v>
      </c>
      <c r="D3321">
        <v>1187</v>
      </c>
      <c r="E3321">
        <v>968.18181818181802</v>
      </c>
      <c r="F3321">
        <v>218.81818181818201</v>
      </c>
      <c r="G3321">
        <v>0.226009389671362</v>
      </c>
      <c r="H3321" t="s">
        <v>81</v>
      </c>
    </row>
    <row r="3322" spans="1:8" x14ac:dyDescent="0.25">
      <c r="A3322" s="1">
        <v>44197</v>
      </c>
      <c r="B3322" t="s">
        <v>87</v>
      </c>
      <c r="C3322" t="s">
        <v>46</v>
      </c>
      <c r="D3322">
        <v>16</v>
      </c>
      <c r="E3322">
        <v>26.363636363636399</v>
      </c>
      <c r="F3322">
        <v>-10.363636363636401</v>
      </c>
      <c r="G3322">
        <v>-0.39310344827586202</v>
      </c>
      <c r="H3322" t="s">
        <v>81</v>
      </c>
    </row>
    <row r="3323" spans="1:8" x14ac:dyDescent="0.25">
      <c r="A3323" s="1">
        <v>44197</v>
      </c>
      <c r="B3323" t="s">
        <v>87</v>
      </c>
      <c r="C3323" t="s">
        <v>47</v>
      </c>
      <c r="D3323">
        <v>81</v>
      </c>
      <c r="E3323">
        <v>110</v>
      </c>
      <c r="F3323">
        <v>-29</v>
      </c>
      <c r="G3323">
        <v>-0.263636363636364</v>
      </c>
      <c r="H3323" t="s">
        <v>81</v>
      </c>
    </row>
    <row r="3324" spans="1:8" x14ac:dyDescent="0.25">
      <c r="A3324" s="1">
        <v>44197</v>
      </c>
      <c r="B3324" t="s">
        <v>87</v>
      </c>
      <c r="C3324" t="s">
        <v>48</v>
      </c>
      <c r="D3324">
        <v>56</v>
      </c>
      <c r="E3324">
        <v>43.636363636363598</v>
      </c>
      <c r="F3324">
        <v>12.363636363636401</v>
      </c>
      <c r="G3324">
        <v>0.28333333333333299</v>
      </c>
      <c r="H3324" t="s">
        <v>81</v>
      </c>
    </row>
    <row r="3325" spans="1:8" x14ac:dyDescent="0.25">
      <c r="A3325" s="1">
        <v>44197</v>
      </c>
      <c r="B3325" t="s">
        <v>87</v>
      </c>
      <c r="C3325" t="s">
        <v>50</v>
      </c>
      <c r="D3325">
        <v>75</v>
      </c>
      <c r="E3325">
        <v>60</v>
      </c>
      <c r="F3325">
        <v>15</v>
      </c>
      <c r="G3325">
        <v>0.25</v>
      </c>
      <c r="H3325" t="s">
        <v>81</v>
      </c>
    </row>
    <row r="3326" spans="1:8" x14ac:dyDescent="0.25">
      <c r="A3326" s="1">
        <v>44197</v>
      </c>
      <c r="B3326" t="s">
        <v>88</v>
      </c>
      <c r="C3326" t="s">
        <v>46</v>
      </c>
      <c r="D3326">
        <v>226</v>
      </c>
      <c r="E3326">
        <v>223.636363636364</v>
      </c>
      <c r="F3326">
        <v>2.36363636363637</v>
      </c>
      <c r="G3326">
        <v>1.0569105691057E-2</v>
      </c>
      <c r="H3326" t="s">
        <v>81</v>
      </c>
    </row>
    <row r="3327" spans="1:8" x14ac:dyDescent="0.25">
      <c r="A3327" s="1">
        <v>44197</v>
      </c>
      <c r="B3327" t="s">
        <v>88</v>
      </c>
      <c r="C3327" t="s">
        <v>47</v>
      </c>
      <c r="D3327">
        <v>277</v>
      </c>
      <c r="E3327">
        <v>263.63636363636402</v>
      </c>
      <c r="F3327">
        <v>13.363636363636401</v>
      </c>
      <c r="G3327">
        <v>5.0689655172413799E-2</v>
      </c>
      <c r="H3327" t="s">
        <v>81</v>
      </c>
    </row>
    <row r="3328" spans="1:8" x14ac:dyDescent="0.25">
      <c r="A3328" s="1">
        <v>44197</v>
      </c>
      <c r="B3328" t="s">
        <v>88</v>
      </c>
      <c r="C3328" t="s">
        <v>48</v>
      </c>
      <c r="D3328">
        <v>164</v>
      </c>
      <c r="E3328">
        <v>150</v>
      </c>
      <c r="F3328">
        <v>14</v>
      </c>
      <c r="G3328">
        <v>9.3333333333333296E-2</v>
      </c>
      <c r="H3328" t="s">
        <v>81</v>
      </c>
    </row>
    <row r="3329" spans="1:8" x14ac:dyDescent="0.25">
      <c r="A3329" s="1">
        <v>44197</v>
      </c>
      <c r="B3329" t="s">
        <v>88</v>
      </c>
      <c r="C3329" t="s">
        <v>49</v>
      </c>
      <c r="D3329">
        <v>62</v>
      </c>
      <c r="E3329">
        <v>59.090909090909101</v>
      </c>
      <c r="F3329">
        <v>2.9090909090909101</v>
      </c>
      <c r="G3329">
        <v>4.92307692307693E-2</v>
      </c>
      <c r="H3329" t="s">
        <v>81</v>
      </c>
    </row>
    <row r="3330" spans="1:8" x14ac:dyDescent="0.25">
      <c r="A3330" s="1">
        <v>44197</v>
      </c>
      <c r="B3330" t="s">
        <v>88</v>
      </c>
      <c r="C3330" t="s">
        <v>50</v>
      </c>
      <c r="D3330">
        <v>650</v>
      </c>
      <c r="E3330">
        <v>617.27272727272702</v>
      </c>
      <c r="F3330">
        <v>32.727272727272698</v>
      </c>
      <c r="G3330">
        <v>5.3019145802650998E-2</v>
      </c>
      <c r="H3330" t="s">
        <v>81</v>
      </c>
    </row>
    <row r="3331" spans="1:8" x14ac:dyDescent="0.25">
      <c r="A3331" s="1">
        <v>44197</v>
      </c>
      <c r="B3331" t="s">
        <v>89</v>
      </c>
      <c r="C3331" t="s">
        <v>46</v>
      </c>
      <c r="D3331">
        <v>475</v>
      </c>
      <c r="E3331">
        <v>532.72727272727298</v>
      </c>
      <c r="F3331">
        <v>-57.727272727272698</v>
      </c>
      <c r="G3331">
        <v>-0.108361774744027</v>
      </c>
      <c r="H3331" t="s">
        <v>81</v>
      </c>
    </row>
    <row r="3332" spans="1:8" x14ac:dyDescent="0.25">
      <c r="A3332" s="1">
        <v>44197</v>
      </c>
      <c r="B3332" t="s">
        <v>89</v>
      </c>
      <c r="C3332" t="s">
        <v>47</v>
      </c>
      <c r="D3332">
        <v>391</v>
      </c>
      <c r="E3332">
        <v>560.90909090909099</v>
      </c>
      <c r="F3332">
        <v>-169.90909090909099</v>
      </c>
      <c r="G3332">
        <v>-0.30291734197731002</v>
      </c>
      <c r="H3332" t="s">
        <v>81</v>
      </c>
    </row>
    <row r="3333" spans="1:8" x14ac:dyDescent="0.25">
      <c r="A3333" s="1">
        <v>44197</v>
      </c>
      <c r="B3333" t="s">
        <v>89</v>
      </c>
      <c r="C3333" t="s">
        <v>48</v>
      </c>
      <c r="D3333">
        <v>309</v>
      </c>
      <c r="E3333">
        <v>316.36363636363598</v>
      </c>
      <c r="F3333">
        <v>-7.3636363636363704</v>
      </c>
      <c r="G3333">
        <v>-2.3275862068965501E-2</v>
      </c>
      <c r="H3333" t="s">
        <v>81</v>
      </c>
    </row>
    <row r="3334" spans="1:8" x14ac:dyDescent="0.25">
      <c r="A3334" s="1">
        <v>44197</v>
      </c>
      <c r="B3334" t="s">
        <v>89</v>
      </c>
      <c r="C3334" t="s">
        <v>50</v>
      </c>
      <c r="D3334">
        <v>551</v>
      </c>
      <c r="E3334">
        <v>565.45454545454504</v>
      </c>
      <c r="F3334">
        <v>-14.4545454545454</v>
      </c>
      <c r="G3334">
        <v>-2.5562700964630099E-2</v>
      </c>
      <c r="H3334" t="s">
        <v>81</v>
      </c>
    </row>
    <row r="3335" spans="1:8" x14ac:dyDescent="0.25">
      <c r="A3335" s="1">
        <v>44197</v>
      </c>
      <c r="B3335" t="s">
        <v>90</v>
      </c>
      <c r="C3335" t="s">
        <v>46</v>
      </c>
      <c r="D3335">
        <v>69</v>
      </c>
      <c r="E3335">
        <v>56.363636363636402</v>
      </c>
      <c r="F3335">
        <v>12.636363636363599</v>
      </c>
      <c r="G3335">
        <v>0.22419354838709701</v>
      </c>
      <c r="H3335" t="s">
        <v>81</v>
      </c>
    </row>
    <row r="3336" spans="1:8" x14ac:dyDescent="0.25">
      <c r="A3336" s="1">
        <v>44197</v>
      </c>
      <c r="B3336" t="s">
        <v>90</v>
      </c>
      <c r="C3336" t="s">
        <v>47</v>
      </c>
      <c r="D3336">
        <v>132</v>
      </c>
      <c r="E3336">
        <v>148.18181818181799</v>
      </c>
      <c r="F3336">
        <v>-16.181818181818201</v>
      </c>
      <c r="G3336">
        <v>-0.10920245398773</v>
      </c>
      <c r="H3336" t="s">
        <v>81</v>
      </c>
    </row>
    <row r="3337" spans="1:8" x14ac:dyDescent="0.25">
      <c r="A3337" s="1">
        <v>44197</v>
      </c>
      <c r="B3337" t="s">
        <v>90</v>
      </c>
      <c r="C3337" t="s">
        <v>48</v>
      </c>
      <c r="D3337">
        <v>122</v>
      </c>
      <c r="E3337">
        <v>144.54545454545499</v>
      </c>
      <c r="F3337">
        <v>-22.545454545454501</v>
      </c>
      <c r="G3337">
        <v>-0.15597484276729601</v>
      </c>
      <c r="H3337" t="s">
        <v>81</v>
      </c>
    </row>
    <row r="3338" spans="1:8" x14ac:dyDescent="0.25">
      <c r="A3338" s="1">
        <v>44197</v>
      </c>
      <c r="B3338" t="s">
        <v>90</v>
      </c>
      <c r="C3338" t="s">
        <v>50</v>
      </c>
      <c r="D3338">
        <v>467</v>
      </c>
      <c r="E3338">
        <v>385.45454545454498</v>
      </c>
      <c r="F3338">
        <v>81.545454545454604</v>
      </c>
      <c r="G3338">
        <v>0.21155660377358501</v>
      </c>
      <c r="H3338" t="s">
        <v>81</v>
      </c>
    </row>
    <row r="3339" spans="1:8" x14ac:dyDescent="0.25">
      <c r="A3339" s="1">
        <v>44197</v>
      </c>
      <c r="B3339" t="s">
        <v>147</v>
      </c>
      <c r="C3339" t="s">
        <v>46</v>
      </c>
      <c r="D3339">
        <v>20</v>
      </c>
      <c r="E3339">
        <v>24.545454545454501</v>
      </c>
      <c r="F3339">
        <v>-4.5454545454545396</v>
      </c>
      <c r="G3339">
        <v>-0.18518518518518501</v>
      </c>
      <c r="H3339" t="s">
        <v>81</v>
      </c>
    </row>
    <row r="3340" spans="1:8" x14ac:dyDescent="0.25">
      <c r="A3340" s="1">
        <v>44197</v>
      </c>
      <c r="B3340" t="s">
        <v>147</v>
      </c>
      <c r="C3340" t="s">
        <v>47</v>
      </c>
      <c r="D3340">
        <v>24</v>
      </c>
      <c r="E3340">
        <v>32.727272727272698</v>
      </c>
      <c r="F3340">
        <v>-8.7272727272727302</v>
      </c>
      <c r="G3340">
        <v>-0.266666666666667</v>
      </c>
      <c r="H3340" t="s">
        <v>81</v>
      </c>
    </row>
    <row r="3341" spans="1:8" x14ac:dyDescent="0.25">
      <c r="A3341" s="1">
        <v>44197</v>
      </c>
      <c r="B3341" t="s">
        <v>147</v>
      </c>
      <c r="C3341" t="s">
        <v>48</v>
      </c>
      <c r="D3341">
        <v>22</v>
      </c>
      <c r="E3341">
        <v>21.818181818181799</v>
      </c>
      <c r="F3341">
        <v>0.18181818181818299</v>
      </c>
      <c r="G3341">
        <v>8.3333333333334095E-3</v>
      </c>
      <c r="H3341" t="s">
        <v>81</v>
      </c>
    </row>
    <row r="3342" spans="1:8" x14ac:dyDescent="0.25">
      <c r="A3342" s="1">
        <v>44197</v>
      </c>
      <c r="B3342" t="s">
        <v>147</v>
      </c>
      <c r="C3342" t="s">
        <v>50</v>
      </c>
      <c r="D3342">
        <v>64</v>
      </c>
      <c r="E3342">
        <v>59.090909090909101</v>
      </c>
      <c r="F3342">
        <v>4.9090909090909101</v>
      </c>
      <c r="G3342">
        <v>8.3076923076923201E-2</v>
      </c>
      <c r="H3342" t="s">
        <v>81</v>
      </c>
    </row>
    <row r="3343" spans="1:8" x14ac:dyDescent="0.25">
      <c r="A3343" s="1">
        <v>44197</v>
      </c>
      <c r="B3343" t="s">
        <v>148</v>
      </c>
      <c r="C3343" t="s">
        <v>46</v>
      </c>
      <c r="D3343">
        <v>166</v>
      </c>
      <c r="E3343">
        <v>170.90909090909099</v>
      </c>
      <c r="F3343">
        <v>-4.9090909090909101</v>
      </c>
      <c r="G3343">
        <v>-2.87234042553191E-2</v>
      </c>
      <c r="H3343" t="s">
        <v>81</v>
      </c>
    </row>
    <row r="3344" spans="1:8" x14ac:dyDescent="0.25">
      <c r="A3344" s="1">
        <v>44197</v>
      </c>
      <c r="B3344" t="s">
        <v>148</v>
      </c>
      <c r="C3344" t="s">
        <v>47</v>
      </c>
      <c r="D3344">
        <v>161</v>
      </c>
      <c r="E3344">
        <v>244.54545454545499</v>
      </c>
      <c r="F3344">
        <v>-83.545454545454504</v>
      </c>
      <c r="G3344">
        <v>-0.34163568773234199</v>
      </c>
      <c r="H3344" t="s">
        <v>81</v>
      </c>
    </row>
    <row r="3345" spans="1:8" x14ac:dyDescent="0.25">
      <c r="A3345" s="1">
        <v>44197</v>
      </c>
      <c r="B3345" t="s">
        <v>148</v>
      </c>
      <c r="C3345" t="s">
        <v>48</v>
      </c>
      <c r="D3345">
        <v>162</v>
      </c>
      <c r="E3345">
        <v>130</v>
      </c>
      <c r="F3345">
        <v>32</v>
      </c>
      <c r="G3345">
        <v>0.246153846153846</v>
      </c>
      <c r="H3345" t="s">
        <v>81</v>
      </c>
    </row>
    <row r="3346" spans="1:8" x14ac:dyDescent="0.25">
      <c r="A3346" s="1">
        <v>44197</v>
      </c>
      <c r="B3346" t="s">
        <v>148</v>
      </c>
      <c r="C3346" t="s">
        <v>50</v>
      </c>
      <c r="D3346">
        <v>195</v>
      </c>
      <c r="E3346">
        <v>205.45454545454501</v>
      </c>
      <c r="F3346">
        <v>-10.4545454545454</v>
      </c>
      <c r="G3346">
        <v>-5.0884955752212302E-2</v>
      </c>
      <c r="H3346" t="s">
        <v>81</v>
      </c>
    </row>
    <row r="3347" spans="1:8" x14ac:dyDescent="0.25">
      <c r="A3347" s="1">
        <v>44197</v>
      </c>
      <c r="B3347" t="s">
        <v>149</v>
      </c>
      <c r="C3347" t="s">
        <v>46</v>
      </c>
      <c r="D3347">
        <v>48</v>
      </c>
      <c r="E3347">
        <v>43.636363636363598</v>
      </c>
      <c r="F3347">
        <v>4.3636363636363704</v>
      </c>
      <c r="G3347">
        <v>0.1</v>
      </c>
      <c r="H3347" t="s">
        <v>81</v>
      </c>
    </row>
    <row r="3348" spans="1:8" x14ac:dyDescent="0.25">
      <c r="A3348" s="1">
        <v>44197</v>
      </c>
      <c r="B3348" t="s">
        <v>149</v>
      </c>
      <c r="C3348" t="s">
        <v>47</v>
      </c>
      <c r="D3348">
        <v>88</v>
      </c>
      <c r="E3348">
        <v>94.545454545454504</v>
      </c>
      <c r="F3348">
        <v>-6.5454545454545503</v>
      </c>
      <c r="G3348">
        <v>-6.9230769230769207E-2</v>
      </c>
      <c r="H3348" t="s">
        <v>81</v>
      </c>
    </row>
    <row r="3349" spans="1:8" x14ac:dyDescent="0.25">
      <c r="A3349" s="1">
        <v>44197</v>
      </c>
      <c r="B3349" t="s">
        <v>149</v>
      </c>
      <c r="C3349" t="s">
        <v>48</v>
      </c>
      <c r="D3349">
        <v>94</v>
      </c>
      <c r="E3349">
        <v>123.636363636364</v>
      </c>
      <c r="F3349">
        <v>-29.636363636363601</v>
      </c>
      <c r="G3349">
        <v>-0.23970588235294099</v>
      </c>
      <c r="H3349" t="s">
        <v>81</v>
      </c>
    </row>
    <row r="3350" spans="1:8" x14ac:dyDescent="0.25">
      <c r="A3350" s="1">
        <v>44197</v>
      </c>
      <c r="B3350" t="s">
        <v>149</v>
      </c>
      <c r="C3350" t="s">
        <v>50</v>
      </c>
      <c r="D3350">
        <v>393</v>
      </c>
      <c r="E3350">
        <v>310</v>
      </c>
      <c r="F3350">
        <v>83</v>
      </c>
      <c r="G3350">
        <v>0.26774193548387099</v>
      </c>
      <c r="H3350" t="s">
        <v>81</v>
      </c>
    </row>
    <row r="3351" spans="1:8" x14ac:dyDescent="0.25">
      <c r="A3351" s="1">
        <v>44197</v>
      </c>
      <c r="B3351" t="s">
        <v>150</v>
      </c>
      <c r="C3351" t="s">
        <v>46</v>
      </c>
      <c r="D3351">
        <v>156</v>
      </c>
      <c r="E3351">
        <v>150</v>
      </c>
      <c r="F3351">
        <v>6</v>
      </c>
      <c r="G3351">
        <v>0.04</v>
      </c>
      <c r="H3351" t="s">
        <v>81</v>
      </c>
    </row>
    <row r="3352" spans="1:8" x14ac:dyDescent="0.25">
      <c r="A3352" s="1">
        <v>44197</v>
      </c>
      <c r="B3352" t="s">
        <v>150</v>
      </c>
      <c r="C3352" t="s">
        <v>47</v>
      </c>
      <c r="D3352">
        <v>79</v>
      </c>
      <c r="E3352">
        <v>74.545454545454504</v>
      </c>
      <c r="F3352">
        <v>4.4545454545454497</v>
      </c>
      <c r="G3352">
        <v>5.97560975609756E-2</v>
      </c>
      <c r="H3352" t="s">
        <v>81</v>
      </c>
    </row>
    <row r="3353" spans="1:8" x14ac:dyDescent="0.25">
      <c r="A3353" s="1">
        <v>44197</v>
      </c>
      <c r="B3353" t="s">
        <v>150</v>
      </c>
      <c r="C3353" t="s">
        <v>48</v>
      </c>
      <c r="D3353">
        <v>79</v>
      </c>
      <c r="E3353">
        <v>92.727272727272705</v>
      </c>
      <c r="F3353">
        <v>-13.7272727272727</v>
      </c>
      <c r="G3353">
        <v>-0.14803921568627401</v>
      </c>
      <c r="H3353" t="s">
        <v>81</v>
      </c>
    </row>
    <row r="3354" spans="1:8" x14ac:dyDescent="0.25">
      <c r="A3354" s="1">
        <v>44197</v>
      </c>
      <c r="B3354" t="s">
        <v>150</v>
      </c>
      <c r="C3354" t="s">
        <v>50</v>
      </c>
      <c r="D3354">
        <v>101</v>
      </c>
      <c r="E3354">
        <v>76.363636363636402</v>
      </c>
      <c r="F3354">
        <v>24.636363636363601</v>
      </c>
      <c r="G3354">
        <v>0.32261904761904803</v>
      </c>
      <c r="H3354" t="s">
        <v>81</v>
      </c>
    </row>
    <row r="3355" spans="1:8" x14ac:dyDescent="0.25">
      <c r="A3355" s="1">
        <v>44197</v>
      </c>
      <c r="B3355" t="s">
        <v>91</v>
      </c>
      <c r="C3355" t="s">
        <v>46</v>
      </c>
      <c r="D3355">
        <v>964</v>
      </c>
      <c r="E3355">
        <v>1030.9090909090901</v>
      </c>
      <c r="F3355">
        <v>-66.909090909090807</v>
      </c>
      <c r="G3355">
        <v>-6.4902998236331402E-2</v>
      </c>
      <c r="H3355" t="s">
        <v>81</v>
      </c>
    </row>
    <row r="3356" spans="1:8" x14ac:dyDescent="0.25">
      <c r="A3356" s="1">
        <v>44197</v>
      </c>
      <c r="B3356" t="s">
        <v>91</v>
      </c>
      <c r="C3356" t="s">
        <v>47</v>
      </c>
      <c r="D3356">
        <v>569</v>
      </c>
      <c r="E3356">
        <v>689.09090909090901</v>
      </c>
      <c r="F3356">
        <v>-120.09090909090899</v>
      </c>
      <c r="G3356">
        <v>-0.174274406332454</v>
      </c>
      <c r="H3356" t="s">
        <v>81</v>
      </c>
    </row>
    <row r="3357" spans="1:8" x14ac:dyDescent="0.25">
      <c r="A3357" s="1">
        <v>44197</v>
      </c>
      <c r="B3357" t="s">
        <v>91</v>
      </c>
      <c r="C3357" t="s">
        <v>48</v>
      </c>
      <c r="D3357">
        <v>654</v>
      </c>
      <c r="E3357">
        <v>576.36363636363603</v>
      </c>
      <c r="F3357">
        <v>77.636363636363598</v>
      </c>
      <c r="G3357">
        <v>0.13470031545741301</v>
      </c>
      <c r="H3357" t="s">
        <v>81</v>
      </c>
    </row>
    <row r="3358" spans="1:8" x14ac:dyDescent="0.25">
      <c r="A3358" s="1">
        <v>44197</v>
      </c>
      <c r="B3358" t="s">
        <v>91</v>
      </c>
      <c r="C3358" t="s">
        <v>50</v>
      </c>
      <c r="D3358">
        <v>633</v>
      </c>
      <c r="E3358">
        <v>759.09090909090901</v>
      </c>
      <c r="F3358">
        <v>-126.09090909090899</v>
      </c>
      <c r="G3358">
        <v>-0.16610778443113799</v>
      </c>
      <c r="H3358" t="s">
        <v>81</v>
      </c>
    </row>
    <row r="3359" spans="1:8" x14ac:dyDescent="0.25">
      <c r="A3359" s="1">
        <v>44197</v>
      </c>
      <c r="B3359" t="s">
        <v>151</v>
      </c>
      <c r="C3359" t="s">
        <v>46</v>
      </c>
      <c r="D3359">
        <v>55</v>
      </c>
      <c r="E3359">
        <v>61.818181818181799</v>
      </c>
      <c r="F3359">
        <v>-6.8181818181818103</v>
      </c>
      <c r="G3359">
        <v>-0.110294117647059</v>
      </c>
      <c r="H3359" t="s">
        <v>81</v>
      </c>
    </row>
    <row r="3360" spans="1:8" x14ac:dyDescent="0.25">
      <c r="A3360" s="1">
        <v>44197</v>
      </c>
      <c r="B3360" t="s">
        <v>151</v>
      </c>
      <c r="C3360" t="s">
        <v>47</v>
      </c>
      <c r="D3360">
        <v>74</v>
      </c>
      <c r="E3360">
        <v>115.454545454545</v>
      </c>
      <c r="F3360">
        <v>-41.454545454545503</v>
      </c>
      <c r="G3360">
        <v>-0.35905511811023599</v>
      </c>
      <c r="H3360" t="s">
        <v>81</v>
      </c>
    </row>
    <row r="3361" spans="1:8" x14ac:dyDescent="0.25">
      <c r="A3361" s="1">
        <v>44197</v>
      </c>
      <c r="B3361" t="s">
        <v>151</v>
      </c>
      <c r="C3361" t="s">
        <v>48</v>
      </c>
      <c r="D3361">
        <v>59</v>
      </c>
      <c r="E3361">
        <v>47.272727272727302</v>
      </c>
      <c r="F3361">
        <v>11.7272727272727</v>
      </c>
      <c r="G3361">
        <v>0.248076923076923</v>
      </c>
      <c r="H3361" t="s">
        <v>81</v>
      </c>
    </row>
    <row r="3362" spans="1:8" x14ac:dyDescent="0.25">
      <c r="A3362" s="1">
        <v>44197</v>
      </c>
      <c r="B3362" t="s">
        <v>151</v>
      </c>
      <c r="C3362" t="s">
        <v>50</v>
      </c>
      <c r="D3362">
        <v>71</v>
      </c>
      <c r="E3362">
        <v>74.545454545454504</v>
      </c>
      <c r="F3362">
        <v>-3.5454545454545499</v>
      </c>
      <c r="G3362">
        <v>-4.7560975609756098E-2</v>
      </c>
      <c r="H3362" t="s">
        <v>81</v>
      </c>
    </row>
    <row r="3363" spans="1:8" x14ac:dyDescent="0.25">
      <c r="A3363" s="1">
        <v>44197</v>
      </c>
      <c r="B3363" t="s">
        <v>92</v>
      </c>
      <c r="C3363" t="s">
        <v>46</v>
      </c>
      <c r="D3363">
        <v>24</v>
      </c>
      <c r="E3363">
        <v>28.181818181818201</v>
      </c>
      <c r="F3363">
        <v>-4.1818181818181799</v>
      </c>
      <c r="G3363">
        <v>-0.14838709677419301</v>
      </c>
      <c r="H3363" t="s">
        <v>81</v>
      </c>
    </row>
    <row r="3364" spans="1:8" x14ac:dyDescent="0.25">
      <c r="A3364" s="1">
        <v>44197</v>
      </c>
      <c r="B3364" t="s">
        <v>92</v>
      </c>
      <c r="C3364" t="s">
        <v>47</v>
      </c>
      <c r="D3364">
        <v>309</v>
      </c>
      <c r="E3364">
        <v>360.90909090909099</v>
      </c>
      <c r="F3364">
        <v>-51.909090909090899</v>
      </c>
      <c r="G3364">
        <v>-0.143828715365239</v>
      </c>
      <c r="H3364" t="s">
        <v>81</v>
      </c>
    </row>
    <row r="3365" spans="1:8" x14ac:dyDescent="0.25">
      <c r="A3365" s="1">
        <v>44197</v>
      </c>
      <c r="B3365" t="s">
        <v>92</v>
      </c>
      <c r="C3365" t="s">
        <v>48</v>
      </c>
      <c r="D3365">
        <v>98</v>
      </c>
      <c r="E3365">
        <v>80.909090909090907</v>
      </c>
      <c r="F3365">
        <v>17.090909090909101</v>
      </c>
      <c r="G3365">
        <v>0.21123595505618001</v>
      </c>
      <c r="H3365" t="s">
        <v>81</v>
      </c>
    </row>
    <row r="3366" spans="1:8" x14ac:dyDescent="0.25">
      <c r="A3366" s="1">
        <v>44197</v>
      </c>
      <c r="B3366" t="s">
        <v>92</v>
      </c>
      <c r="C3366" t="s">
        <v>50</v>
      </c>
      <c r="D3366">
        <v>501</v>
      </c>
      <c r="E3366">
        <v>486.36363636363598</v>
      </c>
      <c r="F3366">
        <v>14.636363636363599</v>
      </c>
      <c r="G3366">
        <v>3.0093457943925199E-2</v>
      </c>
      <c r="H3366" t="s">
        <v>81</v>
      </c>
    </row>
    <row r="3367" spans="1:8" x14ac:dyDescent="0.25">
      <c r="A3367" s="1">
        <v>44197</v>
      </c>
      <c r="B3367" t="s">
        <v>152</v>
      </c>
      <c r="C3367" t="s">
        <v>46</v>
      </c>
      <c r="D3367">
        <v>99</v>
      </c>
      <c r="E3367">
        <v>96.363636363636402</v>
      </c>
      <c r="F3367">
        <v>2.6363636363636398</v>
      </c>
      <c r="G3367">
        <v>2.7358490566037799E-2</v>
      </c>
      <c r="H3367" t="s">
        <v>81</v>
      </c>
    </row>
    <row r="3368" spans="1:8" x14ac:dyDescent="0.25">
      <c r="A3368" s="1">
        <v>44197</v>
      </c>
      <c r="B3368" t="s">
        <v>152</v>
      </c>
      <c r="C3368" t="s">
        <v>47</v>
      </c>
      <c r="D3368">
        <v>65</v>
      </c>
      <c r="E3368">
        <v>94.545454545454504</v>
      </c>
      <c r="F3368">
        <v>-29.545454545454501</v>
      </c>
      <c r="G3368">
        <v>-0.3125</v>
      </c>
      <c r="H3368" t="s">
        <v>81</v>
      </c>
    </row>
    <row r="3369" spans="1:8" x14ac:dyDescent="0.25">
      <c r="A3369" s="1">
        <v>44197</v>
      </c>
      <c r="B3369" t="s">
        <v>152</v>
      </c>
      <c r="C3369" t="s">
        <v>48</v>
      </c>
      <c r="D3369">
        <v>40</v>
      </c>
      <c r="E3369">
        <v>65.454545454545496</v>
      </c>
      <c r="F3369">
        <v>-25.454545454545499</v>
      </c>
      <c r="G3369">
        <v>-0.38888888888888901</v>
      </c>
      <c r="H3369" t="s">
        <v>81</v>
      </c>
    </row>
    <row r="3370" spans="1:8" x14ac:dyDescent="0.25">
      <c r="A3370" s="1">
        <v>44197</v>
      </c>
      <c r="B3370" t="s">
        <v>152</v>
      </c>
      <c r="C3370" t="s">
        <v>50</v>
      </c>
      <c r="D3370">
        <v>100</v>
      </c>
      <c r="E3370">
        <v>123.636363636364</v>
      </c>
      <c r="F3370">
        <v>-23.636363636363601</v>
      </c>
      <c r="G3370">
        <v>-0.191176470588235</v>
      </c>
      <c r="H3370" t="s">
        <v>81</v>
      </c>
    </row>
    <row r="3371" spans="1:8" x14ac:dyDescent="0.25">
      <c r="A3371" s="1">
        <v>44197</v>
      </c>
      <c r="B3371" t="s">
        <v>153</v>
      </c>
      <c r="C3371" t="s">
        <v>46</v>
      </c>
      <c r="D3371">
        <v>104</v>
      </c>
      <c r="E3371">
        <v>122.727272727273</v>
      </c>
      <c r="F3371">
        <v>-18.727272727272702</v>
      </c>
      <c r="G3371">
        <v>-0.152592592592593</v>
      </c>
      <c r="H3371" t="s">
        <v>81</v>
      </c>
    </row>
    <row r="3372" spans="1:8" x14ac:dyDescent="0.25">
      <c r="A3372" s="1">
        <v>44197</v>
      </c>
      <c r="B3372" t="s">
        <v>153</v>
      </c>
      <c r="C3372" t="s">
        <v>47</v>
      </c>
      <c r="D3372">
        <v>46</v>
      </c>
      <c r="E3372">
        <v>61.818181818181799</v>
      </c>
      <c r="F3372">
        <v>-15.818181818181801</v>
      </c>
      <c r="G3372">
        <v>-0.25588235294117601</v>
      </c>
      <c r="H3372" t="s">
        <v>81</v>
      </c>
    </row>
    <row r="3373" spans="1:8" x14ac:dyDescent="0.25">
      <c r="A3373" s="1">
        <v>44197</v>
      </c>
      <c r="B3373" t="s">
        <v>153</v>
      </c>
      <c r="C3373" t="s">
        <v>48</v>
      </c>
      <c r="D3373">
        <v>40</v>
      </c>
      <c r="E3373">
        <v>44.545454545454497</v>
      </c>
      <c r="F3373">
        <v>-4.5454545454545503</v>
      </c>
      <c r="G3373">
        <v>-0.102040816326531</v>
      </c>
      <c r="H3373" t="s">
        <v>81</v>
      </c>
    </row>
    <row r="3374" spans="1:8" x14ac:dyDescent="0.25">
      <c r="A3374" s="1">
        <v>44197</v>
      </c>
      <c r="B3374" t="s">
        <v>153</v>
      </c>
      <c r="C3374" t="s">
        <v>50</v>
      </c>
      <c r="D3374">
        <v>21</v>
      </c>
      <c r="E3374">
        <v>17.272727272727298</v>
      </c>
      <c r="F3374">
        <v>3.7272727272727302</v>
      </c>
      <c r="G3374">
        <v>0.21578947368421</v>
      </c>
      <c r="H3374" t="s">
        <v>81</v>
      </c>
    </row>
    <row r="3375" spans="1:8" x14ac:dyDescent="0.25">
      <c r="A3375" s="1">
        <v>44197</v>
      </c>
      <c r="B3375" t="s">
        <v>154</v>
      </c>
      <c r="C3375" t="s">
        <v>46</v>
      </c>
      <c r="D3375">
        <v>21</v>
      </c>
      <c r="E3375">
        <v>12.7272727272727</v>
      </c>
      <c r="F3375">
        <v>8.2727272727272698</v>
      </c>
      <c r="G3375">
        <v>0.65</v>
      </c>
      <c r="H3375" t="s">
        <v>81</v>
      </c>
    </row>
    <row r="3376" spans="1:8" x14ac:dyDescent="0.25">
      <c r="A3376" s="1">
        <v>44197</v>
      </c>
      <c r="B3376" t="s">
        <v>154</v>
      </c>
      <c r="C3376" t="s">
        <v>47</v>
      </c>
      <c r="D3376">
        <v>44</v>
      </c>
      <c r="E3376">
        <v>53.636363636363598</v>
      </c>
      <c r="F3376">
        <v>-9.6363636363636296</v>
      </c>
      <c r="G3376">
        <v>-0.17966101694915201</v>
      </c>
      <c r="H3376" t="s">
        <v>81</v>
      </c>
    </row>
    <row r="3377" spans="1:8" x14ac:dyDescent="0.25">
      <c r="A3377" s="1">
        <v>44197</v>
      </c>
      <c r="B3377" t="s">
        <v>154</v>
      </c>
      <c r="C3377" t="s">
        <v>48</v>
      </c>
      <c r="D3377">
        <v>28</v>
      </c>
      <c r="E3377">
        <v>20.909090909090899</v>
      </c>
      <c r="F3377">
        <v>7.0909090909090899</v>
      </c>
      <c r="G3377">
        <v>0.33913043478260901</v>
      </c>
      <c r="H3377" t="s">
        <v>81</v>
      </c>
    </row>
    <row r="3378" spans="1:8" x14ac:dyDescent="0.25">
      <c r="A3378" s="1">
        <v>44197</v>
      </c>
      <c r="B3378" t="s">
        <v>154</v>
      </c>
      <c r="C3378" t="s">
        <v>50</v>
      </c>
      <c r="D3378">
        <v>74</v>
      </c>
      <c r="E3378">
        <v>75.454545454545496</v>
      </c>
      <c r="F3378">
        <v>-1.4545454545454499</v>
      </c>
      <c r="G3378">
        <v>-1.92771084337349E-2</v>
      </c>
      <c r="H3378" t="s">
        <v>81</v>
      </c>
    </row>
    <row r="3379" spans="1:8" x14ac:dyDescent="0.25">
      <c r="A3379" s="1">
        <v>44197</v>
      </c>
      <c r="B3379" t="s">
        <v>155</v>
      </c>
      <c r="C3379" t="s">
        <v>46</v>
      </c>
      <c r="D3379">
        <v>169</v>
      </c>
      <c r="E3379">
        <v>185.45454545454501</v>
      </c>
      <c r="F3379">
        <v>-16.4545454545454</v>
      </c>
      <c r="G3379">
        <v>-8.8725490196078394E-2</v>
      </c>
      <c r="H3379" t="s">
        <v>81</v>
      </c>
    </row>
    <row r="3380" spans="1:8" x14ac:dyDescent="0.25">
      <c r="A3380" s="1">
        <v>44197</v>
      </c>
      <c r="B3380" t="s">
        <v>155</v>
      </c>
      <c r="C3380" t="s">
        <v>47</v>
      </c>
      <c r="D3380">
        <v>132</v>
      </c>
      <c r="E3380">
        <v>180</v>
      </c>
      <c r="F3380">
        <v>-48</v>
      </c>
      <c r="G3380">
        <v>-0.266666666666667</v>
      </c>
      <c r="H3380" t="s">
        <v>81</v>
      </c>
    </row>
    <row r="3381" spans="1:8" x14ac:dyDescent="0.25">
      <c r="A3381" s="1">
        <v>44197</v>
      </c>
      <c r="B3381" t="s">
        <v>155</v>
      </c>
      <c r="C3381" t="s">
        <v>48</v>
      </c>
      <c r="D3381">
        <v>114</v>
      </c>
      <c r="E3381">
        <v>107.272727272727</v>
      </c>
      <c r="F3381">
        <v>6.7272727272727302</v>
      </c>
      <c r="G3381">
        <v>6.2711864406779699E-2</v>
      </c>
      <c r="H3381" t="s">
        <v>81</v>
      </c>
    </row>
    <row r="3382" spans="1:8" x14ac:dyDescent="0.25">
      <c r="A3382" s="1">
        <v>44197</v>
      </c>
      <c r="B3382" t="s">
        <v>155</v>
      </c>
      <c r="C3382" t="s">
        <v>50</v>
      </c>
      <c r="D3382">
        <v>265</v>
      </c>
      <c r="E3382">
        <v>248.18181818181799</v>
      </c>
      <c r="F3382">
        <v>16.818181818181799</v>
      </c>
      <c r="G3382">
        <v>6.7765567765567705E-2</v>
      </c>
      <c r="H3382" t="s">
        <v>81</v>
      </c>
    </row>
    <row r="3383" spans="1:8" x14ac:dyDescent="0.25">
      <c r="A3383" s="1">
        <v>44197</v>
      </c>
      <c r="B3383" t="s">
        <v>156</v>
      </c>
      <c r="C3383" t="s">
        <v>46</v>
      </c>
      <c r="D3383">
        <v>132</v>
      </c>
      <c r="E3383">
        <v>144.54545454545499</v>
      </c>
      <c r="F3383">
        <v>-12.545454545454501</v>
      </c>
      <c r="G3383">
        <v>-8.6792452830188604E-2</v>
      </c>
      <c r="H3383" t="s">
        <v>81</v>
      </c>
    </row>
    <row r="3384" spans="1:8" x14ac:dyDescent="0.25">
      <c r="A3384" s="1">
        <v>44197</v>
      </c>
      <c r="B3384" t="s">
        <v>156</v>
      </c>
      <c r="C3384" t="s">
        <v>47</v>
      </c>
      <c r="D3384">
        <v>73</v>
      </c>
      <c r="E3384">
        <v>107.272727272727</v>
      </c>
      <c r="F3384">
        <v>-34.272727272727302</v>
      </c>
      <c r="G3384">
        <v>-0.31949152542372899</v>
      </c>
      <c r="H3384" t="s">
        <v>81</v>
      </c>
    </row>
    <row r="3385" spans="1:8" x14ac:dyDescent="0.25">
      <c r="A3385" s="1">
        <v>44197</v>
      </c>
      <c r="B3385" t="s">
        <v>156</v>
      </c>
      <c r="C3385" t="s">
        <v>48</v>
      </c>
      <c r="D3385">
        <v>81</v>
      </c>
      <c r="E3385">
        <v>108.181818181818</v>
      </c>
      <c r="F3385">
        <v>-27.181818181818201</v>
      </c>
      <c r="G3385">
        <v>-0.251260504201681</v>
      </c>
      <c r="H3385" t="s">
        <v>81</v>
      </c>
    </row>
    <row r="3386" spans="1:8" x14ac:dyDescent="0.25">
      <c r="A3386" s="1">
        <v>44197</v>
      </c>
      <c r="B3386" t="s">
        <v>156</v>
      </c>
      <c r="C3386" t="s">
        <v>50</v>
      </c>
      <c r="D3386">
        <v>328</v>
      </c>
      <c r="E3386">
        <v>344.54545454545502</v>
      </c>
      <c r="F3386">
        <v>-16.5454545454546</v>
      </c>
      <c r="G3386">
        <v>-4.8021108179419597E-2</v>
      </c>
      <c r="H3386" t="s">
        <v>81</v>
      </c>
    </row>
    <row r="3387" spans="1:8" x14ac:dyDescent="0.25">
      <c r="A3387" s="1">
        <v>44197</v>
      </c>
      <c r="B3387" t="s">
        <v>93</v>
      </c>
      <c r="C3387" t="s">
        <v>46</v>
      </c>
      <c r="D3387">
        <v>219</v>
      </c>
      <c r="E3387">
        <v>254.54545454545499</v>
      </c>
      <c r="F3387">
        <v>-35.545454545454497</v>
      </c>
      <c r="G3387">
        <v>-0.13964285714285701</v>
      </c>
      <c r="H3387" t="s">
        <v>81</v>
      </c>
    </row>
    <row r="3388" spans="1:8" x14ac:dyDescent="0.25">
      <c r="A3388" s="1">
        <v>44197</v>
      </c>
      <c r="B3388" t="s">
        <v>93</v>
      </c>
      <c r="C3388" t="s">
        <v>47</v>
      </c>
      <c r="D3388">
        <v>120</v>
      </c>
      <c r="E3388">
        <v>175.45454545454501</v>
      </c>
      <c r="F3388">
        <v>-55.454545454545404</v>
      </c>
      <c r="G3388">
        <v>-0.31606217616580301</v>
      </c>
      <c r="H3388" t="s">
        <v>81</v>
      </c>
    </row>
    <row r="3389" spans="1:8" x14ac:dyDescent="0.25">
      <c r="A3389" s="1">
        <v>44197</v>
      </c>
      <c r="B3389" t="s">
        <v>93</v>
      </c>
      <c r="C3389" t="s">
        <v>48</v>
      </c>
      <c r="D3389">
        <v>123</v>
      </c>
      <c r="E3389">
        <v>151.81818181818201</v>
      </c>
      <c r="F3389">
        <v>-28.818181818181799</v>
      </c>
      <c r="G3389">
        <v>-0.18982035928143701</v>
      </c>
      <c r="H3389" t="s">
        <v>81</v>
      </c>
    </row>
    <row r="3390" spans="1:8" x14ac:dyDescent="0.25">
      <c r="A3390" s="1">
        <v>44197</v>
      </c>
      <c r="B3390" t="s">
        <v>93</v>
      </c>
      <c r="C3390" t="s">
        <v>50</v>
      </c>
      <c r="D3390">
        <v>428</v>
      </c>
      <c r="E3390">
        <v>454.54545454545502</v>
      </c>
      <c r="F3390">
        <v>-26.545454545454501</v>
      </c>
      <c r="G3390">
        <v>-5.8399999999999903E-2</v>
      </c>
      <c r="H3390" t="s">
        <v>81</v>
      </c>
    </row>
    <row r="3391" spans="1:8" x14ac:dyDescent="0.25">
      <c r="A3391" s="1">
        <v>44197</v>
      </c>
      <c r="B3391" t="s">
        <v>157</v>
      </c>
      <c r="C3391" t="s">
        <v>46</v>
      </c>
      <c r="D3391">
        <v>136</v>
      </c>
      <c r="E3391">
        <v>123.636363636364</v>
      </c>
      <c r="F3391">
        <v>12.363636363636401</v>
      </c>
      <c r="G3391">
        <v>0.1</v>
      </c>
      <c r="H3391" t="s">
        <v>81</v>
      </c>
    </row>
    <row r="3392" spans="1:8" x14ac:dyDescent="0.25">
      <c r="A3392" s="1">
        <v>44197</v>
      </c>
      <c r="B3392" t="s">
        <v>157</v>
      </c>
      <c r="C3392" t="s">
        <v>47</v>
      </c>
      <c r="D3392">
        <v>103</v>
      </c>
      <c r="E3392">
        <v>91.818181818181799</v>
      </c>
      <c r="F3392">
        <v>11.181818181818199</v>
      </c>
      <c r="G3392">
        <v>0.121782178217822</v>
      </c>
      <c r="H3392" t="s">
        <v>81</v>
      </c>
    </row>
    <row r="3393" spans="1:8" x14ac:dyDescent="0.25">
      <c r="A3393" s="1">
        <v>44197</v>
      </c>
      <c r="B3393" t="s">
        <v>157</v>
      </c>
      <c r="C3393" t="s">
        <v>48</v>
      </c>
      <c r="D3393">
        <v>69</v>
      </c>
      <c r="E3393">
        <v>64.545454545454504</v>
      </c>
      <c r="F3393">
        <v>4.4545454545454497</v>
      </c>
      <c r="G3393">
        <v>6.9014084507042203E-2</v>
      </c>
      <c r="H3393" t="s">
        <v>81</v>
      </c>
    </row>
    <row r="3394" spans="1:8" x14ac:dyDescent="0.25">
      <c r="A3394" s="1">
        <v>44197</v>
      </c>
      <c r="B3394" t="s">
        <v>157</v>
      </c>
      <c r="C3394" t="s">
        <v>50</v>
      </c>
      <c r="D3394">
        <v>151</v>
      </c>
      <c r="E3394">
        <v>148.18181818181799</v>
      </c>
      <c r="F3394">
        <v>2.8181818181818099</v>
      </c>
      <c r="G3394">
        <v>1.9018404907975399E-2</v>
      </c>
      <c r="H3394" t="s">
        <v>81</v>
      </c>
    </row>
    <row r="3395" spans="1:8" x14ac:dyDescent="0.25">
      <c r="A3395" s="1">
        <v>44197</v>
      </c>
      <c r="B3395" t="s">
        <v>158</v>
      </c>
      <c r="C3395" t="s">
        <v>46</v>
      </c>
      <c r="D3395">
        <v>290</v>
      </c>
      <c r="E3395">
        <v>275.45454545454498</v>
      </c>
      <c r="F3395">
        <v>14.5454545454546</v>
      </c>
      <c r="G3395">
        <v>5.2805280528052903E-2</v>
      </c>
      <c r="H3395" t="s">
        <v>81</v>
      </c>
    </row>
    <row r="3396" spans="1:8" x14ac:dyDescent="0.25">
      <c r="A3396" s="1">
        <v>44197</v>
      </c>
      <c r="B3396" t="s">
        <v>158</v>
      </c>
      <c r="C3396" t="s">
        <v>47</v>
      </c>
      <c r="D3396">
        <v>106</v>
      </c>
      <c r="E3396">
        <v>110</v>
      </c>
      <c r="F3396">
        <v>-4</v>
      </c>
      <c r="G3396">
        <v>-3.6363636363636397E-2</v>
      </c>
      <c r="H3396" t="s">
        <v>81</v>
      </c>
    </row>
    <row r="3397" spans="1:8" x14ac:dyDescent="0.25">
      <c r="A3397" s="1">
        <v>44197</v>
      </c>
      <c r="B3397" t="s">
        <v>158</v>
      </c>
      <c r="C3397" t="s">
        <v>48</v>
      </c>
      <c r="D3397">
        <v>86</v>
      </c>
      <c r="E3397">
        <v>87.272727272727295</v>
      </c>
      <c r="F3397">
        <v>-1.27272727272727</v>
      </c>
      <c r="G3397">
        <v>-1.4583333333333301E-2</v>
      </c>
      <c r="H3397" t="s">
        <v>81</v>
      </c>
    </row>
    <row r="3398" spans="1:8" x14ac:dyDescent="0.25">
      <c r="A3398" s="1">
        <v>44197</v>
      </c>
      <c r="B3398" t="s">
        <v>158</v>
      </c>
      <c r="C3398" t="s">
        <v>50</v>
      </c>
      <c r="D3398">
        <v>203</v>
      </c>
      <c r="E3398">
        <v>166.363636363636</v>
      </c>
      <c r="F3398">
        <v>36.636363636363697</v>
      </c>
      <c r="G3398">
        <v>0.22021857923497301</v>
      </c>
      <c r="H3398" t="s">
        <v>81</v>
      </c>
    </row>
    <row r="3399" spans="1:8" x14ac:dyDescent="0.25">
      <c r="A3399" s="1">
        <v>44197</v>
      </c>
      <c r="B3399" t="s">
        <v>94</v>
      </c>
      <c r="C3399" t="s">
        <v>46</v>
      </c>
      <c r="D3399">
        <v>189</v>
      </c>
      <c r="E3399">
        <v>227.272727272727</v>
      </c>
      <c r="F3399">
        <v>-38.272727272727302</v>
      </c>
      <c r="G3399">
        <v>-0.16839999999999999</v>
      </c>
      <c r="H3399" t="s">
        <v>81</v>
      </c>
    </row>
    <row r="3400" spans="1:8" x14ac:dyDescent="0.25">
      <c r="A3400" s="1">
        <v>44197</v>
      </c>
      <c r="B3400" t="s">
        <v>94</v>
      </c>
      <c r="C3400" t="s">
        <v>47</v>
      </c>
      <c r="D3400">
        <v>591</v>
      </c>
      <c r="E3400">
        <v>840.90909090909099</v>
      </c>
      <c r="F3400">
        <v>-249.90909090909099</v>
      </c>
      <c r="G3400">
        <v>-0.29718918918918902</v>
      </c>
      <c r="H3400" t="s">
        <v>81</v>
      </c>
    </row>
    <row r="3401" spans="1:8" x14ac:dyDescent="0.25">
      <c r="A3401" s="1">
        <v>44197</v>
      </c>
      <c r="B3401" t="s">
        <v>94</v>
      </c>
      <c r="C3401" t="s">
        <v>48</v>
      </c>
      <c r="D3401">
        <v>269</v>
      </c>
      <c r="E3401">
        <v>281.81818181818198</v>
      </c>
      <c r="F3401">
        <v>-12.818181818181801</v>
      </c>
      <c r="G3401">
        <v>-4.5483870967741903E-2</v>
      </c>
      <c r="H3401" t="s">
        <v>81</v>
      </c>
    </row>
    <row r="3402" spans="1:8" x14ac:dyDescent="0.25">
      <c r="A3402" s="1">
        <v>44197</v>
      </c>
      <c r="B3402" t="s">
        <v>94</v>
      </c>
      <c r="C3402" t="s">
        <v>50</v>
      </c>
      <c r="D3402">
        <v>1877</v>
      </c>
      <c r="E3402">
        <v>2230</v>
      </c>
      <c r="F3402">
        <v>-353</v>
      </c>
      <c r="G3402">
        <v>-0.15829596412556099</v>
      </c>
      <c r="H3402" t="s">
        <v>81</v>
      </c>
    </row>
    <row r="3403" spans="1:8" x14ac:dyDescent="0.25">
      <c r="A3403" s="1">
        <v>44197</v>
      </c>
      <c r="B3403" t="s">
        <v>159</v>
      </c>
      <c r="C3403" t="s">
        <v>46</v>
      </c>
      <c r="D3403">
        <v>87</v>
      </c>
      <c r="E3403">
        <v>110</v>
      </c>
      <c r="F3403">
        <v>-23</v>
      </c>
      <c r="G3403">
        <v>-0.20909090909090899</v>
      </c>
      <c r="H3403" t="s">
        <v>81</v>
      </c>
    </row>
    <row r="3404" spans="1:8" x14ac:dyDescent="0.25">
      <c r="A3404" s="1">
        <v>44197</v>
      </c>
      <c r="B3404" t="s">
        <v>159</v>
      </c>
      <c r="C3404" t="s">
        <v>47</v>
      </c>
      <c r="D3404">
        <v>47</v>
      </c>
      <c r="E3404">
        <v>68.181818181818201</v>
      </c>
      <c r="F3404">
        <v>-21.181818181818201</v>
      </c>
      <c r="G3404">
        <v>-0.31066666666666698</v>
      </c>
      <c r="H3404" t="s">
        <v>81</v>
      </c>
    </row>
    <row r="3405" spans="1:8" x14ac:dyDescent="0.25">
      <c r="A3405" s="1">
        <v>44197</v>
      </c>
      <c r="B3405" t="s">
        <v>159</v>
      </c>
      <c r="C3405" t="s">
        <v>48</v>
      </c>
      <c r="D3405">
        <v>42</v>
      </c>
      <c r="E3405">
        <v>43.636363636363598</v>
      </c>
      <c r="F3405">
        <v>-1.63636363636363</v>
      </c>
      <c r="G3405">
        <v>-3.7499999999999901E-2</v>
      </c>
      <c r="H3405" t="s">
        <v>81</v>
      </c>
    </row>
    <row r="3406" spans="1:8" x14ac:dyDescent="0.25">
      <c r="A3406" s="1">
        <v>44197</v>
      </c>
      <c r="B3406" t="s">
        <v>159</v>
      </c>
      <c r="C3406" t="s">
        <v>50</v>
      </c>
      <c r="D3406">
        <v>100</v>
      </c>
      <c r="E3406">
        <v>110</v>
      </c>
      <c r="F3406">
        <v>-10</v>
      </c>
      <c r="G3406">
        <v>-9.0909090909090898E-2</v>
      </c>
      <c r="H3406" t="s">
        <v>81</v>
      </c>
    </row>
    <row r="3407" spans="1:8" x14ac:dyDescent="0.25">
      <c r="A3407" s="1">
        <v>44197</v>
      </c>
      <c r="B3407" t="s">
        <v>160</v>
      </c>
      <c r="C3407" t="s">
        <v>46</v>
      </c>
      <c r="D3407">
        <v>25</v>
      </c>
      <c r="E3407">
        <v>23.636363636363601</v>
      </c>
      <c r="F3407">
        <v>1.36363636363636</v>
      </c>
      <c r="G3407">
        <v>5.7692307692307702E-2</v>
      </c>
      <c r="H3407" t="s">
        <v>81</v>
      </c>
    </row>
    <row r="3408" spans="1:8" x14ac:dyDescent="0.25">
      <c r="A3408" s="1">
        <v>44197</v>
      </c>
      <c r="B3408" t="s">
        <v>160</v>
      </c>
      <c r="C3408" t="s">
        <v>47</v>
      </c>
      <c r="D3408">
        <v>13</v>
      </c>
      <c r="E3408">
        <v>26.363636363636399</v>
      </c>
      <c r="F3408">
        <v>-13.363636363636401</v>
      </c>
      <c r="G3408">
        <v>-0.50689655172413794</v>
      </c>
      <c r="H3408" t="s">
        <v>81</v>
      </c>
    </row>
    <row r="3409" spans="1:8" x14ac:dyDescent="0.25">
      <c r="A3409" s="1">
        <v>44197</v>
      </c>
      <c r="B3409" t="s">
        <v>160</v>
      </c>
      <c r="C3409" t="s">
        <v>48</v>
      </c>
      <c r="D3409">
        <v>16</v>
      </c>
      <c r="E3409">
        <v>23.636363636363601</v>
      </c>
      <c r="F3409">
        <v>-7.6363636363636402</v>
      </c>
      <c r="G3409">
        <v>-0.32307692307692298</v>
      </c>
      <c r="H3409" t="s">
        <v>81</v>
      </c>
    </row>
    <row r="3410" spans="1:8" x14ac:dyDescent="0.25">
      <c r="A3410" s="1">
        <v>44197</v>
      </c>
      <c r="B3410" t="s">
        <v>160</v>
      </c>
      <c r="C3410" t="s">
        <v>50</v>
      </c>
      <c r="D3410">
        <v>68</v>
      </c>
      <c r="E3410">
        <v>77.272727272727295</v>
      </c>
      <c r="F3410">
        <v>-9.2727272727272698</v>
      </c>
      <c r="G3410">
        <v>-0.12</v>
      </c>
      <c r="H3410" t="s">
        <v>81</v>
      </c>
    </row>
    <row r="3411" spans="1:8" x14ac:dyDescent="0.25">
      <c r="A3411" s="1">
        <v>44197</v>
      </c>
      <c r="B3411" t="s">
        <v>13</v>
      </c>
      <c r="C3411" t="s">
        <v>46</v>
      </c>
      <c r="D3411">
        <v>150</v>
      </c>
      <c r="E3411">
        <v>180</v>
      </c>
      <c r="F3411">
        <v>-30</v>
      </c>
      <c r="G3411">
        <v>-0.16666666666666699</v>
      </c>
      <c r="H3411" t="s">
        <v>81</v>
      </c>
    </row>
    <row r="3412" spans="1:8" x14ac:dyDescent="0.25">
      <c r="A3412" s="1">
        <v>44197</v>
      </c>
      <c r="B3412" t="s">
        <v>13</v>
      </c>
      <c r="C3412" t="s">
        <v>47</v>
      </c>
      <c r="D3412">
        <v>86</v>
      </c>
      <c r="E3412">
        <v>95.454545454545496</v>
      </c>
      <c r="F3412">
        <v>-9.4545454545454497</v>
      </c>
      <c r="G3412">
        <v>-9.9047619047618995E-2</v>
      </c>
      <c r="H3412" t="s">
        <v>81</v>
      </c>
    </row>
    <row r="3413" spans="1:8" x14ac:dyDescent="0.25">
      <c r="A3413" s="1">
        <v>44197</v>
      </c>
      <c r="B3413" t="s">
        <v>13</v>
      </c>
      <c r="C3413" t="s">
        <v>48</v>
      </c>
      <c r="D3413">
        <v>61</v>
      </c>
      <c r="E3413">
        <v>66.363636363636402</v>
      </c>
      <c r="F3413">
        <v>-5.3636363636363598</v>
      </c>
      <c r="G3413">
        <v>-8.0821917808219096E-2</v>
      </c>
      <c r="H3413" t="s">
        <v>81</v>
      </c>
    </row>
    <row r="3414" spans="1:8" x14ac:dyDescent="0.25">
      <c r="A3414" s="1">
        <v>44197</v>
      </c>
      <c r="B3414" t="s">
        <v>13</v>
      </c>
      <c r="C3414" t="s">
        <v>50</v>
      </c>
      <c r="D3414">
        <v>82</v>
      </c>
      <c r="E3414">
        <v>78.181818181818201</v>
      </c>
      <c r="F3414">
        <v>3.8181818181818299</v>
      </c>
      <c r="G3414">
        <v>4.8837209302325699E-2</v>
      </c>
      <c r="H3414" t="s">
        <v>81</v>
      </c>
    </row>
    <row r="3415" spans="1:8" x14ac:dyDescent="0.25">
      <c r="A3415" s="1">
        <v>44197</v>
      </c>
      <c r="B3415" t="s">
        <v>95</v>
      </c>
      <c r="C3415" t="s">
        <v>46</v>
      </c>
      <c r="D3415">
        <v>586</v>
      </c>
      <c r="E3415">
        <v>568.18181818181802</v>
      </c>
      <c r="F3415">
        <v>17.818181818181898</v>
      </c>
      <c r="G3415">
        <v>3.1360000000000103E-2</v>
      </c>
      <c r="H3415" t="s">
        <v>81</v>
      </c>
    </row>
    <row r="3416" spans="1:8" x14ac:dyDescent="0.25">
      <c r="A3416" s="1">
        <v>44197</v>
      </c>
      <c r="B3416" t="s">
        <v>95</v>
      </c>
      <c r="C3416" t="s">
        <v>47</v>
      </c>
      <c r="D3416">
        <v>230</v>
      </c>
      <c r="E3416">
        <v>241.81818181818201</v>
      </c>
      <c r="F3416">
        <v>-11.818181818181801</v>
      </c>
      <c r="G3416">
        <v>-4.8872180451127803E-2</v>
      </c>
      <c r="H3416" t="s">
        <v>81</v>
      </c>
    </row>
    <row r="3417" spans="1:8" x14ac:dyDescent="0.25">
      <c r="A3417" s="1">
        <v>44197</v>
      </c>
      <c r="B3417" t="s">
        <v>95</v>
      </c>
      <c r="C3417" t="s">
        <v>48</v>
      </c>
      <c r="D3417">
        <v>221</v>
      </c>
      <c r="E3417">
        <v>230.90909090909099</v>
      </c>
      <c r="F3417">
        <v>-9.9090909090909101</v>
      </c>
      <c r="G3417">
        <v>-4.2913385826771601E-2</v>
      </c>
      <c r="H3417" t="s">
        <v>81</v>
      </c>
    </row>
    <row r="3418" spans="1:8" x14ac:dyDescent="0.25">
      <c r="A3418" s="1">
        <v>44197</v>
      </c>
      <c r="B3418" t="s">
        <v>95</v>
      </c>
      <c r="C3418" t="s">
        <v>50</v>
      </c>
      <c r="D3418">
        <v>370</v>
      </c>
      <c r="E3418">
        <v>302.72727272727298</v>
      </c>
      <c r="F3418">
        <v>67.272727272727295</v>
      </c>
      <c r="G3418">
        <v>0.22222222222222199</v>
      </c>
      <c r="H3418" t="s">
        <v>81</v>
      </c>
    </row>
    <row r="3419" spans="1:8" x14ac:dyDescent="0.25">
      <c r="A3419" s="1">
        <v>44197</v>
      </c>
      <c r="B3419" t="s">
        <v>96</v>
      </c>
      <c r="C3419" t="s">
        <v>46</v>
      </c>
      <c r="D3419">
        <v>324</v>
      </c>
      <c r="E3419">
        <v>333.63636363636402</v>
      </c>
      <c r="F3419">
        <v>-9.6363636363636296</v>
      </c>
      <c r="G3419">
        <v>-2.8882833787465902E-2</v>
      </c>
      <c r="H3419" t="s">
        <v>81</v>
      </c>
    </row>
    <row r="3420" spans="1:8" x14ac:dyDescent="0.25">
      <c r="A3420" s="1">
        <v>44197</v>
      </c>
      <c r="B3420" t="s">
        <v>96</v>
      </c>
      <c r="C3420" t="s">
        <v>47</v>
      </c>
      <c r="D3420">
        <v>380</v>
      </c>
      <c r="E3420">
        <v>559.09090909090901</v>
      </c>
      <c r="F3420">
        <v>-179.09090909090901</v>
      </c>
      <c r="G3420">
        <v>-0.32032520325203301</v>
      </c>
      <c r="H3420" t="s">
        <v>81</v>
      </c>
    </row>
    <row r="3421" spans="1:8" x14ac:dyDescent="0.25">
      <c r="A3421" s="1">
        <v>44197</v>
      </c>
      <c r="B3421" t="s">
        <v>96</v>
      </c>
      <c r="C3421" t="s">
        <v>48</v>
      </c>
      <c r="D3421">
        <v>309</v>
      </c>
      <c r="E3421">
        <v>263.63636363636402</v>
      </c>
      <c r="F3421">
        <v>45.363636363636402</v>
      </c>
      <c r="G3421">
        <v>0.17206896551724099</v>
      </c>
      <c r="H3421" t="s">
        <v>81</v>
      </c>
    </row>
    <row r="3422" spans="1:8" x14ac:dyDescent="0.25">
      <c r="A3422" s="1">
        <v>44197</v>
      </c>
      <c r="B3422" t="s">
        <v>96</v>
      </c>
      <c r="C3422" t="s">
        <v>50</v>
      </c>
      <c r="D3422">
        <v>623</v>
      </c>
      <c r="E3422">
        <v>632.72727272727298</v>
      </c>
      <c r="F3422">
        <v>-9.7272727272727497</v>
      </c>
      <c r="G3422">
        <v>-1.53735632183908E-2</v>
      </c>
      <c r="H3422" t="s">
        <v>81</v>
      </c>
    </row>
    <row r="3423" spans="1:8" x14ac:dyDescent="0.25">
      <c r="A3423" s="1">
        <v>44197</v>
      </c>
      <c r="B3423" t="s">
        <v>161</v>
      </c>
      <c r="C3423" t="s">
        <v>46</v>
      </c>
      <c r="D3423">
        <v>54</v>
      </c>
      <c r="E3423">
        <v>62.727272727272698</v>
      </c>
      <c r="F3423">
        <v>-8.7272727272727302</v>
      </c>
      <c r="G3423">
        <v>-0.139130434782609</v>
      </c>
      <c r="H3423" t="s">
        <v>81</v>
      </c>
    </row>
    <row r="3424" spans="1:8" x14ac:dyDescent="0.25">
      <c r="A3424" s="1">
        <v>44197</v>
      </c>
      <c r="B3424" t="s">
        <v>161</v>
      </c>
      <c r="C3424" t="s">
        <v>47</v>
      </c>
      <c r="D3424">
        <v>129</v>
      </c>
      <c r="E3424">
        <v>118.181818181818</v>
      </c>
      <c r="F3424">
        <v>10.818181818181801</v>
      </c>
      <c r="G3424">
        <v>9.1538461538461596E-2</v>
      </c>
      <c r="H3424" t="s">
        <v>81</v>
      </c>
    </row>
    <row r="3425" spans="1:8" x14ac:dyDescent="0.25">
      <c r="A3425" s="1">
        <v>44197</v>
      </c>
      <c r="B3425" t="s">
        <v>161</v>
      </c>
      <c r="C3425" t="s">
        <v>48</v>
      </c>
      <c r="D3425">
        <v>56</v>
      </c>
      <c r="E3425">
        <v>56.363636363636402</v>
      </c>
      <c r="F3425">
        <v>-0.36363636363635998</v>
      </c>
      <c r="G3425">
        <v>-6.4516129032257397E-3</v>
      </c>
      <c r="H3425" t="s">
        <v>81</v>
      </c>
    </row>
    <row r="3426" spans="1:8" x14ac:dyDescent="0.25">
      <c r="A3426" s="1">
        <v>44197</v>
      </c>
      <c r="B3426" t="s">
        <v>161</v>
      </c>
      <c r="C3426" t="s">
        <v>50</v>
      </c>
      <c r="D3426">
        <v>403</v>
      </c>
      <c r="E3426">
        <v>365.45454545454498</v>
      </c>
      <c r="F3426">
        <v>37.545454545454596</v>
      </c>
      <c r="G3426">
        <v>0.10273631840796001</v>
      </c>
      <c r="H3426" t="s">
        <v>81</v>
      </c>
    </row>
    <row r="3427" spans="1:8" x14ac:dyDescent="0.25">
      <c r="A3427" s="1">
        <v>44228</v>
      </c>
      <c r="B3427" t="s">
        <v>80</v>
      </c>
      <c r="C3427" t="s">
        <v>46</v>
      </c>
      <c r="D3427">
        <v>4415</v>
      </c>
      <c r="E3427">
        <v>4233</v>
      </c>
      <c r="F3427">
        <v>182</v>
      </c>
      <c r="G3427">
        <v>4.2995511457595101E-2</v>
      </c>
      <c r="H3427" t="s">
        <v>81</v>
      </c>
    </row>
    <row r="3428" spans="1:8" x14ac:dyDescent="0.25">
      <c r="A3428" s="1">
        <v>44228</v>
      </c>
      <c r="B3428" t="s">
        <v>80</v>
      </c>
      <c r="C3428" t="s">
        <v>47</v>
      </c>
      <c r="D3428">
        <v>3835</v>
      </c>
      <c r="E3428">
        <v>4810</v>
      </c>
      <c r="F3428">
        <v>-975</v>
      </c>
      <c r="G3428">
        <v>-0.20270270270270299</v>
      </c>
      <c r="H3428" t="s">
        <v>81</v>
      </c>
    </row>
    <row r="3429" spans="1:8" x14ac:dyDescent="0.25">
      <c r="A3429" s="1">
        <v>44228</v>
      </c>
      <c r="B3429" t="s">
        <v>80</v>
      </c>
      <c r="C3429" t="s">
        <v>48</v>
      </c>
      <c r="D3429">
        <v>3044</v>
      </c>
      <c r="E3429">
        <v>2730</v>
      </c>
      <c r="F3429">
        <v>314</v>
      </c>
      <c r="G3429">
        <v>0.115018315018315</v>
      </c>
      <c r="H3429" t="s">
        <v>81</v>
      </c>
    </row>
    <row r="3430" spans="1:8" x14ac:dyDescent="0.25">
      <c r="A3430" s="1">
        <v>44228</v>
      </c>
      <c r="B3430" t="s">
        <v>80</v>
      </c>
      <c r="C3430" t="s">
        <v>49</v>
      </c>
      <c r="D3430">
        <v>1402</v>
      </c>
      <c r="E3430">
        <v>1307</v>
      </c>
      <c r="F3430">
        <v>95</v>
      </c>
      <c r="G3430">
        <v>7.2685539403213498E-2</v>
      </c>
      <c r="H3430" t="s">
        <v>81</v>
      </c>
    </row>
    <row r="3431" spans="1:8" x14ac:dyDescent="0.25">
      <c r="A3431" s="1">
        <v>44228</v>
      </c>
      <c r="B3431" t="s">
        <v>80</v>
      </c>
      <c r="C3431" t="s">
        <v>50</v>
      </c>
      <c r="D3431">
        <v>9023</v>
      </c>
      <c r="E3431">
        <v>9678</v>
      </c>
      <c r="F3431">
        <v>-655</v>
      </c>
      <c r="G3431">
        <v>-6.76792725769787E-2</v>
      </c>
      <c r="H3431" t="s">
        <v>81</v>
      </c>
    </row>
    <row r="3432" spans="1:8" x14ac:dyDescent="0.25">
      <c r="A3432" s="1">
        <v>44228</v>
      </c>
      <c r="B3432" t="s">
        <v>145</v>
      </c>
      <c r="C3432" t="s">
        <v>46</v>
      </c>
      <c r="D3432">
        <v>129</v>
      </c>
      <c r="E3432">
        <v>126</v>
      </c>
      <c r="F3432">
        <v>3</v>
      </c>
      <c r="G3432">
        <v>2.3809523809523801E-2</v>
      </c>
      <c r="H3432" t="s">
        <v>81</v>
      </c>
    </row>
    <row r="3433" spans="1:8" x14ac:dyDescent="0.25">
      <c r="A3433" s="1">
        <v>44228</v>
      </c>
      <c r="B3433" t="s">
        <v>145</v>
      </c>
      <c r="C3433" t="s">
        <v>47</v>
      </c>
      <c r="D3433">
        <v>161</v>
      </c>
      <c r="E3433">
        <v>211</v>
      </c>
      <c r="F3433">
        <v>-50</v>
      </c>
      <c r="G3433">
        <v>-0.23696682464454999</v>
      </c>
      <c r="H3433" t="s">
        <v>81</v>
      </c>
    </row>
    <row r="3434" spans="1:8" x14ac:dyDescent="0.25">
      <c r="A3434" s="1">
        <v>44228</v>
      </c>
      <c r="B3434" t="s">
        <v>145</v>
      </c>
      <c r="C3434" t="s">
        <v>48</v>
      </c>
      <c r="D3434">
        <v>98</v>
      </c>
      <c r="E3434">
        <v>61</v>
      </c>
      <c r="F3434">
        <v>37</v>
      </c>
      <c r="G3434">
        <v>0.60655737704918</v>
      </c>
      <c r="H3434" t="s">
        <v>81</v>
      </c>
    </row>
    <row r="3435" spans="1:8" x14ac:dyDescent="0.25">
      <c r="A3435" s="1">
        <v>44228</v>
      </c>
      <c r="B3435" t="s">
        <v>145</v>
      </c>
      <c r="C3435" t="s">
        <v>50</v>
      </c>
      <c r="D3435">
        <v>283</v>
      </c>
      <c r="E3435">
        <v>329</v>
      </c>
      <c r="F3435">
        <v>-46</v>
      </c>
      <c r="G3435">
        <v>-0.13981762917933099</v>
      </c>
      <c r="H3435" t="s">
        <v>81</v>
      </c>
    </row>
    <row r="3436" spans="1:8" x14ac:dyDescent="0.25">
      <c r="A3436" s="1">
        <v>44228</v>
      </c>
      <c r="B3436" t="s">
        <v>83</v>
      </c>
      <c r="C3436" t="s">
        <v>46</v>
      </c>
      <c r="D3436">
        <v>41</v>
      </c>
      <c r="E3436">
        <v>22</v>
      </c>
      <c r="F3436">
        <v>19</v>
      </c>
      <c r="G3436">
        <v>0.86363636363636398</v>
      </c>
      <c r="H3436" t="s">
        <v>81</v>
      </c>
    </row>
    <row r="3437" spans="1:8" x14ac:dyDescent="0.25">
      <c r="A3437" s="1">
        <v>44228</v>
      </c>
      <c r="B3437" t="s">
        <v>83</v>
      </c>
      <c r="C3437" t="s">
        <v>47</v>
      </c>
      <c r="D3437">
        <v>59</v>
      </c>
      <c r="E3437">
        <v>67</v>
      </c>
      <c r="F3437">
        <v>-8</v>
      </c>
      <c r="G3437">
        <v>-0.119402985074627</v>
      </c>
      <c r="H3437" t="s">
        <v>81</v>
      </c>
    </row>
    <row r="3438" spans="1:8" x14ac:dyDescent="0.25">
      <c r="A3438" s="1">
        <v>44228</v>
      </c>
      <c r="B3438" t="s">
        <v>83</v>
      </c>
      <c r="C3438" t="s">
        <v>48</v>
      </c>
      <c r="D3438">
        <v>63</v>
      </c>
      <c r="E3438">
        <v>51</v>
      </c>
      <c r="F3438">
        <v>12</v>
      </c>
      <c r="G3438">
        <v>0.23529411764705899</v>
      </c>
      <c r="H3438" t="s">
        <v>81</v>
      </c>
    </row>
    <row r="3439" spans="1:8" x14ac:dyDescent="0.25">
      <c r="A3439" s="1">
        <v>44228</v>
      </c>
      <c r="B3439" t="s">
        <v>83</v>
      </c>
      <c r="C3439" t="s">
        <v>50</v>
      </c>
      <c r="D3439">
        <v>71</v>
      </c>
      <c r="E3439">
        <v>72</v>
      </c>
      <c r="F3439">
        <v>-1</v>
      </c>
      <c r="G3439">
        <v>-1.38888888888889E-2</v>
      </c>
      <c r="H3439" t="s">
        <v>81</v>
      </c>
    </row>
    <row r="3440" spans="1:8" x14ac:dyDescent="0.25">
      <c r="A3440" s="1">
        <v>44228</v>
      </c>
      <c r="B3440" t="s">
        <v>84</v>
      </c>
      <c r="C3440" t="s">
        <v>46</v>
      </c>
      <c r="D3440">
        <v>226</v>
      </c>
      <c r="E3440">
        <v>183</v>
      </c>
      <c r="F3440">
        <v>43</v>
      </c>
      <c r="G3440">
        <v>0.23497267759562801</v>
      </c>
      <c r="H3440" t="s">
        <v>81</v>
      </c>
    </row>
    <row r="3441" spans="1:8" x14ac:dyDescent="0.25">
      <c r="A3441" s="1">
        <v>44228</v>
      </c>
      <c r="B3441" t="s">
        <v>84</v>
      </c>
      <c r="C3441" t="s">
        <v>47</v>
      </c>
      <c r="D3441">
        <v>53</v>
      </c>
      <c r="E3441">
        <v>81</v>
      </c>
      <c r="F3441">
        <v>-28</v>
      </c>
      <c r="G3441">
        <v>-0.34567901234567899</v>
      </c>
      <c r="H3441" t="s">
        <v>81</v>
      </c>
    </row>
    <row r="3442" spans="1:8" x14ac:dyDescent="0.25">
      <c r="A3442" s="1">
        <v>44228</v>
      </c>
      <c r="B3442" t="s">
        <v>84</v>
      </c>
      <c r="C3442" t="s">
        <v>48</v>
      </c>
      <c r="D3442">
        <v>127</v>
      </c>
      <c r="E3442">
        <v>138</v>
      </c>
      <c r="F3442">
        <v>-11</v>
      </c>
      <c r="G3442">
        <v>-7.9710144927536197E-2</v>
      </c>
      <c r="H3442" t="s">
        <v>81</v>
      </c>
    </row>
    <row r="3443" spans="1:8" x14ac:dyDescent="0.25">
      <c r="A3443" s="1">
        <v>44228</v>
      </c>
      <c r="B3443" t="s">
        <v>84</v>
      </c>
      <c r="C3443" t="s">
        <v>50</v>
      </c>
      <c r="D3443">
        <v>10</v>
      </c>
      <c r="E3443">
        <v>8</v>
      </c>
      <c r="F3443">
        <v>2</v>
      </c>
      <c r="G3443">
        <v>0.25</v>
      </c>
      <c r="H3443" t="s">
        <v>81</v>
      </c>
    </row>
    <row r="3444" spans="1:8" x14ac:dyDescent="0.25">
      <c r="A3444" s="1">
        <v>44228</v>
      </c>
      <c r="B3444" t="s">
        <v>85</v>
      </c>
      <c r="C3444" t="s">
        <v>46</v>
      </c>
      <c r="D3444">
        <v>113</v>
      </c>
      <c r="E3444">
        <v>126</v>
      </c>
      <c r="F3444">
        <v>-13</v>
      </c>
      <c r="G3444">
        <v>-0.103174603174603</v>
      </c>
      <c r="H3444" t="s">
        <v>81</v>
      </c>
    </row>
    <row r="3445" spans="1:8" x14ac:dyDescent="0.25">
      <c r="A3445" s="1">
        <v>44228</v>
      </c>
      <c r="B3445" t="s">
        <v>85</v>
      </c>
      <c r="C3445" t="s">
        <v>47</v>
      </c>
      <c r="D3445">
        <v>210</v>
      </c>
      <c r="E3445">
        <v>210</v>
      </c>
      <c r="F3445">
        <v>0</v>
      </c>
      <c r="G3445">
        <v>0</v>
      </c>
      <c r="H3445" t="s">
        <v>81</v>
      </c>
    </row>
    <row r="3446" spans="1:8" x14ac:dyDescent="0.25">
      <c r="A3446" s="1">
        <v>44228</v>
      </c>
      <c r="B3446" t="s">
        <v>85</v>
      </c>
      <c r="C3446" t="s">
        <v>48</v>
      </c>
      <c r="D3446">
        <v>152</v>
      </c>
      <c r="E3446">
        <v>150</v>
      </c>
      <c r="F3446">
        <v>2</v>
      </c>
      <c r="G3446">
        <v>1.3333333333333299E-2</v>
      </c>
      <c r="H3446" t="s">
        <v>81</v>
      </c>
    </row>
    <row r="3447" spans="1:8" x14ac:dyDescent="0.25">
      <c r="A3447" s="1">
        <v>44228</v>
      </c>
      <c r="B3447" t="s">
        <v>85</v>
      </c>
      <c r="C3447" t="s">
        <v>49</v>
      </c>
      <c r="D3447">
        <v>826</v>
      </c>
      <c r="E3447">
        <v>989</v>
      </c>
      <c r="F3447">
        <v>-163</v>
      </c>
      <c r="G3447">
        <v>-0.16481294236602601</v>
      </c>
      <c r="H3447" t="s">
        <v>81</v>
      </c>
    </row>
    <row r="3448" spans="1:8" x14ac:dyDescent="0.25">
      <c r="A3448" s="1">
        <v>44228</v>
      </c>
      <c r="B3448" t="s">
        <v>85</v>
      </c>
      <c r="C3448" t="s">
        <v>50</v>
      </c>
      <c r="D3448">
        <v>1863</v>
      </c>
      <c r="E3448">
        <v>1784</v>
      </c>
      <c r="F3448">
        <v>79</v>
      </c>
      <c r="G3448">
        <v>4.42825112107623E-2</v>
      </c>
      <c r="H3448" t="s">
        <v>81</v>
      </c>
    </row>
    <row r="3449" spans="1:8" x14ac:dyDescent="0.25">
      <c r="A3449" s="1">
        <v>44228</v>
      </c>
      <c r="B3449" t="s">
        <v>146</v>
      </c>
      <c r="C3449" t="s">
        <v>46</v>
      </c>
      <c r="D3449">
        <v>20</v>
      </c>
      <c r="E3449">
        <v>25</v>
      </c>
      <c r="F3449">
        <v>-5</v>
      </c>
      <c r="G3449">
        <v>-0.2</v>
      </c>
      <c r="H3449" t="s">
        <v>81</v>
      </c>
    </row>
    <row r="3450" spans="1:8" x14ac:dyDescent="0.25">
      <c r="A3450" s="1">
        <v>44228</v>
      </c>
      <c r="B3450" t="s">
        <v>146</v>
      </c>
      <c r="C3450" t="s">
        <v>47</v>
      </c>
      <c r="D3450">
        <v>31</v>
      </c>
      <c r="E3450">
        <v>29</v>
      </c>
      <c r="F3450">
        <v>2</v>
      </c>
      <c r="G3450">
        <v>6.8965517241379296E-2</v>
      </c>
      <c r="H3450" t="s">
        <v>81</v>
      </c>
    </row>
    <row r="3451" spans="1:8" x14ac:dyDescent="0.25">
      <c r="A3451" s="1">
        <v>44228</v>
      </c>
      <c r="B3451" t="s">
        <v>146</v>
      </c>
      <c r="C3451" t="s">
        <v>48</v>
      </c>
      <c r="D3451">
        <v>17</v>
      </c>
      <c r="E3451">
        <v>16</v>
      </c>
      <c r="F3451">
        <v>1</v>
      </c>
      <c r="G3451">
        <v>6.25E-2</v>
      </c>
      <c r="H3451" t="s">
        <v>81</v>
      </c>
    </row>
    <row r="3452" spans="1:8" x14ac:dyDescent="0.25">
      <c r="A3452" s="1">
        <v>44228</v>
      </c>
      <c r="B3452" t="s">
        <v>146</v>
      </c>
      <c r="C3452" t="s">
        <v>49</v>
      </c>
      <c r="D3452">
        <v>87</v>
      </c>
      <c r="E3452">
        <v>64</v>
      </c>
      <c r="F3452">
        <v>23</v>
      </c>
      <c r="G3452">
        <v>0.359375</v>
      </c>
      <c r="H3452" t="s">
        <v>81</v>
      </c>
    </row>
    <row r="3453" spans="1:8" x14ac:dyDescent="0.25">
      <c r="A3453" s="1">
        <v>44228</v>
      </c>
      <c r="B3453" t="s">
        <v>146</v>
      </c>
      <c r="C3453" t="s">
        <v>50</v>
      </c>
      <c r="D3453">
        <v>44</v>
      </c>
      <c r="E3453">
        <v>43</v>
      </c>
      <c r="F3453">
        <v>1</v>
      </c>
      <c r="G3453">
        <v>2.32558139534884E-2</v>
      </c>
      <c r="H3453" t="s">
        <v>81</v>
      </c>
    </row>
    <row r="3454" spans="1:8" x14ac:dyDescent="0.25">
      <c r="A3454" s="1">
        <v>44228</v>
      </c>
      <c r="B3454" t="s">
        <v>86</v>
      </c>
      <c r="C3454" t="s">
        <v>46</v>
      </c>
      <c r="D3454">
        <v>633</v>
      </c>
      <c r="E3454">
        <v>554</v>
      </c>
      <c r="F3454">
        <v>79</v>
      </c>
      <c r="G3454">
        <v>0.14259927797833899</v>
      </c>
      <c r="H3454" t="s">
        <v>81</v>
      </c>
    </row>
    <row r="3455" spans="1:8" x14ac:dyDescent="0.25">
      <c r="A3455" s="1">
        <v>44228</v>
      </c>
      <c r="B3455" t="s">
        <v>86</v>
      </c>
      <c r="C3455" t="s">
        <v>47</v>
      </c>
      <c r="D3455">
        <v>418</v>
      </c>
      <c r="E3455">
        <v>538</v>
      </c>
      <c r="F3455">
        <v>-120</v>
      </c>
      <c r="G3455">
        <v>-0.22304832713754599</v>
      </c>
      <c r="H3455" t="s">
        <v>81</v>
      </c>
    </row>
    <row r="3456" spans="1:8" x14ac:dyDescent="0.25">
      <c r="A3456" s="1">
        <v>44228</v>
      </c>
      <c r="B3456" t="s">
        <v>86</v>
      </c>
      <c r="C3456" t="s">
        <v>48</v>
      </c>
      <c r="D3456">
        <v>331</v>
      </c>
      <c r="E3456">
        <v>303</v>
      </c>
      <c r="F3456">
        <v>28</v>
      </c>
      <c r="G3456">
        <v>9.2409240924092403E-2</v>
      </c>
      <c r="H3456" t="s">
        <v>81</v>
      </c>
    </row>
    <row r="3457" spans="1:8" x14ac:dyDescent="0.25">
      <c r="A3457" s="1">
        <v>44228</v>
      </c>
      <c r="B3457" t="s">
        <v>86</v>
      </c>
      <c r="C3457" t="s">
        <v>49</v>
      </c>
      <c r="D3457">
        <v>489</v>
      </c>
      <c r="E3457">
        <v>254</v>
      </c>
      <c r="F3457">
        <v>235</v>
      </c>
      <c r="G3457">
        <v>0.92519685039370103</v>
      </c>
      <c r="H3457" t="s">
        <v>81</v>
      </c>
    </row>
    <row r="3458" spans="1:8" x14ac:dyDescent="0.25">
      <c r="A3458" s="1">
        <v>44228</v>
      </c>
      <c r="B3458" t="s">
        <v>86</v>
      </c>
      <c r="C3458" t="s">
        <v>50</v>
      </c>
      <c r="D3458">
        <v>1060</v>
      </c>
      <c r="E3458">
        <v>1076</v>
      </c>
      <c r="F3458">
        <v>-16</v>
      </c>
      <c r="G3458">
        <v>-1.4869888475836399E-2</v>
      </c>
      <c r="H3458" t="s">
        <v>81</v>
      </c>
    </row>
    <row r="3459" spans="1:8" x14ac:dyDescent="0.25">
      <c r="A3459" s="1">
        <v>44228</v>
      </c>
      <c r="B3459" t="s">
        <v>87</v>
      </c>
      <c r="C3459" t="s">
        <v>46</v>
      </c>
      <c r="D3459">
        <v>28</v>
      </c>
      <c r="E3459">
        <v>32</v>
      </c>
      <c r="F3459">
        <v>-4</v>
      </c>
      <c r="G3459">
        <v>-0.125</v>
      </c>
      <c r="H3459" t="s">
        <v>81</v>
      </c>
    </row>
    <row r="3460" spans="1:8" x14ac:dyDescent="0.25">
      <c r="A3460" s="1">
        <v>44228</v>
      </c>
      <c r="B3460" t="s">
        <v>87</v>
      </c>
      <c r="C3460" t="s">
        <v>47</v>
      </c>
      <c r="D3460">
        <v>79</v>
      </c>
      <c r="E3460">
        <v>100</v>
      </c>
      <c r="F3460">
        <v>-21</v>
      </c>
      <c r="G3460">
        <v>-0.21</v>
      </c>
      <c r="H3460" t="s">
        <v>81</v>
      </c>
    </row>
    <row r="3461" spans="1:8" x14ac:dyDescent="0.25">
      <c r="A3461" s="1">
        <v>44228</v>
      </c>
      <c r="B3461" t="s">
        <v>87</v>
      </c>
      <c r="C3461" t="s">
        <v>48</v>
      </c>
      <c r="D3461">
        <v>48</v>
      </c>
      <c r="E3461">
        <v>36</v>
      </c>
      <c r="F3461">
        <v>12</v>
      </c>
      <c r="G3461">
        <v>0.33333333333333298</v>
      </c>
      <c r="H3461" t="s">
        <v>81</v>
      </c>
    </row>
    <row r="3462" spans="1:8" x14ac:dyDescent="0.25">
      <c r="A3462" s="1">
        <v>44228</v>
      </c>
      <c r="B3462" t="s">
        <v>87</v>
      </c>
      <c r="C3462" t="s">
        <v>50</v>
      </c>
      <c r="D3462">
        <v>73</v>
      </c>
      <c r="E3462">
        <v>60</v>
      </c>
      <c r="F3462">
        <v>13</v>
      </c>
      <c r="G3462">
        <v>0.21666666666666701</v>
      </c>
      <c r="H3462" t="s">
        <v>81</v>
      </c>
    </row>
    <row r="3463" spans="1:8" x14ac:dyDescent="0.25">
      <c r="A3463" s="1">
        <v>44228</v>
      </c>
      <c r="B3463" t="s">
        <v>88</v>
      </c>
      <c r="C3463" t="s">
        <v>46</v>
      </c>
      <c r="D3463">
        <v>183</v>
      </c>
      <c r="E3463">
        <v>210</v>
      </c>
      <c r="F3463">
        <v>-27</v>
      </c>
      <c r="G3463">
        <v>-0.128571428571429</v>
      </c>
      <c r="H3463" t="s">
        <v>81</v>
      </c>
    </row>
    <row r="3464" spans="1:8" x14ac:dyDescent="0.25">
      <c r="A3464" s="1">
        <v>44228</v>
      </c>
      <c r="B3464" t="s">
        <v>88</v>
      </c>
      <c r="C3464" t="s">
        <v>47</v>
      </c>
      <c r="D3464">
        <v>276</v>
      </c>
      <c r="E3464">
        <v>299</v>
      </c>
      <c r="F3464">
        <v>-23</v>
      </c>
      <c r="G3464">
        <v>-7.69230769230769E-2</v>
      </c>
      <c r="H3464" t="s">
        <v>81</v>
      </c>
    </row>
    <row r="3465" spans="1:8" x14ac:dyDescent="0.25">
      <c r="A3465" s="1">
        <v>44228</v>
      </c>
      <c r="B3465" t="s">
        <v>88</v>
      </c>
      <c r="C3465" t="s">
        <v>48</v>
      </c>
      <c r="D3465">
        <v>178</v>
      </c>
      <c r="E3465">
        <v>128</v>
      </c>
      <c r="F3465">
        <v>50</v>
      </c>
      <c r="G3465">
        <v>0.390625</v>
      </c>
      <c r="H3465" t="s">
        <v>81</v>
      </c>
    </row>
    <row r="3466" spans="1:8" x14ac:dyDescent="0.25">
      <c r="A3466" s="1">
        <v>44228</v>
      </c>
      <c r="B3466" t="s">
        <v>88</v>
      </c>
      <c r="C3466" t="s">
        <v>49</v>
      </c>
      <c r="D3466">
        <v>87</v>
      </c>
      <c r="E3466">
        <v>64</v>
      </c>
      <c r="F3466">
        <v>23</v>
      </c>
      <c r="G3466">
        <v>0.359375</v>
      </c>
      <c r="H3466" t="s">
        <v>81</v>
      </c>
    </row>
    <row r="3467" spans="1:8" x14ac:dyDescent="0.25">
      <c r="A3467" s="1">
        <v>44228</v>
      </c>
      <c r="B3467" t="s">
        <v>88</v>
      </c>
      <c r="C3467" t="s">
        <v>50</v>
      </c>
      <c r="D3467">
        <v>614</v>
      </c>
      <c r="E3467">
        <v>648</v>
      </c>
      <c r="F3467">
        <v>-34</v>
      </c>
      <c r="G3467">
        <v>-5.2469135802469098E-2</v>
      </c>
      <c r="H3467" t="s">
        <v>81</v>
      </c>
    </row>
    <row r="3468" spans="1:8" x14ac:dyDescent="0.25">
      <c r="A3468" s="1">
        <v>44228</v>
      </c>
      <c r="B3468" t="s">
        <v>89</v>
      </c>
      <c r="C3468" t="s">
        <v>46</v>
      </c>
      <c r="D3468">
        <v>535</v>
      </c>
      <c r="E3468">
        <v>528</v>
      </c>
      <c r="F3468">
        <v>7</v>
      </c>
      <c r="G3468">
        <v>1.32575757575758E-2</v>
      </c>
      <c r="H3468" t="s">
        <v>81</v>
      </c>
    </row>
    <row r="3469" spans="1:8" x14ac:dyDescent="0.25">
      <c r="A3469" s="1">
        <v>44228</v>
      </c>
      <c r="B3469" t="s">
        <v>89</v>
      </c>
      <c r="C3469" t="s">
        <v>47</v>
      </c>
      <c r="D3469">
        <v>423</v>
      </c>
      <c r="E3469">
        <v>520</v>
      </c>
      <c r="F3469">
        <v>-97</v>
      </c>
      <c r="G3469">
        <v>-0.18653846153846201</v>
      </c>
      <c r="H3469" t="s">
        <v>81</v>
      </c>
    </row>
    <row r="3470" spans="1:8" x14ac:dyDescent="0.25">
      <c r="A3470" s="1">
        <v>44228</v>
      </c>
      <c r="B3470" t="s">
        <v>89</v>
      </c>
      <c r="C3470" t="s">
        <v>48</v>
      </c>
      <c r="D3470">
        <v>323</v>
      </c>
      <c r="E3470">
        <v>276</v>
      </c>
      <c r="F3470">
        <v>47</v>
      </c>
      <c r="G3470">
        <v>0.170289855072464</v>
      </c>
      <c r="H3470" t="s">
        <v>81</v>
      </c>
    </row>
    <row r="3471" spans="1:8" x14ac:dyDescent="0.25">
      <c r="A3471" s="1">
        <v>44228</v>
      </c>
      <c r="B3471" t="s">
        <v>89</v>
      </c>
      <c r="C3471" t="s">
        <v>50</v>
      </c>
      <c r="D3471">
        <v>543</v>
      </c>
      <c r="E3471">
        <v>557</v>
      </c>
      <c r="F3471">
        <v>-14</v>
      </c>
      <c r="G3471">
        <v>-2.5134649910233401E-2</v>
      </c>
      <c r="H3471" t="s">
        <v>81</v>
      </c>
    </row>
    <row r="3472" spans="1:8" x14ac:dyDescent="0.25">
      <c r="A3472" s="1">
        <v>44228</v>
      </c>
      <c r="B3472" t="s">
        <v>90</v>
      </c>
      <c r="C3472" t="s">
        <v>46</v>
      </c>
      <c r="D3472">
        <v>57</v>
      </c>
      <c r="E3472">
        <v>64</v>
      </c>
      <c r="F3472">
        <v>-7</v>
      </c>
      <c r="G3472">
        <v>-0.109375</v>
      </c>
      <c r="H3472" t="s">
        <v>81</v>
      </c>
    </row>
    <row r="3473" spans="1:8" x14ac:dyDescent="0.25">
      <c r="A3473" s="1">
        <v>44228</v>
      </c>
      <c r="B3473" t="s">
        <v>90</v>
      </c>
      <c r="C3473" t="s">
        <v>47</v>
      </c>
      <c r="D3473">
        <v>138</v>
      </c>
      <c r="E3473">
        <v>175</v>
      </c>
      <c r="F3473">
        <v>-37</v>
      </c>
      <c r="G3473">
        <v>-0.21142857142857099</v>
      </c>
      <c r="H3473" t="s">
        <v>81</v>
      </c>
    </row>
    <row r="3474" spans="1:8" x14ac:dyDescent="0.25">
      <c r="A3474" s="1">
        <v>44228</v>
      </c>
      <c r="B3474" t="s">
        <v>90</v>
      </c>
      <c r="C3474" t="s">
        <v>48</v>
      </c>
      <c r="D3474">
        <v>115</v>
      </c>
      <c r="E3474">
        <v>109</v>
      </c>
      <c r="F3474">
        <v>6</v>
      </c>
      <c r="G3474">
        <v>5.5045871559633003E-2</v>
      </c>
      <c r="H3474" t="s">
        <v>81</v>
      </c>
    </row>
    <row r="3475" spans="1:8" x14ac:dyDescent="0.25">
      <c r="A3475" s="1">
        <v>44228</v>
      </c>
      <c r="B3475" t="s">
        <v>90</v>
      </c>
      <c r="C3475" t="s">
        <v>50</v>
      </c>
      <c r="D3475">
        <v>436</v>
      </c>
      <c r="E3475">
        <v>390</v>
      </c>
      <c r="F3475">
        <v>46</v>
      </c>
      <c r="G3475">
        <v>0.117948717948718</v>
      </c>
      <c r="H3475" t="s">
        <v>81</v>
      </c>
    </row>
    <row r="3476" spans="1:8" x14ac:dyDescent="0.25">
      <c r="A3476" s="1">
        <v>44228</v>
      </c>
      <c r="B3476" t="s">
        <v>147</v>
      </c>
      <c r="C3476" t="s">
        <v>46</v>
      </c>
      <c r="D3476">
        <v>29</v>
      </c>
      <c r="E3476">
        <v>27</v>
      </c>
      <c r="F3476">
        <v>2</v>
      </c>
      <c r="G3476">
        <v>7.4074074074074098E-2</v>
      </c>
      <c r="H3476" t="s">
        <v>81</v>
      </c>
    </row>
    <row r="3477" spans="1:8" x14ac:dyDescent="0.25">
      <c r="A3477" s="1">
        <v>44228</v>
      </c>
      <c r="B3477" t="s">
        <v>147</v>
      </c>
      <c r="C3477" t="s">
        <v>47</v>
      </c>
      <c r="D3477">
        <v>29</v>
      </c>
      <c r="E3477">
        <v>30</v>
      </c>
      <c r="F3477">
        <v>-1</v>
      </c>
      <c r="G3477">
        <v>-3.3333333333333298E-2</v>
      </c>
      <c r="H3477" t="s">
        <v>81</v>
      </c>
    </row>
    <row r="3478" spans="1:8" x14ac:dyDescent="0.25">
      <c r="A3478" s="1">
        <v>44228</v>
      </c>
      <c r="B3478" t="s">
        <v>147</v>
      </c>
      <c r="C3478" t="s">
        <v>48</v>
      </c>
      <c r="D3478">
        <v>21</v>
      </c>
      <c r="E3478">
        <v>21</v>
      </c>
      <c r="F3478">
        <v>0</v>
      </c>
      <c r="G3478">
        <v>0</v>
      </c>
      <c r="H3478" t="s">
        <v>81</v>
      </c>
    </row>
    <row r="3479" spans="1:8" x14ac:dyDescent="0.25">
      <c r="A3479" s="1">
        <v>44228</v>
      </c>
      <c r="B3479" t="s">
        <v>147</v>
      </c>
      <c r="C3479" t="s">
        <v>50</v>
      </c>
      <c r="D3479">
        <v>84</v>
      </c>
      <c r="E3479">
        <v>70</v>
      </c>
      <c r="F3479">
        <v>14</v>
      </c>
      <c r="G3479">
        <v>0.2</v>
      </c>
      <c r="H3479" t="s">
        <v>81</v>
      </c>
    </row>
    <row r="3480" spans="1:8" x14ac:dyDescent="0.25">
      <c r="A3480" s="1">
        <v>44228</v>
      </c>
      <c r="B3480" t="s">
        <v>148</v>
      </c>
      <c r="C3480" t="s">
        <v>46</v>
      </c>
      <c r="D3480">
        <v>164</v>
      </c>
      <c r="E3480">
        <v>160</v>
      </c>
      <c r="F3480">
        <v>4</v>
      </c>
      <c r="G3480">
        <v>2.5000000000000001E-2</v>
      </c>
      <c r="H3480" t="s">
        <v>81</v>
      </c>
    </row>
    <row r="3481" spans="1:8" x14ac:dyDescent="0.25">
      <c r="A3481" s="1">
        <v>44228</v>
      </c>
      <c r="B3481" t="s">
        <v>148</v>
      </c>
      <c r="C3481" t="s">
        <v>47</v>
      </c>
      <c r="D3481">
        <v>156</v>
      </c>
      <c r="E3481">
        <v>210</v>
      </c>
      <c r="F3481">
        <v>-54</v>
      </c>
      <c r="G3481">
        <v>-0.25714285714285701</v>
      </c>
      <c r="H3481" t="s">
        <v>81</v>
      </c>
    </row>
    <row r="3482" spans="1:8" x14ac:dyDescent="0.25">
      <c r="A3482" s="1">
        <v>44228</v>
      </c>
      <c r="B3482" t="s">
        <v>148</v>
      </c>
      <c r="C3482" t="s">
        <v>48</v>
      </c>
      <c r="D3482">
        <v>153</v>
      </c>
      <c r="E3482">
        <v>123</v>
      </c>
      <c r="F3482">
        <v>30</v>
      </c>
      <c r="G3482">
        <v>0.24390243902438999</v>
      </c>
      <c r="H3482" t="s">
        <v>81</v>
      </c>
    </row>
    <row r="3483" spans="1:8" x14ac:dyDescent="0.25">
      <c r="A3483" s="1">
        <v>44228</v>
      </c>
      <c r="B3483" t="s">
        <v>148</v>
      </c>
      <c r="C3483" t="s">
        <v>50</v>
      </c>
      <c r="D3483">
        <v>202</v>
      </c>
      <c r="E3483">
        <v>238</v>
      </c>
      <c r="F3483">
        <v>-36</v>
      </c>
      <c r="G3483">
        <v>-0.151260504201681</v>
      </c>
      <c r="H3483" t="s">
        <v>81</v>
      </c>
    </row>
    <row r="3484" spans="1:8" x14ac:dyDescent="0.25">
      <c r="A3484" s="1">
        <v>44228</v>
      </c>
      <c r="B3484" t="s">
        <v>149</v>
      </c>
      <c r="C3484" t="s">
        <v>46</v>
      </c>
      <c r="D3484">
        <v>44</v>
      </c>
      <c r="E3484">
        <v>41</v>
      </c>
      <c r="F3484">
        <v>3</v>
      </c>
      <c r="G3484">
        <v>7.3170731707317097E-2</v>
      </c>
      <c r="H3484" t="s">
        <v>81</v>
      </c>
    </row>
    <row r="3485" spans="1:8" x14ac:dyDescent="0.25">
      <c r="A3485" s="1">
        <v>44228</v>
      </c>
      <c r="B3485" t="s">
        <v>149</v>
      </c>
      <c r="C3485" t="s">
        <v>47</v>
      </c>
      <c r="D3485">
        <v>101</v>
      </c>
      <c r="E3485">
        <v>120</v>
      </c>
      <c r="F3485">
        <v>-19</v>
      </c>
      <c r="G3485">
        <v>-0.15833333333333299</v>
      </c>
      <c r="H3485" t="s">
        <v>81</v>
      </c>
    </row>
    <row r="3486" spans="1:8" x14ac:dyDescent="0.25">
      <c r="A3486" s="1">
        <v>44228</v>
      </c>
      <c r="B3486" t="s">
        <v>149</v>
      </c>
      <c r="C3486" t="s">
        <v>48</v>
      </c>
      <c r="D3486">
        <v>96</v>
      </c>
      <c r="E3486">
        <v>97</v>
      </c>
      <c r="F3486">
        <v>-1</v>
      </c>
      <c r="G3486">
        <v>-1.03092783505155E-2</v>
      </c>
      <c r="H3486" t="s">
        <v>81</v>
      </c>
    </row>
    <row r="3487" spans="1:8" x14ac:dyDescent="0.25">
      <c r="A3487" s="1">
        <v>44228</v>
      </c>
      <c r="B3487" t="s">
        <v>149</v>
      </c>
      <c r="C3487" t="s">
        <v>50</v>
      </c>
      <c r="D3487">
        <v>344</v>
      </c>
      <c r="E3487">
        <v>322</v>
      </c>
      <c r="F3487">
        <v>22</v>
      </c>
      <c r="G3487">
        <v>6.8322981366459604E-2</v>
      </c>
      <c r="H3487" t="s">
        <v>81</v>
      </c>
    </row>
    <row r="3488" spans="1:8" x14ac:dyDescent="0.25">
      <c r="A3488" s="1">
        <v>44228</v>
      </c>
      <c r="B3488" t="s">
        <v>150</v>
      </c>
      <c r="C3488" t="s">
        <v>46</v>
      </c>
      <c r="D3488">
        <v>159</v>
      </c>
      <c r="E3488">
        <v>164</v>
      </c>
      <c r="F3488">
        <v>-5</v>
      </c>
      <c r="G3488">
        <v>-3.0487804878048801E-2</v>
      </c>
      <c r="H3488" t="s">
        <v>81</v>
      </c>
    </row>
    <row r="3489" spans="1:8" x14ac:dyDescent="0.25">
      <c r="A3489" s="1">
        <v>44228</v>
      </c>
      <c r="B3489" t="s">
        <v>150</v>
      </c>
      <c r="C3489" t="s">
        <v>47</v>
      </c>
      <c r="D3489">
        <v>90</v>
      </c>
      <c r="E3489">
        <v>104</v>
      </c>
      <c r="F3489">
        <v>-14</v>
      </c>
      <c r="G3489">
        <v>-0.134615384615385</v>
      </c>
      <c r="H3489" t="s">
        <v>81</v>
      </c>
    </row>
    <row r="3490" spans="1:8" x14ac:dyDescent="0.25">
      <c r="A3490" s="1">
        <v>44228</v>
      </c>
      <c r="B3490" t="s">
        <v>150</v>
      </c>
      <c r="C3490" t="s">
        <v>48</v>
      </c>
      <c r="D3490">
        <v>90</v>
      </c>
      <c r="E3490">
        <v>63</v>
      </c>
      <c r="F3490">
        <v>27</v>
      </c>
      <c r="G3490">
        <v>0.42857142857142899</v>
      </c>
      <c r="H3490" t="s">
        <v>81</v>
      </c>
    </row>
    <row r="3491" spans="1:8" x14ac:dyDescent="0.25">
      <c r="A3491" s="1">
        <v>44228</v>
      </c>
      <c r="B3491" t="s">
        <v>150</v>
      </c>
      <c r="C3491" t="s">
        <v>50</v>
      </c>
      <c r="D3491">
        <v>89</v>
      </c>
      <c r="E3491">
        <v>75</v>
      </c>
      <c r="F3491">
        <v>14</v>
      </c>
      <c r="G3491">
        <v>0.18666666666666701</v>
      </c>
      <c r="H3491" t="s">
        <v>81</v>
      </c>
    </row>
    <row r="3492" spans="1:8" x14ac:dyDescent="0.25">
      <c r="A3492" s="1">
        <v>44228</v>
      </c>
      <c r="B3492" t="s">
        <v>91</v>
      </c>
      <c r="C3492" t="s">
        <v>46</v>
      </c>
      <c r="D3492">
        <v>1020</v>
      </c>
      <c r="E3492">
        <v>1024</v>
      </c>
      <c r="F3492">
        <v>-4</v>
      </c>
      <c r="G3492">
        <v>-3.90625E-3</v>
      </c>
      <c r="H3492" t="s">
        <v>81</v>
      </c>
    </row>
    <row r="3493" spans="1:8" x14ac:dyDescent="0.25">
      <c r="A3493" s="1">
        <v>44228</v>
      </c>
      <c r="B3493" t="s">
        <v>91</v>
      </c>
      <c r="C3493" t="s">
        <v>47</v>
      </c>
      <c r="D3493">
        <v>538</v>
      </c>
      <c r="E3493">
        <v>642</v>
      </c>
      <c r="F3493">
        <v>-104</v>
      </c>
      <c r="G3493">
        <v>-0.161993769470405</v>
      </c>
      <c r="H3493" t="s">
        <v>81</v>
      </c>
    </row>
    <row r="3494" spans="1:8" x14ac:dyDescent="0.25">
      <c r="A3494" s="1">
        <v>44228</v>
      </c>
      <c r="B3494" t="s">
        <v>91</v>
      </c>
      <c r="C3494" t="s">
        <v>48</v>
      </c>
      <c r="D3494">
        <v>619</v>
      </c>
      <c r="E3494">
        <v>541</v>
      </c>
      <c r="F3494">
        <v>78</v>
      </c>
      <c r="G3494">
        <v>0.14417744916820699</v>
      </c>
      <c r="H3494" t="s">
        <v>81</v>
      </c>
    </row>
    <row r="3495" spans="1:8" x14ac:dyDescent="0.25">
      <c r="A3495" s="1">
        <v>44228</v>
      </c>
      <c r="B3495" t="s">
        <v>91</v>
      </c>
      <c r="C3495" t="s">
        <v>50</v>
      </c>
      <c r="D3495">
        <v>652</v>
      </c>
      <c r="E3495">
        <v>800</v>
      </c>
      <c r="F3495">
        <v>-148</v>
      </c>
      <c r="G3495">
        <v>-0.185</v>
      </c>
      <c r="H3495" t="s">
        <v>81</v>
      </c>
    </row>
    <row r="3496" spans="1:8" x14ac:dyDescent="0.25">
      <c r="A3496" s="1">
        <v>44228</v>
      </c>
      <c r="B3496" t="s">
        <v>151</v>
      </c>
      <c r="C3496" t="s">
        <v>46</v>
      </c>
      <c r="D3496">
        <v>64</v>
      </c>
      <c r="E3496">
        <v>59</v>
      </c>
      <c r="F3496">
        <v>5</v>
      </c>
      <c r="G3496">
        <v>8.4745762711864403E-2</v>
      </c>
      <c r="H3496" t="s">
        <v>81</v>
      </c>
    </row>
    <row r="3497" spans="1:8" x14ac:dyDescent="0.25">
      <c r="A3497" s="1">
        <v>44228</v>
      </c>
      <c r="B3497" t="s">
        <v>151</v>
      </c>
      <c r="C3497" t="s">
        <v>47</v>
      </c>
      <c r="D3497">
        <v>79</v>
      </c>
      <c r="E3497">
        <v>114</v>
      </c>
      <c r="F3497">
        <v>-35</v>
      </c>
      <c r="G3497">
        <v>-0.30701754385964902</v>
      </c>
      <c r="H3497" t="s">
        <v>81</v>
      </c>
    </row>
    <row r="3498" spans="1:8" x14ac:dyDescent="0.25">
      <c r="A3498" s="1">
        <v>44228</v>
      </c>
      <c r="B3498" t="s">
        <v>151</v>
      </c>
      <c r="C3498" t="s">
        <v>48</v>
      </c>
      <c r="D3498">
        <v>56</v>
      </c>
      <c r="E3498">
        <v>38</v>
      </c>
      <c r="F3498">
        <v>18</v>
      </c>
      <c r="G3498">
        <v>0.47368421052631599</v>
      </c>
      <c r="H3498" t="s">
        <v>81</v>
      </c>
    </row>
    <row r="3499" spans="1:8" x14ac:dyDescent="0.25">
      <c r="A3499" s="1">
        <v>44228</v>
      </c>
      <c r="B3499" t="s">
        <v>151</v>
      </c>
      <c r="C3499" t="s">
        <v>50</v>
      </c>
      <c r="D3499">
        <v>76</v>
      </c>
      <c r="E3499">
        <v>80</v>
      </c>
      <c r="F3499">
        <v>-4</v>
      </c>
      <c r="G3499">
        <v>-0.05</v>
      </c>
      <c r="H3499" t="s">
        <v>81</v>
      </c>
    </row>
    <row r="3500" spans="1:8" x14ac:dyDescent="0.25">
      <c r="A3500" s="1">
        <v>44228</v>
      </c>
      <c r="B3500" t="s">
        <v>92</v>
      </c>
      <c r="C3500" t="s">
        <v>46</v>
      </c>
      <c r="D3500">
        <v>23</v>
      </c>
      <c r="E3500">
        <v>35</v>
      </c>
      <c r="F3500">
        <v>-12</v>
      </c>
      <c r="G3500">
        <v>-0.34285714285714303</v>
      </c>
      <c r="H3500" t="s">
        <v>81</v>
      </c>
    </row>
    <row r="3501" spans="1:8" x14ac:dyDescent="0.25">
      <c r="A3501" s="1">
        <v>44228</v>
      </c>
      <c r="B3501" t="s">
        <v>92</v>
      </c>
      <c r="C3501" t="s">
        <v>47</v>
      </c>
      <c r="D3501">
        <v>227</v>
      </c>
      <c r="E3501">
        <v>285</v>
      </c>
      <c r="F3501">
        <v>-58</v>
      </c>
      <c r="G3501">
        <v>-0.203508771929825</v>
      </c>
      <c r="H3501" t="s">
        <v>81</v>
      </c>
    </row>
    <row r="3502" spans="1:8" x14ac:dyDescent="0.25">
      <c r="A3502" s="1">
        <v>44228</v>
      </c>
      <c r="B3502" t="s">
        <v>92</v>
      </c>
      <c r="C3502" t="s">
        <v>48</v>
      </c>
      <c r="D3502">
        <v>95</v>
      </c>
      <c r="E3502">
        <v>79</v>
      </c>
      <c r="F3502">
        <v>16</v>
      </c>
      <c r="G3502">
        <v>0.20253164556962</v>
      </c>
      <c r="H3502" t="s">
        <v>81</v>
      </c>
    </row>
    <row r="3503" spans="1:8" x14ac:dyDescent="0.25">
      <c r="A3503" s="1">
        <v>44228</v>
      </c>
      <c r="B3503" t="s">
        <v>92</v>
      </c>
      <c r="C3503" t="s">
        <v>50</v>
      </c>
      <c r="D3503">
        <v>500</v>
      </c>
      <c r="E3503">
        <v>536</v>
      </c>
      <c r="F3503">
        <v>-36</v>
      </c>
      <c r="G3503">
        <v>-6.7164179104477598E-2</v>
      </c>
      <c r="H3503" t="s">
        <v>81</v>
      </c>
    </row>
    <row r="3504" spans="1:8" x14ac:dyDescent="0.25">
      <c r="A3504" s="1">
        <v>44228</v>
      </c>
      <c r="B3504" t="s">
        <v>152</v>
      </c>
      <c r="C3504" t="s">
        <v>46</v>
      </c>
      <c r="D3504">
        <v>104</v>
      </c>
      <c r="E3504">
        <v>114</v>
      </c>
      <c r="F3504">
        <v>-10</v>
      </c>
      <c r="G3504">
        <v>-8.7719298245614002E-2</v>
      </c>
      <c r="H3504" t="s">
        <v>81</v>
      </c>
    </row>
    <row r="3505" spans="1:8" x14ac:dyDescent="0.25">
      <c r="A3505" s="1">
        <v>44228</v>
      </c>
      <c r="B3505" t="s">
        <v>152</v>
      </c>
      <c r="C3505" t="s">
        <v>47</v>
      </c>
      <c r="D3505">
        <v>73</v>
      </c>
      <c r="E3505">
        <v>92</v>
      </c>
      <c r="F3505">
        <v>-19</v>
      </c>
      <c r="G3505">
        <v>-0.20652173913043501</v>
      </c>
      <c r="H3505" t="s">
        <v>81</v>
      </c>
    </row>
    <row r="3506" spans="1:8" x14ac:dyDescent="0.25">
      <c r="A3506" s="1">
        <v>44228</v>
      </c>
      <c r="B3506" t="s">
        <v>152</v>
      </c>
      <c r="C3506" t="s">
        <v>48</v>
      </c>
      <c r="D3506">
        <v>37</v>
      </c>
      <c r="E3506">
        <v>36</v>
      </c>
      <c r="F3506">
        <v>1</v>
      </c>
      <c r="G3506">
        <v>2.7777777777777801E-2</v>
      </c>
      <c r="H3506" t="s">
        <v>81</v>
      </c>
    </row>
    <row r="3507" spans="1:8" x14ac:dyDescent="0.25">
      <c r="A3507" s="1">
        <v>44228</v>
      </c>
      <c r="B3507" t="s">
        <v>152</v>
      </c>
      <c r="C3507" t="s">
        <v>50</v>
      </c>
      <c r="D3507">
        <v>86</v>
      </c>
      <c r="E3507">
        <v>103</v>
      </c>
      <c r="F3507">
        <v>-17</v>
      </c>
      <c r="G3507">
        <v>-0.16504854368932001</v>
      </c>
      <c r="H3507" t="s">
        <v>81</v>
      </c>
    </row>
    <row r="3508" spans="1:8" x14ac:dyDescent="0.25">
      <c r="A3508" s="1">
        <v>44228</v>
      </c>
      <c r="B3508" t="s">
        <v>153</v>
      </c>
      <c r="C3508" t="s">
        <v>46</v>
      </c>
      <c r="D3508">
        <v>107</v>
      </c>
      <c r="E3508">
        <v>114</v>
      </c>
      <c r="F3508">
        <v>-7</v>
      </c>
      <c r="G3508">
        <v>-6.14035087719298E-2</v>
      </c>
      <c r="H3508" t="s">
        <v>81</v>
      </c>
    </row>
    <row r="3509" spans="1:8" x14ac:dyDescent="0.25">
      <c r="A3509" s="1">
        <v>44228</v>
      </c>
      <c r="B3509" t="s">
        <v>153</v>
      </c>
      <c r="C3509" t="s">
        <v>47</v>
      </c>
      <c r="D3509">
        <v>49</v>
      </c>
      <c r="E3509">
        <v>49</v>
      </c>
      <c r="F3509">
        <v>0</v>
      </c>
      <c r="G3509">
        <v>0</v>
      </c>
      <c r="H3509" t="s">
        <v>81</v>
      </c>
    </row>
    <row r="3510" spans="1:8" x14ac:dyDescent="0.25">
      <c r="A3510" s="1">
        <v>44228</v>
      </c>
      <c r="B3510" t="s">
        <v>153</v>
      </c>
      <c r="C3510" t="s">
        <v>48</v>
      </c>
      <c r="D3510">
        <v>54</v>
      </c>
      <c r="E3510">
        <v>41</v>
      </c>
      <c r="F3510">
        <v>13</v>
      </c>
      <c r="G3510">
        <v>0.31707317073170699</v>
      </c>
      <c r="H3510" t="s">
        <v>81</v>
      </c>
    </row>
    <row r="3511" spans="1:8" x14ac:dyDescent="0.25">
      <c r="A3511" s="1">
        <v>44228</v>
      </c>
      <c r="B3511" t="s">
        <v>153</v>
      </c>
      <c r="C3511" t="s">
        <v>50</v>
      </c>
      <c r="D3511">
        <v>28</v>
      </c>
      <c r="E3511">
        <v>25</v>
      </c>
      <c r="F3511">
        <v>3</v>
      </c>
      <c r="G3511">
        <v>0.12</v>
      </c>
      <c r="H3511" t="s">
        <v>81</v>
      </c>
    </row>
    <row r="3512" spans="1:8" x14ac:dyDescent="0.25">
      <c r="A3512" s="1">
        <v>44228</v>
      </c>
      <c r="B3512" t="s">
        <v>154</v>
      </c>
      <c r="C3512" t="s">
        <v>46</v>
      </c>
      <c r="D3512">
        <v>13</v>
      </c>
      <c r="E3512">
        <v>23</v>
      </c>
      <c r="F3512">
        <v>-10</v>
      </c>
      <c r="G3512">
        <v>-0.434782608695652</v>
      </c>
      <c r="H3512" t="s">
        <v>81</v>
      </c>
    </row>
    <row r="3513" spans="1:8" x14ac:dyDescent="0.25">
      <c r="A3513" s="1">
        <v>44228</v>
      </c>
      <c r="B3513" t="s">
        <v>154</v>
      </c>
      <c r="C3513" t="s">
        <v>47</v>
      </c>
      <c r="D3513">
        <v>37</v>
      </c>
      <c r="E3513">
        <v>55</v>
      </c>
      <c r="F3513">
        <v>-18</v>
      </c>
      <c r="G3513">
        <v>-0.32727272727272699</v>
      </c>
      <c r="H3513" t="s">
        <v>81</v>
      </c>
    </row>
    <row r="3514" spans="1:8" x14ac:dyDescent="0.25">
      <c r="A3514" s="1">
        <v>44228</v>
      </c>
      <c r="B3514" t="s">
        <v>154</v>
      </c>
      <c r="C3514" t="s">
        <v>48</v>
      </c>
      <c r="D3514">
        <v>19</v>
      </c>
      <c r="E3514">
        <v>12</v>
      </c>
      <c r="F3514">
        <v>7</v>
      </c>
      <c r="G3514">
        <v>0.58333333333333304</v>
      </c>
      <c r="H3514" t="s">
        <v>81</v>
      </c>
    </row>
    <row r="3515" spans="1:8" x14ac:dyDescent="0.25">
      <c r="A3515" s="1">
        <v>44228</v>
      </c>
      <c r="B3515" t="s">
        <v>154</v>
      </c>
      <c r="C3515" t="s">
        <v>50</v>
      </c>
      <c r="D3515">
        <v>92</v>
      </c>
      <c r="E3515">
        <v>68</v>
      </c>
      <c r="F3515">
        <v>24</v>
      </c>
      <c r="G3515">
        <v>0.35294117647058798</v>
      </c>
      <c r="H3515" t="s">
        <v>81</v>
      </c>
    </row>
    <row r="3516" spans="1:8" x14ac:dyDescent="0.25">
      <c r="A3516" s="1">
        <v>44228</v>
      </c>
      <c r="B3516" t="s">
        <v>155</v>
      </c>
      <c r="C3516" t="s">
        <v>46</v>
      </c>
      <c r="D3516">
        <v>193</v>
      </c>
      <c r="E3516">
        <v>184</v>
      </c>
      <c r="F3516">
        <v>9</v>
      </c>
      <c r="G3516">
        <v>4.8913043478260899E-2</v>
      </c>
      <c r="H3516" t="s">
        <v>81</v>
      </c>
    </row>
    <row r="3517" spans="1:8" x14ac:dyDescent="0.25">
      <c r="A3517" s="1">
        <v>44228</v>
      </c>
      <c r="B3517" t="s">
        <v>155</v>
      </c>
      <c r="C3517" t="s">
        <v>47</v>
      </c>
      <c r="D3517">
        <v>137</v>
      </c>
      <c r="E3517">
        <v>163</v>
      </c>
      <c r="F3517">
        <v>-26</v>
      </c>
      <c r="G3517">
        <v>-0.159509202453988</v>
      </c>
      <c r="H3517" t="s">
        <v>81</v>
      </c>
    </row>
    <row r="3518" spans="1:8" x14ac:dyDescent="0.25">
      <c r="A3518" s="1">
        <v>44228</v>
      </c>
      <c r="B3518" t="s">
        <v>155</v>
      </c>
      <c r="C3518" t="s">
        <v>48</v>
      </c>
      <c r="D3518">
        <v>124</v>
      </c>
      <c r="E3518">
        <v>96</v>
      </c>
      <c r="F3518">
        <v>28</v>
      </c>
      <c r="G3518">
        <v>0.29166666666666702</v>
      </c>
      <c r="H3518" t="s">
        <v>81</v>
      </c>
    </row>
    <row r="3519" spans="1:8" x14ac:dyDescent="0.25">
      <c r="A3519" s="1">
        <v>44228</v>
      </c>
      <c r="B3519" t="s">
        <v>155</v>
      </c>
      <c r="C3519" t="s">
        <v>50</v>
      </c>
      <c r="D3519">
        <v>236</v>
      </c>
      <c r="E3519">
        <v>254</v>
      </c>
      <c r="F3519">
        <v>-18</v>
      </c>
      <c r="G3519">
        <v>-7.0866141732283505E-2</v>
      </c>
      <c r="H3519" t="s">
        <v>81</v>
      </c>
    </row>
    <row r="3520" spans="1:8" x14ac:dyDescent="0.25">
      <c r="A3520" s="1">
        <v>44228</v>
      </c>
      <c r="B3520" t="s">
        <v>156</v>
      </c>
      <c r="C3520" t="s">
        <v>46</v>
      </c>
      <c r="D3520">
        <v>124</v>
      </c>
      <c r="E3520">
        <v>103</v>
      </c>
      <c r="F3520">
        <v>21</v>
      </c>
      <c r="G3520">
        <v>0.20388349514563101</v>
      </c>
      <c r="H3520" t="s">
        <v>81</v>
      </c>
    </row>
    <row r="3521" spans="1:8" x14ac:dyDescent="0.25">
      <c r="A3521" s="1">
        <v>44228</v>
      </c>
      <c r="B3521" t="s">
        <v>156</v>
      </c>
      <c r="C3521" t="s">
        <v>47</v>
      </c>
      <c r="D3521">
        <v>98</v>
      </c>
      <c r="E3521">
        <v>108</v>
      </c>
      <c r="F3521">
        <v>-10</v>
      </c>
      <c r="G3521">
        <v>-9.2592592592592601E-2</v>
      </c>
      <c r="H3521" t="s">
        <v>81</v>
      </c>
    </row>
    <row r="3522" spans="1:8" x14ac:dyDescent="0.25">
      <c r="A3522" s="1">
        <v>44228</v>
      </c>
      <c r="B3522" t="s">
        <v>156</v>
      </c>
      <c r="C3522" t="s">
        <v>48</v>
      </c>
      <c r="D3522">
        <v>91</v>
      </c>
      <c r="E3522">
        <v>87</v>
      </c>
      <c r="F3522">
        <v>4</v>
      </c>
      <c r="G3522">
        <v>4.5977011494252901E-2</v>
      </c>
      <c r="H3522" t="s">
        <v>81</v>
      </c>
    </row>
    <row r="3523" spans="1:8" x14ac:dyDescent="0.25">
      <c r="A3523" s="1">
        <v>44228</v>
      </c>
      <c r="B3523" t="s">
        <v>156</v>
      </c>
      <c r="C3523" t="s">
        <v>50</v>
      </c>
      <c r="D3523">
        <v>304</v>
      </c>
      <c r="E3523">
        <v>295</v>
      </c>
      <c r="F3523">
        <v>9</v>
      </c>
      <c r="G3523">
        <v>3.0508474576271202E-2</v>
      </c>
      <c r="H3523" t="s">
        <v>81</v>
      </c>
    </row>
    <row r="3524" spans="1:8" x14ac:dyDescent="0.25">
      <c r="A3524" s="1">
        <v>44228</v>
      </c>
      <c r="B3524" t="s">
        <v>93</v>
      </c>
      <c r="C3524" t="s">
        <v>46</v>
      </c>
      <c r="D3524">
        <v>224</v>
      </c>
      <c r="E3524">
        <v>190</v>
      </c>
      <c r="F3524">
        <v>34</v>
      </c>
      <c r="G3524">
        <v>0.17894736842105299</v>
      </c>
      <c r="H3524" t="s">
        <v>81</v>
      </c>
    </row>
    <row r="3525" spans="1:8" x14ac:dyDescent="0.25">
      <c r="A3525" s="1">
        <v>44228</v>
      </c>
      <c r="B3525" t="s">
        <v>93</v>
      </c>
      <c r="C3525" t="s">
        <v>47</v>
      </c>
      <c r="D3525">
        <v>164</v>
      </c>
      <c r="E3525">
        <v>167</v>
      </c>
      <c r="F3525">
        <v>-3</v>
      </c>
      <c r="G3525">
        <v>-1.79640718562874E-2</v>
      </c>
      <c r="H3525" t="s">
        <v>81</v>
      </c>
    </row>
    <row r="3526" spans="1:8" x14ac:dyDescent="0.25">
      <c r="A3526" s="1">
        <v>44228</v>
      </c>
      <c r="B3526" t="s">
        <v>93</v>
      </c>
      <c r="C3526" t="s">
        <v>48</v>
      </c>
      <c r="D3526">
        <v>132</v>
      </c>
      <c r="E3526">
        <v>135</v>
      </c>
      <c r="F3526">
        <v>-3</v>
      </c>
      <c r="G3526">
        <v>-2.2222222222222199E-2</v>
      </c>
      <c r="H3526" t="s">
        <v>81</v>
      </c>
    </row>
    <row r="3527" spans="1:8" x14ac:dyDescent="0.25">
      <c r="A3527" s="1">
        <v>44228</v>
      </c>
      <c r="B3527" t="s">
        <v>93</v>
      </c>
      <c r="C3527" t="s">
        <v>50</v>
      </c>
      <c r="D3527">
        <v>389</v>
      </c>
      <c r="E3527">
        <v>398</v>
      </c>
      <c r="F3527">
        <v>-9</v>
      </c>
      <c r="G3527">
        <v>-2.2613065326633201E-2</v>
      </c>
      <c r="H3527" t="s">
        <v>81</v>
      </c>
    </row>
    <row r="3528" spans="1:8" x14ac:dyDescent="0.25">
      <c r="A3528" s="1">
        <v>44228</v>
      </c>
      <c r="B3528" t="s">
        <v>157</v>
      </c>
      <c r="C3528" t="s">
        <v>46</v>
      </c>
      <c r="D3528">
        <v>102</v>
      </c>
      <c r="E3528">
        <v>123</v>
      </c>
      <c r="F3528">
        <v>-21</v>
      </c>
      <c r="G3528">
        <v>-0.17073170731707299</v>
      </c>
      <c r="H3528" t="s">
        <v>81</v>
      </c>
    </row>
    <row r="3529" spans="1:8" x14ac:dyDescent="0.25">
      <c r="A3529" s="1">
        <v>44228</v>
      </c>
      <c r="B3529" t="s">
        <v>157</v>
      </c>
      <c r="C3529" t="s">
        <v>47</v>
      </c>
      <c r="D3529">
        <v>90</v>
      </c>
      <c r="E3529">
        <v>91</v>
      </c>
      <c r="F3529">
        <v>-1</v>
      </c>
      <c r="G3529">
        <v>-1.0989010989011E-2</v>
      </c>
      <c r="H3529" t="s">
        <v>81</v>
      </c>
    </row>
    <row r="3530" spans="1:8" x14ac:dyDescent="0.25">
      <c r="A3530" s="1">
        <v>44228</v>
      </c>
      <c r="B3530" t="s">
        <v>157</v>
      </c>
      <c r="C3530" t="s">
        <v>48</v>
      </c>
      <c r="D3530">
        <v>87</v>
      </c>
      <c r="E3530">
        <v>54</v>
      </c>
      <c r="F3530">
        <v>33</v>
      </c>
      <c r="G3530">
        <v>0.61111111111111105</v>
      </c>
      <c r="H3530" t="s">
        <v>81</v>
      </c>
    </row>
    <row r="3531" spans="1:8" x14ac:dyDescent="0.25">
      <c r="A3531" s="1">
        <v>44228</v>
      </c>
      <c r="B3531" t="s">
        <v>157</v>
      </c>
      <c r="C3531" t="s">
        <v>50</v>
      </c>
      <c r="D3531">
        <v>150</v>
      </c>
      <c r="E3531">
        <v>153</v>
      </c>
      <c r="F3531">
        <v>-3</v>
      </c>
      <c r="G3531">
        <v>-1.9607843137254902E-2</v>
      </c>
      <c r="H3531" t="s">
        <v>81</v>
      </c>
    </row>
    <row r="3532" spans="1:8" x14ac:dyDescent="0.25">
      <c r="A3532" s="1">
        <v>44228</v>
      </c>
      <c r="B3532" t="s">
        <v>158</v>
      </c>
      <c r="C3532" t="s">
        <v>46</v>
      </c>
      <c r="D3532">
        <v>319</v>
      </c>
      <c r="E3532">
        <v>279</v>
      </c>
      <c r="F3532">
        <v>40</v>
      </c>
      <c r="G3532">
        <v>0.14336917562724</v>
      </c>
      <c r="H3532" t="s">
        <v>81</v>
      </c>
    </row>
    <row r="3533" spans="1:8" x14ac:dyDescent="0.25">
      <c r="A3533" s="1">
        <v>44228</v>
      </c>
      <c r="B3533" t="s">
        <v>158</v>
      </c>
      <c r="C3533" t="s">
        <v>47</v>
      </c>
      <c r="D3533">
        <v>88</v>
      </c>
      <c r="E3533">
        <v>120</v>
      </c>
      <c r="F3533">
        <v>-32</v>
      </c>
      <c r="G3533">
        <v>-0.266666666666667</v>
      </c>
      <c r="H3533" t="s">
        <v>81</v>
      </c>
    </row>
    <row r="3534" spans="1:8" x14ac:dyDescent="0.25">
      <c r="A3534" s="1">
        <v>44228</v>
      </c>
      <c r="B3534" t="s">
        <v>158</v>
      </c>
      <c r="C3534" t="s">
        <v>48</v>
      </c>
      <c r="D3534">
        <v>81</v>
      </c>
      <c r="E3534">
        <v>70</v>
      </c>
      <c r="F3534">
        <v>11</v>
      </c>
      <c r="G3534">
        <v>0.157142857142857</v>
      </c>
      <c r="H3534" t="s">
        <v>81</v>
      </c>
    </row>
    <row r="3535" spans="1:8" x14ac:dyDescent="0.25">
      <c r="A3535" s="1">
        <v>44228</v>
      </c>
      <c r="B3535" t="s">
        <v>158</v>
      </c>
      <c r="C3535" t="s">
        <v>50</v>
      </c>
      <c r="D3535">
        <v>167</v>
      </c>
      <c r="E3535">
        <v>151</v>
      </c>
      <c r="F3535">
        <v>16</v>
      </c>
      <c r="G3535">
        <v>0.105960264900662</v>
      </c>
      <c r="H3535" t="s">
        <v>81</v>
      </c>
    </row>
    <row r="3536" spans="1:8" x14ac:dyDescent="0.25">
      <c r="A3536" s="1">
        <v>44228</v>
      </c>
      <c r="B3536" t="s">
        <v>94</v>
      </c>
      <c r="C3536" t="s">
        <v>46</v>
      </c>
      <c r="D3536">
        <v>210</v>
      </c>
      <c r="E3536">
        <v>221</v>
      </c>
      <c r="F3536">
        <v>-11</v>
      </c>
      <c r="G3536">
        <v>-4.9773755656108601E-2</v>
      </c>
      <c r="H3536" t="s">
        <v>81</v>
      </c>
    </row>
    <row r="3537" spans="1:8" x14ac:dyDescent="0.25">
      <c r="A3537" s="1">
        <v>44228</v>
      </c>
      <c r="B3537" t="s">
        <v>94</v>
      </c>
      <c r="C3537" t="s">
        <v>47</v>
      </c>
      <c r="D3537">
        <v>569</v>
      </c>
      <c r="E3537">
        <v>877</v>
      </c>
      <c r="F3537">
        <v>-308</v>
      </c>
      <c r="G3537">
        <v>-0.35119726339794799</v>
      </c>
      <c r="H3537" t="s">
        <v>81</v>
      </c>
    </row>
    <row r="3538" spans="1:8" x14ac:dyDescent="0.25">
      <c r="A3538" s="1">
        <v>44228</v>
      </c>
      <c r="B3538" t="s">
        <v>94</v>
      </c>
      <c r="C3538" t="s">
        <v>48</v>
      </c>
      <c r="D3538">
        <v>254</v>
      </c>
      <c r="E3538">
        <v>316</v>
      </c>
      <c r="F3538">
        <v>-62</v>
      </c>
      <c r="G3538">
        <v>-0.19620253164557</v>
      </c>
      <c r="H3538" t="s">
        <v>81</v>
      </c>
    </row>
    <row r="3539" spans="1:8" x14ac:dyDescent="0.25">
      <c r="A3539" s="1">
        <v>44228</v>
      </c>
      <c r="B3539" t="s">
        <v>94</v>
      </c>
      <c r="C3539" t="s">
        <v>50</v>
      </c>
      <c r="D3539">
        <v>1760</v>
      </c>
      <c r="E3539">
        <v>2277</v>
      </c>
      <c r="F3539">
        <v>-517</v>
      </c>
      <c r="G3539">
        <v>-0.22705314009661801</v>
      </c>
      <c r="H3539" t="s">
        <v>81</v>
      </c>
    </row>
    <row r="3540" spans="1:8" x14ac:dyDescent="0.25">
      <c r="A3540" s="1">
        <v>44228</v>
      </c>
      <c r="B3540" t="s">
        <v>159</v>
      </c>
      <c r="C3540" t="s">
        <v>46</v>
      </c>
      <c r="D3540">
        <v>100</v>
      </c>
      <c r="E3540">
        <v>87</v>
      </c>
      <c r="F3540">
        <v>13</v>
      </c>
      <c r="G3540">
        <v>0.14942528735632199</v>
      </c>
      <c r="H3540" t="s">
        <v>81</v>
      </c>
    </row>
    <row r="3541" spans="1:8" x14ac:dyDescent="0.25">
      <c r="A3541" s="1">
        <v>44228</v>
      </c>
      <c r="B3541" t="s">
        <v>159</v>
      </c>
      <c r="C3541" t="s">
        <v>47</v>
      </c>
      <c r="D3541">
        <v>66</v>
      </c>
      <c r="E3541">
        <v>59</v>
      </c>
      <c r="F3541">
        <v>7</v>
      </c>
      <c r="G3541">
        <v>0.11864406779661001</v>
      </c>
      <c r="H3541" t="s">
        <v>81</v>
      </c>
    </row>
    <row r="3542" spans="1:8" x14ac:dyDescent="0.25">
      <c r="A3542" s="1">
        <v>44228</v>
      </c>
      <c r="B3542" t="s">
        <v>159</v>
      </c>
      <c r="C3542" t="s">
        <v>48</v>
      </c>
      <c r="D3542">
        <v>41</v>
      </c>
      <c r="E3542">
        <v>48</v>
      </c>
      <c r="F3542">
        <v>-7</v>
      </c>
      <c r="G3542">
        <v>-0.14583333333333301</v>
      </c>
      <c r="H3542" t="s">
        <v>81</v>
      </c>
    </row>
    <row r="3543" spans="1:8" x14ac:dyDescent="0.25">
      <c r="A3543" s="1">
        <v>44228</v>
      </c>
      <c r="B3543" t="s">
        <v>159</v>
      </c>
      <c r="C3543" t="s">
        <v>50</v>
      </c>
      <c r="D3543">
        <v>85</v>
      </c>
      <c r="E3543">
        <v>103</v>
      </c>
      <c r="F3543">
        <v>-18</v>
      </c>
      <c r="G3543">
        <v>-0.17475728155339801</v>
      </c>
      <c r="H3543" t="s">
        <v>81</v>
      </c>
    </row>
    <row r="3544" spans="1:8" x14ac:dyDescent="0.25">
      <c r="A3544" s="1">
        <v>44228</v>
      </c>
      <c r="B3544" t="s">
        <v>160</v>
      </c>
      <c r="C3544" t="s">
        <v>46</v>
      </c>
      <c r="D3544">
        <v>18</v>
      </c>
      <c r="E3544">
        <v>17</v>
      </c>
      <c r="F3544">
        <v>1</v>
      </c>
      <c r="G3544">
        <v>5.8823529411764698E-2</v>
      </c>
      <c r="H3544" t="s">
        <v>81</v>
      </c>
    </row>
    <row r="3545" spans="1:8" x14ac:dyDescent="0.25">
      <c r="A3545" s="1">
        <v>44228</v>
      </c>
      <c r="B3545" t="s">
        <v>160</v>
      </c>
      <c r="C3545" t="s">
        <v>47</v>
      </c>
      <c r="D3545">
        <v>20</v>
      </c>
      <c r="E3545">
        <v>25</v>
      </c>
      <c r="F3545">
        <v>-5</v>
      </c>
      <c r="G3545">
        <v>-0.2</v>
      </c>
      <c r="H3545" t="s">
        <v>81</v>
      </c>
    </row>
    <row r="3546" spans="1:8" x14ac:dyDescent="0.25">
      <c r="A3546" s="1">
        <v>44228</v>
      </c>
      <c r="B3546" t="s">
        <v>160</v>
      </c>
      <c r="C3546" t="s">
        <v>48</v>
      </c>
      <c r="D3546">
        <v>24</v>
      </c>
      <c r="E3546">
        <v>27</v>
      </c>
      <c r="F3546">
        <v>-3</v>
      </c>
      <c r="G3546">
        <v>-0.11111111111111099</v>
      </c>
      <c r="H3546" t="s">
        <v>81</v>
      </c>
    </row>
    <row r="3547" spans="1:8" x14ac:dyDescent="0.25">
      <c r="A3547" s="1">
        <v>44228</v>
      </c>
      <c r="B3547" t="s">
        <v>160</v>
      </c>
      <c r="C3547" t="s">
        <v>50</v>
      </c>
      <c r="D3547">
        <v>105</v>
      </c>
      <c r="E3547">
        <v>99</v>
      </c>
      <c r="F3547">
        <v>6</v>
      </c>
      <c r="G3547">
        <v>6.0606060606060601E-2</v>
      </c>
      <c r="H3547" t="s">
        <v>81</v>
      </c>
    </row>
    <row r="3548" spans="1:8" x14ac:dyDescent="0.25">
      <c r="A3548" s="1">
        <v>44228</v>
      </c>
      <c r="B3548" t="s">
        <v>13</v>
      </c>
      <c r="C3548" t="s">
        <v>46</v>
      </c>
      <c r="D3548">
        <v>173</v>
      </c>
      <c r="E3548">
        <v>157</v>
      </c>
      <c r="F3548">
        <v>16</v>
      </c>
      <c r="G3548">
        <v>0.101910828025478</v>
      </c>
      <c r="H3548" t="s">
        <v>81</v>
      </c>
    </row>
    <row r="3549" spans="1:8" x14ac:dyDescent="0.25">
      <c r="A3549" s="1">
        <v>44228</v>
      </c>
      <c r="B3549" t="s">
        <v>13</v>
      </c>
      <c r="C3549" t="s">
        <v>47</v>
      </c>
      <c r="D3549">
        <v>84</v>
      </c>
      <c r="E3549">
        <v>77</v>
      </c>
      <c r="F3549">
        <v>7</v>
      </c>
      <c r="G3549">
        <v>9.0909090909090898E-2</v>
      </c>
      <c r="H3549" t="s">
        <v>81</v>
      </c>
    </row>
    <row r="3550" spans="1:8" x14ac:dyDescent="0.25">
      <c r="A3550" s="1">
        <v>44228</v>
      </c>
      <c r="B3550" t="s">
        <v>13</v>
      </c>
      <c r="C3550" t="s">
        <v>48</v>
      </c>
      <c r="D3550">
        <v>85</v>
      </c>
      <c r="E3550">
        <v>62</v>
      </c>
      <c r="F3550">
        <v>23</v>
      </c>
      <c r="G3550">
        <v>0.37096774193548399</v>
      </c>
      <c r="H3550" t="s">
        <v>81</v>
      </c>
    </row>
    <row r="3551" spans="1:8" x14ac:dyDescent="0.25">
      <c r="A3551" s="1">
        <v>44228</v>
      </c>
      <c r="B3551" t="s">
        <v>13</v>
      </c>
      <c r="C3551" t="s">
        <v>50</v>
      </c>
      <c r="D3551">
        <v>97</v>
      </c>
      <c r="E3551">
        <v>86</v>
      </c>
      <c r="F3551">
        <v>11</v>
      </c>
      <c r="G3551">
        <v>0.127906976744186</v>
      </c>
      <c r="H3551" t="s">
        <v>81</v>
      </c>
    </row>
    <row r="3552" spans="1:8" x14ac:dyDescent="0.25">
      <c r="A3552" s="1">
        <v>44228</v>
      </c>
      <c r="B3552" t="s">
        <v>95</v>
      </c>
      <c r="C3552" t="s">
        <v>46</v>
      </c>
      <c r="D3552">
        <v>614</v>
      </c>
      <c r="E3552">
        <v>568</v>
      </c>
      <c r="F3552">
        <v>46</v>
      </c>
      <c r="G3552">
        <v>8.0985915492957694E-2</v>
      </c>
      <c r="H3552" t="s">
        <v>81</v>
      </c>
    </row>
    <row r="3553" spans="1:8" x14ac:dyDescent="0.25">
      <c r="A3553" s="1">
        <v>44228</v>
      </c>
      <c r="B3553" t="s">
        <v>95</v>
      </c>
      <c r="C3553" t="s">
        <v>47</v>
      </c>
      <c r="D3553">
        <v>222</v>
      </c>
      <c r="E3553">
        <v>289</v>
      </c>
      <c r="F3553">
        <v>-67</v>
      </c>
      <c r="G3553">
        <v>-0.23183391003460199</v>
      </c>
      <c r="H3553" t="s">
        <v>81</v>
      </c>
    </row>
    <row r="3554" spans="1:8" x14ac:dyDescent="0.25">
      <c r="A3554" s="1">
        <v>44228</v>
      </c>
      <c r="B3554" t="s">
        <v>95</v>
      </c>
      <c r="C3554" t="s">
        <v>48</v>
      </c>
      <c r="D3554">
        <v>226</v>
      </c>
      <c r="E3554">
        <v>176</v>
      </c>
      <c r="F3554">
        <v>50</v>
      </c>
      <c r="G3554">
        <v>0.28409090909090901</v>
      </c>
      <c r="H3554" t="s">
        <v>81</v>
      </c>
    </row>
    <row r="3555" spans="1:8" x14ac:dyDescent="0.25">
      <c r="A3555" s="1">
        <v>44228</v>
      </c>
      <c r="B3555" t="s">
        <v>95</v>
      </c>
      <c r="C3555" t="s">
        <v>50</v>
      </c>
      <c r="D3555">
        <v>307</v>
      </c>
      <c r="E3555">
        <v>282</v>
      </c>
      <c r="F3555">
        <v>25</v>
      </c>
      <c r="G3555">
        <v>8.8652482269503494E-2</v>
      </c>
      <c r="H3555" t="s">
        <v>81</v>
      </c>
    </row>
    <row r="3556" spans="1:8" x14ac:dyDescent="0.25">
      <c r="A3556" s="1">
        <v>44228</v>
      </c>
      <c r="B3556" t="s">
        <v>96</v>
      </c>
      <c r="C3556" t="s">
        <v>46</v>
      </c>
      <c r="D3556">
        <v>335</v>
      </c>
      <c r="E3556">
        <v>319</v>
      </c>
      <c r="F3556">
        <v>16</v>
      </c>
      <c r="G3556">
        <v>5.0156739811912203E-2</v>
      </c>
      <c r="H3556" t="s">
        <v>81</v>
      </c>
    </row>
    <row r="3557" spans="1:8" x14ac:dyDescent="0.25">
      <c r="A3557" s="1">
        <v>44228</v>
      </c>
      <c r="B3557" t="s">
        <v>96</v>
      </c>
      <c r="C3557" t="s">
        <v>47</v>
      </c>
      <c r="D3557">
        <v>375</v>
      </c>
      <c r="E3557">
        <v>483</v>
      </c>
      <c r="F3557">
        <v>-108</v>
      </c>
      <c r="G3557">
        <v>-0.22360248447205</v>
      </c>
      <c r="H3557" t="s">
        <v>81</v>
      </c>
    </row>
    <row r="3558" spans="1:8" x14ac:dyDescent="0.25">
      <c r="A3558" s="1">
        <v>44228</v>
      </c>
      <c r="B3558" t="s">
        <v>96</v>
      </c>
      <c r="C3558" t="s">
        <v>48</v>
      </c>
      <c r="D3558">
        <v>296</v>
      </c>
      <c r="E3558">
        <v>230</v>
      </c>
      <c r="F3558">
        <v>66</v>
      </c>
      <c r="G3558">
        <v>0.28695652173913</v>
      </c>
      <c r="H3558" t="s">
        <v>81</v>
      </c>
    </row>
    <row r="3559" spans="1:8" x14ac:dyDescent="0.25">
      <c r="A3559" s="1">
        <v>44228</v>
      </c>
      <c r="B3559" t="s">
        <v>96</v>
      </c>
      <c r="C3559" t="s">
        <v>50</v>
      </c>
      <c r="D3559">
        <v>648</v>
      </c>
      <c r="E3559">
        <v>704</v>
      </c>
      <c r="F3559">
        <v>-56</v>
      </c>
      <c r="G3559">
        <v>-7.9545454545454503E-2</v>
      </c>
      <c r="H3559" t="s">
        <v>81</v>
      </c>
    </row>
    <row r="3560" spans="1:8" x14ac:dyDescent="0.25">
      <c r="A3560" s="1">
        <v>44228</v>
      </c>
      <c r="B3560" t="s">
        <v>161</v>
      </c>
      <c r="C3560" t="s">
        <v>46</v>
      </c>
      <c r="D3560">
        <v>45</v>
      </c>
      <c r="E3560">
        <v>57</v>
      </c>
      <c r="F3560">
        <v>-12</v>
      </c>
      <c r="G3560">
        <v>-0.21052631578947401</v>
      </c>
      <c r="H3560" t="s">
        <v>81</v>
      </c>
    </row>
    <row r="3561" spans="1:8" x14ac:dyDescent="0.25">
      <c r="A3561" s="1">
        <v>44228</v>
      </c>
      <c r="B3561" t="s">
        <v>161</v>
      </c>
      <c r="C3561" t="s">
        <v>47</v>
      </c>
      <c r="D3561">
        <v>127</v>
      </c>
      <c r="E3561">
        <v>158</v>
      </c>
      <c r="F3561">
        <v>-31</v>
      </c>
      <c r="G3561">
        <v>-0.19620253164557</v>
      </c>
      <c r="H3561" t="s">
        <v>81</v>
      </c>
    </row>
    <row r="3562" spans="1:8" x14ac:dyDescent="0.25">
      <c r="A3562" s="1">
        <v>44228</v>
      </c>
      <c r="B3562" t="s">
        <v>161</v>
      </c>
      <c r="C3562" t="s">
        <v>48</v>
      </c>
      <c r="D3562">
        <v>61</v>
      </c>
      <c r="E3562">
        <v>52</v>
      </c>
      <c r="F3562">
        <v>9</v>
      </c>
      <c r="G3562">
        <v>0.17307692307692299</v>
      </c>
      <c r="H3562" t="s">
        <v>81</v>
      </c>
    </row>
    <row r="3563" spans="1:8" x14ac:dyDescent="0.25">
      <c r="A3563" s="1">
        <v>44228</v>
      </c>
      <c r="B3563" t="s">
        <v>161</v>
      </c>
      <c r="C3563" t="s">
        <v>50</v>
      </c>
      <c r="D3563">
        <v>369</v>
      </c>
      <c r="E3563">
        <v>405</v>
      </c>
      <c r="F3563">
        <v>-36</v>
      </c>
      <c r="G3563">
        <v>-8.8888888888888906E-2</v>
      </c>
      <c r="H3563" t="s">
        <v>81</v>
      </c>
    </row>
    <row r="3564" spans="1:8" x14ac:dyDescent="0.25">
      <c r="A3564" s="1">
        <v>44256</v>
      </c>
      <c r="B3564" t="s">
        <v>80</v>
      </c>
      <c r="C3564" t="s">
        <v>46</v>
      </c>
      <c r="D3564">
        <v>5205</v>
      </c>
      <c r="E3564">
        <v>4922</v>
      </c>
      <c r="F3564">
        <v>282.99999999999898</v>
      </c>
      <c r="G3564">
        <v>5.7496952458350098E-2</v>
      </c>
      <c r="H3564" t="s">
        <v>81</v>
      </c>
    </row>
    <row r="3565" spans="1:8" x14ac:dyDescent="0.25">
      <c r="A3565" s="1">
        <v>44256</v>
      </c>
      <c r="B3565" t="s">
        <v>80</v>
      </c>
      <c r="C3565" t="s">
        <v>47</v>
      </c>
      <c r="D3565">
        <v>4491</v>
      </c>
      <c r="E3565">
        <v>5626.2380952381</v>
      </c>
      <c r="F3565">
        <v>-1135.2380952381</v>
      </c>
      <c r="G3565">
        <v>-0.201775693815541</v>
      </c>
      <c r="H3565" t="s">
        <v>81</v>
      </c>
    </row>
    <row r="3566" spans="1:8" x14ac:dyDescent="0.25">
      <c r="A3566" s="1">
        <v>44256</v>
      </c>
      <c r="B3566" t="s">
        <v>80</v>
      </c>
      <c r="C3566" t="s">
        <v>48</v>
      </c>
      <c r="D3566">
        <v>3695</v>
      </c>
      <c r="E3566">
        <v>3258.3333333333298</v>
      </c>
      <c r="F3566">
        <v>436.66666666666703</v>
      </c>
      <c r="G3566">
        <v>0.134015345268542</v>
      </c>
      <c r="H3566" t="s">
        <v>81</v>
      </c>
    </row>
    <row r="3567" spans="1:8" x14ac:dyDescent="0.25">
      <c r="A3567" s="1">
        <v>44256</v>
      </c>
      <c r="B3567" t="s">
        <v>80</v>
      </c>
      <c r="C3567" t="s">
        <v>49</v>
      </c>
      <c r="D3567">
        <v>1814</v>
      </c>
      <c r="E3567">
        <v>1564</v>
      </c>
      <c r="F3567">
        <v>250</v>
      </c>
      <c r="G3567">
        <v>0.15984654731457801</v>
      </c>
      <c r="H3567" t="s">
        <v>81</v>
      </c>
    </row>
    <row r="3568" spans="1:8" x14ac:dyDescent="0.25">
      <c r="A3568" s="1">
        <v>44256</v>
      </c>
      <c r="B3568" t="s">
        <v>80</v>
      </c>
      <c r="C3568" t="s">
        <v>50</v>
      </c>
      <c r="D3568">
        <v>10657</v>
      </c>
      <c r="E3568">
        <v>10915.142857142901</v>
      </c>
      <c r="F3568">
        <v>-258.14285714285899</v>
      </c>
      <c r="G3568">
        <v>-2.3649975132843101E-2</v>
      </c>
      <c r="H3568" t="s">
        <v>81</v>
      </c>
    </row>
    <row r="3569" spans="1:8" x14ac:dyDescent="0.25">
      <c r="A3569" s="1">
        <v>44256</v>
      </c>
      <c r="B3569" t="s">
        <v>145</v>
      </c>
      <c r="C3569" t="s">
        <v>46</v>
      </c>
      <c r="D3569">
        <v>146</v>
      </c>
      <c r="E3569">
        <v>152.23809523809501</v>
      </c>
      <c r="F3569">
        <v>-6.2380952380952399</v>
      </c>
      <c r="G3569">
        <v>-4.0975914920237701E-2</v>
      </c>
      <c r="H3569" t="s">
        <v>81</v>
      </c>
    </row>
    <row r="3570" spans="1:8" x14ac:dyDescent="0.25">
      <c r="A3570" s="1">
        <v>44256</v>
      </c>
      <c r="B3570" t="s">
        <v>145</v>
      </c>
      <c r="C3570" t="s">
        <v>47</v>
      </c>
      <c r="D3570">
        <v>189</v>
      </c>
      <c r="E3570">
        <v>295.71428571428601</v>
      </c>
      <c r="F3570">
        <v>-106.71428571428601</v>
      </c>
      <c r="G3570">
        <v>-0.360869565217391</v>
      </c>
      <c r="H3570" t="s">
        <v>81</v>
      </c>
    </row>
    <row r="3571" spans="1:8" x14ac:dyDescent="0.25">
      <c r="A3571" s="1">
        <v>44256</v>
      </c>
      <c r="B3571" t="s">
        <v>145</v>
      </c>
      <c r="C3571" t="s">
        <v>48</v>
      </c>
      <c r="D3571">
        <v>105</v>
      </c>
      <c r="E3571">
        <v>107.333333333333</v>
      </c>
      <c r="F3571">
        <v>-2.3333333333333401</v>
      </c>
      <c r="G3571">
        <v>-2.1739130434782698E-2</v>
      </c>
      <c r="H3571" t="s">
        <v>81</v>
      </c>
    </row>
    <row r="3572" spans="1:8" x14ac:dyDescent="0.25">
      <c r="A3572" s="1">
        <v>44256</v>
      </c>
      <c r="B3572" t="s">
        <v>145</v>
      </c>
      <c r="C3572" t="s">
        <v>50</v>
      </c>
      <c r="D3572">
        <v>356</v>
      </c>
      <c r="E3572">
        <v>350.47619047619003</v>
      </c>
      <c r="F3572">
        <v>5.5238095238095202</v>
      </c>
      <c r="G3572">
        <v>1.5760869565217401E-2</v>
      </c>
      <c r="H3572" t="s">
        <v>81</v>
      </c>
    </row>
    <row r="3573" spans="1:8" x14ac:dyDescent="0.25">
      <c r="A3573" s="1">
        <v>44256</v>
      </c>
      <c r="B3573" t="s">
        <v>83</v>
      </c>
      <c r="C3573" t="s">
        <v>46</v>
      </c>
      <c r="D3573">
        <v>38</v>
      </c>
      <c r="E3573">
        <v>25.1904761904762</v>
      </c>
      <c r="F3573">
        <v>12.8095238095238</v>
      </c>
      <c r="G3573">
        <v>0.50850661625708904</v>
      </c>
      <c r="H3573" t="s">
        <v>81</v>
      </c>
    </row>
    <row r="3574" spans="1:8" x14ac:dyDescent="0.25">
      <c r="A3574" s="1">
        <v>44256</v>
      </c>
      <c r="B3574" t="s">
        <v>83</v>
      </c>
      <c r="C3574" t="s">
        <v>47</v>
      </c>
      <c r="D3574">
        <v>55</v>
      </c>
      <c r="E3574">
        <v>84.3333333333333</v>
      </c>
      <c r="F3574">
        <v>-29.3333333333333</v>
      </c>
      <c r="G3574">
        <v>-0.34782608695652201</v>
      </c>
      <c r="H3574" t="s">
        <v>81</v>
      </c>
    </row>
    <row r="3575" spans="1:8" x14ac:dyDescent="0.25">
      <c r="A3575" s="1">
        <v>44256</v>
      </c>
      <c r="B3575" t="s">
        <v>83</v>
      </c>
      <c r="C3575" t="s">
        <v>48</v>
      </c>
      <c r="D3575">
        <v>58</v>
      </c>
      <c r="E3575">
        <v>59.142857142857103</v>
      </c>
      <c r="F3575">
        <v>-1.1428571428571499</v>
      </c>
      <c r="G3575">
        <v>-1.9323671497584599E-2</v>
      </c>
      <c r="H3575" t="s">
        <v>81</v>
      </c>
    </row>
    <row r="3576" spans="1:8" x14ac:dyDescent="0.25">
      <c r="A3576" s="1">
        <v>44256</v>
      </c>
      <c r="B3576" t="s">
        <v>83</v>
      </c>
      <c r="C3576" t="s">
        <v>50</v>
      </c>
      <c r="D3576">
        <v>73</v>
      </c>
      <c r="E3576">
        <v>86.523809523809504</v>
      </c>
      <c r="F3576">
        <v>-13.523809523809501</v>
      </c>
      <c r="G3576">
        <v>-0.156301596037424</v>
      </c>
      <c r="H3576" t="s">
        <v>81</v>
      </c>
    </row>
    <row r="3577" spans="1:8" x14ac:dyDescent="0.25">
      <c r="A3577" s="1">
        <v>44256</v>
      </c>
      <c r="B3577" t="s">
        <v>84</v>
      </c>
      <c r="C3577" t="s">
        <v>46</v>
      </c>
      <c r="D3577">
        <v>218</v>
      </c>
      <c r="E3577">
        <v>162.09523809523799</v>
      </c>
      <c r="F3577">
        <v>55.904761904761898</v>
      </c>
      <c r="G3577">
        <v>0.344888366627497</v>
      </c>
      <c r="H3577" t="s">
        <v>81</v>
      </c>
    </row>
    <row r="3578" spans="1:8" x14ac:dyDescent="0.25">
      <c r="A3578" s="1">
        <v>44256</v>
      </c>
      <c r="B3578" t="s">
        <v>84</v>
      </c>
      <c r="C3578" t="s">
        <v>47</v>
      </c>
      <c r="D3578">
        <v>69</v>
      </c>
      <c r="E3578">
        <v>83.238095238095198</v>
      </c>
      <c r="F3578">
        <v>-14.2380952380952</v>
      </c>
      <c r="G3578">
        <v>-0.17105263157894701</v>
      </c>
      <c r="H3578" t="s">
        <v>81</v>
      </c>
    </row>
    <row r="3579" spans="1:8" x14ac:dyDescent="0.25">
      <c r="A3579" s="1">
        <v>44256</v>
      </c>
      <c r="B3579" t="s">
        <v>84</v>
      </c>
      <c r="C3579" t="s">
        <v>48</v>
      </c>
      <c r="D3579">
        <v>149</v>
      </c>
      <c r="E3579">
        <v>134.71428571428601</v>
      </c>
      <c r="F3579">
        <v>14.285714285714301</v>
      </c>
      <c r="G3579">
        <v>0.106044538706257</v>
      </c>
      <c r="H3579" t="s">
        <v>81</v>
      </c>
    </row>
    <row r="3580" spans="1:8" x14ac:dyDescent="0.25">
      <c r="A3580" s="1">
        <v>44256</v>
      </c>
      <c r="B3580" t="s">
        <v>84</v>
      </c>
      <c r="C3580" t="s">
        <v>50</v>
      </c>
      <c r="D3580">
        <v>10</v>
      </c>
      <c r="E3580">
        <v>8.7619047619047592</v>
      </c>
      <c r="F3580">
        <v>1.2380952380952399</v>
      </c>
      <c r="G3580">
        <v>0.141304347826087</v>
      </c>
      <c r="H3580" t="s">
        <v>81</v>
      </c>
    </row>
    <row r="3581" spans="1:8" x14ac:dyDescent="0.25">
      <c r="A3581" s="1">
        <v>44256</v>
      </c>
      <c r="B3581" t="s">
        <v>85</v>
      </c>
      <c r="C3581" t="s">
        <v>46</v>
      </c>
      <c r="D3581">
        <v>142</v>
      </c>
      <c r="E3581">
        <v>134.71428571428601</v>
      </c>
      <c r="F3581">
        <v>7.2857142857142803</v>
      </c>
      <c r="G3581">
        <v>5.4082714740190801E-2</v>
      </c>
      <c r="H3581" t="s">
        <v>81</v>
      </c>
    </row>
    <row r="3582" spans="1:8" x14ac:dyDescent="0.25">
      <c r="A3582" s="1">
        <v>44256</v>
      </c>
      <c r="B3582" t="s">
        <v>85</v>
      </c>
      <c r="C3582" t="s">
        <v>47</v>
      </c>
      <c r="D3582">
        <v>239</v>
      </c>
      <c r="E3582">
        <v>231.09523809523799</v>
      </c>
      <c r="F3582">
        <v>7.9047619047618696</v>
      </c>
      <c r="G3582">
        <v>3.4205645992169603E-2</v>
      </c>
      <c r="H3582" t="s">
        <v>81</v>
      </c>
    </row>
    <row r="3583" spans="1:8" x14ac:dyDescent="0.25">
      <c r="A3583" s="1">
        <v>44256</v>
      </c>
      <c r="B3583" t="s">
        <v>85</v>
      </c>
      <c r="C3583" t="s">
        <v>48</v>
      </c>
      <c r="D3583">
        <v>175</v>
      </c>
      <c r="E3583">
        <v>148.95238095238099</v>
      </c>
      <c r="F3583">
        <v>26.047619047619001</v>
      </c>
      <c r="G3583">
        <v>0.174872122762148</v>
      </c>
      <c r="H3583" t="s">
        <v>81</v>
      </c>
    </row>
    <row r="3584" spans="1:8" x14ac:dyDescent="0.25">
      <c r="A3584" s="1">
        <v>44256</v>
      </c>
      <c r="B3584" t="s">
        <v>85</v>
      </c>
      <c r="C3584" t="s">
        <v>49</v>
      </c>
      <c r="D3584">
        <v>1149</v>
      </c>
      <c r="E3584">
        <v>1178.4761904761899</v>
      </c>
      <c r="F3584">
        <v>-29.476190476190599</v>
      </c>
      <c r="G3584">
        <v>-2.5012122191692399E-2</v>
      </c>
      <c r="H3584" t="s">
        <v>81</v>
      </c>
    </row>
    <row r="3585" spans="1:8" x14ac:dyDescent="0.25">
      <c r="A3585" s="1">
        <v>44256</v>
      </c>
      <c r="B3585" t="s">
        <v>85</v>
      </c>
      <c r="C3585" t="s">
        <v>50</v>
      </c>
      <c r="D3585">
        <v>2170</v>
      </c>
      <c r="E3585">
        <v>2176.2380952381</v>
      </c>
      <c r="F3585">
        <v>-6.2380952380954096</v>
      </c>
      <c r="G3585">
        <v>-2.8664580643750401E-3</v>
      </c>
      <c r="H3585" t="s">
        <v>81</v>
      </c>
    </row>
    <row r="3586" spans="1:8" x14ac:dyDescent="0.25">
      <c r="A3586" s="1">
        <v>44256</v>
      </c>
      <c r="B3586" t="s">
        <v>146</v>
      </c>
      <c r="C3586" t="s">
        <v>46</v>
      </c>
      <c r="D3586">
        <v>33</v>
      </c>
      <c r="E3586">
        <v>33.952380952380999</v>
      </c>
      <c r="F3586">
        <v>-0.95238095238095599</v>
      </c>
      <c r="G3586">
        <v>-2.8050490883590601E-2</v>
      </c>
      <c r="H3586" t="s">
        <v>81</v>
      </c>
    </row>
    <row r="3587" spans="1:8" x14ac:dyDescent="0.25">
      <c r="A3587" s="1">
        <v>44256</v>
      </c>
      <c r="B3587" t="s">
        <v>146</v>
      </c>
      <c r="C3587" t="s">
        <v>47</v>
      </c>
      <c r="D3587">
        <v>32</v>
      </c>
      <c r="E3587">
        <v>52.571428571428598</v>
      </c>
      <c r="F3587">
        <v>-20.571428571428601</v>
      </c>
      <c r="G3587">
        <v>-0.39130434782608697</v>
      </c>
      <c r="H3587" t="s">
        <v>81</v>
      </c>
    </row>
    <row r="3588" spans="1:8" x14ac:dyDescent="0.25">
      <c r="A3588" s="1">
        <v>44256</v>
      </c>
      <c r="B3588" t="s">
        <v>146</v>
      </c>
      <c r="C3588" t="s">
        <v>48</v>
      </c>
      <c r="D3588">
        <v>19</v>
      </c>
      <c r="E3588">
        <v>31.761904761904798</v>
      </c>
      <c r="F3588">
        <v>-12.7619047619048</v>
      </c>
      <c r="G3588">
        <v>-0.40179910044977502</v>
      </c>
      <c r="H3588" t="s">
        <v>81</v>
      </c>
    </row>
    <row r="3589" spans="1:8" x14ac:dyDescent="0.25">
      <c r="A3589" s="1">
        <v>44256</v>
      </c>
      <c r="B3589" t="s">
        <v>146</v>
      </c>
      <c r="C3589" t="s">
        <v>49</v>
      </c>
      <c r="D3589">
        <v>83</v>
      </c>
      <c r="E3589">
        <v>76.6666666666667</v>
      </c>
      <c r="F3589">
        <v>6.3333333333333304</v>
      </c>
      <c r="G3589">
        <v>8.2608695652173894E-2</v>
      </c>
      <c r="H3589" t="s">
        <v>81</v>
      </c>
    </row>
    <row r="3590" spans="1:8" x14ac:dyDescent="0.25">
      <c r="A3590" s="1">
        <v>44256</v>
      </c>
      <c r="B3590" t="s">
        <v>146</v>
      </c>
      <c r="C3590" t="s">
        <v>50</v>
      </c>
      <c r="D3590">
        <v>46</v>
      </c>
      <c r="E3590">
        <v>48.190476190476197</v>
      </c>
      <c r="F3590">
        <v>-2.1904761904762</v>
      </c>
      <c r="G3590">
        <v>-4.5454545454545602E-2</v>
      </c>
      <c r="H3590" t="s">
        <v>81</v>
      </c>
    </row>
    <row r="3591" spans="1:8" x14ac:dyDescent="0.25">
      <c r="A3591" s="1">
        <v>44256</v>
      </c>
      <c r="B3591" t="s">
        <v>86</v>
      </c>
      <c r="C3591" t="s">
        <v>46</v>
      </c>
      <c r="D3591">
        <v>712</v>
      </c>
      <c r="E3591">
        <v>673.57142857142901</v>
      </c>
      <c r="F3591">
        <v>38.428571428571303</v>
      </c>
      <c r="G3591">
        <v>5.7051961823965901E-2</v>
      </c>
      <c r="H3591" t="s">
        <v>81</v>
      </c>
    </row>
    <row r="3592" spans="1:8" x14ac:dyDescent="0.25">
      <c r="A3592" s="1">
        <v>44256</v>
      </c>
      <c r="B3592" t="s">
        <v>86</v>
      </c>
      <c r="C3592" t="s">
        <v>47</v>
      </c>
      <c r="D3592">
        <v>483</v>
      </c>
      <c r="E3592">
        <v>590.33333333333303</v>
      </c>
      <c r="F3592">
        <v>-107.333333333333</v>
      </c>
      <c r="G3592">
        <v>-0.18181818181818199</v>
      </c>
      <c r="H3592" t="s">
        <v>81</v>
      </c>
    </row>
    <row r="3593" spans="1:8" x14ac:dyDescent="0.25">
      <c r="A3593" s="1">
        <v>44256</v>
      </c>
      <c r="B3593" t="s">
        <v>86</v>
      </c>
      <c r="C3593" t="s">
        <v>48</v>
      </c>
      <c r="D3593">
        <v>428</v>
      </c>
      <c r="E3593">
        <v>326.38095238095201</v>
      </c>
      <c r="F3593">
        <v>101.619047619048</v>
      </c>
      <c r="G3593">
        <v>0.31135103589145002</v>
      </c>
      <c r="H3593" t="s">
        <v>81</v>
      </c>
    </row>
    <row r="3594" spans="1:8" x14ac:dyDescent="0.25">
      <c r="A3594" s="1">
        <v>44256</v>
      </c>
      <c r="B3594" t="s">
        <v>86</v>
      </c>
      <c r="C3594" t="s">
        <v>49</v>
      </c>
      <c r="D3594">
        <v>582</v>
      </c>
      <c r="E3594">
        <v>308.857142857143</v>
      </c>
      <c r="F3594">
        <v>273.142857142857</v>
      </c>
      <c r="G3594">
        <v>0.88436632747456001</v>
      </c>
      <c r="H3594" t="s">
        <v>81</v>
      </c>
    </row>
    <row r="3595" spans="1:8" x14ac:dyDescent="0.25">
      <c r="A3595" s="1">
        <v>44256</v>
      </c>
      <c r="B3595" t="s">
        <v>86</v>
      </c>
      <c r="C3595" t="s">
        <v>50</v>
      </c>
      <c r="D3595">
        <v>1332</v>
      </c>
      <c r="E3595">
        <v>1225.57142857143</v>
      </c>
      <c r="F3595">
        <v>106.428571428571</v>
      </c>
      <c r="G3595">
        <v>8.6839958037067205E-2</v>
      </c>
      <c r="H3595" t="s">
        <v>81</v>
      </c>
    </row>
    <row r="3596" spans="1:8" x14ac:dyDescent="0.25">
      <c r="A3596" s="1">
        <v>44256</v>
      </c>
      <c r="B3596" t="s">
        <v>87</v>
      </c>
      <c r="C3596" t="s">
        <v>46</v>
      </c>
      <c r="D3596">
        <v>23</v>
      </c>
      <c r="E3596">
        <v>29.571428571428601</v>
      </c>
      <c r="F3596">
        <v>-6.5714285714285703</v>
      </c>
      <c r="G3596">
        <v>-0.22222222222222199</v>
      </c>
      <c r="H3596" t="s">
        <v>81</v>
      </c>
    </row>
    <row r="3597" spans="1:8" x14ac:dyDescent="0.25">
      <c r="A3597" s="1">
        <v>44256</v>
      </c>
      <c r="B3597" t="s">
        <v>87</v>
      </c>
      <c r="C3597" t="s">
        <v>47</v>
      </c>
      <c r="D3597">
        <v>101</v>
      </c>
      <c r="E3597">
        <v>120.47619047619</v>
      </c>
      <c r="F3597">
        <v>-19.476190476190499</v>
      </c>
      <c r="G3597">
        <v>-0.16166007905138299</v>
      </c>
      <c r="H3597" t="s">
        <v>81</v>
      </c>
    </row>
    <row r="3598" spans="1:8" x14ac:dyDescent="0.25">
      <c r="A3598" s="1">
        <v>44256</v>
      </c>
      <c r="B3598" t="s">
        <v>87</v>
      </c>
      <c r="C3598" t="s">
        <v>48</v>
      </c>
      <c r="D3598">
        <v>71</v>
      </c>
      <c r="E3598">
        <v>37.238095238095198</v>
      </c>
      <c r="F3598">
        <v>33.761904761904802</v>
      </c>
      <c r="G3598">
        <v>0.906649616368286</v>
      </c>
      <c r="H3598" t="s">
        <v>81</v>
      </c>
    </row>
    <row r="3599" spans="1:8" x14ac:dyDescent="0.25">
      <c r="A3599" s="1">
        <v>44256</v>
      </c>
      <c r="B3599" t="s">
        <v>87</v>
      </c>
      <c r="C3599" t="s">
        <v>50</v>
      </c>
      <c r="D3599">
        <v>97</v>
      </c>
      <c r="E3599">
        <v>58.047619047619101</v>
      </c>
      <c r="F3599">
        <v>38.952380952380899</v>
      </c>
      <c r="G3599">
        <v>0.67104183757178004</v>
      </c>
      <c r="H3599" t="s">
        <v>81</v>
      </c>
    </row>
    <row r="3600" spans="1:8" x14ac:dyDescent="0.25">
      <c r="A3600" s="1">
        <v>44256</v>
      </c>
      <c r="B3600" t="s">
        <v>88</v>
      </c>
      <c r="C3600" t="s">
        <v>46</v>
      </c>
      <c r="D3600">
        <v>249</v>
      </c>
      <c r="E3600">
        <v>267.23809523809501</v>
      </c>
      <c r="F3600">
        <v>-18.238095238095202</v>
      </c>
      <c r="G3600">
        <v>-6.8246614397719202E-2</v>
      </c>
      <c r="H3600" t="s">
        <v>81</v>
      </c>
    </row>
    <row r="3601" spans="1:8" x14ac:dyDescent="0.25">
      <c r="A3601" s="1">
        <v>44256</v>
      </c>
      <c r="B3601" t="s">
        <v>88</v>
      </c>
      <c r="C3601" t="s">
        <v>47</v>
      </c>
      <c r="D3601">
        <v>320</v>
      </c>
      <c r="E3601">
        <v>332.95238095238102</v>
      </c>
      <c r="F3601">
        <v>-12.952380952381001</v>
      </c>
      <c r="G3601">
        <v>-3.8901601830663601E-2</v>
      </c>
      <c r="H3601" t="s">
        <v>81</v>
      </c>
    </row>
    <row r="3602" spans="1:8" x14ac:dyDescent="0.25">
      <c r="A3602" s="1">
        <v>44256</v>
      </c>
      <c r="B3602" t="s">
        <v>88</v>
      </c>
      <c r="C3602" t="s">
        <v>48</v>
      </c>
      <c r="D3602">
        <v>198</v>
      </c>
      <c r="E3602">
        <v>177.42857142857099</v>
      </c>
      <c r="F3602">
        <v>20.571428571428601</v>
      </c>
      <c r="G3602">
        <v>0.115942028985507</v>
      </c>
      <c r="H3602" t="s">
        <v>81</v>
      </c>
    </row>
    <row r="3603" spans="1:8" x14ac:dyDescent="0.25">
      <c r="A3603" s="1">
        <v>44256</v>
      </c>
      <c r="B3603" t="s">
        <v>88</v>
      </c>
      <c r="C3603" t="s">
        <v>49</v>
      </c>
      <c r="D3603">
        <v>83</v>
      </c>
      <c r="E3603">
        <v>76.6666666666667</v>
      </c>
      <c r="F3603">
        <v>6.3333333333333304</v>
      </c>
      <c r="G3603">
        <v>8.2608695652173894E-2</v>
      </c>
      <c r="H3603" t="s">
        <v>81</v>
      </c>
    </row>
    <row r="3604" spans="1:8" x14ac:dyDescent="0.25">
      <c r="A3604" s="1">
        <v>44256</v>
      </c>
      <c r="B3604" t="s">
        <v>88</v>
      </c>
      <c r="C3604" t="s">
        <v>50</v>
      </c>
      <c r="D3604">
        <v>702</v>
      </c>
      <c r="E3604">
        <v>710.80952380952397</v>
      </c>
      <c r="F3604">
        <v>-8.8095238095238493</v>
      </c>
      <c r="G3604">
        <v>-1.2393649092249E-2</v>
      </c>
      <c r="H3604" t="s">
        <v>81</v>
      </c>
    </row>
    <row r="3605" spans="1:8" x14ac:dyDescent="0.25">
      <c r="A3605" s="1">
        <v>44256</v>
      </c>
      <c r="B3605" t="s">
        <v>89</v>
      </c>
      <c r="C3605" t="s">
        <v>46</v>
      </c>
      <c r="D3605">
        <v>586</v>
      </c>
      <c r="E3605">
        <v>591.42857142857099</v>
      </c>
      <c r="F3605">
        <v>-5.4285714285714404</v>
      </c>
      <c r="G3605">
        <v>-9.1787439613526794E-3</v>
      </c>
      <c r="H3605" t="s">
        <v>81</v>
      </c>
    </row>
    <row r="3606" spans="1:8" x14ac:dyDescent="0.25">
      <c r="A3606" s="1">
        <v>44256</v>
      </c>
      <c r="B3606" t="s">
        <v>89</v>
      </c>
      <c r="C3606" t="s">
        <v>47</v>
      </c>
      <c r="D3606">
        <v>508</v>
      </c>
      <c r="E3606">
        <v>697.66666666666697</v>
      </c>
      <c r="F3606">
        <v>-189.666666666667</v>
      </c>
      <c r="G3606">
        <v>-0.27185857620640203</v>
      </c>
      <c r="H3606" t="s">
        <v>81</v>
      </c>
    </row>
    <row r="3607" spans="1:8" x14ac:dyDescent="0.25">
      <c r="A3607" s="1">
        <v>44256</v>
      </c>
      <c r="B3607" t="s">
        <v>89</v>
      </c>
      <c r="C3607" t="s">
        <v>48</v>
      </c>
      <c r="D3607">
        <v>385</v>
      </c>
      <c r="E3607">
        <v>337.33333333333297</v>
      </c>
      <c r="F3607">
        <v>47.6666666666666</v>
      </c>
      <c r="G3607">
        <v>0.141304347826087</v>
      </c>
      <c r="H3607" t="s">
        <v>81</v>
      </c>
    </row>
    <row r="3608" spans="1:8" x14ac:dyDescent="0.25">
      <c r="A3608" s="1">
        <v>44256</v>
      </c>
      <c r="B3608" t="s">
        <v>89</v>
      </c>
      <c r="C3608" t="s">
        <v>50</v>
      </c>
      <c r="D3608">
        <v>657</v>
      </c>
      <c r="E3608">
        <v>640.71428571428601</v>
      </c>
      <c r="F3608">
        <v>16.285714285714199</v>
      </c>
      <c r="G3608">
        <v>2.54180602006688E-2</v>
      </c>
      <c r="H3608" t="s">
        <v>81</v>
      </c>
    </row>
    <row r="3609" spans="1:8" x14ac:dyDescent="0.25">
      <c r="A3609" s="1">
        <v>44256</v>
      </c>
      <c r="B3609" t="s">
        <v>90</v>
      </c>
      <c r="C3609" t="s">
        <v>46</v>
      </c>
      <c r="D3609">
        <v>78</v>
      </c>
      <c r="E3609">
        <v>74.476190476190496</v>
      </c>
      <c r="F3609">
        <v>3.5238095238095202</v>
      </c>
      <c r="G3609">
        <v>4.7314578005115002E-2</v>
      </c>
      <c r="H3609" t="s">
        <v>81</v>
      </c>
    </row>
    <row r="3610" spans="1:8" x14ac:dyDescent="0.25">
      <c r="A3610" s="1">
        <v>44256</v>
      </c>
      <c r="B3610" t="s">
        <v>90</v>
      </c>
      <c r="C3610" t="s">
        <v>47</v>
      </c>
      <c r="D3610">
        <v>181</v>
      </c>
      <c r="E3610">
        <v>177.42857142857099</v>
      </c>
      <c r="F3610">
        <v>3.5714285714285601</v>
      </c>
      <c r="G3610">
        <v>2.01288244766505E-2</v>
      </c>
      <c r="H3610" t="s">
        <v>81</v>
      </c>
    </row>
    <row r="3611" spans="1:8" x14ac:dyDescent="0.25">
      <c r="A3611" s="1">
        <v>44256</v>
      </c>
      <c r="B3611" t="s">
        <v>90</v>
      </c>
      <c r="C3611" t="s">
        <v>48</v>
      </c>
      <c r="D3611">
        <v>139</v>
      </c>
      <c r="E3611">
        <v>124.857142857143</v>
      </c>
      <c r="F3611">
        <v>14.1428571428571</v>
      </c>
      <c r="G3611">
        <v>0.113272311212814</v>
      </c>
      <c r="H3611" t="s">
        <v>81</v>
      </c>
    </row>
    <row r="3612" spans="1:8" x14ac:dyDescent="0.25">
      <c r="A3612" s="1">
        <v>44256</v>
      </c>
      <c r="B3612" t="s">
        <v>90</v>
      </c>
      <c r="C3612" t="s">
        <v>50</v>
      </c>
      <c r="D3612">
        <v>534</v>
      </c>
      <c r="E3612">
        <v>493.95238095238102</v>
      </c>
      <c r="F3612">
        <v>40.047619047619001</v>
      </c>
      <c r="G3612">
        <v>8.1075870047237902E-2</v>
      </c>
      <c r="H3612" t="s">
        <v>81</v>
      </c>
    </row>
    <row r="3613" spans="1:8" x14ac:dyDescent="0.25">
      <c r="A3613" s="1">
        <v>44256</v>
      </c>
      <c r="B3613" t="s">
        <v>147</v>
      </c>
      <c r="C3613" t="s">
        <v>46</v>
      </c>
      <c r="D3613">
        <v>38</v>
      </c>
      <c r="E3613">
        <v>29.571428571428601</v>
      </c>
      <c r="F3613">
        <v>8.4285714285714306</v>
      </c>
      <c r="G3613">
        <v>0.28502415458937203</v>
      </c>
      <c r="H3613" t="s">
        <v>81</v>
      </c>
    </row>
    <row r="3614" spans="1:8" x14ac:dyDescent="0.25">
      <c r="A3614" s="1">
        <v>44256</v>
      </c>
      <c r="B3614" t="s">
        <v>147</v>
      </c>
      <c r="C3614" t="s">
        <v>47</v>
      </c>
      <c r="D3614">
        <v>28</v>
      </c>
      <c r="E3614">
        <v>38.3333333333333</v>
      </c>
      <c r="F3614">
        <v>-10.3333333333333</v>
      </c>
      <c r="G3614">
        <v>-0.26956521739130401</v>
      </c>
      <c r="H3614" t="s">
        <v>81</v>
      </c>
    </row>
    <row r="3615" spans="1:8" x14ac:dyDescent="0.25">
      <c r="A3615" s="1">
        <v>44256</v>
      </c>
      <c r="B3615" t="s">
        <v>147</v>
      </c>
      <c r="C3615" t="s">
        <v>48</v>
      </c>
      <c r="D3615">
        <v>27</v>
      </c>
      <c r="E3615">
        <v>17.523809523809501</v>
      </c>
      <c r="F3615">
        <v>9.4761904761904692</v>
      </c>
      <c r="G3615">
        <v>0.54076086956521696</v>
      </c>
      <c r="H3615" t="s">
        <v>81</v>
      </c>
    </row>
    <row r="3616" spans="1:8" x14ac:dyDescent="0.25">
      <c r="A3616" s="1">
        <v>44256</v>
      </c>
      <c r="B3616" t="s">
        <v>147</v>
      </c>
      <c r="C3616" t="s">
        <v>50</v>
      </c>
      <c r="D3616">
        <v>73</v>
      </c>
      <c r="E3616">
        <v>66.809523809523796</v>
      </c>
      <c r="F3616">
        <v>6.1904761904761898</v>
      </c>
      <c r="G3616">
        <v>9.2658588738417702E-2</v>
      </c>
      <c r="H3616" t="s">
        <v>81</v>
      </c>
    </row>
    <row r="3617" spans="1:8" x14ac:dyDescent="0.25">
      <c r="A3617" s="1">
        <v>44256</v>
      </c>
      <c r="B3617" t="s">
        <v>148</v>
      </c>
      <c r="C3617" t="s">
        <v>46</v>
      </c>
      <c r="D3617">
        <v>208</v>
      </c>
      <c r="E3617">
        <v>173.04761904761901</v>
      </c>
      <c r="F3617">
        <v>34.952380952380899</v>
      </c>
      <c r="G3617">
        <v>0.20198128783709399</v>
      </c>
      <c r="H3617" t="s">
        <v>81</v>
      </c>
    </row>
    <row r="3618" spans="1:8" x14ac:dyDescent="0.25">
      <c r="A3618" s="1">
        <v>44256</v>
      </c>
      <c r="B3618" t="s">
        <v>148</v>
      </c>
      <c r="C3618" t="s">
        <v>47</v>
      </c>
      <c r="D3618">
        <v>172</v>
      </c>
      <c r="E3618">
        <v>234.38095238095201</v>
      </c>
      <c r="F3618">
        <v>-62.380952380952401</v>
      </c>
      <c r="G3618">
        <v>-0.26615197074359997</v>
      </c>
      <c r="H3618" t="s">
        <v>81</v>
      </c>
    </row>
    <row r="3619" spans="1:8" x14ac:dyDescent="0.25">
      <c r="A3619" s="1">
        <v>44256</v>
      </c>
      <c r="B3619" t="s">
        <v>148</v>
      </c>
      <c r="C3619" t="s">
        <v>48</v>
      </c>
      <c r="D3619">
        <v>182</v>
      </c>
      <c r="E3619">
        <v>138</v>
      </c>
      <c r="F3619">
        <v>44</v>
      </c>
      <c r="G3619">
        <v>0.31884057971014501</v>
      </c>
      <c r="H3619" t="s">
        <v>81</v>
      </c>
    </row>
    <row r="3620" spans="1:8" x14ac:dyDescent="0.25">
      <c r="A3620" s="1">
        <v>44256</v>
      </c>
      <c r="B3620" t="s">
        <v>148</v>
      </c>
      <c r="C3620" t="s">
        <v>50</v>
      </c>
      <c r="D3620">
        <v>244</v>
      </c>
      <c r="E3620">
        <v>216.857142857143</v>
      </c>
      <c r="F3620">
        <v>27.1428571428571</v>
      </c>
      <c r="G3620">
        <v>0.125164690382082</v>
      </c>
      <c r="H3620" t="s">
        <v>81</v>
      </c>
    </row>
    <row r="3621" spans="1:8" x14ac:dyDescent="0.25">
      <c r="A3621" s="1">
        <v>44256</v>
      </c>
      <c r="B3621" t="s">
        <v>149</v>
      </c>
      <c r="C3621" t="s">
        <v>46</v>
      </c>
      <c r="D3621">
        <v>49</v>
      </c>
      <c r="E3621">
        <v>55.857142857142897</v>
      </c>
      <c r="F3621">
        <v>-6.8571428571428603</v>
      </c>
      <c r="G3621">
        <v>-0.12276214833759599</v>
      </c>
      <c r="H3621" t="s">
        <v>81</v>
      </c>
    </row>
    <row r="3622" spans="1:8" x14ac:dyDescent="0.25">
      <c r="A3622" s="1">
        <v>44256</v>
      </c>
      <c r="B3622" t="s">
        <v>149</v>
      </c>
      <c r="C3622" t="s">
        <v>47</v>
      </c>
      <c r="D3622">
        <v>126</v>
      </c>
      <c r="E3622">
        <v>120.47619047619</v>
      </c>
      <c r="F3622">
        <v>5.5238095238095202</v>
      </c>
      <c r="G3622">
        <v>4.5849802371541501E-2</v>
      </c>
      <c r="H3622" t="s">
        <v>81</v>
      </c>
    </row>
    <row r="3623" spans="1:8" x14ac:dyDescent="0.25">
      <c r="A3623" s="1">
        <v>44256</v>
      </c>
      <c r="B3623" t="s">
        <v>149</v>
      </c>
      <c r="C3623" t="s">
        <v>48</v>
      </c>
      <c r="D3623">
        <v>110</v>
      </c>
      <c r="E3623">
        <v>97.476190476190496</v>
      </c>
      <c r="F3623">
        <v>12.523809523809501</v>
      </c>
      <c r="G3623">
        <v>0.12848070346849</v>
      </c>
      <c r="H3623" t="s">
        <v>81</v>
      </c>
    </row>
    <row r="3624" spans="1:8" x14ac:dyDescent="0.25">
      <c r="A3624" s="1">
        <v>44256</v>
      </c>
      <c r="B3624" t="s">
        <v>149</v>
      </c>
      <c r="C3624" t="s">
        <v>50</v>
      </c>
      <c r="D3624">
        <v>438</v>
      </c>
      <c r="E3624">
        <v>392.09523809523802</v>
      </c>
      <c r="F3624">
        <v>45.904761904761898</v>
      </c>
      <c r="G3624">
        <v>0.117075540442069</v>
      </c>
      <c r="H3624" t="s">
        <v>81</v>
      </c>
    </row>
    <row r="3625" spans="1:8" x14ac:dyDescent="0.25">
      <c r="A3625" s="1">
        <v>44256</v>
      </c>
      <c r="B3625" t="s">
        <v>150</v>
      </c>
      <c r="C3625" t="s">
        <v>46</v>
      </c>
      <c r="D3625">
        <v>215</v>
      </c>
      <c r="E3625">
        <v>202.61904761904799</v>
      </c>
      <c r="F3625">
        <v>12.380952380952399</v>
      </c>
      <c r="G3625">
        <v>6.1104582843713097E-2</v>
      </c>
      <c r="H3625" t="s">
        <v>81</v>
      </c>
    </row>
    <row r="3626" spans="1:8" x14ac:dyDescent="0.25">
      <c r="A3626" s="1">
        <v>44256</v>
      </c>
      <c r="B3626" t="s">
        <v>150</v>
      </c>
      <c r="C3626" t="s">
        <v>47</v>
      </c>
      <c r="D3626">
        <v>89</v>
      </c>
      <c r="E3626">
        <v>129.23809523809501</v>
      </c>
      <c r="F3626">
        <v>-40.238095238095198</v>
      </c>
      <c r="G3626">
        <v>-0.311348563006632</v>
      </c>
      <c r="H3626" t="s">
        <v>81</v>
      </c>
    </row>
    <row r="3627" spans="1:8" x14ac:dyDescent="0.25">
      <c r="A3627" s="1">
        <v>44256</v>
      </c>
      <c r="B3627" t="s">
        <v>150</v>
      </c>
      <c r="C3627" t="s">
        <v>48</v>
      </c>
      <c r="D3627">
        <v>105</v>
      </c>
      <c r="E3627">
        <v>86.523809523809504</v>
      </c>
      <c r="F3627">
        <v>18.476190476190499</v>
      </c>
      <c r="G3627">
        <v>0.21353880022014299</v>
      </c>
      <c r="H3627" t="s">
        <v>81</v>
      </c>
    </row>
    <row r="3628" spans="1:8" x14ac:dyDescent="0.25">
      <c r="A3628" s="1">
        <v>44256</v>
      </c>
      <c r="B3628" t="s">
        <v>150</v>
      </c>
      <c r="C3628" t="s">
        <v>50</v>
      </c>
      <c r="D3628">
        <v>78</v>
      </c>
      <c r="E3628">
        <v>83.238095238095198</v>
      </c>
      <c r="F3628">
        <v>-5.2380952380952399</v>
      </c>
      <c r="G3628">
        <v>-6.29290617848971E-2</v>
      </c>
      <c r="H3628" t="s">
        <v>81</v>
      </c>
    </row>
    <row r="3629" spans="1:8" x14ac:dyDescent="0.25">
      <c r="A3629" s="1">
        <v>44256</v>
      </c>
      <c r="B3629" t="s">
        <v>91</v>
      </c>
      <c r="C3629" t="s">
        <v>46</v>
      </c>
      <c r="D3629">
        <v>1220</v>
      </c>
      <c r="E3629">
        <v>1098.5238095238101</v>
      </c>
      <c r="F3629">
        <v>121.47619047619</v>
      </c>
      <c r="G3629">
        <v>0.11058129957952199</v>
      </c>
      <c r="H3629" t="s">
        <v>81</v>
      </c>
    </row>
    <row r="3630" spans="1:8" x14ac:dyDescent="0.25">
      <c r="A3630" s="1">
        <v>44256</v>
      </c>
      <c r="B3630" t="s">
        <v>91</v>
      </c>
      <c r="C3630" t="s">
        <v>47</v>
      </c>
      <c r="D3630">
        <v>648</v>
      </c>
      <c r="E3630">
        <v>699.857142857143</v>
      </c>
      <c r="F3630">
        <v>-51.857142857142897</v>
      </c>
      <c r="G3630">
        <v>-7.4096754439681597E-2</v>
      </c>
      <c r="H3630" t="s">
        <v>81</v>
      </c>
    </row>
    <row r="3631" spans="1:8" x14ac:dyDescent="0.25">
      <c r="A3631" s="1">
        <v>44256</v>
      </c>
      <c r="B3631" t="s">
        <v>91</v>
      </c>
      <c r="C3631" t="s">
        <v>48</v>
      </c>
      <c r="D3631">
        <v>778</v>
      </c>
      <c r="E3631">
        <v>675.76190476190504</v>
      </c>
      <c r="F3631">
        <v>102.238095238095</v>
      </c>
      <c r="G3631">
        <v>0.151293073074484</v>
      </c>
      <c r="H3631" t="s">
        <v>81</v>
      </c>
    </row>
    <row r="3632" spans="1:8" x14ac:dyDescent="0.25">
      <c r="A3632" s="1">
        <v>44256</v>
      </c>
      <c r="B3632" t="s">
        <v>91</v>
      </c>
      <c r="C3632" t="s">
        <v>50</v>
      </c>
      <c r="D3632">
        <v>763</v>
      </c>
      <c r="E3632">
        <v>901.38095238095298</v>
      </c>
      <c r="F3632">
        <v>-138.380952380953</v>
      </c>
      <c r="G3632">
        <v>-0.153521052353532</v>
      </c>
      <c r="H3632" t="s">
        <v>81</v>
      </c>
    </row>
    <row r="3633" spans="1:8" x14ac:dyDescent="0.25">
      <c r="A3633" s="1">
        <v>44256</v>
      </c>
      <c r="B3633" t="s">
        <v>151</v>
      </c>
      <c r="C3633" t="s">
        <v>46</v>
      </c>
      <c r="D3633">
        <v>76</v>
      </c>
      <c r="E3633">
        <v>69</v>
      </c>
      <c r="F3633">
        <v>7</v>
      </c>
      <c r="G3633">
        <v>0.101449275362319</v>
      </c>
      <c r="H3633" t="s">
        <v>81</v>
      </c>
    </row>
    <row r="3634" spans="1:8" x14ac:dyDescent="0.25">
      <c r="A3634" s="1">
        <v>44256</v>
      </c>
      <c r="B3634" t="s">
        <v>151</v>
      </c>
      <c r="C3634" t="s">
        <v>47</v>
      </c>
      <c r="D3634">
        <v>110</v>
      </c>
      <c r="E3634">
        <v>146.76190476190499</v>
      </c>
      <c r="F3634">
        <v>-36.761904761904802</v>
      </c>
      <c r="G3634">
        <v>-0.25048669695003301</v>
      </c>
      <c r="H3634" t="s">
        <v>81</v>
      </c>
    </row>
    <row r="3635" spans="1:8" x14ac:dyDescent="0.25">
      <c r="A3635" s="1">
        <v>44256</v>
      </c>
      <c r="B3635" t="s">
        <v>151</v>
      </c>
      <c r="C3635" t="s">
        <v>48</v>
      </c>
      <c r="D3635">
        <v>67</v>
      </c>
      <c r="E3635">
        <v>39.428571428571402</v>
      </c>
      <c r="F3635">
        <v>27.571428571428601</v>
      </c>
      <c r="G3635">
        <v>0.69927536231884002</v>
      </c>
      <c r="H3635" t="s">
        <v>81</v>
      </c>
    </row>
    <row r="3636" spans="1:8" x14ac:dyDescent="0.25">
      <c r="A3636" s="1">
        <v>44256</v>
      </c>
      <c r="B3636" t="s">
        <v>151</v>
      </c>
      <c r="C3636" t="s">
        <v>50</v>
      </c>
      <c r="D3636">
        <v>71</v>
      </c>
      <c r="E3636">
        <v>65.714285714285694</v>
      </c>
      <c r="F3636">
        <v>5.2857142857142803</v>
      </c>
      <c r="G3636">
        <v>8.0434782608695493E-2</v>
      </c>
      <c r="H3636" t="s">
        <v>81</v>
      </c>
    </row>
    <row r="3637" spans="1:8" x14ac:dyDescent="0.25">
      <c r="A3637" s="1">
        <v>44256</v>
      </c>
      <c r="B3637" t="s">
        <v>92</v>
      </c>
      <c r="C3637" t="s">
        <v>46</v>
      </c>
      <c r="D3637">
        <v>33</v>
      </c>
      <c r="E3637">
        <v>36.142857142857103</v>
      </c>
      <c r="F3637">
        <v>-3.1428571428571499</v>
      </c>
      <c r="G3637">
        <v>-8.6956521739130502E-2</v>
      </c>
      <c r="H3637" t="s">
        <v>81</v>
      </c>
    </row>
    <row r="3638" spans="1:8" x14ac:dyDescent="0.25">
      <c r="A3638" s="1">
        <v>44256</v>
      </c>
      <c r="B3638" t="s">
        <v>92</v>
      </c>
      <c r="C3638" t="s">
        <v>47</v>
      </c>
      <c r="D3638">
        <v>277</v>
      </c>
      <c r="E3638">
        <v>335.142857142857</v>
      </c>
      <c r="F3638">
        <v>-58.142857142857203</v>
      </c>
      <c r="G3638">
        <v>-0.173486786018755</v>
      </c>
      <c r="H3638" t="s">
        <v>81</v>
      </c>
    </row>
    <row r="3639" spans="1:8" x14ac:dyDescent="0.25">
      <c r="A3639" s="1">
        <v>44256</v>
      </c>
      <c r="B3639" t="s">
        <v>92</v>
      </c>
      <c r="C3639" t="s">
        <v>48</v>
      </c>
      <c r="D3639">
        <v>123</v>
      </c>
      <c r="E3639">
        <v>89.809523809523796</v>
      </c>
      <c r="F3639">
        <v>33.190476190476197</v>
      </c>
      <c r="G3639">
        <v>0.36956521739130399</v>
      </c>
      <c r="H3639" t="s">
        <v>81</v>
      </c>
    </row>
    <row r="3640" spans="1:8" x14ac:dyDescent="0.25">
      <c r="A3640" s="1">
        <v>44256</v>
      </c>
      <c r="B3640" t="s">
        <v>92</v>
      </c>
      <c r="C3640" t="s">
        <v>50</v>
      </c>
      <c r="D3640">
        <v>678</v>
      </c>
      <c r="E3640">
        <v>670.28571428571399</v>
      </c>
      <c r="F3640">
        <v>7.71428571428567</v>
      </c>
      <c r="G3640">
        <v>1.15089514066495E-2</v>
      </c>
      <c r="H3640" t="s">
        <v>81</v>
      </c>
    </row>
    <row r="3641" spans="1:8" x14ac:dyDescent="0.25">
      <c r="A3641" s="1">
        <v>44256</v>
      </c>
      <c r="B3641" t="s">
        <v>152</v>
      </c>
      <c r="C3641" t="s">
        <v>46</v>
      </c>
      <c r="D3641">
        <v>105</v>
      </c>
      <c r="E3641">
        <v>118.28571428571399</v>
      </c>
      <c r="F3641">
        <v>-13.285714285714301</v>
      </c>
      <c r="G3641">
        <v>-0.11231884057971001</v>
      </c>
      <c r="H3641" t="s">
        <v>81</v>
      </c>
    </row>
    <row r="3642" spans="1:8" x14ac:dyDescent="0.25">
      <c r="A3642" s="1">
        <v>44256</v>
      </c>
      <c r="B3642" t="s">
        <v>152</v>
      </c>
      <c r="C3642" t="s">
        <v>47</v>
      </c>
      <c r="D3642">
        <v>77</v>
      </c>
      <c r="E3642">
        <v>122.666666666667</v>
      </c>
      <c r="F3642">
        <v>-45.6666666666667</v>
      </c>
      <c r="G3642">
        <v>-0.372282608695652</v>
      </c>
      <c r="H3642" t="s">
        <v>81</v>
      </c>
    </row>
    <row r="3643" spans="1:8" x14ac:dyDescent="0.25">
      <c r="A3643" s="1">
        <v>44256</v>
      </c>
      <c r="B3643" t="s">
        <v>152</v>
      </c>
      <c r="C3643" t="s">
        <v>48</v>
      </c>
      <c r="D3643">
        <v>58</v>
      </c>
      <c r="E3643">
        <v>58.047619047619101</v>
      </c>
      <c r="F3643">
        <v>-4.7619047619051003E-2</v>
      </c>
      <c r="G3643">
        <v>-8.2034454470883596E-4</v>
      </c>
      <c r="H3643" t="s">
        <v>81</v>
      </c>
    </row>
    <row r="3644" spans="1:8" x14ac:dyDescent="0.25">
      <c r="A3644" s="1">
        <v>44256</v>
      </c>
      <c r="B3644" t="s">
        <v>152</v>
      </c>
      <c r="C3644" t="s">
        <v>50</v>
      </c>
      <c r="D3644">
        <v>121</v>
      </c>
      <c r="E3644">
        <v>132.52380952381</v>
      </c>
      <c r="F3644">
        <v>-11.523809523809501</v>
      </c>
      <c r="G3644">
        <v>-8.6956521739130599E-2</v>
      </c>
      <c r="H3644" t="s">
        <v>81</v>
      </c>
    </row>
    <row r="3645" spans="1:8" x14ac:dyDescent="0.25">
      <c r="A3645" s="1">
        <v>44256</v>
      </c>
      <c r="B3645" t="s">
        <v>153</v>
      </c>
      <c r="C3645" t="s">
        <v>46</v>
      </c>
      <c r="D3645">
        <v>109</v>
      </c>
      <c r="E3645">
        <v>124.857142857143</v>
      </c>
      <c r="F3645">
        <v>-15.8571428571429</v>
      </c>
      <c r="G3645">
        <v>-0.12700228832952001</v>
      </c>
      <c r="H3645" t="s">
        <v>81</v>
      </c>
    </row>
    <row r="3646" spans="1:8" x14ac:dyDescent="0.25">
      <c r="A3646" s="1">
        <v>44256</v>
      </c>
      <c r="B3646" t="s">
        <v>153</v>
      </c>
      <c r="C3646" t="s">
        <v>47</v>
      </c>
      <c r="D3646">
        <v>57</v>
      </c>
      <c r="E3646">
        <v>61.3333333333333</v>
      </c>
      <c r="F3646">
        <v>-4.3333333333333401</v>
      </c>
      <c r="G3646">
        <v>-7.0652173913043598E-2</v>
      </c>
      <c r="H3646" t="s">
        <v>81</v>
      </c>
    </row>
    <row r="3647" spans="1:8" x14ac:dyDescent="0.25">
      <c r="A3647" s="1">
        <v>44256</v>
      </c>
      <c r="B3647" t="s">
        <v>153</v>
      </c>
      <c r="C3647" t="s">
        <v>48</v>
      </c>
      <c r="D3647">
        <v>51</v>
      </c>
      <c r="E3647">
        <v>48.190476190476197</v>
      </c>
      <c r="F3647">
        <v>2.8095238095238</v>
      </c>
      <c r="G3647">
        <v>5.8300395256916902E-2</v>
      </c>
      <c r="H3647" t="s">
        <v>81</v>
      </c>
    </row>
    <row r="3648" spans="1:8" x14ac:dyDescent="0.25">
      <c r="A3648" s="1">
        <v>44256</v>
      </c>
      <c r="B3648" t="s">
        <v>153</v>
      </c>
      <c r="C3648" t="s">
        <v>50</v>
      </c>
      <c r="D3648">
        <v>39</v>
      </c>
      <c r="E3648">
        <v>21.904761904761902</v>
      </c>
      <c r="F3648">
        <v>17.095238095238098</v>
      </c>
      <c r="G3648">
        <v>0.78043478260869603</v>
      </c>
      <c r="H3648" t="s">
        <v>81</v>
      </c>
    </row>
    <row r="3649" spans="1:8" x14ac:dyDescent="0.25">
      <c r="A3649" s="1">
        <v>44256</v>
      </c>
      <c r="B3649" t="s">
        <v>154</v>
      </c>
      <c r="C3649" t="s">
        <v>46</v>
      </c>
      <c r="D3649">
        <v>29</v>
      </c>
      <c r="E3649">
        <v>18.619047619047599</v>
      </c>
      <c r="F3649">
        <v>10.380952380952399</v>
      </c>
      <c r="G3649">
        <v>0.55754475703324802</v>
      </c>
      <c r="H3649" t="s">
        <v>81</v>
      </c>
    </row>
    <row r="3650" spans="1:8" x14ac:dyDescent="0.25">
      <c r="A3650" s="1">
        <v>44256</v>
      </c>
      <c r="B3650" t="s">
        <v>154</v>
      </c>
      <c r="C3650" t="s">
        <v>47</v>
      </c>
      <c r="D3650">
        <v>55</v>
      </c>
      <c r="E3650">
        <v>56.952380952380999</v>
      </c>
      <c r="F3650">
        <v>-1.9523809523809601</v>
      </c>
      <c r="G3650">
        <v>-3.42809364548496E-2</v>
      </c>
      <c r="H3650" t="s">
        <v>81</v>
      </c>
    </row>
    <row r="3651" spans="1:8" x14ac:dyDescent="0.25">
      <c r="A3651" s="1">
        <v>44256</v>
      </c>
      <c r="B3651" t="s">
        <v>154</v>
      </c>
      <c r="C3651" t="s">
        <v>48</v>
      </c>
      <c r="D3651">
        <v>29</v>
      </c>
      <c r="E3651">
        <v>27.380952380952401</v>
      </c>
      <c r="F3651">
        <v>1.61904761904762</v>
      </c>
      <c r="G3651">
        <v>5.9130434782608599E-2</v>
      </c>
      <c r="H3651" t="s">
        <v>81</v>
      </c>
    </row>
    <row r="3652" spans="1:8" x14ac:dyDescent="0.25">
      <c r="A3652" s="1">
        <v>44256</v>
      </c>
      <c r="B3652" t="s">
        <v>154</v>
      </c>
      <c r="C3652" t="s">
        <v>50</v>
      </c>
      <c r="D3652">
        <v>96</v>
      </c>
      <c r="E3652">
        <v>101.857142857143</v>
      </c>
      <c r="F3652">
        <v>-5.8571428571428603</v>
      </c>
      <c r="G3652">
        <v>-5.7503506311360503E-2</v>
      </c>
      <c r="H3652" t="s">
        <v>81</v>
      </c>
    </row>
    <row r="3653" spans="1:8" x14ac:dyDescent="0.25">
      <c r="A3653" s="1">
        <v>44256</v>
      </c>
      <c r="B3653" t="s">
        <v>155</v>
      </c>
      <c r="C3653" t="s">
        <v>46</v>
      </c>
      <c r="D3653">
        <v>221</v>
      </c>
      <c r="E3653">
        <v>208.09523809523799</v>
      </c>
      <c r="F3653">
        <v>12.9047619047619</v>
      </c>
      <c r="G3653">
        <v>6.2013729977116697E-2</v>
      </c>
      <c r="H3653" t="s">
        <v>81</v>
      </c>
    </row>
    <row r="3654" spans="1:8" x14ac:dyDescent="0.25">
      <c r="A3654" s="1">
        <v>44256</v>
      </c>
      <c r="B3654" t="s">
        <v>155</v>
      </c>
      <c r="C3654" t="s">
        <v>47</v>
      </c>
      <c r="D3654">
        <v>186</v>
      </c>
      <c r="E3654">
        <v>225.61904761904799</v>
      </c>
      <c r="F3654">
        <v>-39.619047619047599</v>
      </c>
      <c r="G3654">
        <v>-0.17560151962853501</v>
      </c>
      <c r="H3654" t="s">
        <v>81</v>
      </c>
    </row>
    <row r="3655" spans="1:8" x14ac:dyDescent="0.25">
      <c r="A3655" s="1">
        <v>44256</v>
      </c>
      <c r="B3655" t="s">
        <v>155</v>
      </c>
      <c r="C3655" t="s">
        <v>48</v>
      </c>
      <c r="D3655">
        <v>134</v>
      </c>
      <c r="E3655">
        <v>142.38095238095201</v>
      </c>
      <c r="F3655">
        <v>-8.3809523809524098</v>
      </c>
      <c r="G3655">
        <v>-5.8862876254180803E-2</v>
      </c>
      <c r="H3655" t="s">
        <v>81</v>
      </c>
    </row>
    <row r="3656" spans="1:8" x14ac:dyDescent="0.25">
      <c r="A3656" s="1">
        <v>44256</v>
      </c>
      <c r="B3656" t="s">
        <v>155</v>
      </c>
      <c r="C3656" t="s">
        <v>50</v>
      </c>
      <c r="D3656">
        <v>321</v>
      </c>
      <c r="E3656">
        <v>309.95238095238102</v>
      </c>
      <c r="F3656">
        <v>11.047619047618999</v>
      </c>
      <c r="G3656">
        <v>3.5642955907205398E-2</v>
      </c>
      <c r="H3656" t="s">
        <v>81</v>
      </c>
    </row>
    <row r="3657" spans="1:8" x14ac:dyDescent="0.25">
      <c r="A3657" s="1">
        <v>44256</v>
      </c>
      <c r="B3657" t="s">
        <v>156</v>
      </c>
      <c r="C3657" t="s">
        <v>46</v>
      </c>
      <c r="D3657">
        <v>147</v>
      </c>
      <c r="E3657">
        <v>168.666666666667</v>
      </c>
      <c r="F3657">
        <v>-21.6666666666667</v>
      </c>
      <c r="G3657">
        <v>-0.12845849802371601</v>
      </c>
      <c r="H3657" t="s">
        <v>81</v>
      </c>
    </row>
    <row r="3658" spans="1:8" x14ac:dyDescent="0.25">
      <c r="A3658" s="1">
        <v>44256</v>
      </c>
      <c r="B3658" t="s">
        <v>156</v>
      </c>
      <c r="C3658" t="s">
        <v>47</v>
      </c>
      <c r="D3658">
        <v>120</v>
      </c>
      <c r="E3658">
        <v>155.52380952381</v>
      </c>
      <c r="F3658">
        <v>-35.523809523809497</v>
      </c>
      <c r="G3658">
        <v>-0.22841396203306799</v>
      </c>
      <c r="H3658" t="s">
        <v>81</v>
      </c>
    </row>
    <row r="3659" spans="1:8" x14ac:dyDescent="0.25">
      <c r="A3659" s="1">
        <v>44256</v>
      </c>
      <c r="B3659" t="s">
        <v>156</v>
      </c>
      <c r="C3659" t="s">
        <v>48</v>
      </c>
      <c r="D3659">
        <v>103</v>
      </c>
      <c r="E3659">
        <v>139.09523809523799</v>
      </c>
      <c r="F3659">
        <v>-36.095238095238102</v>
      </c>
      <c r="G3659">
        <v>-0.259500171174255</v>
      </c>
      <c r="H3659" t="s">
        <v>81</v>
      </c>
    </row>
    <row r="3660" spans="1:8" x14ac:dyDescent="0.25">
      <c r="A3660" s="1">
        <v>44256</v>
      </c>
      <c r="B3660" t="s">
        <v>156</v>
      </c>
      <c r="C3660" t="s">
        <v>50</v>
      </c>
      <c r="D3660">
        <v>347</v>
      </c>
      <c r="E3660">
        <v>338.42857142857099</v>
      </c>
      <c r="F3660">
        <v>8.5714285714285605</v>
      </c>
      <c r="G3660">
        <v>2.53271422541156E-2</v>
      </c>
      <c r="H3660" t="s">
        <v>81</v>
      </c>
    </row>
    <row r="3661" spans="1:8" x14ac:dyDescent="0.25">
      <c r="A3661" s="1">
        <v>44256</v>
      </c>
      <c r="B3661" t="s">
        <v>93</v>
      </c>
      <c r="C3661" t="s">
        <v>46</v>
      </c>
      <c r="D3661">
        <v>271</v>
      </c>
      <c r="E3661">
        <v>297.90476190476198</v>
      </c>
      <c r="F3661">
        <v>-26.904761904761902</v>
      </c>
      <c r="G3661">
        <v>-9.0313299232736594E-2</v>
      </c>
      <c r="H3661" t="s">
        <v>81</v>
      </c>
    </row>
    <row r="3662" spans="1:8" x14ac:dyDescent="0.25">
      <c r="A3662" s="1">
        <v>44256</v>
      </c>
      <c r="B3662" t="s">
        <v>93</v>
      </c>
      <c r="C3662" t="s">
        <v>47</v>
      </c>
      <c r="D3662">
        <v>182</v>
      </c>
      <c r="E3662">
        <v>231.09523809523799</v>
      </c>
      <c r="F3662">
        <v>-49.095238095238102</v>
      </c>
      <c r="G3662">
        <v>-0.21244590974654901</v>
      </c>
      <c r="H3662" t="s">
        <v>81</v>
      </c>
    </row>
    <row r="3663" spans="1:8" x14ac:dyDescent="0.25">
      <c r="A3663" s="1">
        <v>44256</v>
      </c>
      <c r="B3663" t="s">
        <v>93</v>
      </c>
      <c r="C3663" t="s">
        <v>48</v>
      </c>
      <c r="D3663">
        <v>156</v>
      </c>
      <c r="E3663">
        <v>205.90476190476201</v>
      </c>
      <c r="F3663">
        <v>-49.904761904761898</v>
      </c>
      <c r="G3663">
        <v>-0.242368177613321</v>
      </c>
      <c r="H3663" t="s">
        <v>81</v>
      </c>
    </row>
    <row r="3664" spans="1:8" x14ac:dyDescent="0.25">
      <c r="A3664" s="1">
        <v>44256</v>
      </c>
      <c r="B3664" t="s">
        <v>93</v>
      </c>
      <c r="C3664" t="s">
        <v>50</v>
      </c>
      <c r="D3664">
        <v>456</v>
      </c>
      <c r="E3664">
        <v>456.71428571428601</v>
      </c>
      <c r="F3664">
        <v>-0.71428571428577903</v>
      </c>
      <c r="G3664">
        <v>-1.5639662183298301E-3</v>
      </c>
      <c r="H3664" t="s">
        <v>81</v>
      </c>
    </row>
    <row r="3665" spans="1:8" x14ac:dyDescent="0.25">
      <c r="A3665" s="1">
        <v>44256</v>
      </c>
      <c r="B3665" t="s">
        <v>157</v>
      </c>
      <c r="C3665" t="s">
        <v>46</v>
      </c>
      <c r="D3665">
        <v>145</v>
      </c>
      <c r="E3665">
        <v>158.80952380952399</v>
      </c>
      <c r="F3665">
        <v>-13.8095238095238</v>
      </c>
      <c r="G3665">
        <v>-8.6956521739130502E-2</v>
      </c>
      <c r="H3665" t="s">
        <v>81</v>
      </c>
    </row>
    <row r="3666" spans="1:8" x14ac:dyDescent="0.25">
      <c r="A3666" s="1">
        <v>44256</v>
      </c>
      <c r="B3666" t="s">
        <v>157</v>
      </c>
      <c r="C3666" t="s">
        <v>47</v>
      </c>
      <c r="D3666">
        <v>109</v>
      </c>
      <c r="E3666">
        <v>98.571428571428598</v>
      </c>
      <c r="F3666">
        <v>10.4285714285714</v>
      </c>
      <c r="G3666">
        <v>0.105797101449275</v>
      </c>
      <c r="H3666" t="s">
        <v>81</v>
      </c>
    </row>
    <row r="3667" spans="1:8" x14ac:dyDescent="0.25">
      <c r="A3667" s="1">
        <v>44256</v>
      </c>
      <c r="B3667" t="s">
        <v>157</v>
      </c>
      <c r="C3667" t="s">
        <v>48</v>
      </c>
      <c r="D3667">
        <v>81</v>
      </c>
      <c r="E3667">
        <v>79.952380952381006</v>
      </c>
      <c r="F3667">
        <v>1.0476190476190399</v>
      </c>
      <c r="G3667">
        <v>1.3103037522334601E-2</v>
      </c>
      <c r="H3667" t="s">
        <v>81</v>
      </c>
    </row>
    <row r="3668" spans="1:8" x14ac:dyDescent="0.25">
      <c r="A3668" s="1">
        <v>44256</v>
      </c>
      <c r="B3668" t="s">
        <v>157</v>
      </c>
      <c r="C3668" t="s">
        <v>50</v>
      </c>
      <c r="D3668">
        <v>145</v>
      </c>
      <c r="E3668">
        <v>186.19047619047601</v>
      </c>
      <c r="F3668">
        <v>-41.190476190476197</v>
      </c>
      <c r="G3668">
        <v>-0.22122762148337599</v>
      </c>
      <c r="H3668" t="s">
        <v>81</v>
      </c>
    </row>
    <row r="3669" spans="1:8" x14ac:dyDescent="0.25">
      <c r="A3669" s="1">
        <v>44256</v>
      </c>
      <c r="B3669" t="s">
        <v>158</v>
      </c>
      <c r="C3669" t="s">
        <v>46</v>
      </c>
      <c r="D3669">
        <v>356</v>
      </c>
      <c r="E3669">
        <v>318.71428571428601</v>
      </c>
      <c r="F3669">
        <v>37.285714285714299</v>
      </c>
      <c r="G3669">
        <v>0.116987897803675</v>
      </c>
      <c r="H3669" t="s">
        <v>81</v>
      </c>
    </row>
    <row r="3670" spans="1:8" x14ac:dyDescent="0.25">
      <c r="A3670" s="1">
        <v>44256</v>
      </c>
      <c r="B3670" t="s">
        <v>158</v>
      </c>
      <c r="C3670" t="s">
        <v>47</v>
      </c>
      <c r="D3670">
        <v>125</v>
      </c>
      <c r="E3670">
        <v>139.09523809523799</v>
      </c>
      <c r="F3670">
        <v>-14.0952380952381</v>
      </c>
      <c r="G3670">
        <v>-0.101335159192058</v>
      </c>
      <c r="H3670" t="s">
        <v>81</v>
      </c>
    </row>
    <row r="3671" spans="1:8" x14ac:dyDescent="0.25">
      <c r="A3671" s="1">
        <v>44256</v>
      </c>
      <c r="B3671" t="s">
        <v>158</v>
      </c>
      <c r="C3671" t="s">
        <v>48</v>
      </c>
      <c r="D3671">
        <v>127</v>
      </c>
      <c r="E3671">
        <v>88.714285714285694</v>
      </c>
      <c r="F3671">
        <v>38.285714285714299</v>
      </c>
      <c r="G3671">
        <v>0.431561996779388</v>
      </c>
      <c r="H3671" t="s">
        <v>81</v>
      </c>
    </row>
    <row r="3672" spans="1:8" x14ac:dyDescent="0.25">
      <c r="A3672" s="1">
        <v>44256</v>
      </c>
      <c r="B3672" t="s">
        <v>158</v>
      </c>
      <c r="C3672" t="s">
        <v>50</v>
      </c>
      <c r="D3672">
        <v>168</v>
      </c>
      <c r="E3672">
        <v>155.52380952381</v>
      </c>
      <c r="F3672">
        <v>12.476190476190499</v>
      </c>
      <c r="G3672">
        <v>8.0220453153704699E-2</v>
      </c>
      <c r="H3672" t="s">
        <v>81</v>
      </c>
    </row>
    <row r="3673" spans="1:8" x14ac:dyDescent="0.25">
      <c r="A3673" s="1">
        <v>44256</v>
      </c>
      <c r="B3673" t="s">
        <v>94</v>
      </c>
      <c r="C3673" t="s">
        <v>46</v>
      </c>
      <c r="D3673">
        <v>271</v>
      </c>
      <c r="E3673">
        <v>283.66666666666703</v>
      </c>
      <c r="F3673">
        <v>-12.6666666666667</v>
      </c>
      <c r="G3673">
        <v>-4.4653349001175201E-2</v>
      </c>
      <c r="H3673" t="s">
        <v>81</v>
      </c>
    </row>
    <row r="3674" spans="1:8" x14ac:dyDescent="0.25">
      <c r="A3674" s="1">
        <v>44256</v>
      </c>
      <c r="B3674" t="s">
        <v>94</v>
      </c>
      <c r="C3674" t="s">
        <v>47</v>
      </c>
      <c r="D3674">
        <v>637</v>
      </c>
      <c r="E3674">
        <v>969.28571428571399</v>
      </c>
      <c r="F3674">
        <v>-332.28571428571399</v>
      </c>
      <c r="G3674">
        <v>-0.34281503316138501</v>
      </c>
      <c r="H3674" t="s">
        <v>81</v>
      </c>
    </row>
    <row r="3675" spans="1:8" x14ac:dyDescent="0.25">
      <c r="A3675" s="1">
        <v>44256</v>
      </c>
      <c r="B3675" t="s">
        <v>94</v>
      </c>
      <c r="C3675" t="s">
        <v>48</v>
      </c>
      <c r="D3675">
        <v>309</v>
      </c>
      <c r="E3675">
        <v>336.23809523809501</v>
      </c>
      <c r="F3675">
        <v>-27.238095238095301</v>
      </c>
      <c r="G3675">
        <v>-8.1008355756975098E-2</v>
      </c>
      <c r="H3675" t="s">
        <v>81</v>
      </c>
    </row>
    <row r="3676" spans="1:8" x14ac:dyDescent="0.25">
      <c r="A3676" s="1">
        <v>44256</v>
      </c>
      <c r="B3676" t="s">
        <v>94</v>
      </c>
      <c r="C3676" t="s">
        <v>50</v>
      </c>
      <c r="D3676">
        <v>2028</v>
      </c>
      <c r="E3676">
        <v>2369</v>
      </c>
      <c r="F3676">
        <v>-341</v>
      </c>
      <c r="G3676">
        <v>-0.143942591810891</v>
      </c>
      <c r="H3676" t="s">
        <v>81</v>
      </c>
    </row>
    <row r="3677" spans="1:8" x14ac:dyDescent="0.25">
      <c r="A3677" s="1">
        <v>44256</v>
      </c>
      <c r="B3677" t="s">
        <v>159</v>
      </c>
      <c r="C3677" t="s">
        <v>46</v>
      </c>
      <c r="D3677">
        <v>124</v>
      </c>
      <c r="E3677">
        <v>129.23809523809501</v>
      </c>
      <c r="F3677">
        <v>-5.2380952380952399</v>
      </c>
      <c r="G3677">
        <v>-4.0530582166543899E-2</v>
      </c>
      <c r="H3677" t="s">
        <v>81</v>
      </c>
    </row>
    <row r="3678" spans="1:8" x14ac:dyDescent="0.25">
      <c r="A3678" s="1">
        <v>44256</v>
      </c>
      <c r="B3678" t="s">
        <v>159</v>
      </c>
      <c r="C3678" t="s">
        <v>47</v>
      </c>
      <c r="D3678">
        <v>62</v>
      </c>
      <c r="E3678">
        <v>75.571428571428598</v>
      </c>
      <c r="F3678">
        <v>-13.5714285714286</v>
      </c>
      <c r="G3678">
        <v>-0.17958412098298701</v>
      </c>
      <c r="H3678" t="s">
        <v>81</v>
      </c>
    </row>
    <row r="3679" spans="1:8" x14ac:dyDescent="0.25">
      <c r="A3679" s="1">
        <v>44256</v>
      </c>
      <c r="B3679" t="s">
        <v>159</v>
      </c>
      <c r="C3679" t="s">
        <v>48</v>
      </c>
      <c r="D3679">
        <v>53</v>
      </c>
      <c r="E3679">
        <v>66.809523809523796</v>
      </c>
      <c r="F3679">
        <v>-13.8095238095238</v>
      </c>
      <c r="G3679">
        <v>-0.20669992872416301</v>
      </c>
      <c r="H3679" t="s">
        <v>81</v>
      </c>
    </row>
    <row r="3680" spans="1:8" x14ac:dyDescent="0.25">
      <c r="A3680" s="1">
        <v>44256</v>
      </c>
      <c r="B3680" t="s">
        <v>159</v>
      </c>
      <c r="C3680" t="s">
        <v>50</v>
      </c>
      <c r="D3680">
        <v>109</v>
      </c>
      <c r="E3680">
        <v>118.28571428571399</v>
      </c>
      <c r="F3680">
        <v>-9.28571428571429</v>
      </c>
      <c r="G3680">
        <v>-7.85024154589372E-2</v>
      </c>
      <c r="H3680" t="s">
        <v>81</v>
      </c>
    </row>
    <row r="3681" spans="1:8" x14ac:dyDescent="0.25">
      <c r="A3681" s="1">
        <v>44256</v>
      </c>
      <c r="B3681" t="s">
        <v>160</v>
      </c>
      <c r="C3681" t="s">
        <v>46</v>
      </c>
      <c r="D3681">
        <v>22</v>
      </c>
      <c r="E3681">
        <v>12.047619047618999</v>
      </c>
      <c r="F3681">
        <v>9.9523809523809508</v>
      </c>
      <c r="G3681">
        <v>0.82608695652173902</v>
      </c>
      <c r="H3681" t="s">
        <v>81</v>
      </c>
    </row>
    <row r="3682" spans="1:8" x14ac:dyDescent="0.25">
      <c r="A3682" s="1">
        <v>44256</v>
      </c>
      <c r="B3682" t="s">
        <v>160</v>
      </c>
      <c r="C3682" t="s">
        <v>47</v>
      </c>
      <c r="D3682">
        <v>32</v>
      </c>
      <c r="E3682">
        <v>39.428571428571402</v>
      </c>
      <c r="F3682">
        <v>-7.4285714285714297</v>
      </c>
      <c r="G3682">
        <v>-0.188405797101449</v>
      </c>
      <c r="H3682" t="s">
        <v>81</v>
      </c>
    </row>
    <row r="3683" spans="1:8" x14ac:dyDescent="0.25">
      <c r="A3683" s="1">
        <v>44256</v>
      </c>
      <c r="B3683" t="s">
        <v>160</v>
      </c>
      <c r="C3683" t="s">
        <v>48</v>
      </c>
      <c r="D3683">
        <v>25</v>
      </c>
      <c r="E3683">
        <v>18.619047619047599</v>
      </c>
      <c r="F3683">
        <v>6.3809523809523796</v>
      </c>
      <c r="G3683">
        <v>0.34271099744245498</v>
      </c>
      <c r="H3683" t="s">
        <v>81</v>
      </c>
    </row>
    <row r="3684" spans="1:8" x14ac:dyDescent="0.25">
      <c r="A3684" s="1">
        <v>44256</v>
      </c>
      <c r="B3684" t="s">
        <v>160</v>
      </c>
      <c r="C3684" t="s">
        <v>50</v>
      </c>
      <c r="D3684">
        <v>97</v>
      </c>
      <c r="E3684">
        <v>117.19047619047601</v>
      </c>
      <c r="F3684">
        <v>-20.1904761904762</v>
      </c>
      <c r="G3684">
        <v>-0.17228768793173499</v>
      </c>
      <c r="H3684" t="s">
        <v>81</v>
      </c>
    </row>
    <row r="3685" spans="1:8" x14ac:dyDescent="0.25">
      <c r="A3685" s="1">
        <v>44256</v>
      </c>
      <c r="B3685" t="s">
        <v>13</v>
      </c>
      <c r="C3685" t="s">
        <v>46</v>
      </c>
      <c r="D3685">
        <v>217</v>
      </c>
      <c r="E3685">
        <v>202.61904761904799</v>
      </c>
      <c r="F3685">
        <v>14.380952380952399</v>
      </c>
      <c r="G3685">
        <v>7.0975323149236005E-2</v>
      </c>
      <c r="H3685" t="s">
        <v>81</v>
      </c>
    </row>
    <row r="3686" spans="1:8" x14ac:dyDescent="0.25">
      <c r="A3686" s="1">
        <v>44256</v>
      </c>
      <c r="B3686" t="s">
        <v>13</v>
      </c>
      <c r="C3686" t="s">
        <v>47</v>
      </c>
      <c r="D3686">
        <v>91</v>
      </c>
      <c r="E3686">
        <v>111.71428571428601</v>
      </c>
      <c r="F3686">
        <v>-20.714285714285701</v>
      </c>
      <c r="G3686">
        <v>-0.18542199488491101</v>
      </c>
      <c r="H3686" t="s">
        <v>81</v>
      </c>
    </row>
    <row r="3687" spans="1:8" x14ac:dyDescent="0.25">
      <c r="A3687" s="1">
        <v>44256</v>
      </c>
      <c r="B3687" t="s">
        <v>13</v>
      </c>
      <c r="C3687" t="s">
        <v>48</v>
      </c>
      <c r="D3687">
        <v>73</v>
      </c>
      <c r="E3687">
        <v>86.523809523809504</v>
      </c>
      <c r="F3687">
        <v>-13.523809523809501</v>
      </c>
      <c r="G3687">
        <v>-0.156301596037424</v>
      </c>
      <c r="H3687" t="s">
        <v>81</v>
      </c>
    </row>
    <row r="3688" spans="1:8" x14ac:dyDescent="0.25">
      <c r="A3688" s="1">
        <v>44256</v>
      </c>
      <c r="B3688" t="s">
        <v>13</v>
      </c>
      <c r="C3688" t="s">
        <v>50</v>
      </c>
      <c r="D3688">
        <v>113</v>
      </c>
      <c r="E3688">
        <v>85.428571428571402</v>
      </c>
      <c r="F3688">
        <v>27.571428571428601</v>
      </c>
      <c r="G3688">
        <v>0.32274247491638802</v>
      </c>
      <c r="H3688" t="s">
        <v>81</v>
      </c>
    </row>
    <row r="3689" spans="1:8" x14ac:dyDescent="0.25">
      <c r="A3689" s="1">
        <v>44256</v>
      </c>
      <c r="B3689" t="s">
        <v>95</v>
      </c>
      <c r="C3689" t="s">
        <v>46</v>
      </c>
      <c r="D3689">
        <v>736</v>
      </c>
      <c r="E3689">
        <v>683.42857142857099</v>
      </c>
      <c r="F3689">
        <v>52.571428571428598</v>
      </c>
      <c r="G3689">
        <v>7.69230769230769E-2</v>
      </c>
      <c r="H3689" t="s">
        <v>81</v>
      </c>
    </row>
    <row r="3690" spans="1:8" x14ac:dyDescent="0.25">
      <c r="A3690" s="1">
        <v>44256</v>
      </c>
      <c r="B3690" t="s">
        <v>95</v>
      </c>
      <c r="C3690" t="s">
        <v>47</v>
      </c>
      <c r="D3690">
        <v>260</v>
      </c>
      <c r="E3690">
        <v>341.71428571428601</v>
      </c>
      <c r="F3690">
        <v>-81.714285714285694</v>
      </c>
      <c r="G3690">
        <v>-0.23913043478260901</v>
      </c>
      <c r="H3690" t="s">
        <v>81</v>
      </c>
    </row>
    <row r="3691" spans="1:8" x14ac:dyDescent="0.25">
      <c r="A3691" s="1">
        <v>44256</v>
      </c>
      <c r="B3691" t="s">
        <v>95</v>
      </c>
      <c r="C3691" t="s">
        <v>48</v>
      </c>
      <c r="D3691">
        <v>308</v>
      </c>
      <c r="E3691">
        <v>221.23809523809501</v>
      </c>
      <c r="F3691">
        <v>86.761904761904702</v>
      </c>
      <c r="G3691">
        <v>0.39216530348687001</v>
      </c>
      <c r="H3691" t="s">
        <v>81</v>
      </c>
    </row>
    <row r="3692" spans="1:8" x14ac:dyDescent="0.25">
      <c r="A3692" s="1">
        <v>44256</v>
      </c>
      <c r="B3692" t="s">
        <v>95</v>
      </c>
      <c r="C3692" t="s">
        <v>50</v>
      </c>
      <c r="D3692">
        <v>301</v>
      </c>
      <c r="E3692">
        <v>293.52380952380997</v>
      </c>
      <c r="F3692">
        <v>7.4761904761904203</v>
      </c>
      <c r="G3692">
        <v>2.54704737183645E-2</v>
      </c>
      <c r="H3692" t="s">
        <v>81</v>
      </c>
    </row>
    <row r="3693" spans="1:8" x14ac:dyDescent="0.25">
      <c r="A3693" s="1">
        <v>44256</v>
      </c>
      <c r="B3693" t="s">
        <v>96</v>
      </c>
      <c r="C3693" t="s">
        <v>46</v>
      </c>
      <c r="D3693">
        <v>411</v>
      </c>
      <c r="E3693">
        <v>361.42857142857099</v>
      </c>
      <c r="F3693">
        <v>49.571428571428598</v>
      </c>
      <c r="G3693">
        <v>0.137154150197628</v>
      </c>
      <c r="H3693" t="s">
        <v>81</v>
      </c>
    </row>
    <row r="3694" spans="1:8" x14ac:dyDescent="0.25">
      <c r="A3694" s="1">
        <v>44256</v>
      </c>
      <c r="B3694" t="s">
        <v>96</v>
      </c>
      <c r="C3694" t="s">
        <v>47</v>
      </c>
      <c r="D3694">
        <v>440</v>
      </c>
      <c r="E3694">
        <v>619.90476190476204</v>
      </c>
      <c r="F3694">
        <v>-179.90476190476201</v>
      </c>
      <c r="G3694">
        <v>-0.29021355046858199</v>
      </c>
      <c r="H3694" t="s">
        <v>81</v>
      </c>
    </row>
    <row r="3695" spans="1:8" x14ac:dyDescent="0.25">
      <c r="A3695" s="1">
        <v>44256</v>
      </c>
      <c r="B3695" t="s">
        <v>96</v>
      </c>
      <c r="C3695" t="s">
        <v>48</v>
      </c>
      <c r="D3695">
        <v>345</v>
      </c>
      <c r="E3695">
        <v>296.80952380952402</v>
      </c>
      <c r="F3695">
        <v>48.190476190476097</v>
      </c>
      <c r="G3695">
        <v>0.16236162361623599</v>
      </c>
      <c r="H3695" t="s">
        <v>81</v>
      </c>
    </row>
    <row r="3696" spans="1:8" x14ac:dyDescent="0.25">
      <c r="A3696" s="1">
        <v>44256</v>
      </c>
      <c r="B3696" t="s">
        <v>96</v>
      </c>
      <c r="C3696" t="s">
        <v>50</v>
      </c>
      <c r="D3696">
        <v>743</v>
      </c>
      <c r="E3696">
        <v>738.19047619047603</v>
      </c>
      <c r="F3696">
        <v>4.80952380952374</v>
      </c>
      <c r="G3696">
        <v>6.5152883498902402E-3</v>
      </c>
      <c r="H3696" t="s">
        <v>81</v>
      </c>
    </row>
    <row r="3697" spans="1:8" x14ac:dyDescent="0.25">
      <c r="A3697" s="1">
        <v>44256</v>
      </c>
      <c r="B3697" t="s">
        <v>161</v>
      </c>
      <c r="C3697" t="s">
        <v>46</v>
      </c>
      <c r="D3697">
        <v>61</v>
      </c>
      <c r="E3697">
        <v>66.809523809523796</v>
      </c>
      <c r="F3697">
        <v>-5.8095238095238102</v>
      </c>
      <c r="G3697">
        <v>-8.6956521739130405E-2</v>
      </c>
      <c r="H3697" t="s">
        <v>81</v>
      </c>
    </row>
    <row r="3698" spans="1:8" x14ac:dyDescent="0.25">
      <c r="A3698" s="1">
        <v>44256</v>
      </c>
      <c r="B3698" t="s">
        <v>161</v>
      </c>
      <c r="C3698" t="s">
        <v>47</v>
      </c>
      <c r="D3698">
        <v>146</v>
      </c>
      <c r="E3698">
        <v>152.23809523809501</v>
      </c>
      <c r="F3698">
        <v>-6.2380952380952399</v>
      </c>
      <c r="G3698">
        <v>-4.0975914920237701E-2</v>
      </c>
      <c r="H3698" t="s">
        <v>81</v>
      </c>
    </row>
    <row r="3699" spans="1:8" x14ac:dyDescent="0.25">
      <c r="A3699" s="1">
        <v>44256</v>
      </c>
      <c r="B3699" t="s">
        <v>161</v>
      </c>
      <c r="C3699" t="s">
        <v>48</v>
      </c>
      <c r="D3699">
        <v>79</v>
      </c>
      <c r="E3699">
        <v>55.857142857142897</v>
      </c>
      <c r="F3699">
        <v>23.1428571428571</v>
      </c>
      <c r="G3699">
        <v>0.41432225063938599</v>
      </c>
      <c r="H3699" t="s">
        <v>81</v>
      </c>
    </row>
    <row r="3700" spans="1:8" x14ac:dyDescent="0.25">
      <c r="A3700" s="1">
        <v>44256</v>
      </c>
      <c r="B3700" t="s">
        <v>161</v>
      </c>
      <c r="C3700" t="s">
        <v>50</v>
      </c>
      <c r="D3700">
        <v>450</v>
      </c>
      <c r="E3700">
        <v>431.52380952380997</v>
      </c>
      <c r="F3700">
        <v>18.4761904761904</v>
      </c>
      <c r="G3700">
        <v>4.2816155374089497E-2</v>
      </c>
      <c r="H3700" t="s">
        <v>81</v>
      </c>
    </row>
    <row r="3701" spans="1:8" x14ac:dyDescent="0.25">
      <c r="A3701" s="1">
        <v>43466</v>
      </c>
      <c r="B3701" t="s">
        <v>80</v>
      </c>
      <c r="C3701" t="s">
        <v>9</v>
      </c>
      <c r="D3701">
        <v>4819</v>
      </c>
      <c r="E3701">
        <v>4819</v>
      </c>
      <c r="F3701">
        <v>0</v>
      </c>
      <c r="G3701">
        <v>0</v>
      </c>
      <c r="H3701" t="s">
        <v>82</v>
      </c>
    </row>
    <row r="3702" spans="1:8" x14ac:dyDescent="0.25">
      <c r="A3702" s="1">
        <v>43466</v>
      </c>
      <c r="B3702" t="s">
        <v>80</v>
      </c>
      <c r="C3702" t="s">
        <v>10</v>
      </c>
      <c r="D3702">
        <v>3285</v>
      </c>
      <c r="E3702">
        <v>3285</v>
      </c>
      <c r="F3702">
        <v>0</v>
      </c>
      <c r="G3702">
        <v>0</v>
      </c>
      <c r="H3702" t="s">
        <v>82</v>
      </c>
    </row>
    <row r="3703" spans="1:8" x14ac:dyDescent="0.25">
      <c r="A3703" s="1">
        <v>43466</v>
      </c>
      <c r="B3703" t="s">
        <v>80</v>
      </c>
      <c r="C3703" t="s">
        <v>11</v>
      </c>
      <c r="D3703">
        <v>3291</v>
      </c>
      <c r="E3703">
        <v>3291</v>
      </c>
      <c r="F3703">
        <v>0</v>
      </c>
      <c r="G3703">
        <v>0</v>
      </c>
      <c r="H3703" t="s">
        <v>82</v>
      </c>
    </row>
    <row r="3704" spans="1:8" x14ac:dyDescent="0.25">
      <c r="A3704" s="1">
        <v>43466</v>
      </c>
      <c r="B3704" t="s">
        <v>80</v>
      </c>
      <c r="C3704" t="s">
        <v>12</v>
      </c>
      <c r="D3704">
        <v>3442</v>
      </c>
      <c r="E3704">
        <v>3442</v>
      </c>
      <c r="F3704">
        <v>0</v>
      </c>
      <c r="G3704">
        <v>0</v>
      </c>
      <c r="H3704" t="s">
        <v>82</v>
      </c>
    </row>
    <row r="3705" spans="1:8" x14ac:dyDescent="0.25">
      <c r="A3705" s="1">
        <v>43466</v>
      </c>
      <c r="B3705" t="s">
        <v>80</v>
      </c>
      <c r="C3705" t="s">
        <v>13</v>
      </c>
      <c r="D3705">
        <v>5185</v>
      </c>
      <c r="E3705">
        <v>5185</v>
      </c>
      <c r="F3705">
        <v>0</v>
      </c>
      <c r="G3705">
        <v>0</v>
      </c>
      <c r="H3705" t="s">
        <v>82</v>
      </c>
    </row>
    <row r="3706" spans="1:8" x14ac:dyDescent="0.25">
      <c r="A3706" s="1">
        <v>43466</v>
      </c>
      <c r="B3706" t="s">
        <v>145</v>
      </c>
      <c r="C3706" t="s">
        <v>9</v>
      </c>
      <c r="D3706">
        <v>210</v>
      </c>
      <c r="E3706">
        <v>210</v>
      </c>
      <c r="F3706">
        <v>0</v>
      </c>
      <c r="G3706">
        <v>0</v>
      </c>
      <c r="H3706" t="s">
        <v>82</v>
      </c>
    </row>
    <row r="3707" spans="1:8" x14ac:dyDescent="0.25">
      <c r="A3707" s="1">
        <v>43466</v>
      </c>
      <c r="B3707" t="s">
        <v>145</v>
      </c>
      <c r="C3707" t="s">
        <v>10</v>
      </c>
      <c r="D3707">
        <v>142</v>
      </c>
      <c r="E3707">
        <v>142</v>
      </c>
      <c r="F3707">
        <v>0</v>
      </c>
      <c r="G3707">
        <v>0</v>
      </c>
      <c r="H3707" t="s">
        <v>82</v>
      </c>
    </row>
    <row r="3708" spans="1:8" x14ac:dyDescent="0.25">
      <c r="A3708" s="1">
        <v>43466</v>
      </c>
      <c r="B3708" t="s">
        <v>145</v>
      </c>
      <c r="C3708" t="s">
        <v>11</v>
      </c>
      <c r="D3708">
        <v>58</v>
      </c>
      <c r="E3708">
        <v>58</v>
      </c>
      <c r="F3708">
        <v>0</v>
      </c>
      <c r="G3708">
        <v>0</v>
      </c>
      <c r="H3708" t="s">
        <v>82</v>
      </c>
    </row>
    <row r="3709" spans="1:8" x14ac:dyDescent="0.25">
      <c r="A3709" s="1">
        <v>43466</v>
      </c>
      <c r="B3709" t="s">
        <v>145</v>
      </c>
      <c r="C3709" t="s">
        <v>12</v>
      </c>
      <c r="D3709">
        <v>26</v>
      </c>
      <c r="E3709">
        <v>26</v>
      </c>
      <c r="F3709">
        <v>0</v>
      </c>
      <c r="G3709">
        <v>0</v>
      </c>
      <c r="H3709" t="s">
        <v>82</v>
      </c>
    </row>
    <row r="3710" spans="1:8" x14ac:dyDescent="0.25">
      <c r="A3710" s="1">
        <v>43466</v>
      </c>
      <c r="B3710" t="s">
        <v>145</v>
      </c>
      <c r="C3710" t="s">
        <v>13</v>
      </c>
      <c r="D3710">
        <v>402</v>
      </c>
      <c r="E3710">
        <v>402</v>
      </c>
      <c r="F3710">
        <v>0</v>
      </c>
      <c r="G3710">
        <v>0</v>
      </c>
      <c r="H3710" t="s">
        <v>82</v>
      </c>
    </row>
    <row r="3711" spans="1:8" x14ac:dyDescent="0.25">
      <c r="A3711" s="1">
        <v>43466</v>
      </c>
      <c r="B3711" t="s">
        <v>85</v>
      </c>
      <c r="C3711" t="s">
        <v>9</v>
      </c>
      <c r="D3711">
        <v>1109</v>
      </c>
      <c r="E3711">
        <v>1109</v>
      </c>
      <c r="F3711">
        <v>0</v>
      </c>
      <c r="G3711">
        <v>0</v>
      </c>
      <c r="H3711" t="s">
        <v>82</v>
      </c>
    </row>
    <row r="3712" spans="1:8" x14ac:dyDescent="0.25">
      <c r="A3712" s="1">
        <v>43466</v>
      </c>
      <c r="B3712" t="s">
        <v>85</v>
      </c>
      <c r="C3712" t="s">
        <v>10</v>
      </c>
      <c r="D3712">
        <v>1195</v>
      </c>
      <c r="E3712">
        <v>1195</v>
      </c>
      <c r="F3712">
        <v>0</v>
      </c>
      <c r="G3712">
        <v>0</v>
      </c>
      <c r="H3712" t="s">
        <v>82</v>
      </c>
    </row>
    <row r="3713" spans="1:8" x14ac:dyDescent="0.25">
      <c r="A3713" s="1">
        <v>43466</v>
      </c>
      <c r="B3713" t="s">
        <v>85</v>
      </c>
      <c r="C3713" t="s">
        <v>11</v>
      </c>
      <c r="D3713">
        <v>253</v>
      </c>
      <c r="E3713">
        <v>253</v>
      </c>
      <c r="F3713">
        <v>0</v>
      </c>
      <c r="G3713">
        <v>0</v>
      </c>
      <c r="H3713" t="s">
        <v>82</v>
      </c>
    </row>
    <row r="3714" spans="1:8" x14ac:dyDescent="0.25">
      <c r="A3714" s="1">
        <v>43466</v>
      </c>
      <c r="B3714" t="s">
        <v>85</v>
      </c>
      <c r="C3714" t="s">
        <v>12</v>
      </c>
      <c r="D3714">
        <v>111</v>
      </c>
      <c r="E3714">
        <v>111</v>
      </c>
      <c r="F3714">
        <v>0</v>
      </c>
      <c r="G3714">
        <v>0</v>
      </c>
      <c r="H3714" t="s">
        <v>82</v>
      </c>
    </row>
    <row r="3715" spans="1:8" x14ac:dyDescent="0.25">
      <c r="A3715" s="1">
        <v>43466</v>
      </c>
      <c r="B3715" t="s">
        <v>85</v>
      </c>
      <c r="C3715" t="s">
        <v>13</v>
      </c>
      <c r="D3715">
        <v>792</v>
      </c>
      <c r="E3715">
        <v>792</v>
      </c>
      <c r="F3715">
        <v>0</v>
      </c>
      <c r="G3715">
        <v>0</v>
      </c>
      <c r="H3715" t="s">
        <v>82</v>
      </c>
    </row>
    <row r="3716" spans="1:8" x14ac:dyDescent="0.25">
      <c r="A3716" s="1">
        <v>43466</v>
      </c>
      <c r="B3716" t="s">
        <v>86</v>
      </c>
      <c r="C3716" t="s">
        <v>9</v>
      </c>
      <c r="D3716">
        <v>479</v>
      </c>
      <c r="E3716">
        <v>479</v>
      </c>
      <c r="F3716">
        <v>0</v>
      </c>
      <c r="G3716">
        <v>0</v>
      </c>
      <c r="H3716" t="s">
        <v>82</v>
      </c>
    </row>
    <row r="3717" spans="1:8" x14ac:dyDescent="0.25">
      <c r="A3717" s="1">
        <v>43466</v>
      </c>
      <c r="B3717" t="s">
        <v>86</v>
      </c>
      <c r="C3717" t="s">
        <v>10</v>
      </c>
      <c r="D3717">
        <v>616</v>
      </c>
      <c r="E3717">
        <v>616</v>
      </c>
      <c r="F3717">
        <v>0</v>
      </c>
      <c r="G3717">
        <v>0</v>
      </c>
      <c r="H3717" t="s">
        <v>82</v>
      </c>
    </row>
    <row r="3718" spans="1:8" x14ac:dyDescent="0.25">
      <c r="A3718" s="1">
        <v>43466</v>
      </c>
      <c r="B3718" t="s">
        <v>86</v>
      </c>
      <c r="C3718" t="s">
        <v>11</v>
      </c>
      <c r="D3718">
        <v>714</v>
      </c>
      <c r="E3718">
        <v>714</v>
      </c>
      <c r="F3718">
        <v>0</v>
      </c>
      <c r="G3718">
        <v>0</v>
      </c>
      <c r="H3718" t="s">
        <v>82</v>
      </c>
    </row>
    <row r="3719" spans="1:8" x14ac:dyDescent="0.25">
      <c r="A3719" s="1">
        <v>43466</v>
      </c>
      <c r="B3719" t="s">
        <v>86</v>
      </c>
      <c r="C3719" t="s">
        <v>12</v>
      </c>
      <c r="D3719">
        <v>452</v>
      </c>
      <c r="E3719">
        <v>452</v>
      </c>
      <c r="F3719">
        <v>0</v>
      </c>
      <c r="G3719">
        <v>0</v>
      </c>
      <c r="H3719" t="s">
        <v>82</v>
      </c>
    </row>
    <row r="3720" spans="1:8" x14ac:dyDescent="0.25">
      <c r="A3720" s="1">
        <v>43466</v>
      </c>
      <c r="B3720" t="s">
        <v>86</v>
      </c>
      <c r="C3720" t="s">
        <v>13</v>
      </c>
      <c r="D3720">
        <v>548</v>
      </c>
      <c r="E3720">
        <v>548</v>
      </c>
      <c r="F3720">
        <v>0</v>
      </c>
      <c r="G3720">
        <v>0</v>
      </c>
      <c r="H3720" t="s">
        <v>82</v>
      </c>
    </row>
    <row r="3721" spans="1:8" x14ac:dyDescent="0.25">
      <c r="A3721" s="1">
        <v>43466</v>
      </c>
      <c r="B3721" t="s">
        <v>88</v>
      </c>
      <c r="C3721" t="s">
        <v>9</v>
      </c>
      <c r="D3721">
        <v>480</v>
      </c>
      <c r="E3721">
        <v>480</v>
      </c>
      <c r="F3721">
        <v>0</v>
      </c>
      <c r="G3721">
        <v>0</v>
      </c>
      <c r="H3721" t="s">
        <v>82</v>
      </c>
    </row>
    <row r="3722" spans="1:8" x14ac:dyDescent="0.25">
      <c r="A3722" s="1">
        <v>43466</v>
      </c>
      <c r="B3722" t="s">
        <v>88</v>
      </c>
      <c r="C3722" t="s">
        <v>10</v>
      </c>
      <c r="D3722">
        <v>63</v>
      </c>
      <c r="E3722">
        <v>63</v>
      </c>
      <c r="F3722">
        <v>0</v>
      </c>
      <c r="G3722">
        <v>0</v>
      </c>
      <c r="H3722" t="s">
        <v>82</v>
      </c>
    </row>
    <row r="3723" spans="1:8" x14ac:dyDescent="0.25">
      <c r="A3723" s="1">
        <v>43466</v>
      </c>
      <c r="B3723" t="s">
        <v>88</v>
      </c>
      <c r="C3723" t="s">
        <v>11</v>
      </c>
      <c r="D3723">
        <v>163</v>
      </c>
      <c r="E3723">
        <v>163</v>
      </c>
      <c r="F3723">
        <v>0</v>
      </c>
      <c r="G3723">
        <v>0</v>
      </c>
      <c r="H3723" t="s">
        <v>82</v>
      </c>
    </row>
    <row r="3724" spans="1:8" x14ac:dyDescent="0.25">
      <c r="A3724" s="1">
        <v>43466</v>
      </c>
      <c r="B3724" t="s">
        <v>88</v>
      </c>
      <c r="C3724" t="s">
        <v>12</v>
      </c>
      <c r="D3724">
        <v>111</v>
      </c>
      <c r="E3724">
        <v>111</v>
      </c>
      <c r="F3724">
        <v>0</v>
      </c>
      <c r="G3724">
        <v>0</v>
      </c>
      <c r="H3724" t="s">
        <v>82</v>
      </c>
    </row>
    <row r="3725" spans="1:8" x14ac:dyDescent="0.25">
      <c r="A3725" s="1">
        <v>43466</v>
      </c>
      <c r="B3725" t="s">
        <v>88</v>
      </c>
      <c r="C3725" t="s">
        <v>13</v>
      </c>
      <c r="D3725">
        <v>272</v>
      </c>
      <c r="E3725">
        <v>272</v>
      </c>
      <c r="F3725">
        <v>0</v>
      </c>
      <c r="G3725">
        <v>0</v>
      </c>
      <c r="H3725" t="s">
        <v>82</v>
      </c>
    </row>
    <row r="3726" spans="1:8" x14ac:dyDescent="0.25">
      <c r="A3726" s="1">
        <v>43466</v>
      </c>
      <c r="B3726" t="s">
        <v>89</v>
      </c>
      <c r="C3726" t="s">
        <v>9</v>
      </c>
      <c r="D3726">
        <v>88</v>
      </c>
      <c r="E3726">
        <v>88</v>
      </c>
      <c r="F3726">
        <v>0</v>
      </c>
      <c r="G3726">
        <v>0</v>
      </c>
      <c r="H3726" t="s">
        <v>82</v>
      </c>
    </row>
    <row r="3727" spans="1:8" x14ac:dyDescent="0.25">
      <c r="A3727" s="1">
        <v>43466</v>
      </c>
      <c r="B3727" t="s">
        <v>89</v>
      </c>
      <c r="C3727" t="s">
        <v>10</v>
      </c>
      <c r="D3727">
        <v>86</v>
      </c>
      <c r="E3727">
        <v>86</v>
      </c>
      <c r="F3727">
        <v>0</v>
      </c>
      <c r="G3727">
        <v>0</v>
      </c>
      <c r="H3727" t="s">
        <v>82</v>
      </c>
    </row>
    <row r="3728" spans="1:8" x14ac:dyDescent="0.25">
      <c r="A3728" s="1">
        <v>43466</v>
      </c>
      <c r="B3728" t="s">
        <v>89</v>
      </c>
      <c r="C3728" t="s">
        <v>11</v>
      </c>
      <c r="D3728">
        <v>121</v>
      </c>
      <c r="E3728">
        <v>121</v>
      </c>
      <c r="F3728">
        <v>0</v>
      </c>
      <c r="G3728">
        <v>0</v>
      </c>
      <c r="H3728" t="s">
        <v>82</v>
      </c>
    </row>
    <row r="3729" spans="1:8" x14ac:dyDescent="0.25">
      <c r="A3729" s="1">
        <v>43466</v>
      </c>
      <c r="B3729" t="s">
        <v>89</v>
      </c>
      <c r="C3729" t="s">
        <v>12</v>
      </c>
      <c r="D3729">
        <v>216</v>
      </c>
      <c r="E3729">
        <v>216</v>
      </c>
      <c r="F3729">
        <v>0</v>
      </c>
      <c r="G3729">
        <v>0</v>
      </c>
      <c r="H3729" t="s">
        <v>82</v>
      </c>
    </row>
    <row r="3730" spans="1:8" x14ac:dyDescent="0.25">
      <c r="A3730" s="1">
        <v>43466</v>
      </c>
      <c r="B3730" t="s">
        <v>89</v>
      </c>
      <c r="C3730" t="s">
        <v>13</v>
      </c>
      <c r="D3730">
        <v>525</v>
      </c>
      <c r="E3730">
        <v>525</v>
      </c>
      <c r="F3730">
        <v>0</v>
      </c>
      <c r="G3730">
        <v>0</v>
      </c>
      <c r="H3730" t="s">
        <v>82</v>
      </c>
    </row>
    <row r="3731" spans="1:8" x14ac:dyDescent="0.25">
      <c r="A3731" s="1">
        <v>43466</v>
      </c>
      <c r="B3731" t="s">
        <v>147</v>
      </c>
      <c r="C3731" t="s">
        <v>9</v>
      </c>
      <c r="D3731">
        <v>10</v>
      </c>
      <c r="E3731">
        <v>10</v>
      </c>
      <c r="F3731">
        <v>0</v>
      </c>
      <c r="G3731">
        <v>0</v>
      </c>
      <c r="H3731" t="s">
        <v>82</v>
      </c>
    </row>
    <row r="3732" spans="1:8" x14ac:dyDescent="0.25">
      <c r="A3732" s="1">
        <v>43466</v>
      </c>
      <c r="B3732" t="s">
        <v>147</v>
      </c>
      <c r="C3732" t="s">
        <v>10</v>
      </c>
      <c r="D3732">
        <v>26</v>
      </c>
      <c r="E3732">
        <v>26</v>
      </c>
      <c r="F3732">
        <v>0</v>
      </c>
      <c r="G3732">
        <v>0</v>
      </c>
      <c r="H3732" t="s">
        <v>82</v>
      </c>
    </row>
    <row r="3733" spans="1:8" x14ac:dyDescent="0.25">
      <c r="A3733" s="1">
        <v>43466</v>
      </c>
      <c r="B3733" t="s">
        <v>147</v>
      </c>
      <c r="C3733" t="s">
        <v>11</v>
      </c>
      <c r="D3733">
        <v>25</v>
      </c>
      <c r="E3733">
        <v>25</v>
      </c>
      <c r="F3733">
        <v>0</v>
      </c>
      <c r="G3733">
        <v>0</v>
      </c>
      <c r="H3733" t="s">
        <v>82</v>
      </c>
    </row>
    <row r="3734" spans="1:8" x14ac:dyDescent="0.25">
      <c r="A3734" s="1">
        <v>43466</v>
      </c>
      <c r="B3734" t="s">
        <v>147</v>
      </c>
      <c r="C3734" t="s">
        <v>12</v>
      </c>
      <c r="D3734">
        <v>27</v>
      </c>
      <c r="E3734">
        <v>27</v>
      </c>
      <c r="F3734">
        <v>0</v>
      </c>
      <c r="G3734">
        <v>0</v>
      </c>
      <c r="H3734" t="s">
        <v>82</v>
      </c>
    </row>
    <row r="3735" spans="1:8" x14ac:dyDescent="0.25">
      <c r="A3735" s="1">
        <v>43466</v>
      </c>
      <c r="B3735" t="s">
        <v>147</v>
      </c>
      <c r="C3735" t="s">
        <v>13</v>
      </c>
      <c r="D3735">
        <v>64</v>
      </c>
      <c r="E3735">
        <v>64</v>
      </c>
      <c r="F3735">
        <v>0</v>
      </c>
      <c r="G3735">
        <v>0</v>
      </c>
      <c r="H3735" t="s">
        <v>82</v>
      </c>
    </row>
    <row r="3736" spans="1:8" x14ac:dyDescent="0.25">
      <c r="A3736" s="1">
        <v>43466</v>
      </c>
      <c r="B3736" t="s">
        <v>148</v>
      </c>
      <c r="C3736" t="s">
        <v>9</v>
      </c>
      <c r="D3736">
        <v>248</v>
      </c>
      <c r="E3736">
        <v>248</v>
      </c>
      <c r="F3736">
        <v>0</v>
      </c>
      <c r="G3736">
        <v>0</v>
      </c>
      <c r="H3736" t="s">
        <v>82</v>
      </c>
    </row>
    <row r="3737" spans="1:8" x14ac:dyDescent="0.25">
      <c r="A3737" s="1">
        <v>43466</v>
      </c>
      <c r="B3737" t="s">
        <v>148</v>
      </c>
      <c r="C3737" t="s">
        <v>10</v>
      </c>
      <c r="D3737">
        <v>53</v>
      </c>
      <c r="E3737">
        <v>53</v>
      </c>
      <c r="F3737">
        <v>0</v>
      </c>
      <c r="G3737">
        <v>0</v>
      </c>
      <c r="H3737" t="s">
        <v>82</v>
      </c>
    </row>
    <row r="3738" spans="1:8" x14ac:dyDescent="0.25">
      <c r="A3738" s="1">
        <v>43466</v>
      </c>
      <c r="B3738" t="s">
        <v>148</v>
      </c>
      <c r="C3738" t="s">
        <v>11</v>
      </c>
      <c r="D3738">
        <v>130</v>
      </c>
      <c r="E3738">
        <v>130</v>
      </c>
      <c r="F3738">
        <v>0</v>
      </c>
      <c r="G3738">
        <v>0</v>
      </c>
      <c r="H3738" t="s">
        <v>82</v>
      </c>
    </row>
    <row r="3739" spans="1:8" x14ac:dyDescent="0.25">
      <c r="A3739" s="1">
        <v>43466</v>
      </c>
      <c r="B3739" t="s">
        <v>148</v>
      </c>
      <c r="C3739" t="s">
        <v>12</v>
      </c>
      <c r="D3739">
        <v>92</v>
      </c>
      <c r="E3739">
        <v>92</v>
      </c>
      <c r="F3739">
        <v>0</v>
      </c>
      <c r="G3739">
        <v>0</v>
      </c>
      <c r="H3739" t="s">
        <v>82</v>
      </c>
    </row>
    <row r="3740" spans="1:8" x14ac:dyDescent="0.25">
      <c r="A3740" s="1">
        <v>43466</v>
      </c>
      <c r="B3740" t="s">
        <v>148</v>
      </c>
      <c r="C3740" t="s">
        <v>13</v>
      </c>
      <c r="D3740">
        <v>303</v>
      </c>
      <c r="E3740">
        <v>303</v>
      </c>
      <c r="F3740">
        <v>0</v>
      </c>
      <c r="G3740">
        <v>0</v>
      </c>
      <c r="H3740" t="s">
        <v>82</v>
      </c>
    </row>
    <row r="3741" spans="1:8" x14ac:dyDescent="0.25">
      <c r="A3741" s="1">
        <v>43466</v>
      </c>
      <c r="B3741" t="s">
        <v>91</v>
      </c>
      <c r="C3741" t="s">
        <v>9</v>
      </c>
      <c r="D3741">
        <v>574</v>
      </c>
      <c r="E3741">
        <v>574</v>
      </c>
      <c r="F3741">
        <v>0</v>
      </c>
      <c r="G3741">
        <v>0</v>
      </c>
      <c r="H3741" t="s">
        <v>82</v>
      </c>
    </row>
    <row r="3742" spans="1:8" x14ac:dyDescent="0.25">
      <c r="A3742" s="1">
        <v>43466</v>
      </c>
      <c r="B3742" t="s">
        <v>91</v>
      </c>
      <c r="C3742" t="s">
        <v>10</v>
      </c>
      <c r="D3742">
        <v>240</v>
      </c>
      <c r="E3742">
        <v>240</v>
      </c>
      <c r="F3742">
        <v>0</v>
      </c>
      <c r="G3742">
        <v>0</v>
      </c>
      <c r="H3742" t="s">
        <v>82</v>
      </c>
    </row>
    <row r="3743" spans="1:8" x14ac:dyDescent="0.25">
      <c r="A3743" s="1">
        <v>43466</v>
      </c>
      <c r="B3743" t="s">
        <v>91</v>
      </c>
      <c r="C3743" t="s">
        <v>11</v>
      </c>
      <c r="D3743">
        <v>623</v>
      </c>
      <c r="E3743">
        <v>623</v>
      </c>
      <c r="F3743">
        <v>0</v>
      </c>
      <c r="G3743">
        <v>0</v>
      </c>
      <c r="H3743" t="s">
        <v>82</v>
      </c>
    </row>
    <row r="3744" spans="1:8" x14ac:dyDescent="0.25">
      <c r="A3744" s="1">
        <v>43466</v>
      </c>
      <c r="B3744" t="s">
        <v>91</v>
      </c>
      <c r="C3744" t="s">
        <v>12</v>
      </c>
      <c r="D3744">
        <v>1349</v>
      </c>
      <c r="E3744">
        <v>1349</v>
      </c>
      <c r="F3744">
        <v>0</v>
      </c>
      <c r="G3744">
        <v>0</v>
      </c>
      <c r="H3744" t="s">
        <v>82</v>
      </c>
    </row>
    <row r="3745" spans="1:8" x14ac:dyDescent="0.25">
      <c r="A3745" s="1">
        <v>43466</v>
      </c>
      <c r="B3745" t="s">
        <v>91</v>
      </c>
      <c r="C3745" t="s">
        <v>13</v>
      </c>
      <c r="D3745">
        <v>345</v>
      </c>
      <c r="E3745">
        <v>345</v>
      </c>
      <c r="F3745">
        <v>0</v>
      </c>
      <c r="G3745">
        <v>0</v>
      </c>
      <c r="H3745" t="s">
        <v>82</v>
      </c>
    </row>
    <row r="3746" spans="1:8" x14ac:dyDescent="0.25">
      <c r="A3746" s="1">
        <v>43466</v>
      </c>
      <c r="B3746" t="s">
        <v>92</v>
      </c>
      <c r="C3746" t="s">
        <v>9</v>
      </c>
      <c r="D3746">
        <v>487</v>
      </c>
      <c r="E3746">
        <v>487</v>
      </c>
      <c r="F3746">
        <v>0</v>
      </c>
      <c r="G3746">
        <v>0</v>
      </c>
      <c r="H3746" t="s">
        <v>82</v>
      </c>
    </row>
    <row r="3747" spans="1:8" x14ac:dyDescent="0.25">
      <c r="A3747" s="1">
        <v>43466</v>
      </c>
      <c r="B3747" t="s">
        <v>92</v>
      </c>
      <c r="C3747" t="s">
        <v>10</v>
      </c>
      <c r="D3747">
        <v>201</v>
      </c>
      <c r="E3747">
        <v>201</v>
      </c>
      <c r="F3747">
        <v>0</v>
      </c>
      <c r="G3747">
        <v>0</v>
      </c>
      <c r="H3747" t="s">
        <v>82</v>
      </c>
    </row>
    <row r="3748" spans="1:8" x14ac:dyDescent="0.25">
      <c r="A3748" s="1">
        <v>43466</v>
      </c>
      <c r="B3748" t="s">
        <v>92</v>
      </c>
      <c r="C3748" t="s">
        <v>11</v>
      </c>
      <c r="D3748">
        <v>33</v>
      </c>
      <c r="E3748">
        <v>33</v>
      </c>
      <c r="F3748">
        <v>0</v>
      </c>
      <c r="G3748">
        <v>0</v>
      </c>
      <c r="H3748" t="s">
        <v>82</v>
      </c>
    </row>
    <row r="3749" spans="1:8" x14ac:dyDescent="0.25">
      <c r="A3749" s="1">
        <v>43466</v>
      </c>
      <c r="B3749" t="s">
        <v>92</v>
      </c>
      <c r="C3749" t="s">
        <v>12</v>
      </c>
      <c r="D3749">
        <v>19</v>
      </c>
      <c r="E3749">
        <v>19</v>
      </c>
      <c r="F3749">
        <v>0</v>
      </c>
      <c r="G3749">
        <v>0</v>
      </c>
      <c r="H3749" t="s">
        <v>82</v>
      </c>
    </row>
    <row r="3750" spans="1:8" x14ac:dyDescent="0.25">
      <c r="A3750" s="1">
        <v>43466</v>
      </c>
      <c r="B3750" t="s">
        <v>92</v>
      </c>
      <c r="C3750" t="s">
        <v>13</v>
      </c>
      <c r="D3750">
        <v>312</v>
      </c>
      <c r="E3750">
        <v>312</v>
      </c>
      <c r="F3750">
        <v>0</v>
      </c>
      <c r="G3750">
        <v>0</v>
      </c>
      <c r="H3750" t="s">
        <v>82</v>
      </c>
    </row>
    <row r="3751" spans="1:8" x14ac:dyDescent="0.25">
      <c r="A3751" s="1">
        <v>43466</v>
      </c>
      <c r="B3751" t="s">
        <v>155</v>
      </c>
      <c r="C3751" t="s">
        <v>9</v>
      </c>
      <c r="D3751">
        <v>69</v>
      </c>
      <c r="E3751">
        <v>69</v>
      </c>
      <c r="F3751">
        <v>0</v>
      </c>
      <c r="G3751">
        <v>0</v>
      </c>
      <c r="H3751" t="s">
        <v>82</v>
      </c>
    </row>
    <row r="3752" spans="1:8" x14ac:dyDescent="0.25">
      <c r="A3752" s="1">
        <v>43466</v>
      </c>
      <c r="B3752" t="s">
        <v>155</v>
      </c>
      <c r="C3752" t="s">
        <v>10</v>
      </c>
      <c r="D3752">
        <v>59</v>
      </c>
      <c r="E3752">
        <v>59</v>
      </c>
      <c r="F3752">
        <v>0</v>
      </c>
      <c r="G3752">
        <v>0</v>
      </c>
      <c r="H3752" t="s">
        <v>82</v>
      </c>
    </row>
    <row r="3753" spans="1:8" x14ac:dyDescent="0.25">
      <c r="A3753" s="1">
        <v>43466</v>
      </c>
      <c r="B3753" t="s">
        <v>155</v>
      </c>
      <c r="C3753" t="s">
        <v>11</v>
      </c>
      <c r="D3753">
        <v>93</v>
      </c>
      <c r="E3753">
        <v>93</v>
      </c>
      <c r="F3753">
        <v>0</v>
      </c>
      <c r="G3753">
        <v>0</v>
      </c>
      <c r="H3753" t="s">
        <v>82</v>
      </c>
    </row>
    <row r="3754" spans="1:8" x14ac:dyDescent="0.25">
      <c r="A3754" s="1">
        <v>43466</v>
      </c>
      <c r="B3754" t="s">
        <v>155</v>
      </c>
      <c r="C3754" t="s">
        <v>12</v>
      </c>
      <c r="D3754">
        <v>166</v>
      </c>
      <c r="E3754">
        <v>166</v>
      </c>
      <c r="F3754">
        <v>0</v>
      </c>
      <c r="G3754">
        <v>0</v>
      </c>
      <c r="H3754" t="s">
        <v>82</v>
      </c>
    </row>
    <row r="3755" spans="1:8" x14ac:dyDescent="0.25">
      <c r="A3755" s="1">
        <v>43466</v>
      </c>
      <c r="B3755" t="s">
        <v>155</v>
      </c>
      <c r="C3755" t="s">
        <v>13</v>
      </c>
      <c r="D3755">
        <v>406</v>
      </c>
      <c r="E3755">
        <v>406</v>
      </c>
      <c r="F3755">
        <v>0</v>
      </c>
      <c r="G3755">
        <v>0</v>
      </c>
      <c r="H3755" t="s">
        <v>82</v>
      </c>
    </row>
    <row r="3756" spans="1:8" x14ac:dyDescent="0.25">
      <c r="A3756" s="1">
        <v>43466</v>
      </c>
      <c r="B3756" t="s">
        <v>156</v>
      </c>
      <c r="C3756" t="s">
        <v>9</v>
      </c>
      <c r="D3756">
        <v>27</v>
      </c>
      <c r="E3756">
        <v>27</v>
      </c>
      <c r="F3756">
        <v>0</v>
      </c>
      <c r="G3756">
        <v>0</v>
      </c>
      <c r="H3756" t="s">
        <v>82</v>
      </c>
    </row>
    <row r="3757" spans="1:8" x14ac:dyDescent="0.25">
      <c r="A3757" s="1">
        <v>43466</v>
      </c>
      <c r="B3757" t="s">
        <v>156</v>
      </c>
      <c r="C3757" t="s">
        <v>10</v>
      </c>
      <c r="D3757">
        <v>108</v>
      </c>
      <c r="E3757">
        <v>108</v>
      </c>
      <c r="F3757">
        <v>0</v>
      </c>
      <c r="G3757">
        <v>0</v>
      </c>
      <c r="H3757" t="s">
        <v>82</v>
      </c>
    </row>
    <row r="3758" spans="1:8" x14ac:dyDescent="0.25">
      <c r="A3758" s="1">
        <v>43466</v>
      </c>
      <c r="B3758" t="s">
        <v>156</v>
      </c>
      <c r="C3758" t="s">
        <v>11</v>
      </c>
      <c r="D3758">
        <v>212</v>
      </c>
      <c r="E3758">
        <v>212</v>
      </c>
      <c r="F3758">
        <v>0</v>
      </c>
      <c r="G3758">
        <v>0</v>
      </c>
      <c r="H3758" t="s">
        <v>82</v>
      </c>
    </row>
    <row r="3759" spans="1:8" x14ac:dyDescent="0.25">
      <c r="A3759" s="1">
        <v>43466</v>
      </c>
      <c r="B3759" t="s">
        <v>156</v>
      </c>
      <c r="C3759" t="s">
        <v>12</v>
      </c>
      <c r="D3759">
        <v>234</v>
      </c>
      <c r="E3759">
        <v>234</v>
      </c>
      <c r="F3759">
        <v>0</v>
      </c>
      <c r="G3759">
        <v>0</v>
      </c>
      <c r="H3759" t="s">
        <v>82</v>
      </c>
    </row>
    <row r="3760" spans="1:8" x14ac:dyDescent="0.25">
      <c r="A3760" s="1">
        <v>43466</v>
      </c>
      <c r="B3760" t="s">
        <v>156</v>
      </c>
      <c r="C3760" t="s">
        <v>13</v>
      </c>
      <c r="D3760">
        <v>194</v>
      </c>
      <c r="E3760">
        <v>194</v>
      </c>
      <c r="F3760">
        <v>0</v>
      </c>
      <c r="G3760">
        <v>0</v>
      </c>
      <c r="H3760" t="s">
        <v>82</v>
      </c>
    </row>
    <row r="3761" spans="1:8" x14ac:dyDescent="0.25">
      <c r="A3761" s="1">
        <v>43466</v>
      </c>
      <c r="B3761" t="s">
        <v>93</v>
      </c>
      <c r="C3761" t="s">
        <v>9</v>
      </c>
      <c r="D3761">
        <v>61</v>
      </c>
      <c r="E3761">
        <v>61</v>
      </c>
      <c r="F3761">
        <v>0</v>
      </c>
      <c r="G3761">
        <v>0</v>
      </c>
      <c r="H3761" t="s">
        <v>82</v>
      </c>
    </row>
    <row r="3762" spans="1:8" x14ac:dyDescent="0.25">
      <c r="A3762" s="1">
        <v>43466</v>
      </c>
      <c r="B3762" t="s">
        <v>93</v>
      </c>
      <c r="C3762" t="s">
        <v>10</v>
      </c>
      <c r="D3762">
        <v>157</v>
      </c>
      <c r="E3762">
        <v>157</v>
      </c>
      <c r="F3762">
        <v>0</v>
      </c>
      <c r="G3762">
        <v>0</v>
      </c>
      <c r="H3762" t="s">
        <v>82</v>
      </c>
    </row>
    <row r="3763" spans="1:8" x14ac:dyDescent="0.25">
      <c r="A3763" s="1">
        <v>43466</v>
      </c>
      <c r="B3763" t="s">
        <v>93</v>
      </c>
      <c r="C3763" t="s">
        <v>11</v>
      </c>
      <c r="D3763">
        <v>256</v>
      </c>
      <c r="E3763">
        <v>256</v>
      </c>
      <c r="F3763">
        <v>0</v>
      </c>
      <c r="G3763">
        <v>0</v>
      </c>
      <c r="H3763" t="s">
        <v>82</v>
      </c>
    </row>
    <row r="3764" spans="1:8" x14ac:dyDescent="0.25">
      <c r="A3764" s="1">
        <v>43466</v>
      </c>
      <c r="B3764" t="s">
        <v>93</v>
      </c>
      <c r="C3764" t="s">
        <v>12</v>
      </c>
      <c r="D3764">
        <v>341</v>
      </c>
      <c r="E3764">
        <v>341</v>
      </c>
      <c r="F3764">
        <v>0</v>
      </c>
      <c r="G3764">
        <v>0</v>
      </c>
      <c r="H3764" t="s">
        <v>82</v>
      </c>
    </row>
    <row r="3765" spans="1:8" x14ac:dyDescent="0.25">
      <c r="A3765" s="1">
        <v>43466</v>
      </c>
      <c r="B3765" t="s">
        <v>93</v>
      </c>
      <c r="C3765" t="s">
        <v>13</v>
      </c>
      <c r="D3765">
        <v>325</v>
      </c>
      <c r="E3765">
        <v>325</v>
      </c>
      <c r="F3765">
        <v>0</v>
      </c>
      <c r="G3765">
        <v>0</v>
      </c>
      <c r="H3765" t="s">
        <v>82</v>
      </c>
    </row>
    <row r="3766" spans="1:8" x14ac:dyDescent="0.25">
      <c r="A3766" s="1">
        <v>43466</v>
      </c>
      <c r="B3766" t="s">
        <v>157</v>
      </c>
      <c r="C3766" t="s">
        <v>9</v>
      </c>
      <c r="D3766">
        <v>95</v>
      </c>
      <c r="E3766">
        <v>95</v>
      </c>
      <c r="F3766">
        <v>0</v>
      </c>
      <c r="G3766">
        <v>0</v>
      </c>
      <c r="H3766" t="s">
        <v>82</v>
      </c>
    </row>
    <row r="3767" spans="1:8" x14ac:dyDescent="0.25">
      <c r="A3767" s="1">
        <v>43466</v>
      </c>
      <c r="B3767" t="s">
        <v>157</v>
      </c>
      <c r="C3767" t="s">
        <v>10</v>
      </c>
      <c r="D3767">
        <v>20</v>
      </c>
      <c r="E3767">
        <v>20</v>
      </c>
      <c r="F3767">
        <v>0</v>
      </c>
      <c r="G3767">
        <v>0</v>
      </c>
      <c r="H3767" t="s">
        <v>82</v>
      </c>
    </row>
    <row r="3768" spans="1:8" x14ac:dyDescent="0.25">
      <c r="A3768" s="1">
        <v>43466</v>
      </c>
      <c r="B3768" t="s">
        <v>157</v>
      </c>
      <c r="C3768" t="s">
        <v>11</v>
      </c>
      <c r="D3768">
        <v>90</v>
      </c>
      <c r="E3768">
        <v>90</v>
      </c>
      <c r="F3768">
        <v>0</v>
      </c>
      <c r="G3768">
        <v>0</v>
      </c>
      <c r="H3768" t="s">
        <v>82</v>
      </c>
    </row>
    <row r="3769" spans="1:8" x14ac:dyDescent="0.25">
      <c r="A3769" s="1">
        <v>43466</v>
      </c>
      <c r="B3769" t="s">
        <v>157</v>
      </c>
      <c r="C3769" t="s">
        <v>12</v>
      </c>
      <c r="D3769">
        <v>65</v>
      </c>
      <c r="E3769">
        <v>65</v>
      </c>
      <c r="F3769">
        <v>0</v>
      </c>
      <c r="G3769">
        <v>0</v>
      </c>
      <c r="H3769" t="s">
        <v>82</v>
      </c>
    </row>
    <row r="3770" spans="1:8" x14ac:dyDescent="0.25">
      <c r="A3770" s="1">
        <v>43466</v>
      </c>
      <c r="B3770" t="s">
        <v>157</v>
      </c>
      <c r="C3770" t="s">
        <v>13</v>
      </c>
      <c r="D3770">
        <v>156</v>
      </c>
      <c r="E3770">
        <v>156</v>
      </c>
      <c r="F3770">
        <v>0</v>
      </c>
      <c r="G3770">
        <v>0</v>
      </c>
      <c r="H3770" t="s">
        <v>82</v>
      </c>
    </row>
    <row r="3771" spans="1:8" x14ac:dyDescent="0.25">
      <c r="A3771" s="1">
        <v>43466</v>
      </c>
      <c r="B3771" t="s">
        <v>158</v>
      </c>
      <c r="C3771" t="s">
        <v>9</v>
      </c>
      <c r="D3771">
        <v>37</v>
      </c>
      <c r="E3771">
        <v>37</v>
      </c>
      <c r="F3771">
        <v>0</v>
      </c>
      <c r="G3771">
        <v>0</v>
      </c>
      <c r="H3771" t="s">
        <v>82</v>
      </c>
    </row>
    <row r="3772" spans="1:8" x14ac:dyDescent="0.25">
      <c r="A3772" s="1">
        <v>43466</v>
      </c>
      <c r="B3772" t="s">
        <v>158</v>
      </c>
      <c r="C3772" t="s">
        <v>10</v>
      </c>
      <c r="D3772">
        <v>53</v>
      </c>
      <c r="E3772">
        <v>53</v>
      </c>
      <c r="F3772">
        <v>0</v>
      </c>
      <c r="G3772">
        <v>0</v>
      </c>
      <c r="H3772" t="s">
        <v>82</v>
      </c>
    </row>
    <row r="3773" spans="1:8" x14ac:dyDescent="0.25">
      <c r="A3773" s="1">
        <v>43466</v>
      </c>
      <c r="B3773" t="s">
        <v>158</v>
      </c>
      <c r="C3773" t="s">
        <v>11</v>
      </c>
      <c r="D3773">
        <v>89</v>
      </c>
      <c r="E3773">
        <v>89</v>
      </c>
      <c r="F3773">
        <v>0</v>
      </c>
      <c r="G3773">
        <v>0</v>
      </c>
      <c r="H3773" t="s">
        <v>82</v>
      </c>
    </row>
    <row r="3774" spans="1:8" x14ac:dyDescent="0.25">
      <c r="A3774" s="1">
        <v>43466</v>
      </c>
      <c r="B3774" t="s">
        <v>158</v>
      </c>
      <c r="C3774" t="s">
        <v>12</v>
      </c>
      <c r="D3774">
        <v>225</v>
      </c>
      <c r="E3774">
        <v>225</v>
      </c>
      <c r="F3774">
        <v>0</v>
      </c>
      <c r="G3774">
        <v>0</v>
      </c>
      <c r="H3774" t="s">
        <v>82</v>
      </c>
    </row>
    <row r="3775" spans="1:8" x14ac:dyDescent="0.25">
      <c r="A3775" s="1">
        <v>43466</v>
      </c>
      <c r="B3775" t="s">
        <v>158</v>
      </c>
      <c r="C3775" t="s">
        <v>13</v>
      </c>
      <c r="D3775">
        <v>299</v>
      </c>
      <c r="E3775">
        <v>299</v>
      </c>
      <c r="F3775">
        <v>0</v>
      </c>
      <c r="G3775">
        <v>0</v>
      </c>
      <c r="H3775" t="s">
        <v>82</v>
      </c>
    </row>
    <row r="3776" spans="1:8" x14ac:dyDescent="0.25">
      <c r="A3776" s="1">
        <v>43466</v>
      </c>
      <c r="B3776" t="s">
        <v>94</v>
      </c>
      <c r="C3776" t="s">
        <v>9</v>
      </c>
      <c r="D3776">
        <v>1046</v>
      </c>
      <c r="E3776">
        <v>1046</v>
      </c>
      <c r="F3776">
        <v>0</v>
      </c>
      <c r="G3776">
        <v>0</v>
      </c>
      <c r="H3776" t="s">
        <v>82</v>
      </c>
    </row>
    <row r="3777" spans="1:8" x14ac:dyDescent="0.25">
      <c r="A3777" s="1">
        <v>43466</v>
      </c>
      <c r="B3777" t="s">
        <v>94</v>
      </c>
      <c r="C3777" t="s">
        <v>10</v>
      </c>
      <c r="D3777">
        <v>479</v>
      </c>
      <c r="E3777">
        <v>479</v>
      </c>
      <c r="F3777">
        <v>0</v>
      </c>
      <c r="G3777">
        <v>0</v>
      </c>
      <c r="H3777" t="s">
        <v>82</v>
      </c>
    </row>
    <row r="3778" spans="1:8" x14ac:dyDescent="0.25">
      <c r="A3778" s="1">
        <v>43466</v>
      </c>
      <c r="B3778" t="s">
        <v>94</v>
      </c>
      <c r="C3778" t="s">
        <v>11</v>
      </c>
      <c r="D3778">
        <v>851</v>
      </c>
      <c r="E3778">
        <v>851</v>
      </c>
      <c r="F3778">
        <v>0</v>
      </c>
      <c r="G3778">
        <v>0</v>
      </c>
      <c r="H3778" t="s">
        <v>82</v>
      </c>
    </row>
    <row r="3779" spans="1:8" x14ac:dyDescent="0.25">
      <c r="A3779" s="1">
        <v>43466</v>
      </c>
      <c r="B3779" t="s">
        <v>94</v>
      </c>
      <c r="C3779" t="s">
        <v>12</v>
      </c>
      <c r="D3779">
        <v>500</v>
      </c>
      <c r="E3779">
        <v>500</v>
      </c>
      <c r="F3779">
        <v>0</v>
      </c>
      <c r="G3779">
        <v>0</v>
      </c>
      <c r="H3779" t="s">
        <v>82</v>
      </c>
    </row>
    <row r="3780" spans="1:8" x14ac:dyDescent="0.25">
      <c r="A3780" s="1">
        <v>43466</v>
      </c>
      <c r="B3780" t="s">
        <v>94</v>
      </c>
      <c r="C3780" t="s">
        <v>13</v>
      </c>
      <c r="D3780">
        <v>1062</v>
      </c>
      <c r="E3780">
        <v>1062</v>
      </c>
      <c r="F3780">
        <v>0</v>
      </c>
      <c r="G3780">
        <v>0</v>
      </c>
      <c r="H3780" t="s">
        <v>82</v>
      </c>
    </row>
    <row r="3781" spans="1:8" x14ac:dyDescent="0.25">
      <c r="A3781" s="1">
        <v>43466</v>
      </c>
      <c r="B3781" t="s">
        <v>159</v>
      </c>
      <c r="C3781" t="s">
        <v>9</v>
      </c>
      <c r="D3781">
        <v>34</v>
      </c>
      <c r="E3781">
        <v>34</v>
      </c>
      <c r="F3781">
        <v>0</v>
      </c>
      <c r="G3781">
        <v>0</v>
      </c>
      <c r="H3781" t="s">
        <v>82</v>
      </c>
    </row>
    <row r="3782" spans="1:8" x14ac:dyDescent="0.25">
      <c r="A3782" s="1">
        <v>43466</v>
      </c>
      <c r="B3782" t="s">
        <v>159</v>
      </c>
      <c r="C3782" t="s">
        <v>10</v>
      </c>
      <c r="D3782">
        <v>49</v>
      </c>
      <c r="E3782">
        <v>49</v>
      </c>
      <c r="F3782">
        <v>0</v>
      </c>
      <c r="G3782">
        <v>0</v>
      </c>
      <c r="H3782" t="s">
        <v>82</v>
      </c>
    </row>
    <row r="3783" spans="1:8" x14ac:dyDescent="0.25">
      <c r="A3783" s="1">
        <v>43466</v>
      </c>
      <c r="B3783" t="s">
        <v>159</v>
      </c>
      <c r="C3783" t="s">
        <v>11</v>
      </c>
      <c r="D3783">
        <v>44</v>
      </c>
      <c r="E3783">
        <v>44</v>
      </c>
      <c r="F3783">
        <v>0</v>
      </c>
      <c r="G3783">
        <v>0</v>
      </c>
      <c r="H3783" t="s">
        <v>82</v>
      </c>
    </row>
    <row r="3784" spans="1:8" x14ac:dyDescent="0.25">
      <c r="A3784" s="1">
        <v>43466</v>
      </c>
      <c r="B3784" t="s">
        <v>159</v>
      </c>
      <c r="C3784" t="s">
        <v>12</v>
      </c>
      <c r="D3784">
        <v>107</v>
      </c>
      <c r="E3784">
        <v>107</v>
      </c>
      <c r="F3784">
        <v>0</v>
      </c>
      <c r="G3784">
        <v>0</v>
      </c>
      <c r="H3784" t="s">
        <v>82</v>
      </c>
    </row>
    <row r="3785" spans="1:8" x14ac:dyDescent="0.25">
      <c r="A3785" s="1">
        <v>43466</v>
      </c>
      <c r="B3785" t="s">
        <v>159</v>
      </c>
      <c r="C3785" t="s">
        <v>13</v>
      </c>
      <c r="D3785">
        <v>131</v>
      </c>
      <c r="E3785">
        <v>131</v>
      </c>
      <c r="F3785">
        <v>0</v>
      </c>
      <c r="G3785">
        <v>0</v>
      </c>
      <c r="H3785" t="s">
        <v>82</v>
      </c>
    </row>
    <row r="3786" spans="1:8" x14ac:dyDescent="0.25">
      <c r="A3786" s="1">
        <v>43466</v>
      </c>
      <c r="B3786" t="s">
        <v>95</v>
      </c>
      <c r="C3786" t="s">
        <v>9</v>
      </c>
      <c r="D3786">
        <v>37</v>
      </c>
      <c r="E3786">
        <v>37</v>
      </c>
      <c r="F3786">
        <v>0</v>
      </c>
      <c r="G3786">
        <v>0</v>
      </c>
      <c r="H3786" t="s">
        <v>82</v>
      </c>
    </row>
    <row r="3787" spans="1:8" x14ac:dyDescent="0.25">
      <c r="A3787" s="1">
        <v>43466</v>
      </c>
      <c r="B3787" t="s">
        <v>95</v>
      </c>
      <c r="C3787" t="s">
        <v>10</v>
      </c>
      <c r="D3787">
        <v>53</v>
      </c>
      <c r="E3787">
        <v>53</v>
      </c>
      <c r="F3787">
        <v>0</v>
      </c>
      <c r="G3787">
        <v>0</v>
      </c>
      <c r="H3787" t="s">
        <v>82</v>
      </c>
    </row>
    <row r="3788" spans="1:8" x14ac:dyDescent="0.25">
      <c r="A3788" s="1">
        <v>43466</v>
      </c>
      <c r="B3788" t="s">
        <v>95</v>
      </c>
      <c r="C3788" t="s">
        <v>11</v>
      </c>
      <c r="D3788">
        <v>89</v>
      </c>
      <c r="E3788">
        <v>89</v>
      </c>
      <c r="F3788">
        <v>0</v>
      </c>
      <c r="G3788">
        <v>0</v>
      </c>
      <c r="H3788" t="s">
        <v>82</v>
      </c>
    </row>
    <row r="3789" spans="1:8" x14ac:dyDescent="0.25">
      <c r="A3789" s="1">
        <v>43466</v>
      </c>
      <c r="B3789" t="s">
        <v>95</v>
      </c>
      <c r="C3789" t="s">
        <v>12</v>
      </c>
      <c r="D3789">
        <v>225</v>
      </c>
      <c r="E3789">
        <v>225</v>
      </c>
      <c r="F3789">
        <v>0</v>
      </c>
      <c r="G3789">
        <v>0</v>
      </c>
      <c r="H3789" t="s">
        <v>82</v>
      </c>
    </row>
    <row r="3790" spans="1:8" x14ac:dyDescent="0.25">
      <c r="A3790" s="1">
        <v>43466</v>
      </c>
      <c r="B3790" t="s">
        <v>95</v>
      </c>
      <c r="C3790" t="s">
        <v>13</v>
      </c>
      <c r="D3790">
        <v>299</v>
      </c>
      <c r="E3790">
        <v>299</v>
      </c>
      <c r="F3790">
        <v>0</v>
      </c>
      <c r="G3790">
        <v>0</v>
      </c>
      <c r="H3790" t="s">
        <v>82</v>
      </c>
    </row>
    <row r="3791" spans="1:8" x14ac:dyDescent="0.25">
      <c r="A3791" s="1">
        <v>43466</v>
      </c>
      <c r="B3791" t="s">
        <v>96</v>
      </c>
      <c r="C3791" t="s">
        <v>9</v>
      </c>
      <c r="D3791">
        <v>458</v>
      </c>
      <c r="E3791">
        <v>458</v>
      </c>
      <c r="F3791">
        <v>0</v>
      </c>
      <c r="G3791">
        <v>0</v>
      </c>
      <c r="H3791" t="s">
        <v>82</v>
      </c>
    </row>
    <row r="3792" spans="1:8" x14ac:dyDescent="0.25">
      <c r="A3792" s="1">
        <v>43466</v>
      </c>
      <c r="B3792" t="s">
        <v>96</v>
      </c>
      <c r="C3792" t="s">
        <v>10</v>
      </c>
      <c r="D3792">
        <v>195</v>
      </c>
      <c r="E3792">
        <v>195</v>
      </c>
      <c r="F3792">
        <v>0</v>
      </c>
      <c r="G3792">
        <v>0</v>
      </c>
      <c r="H3792" t="s">
        <v>82</v>
      </c>
    </row>
    <row r="3793" spans="1:8" x14ac:dyDescent="0.25">
      <c r="A3793" s="1">
        <v>43466</v>
      </c>
      <c r="B3793" t="s">
        <v>96</v>
      </c>
      <c r="C3793" t="s">
        <v>11</v>
      </c>
      <c r="D3793">
        <v>188</v>
      </c>
      <c r="E3793">
        <v>188</v>
      </c>
      <c r="F3793">
        <v>0</v>
      </c>
      <c r="G3793">
        <v>0</v>
      </c>
      <c r="H3793" t="s">
        <v>82</v>
      </c>
    </row>
    <row r="3794" spans="1:8" x14ac:dyDescent="0.25">
      <c r="A3794" s="1">
        <v>43466</v>
      </c>
      <c r="B3794" t="s">
        <v>96</v>
      </c>
      <c r="C3794" t="s">
        <v>12</v>
      </c>
      <c r="D3794">
        <v>118</v>
      </c>
      <c r="E3794">
        <v>118</v>
      </c>
      <c r="F3794">
        <v>0</v>
      </c>
      <c r="G3794">
        <v>0</v>
      </c>
      <c r="H3794" t="s">
        <v>82</v>
      </c>
    </row>
    <row r="3795" spans="1:8" x14ac:dyDescent="0.25">
      <c r="A3795" s="1">
        <v>43466</v>
      </c>
      <c r="B3795" t="s">
        <v>96</v>
      </c>
      <c r="C3795" t="s">
        <v>13</v>
      </c>
      <c r="D3795">
        <v>705</v>
      </c>
      <c r="E3795">
        <v>705</v>
      </c>
      <c r="F3795">
        <v>0</v>
      </c>
      <c r="G3795">
        <v>0</v>
      </c>
      <c r="H3795" t="s">
        <v>82</v>
      </c>
    </row>
    <row r="3796" spans="1:8" x14ac:dyDescent="0.25">
      <c r="A3796" s="1">
        <v>43466</v>
      </c>
      <c r="B3796" t="s">
        <v>161</v>
      </c>
      <c r="C3796" t="s">
        <v>9</v>
      </c>
      <c r="D3796">
        <v>385</v>
      </c>
      <c r="E3796">
        <v>385</v>
      </c>
      <c r="F3796">
        <v>0</v>
      </c>
      <c r="G3796">
        <v>0</v>
      </c>
      <c r="H3796" t="s">
        <v>82</v>
      </c>
    </row>
    <row r="3797" spans="1:8" x14ac:dyDescent="0.25">
      <c r="A3797" s="1">
        <v>43466</v>
      </c>
      <c r="B3797" t="s">
        <v>161</v>
      </c>
      <c r="C3797" t="s">
        <v>10</v>
      </c>
      <c r="D3797">
        <v>43</v>
      </c>
      <c r="E3797">
        <v>43</v>
      </c>
      <c r="F3797">
        <v>0</v>
      </c>
      <c r="G3797">
        <v>0</v>
      </c>
      <c r="H3797" t="s">
        <v>82</v>
      </c>
    </row>
    <row r="3798" spans="1:8" x14ac:dyDescent="0.25">
      <c r="A3798" s="1">
        <v>43466</v>
      </c>
      <c r="B3798" t="s">
        <v>161</v>
      </c>
      <c r="C3798" t="s">
        <v>11</v>
      </c>
      <c r="D3798">
        <v>73</v>
      </c>
      <c r="E3798">
        <v>73</v>
      </c>
      <c r="F3798">
        <v>0</v>
      </c>
      <c r="G3798">
        <v>0</v>
      </c>
      <c r="H3798" t="s">
        <v>82</v>
      </c>
    </row>
    <row r="3799" spans="1:8" x14ac:dyDescent="0.25">
      <c r="A3799" s="1">
        <v>43466</v>
      </c>
      <c r="B3799" t="s">
        <v>161</v>
      </c>
      <c r="C3799" t="s">
        <v>12</v>
      </c>
      <c r="D3799">
        <v>46</v>
      </c>
      <c r="E3799">
        <v>46</v>
      </c>
      <c r="F3799">
        <v>0</v>
      </c>
      <c r="G3799">
        <v>0</v>
      </c>
      <c r="H3799" t="s">
        <v>82</v>
      </c>
    </row>
    <row r="3800" spans="1:8" x14ac:dyDescent="0.25">
      <c r="A3800" s="1">
        <v>43466</v>
      </c>
      <c r="B3800" t="s">
        <v>161</v>
      </c>
      <c r="C3800" t="s">
        <v>13</v>
      </c>
      <c r="D3800">
        <v>116</v>
      </c>
      <c r="E3800">
        <v>116</v>
      </c>
      <c r="F3800">
        <v>0</v>
      </c>
      <c r="G3800">
        <v>0</v>
      </c>
      <c r="H3800" t="s">
        <v>82</v>
      </c>
    </row>
    <row r="3801" spans="1:8" x14ac:dyDescent="0.25">
      <c r="A3801" s="1">
        <v>43497</v>
      </c>
      <c r="B3801" t="s">
        <v>80</v>
      </c>
      <c r="C3801" t="s">
        <v>9</v>
      </c>
      <c r="D3801">
        <v>4442</v>
      </c>
      <c r="E3801">
        <v>4442</v>
      </c>
      <c r="F3801">
        <v>0</v>
      </c>
      <c r="G3801">
        <v>0</v>
      </c>
      <c r="H3801" t="s">
        <v>82</v>
      </c>
    </row>
    <row r="3802" spans="1:8" x14ac:dyDescent="0.25">
      <c r="A3802" s="1">
        <v>43497</v>
      </c>
      <c r="B3802" t="s">
        <v>80</v>
      </c>
      <c r="C3802" t="s">
        <v>10</v>
      </c>
      <c r="D3802">
        <v>3008</v>
      </c>
      <c r="E3802">
        <v>3008</v>
      </c>
      <c r="F3802">
        <v>0</v>
      </c>
      <c r="G3802">
        <v>0</v>
      </c>
      <c r="H3802" t="s">
        <v>82</v>
      </c>
    </row>
    <row r="3803" spans="1:8" x14ac:dyDescent="0.25">
      <c r="A3803" s="1">
        <v>43497</v>
      </c>
      <c r="B3803" t="s">
        <v>80</v>
      </c>
      <c r="C3803" t="s">
        <v>11</v>
      </c>
      <c r="D3803">
        <v>3081</v>
      </c>
      <c r="E3803">
        <v>3081</v>
      </c>
      <c r="F3803">
        <v>0</v>
      </c>
      <c r="G3803">
        <v>0</v>
      </c>
      <c r="H3803" t="s">
        <v>82</v>
      </c>
    </row>
    <row r="3804" spans="1:8" x14ac:dyDescent="0.25">
      <c r="A3804" s="1">
        <v>43497</v>
      </c>
      <c r="B3804" t="s">
        <v>80</v>
      </c>
      <c r="C3804" t="s">
        <v>12</v>
      </c>
      <c r="D3804">
        <v>2961</v>
      </c>
      <c r="E3804">
        <v>2961</v>
      </c>
      <c r="F3804">
        <v>0</v>
      </c>
      <c r="G3804">
        <v>0</v>
      </c>
      <c r="H3804" t="s">
        <v>82</v>
      </c>
    </row>
    <row r="3805" spans="1:8" x14ac:dyDescent="0.25">
      <c r="A3805" s="1">
        <v>43497</v>
      </c>
      <c r="B3805" t="s">
        <v>80</v>
      </c>
      <c r="C3805" t="s">
        <v>13</v>
      </c>
      <c r="D3805">
        <v>4714</v>
      </c>
      <c r="E3805">
        <v>4714</v>
      </c>
      <c r="F3805">
        <v>0</v>
      </c>
      <c r="G3805">
        <v>0</v>
      </c>
      <c r="H3805" t="s">
        <v>82</v>
      </c>
    </row>
    <row r="3806" spans="1:8" x14ac:dyDescent="0.25">
      <c r="A3806" s="1">
        <v>43497</v>
      </c>
      <c r="B3806" t="s">
        <v>145</v>
      </c>
      <c r="C3806" t="s">
        <v>9</v>
      </c>
      <c r="D3806">
        <v>178</v>
      </c>
      <c r="E3806">
        <v>178</v>
      </c>
      <c r="F3806">
        <v>0</v>
      </c>
      <c r="G3806">
        <v>0</v>
      </c>
      <c r="H3806" t="s">
        <v>82</v>
      </c>
    </row>
    <row r="3807" spans="1:8" x14ac:dyDescent="0.25">
      <c r="A3807" s="1">
        <v>43497</v>
      </c>
      <c r="B3807" t="s">
        <v>145</v>
      </c>
      <c r="C3807" t="s">
        <v>10</v>
      </c>
      <c r="D3807">
        <v>136</v>
      </c>
      <c r="E3807">
        <v>136</v>
      </c>
      <c r="F3807">
        <v>0</v>
      </c>
      <c r="G3807">
        <v>0</v>
      </c>
      <c r="H3807" t="s">
        <v>82</v>
      </c>
    </row>
    <row r="3808" spans="1:8" x14ac:dyDescent="0.25">
      <c r="A3808" s="1">
        <v>43497</v>
      </c>
      <c r="B3808" t="s">
        <v>145</v>
      </c>
      <c r="C3808" t="s">
        <v>11</v>
      </c>
      <c r="D3808">
        <v>48</v>
      </c>
      <c r="E3808">
        <v>48</v>
      </c>
      <c r="F3808">
        <v>0</v>
      </c>
      <c r="G3808">
        <v>0</v>
      </c>
      <c r="H3808" t="s">
        <v>82</v>
      </c>
    </row>
    <row r="3809" spans="1:8" x14ac:dyDescent="0.25">
      <c r="A3809" s="1">
        <v>43497</v>
      </c>
      <c r="B3809" t="s">
        <v>145</v>
      </c>
      <c r="C3809" t="s">
        <v>12</v>
      </c>
      <c r="D3809">
        <v>31</v>
      </c>
      <c r="E3809">
        <v>31</v>
      </c>
      <c r="F3809">
        <v>0</v>
      </c>
      <c r="G3809">
        <v>0</v>
      </c>
      <c r="H3809" t="s">
        <v>82</v>
      </c>
    </row>
    <row r="3810" spans="1:8" x14ac:dyDescent="0.25">
      <c r="A3810" s="1">
        <v>43497</v>
      </c>
      <c r="B3810" t="s">
        <v>145</v>
      </c>
      <c r="C3810" t="s">
        <v>13</v>
      </c>
      <c r="D3810">
        <v>334</v>
      </c>
      <c r="E3810">
        <v>334</v>
      </c>
      <c r="F3810">
        <v>0</v>
      </c>
      <c r="G3810">
        <v>0</v>
      </c>
      <c r="H3810" t="s">
        <v>82</v>
      </c>
    </row>
    <row r="3811" spans="1:8" x14ac:dyDescent="0.25">
      <c r="A3811" s="1">
        <v>43497</v>
      </c>
      <c r="B3811" t="s">
        <v>85</v>
      </c>
      <c r="C3811" t="s">
        <v>9</v>
      </c>
      <c r="D3811">
        <v>1057</v>
      </c>
      <c r="E3811">
        <v>1057</v>
      </c>
      <c r="F3811">
        <v>0</v>
      </c>
      <c r="G3811">
        <v>0</v>
      </c>
      <c r="H3811" t="s">
        <v>82</v>
      </c>
    </row>
    <row r="3812" spans="1:8" x14ac:dyDescent="0.25">
      <c r="A3812" s="1">
        <v>43497</v>
      </c>
      <c r="B3812" t="s">
        <v>85</v>
      </c>
      <c r="C3812" t="s">
        <v>10</v>
      </c>
      <c r="D3812">
        <v>1071</v>
      </c>
      <c r="E3812">
        <v>1071</v>
      </c>
      <c r="F3812">
        <v>0</v>
      </c>
      <c r="G3812">
        <v>0</v>
      </c>
      <c r="H3812" t="s">
        <v>82</v>
      </c>
    </row>
    <row r="3813" spans="1:8" x14ac:dyDescent="0.25">
      <c r="A3813" s="1">
        <v>43497</v>
      </c>
      <c r="B3813" t="s">
        <v>85</v>
      </c>
      <c r="C3813" t="s">
        <v>11</v>
      </c>
      <c r="D3813">
        <v>238</v>
      </c>
      <c r="E3813">
        <v>238</v>
      </c>
      <c r="F3813">
        <v>0</v>
      </c>
      <c r="G3813">
        <v>0</v>
      </c>
      <c r="H3813" t="s">
        <v>82</v>
      </c>
    </row>
    <row r="3814" spans="1:8" x14ac:dyDescent="0.25">
      <c r="A3814" s="1">
        <v>43497</v>
      </c>
      <c r="B3814" t="s">
        <v>85</v>
      </c>
      <c r="C3814" t="s">
        <v>12</v>
      </c>
      <c r="D3814">
        <v>90</v>
      </c>
      <c r="E3814">
        <v>90</v>
      </c>
      <c r="F3814">
        <v>0</v>
      </c>
      <c r="G3814">
        <v>0</v>
      </c>
      <c r="H3814" t="s">
        <v>82</v>
      </c>
    </row>
    <row r="3815" spans="1:8" x14ac:dyDescent="0.25">
      <c r="A3815" s="1">
        <v>43497</v>
      </c>
      <c r="B3815" t="s">
        <v>85</v>
      </c>
      <c r="C3815" t="s">
        <v>13</v>
      </c>
      <c r="D3815">
        <v>803</v>
      </c>
      <c r="E3815">
        <v>803</v>
      </c>
      <c r="F3815">
        <v>0</v>
      </c>
      <c r="G3815">
        <v>0</v>
      </c>
      <c r="H3815" t="s">
        <v>82</v>
      </c>
    </row>
    <row r="3816" spans="1:8" x14ac:dyDescent="0.25">
      <c r="A3816" s="1">
        <v>43497</v>
      </c>
      <c r="B3816" t="s">
        <v>86</v>
      </c>
      <c r="C3816" t="s">
        <v>9</v>
      </c>
      <c r="D3816">
        <v>409</v>
      </c>
      <c r="E3816">
        <v>409</v>
      </c>
      <c r="F3816">
        <v>0</v>
      </c>
      <c r="G3816">
        <v>0</v>
      </c>
      <c r="H3816" t="s">
        <v>82</v>
      </c>
    </row>
    <row r="3817" spans="1:8" x14ac:dyDescent="0.25">
      <c r="A3817" s="1">
        <v>43497</v>
      </c>
      <c r="B3817" t="s">
        <v>86</v>
      </c>
      <c r="C3817" t="s">
        <v>10</v>
      </c>
      <c r="D3817">
        <v>591</v>
      </c>
      <c r="E3817">
        <v>591</v>
      </c>
      <c r="F3817">
        <v>0</v>
      </c>
      <c r="G3817">
        <v>0</v>
      </c>
      <c r="H3817" t="s">
        <v>82</v>
      </c>
    </row>
    <row r="3818" spans="1:8" x14ac:dyDescent="0.25">
      <c r="A3818" s="1">
        <v>43497</v>
      </c>
      <c r="B3818" t="s">
        <v>86</v>
      </c>
      <c r="C3818" t="s">
        <v>11</v>
      </c>
      <c r="D3818">
        <v>672</v>
      </c>
      <c r="E3818">
        <v>672</v>
      </c>
      <c r="F3818">
        <v>0</v>
      </c>
      <c r="G3818">
        <v>0</v>
      </c>
      <c r="H3818" t="s">
        <v>82</v>
      </c>
    </row>
    <row r="3819" spans="1:8" x14ac:dyDescent="0.25">
      <c r="A3819" s="1">
        <v>43497</v>
      </c>
      <c r="B3819" t="s">
        <v>86</v>
      </c>
      <c r="C3819" t="s">
        <v>12</v>
      </c>
      <c r="D3819">
        <v>407</v>
      </c>
      <c r="E3819">
        <v>407</v>
      </c>
      <c r="F3819">
        <v>0</v>
      </c>
      <c r="G3819">
        <v>0</v>
      </c>
      <c r="H3819" t="s">
        <v>82</v>
      </c>
    </row>
    <row r="3820" spans="1:8" x14ac:dyDescent="0.25">
      <c r="A3820" s="1">
        <v>43497</v>
      </c>
      <c r="B3820" t="s">
        <v>86</v>
      </c>
      <c r="C3820" t="s">
        <v>13</v>
      </c>
      <c r="D3820">
        <v>524</v>
      </c>
      <c r="E3820">
        <v>524</v>
      </c>
      <c r="F3820">
        <v>0</v>
      </c>
      <c r="G3820">
        <v>0</v>
      </c>
      <c r="H3820" t="s">
        <v>82</v>
      </c>
    </row>
    <row r="3821" spans="1:8" x14ac:dyDescent="0.25">
      <c r="A3821" s="1">
        <v>43497</v>
      </c>
      <c r="B3821" t="s">
        <v>88</v>
      </c>
      <c r="C3821" t="s">
        <v>9</v>
      </c>
      <c r="D3821">
        <v>501</v>
      </c>
      <c r="E3821">
        <v>501</v>
      </c>
      <c r="F3821">
        <v>0</v>
      </c>
      <c r="G3821">
        <v>0</v>
      </c>
      <c r="H3821" t="s">
        <v>82</v>
      </c>
    </row>
    <row r="3822" spans="1:8" x14ac:dyDescent="0.25">
      <c r="A3822" s="1">
        <v>43497</v>
      </c>
      <c r="B3822" t="s">
        <v>88</v>
      </c>
      <c r="C3822" t="s">
        <v>10</v>
      </c>
      <c r="D3822">
        <v>65</v>
      </c>
      <c r="E3822">
        <v>65</v>
      </c>
      <c r="F3822">
        <v>0</v>
      </c>
      <c r="G3822">
        <v>0</v>
      </c>
      <c r="H3822" t="s">
        <v>82</v>
      </c>
    </row>
    <row r="3823" spans="1:8" x14ac:dyDescent="0.25">
      <c r="A3823" s="1">
        <v>43497</v>
      </c>
      <c r="B3823" t="s">
        <v>88</v>
      </c>
      <c r="C3823" t="s">
        <v>11</v>
      </c>
      <c r="D3823">
        <v>148</v>
      </c>
      <c r="E3823">
        <v>148</v>
      </c>
      <c r="F3823">
        <v>0</v>
      </c>
      <c r="G3823">
        <v>0</v>
      </c>
      <c r="H3823" t="s">
        <v>82</v>
      </c>
    </row>
    <row r="3824" spans="1:8" x14ac:dyDescent="0.25">
      <c r="A3824" s="1">
        <v>43497</v>
      </c>
      <c r="B3824" t="s">
        <v>88</v>
      </c>
      <c r="C3824" t="s">
        <v>12</v>
      </c>
      <c r="D3824">
        <v>100</v>
      </c>
      <c r="E3824">
        <v>100</v>
      </c>
      <c r="F3824">
        <v>0</v>
      </c>
      <c r="G3824">
        <v>0</v>
      </c>
      <c r="H3824" t="s">
        <v>82</v>
      </c>
    </row>
    <row r="3825" spans="1:8" x14ac:dyDescent="0.25">
      <c r="A3825" s="1">
        <v>43497</v>
      </c>
      <c r="B3825" t="s">
        <v>88</v>
      </c>
      <c r="C3825" t="s">
        <v>13</v>
      </c>
      <c r="D3825">
        <v>226</v>
      </c>
      <c r="E3825">
        <v>226</v>
      </c>
      <c r="F3825">
        <v>0</v>
      </c>
      <c r="G3825">
        <v>0</v>
      </c>
      <c r="H3825" t="s">
        <v>82</v>
      </c>
    </row>
    <row r="3826" spans="1:8" x14ac:dyDescent="0.25">
      <c r="A3826" s="1">
        <v>43497</v>
      </c>
      <c r="B3826" t="s">
        <v>89</v>
      </c>
      <c r="C3826" t="s">
        <v>9</v>
      </c>
      <c r="D3826">
        <v>64</v>
      </c>
      <c r="E3826">
        <v>64</v>
      </c>
      <c r="F3826">
        <v>0</v>
      </c>
      <c r="G3826">
        <v>0</v>
      </c>
      <c r="H3826" t="s">
        <v>82</v>
      </c>
    </row>
    <row r="3827" spans="1:8" x14ac:dyDescent="0.25">
      <c r="A3827" s="1">
        <v>43497</v>
      </c>
      <c r="B3827" t="s">
        <v>89</v>
      </c>
      <c r="C3827" t="s">
        <v>10</v>
      </c>
      <c r="D3827">
        <v>79</v>
      </c>
      <c r="E3827">
        <v>79</v>
      </c>
      <c r="F3827">
        <v>0</v>
      </c>
      <c r="G3827">
        <v>0</v>
      </c>
      <c r="H3827" t="s">
        <v>82</v>
      </c>
    </row>
    <row r="3828" spans="1:8" x14ac:dyDescent="0.25">
      <c r="A3828" s="1">
        <v>43497</v>
      </c>
      <c r="B3828" t="s">
        <v>89</v>
      </c>
      <c r="C3828" t="s">
        <v>11</v>
      </c>
      <c r="D3828">
        <v>93</v>
      </c>
      <c r="E3828">
        <v>93</v>
      </c>
      <c r="F3828">
        <v>0</v>
      </c>
      <c r="G3828">
        <v>0</v>
      </c>
      <c r="H3828" t="s">
        <v>82</v>
      </c>
    </row>
    <row r="3829" spans="1:8" x14ac:dyDescent="0.25">
      <c r="A3829" s="1">
        <v>43497</v>
      </c>
      <c r="B3829" t="s">
        <v>89</v>
      </c>
      <c r="C3829" t="s">
        <v>12</v>
      </c>
      <c r="D3829">
        <v>197</v>
      </c>
      <c r="E3829">
        <v>197</v>
      </c>
      <c r="F3829">
        <v>0</v>
      </c>
      <c r="G3829">
        <v>0</v>
      </c>
      <c r="H3829" t="s">
        <v>82</v>
      </c>
    </row>
    <row r="3830" spans="1:8" x14ac:dyDescent="0.25">
      <c r="A3830" s="1">
        <v>43497</v>
      </c>
      <c r="B3830" t="s">
        <v>89</v>
      </c>
      <c r="C3830" t="s">
        <v>13</v>
      </c>
      <c r="D3830">
        <v>478</v>
      </c>
      <c r="E3830">
        <v>478</v>
      </c>
      <c r="F3830">
        <v>0</v>
      </c>
      <c r="G3830">
        <v>0</v>
      </c>
      <c r="H3830" t="s">
        <v>82</v>
      </c>
    </row>
    <row r="3831" spans="1:8" x14ac:dyDescent="0.25">
      <c r="A3831" s="1">
        <v>43497</v>
      </c>
      <c r="B3831" t="s">
        <v>147</v>
      </c>
      <c r="C3831" t="s">
        <v>9</v>
      </c>
      <c r="D3831">
        <v>10</v>
      </c>
      <c r="E3831">
        <v>10</v>
      </c>
      <c r="F3831">
        <v>0</v>
      </c>
      <c r="G3831">
        <v>0</v>
      </c>
      <c r="H3831" t="s">
        <v>82</v>
      </c>
    </row>
    <row r="3832" spans="1:8" x14ac:dyDescent="0.25">
      <c r="A3832" s="1">
        <v>43497</v>
      </c>
      <c r="B3832" t="s">
        <v>147</v>
      </c>
      <c r="C3832" t="s">
        <v>10</v>
      </c>
      <c r="D3832">
        <v>34</v>
      </c>
      <c r="E3832">
        <v>34</v>
      </c>
      <c r="F3832">
        <v>0</v>
      </c>
      <c r="G3832">
        <v>0</v>
      </c>
      <c r="H3832" t="s">
        <v>82</v>
      </c>
    </row>
    <row r="3833" spans="1:8" x14ac:dyDescent="0.25">
      <c r="A3833" s="1">
        <v>43497</v>
      </c>
      <c r="B3833" t="s">
        <v>147</v>
      </c>
      <c r="C3833" t="s">
        <v>11</v>
      </c>
      <c r="D3833">
        <v>17</v>
      </c>
      <c r="E3833">
        <v>17</v>
      </c>
      <c r="F3833">
        <v>0</v>
      </c>
      <c r="G3833">
        <v>0</v>
      </c>
      <c r="H3833" t="s">
        <v>82</v>
      </c>
    </row>
    <row r="3834" spans="1:8" x14ac:dyDescent="0.25">
      <c r="A3834" s="1">
        <v>43497</v>
      </c>
      <c r="B3834" t="s">
        <v>147</v>
      </c>
      <c r="C3834" t="s">
        <v>12</v>
      </c>
      <c r="D3834">
        <v>14</v>
      </c>
      <c r="E3834">
        <v>14</v>
      </c>
      <c r="F3834">
        <v>0</v>
      </c>
      <c r="G3834">
        <v>0</v>
      </c>
      <c r="H3834" t="s">
        <v>82</v>
      </c>
    </row>
    <row r="3835" spans="1:8" x14ac:dyDescent="0.25">
      <c r="A3835" s="1">
        <v>43497</v>
      </c>
      <c r="B3835" t="s">
        <v>147</v>
      </c>
      <c r="C3835" t="s">
        <v>13</v>
      </c>
      <c r="D3835">
        <v>73</v>
      </c>
      <c r="E3835">
        <v>73</v>
      </c>
      <c r="F3835">
        <v>0</v>
      </c>
      <c r="G3835">
        <v>0</v>
      </c>
      <c r="H3835" t="s">
        <v>82</v>
      </c>
    </row>
    <row r="3836" spans="1:8" x14ac:dyDescent="0.25">
      <c r="A3836" s="1">
        <v>43497</v>
      </c>
      <c r="B3836" t="s">
        <v>148</v>
      </c>
      <c r="C3836" t="s">
        <v>9</v>
      </c>
      <c r="D3836">
        <v>221</v>
      </c>
      <c r="E3836">
        <v>221</v>
      </c>
      <c r="F3836">
        <v>0</v>
      </c>
      <c r="G3836">
        <v>0</v>
      </c>
      <c r="H3836" t="s">
        <v>82</v>
      </c>
    </row>
    <row r="3837" spans="1:8" x14ac:dyDescent="0.25">
      <c r="A3837" s="1">
        <v>43497</v>
      </c>
      <c r="B3837" t="s">
        <v>148</v>
      </c>
      <c r="C3837" t="s">
        <v>10</v>
      </c>
      <c r="D3837">
        <v>36</v>
      </c>
      <c r="E3837">
        <v>36</v>
      </c>
      <c r="F3837">
        <v>0</v>
      </c>
      <c r="G3837">
        <v>0</v>
      </c>
      <c r="H3837" t="s">
        <v>82</v>
      </c>
    </row>
    <row r="3838" spans="1:8" x14ac:dyDescent="0.25">
      <c r="A3838" s="1">
        <v>43497</v>
      </c>
      <c r="B3838" t="s">
        <v>148</v>
      </c>
      <c r="C3838" t="s">
        <v>11</v>
      </c>
      <c r="D3838">
        <v>125</v>
      </c>
      <c r="E3838">
        <v>125</v>
      </c>
      <c r="F3838">
        <v>0</v>
      </c>
      <c r="G3838">
        <v>0</v>
      </c>
      <c r="H3838" t="s">
        <v>82</v>
      </c>
    </row>
    <row r="3839" spans="1:8" x14ac:dyDescent="0.25">
      <c r="A3839" s="1">
        <v>43497</v>
      </c>
      <c r="B3839" t="s">
        <v>148</v>
      </c>
      <c r="C3839" t="s">
        <v>12</v>
      </c>
      <c r="D3839">
        <v>68</v>
      </c>
      <c r="E3839">
        <v>68</v>
      </c>
      <c r="F3839">
        <v>0</v>
      </c>
      <c r="G3839">
        <v>0</v>
      </c>
      <c r="H3839" t="s">
        <v>82</v>
      </c>
    </row>
    <row r="3840" spans="1:8" x14ac:dyDescent="0.25">
      <c r="A3840" s="1">
        <v>43497</v>
      </c>
      <c r="B3840" t="s">
        <v>148</v>
      </c>
      <c r="C3840" t="s">
        <v>13</v>
      </c>
      <c r="D3840">
        <v>281</v>
      </c>
      <c r="E3840">
        <v>281</v>
      </c>
      <c r="F3840">
        <v>0</v>
      </c>
      <c r="G3840">
        <v>0</v>
      </c>
      <c r="H3840" t="s">
        <v>82</v>
      </c>
    </row>
    <row r="3841" spans="1:8" x14ac:dyDescent="0.25">
      <c r="A3841" s="1">
        <v>43497</v>
      </c>
      <c r="B3841" t="s">
        <v>91</v>
      </c>
      <c r="C3841" t="s">
        <v>9</v>
      </c>
      <c r="D3841">
        <v>467</v>
      </c>
      <c r="E3841">
        <v>467</v>
      </c>
      <c r="F3841">
        <v>0</v>
      </c>
      <c r="G3841">
        <v>0</v>
      </c>
      <c r="H3841" t="s">
        <v>82</v>
      </c>
    </row>
    <row r="3842" spans="1:8" x14ac:dyDescent="0.25">
      <c r="A3842" s="1">
        <v>43497</v>
      </c>
      <c r="B3842" t="s">
        <v>91</v>
      </c>
      <c r="C3842" t="s">
        <v>10</v>
      </c>
      <c r="D3842">
        <v>212</v>
      </c>
      <c r="E3842">
        <v>212</v>
      </c>
      <c r="F3842">
        <v>0</v>
      </c>
      <c r="G3842">
        <v>0</v>
      </c>
      <c r="H3842" t="s">
        <v>82</v>
      </c>
    </row>
    <row r="3843" spans="1:8" x14ac:dyDescent="0.25">
      <c r="A3843" s="1">
        <v>43497</v>
      </c>
      <c r="B3843" t="s">
        <v>91</v>
      </c>
      <c r="C3843" t="s">
        <v>11</v>
      </c>
      <c r="D3843">
        <v>604</v>
      </c>
      <c r="E3843">
        <v>604</v>
      </c>
      <c r="F3843">
        <v>0</v>
      </c>
      <c r="G3843">
        <v>0</v>
      </c>
      <c r="H3843" t="s">
        <v>82</v>
      </c>
    </row>
    <row r="3844" spans="1:8" x14ac:dyDescent="0.25">
      <c r="A3844" s="1">
        <v>43497</v>
      </c>
      <c r="B3844" t="s">
        <v>91</v>
      </c>
      <c r="C3844" t="s">
        <v>12</v>
      </c>
      <c r="D3844">
        <v>1178</v>
      </c>
      <c r="E3844">
        <v>1178</v>
      </c>
      <c r="F3844">
        <v>0</v>
      </c>
      <c r="G3844">
        <v>0</v>
      </c>
      <c r="H3844" t="s">
        <v>82</v>
      </c>
    </row>
    <row r="3845" spans="1:8" x14ac:dyDescent="0.25">
      <c r="A3845" s="1">
        <v>43497</v>
      </c>
      <c r="B3845" t="s">
        <v>91</v>
      </c>
      <c r="C3845" t="s">
        <v>13</v>
      </c>
      <c r="D3845">
        <v>338</v>
      </c>
      <c r="E3845">
        <v>338</v>
      </c>
      <c r="F3845">
        <v>0</v>
      </c>
      <c r="G3845">
        <v>0</v>
      </c>
      <c r="H3845" t="s">
        <v>82</v>
      </c>
    </row>
    <row r="3846" spans="1:8" x14ac:dyDescent="0.25">
      <c r="A3846" s="1">
        <v>43497</v>
      </c>
      <c r="B3846" t="s">
        <v>92</v>
      </c>
      <c r="C3846" t="s">
        <v>9</v>
      </c>
      <c r="D3846">
        <v>417</v>
      </c>
      <c r="E3846">
        <v>417</v>
      </c>
      <c r="F3846">
        <v>0</v>
      </c>
      <c r="G3846">
        <v>0</v>
      </c>
      <c r="H3846" t="s">
        <v>82</v>
      </c>
    </row>
    <row r="3847" spans="1:8" x14ac:dyDescent="0.25">
      <c r="A3847" s="1">
        <v>43497</v>
      </c>
      <c r="B3847" t="s">
        <v>92</v>
      </c>
      <c r="C3847" t="s">
        <v>10</v>
      </c>
      <c r="D3847">
        <v>186</v>
      </c>
      <c r="E3847">
        <v>186</v>
      </c>
      <c r="F3847">
        <v>0</v>
      </c>
      <c r="G3847">
        <v>0</v>
      </c>
      <c r="H3847" t="s">
        <v>82</v>
      </c>
    </row>
    <row r="3848" spans="1:8" x14ac:dyDescent="0.25">
      <c r="A3848" s="1">
        <v>43497</v>
      </c>
      <c r="B3848" t="s">
        <v>92</v>
      </c>
      <c r="C3848" t="s">
        <v>11</v>
      </c>
      <c r="D3848">
        <v>31</v>
      </c>
      <c r="E3848">
        <v>31</v>
      </c>
      <c r="F3848">
        <v>0</v>
      </c>
      <c r="G3848">
        <v>0</v>
      </c>
      <c r="H3848" t="s">
        <v>82</v>
      </c>
    </row>
    <row r="3849" spans="1:8" x14ac:dyDescent="0.25">
      <c r="A3849" s="1">
        <v>43497</v>
      </c>
      <c r="B3849" t="s">
        <v>92</v>
      </c>
      <c r="C3849" t="s">
        <v>12</v>
      </c>
      <c r="D3849">
        <v>24</v>
      </c>
      <c r="E3849">
        <v>24</v>
      </c>
      <c r="F3849">
        <v>0</v>
      </c>
      <c r="G3849">
        <v>0</v>
      </c>
      <c r="H3849" t="s">
        <v>82</v>
      </c>
    </row>
    <row r="3850" spans="1:8" x14ac:dyDescent="0.25">
      <c r="A3850" s="1">
        <v>43497</v>
      </c>
      <c r="B3850" t="s">
        <v>92</v>
      </c>
      <c r="C3850" t="s">
        <v>13</v>
      </c>
      <c r="D3850">
        <v>277</v>
      </c>
      <c r="E3850">
        <v>277</v>
      </c>
      <c r="F3850">
        <v>0</v>
      </c>
      <c r="G3850">
        <v>0</v>
      </c>
      <c r="H3850" t="s">
        <v>82</v>
      </c>
    </row>
    <row r="3851" spans="1:8" x14ac:dyDescent="0.25">
      <c r="A3851" s="1">
        <v>43497</v>
      </c>
      <c r="B3851" t="s">
        <v>155</v>
      </c>
      <c r="C3851" t="s">
        <v>9</v>
      </c>
      <c r="D3851">
        <v>50</v>
      </c>
      <c r="E3851">
        <v>50</v>
      </c>
      <c r="F3851">
        <v>0</v>
      </c>
      <c r="G3851">
        <v>0</v>
      </c>
      <c r="H3851" t="s">
        <v>82</v>
      </c>
    </row>
    <row r="3852" spans="1:8" x14ac:dyDescent="0.25">
      <c r="A3852" s="1">
        <v>43497</v>
      </c>
      <c r="B3852" t="s">
        <v>155</v>
      </c>
      <c r="C3852" t="s">
        <v>10</v>
      </c>
      <c r="D3852">
        <v>44</v>
      </c>
      <c r="E3852">
        <v>44</v>
      </c>
      <c r="F3852">
        <v>0</v>
      </c>
      <c r="G3852">
        <v>0</v>
      </c>
      <c r="H3852" t="s">
        <v>82</v>
      </c>
    </row>
    <row r="3853" spans="1:8" x14ac:dyDescent="0.25">
      <c r="A3853" s="1">
        <v>43497</v>
      </c>
      <c r="B3853" t="s">
        <v>155</v>
      </c>
      <c r="C3853" t="s">
        <v>11</v>
      </c>
      <c r="D3853">
        <v>75</v>
      </c>
      <c r="E3853">
        <v>75</v>
      </c>
      <c r="F3853">
        <v>0</v>
      </c>
      <c r="G3853">
        <v>0</v>
      </c>
      <c r="H3853" t="s">
        <v>82</v>
      </c>
    </row>
    <row r="3854" spans="1:8" x14ac:dyDescent="0.25">
      <c r="A3854" s="1">
        <v>43497</v>
      </c>
      <c r="B3854" t="s">
        <v>155</v>
      </c>
      <c r="C3854" t="s">
        <v>12</v>
      </c>
      <c r="D3854">
        <v>169</v>
      </c>
      <c r="E3854">
        <v>169</v>
      </c>
      <c r="F3854">
        <v>0</v>
      </c>
      <c r="G3854">
        <v>0</v>
      </c>
      <c r="H3854" t="s">
        <v>82</v>
      </c>
    </row>
    <row r="3855" spans="1:8" x14ac:dyDescent="0.25">
      <c r="A3855" s="1">
        <v>43497</v>
      </c>
      <c r="B3855" t="s">
        <v>155</v>
      </c>
      <c r="C3855" t="s">
        <v>13</v>
      </c>
      <c r="D3855">
        <v>359</v>
      </c>
      <c r="E3855">
        <v>359</v>
      </c>
      <c r="F3855">
        <v>0</v>
      </c>
      <c r="G3855">
        <v>0</v>
      </c>
      <c r="H3855" t="s">
        <v>82</v>
      </c>
    </row>
    <row r="3856" spans="1:8" x14ac:dyDescent="0.25">
      <c r="A3856" s="1">
        <v>43497</v>
      </c>
      <c r="B3856" t="s">
        <v>156</v>
      </c>
      <c r="C3856" t="s">
        <v>9</v>
      </c>
      <c r="D3856">
        <v>21</v>
      </c>
      <c r="E3856">
        <v>21</v>
      </c>
      <c r="F3856">
        <v>0</v>
      </c>
      <c r="G3856">
        <v>0</v>
      </c>
      <c r="H3856" t="s">
        <v>82</v>
      </c>
    </row>
    <row r="3857" spans="1:8" x14ac:dyDescent="0.25">
      <c r="A3857" s="1">
        <v>43497</v>
      </c>
      <c r="B3857" t="s">
        <v>156</v>
      </c>
      <c r="C3857" t="s">
        <v>10</v>
      </c>
      <c r="D3857">
        <v>84</v>
      </c>
      <c r="E3857">
        <v>84</v>
      </c>
      <c r="F3857">
        <v>0</v>
      </c>
      <c r="G3857">
        <v>0</v>
      </c>
      <c r="H3857" t="s">
        <v>82</v>
      </c>
    </row>
    <row r="3858" spans="1:8" x14ac:dyDescent="0.25">
      <c r="A3858" s="1">
        <v>43497</v>
      </c>
      <c r="B3858" t="s">
        <v>156</v>
      </c>
      <c r="C3858" t="s">
        <v>11</v>
      </c>
      <c r="D3858">
        <v>168</v>
      </c>
      <c r="E3858">
        <v>168</v>
      </c>
      <c r="F3858">
        <v>0</v>
      </c>
      <c r="G3858">
        <v>0</v>
      </c>
      <c r="H3858" t="s">
        <v>82</v>
      </c>
    </row>
    <row r="3859" spans="1:8" x14ac:dyDescent="0.25">
      <c r="A3859" s="1">
        <v>43497</v>
      </c>
      <c r="B3859" t="s">
        <v>156</v>
      </c>
      <c r="C3859" t="s">
        <v>12</v>
      </c>
      <c r="D3859">
        <v>167</v>
      </c>
      <c r="E3859">
        <v>167</v>
      </c>
      <c r="F3859">
        <v>0</v>
      </c>
      <c r="G3859">
        <v>0</v>
      </c>
      <c r="H3859" t="s">
        <v>82</v>
      </c>
    </row>
    <row r="3860" spans="1:8" x14ac:dyDescent="0.25">
      <c r="A3860" s="1">
        <v>43497</v>
      </c>
      <c r="B3860" t="s">
        <v>156</v>
      </c>
      <c r="C3860" t="s">
        <v>13</v>
      </c>
      <c r="D3860">
        <v>153</v>
      </c>
      <c r="E3860">
        <v>153</v>
      </c>
      <c r="F3860">
        <v>0</v>
      </c>
      <c r="G3860">
        <v>0</v>
      </c>
      <c r="H3860" t="s">
        <v>82</v>
      </c>
    </row>
    <row r="3861" spans="1:8" x14ac:dyDescent="0.25">
      <c r="A3861" s="1">
        <v>43497</v>
      </c>
      <c r="B3861" t="s">
        <v>93</v>
      </c>
      <c r="C3861" t="s">
        <v>9</v>
      </c>
      <c r="D3861">
        <v>58</v>
      </c>
      <c r="E3861">
        <v>58</v>
      </c>
      <c r="F3861">
        <v>0</v>
      </c>
      <c r="G3861">
        <v>0</v>
      </c>
      <c r="H3861" t="s">
        <v>82</v>
      </c>
    </row>
    <row r="3862" spans="1:8" x14ac:dyDescent="0.25">
      <c r="A3862" s="1">
        <v>43497</v>
      </c>
      <c r="B3862" t="s">
        <v>93</v>
      </c>
      <c r="C3862" t="s">
        <v>10</v>
      </c>
      <c r="D3862">
        <v>125</v>
      </c>
      <c r="E3862">
        <v>125</v>
      </c>
      <c r="F3862">
        <v>0</v>
      </c>
      <c r="G3862">
        <v>0</v>
      </c>
      <c r="H3862" t="s">
        <v>82</v>
      </c>
    </row>
    <row r="3863" spans="1:8" x14ac:dyDescent="0.25">
      <c r="A3863" s="1">
        <v>43497</v>
      </c>
      <c r="B3863" t="s">
        <v>93</v>
      </c>
      <c r="C3863" t="s">
        <v>11</v>
      </c>
      <c r="D3863">
        <v>201</v>
      </c>
      <c r="E3863">
        <v>201</v>
      </c>
      <c r="F3863">
        <v>0</v>
      </c>
      <c r="G3863">
        <v>0</v>
      </c>
      <c r="H3863" t="s">
        <v>82</v>
      </c>
    </row>
    <row r="3864" spans="1:8" x14ac:dyDescent="0.25">
      <c r="A3864" s="1">
        <v>43497</v>
      </c>
      <c r="B3864" t="s">
        <v>93</v>
      </c>
      <c r="C3864" t="s">
        <v>12</v>
      </c>
      <c r="D3864">
        <v>234</v>
      </c>
      <c r="E3864">
        <v>234</v>
      </c>
      <c r="F3864">
        <v>0</v>
      </c>
      <c r="G3864">
        <v>0</v>
      </c>
      <c r="H3864" t="s">
        <v>82</v>
      </c>
    </row>
    <row r="3865" spans="1:8" x14ac:dyDescent="0.25">
      <c r="A3865" s="1">
        <v>43497</v>
      </c>
      <c r="B3865" t="s">
        <v>93</v>
      </c>
      <c r="C3865" t="s">
        <v>13</v>
      </c>
      <c r="D3865">
        <v>272</v>
      </c>
      <c r="E3865">
        <v>272</v>
      </c>
      <c r="F3865">
        <v>0</v>
      </c>
      <c r="G3865">
        <v>0</v>
      </c>
      <c r="H3865" t="s">
        <v>82</v>
      </c>
    </row>
    <row r="3866" spans="1:8" x14ac:dyDescent="0.25">
      <c r="A3866" s="1">
        <v>43497</v>
      </c>
      <c r="B3866" t="s">
        <v>157</v>
      </c>
      <c r="C3866" t="s">
        <v>9</v>
      </c>
      <c r="D3866">
        <v>79</v>
      </c>
      <c r="E3866">
        <v>79</v>
      </c>
      <c r="F3866">
        <v>0</v>
      </c>
      <c r="G3866">
        <v>0</v>
      </c>
      <c r="H3866" t="s">
        <v>82</v>
      </c>
    </row>
    <row r="3867" spans="1:8" x14ac:dyDescent="0.25">
      <c r="A3867" s="1">
        <v>43497</v>
      </c>
      <c r="B3867" t="s">
        <v>157</v>
      </c>
      <c r="C3867" t="s">
        <v>10</v>
      </c>
      <c r="D3867">
        <v>16</v>
      </c>
      <c r="E3867">
        <v>16</v>
      </c>
      <c r="F3867">
        <v>0</v>
      </c>
      <c r="G3867">
        <v>0</v>
      </c>
      <c r="H3867" t="s">
        <v>82</v>
      </c>
    </row>
    <row r="3868" spans="1:8" x14ac:dyDescent="0.25">
      <c r="A3868" s="1">
        <v>43497</v>
      </c>
      <c r="B3868" t="s">
        <v>157</v>
      </c>
      <c r="C3868" t="s">
        <v>11</v>
      </c>
      <c r="D3868">
        <v>92</v>
      </c>
      <c r="E3868">
        <v>92</v>
      </c>
      <c r="F3868">
        <v>0</v>
      </c>
      <c r="G3868">
        <v>0</v>
      </c>
      <c r="H3868" t="s">
        <v>82</v>
      </c>
    </row>
    <row r="3869" spans="1:8" x14ac:dyDescent="0.25">
      <c r="A3869" s="1">
        <v>43497</v>
      </c>
      <c r="B3869" t="s">
        <v>157</v>
      </c>
      <c r="C3869" t="s">
        <v>12</v>
      </c>
      <c r="D3869">
        <v>63</v>
      </c>
      <c r="E3869">
        <v>63</v>
      </c>
      <c r="F3869">
        <v>0</v>
      </c>
      <c r="G3869">
        <v>0</v>
      </c>
      <c r="H3869" t="s">
        <v>82</v>
      </c>
    </row>
    <row r="3870" spans="1:8" x14ac:dyDescent="0.25">
      <c r="A3870" s="1">
        <v>43497</v>
      </c>
      <c r="B3870" t="s">
        <v>157</v>
      </c>
      <c r="C3870" t="s">
        <v>13</v>
      </c>
      <c r="D3870">
        <v>118</v>
      </c>
      <c r="E3870">
        <v>118</v>
      </c>
      <c r="F3870">
        <v>0</v>
      </c>
      <c r="G3870">
        <v>0</v>
      </c>
      <c r="H3870" t="s">
        <v>82</v>
      </c>
    </row>
    <row r="3871" spans="1:8" x14ac:dyDescent="0.25">
      <c r="A3871" s="1">
        <v>43497</v>
      </c>
      <c r="B3871" t="s">
        <v>158</v>
      </c>
      <c r="C3871" t="s">
        <v>9</v>
      </c>
      <c r="D3871">
        <v>32</v>
      </c>
      <c r="E3871">
        <v>32</v>
      </c>
      <c r="F3871">
        <v>0</v>
      </c>
      <c r="G3871">
        <v>0</v>
      </c>
      <c r="H3871" t="s">
        <v>82</v>
      </c>
    </row>
    <row r="3872" spans="1:8" x14ac:dyDescent="0.25">
      <c r="A3872" s="1">
        <v>43497</v>
      </c>
      <c r="B3872" t="s">
        <v>158</v>
      </c>
      <c r="C3872" t="s">
        <v>10</v>
      </c>
      <c r="D3872">
        <v>48</v>
      </c>
      <c r="E3872">
        <v>48</v>
      </c>
      <c r="F3872">
        <v>0</v>
      </c>
      <c r="G3872">
        <v>0</v>
      </c>
      <c r="H3872" t="s">
        <v>82</v>
      </c>
    </row>
    <row r="3873" spans="1:8" x14ac:dyDescent="0.25">
      <c r="A3873" s="1">
        <v>43497</v>
      </c>
      <c r="B3873" t="s">
        <v>158</v>
      </c>
      <c r="C3873" t="s">
        <v>11</v>
      </c>
      <c r="D3873">
        <v>55</v>
      </c>
      <c r="E3873">
        <v>55</v>
      </c>
      <c r="F3873">
        <v>0</v>
      </c>
      <c r="G3873">
        <v>0</v>
      </c>
      <c r="H3873" t="s">
        <v>82</v>
      </c>
    </row>
    <row r="3874" spans="1:8" x14ac:dyDescent="0.25">
      <c r="A3874" s="1">
        <v>43497</v>
      </c>
      <c r="B3874" t="s">
        <v>158</v>
      </c>
      <c r="C3874" t="s">
        <v>12</v>
      </c>
      <c r="D3874">
        <v>206</v>
      </c>
      <c r="E3874">
        <v>206</v>
      </c>
      <c r="F3874">
        <v>0</v>
      </c>
      <c r="G3874">
        <v>0</v>
      </c>
      <c r="H3874" t="s">
        <v>82</v>
      </c>
    </row>
    <row r="3875" spans="1:8" x14ac:dyDescent="0.25">
      <c r="A3875" s="1">
        <v>43497</v>
      </c>
      <c r="B3875" t="s">
        <v>158</v>
      </c>
      <c r="C3875" t="s">
        <v>13</v>
      </c>
      <c r="D3875">
        <v>279</v>
      </c>
      <c r="E3875">
        <v>279</v>
      </c>
      <c r="F3875">
        <v>0</v>
      </c>
      <c r="G3875">
        <v>0</v>
      </c>
      <c r="H3875" t="s">
        <v>82</v>
      </c>
    </row>
    <row r="3876" spans="1:8" x14ac:dyDescent="0.25">
      <c r="A3876" s="1">
        <v>43497</v>
      </c>
      <c r="B3876" t="s">
        <v>94</v>
      </c>
      <c r="C3876" t="s">
        <v>9</v>
      </c>
      <c r="D3876">
        <v>1038</v>
      </c>
      <c r="E3876">
        <v>1038</v>
      </c>
      <c r="F3876">
        <v>0</v>
      </c>
      <c r="G3876">
        <v>0</v>
      </c>
      <c r="H3876" t="s">
        <v>82</v>
      </c>
    </row>
    <row r="3877" spans="1:8" x14ac:dyDescent="0.25">
      <c r="A3877" s="1">
        <v>43497</v>
      </c>
      <c r="B3877" t="s">
        <v>94</v>
      </c>
      <c r="C3877" t="s">
        <v>10</v>
      </c>
      <c r="D3877">
        <v>459</v>
      </c>
      <c r="E3877">
        <v>459</v>
      </c>
      <c r="F3877">
        <v>0</v>
      </c>
      <c r="G3877">
        <v>0</v>
      </c>
      <c r="H3877" t="s">
        <v>82</v>
      </c>
    </row>
    <row r="3878" spans="1:8" x14ac:dyDescent="0.25">
      <c r="A3878" s="1">
        <v>43497</v>
      </c>
      <c r="B3878" t="s">
        <v>94</v>
      </c>
      <c r="C3878" t="s">
        <v>11</v>
      </c>
      <c r="D3878">
        <v>866</v>
      </c>
      <c r="E3878">
        <v>866</v>
      </c>
      <c r="F3878">
        <v>0</v>
      </c>
      <c r="G3878">
        <v>0</v>
      </c>
      <c r="H3878" t="s">
        <v>82</v>
      </c>
    </row>
    <row r="3879" spans="1:8" x14ac:dyDescent="0.25">
      <c r="A3879" s="1">
        <v>43497</v>
      </c>
      <c r="B3879" t="s">
        <v>94</v>
      </c>
      <c r="C3879" t="s">
        <v>12</v>
      </c>
      <c r="D3879">
        <v>426</v>
      </c>
      <c r="E3879">
        <v>426</v>
      </c>
      <c r="F3879">
        <v>0</v>
      </c>
      <c r="G3879">
        <v>0</v>
      </c>
      <c r="H3879" t="s">
        <v>82</v>
      </c>
    </row>
    <row r="3880" spans="1:8" x14ac:dyDescent="0.25">
      <c r="A3880" s="1">
        <v>43497</v>
      </c>
      <c r="B3880" t="s">
        <v>94</v>
      </c>
      <c r="C3880" t="s">
        <v>13</v>
      </c>
      <c r="D3880">
        <v>902</v>
      </c>
      <c r="E3880">
        <v>902</v>
      </c>
      <c r="F3880">
        <v>0</v>
      </c>
      <c r="G3880">
        <v>0</v>
      </c>
      <c r="H3880" t="s">
        <v>82</v>
      </c>
    </row>
    <row r="3881" spans="1:8" x14ac:dyDescent="0.25">
      <c r="A3881" s="1">
        <v>43497</v>
      </c>
      <c r="B3881" t="s">
        <v>159</v>
      </c>
      <c r="C3881" t="s">
        <v>9</v>
      </c>
      <c r="D3881">
        <v>37</v>
      </c>
      <c r="E3881">
        <v>37</v>
      </c>
      <c r="F3881">
        <v>0</v>
      </c>
      <c r="G3881">
        <v>0</v>
      </c>
      <c r="H3881" t="s">
        <v>82</v>
      </c>
    </row>
    <row r="3882" spans="1:8" x14ac:dyDescent="0.25">
      <c r="A3882" s="1">
        <v>43497</v>
      </c>
      <c r="B3882" t="s">
        <v>159</v>
      </c>
      <c r="C3882" t="s">
        <v>10</v>
      </c>
      <c r="D3882">
        <v>41</v>
      </c>
      <c r="E3882">
        <v>41</v>
      </c>
      <c r="F3882">
        <v>0</v>
      </c>
      <c r="G3882">
        <v>0</v>
      </c>
      <c r="H3882" t="s">
        <v>82</v>
      </c>
    </row>
    <row r="3883" spans="1:8" x14ac:dyDescent="0.25">
      <c r="A3883" s="1">
        <v>43497</v>
      </c>
      <c r="B3883" t="s">
        <v>159</v>
      </c>
      <c r="C3883" t="s">
        <v>11</v>
      </c>
      <c r="D3883">
        <v>33</v>
      </c>
      <c r="E3883">
        <v>33</v>
      </c>
      <c r="F3883">
        <v>0</v>
      </c>
      <c r="G3883">
        <v>0</v>
      </c>
      <c r="H3883" t="s">
        <v>82</v>
      </c>
    </row>
    <row r="3884" spans="1:8" x14ac:dyDescent="0.25">
      <c r="A3884" s="1">
        <v>43497</v>
      </c>
      <c r="B3884" t="s">
        <v>159</v>
      </c>
      <c r="C3884" t="s">
        <v>12</v>
      </c>
      <c r="D3884">
        <v>67</v>
      </c>
      <c r="E3884">
        <v>67</v>
      </c>
      <c r="F3884">
        <v>0</v>
      </c>
      <c r="G3884">
        <v>0</v>
      </c>
      <c r="H3884" t="s">
        <v>82</v>
      </c>
    </row>
    <row r="3885" spans="1:8" x14ac:dyDescent="0.25">
      <c r="A3885" s="1">
        <v>43497</v>
      </c>
      <c r="B3885" t="s">
        <v>159</v>
      </c>
      <c r="C3885" t="s">
        <v>13</v>
      </c>
      <c r="D3885">
        <v>119</v>
      </c>
      <c r="E3885">
        <v>119</v>
      </c>
      <c r="F3885">
        <v>0</v>
      </c>
      <c r="G3885">
        <v>0</v>
      </c>
      <c r="H3885" t="s">
        <v>82</v>
      </c>
    </row>
    <row r="3886" spans="1:8" x14ac:dyDescent="0.25">
      <c r="A3886" s="1">
        <v>43497</v>
      </c>
      <c r="B3886" t="s">
        <v>95</v>
      </c>
      <c r="C3886" t="s">
        <v>9</v>
      </c>
      <c r="D3886">
        <v>32</v>
      </c>
      <c r="E3886">
        <v>32</v>
      </c>
      <c r="F3886">
        <v>0</v>
      </c>
      <c r="G3886">
        <v>0</v>
      </c>
      <c r="H3886" t="s">
        <v>82</v>
      </c>
    </row>
    <row r="3887" spans="1:8" x14ac:dyDescent="0.25">
      <c r="A3887" s="1">
        <v>43497</v>
      </c>
      <c r="B3887" t="s">
        <v>95</v>
      </c>
      <c r="C3887" t="s">
        <v>10</v>
      </c>
      <c r="D3887">
        <v>48</v>
      </c>
      <c r="E3887">
        <v>48</v>
      </c>
      <c r="F3887">
        <v>0</v>
      </c>
      <c r="G3887">
        <v>0</v>
      </c>
      <c r="H3887" t="s">
        <v>82</v>
      </c>
    </row>
    <row r="3888" spans="1:8" x14ac:dyDescent="0.25">
      <c r="A3888" s="1">
        <v>43497</v>
      </c>
      <c r="B3888" t="s">
        <v>95</v>
      </c>
      <c r="C3888" t="s">
        <v>11</v>
      </c>
      <c r="D3888">
        <v>55</v>
      </c>
      <c r="E3888">
        <v>55</v>
      </c>
      <c r="F3888">
        <v>0</v>
      </c>
      <c r="G3888">
        <v>0</v>
      </c>
      <c r="H3888" t="s">
        <v>82</v>
      </c>
    </row>
    <row r="3889" spans="1:8" x14ac:dyDescent="0.25">
      <c r="A3889" s="1">
        <v>43497</v>
      </c>
      <c r="B3889" t="s">
        <v>95</v>
      </c>
      <c r="C3889" t="s">
        <v>12</v>
      </c>
      <c r="D3889">
        <v>206</v>
      </c>
      <c r="E3889">
        <v>206</v>
      </c>
      <c r="F3889">
        <v>0</v>
      </c>
      <c r="G3889">
        <v>0</v>
      </c>
      <c r="H3889" t="s">
        <v>82</v>
      </c>
    </row>
    <row r="3890" spans="1:8" x14ac:dyDescent="0.25">
      <c r="A3890" s="1">
        <v>43497</v>
      </c>
      <c r="B3890" t="s">
        <v>95</v>
      </c>
      <c r="C3890" t="s">
        <v>13</v>
      </c>
      <c r="D3890">
        <v>279</v>
      </c>
      <c r="E3890">
        <v>279</v>
      </c>
      <c r="F3890">
        <v>0</v>
      </c>
      <c r="G3890">
        <v>0</v>
      </c>
      <c r="H3890" t="s">
        <v>82</v>
      </c>
    </row>
    <row r="3891" spans="1:8" x14ac:dyDescent="0.25">
      <c r="A3891" s="1">
        <v>43497</v>
      </c>
      <c r="B3891" t="s">
        <v>96</v>
      </c>
      <c r="C3891" t="s">
        <v>9</v>
      </c>
      <c r="D3891">
        <v>399</v>
      </c>
      <c r="E3891">
        <v>399</v>
      </c>
      <c r="F3891">
        <v>0</v>
      </c>
      <c r="G3891">
        <v>0</v>
      </c>
      <c r="H3891" t="s">
        <v>82</v>
      </c>
    </row>
    <row r="3892" spans="1:8" x14ac:dyDescent="0.25">
      <c r="A3892" s="1">
        <v>43497</v>
      </c>
      <c r="B3892" t="s">
        <v>96</v>
      </c>
      <c r="C3892" t="s">
        <v>10</v>
      </c>
      <c r="D3892">
        <v>172</v>
      </c>
      <c r="E3892">
        <v>172</v>
      </c>
      <c r="F3892">
        <v>0</v>
      </c>
      <c r="G3892">
        <v>0</v>
      </c>
      <c r="H3892" t="s">
        <v>82</v>
      </c>
    </row>
    <row r="3893" spans="1:8" x14ac:dyDescent="0.25">
      <c r="A3893" s="1">
        <v>43497</v>
      </c>
      <c r="B3893" t="s">
        <v>96</v>
      </c>
      <c r="C3893" t="s">
        <v>11</v>
      </c>
      <c r="D3893">
        <v>173</v>
      </c>
      <c r="E3893">
        <v>173</v>
      </c>
      <c r="F3893">
        <v>0</v>
      </c>
      <c r="G3893">
        <v>0</v>
      </c>
      <c r="H3893" t="s">
        <v>82</v>
      </c>
    </row>
    <row r="3894" spans="1:8" x14ac:dyDescent="0.25">
      <c r="A3894" s="1">
        <v>43497</v>
      </c>
      <c r="B3894" t="s">
        <v>96</v>
      </c>
      <c r="C3894" t="s">
        <v>12</v>
      </c>
      <c r="D3894">
        <v>99</v>
      </c>
      <c r="E3894">
        <v>99</v>
      </c>
      <c r="F3894">
        <v>0</v>
      </c>
      <c r="G3894">
        <v>0</v>
      </c>
      <c r="H3894" t="s">
        <v>82</v>
      </c>
    </row>
    <row r="3895" spans="1:8" x14ac:dyDescent="0.25">
      <c r="A3895" s="1">
        <v>43497</v>
      </c>
      <c r="B3895" t="s">
        <v>96</v>
      </c>
      <c r="C3895" t="s">
        <v>13</v>
      </c>
      <c r="D3895">
        <v>615</v>
      </c>
      <c r="E3895">
        <v>615</v>
      </c>
      <c r="F3895">
        <v>0</v>
      </c>
      <c r="G3895">
        <v>0</v>
      </c>
      <c r="H3895" t="s">
        <v>82</v>
      </c>
    </row>
    <row r="3896" spans="1:8" x14ac:dyDescent="0.25">
      <c r="A3896" s="1">
        <v>43497</v>
      </c>
      <c r="B3896" t="s">
        <v>161</v>
      </c>
      <c r="C3896" t="s">
        <v>9</v>
      </c>
      <c r="D3896">
        <v>422</v>
      </c>
      <c r="E3896">
        <v>422</v>
      </c>
      <c r="F3896">
        <v>0</v>
      </c>
      <c r="G3896">
        <v>0</v>
      </c>
      <c r="H3896" t="s">
        <v>82</v>
      </c>
    </row>
    <row r="3897" spans="1:8" x14ac:dyDescent="0.25">
      <c r="A3897" s="1">
        <v>43497</v>
      </c>
      <c r="B3897" t="s">
        <v>161</v>
      </c>
      <c r="C3897" t="s">
        <v>10</v>
      </c>
      <c r="D3897">
        <v>49</v>
      </c>
      <c r="E3897">
        <v>49</v>
      </c>
      <c r="F3897">
        <v>0</v>
      </c>
      <c r="G3897">
        <v>0</v>
      </c>
      <c r="H3897" t="s">
        <v>82</v>
      </c>
    </row>
    <row r="3898" spans="1:8" x14ac:dyDescent="0.25">
      <c r="A3898" s="1">
        <v>43497</v>
      </c>
      <c r="B3898" t="s">
        <v>161</v>
      </c>
      <c r="C3898" t="s">
        <v>11</v>
      </c>
      <c r="D3898">
        <v>56</v>
      </c>
      <c r="E3898">
        <v>56</v>
      </c>
      <c r="F3898">
        <v>0</v>
      </c>
      <c r="G3898">
        <v>0</v>
      </c>
      <c r="H3898" t="s">
        <v>82</v>
      </c>
    </row>
    <row r="3899" spans="1:8" x14ac:dyDescent="0.25">
      <c r="A3899" s="1">
        <v>43497</v>
      </c>
      <c r="B3899" t="s">
        <v>161</v>
      </c>
      <c r="C3899" t="s">
        <v>12</v>
      </c>
      <c r="D3899">
        <v>37</v>
      </c>
      <c r="E3899">
        <v>37</v>
      </c>
      <c r="F3899">
        <v>0</v>
      </c>
      <c r="G3899">
        <v>0</v>
      </c>
      <c r="H3899" t="s">
        <v>82</v>
      </c>
    </row>
    <row r="3900" spans="1:8" x14ac:dyDescent="0.25">
      <c r="A3900" s="1">
        <v>43497</v>
      </c>
      <c r="B3900" t="s">
        <v>161</v>
      </c>
      <c r="C3900" t="s">
        <v>13</v>
      </c>
      <c r="D3900">
        <v>108</v>
      </c>
      <c r="E3900">
        <v>108</v>
      </c>
      <c r="F3900">
        <v>0</v>
      </c>
      <c r="G3900">
        <v>0</v>
      </c>
      <c r="H3900" t="s">
        <v>82</v>
      </c>
    </row>
    <row r="3901" spans="1:8" x14ac:dyDescent="0.25">
      <c r="A3901" s="1">
        <v>43525</v>
      </c>
      <c r="B3901" t="s">
        <v>80</v>
      </c>
      <c r="C3901" t="s">
        <v>9</v>
      </c>
      <c r="D3901">
        <v>4737</v>
      </c>
      <c r="E3901">
        <v>4737</v>
      </c>
      <c r="F3901">
        <v>0</v>
      </c>
      <c r="G3901">
        <v>0</v>
      </c>
      <c r="H3901" t="s">
        <v>82</v>
      </c>
    </row>
    <row r="3902" spans="1:8" x14ac:dyDescent="0.25">
      <c r="A3902" s="1">
        <v>43525</v>
      </c>
      <c r="B3902" t="s">
        <v>80</v>
      </c>
      <c r="C3902" t="s">
        <v>10</v>
      </c>
      <c r="D3902">
        <v>3166</v>
      </c>
      <c r="E3902">
        <v>3166</v>
      </c>
      <c r="F3902">
        <v>0</v>
      </c>
      <c r="G3902">
        <v>0</v>
      </c>
      <c r="H3902" t="s">
        <v>82</v>
      </c>
    </row>
    <row r="3903" spans="1:8" x14ac:dyDescent="0.25">
      <c r="A3903" s="1">
        <v>43525</v>
      </c>
      <c r="B3903" t="s">
        <v>80</v>
      </c>
      <c r="C3903" t="s">
        <v>11</v>
      </c>
      <c r="D3903">
        <v>3173</v>
      </c>
      <c r="E3903">
        <v>3173</v>
      </c>
      <c r="F3903">
        <v>0</v>
      </c>
      <c r="G3903">
        <v>0</v>
      </c>
      <c r="H3903" t="s">
        <v>82</v>
      </c>
    </row>
    <row r="3904" spans="1:8" x14ac:dyDescent="0.25">
      <c r="A3904" s="1">
        <v>43525</v>
      </c>
      <c r="B3904" t="s">
        <v>80</v>
      </c>
      <c r="C3904" t="s">
        <v>12</v>
      </c>
      <c r="D3904">
        <v>3084</v>
      </c>
      <c r="E3904">
        <v>3084</v>
      </c>
      <c r="F3904">
        <v>0</v>
      </c>
      <c r="G3904">
        <v>0</v>
      </c>
      <c r="H3904" t="s">
        <v>82</v>
      </c>
    </row>
    <row r="3905" spans="1:8" x14ac:dyDescent="0.25">
      <c r="A3905" s="1">
        <v>43525</v>
      </c>
      <c r="B3905" t="s">
        <v>80</v>
      </c>
      <c r="C3905" t="s">
        <v>13</v>
      </c>
      <c r="D3905">
        <v>5010</v>
      </c>
      <c r="E3905">
        <v>5010</v>
      </c>
      <c r="F3905">
        <v>0</v>
      </c>
      <c r="G3905">
        <v>0</v>
      </c>
      <c r="H3905" t="s">
        <v>82</v>
      </c>
    </row>
    <row r="3906" spans="1:8" x14ac:dyDescent="0.25">
      <c r="A3906" s="1">
        <v>43525</v>
      </c>
      <c r="B3906" t="s">
        <v>145</v>
      </c>
      <c r="C3906" t="s">
        <v>9</v>
      </c>
      <c r="D3906">
        <v>199</v>
      </c>
      <c r="E3906">
        <v>199</v>
      </c>
      <c r="F3906">
        <v>0</v>
      </c>
      <c r="G3906">
        <v>0</v>
      </c>
      <c r="H3906" t="s">
        <v>82</v>
      </c>
    </row>
    <row r="3907" spans="1:8" x14ac:dyDescent="0.25">
      <c r="A3907" s="1">
        <v>43525</v>
      </c>
      <c r="B3907" t="s">
        <v>145</v>
      </c>
      <c r="C3907" t="s">
        <v>10</v>
      </c>
      <c r="D3907">
        <v>166</v>
      </c>
      <c r="E3907">
        <v>166</v>
      </c>
      <c r="F3907">
        <v>0</v>
      </c>
      <c r="G3907">
        <v>0</v>
      </c>
      <c r="H3907" t="s">
        <v>82</v>
      </c>
    </row>
    <row r="3908" spans="1:8" x14ac:dyDescent="0.25">
      <c r="A3908" s="1">
        <v>43525</v>
      </c>
      <c r="B3908" t="s">
        <v>145</v>
      </c>
      <c r="C3908" t="s">
        <v>11</v>
      </c>
      <c r="D3908">
        <v>56</v>
      </c>
      <c r="E3908">
        <v>56</v>
      </c>
      <c r="F3908">
        <v>0</v>
      </c>
      <c r="G3908">
        <v>0</v>
      </c>
      <c r="H3908" t="s">
        <v>82</v>
      </c>
    </row>
    <row r="3909" spans="1:8" x14ac:dyDescent="0.25">
      <c r="A3909" s="1">
        <v>43525</v>
      </c>
      <c r="B3909" t="s">
        <v>145</v>
      </c>
      <c r="C3909" t="s">
        <v>12</v>
      </c>
      <c r="D3909">
        <v>20</v>
      </c>
      <c r="E3909">
        <v>20</v>
      </c>
      <c r="F3909">
        <v>0</v>
      </c>
      <c r="G3909">
        <v>0</v>
      </c>
      <c r="H3909" t="s">
        <v>82</v>
      </c>
    </row>
    <row r="3910" spans="1:8" x14ac:dyDescent="0.25">
      <c r="A3910" s="1">
        <v>43525</v>
      </c>
      <c r="B3910" t="s">
        <v>145</v>
      </c>
      <c r="C3910" t="s">
        <v>13</v>
      </c>
      <c r="D3910">
        <v>386</v>
      </c>
      <c r="E3910">
        <v>386</v>
      </c>
      <c r="F3910">
        <v>0</v>
      </c>
      <c r="G3910">
        <v>0</v>
      </c>
      <c r="H3910" t="s">
        <v>82</v>
      </c>
    </row>
    <row r="3911" spans="1:8" x14ac:dyDescent="0.25">
      <c r="A3911" s="1">
        <v>43525</v>
      </c>
      <c r="B3911" t="s">
        <v>85</v>
      </c>
      <c r="C3911" t="s">
        <v>9</v>
      </c>
      <c r="D3911">
        <v>1199</v>
      </c>
      <c r="E3911">
        <v>1199</v>
      </c>
      <c r="F3911">
        <v>0</v>
      </c>
      <c r="G3911">
        <v>0</v>
      </c>
      <c r="H3911" t="s">
        <v>82</v>
      </c>
    </row>
    <row r="3912" spans="1:8" x14ac:dyDescent="0.25">
      <c r="A3912" s="1">
        <v>43525</v>
      </c>
      <c r="B3912" t="s">
        <v>85</v>
      </c>
      <c r="C3912" t="s">
        <v>10</v>
      </c>
      <c r="D3912">
        <v>1145</v>
      </c>
      <c r="E3912">
        <v>1145</v>
      </c>
      <c r="F3912">
        <v>0</v>
      </c>
      <c r="G3912">
        <v>0</v>
      </c>
      <c r="H3912" t="s">
        <v>82</v>
      </c>
    </row>
    <row r="3913" spans="1:8" x14ac:dyDescent="0.25">
      <c r="A3913" s="1">
        <v>43525</v>
      </c>
      <c r="B3913" t="s">
        <v>85</v>
      </c>
      <c r="C3913" t="s">
        <v>11</v>
      </c>
      <c r="D3913">
        <v>258</v>
      </c>
      <c r="E3913">
        <v>258</v>
      </c>
      <c r="F3913">
        <v>0</v>
      </c>
      <c r="G3913">
        <v>0</v>
      </c>
      <c r="H3913" t="s">
        <v>82</v>
      </c>
    </row>
    <row r="3914" spans="1:8" x14ac:dyDescent="0.25">
      <c r="A3914" s="1">
        <v>43525</v>
      </c>
      <c r="B3914" t="s">
        <v>85</v>
      </c>
      <c r="C3914" t="s">
        <v>12</v>
      </c>
      <c r="D3914">
        <v>96</v>
      </c>
      <c r="E3914">
        <v>96</v>
      </c>
      <c r="F3914">
        <v>0</v>
      </c>
      <c r="G3914">
        <v>0</v>
      </c>
      <c r="H3914" t="s">
        <v>82</v>
      </c>
    </row>
    <row r="3915" spans="1:8" x14ac:dyDescent="0.25">
      <c r="A3915" s="1">
        <v>43525</v>
      </c>
      <c r="B3915" t="s">
        <v>85</v>
      </c>
      <c r="C3915" t="s">
        <v>13</v>
      </c>
      <c r="D3915">
        <v>835</v>
      </c>
      <c r="E3915">
        <v>835</v>
      </c>
      <c r="F3915">
        <v>0</v>
      </c>
      <c r="G3915">
        <v>0</v>
      </c>
      <c r="H3915" t="s">
        <v>82</v>
      </c>
    </row>
    <row r="3916" spans="1:8" x14ac:dyDescent="0.25">
      <c r="A3916" s="1">
        <v>43525</v>
      </c>
      <c r="B3916" t="s">
        <v>86</v>
      </c>
      <c r="C3916" t="s">
        <v>9</v>
      </c>
      <c r="D3916">
        <v>486</v>
      </c>
      <c r="E3916">
        <v>486</v>
      </c>
      <c r="F3916">
        <v>0</v>
      </c>
      <c r="G3916">
        <v>0</v>
      </c>
      <c r="H3916" t="s">
        <v>82</v>
      </c>
    </row>
    <row r="3917" spans="1:8" x14ac:dyDescent="0.25">
      <c r="A3917" s="1">
        <v>43525</v>
      </c>
      <c r="B3917" t="s">
        <v>86</v>
      </c>
      <c r="C3917" t="s">
        <v>10</v>
      </c>
      <c r="D3917">
        <v>581</v>
      </c>
      <c r="E3917">
        <v>581</v>
      </c>
      <c r="F3917">
        <v>0</v>
      </c>
      <c r="G3917">
        <v>0</v>
      </c>
      <c r="H3917" t="s">
        <v>82</v>
      </c>
    </row>
    <row r="3918" spans="1:8" x14ac:dyDescent="0.25">
      <c r="A3918" s="1">
        <v>43525</v>
      </c>
      <c r="B3918" t="s">
        <v>86</v>
      </c>
      <c r="C3918" t="s">
        <v>11</v>
      </c>
      <c r="D3918">
        <v>719</v>
      </c>
      <c r="E3918">
        <v>719</v>
      </c>
      <c r="F3918">
        <v>0</v>
      </c>
      <c r="G3918">
        <v>0</v>
      </c>
      <c r="H3918" t="s">
        <v>82</v>
      </c>
    </row>
    <row r="3919" spans="1:8" x14ac:dyDescent="0.25">
      <c r="A3919" s="1">
        <v>43525</v>
      </c>
      <c r="B3919" t="s">
        <v>86</v>
      </c>
      <c r="C3919" t="s">
        <v>12</v>
      </c>
      <c r="D3919">
        <v>424</v>
      </c>
      <c r="E3919">
        <v>424</v>
      </c>
      <c r="F3919">
        <v>0</v>
      </c>
      <c r="G3919">
        <v>0</v>
      </c>
      <c r="H3919" t="s">
        <v>82</v>
      </c>
    </row>
    <row r="3920" spans="1:8" x14ac:dyDescent="0.25">
      <c r="A3920" s="1">
        <v>43525</v>
      </c>
      <c r="B3920" t="s">
        <v>86</v>
      </c>
      <c r="C3920" t="s">
        <v>13</v>
      </c>
      <c r="D3920">
        <v>532</v>
      </c>
      <c r="E3920">
        <v>532</v>
      </c>
      <c r="F3920">
        <v>0</v>
      </c>
      <c r="G3920">
        <v>0</v>
      </c>
      <c r="H3920" t="s">
        <v>82</v>
      </c>
    </row>
    <row r="3921" spans="1:8" x14ac:dyDescent="0.25">
      <c r="A3921" s="1">
        <v>43525</v>
      </c>
      <c r="B3921" t="s">
        <v>88</v>
      </c>
      <c r="C3921" t="s">
        <v>9</v>
      </c>
      <c r="D3921">
        <v>496</v>
      </c>
      <c r="E3921">
        <v>496</v>
      </c>
      <c r="F3921">
        <v>0</v>
      </c>
      <c r="G3921">
        <v>0</v>
      </c>
      <c r="H3921" t="s">
        <v>82</v>
      </c>
    </row>
    <row r="3922" spans="1:8" x14ac:dyDescent="0.25">
      <c r="A3922" s="1">
        <v>43525</v>
      </c>
      <c r="B3922" t="s">
        <v>88</v>
      </c>
      <c r="C3922" t="s">
        <v>10</v>
      </c>
      <c r="D3922">
        <v>60</v>
      </c>
      <c r="E3922">
        <v>60</v>
      </c>
      <c r="F3922">
        <v>0</v>
      </c>
      <c r="G3922">
        <v>0</v>
      </c>
      <c r="H3922" t="s">
        <v>82</v>
      </c>
    </row>
    <row r="3923" spans="1:8" x14ac:dyDescent="0.25">
      <c r="A3923" s="1">
        <v>43525</v>
      </c>
      <c r="B3923" t="s">
        <v>88</v>
      </c>
      <c r="C3923" t="s">
        <v>11</v>
      </c>
      <c r="D3923">
        <v>166</v>
      </c>
      <c r="E3923">
        <v>166</v>
      </c>
      <c r="F3923">
        <v>0</v>
      </c>
      <c r="G3923">
        <v>0</v>
      </c>
      <c r="H3923" t="s">
        <v>82</v>
      </c>
    </row>
    <row r="3924" spans="1:8" x14ac:dyDescent="0.25">
      <c r="A3924" s="1">
        <v>43525</v>
      </c>
      <c r="B3924" t="s">
        <v>88</v>
      </c>
      <c r="C3924" t="s">
        <v>12</v>
      </c>
      <c r="D3924">
        <v>123</v>
      </c>
      <c r="E3924">
        <v>123</v>
      </c>
      <c r="F3924">
        <v>0</v>
      </c>
      <c r="G3924">
        <v>0</v>
      </c>
      <c r="H3924" t="s">
        <v>82</v>
      </c>
    </row>
    <row r="3925" spans="1:8" x14ac:dyDescent="0.25">
      <c r="A3925" s="1">
        <v>43525</v>
      </c>
      <c r="B3925" t="s">
        <v>88</v>
      </c>
      <c r="C3925" t="s">
        <v>13</v>
      </c>
      <c r="D3925">
        <v>221</v>
      </c>
      <c r="E3925">
        <v>221</v>
      </c>
      <c r="F3925">
        <v>0</v>
      </c>
      <c r="G3925">
        <v>0</v>
      </c>
      <c r="H3925" t="s">
        <v>82</v>
      </c>
    </row>
    <row r="3926" spans="1:8" x14ac:dyDescent="0.25">
      <c r="A3926" s="1">
        <v>43525</v>
      </c>
      <c r="B3926" t="s">
        <v>89</v>
      </c>
      <c r="C3926" t="s">
        <v>9</v>
      </c>
      <c r="D3926">
        <v>81</v>
      </c>
      <c r="E3926">
        <v>81</v>
      </c>
      <c r="F3926">
        <v>0</v>
      </c>
      <c r="G3926">
        <v>0</v>
      </c>
      <c r="H3926" t="s">
        <v>82</v>
      </c>
    </row>
    <row r="3927" spans="1:8" x14ac:dyDescent="0.25">
      <c r="A3927" s="1">
        <v>43525</v>
      </c>
      <c r="B3927" t="s">
        <v>89</v>
      </c>
      <c r="C3927" t="s">
        <v>10</v>
      </c>
      <c r="D3927">
        <v>84</v>
      </c>
      <c r="E3927">
        <v>84</v>
      </c>
      <c r="F3927">
        <v>0</v>
      </c>
      <c r="G3927">
        <v>0</v>
      </c>
      <c r="H3927" t="s">
        <v>82</v>
      </c>
    </row>
    <row r="3928" spans="1:8" x14ac:dyDescent="0.25">
      <c r="A3928" s="1">
        <v>43525</v>
      </c>
      <c r="B3928" t="s">
        <v>89</v>
      </c>
      <c r="C3928" t="s">
        <v>11</v>
      </c>
      <c r="D3928">
        <v>100</v>
      </c>
      <c r="E3928">
        <v>100</v>
      </c>
      <c r="F3928">
        <v>0</v>
      </c>
      <c r="G3928">
        <v>0</v>
      </c>
      <c r="H3928" t="s">
        <v>82</v>
      </c>
    </row>
    <row r="3929" spans="1:8" x14ac:dyDescent="0.25">
      <c r="A3929" s="1">
        <v>43525</v>
      </c>
      <c r="B3929" t="s">
        <v>89</v>
      </c>
      <c r="C3929" t="s">
        <v>12</v>
      </c>
      <c r="D3929">
        <v>221</v>
      </c>
      <c r="E3929">
        <v>221</v>
      </c>
      <c r="F3929">
        <v>0</v>
      </c>
      <c r="G3929">
        <v>0</v>
      </c>
      <c r="H3929" t="s">
        <v>82</v>
      </c>
    </row>
    <row r="3930" spans="1:8" x14ac:dyDescent="0.25">
      <c r="A3930" s="1">
        <v>43525</v>
      </c>
      <c r="B3930" t="s">
        <v>89</v>
      </c>
      <c r="C3930" t="s">
        <v>13</v>
      </c>
      <c r="D3930">
        <v>549</v>
      </c>
      <c r="E3930">
        <v>549</v>
      </c>
      <c r="F3930">
        <v>0</v>
      </c>
      <c r="G3930">
        <v>0</v>
      </c>
      <c r="H3930" t="s">
        <v>82</v>
      </c>
    </row>
    <row r="3931" spans="1:8" x14ac:dyDescent="0.25">
      <c r="A3931" s="1">
        <v>43525</v>
      </c>
      <c r="B3931" t="s">
        <v>147</v>
      </c>
      <c r="C3931" t="s">
        <v>9</v>
      </c>
      <c r="D3931">
        <v>5</v>
      </c>
      <c r="E3931">
        <v>5</v>
      </c>
      <c r="F3931">
        <v>0</v>
      </c>
      <c r="G3931">
        <v>0</v>
      </c>
      <c r="H3931" t="s">
        <v>82</v>
      </c>
    </row>
    <row r="3932" spans="1:8" x14ac:dyDescent="0.25">
      <c r="A3932" s="1">
        <v>43525</v>
      </c>
      <c r="B3932" t="s">
        <v>147</v>
      </c>
      <c r="C3932" t="s">
        <v>10</v>
      </c>
      <c r="D3932">
        <v>28</v>
      </c>
      <c r="E3932">
        <v>28</v>
      </c>
      <c r="F3932">
        <v>0</v>
      </c>
      <c r="G3932">
        <v>0</v>
      </c>
      <c r="H3932" t="s">
        <v>82</v>
      </c>
    </row>
    <row r="3933" spans="1:8" x14ac:dyDescent="0.25">
      <c r="A3933" s="1">
        <v>43525</v>
      </c>
      <c r="B3933" t="s">
        <v>147</v>
      </c>
      <c r="C3933" t="s">
        <v>11</v>
      </c>
      <c r="D3933">
        <v>17</v>
      </c>
      <c r="E3933">
        <v>17</v>
      </c>
      <c r="F3933">
        <v>0</v>
      </c>
      <c r="G3933">
        <v>0</v>
      </c>
      <c r="H3933" t="s">
        <v>82</v>
      </c>
    </row>
    <row r="3934" spans="1:8" x14ac:dyDescent="0.25">
      <c r="A3934" s="1">
        <v>43525</v>
      </c>
      <c r="B3934" t="s">
        <v>147</v>
      </c>
      <c r="C3934" t="s">
        <v>12</v>
      </c>
      <c r="D3934">
        <v>20</v>
      </c>
      <c r="E3934">
        <v>20</v>
      </c>
      <c r="F3934">
        <v>0</v>
      </c>
      <c r="G3934">
        <v>0</v>
      </c>
      <c r="H3934" t="s">
        <v>82</v>
      </c>
    </row>
    <row r="3935" spans="1:8" x14ac:dyDescent="0.25">
      <c r="A3935" s="1">
        <v>43525</v>
      </c>
      <c r="B3935" t="s">
        <v>147</v>
      </c>
      <c r="C3935" t="s">
        <v>13</v>
      </c>
      <c r="D3935">
        <v>69</v>
      </c>
      <c r="E3935">
        <v>69</v>
      </c>
      <c r="F3935">
        <v>0</v>
      </c>
      <c r="G3935">
        <v>0</v>
      </c>
      <c r="H3935" t="s">
        <v>82</v>
      </c>
    </row>
    <row r="3936" spans="1:8" x14ac:dyDescent="0.25">
      <c r="A3936" s="1">
        <v>43525</v>
      </c>
      <c r="B3936" t="s">
        <v>148</v>
      </c>
      <c r="C3936" t="s">
        <v>9</v>
      </c>
      <c r="D3936">
        <v>203</v>
      </c>
      <c r="E3936">
        <v>203</v>
      </c>
      <c r="F3936">
        <v>0</v>
      </c>
      <c r="G3936">
        <v>0</v>
      </c>
      <c r="H3936" t="s">
        <v>82</v>
      </c>
    </row>
    <row r="3937" spans="1:8" x14ac:dyDescent="0.25">
      <c r="A3937" s="1">
        <v>43525</v>
      </c>
      <c r="B3937" t="s">
        <v>148</v>
      </c>
      <c r="C3937" t="s">
        <v>10</v>
      </c>
      <c r="D3937">
        <v>39</v>
      </c>
      <c r="E3937">
        <v>39</v>
      </c>
      <c r="F3937">
        <v>0</v>
      </c>
      <c r="G3937">
        <v>0</v>
      </c>
      <c r="H3937" t="s">
        <v>82</v>
      </c>
    </row>
    <row r="3938" spans="1:8" x14ac:dyDescent="0.25">
      <c r="A3938" s="1">
        <v>43525</v>
      </c>
      <c r="B3938" t="s">
        <v>148</v>
      </c>
      <c r="C3938" t="s">
        <v>11</v>
      </c>
      <c r="D3938">
        <v>102</v>
      </c>
      <c r="E3938">
        <v>102</v>
      </c>
      <c r="F3938">
        <v>0</v>
      </c>
      <c r="G3938">
        <v>0</v>
      </c>
      <c r="H3938" t="s">
        <v>82</v>
      </c>
    </row>
    <row r="3939" spans="1:8" x14ac:dyDescent="0.25">
      <c r="A3939" s="1">
        <v>43525</v>
      </c>
      <c r="B3939" t="s">
        <v>148</v>
      </c>
      <c r="C3939" t="s">
        <v>12</v>
      </c>
      <c r="D3939">
        <v>71</v>
      </c>
      <c r="E3939">
        <v>71</v>
      </c>
      <c r="F3939">
        <v>0</v>
      </c>
      <c r="G3939">
        <v>0</v>
      </c>
      <c r="H3939" t="s">
        <v>82</v>
      </c>
    </row>
    <row r="3940" spans="1:8" x14ac:dyDescent="0.25">
      <c r="A3940" s="1">
        <v>43525</v>
      </c>
      <c r="B3940" t="s">
        <v>148</v>
      </c>
      <c r="C3940" t="s">
        <v>13</v>
      </c>
      <c r="D3940">
        <v>281</v>
      </c>
      <c r="E3940">
        <v>281</v>
      </c>
      <c r="F3940">
        <v>0</v>
      </c>
      <c r="G3940">
        <v>0</v>
      </c>
      <c r="H3940" t="s">
        <v>82</v>
      </c>
    </row>
    <row r="3941" spans="1:8" x14ac:dyDescent="0.25">
      <c r="A3941" s="1">
        <v>43525</v>
      </c>
      <c r="B3941" t="s">
        <v>91</v>
      </c>
      <c r="C3941" t="s">
        <v>9</v>
      </c>
      <c r="D3941">
        <v>532</v>
      </c>
      <c r="E3941">
        <v>532</v>
      </c>
      <c r="F3941">
        <v>0</v>
      </c>
      <c r="G3941">
        <v>0</v>
      </c>
      <c r="H3941" t="s">
        <v>82</v>
      </c>
    </row>
    <row r="3942" spans="1:8" x14ac:dyDescent="0.25">
      <c r="A3942" s="1">
        <v>43525</v>
      </c>
      <c r="B3942" t="s">
        <v>91</v>
      </c>
      <c r="C3942" t="s">
        <v>10</v>
      </c>
      <c r="D3942">
        <v>232</v>
      </c>
      <c r="E3942">
        <v>232</v>
      </c>
      <c r="F3942">
        <v>0</v>
      </c>
      <c r="G3942">
        <v>0</v>
      </c>
      <c r="H3942" t="s">
        <v>82</v>
      </c>
    </row>
    <row r="3943" spans="1:8" x14ac:dyDescent="0.25">
      <c r="A3943" s="1">
        <v>43525</v>
      </c>
      <c r="B3943" t="s">
        <v>91</v>
      </c>
      <c r="C3943" t="s">
        <v>11</v>
      </c>
      <c r="D3943">
        <v>612</v>
      </c>
      <c r="E3943">
        <v>612</v>
      </c>
      <c r="F3943">
        <v>0</v>
      </c>
      <c r="G3943">
        <v>0</v>
      </c>
      <c r="H3943" t="s">
        <v>82</v>
      </c>
    </row>
    <row r="3944" spans="1:8" x14ac:dyDescent="0.25">
      <c r="A3944" s="1">
        <v>43525</v>
      </c>
      <c r="B3944" t="s">
        <v>91</v>
      </c>
      <c r="C3944" t="s">
        <v>12</v>
      </c>
      <c r="D3944">
        <v>1151</v>
      </c>
      <c r="E3944">
        <v>1151</v>
      </c>
      <c r="F3944">
        <v>0</v>
      </c>
      <c r="G3944">
        <v>0</v>
      </c>
      <c r="H3944" t="s">
        <v>82</v>
      </c>
    </row>
    <row r="3945" spans="1:8" x14ac:dyDescent="0.25">
      <c r="A3945" s="1">
        <v>43525</v>
      </c>
      <c r="B3945" t="s">
        <v>91</v>
      </c>
      <c r="C3945" t="s">
        <v>13</v>
      </c>
      <c r="D3945">
        <v>368</v>
      </c>
      <c r="E3945">
        <v>368</v>
      </c>
      <c r="F3945">
        <v>0</v>
      </c>
      <c r="G3945">
        <v>0</v>
      </c>
      <c r="H3945" t="s">
        <v>82</v>
      </c>
    </row>
    <row r="3946" spans="1:8" x14ac:dyDescent="0.25">
      <c r="A3946" s="1">
        <v>43525</v>
      </c>
      <c r="B3946" t="s">
        <v>92</v>
      </c>
      <c r="C3946" t="s">
        <v>9</v>
      </c>
      <c r="D3946">
        <v>494</v>
      </c>
      <c r="E3946">
        <v>494</v>
      </c>
      <c r="F3946">
        <v>0</v>
      </c>
      <c r="G3946">
        <v>0</v>
      </c>
      <c r="H3946" t="s">
        <v>82</v>
      </c>
    </row>
    <row r="3947" spans="1:8" x14ac:dyDescent="0.25">
      <c r="A3947" s="1">
        <v>43525</v>
      </c>
      <c r="B3947" t="s">
        <v>92</v>
      </c>
      <c r="C3947" t="s">
        <v>10</v>
      </c>
      <c r="D3947">
        <v>190</v>
      </c>
      <c r="E3947">
        <v>190</v>
      </c>
      <c r="F3947">
        <v>0</v>
      </c>
      <c r="G3947">
        <v>0</v>
      </c>
      <c r="H3947" t="s">
        <v>82</v>
      </c>
    </row>
    <row r="3948" spans="1:8" x14ac:dyDescent="0.25">
      <c r="A3948" s="1">
        <v>43525</v>
      </c>
      <c r="B3948" t="s">
        <v>92</v>
      </c>
      <c r="C3948" t="s">
        <v>11</v>
      </c>
      <c r="D3948">
        <v>38</v>
      </c>
      <c r="E3948">
        <v>38</v>
      </c>
      <c r="F3948">
        <v>0</v>
      </c>
      <c r="G3948">
        <v>0</v>
      </c>
      <c r="H3948" t="s">
        <v>82</v>
      </c>
    </row>
    <row r="3949" spans="1:8" x14ac:dyDescent="0.25">
      <c r="A3949" s="1">
        <v>43525</v>
      </c>
      <c r="B3949" t="s">
        <v>92</v>
      </c>
      <c r="C3949" t="s">
        <v>12</v>
      </c>
      <c r="D3949">
        <v>18</v>
      </c>
      <c r="E3949">
        <v>18</v>
      </c>
      <c r="F3949">
        <v>0</v>
      </c>
      <c r="G3949">
        <v>0</v>
      </c>
      <c r="H3949" t="s">
        <v>82</v>
      </c>
    </row>
    <row r="3950" spans="1:8" x14ac:dyDescent="0.25">
      <c r="A3950" s="1">
        <v>43525</v>
      </c>
      <c r="B3950" t="s">
        <v>92</v>
      </c>
      <c r="C3950" t="s">
        <v>13</v>
      </c>
      <c r="D3950">
        <v>293</v>
      </c>
      <c r="E3950">
        <v>293</v>
      </c>
      <c r="F3950">
        <v>0</v>
      </c>
      <c r="G3950">
        <v>0</v>
      </c>
      <c r="H3950" t="s">
        <v>82</v>
      </c>
    </row>
    <row r="3951" spans="1:8" x14ac:dyDescent="0.25">
      <c r="A3951" s="1">
        <v>43525</v>
      </c>
      <c r="B3951" t="s">
        <v>155</v>
      </c>
      <c r="C3951" t="s">
        <v>9</v>
      </c>
      <c r="D3951">
        <v>69</v>
      </c>
      <c r="E3951">
        <v>69</v>
      </c>
      <c r="F3951">
        <v>0</v>
      </c>
      <c r="G3951">
        <v>0</v>
      </c>
      <c r="H3951" t="s">
        <v>82</v>
      </c>
    </row>
    <row r="3952" spans="1:8" x14ac:dyDescent="0.25">
      <c r="A3952" s="1">
        <v>43525</v>
      </c>
      <c r="B3952" t="s">
        <v>155</v>
      </c>
      <c r="C3952" t="s">
        <v>10</v>
      </c>
      <c r="D3952">
        <v>56</v>
      </c>
      <c r="E3952">
        <v>56</v>
      </c>
      <c r="F3952">
        <v>0</v>
      </c>
      <c r="G3952">
        <v>0</v>
      </c>
      <c r="H3952" t="s">
        <v>82</v>
      </c>
    </row>
    <row r="3953" spans="1:8" x14ac:dyDescent="0.25">
      <c r="A3953" s="1">
        <v>43525</v>
      </c>
      <c r="B3953" t="s">
        <v>155</v>
      </c>
      <c r="C3953" t="s">
        <v>11</v>
      </c>
      <c r="D3953">
        <v>80</v>
      </c>
      <c r="E3953">
        <v>80</v>
      </c>
      <c r="F3953">
        <v>0</v>
      </c>
      <c r="G3953">
        <v>0</v>
      </c>
      <c r="H3953" t="s">
        <v>82</v>
      </c>
    </row>
    <row r="3954" spans="1:8" x14ac:dyDescent="0.25">
      <c r="A3954" s="1">
        <v>43525</v>
      </c>
      <c r="B3954" t="s">
        <v>155</v>
      </c>
      <c r="C3954" t="s">
        <v>12</v>
      </c>
      <c r="D3954">
        <v>182</v>
      </c>
      <c r="E3954">
        <v>182</v>
      </c>
      <c r="F3954">
        <v>0</v>
      </c>
      <c r="G3954">
        <v>0</v>
      </c>
      <c r="H3954" t="s">
        <v>82</v>
      </c>
    </row>
    <row r="3955" spans="1:8" x14ac:dyDescent="0.25">
      <c r="A3955" s="1">
        <v>43525</v>
      </c>
      <c r="B3955" t="s">
        <v>155</v>
      </c>
      <c r="C3955" t="s">
        <v>13</v>
      </c>
      <c r="D3955">
        <v>422</v>
      </c>
      <c r="E3955">
        <v>422</v>
      </c>
      <c r="F3955">
        <v>0</v>
      </c>
      <c r="G3955">
        <v>0</v>
      </c>
      <c r="H3955" t="s">
        <v>82</v>
      </c>
    </row>
    <row r="3956" spans="1:8" x14ac:dyDescent="0.25">
      <c r="A3956" s="1">
        <v>43525</v>
      </c>
      <c r="B3956" t="s">
        <v>156</v>
      </c>
      <c r="C3956" t="s">
        <v>9</v>
      </c>
      <c r="D3956">
        <v>38</v>
      </c>
      <c r="E3956">
        <v>38</v>
      </c>
      <c r="F3956">
        <v>0</v>
      </c>
      <c r="G3956">
        <v>0</v>
      </c>
      <c r="H3956" t="s">
        <v>82</v>
      </c>
    </row>
    <row r="3957" spans="1:8" x14ac:dyDescent="0.25">
      <c r="A3957" s="1">
        <v>43525</v>
      </c>
      <c r="B3957" t="s">
        <v>156</v>
      </c>
      <c r="C3957" t="s">
        <v>10</v>
      </c>
      <c r="D3957">
        <v>109</v>
      </c>
      <c r="E3957">
        <v>109</v>
      </c>
      <c r="F3957">
        <v>0</v>
      </c>
      <c r="G3957">
        <v>0</v>
      </c>
      <c r="H3957" t="s">
        <v>82</v>
      </c>
    </row>
    <row r="3958" spans="1:8" x14ac:dyDescent="0.25">
      <c r="A3958" s="1">
        <v>43525</v>
      </c>
      <c r="B3958" t="s">
        <v>156</v>
      </c>
      <c r="C3958" t="s">
        <v>11</v>
      </c>
      <c r="D3958">
        <v>182</v>
      </c>
      <c r="E3958">
        <v>182</v>
      </c>
      <c r="F3958">
        <v>0</v>
      </c>
      <c r="G3958">
        <v>0</v>
      </c>
      <c r="H3958" t="s">
        <v>82</v>
      </c>
    </row>
    <row r="3959" spans="1:8" x14ac:dyDescent="0.25">
      <c r="A3959" s="1">
        <v>43525</v>
      </c>
      <c r="B3959" t="s">
        <v>156</v>
      </c>
      <c r="C3959" t="s">
        <v>12</v>
      </c>
      <c r="D3959">
        <v>221</v>
      </c>
      <c r="E3959">
        <v>221</v>
      </c>
      <c r="F3959">
        <v>0</v>
      </c>
      <c r="G3959">
        <v>0</v>
      </c>
      <c r="H3959" t="s">
        <v>82</v>
      </c>
    </row>
    <row r="3960" spans="1:8" x14ac:dyDescent="0.25">
      <c r="A3960" s="1">
        <v>43525</v>
      </c>
      <c r="B3960" t="s">
        <v>156</v>
      </c>
      <c r="C3960" t="s">
        <v>13</v>
      </c>
      <c r="D3960">
        <v>182</v>
      </c>
      <c r="E3960">
        <v>182</v>
      </c>
      <c r="F3960">
        <v>0</v>
      </c>
      <c r="G3960">
        <v>0</v>
      </c>
      <c r="H3960" t="s">
        <v>82</v>
      </c>
    </row>
    <row r="3961" spans="1:8" x14ac:dyDescent="0.25">
      <c r="A3961" s="1">
        <v>43525</v>
      </c>
      <c r="B3961" t="s">
        <v>93</v>
      </c>
      <c r="C3961" t="s">
        <v>9</v>
      </c>
      <c r="D3961">
        <v>68</v>
      </c>
      <c r="E3961">
        <v>68</v>
      </c>
      <c r="F3961">
        <v>0</v>
      </c>
      <c r="G3961">
        <v>0</v>
      </c>
      <c r="H3961" t="s">
        <v>82</v>
      </c>
    </row>
    <row r="3962" spans="1:8" x14ac:dyDescent="0.25">
      <c r="A3962" s="1">
        <v>43525</v>
      </c>
      <c r="B3962" t="s">
        <v>93</v>
      </c>
      <c r="C3962" t="s">
        <v>10</v>
      </c>
      <c r="D3962">
        <v>168</v>
      </c>
      <c r="E3962">
        <v>168</v>
      </c>
      <c r="F3962">
        <v>0</v>
      </c>
      <c r="G3962">
        <v>0</v>
      </c>
      <c r="H3962" t="s">
        <v>82</v>
      </c>
    </row>
    <row r="3963" spans="1:8" x14ac:dyDescent="0.25">
      <c r="A3963" s="1">
        <v>43525</v>
      </c>
      <c r="B3963" t="s">
        <v>93</v>
      </c>
      <c r="C3963" t="s">
        <v>11</v>
      </c>
      <c r="D3963">
        <v>221</v>
      </c>
      <c r="E3963">
        <v>221</v>
      </c>
      <c r="F3963">
        <v>0</v>
      </c>
      <c r="G3963">
        <v>0</v>
      </c>
      <c r="H3963" t="s">
        <v>82</v>
      </c>
    </row>
    <row r="3964" spans="1:8" x14ac:dyDescent="0.25">
      <c r="A3964" s="1">
        <v>43525</v>
      </c>
      <c r="B3964" t="s">
        <v>93</v>
      </c>
      <c r="C3964" t="s">
        <v>12</v>
      </c>
      <c r="D3964">
        <v>309</v>
      </c>
      <c r="E3964">
        <v>309</v>
      </c>
      <c r="F3964">
        <v>0</v>
      </c>
      <c r="G3964">
        <v>0</v>
      </c>
      <c r="H3964" t="s">
        <v>82</v>
      </c>
    </row>
    <row r="3965" spans="1:8" x14ac:dyDescent="0.25">
      <c r="A3965" s="1">
        <v>43525</v>
      </c>
      <c r="B3965" t="s">
        <v>93</v>
      </c>
      <c r="C3965" t="s">
        <v>13</v>
      </c>
      <c r="D3965">
        <v>322</v>
      </c>
      <c r="E3965">
        <v>322</v>
      </c>
      <c r="F3965">
        <v>0</v>
      </c>
      <c r="G3965">
        <v>0</v>
      </c>
      <c r="H3965" t="s">
        <v>82</v>
      </c>
    </row>
    <row r="3966" spans="1:8" x14ac:dyDescent="0.25">
      <c r="A3966" s="1">
        <v>43525</v>
      </c>
      <c r="B3966" t="s">
        <v>157</v>
      </c>
      <c r="C3966" t="s">
        <v>9</v>
      </c>
      <c r="D3966">
        <v>97</v>
      </c>
      <c r="E3966">
        <v>97</v>
      </c>
      <c r="F3966">
        <v>0</v>
      </c>
      <c r="G3966">
        <v>0</v>
      </c>
      <c r="H3966" t="s">
        <v>82</v>
      </c>
    </row>
    <row r="3967" spans="1:8" x14ac:dyDescent="0.25">
      <c r="A3967" s="1">
        <v>43525</v>
      </c>
      <c r="B3967" t="s">
        <v>157</v>
      </c>
      <c r="C3967" t="s">
        <v>10</v>
      </c>
      <c r="D3967">
        <v>20</v>
      </c>
      <c r="E3967">
        <v>20</v>
      </c>
      <c r="F3967">
        <v>0</v>
      </c>
      <c r="G3967">
        <v>0</v>
      </c>
      <c r="H3967" t="s">
        <v>82</v>
      </c>
    </row>
    <row r="3968" spans="1:8" x14ac:dyDescent="0.25">
      <c r="A3968" s="1">
        <v>43525</v>
      </c>
      <c r="B3968" t="s">
        <v>157</v>
      </c>
      <c r="C3968" t="s">
        <v>11</v>
      </c>
      <c r="D3968">
        <v>105</v>
      </c>
      <c r="E3968">
        <v>105</v>
      </c>
      <c r="F3968">
        <v>0</v>
      </c>
      <c r="G3968">
        <v>0</v>
      </c>
      <c r="H3968" t="s">
        <v>82</v>
      </c>
    </row>
    <row r="3969" spans="1:8" x14ac:dyDescent="0.25">
      <c r="A3969" s="1">
        <v>43525</v>
      </c>
      <c r="B3969" t="s">
        <v>157</v>
      </c>
      <c r="C3969" t="s">
        <v>12</v>
      </c>
      <c r="D3969">
        <v>76</v>
      </c>
      <c r="E3969">
        <v>76</v>
      </c>
      <c r="F3969">
        <v>0</v>
      </c>
      <c r="G3969">
        <v>0</v>
      </c>
      <c r="H3969" t="s">
        <v>82</v>
      </c>
    </row>
    <row r="3970" spans="1:8" x14ac:dyDescent="0.25">
      <c r="A3970" s="1">
        <v>43525</v>
      </c>
      <c r="B3970" t="s">
        <v>157</v>
      </c>
      <c r="C3970" t="s">
        <v>13</v>
      </c>
      <c r="D3970">
        <v>123</v>
      </c>
      <c r="E3970">
        <v>123</v>
      </c>
      <c r="F3970">
        <v>0</v>
      </c>
      <c r="G3970">
        <v>0</v>
      </c>
      <c r="H3970" t="s">
        <v>82</v>
      </c>
    </row>
    <row r="3971" spans="1:8" x14ac:dyDescent="0.25">
      <c r="A3971" s="1">
        <v>43525</v>
      </c>
      <c r="B3971" t="s">
        <v>158</v>
      </c>
      <c r="C3971" t="s">
        <v>9</v>
      </c>
      <c r="D3971">
        <v>35</v>
      </c>
      <c r="E3971">
        <v>35</v>
      </c>
      <c r="F3971">
        <v>0</v>
      </c>
      <c r="G3971">
        <v>0</v>
      </c>
      <c r="H3971" t="s">
        <v>82</v>
      </c>
    </row>
    <row r="3972" spans="1:8" x14ac:dyDescent="0.25">
      <c r="A3972" s="1">
        <v>43525</v>
      </c>
      <c r="B3972" t="s">
        <v>158</v>
      </c>
      <c r="C3972" t="s">
        <v>10</v>
      </c>
      <c r="D3972">
        <v>50</v>
      </c>
      <c r="E3972">
        <v>50</v>
      </c>
      <c r="F3972">
        <v>0</v>
      </c>
      <c r="G3972">
        <v>0</v>
      </c>
      <c r="H3972" t="s">
        <v>82</v>
      </c>
    </row>
    <row r="3973" spans="1:8" x14ac:dyDescent="0.25">
      <c r="A3973" s="1">
        <v>43525</v>
      </c>
      <c r="B3973" t="s">
        <v>158</v>
      </c>
      <c r="C3973" t="s">
        <v>11</v>
      </c>
      <c r="D3973">
        <v>68</v>
      </c>
      <c r="E3973">
        <v>68</v>
      </c>
      <c r="F3973">
        <v>0</v>
      </c>
      <c r="G3973">
        <v>0</v>
      </c>
      <c r="H3973" t="s">
        <v>82</v>
      </c>
    </row>
    <row r="3974" spans="1:8" x14ac:dyDescent="0.25">
      <c r="A3974" s="1">
        <v>43525</v>
      </c>
      <c r="B3974" t="s">
        <v>158</v>
      </c>
      <c r="C3974" t="s">
        <v>12</v>
      </c>
      <c r="D3974">
        <v>178</v>
      </c>
      <c r="E3974">
        <v>178</v>
      </c>
      <c r="F3974">
        <v>0</v>
      </c>
      <c r="G3974">
        <v>0</v>
      </c>
      <c r="H3974" t="s">
        <v>82</v>
      </c>
    </row>
    <row r="3975" spans="1:8" x14ac:dyDescent="0.25">
      <c r="A3975" s="1">
        <v>43525</v>
      </c>
      <c r="B3975" t="s">
        <v>158</v>
      </c>
      <c r="C3975" t="s">
        <v>13</v>
      </c>
      <c r="D3975">
        <v>310</v>
      </c>
      <c r="E3975">
        <v>310</v>
      </c>
      <c r="F3975">
        <v>0</v>
      </c>
      <c r="G3975">
        <v>0</v>
      </c>
      <c r="H3975" t="s">
        <v>82</v>
      </c>
    </row>
    <row r="3976" spans="1:8" x14ac:dyDescent="0.25">
      <c r="A3976" s="1">
        <v>43525</v>
      </c>
      <c r="B3976" t="s">
        <v>94</v>
      </c>
      <c r="C3976" t="s">
        <v>9</v>
      </c>
      <c r="D3976">
        <v>944</v>
      </c>
      <c r="E3976">
        <v>944</v>
      </c>
      <c r="F3976">
        <v>0</v>
      </c>
      <c r="G3976">
        <v>0</v>
      </c>
      <c r="H3976" t="s">
        <v>82</v>
      </c>
    </row>
    <row r="3977" spans="1:8" x14ac:dyDescent="0.25">
      <c r="A3977" s="1">
        <v>43525</v>
      </c>
      <c r="B3977" t="s">
        <v>94</v>
      </c>
      <c r="C3977" t="s">
        <v>10</v>
      </c>
      <c r="D3977">
        <v>451</v>
      </c>
      <c r="E3977">
        <v>451</v>
      </c>
      <c r="F3977">
        <v>0</v>
      </c>
      <c r="G3977">
        <v>0</v>
      </c>
      <c r="H3977" t="s">
        <v>82</v>
      </c>
    </row>
    <row r="3978" spans="1:8" x14ac:dyDescent="0.25">
      <c r="A3978" s="1">
        <v>43525</v>
      </c>
      <c r="B3978" t="s">
        <v>94</v>
      </c>
      <c r="C3978" t="s">
        <v>11</v>
      </c>
      <c r="D3978">
        <v>833</v>
      </c>
      <c r="E3978">
        <v>833</v>
      </c>
      <c r="F3978">
        <v>0</v>
      </c>
      <c r="G3978">
        <v>0</v>
      </c>
      <c r="H3978" t="s">
        <v>82</v>
      </c>
    </row>
    <row r="3979" spans="1:8" x14ac:dyDescent="0.25">
      <c r="A3979" s="1">
        <v>43525</v>
      </c>
      <c r="B3979" t="s">
        <v>94</v>
      </c>
      <c r="C3979" t="s">
        <v>12</v>
      </c>
      <c r="D3979">
        <v>473</v>
      </c>
      <c r="E3979">
        <v>473</v>
      </c>
      <c r="F3979">
        <v>0</v>
      </c>
      <c r="G3979">
        <v>0</v>
      </c>
      <c r="H3979" t="s">
        <v>82</v>
      </c>
    </row>
    <row r="3980" spans="1:8" x14ac:dyDescent="0.25">
      <c r="A3980" s="1">
        <v>43525</v>
      </c>
      <c r="B3980" t="s">
        <v>94</v>
      </c>
      <c r="C3980" t="s">
        <v>13</v>
      </c>
      <c r="D3980">
        <v>913</v>
      </c>
      <c r="E3980">
        <v>913</v>
      </c>
      <c r="F3980">
        <v>0</v>
      </c>
      <c r="G3980">
        <v>0</v>
      </c>
      <c r="H3980" t="s">
        <v>82</v>
      </c>
    </row>
    <row r="3981" spans="1:8" x14ac:dyDescent="0.25">
      <c r="A3981" s="1">
        <v>43525</v>
      </c>
      <c r="B3981" t="s">
        <v>159</v>
      </c>
      <c r="C3981" t="s">
        <v>9</v>
      </c>
      <c r="D3981">
        <v>30</v>
      </c>
      <c r="E3981">
        <v>30</v>
      </c>
      <c r="F3981">
        <v>0</v>
      </c>
      <c r="G3981">
        <v>0</v>
      </c>
      <c r="H3981" t="s">
        <v>82</v>
      </c>
    </row>
    <row r="3982" spans="1:8" x14ac:dyDescent="0.25">
      <c r="A3982" s="1">
        <v>43525</v>
      </c>
      <c r="B3982" t="s">
        <v>159</v>
      </c>
      <c r="C3982" t="s">
        <v>10</v>
      </c>
      <c r="D3982">
        <v>59</v>
      </c>
      <c r="E3982">
        <v>59</v>
      </c>
      <c r="F3982">
        <v>0</v>
      </c>
      <c r="G3982">
        <v>0</v>
      </c>
      <c r="H3982" t="s">
        <v>82</v>
      </c>
    </row>
    <row r="3983" spans="1:8" x14ac:dyDescent="0.25">
      <c r="A3983" s="1">
        <v>43525</v>
      </c>
      <c r="B3983" t="s">
        <v>159</v>
      </c>
      <c r="C3983" t="s">
        <v>11</v>
      </c>
      <c r="D3983">
        <v>39</v>
      </c>
      <c r="E3983">
        <v>39</v>
      </c>
      <c r="F3983">
        <v>0</v>
      </c>
      <c r="G3983">
        <v>0</v>
      </c>
      <c r="H3983" t="s">
        <v>82</v>
      </c>
    </row>
    <row r="3984" spans="1:8" x14ac:dyDescent="0.25">
      <c r="A3984" s="1">
        <v>43525</v>
      </c>
      <c r="B3984" t="s">
        <v>159</v>
      </c>
      <c r="C3984" t="s">
        <v>12</v>
      </c>
      <c r="D3984">
        <v>88</v>
      </c>
      <c r="E3984">
        <v>88</v>
      </c>
      <c r="F3984">
        <v>0</v>
      </c>
      <c r="G3984">
        <v>0</v>
      </c>
      <c r="H3984" t="s">
        <v>82</v>
      </c>
    </row>
    <row r="3985" spans="1:8" x14ac:dyDescent="0.25">
      <c r="A3985" s="1">
        <v>43525</v>
      </c>
      <c r="B3985" t="s">
        <v>159</v>
      </c>
      <c r="C3985" t="s">
        <v>13</v>
      </c>
      <c r="D3985">
        <v>140</v>
      </c>
      <c r="E3985">
        <v>140</v>
      </c>
      <c r="F3985">
        <v>0</v>
      </c>
      <c r="G3985">
        <v>0</v>
      </c>
      <c r="H3985" t="s">
        <v>82</v>
      </c>
    </row>
    <row r="3986" spans="1:8" x14ac:dyDescent="0.25">
      <c r="A3986" s="1">
        <v>43525</v>
      </c>
      <c r="B3986" t="s">
        <v>95</v>
      </c>
      <c r="C3986" t="s">
        <v>9</v>
      </c>
      <c r="D3986">
        <v>35</v>
      </c>
      <c r="E3986">
        <v>35</v>
      </c>
      <c r="F3986">
        <v>0</v>
      </c>
      <c r="G3986">
        <v>0</v>
      </c>
      <c r="H3986" t="s">
        <v>82</v>
      </c>
    </row>
    <row r="3987" spans="1:8" x14ac:dyDescent="0.25">
      <c r="A3987" s="1">
        <v>43525</v>
      </c>
      <c r="B3987" t="s">
        <v>95</v>
      </c>
      <c r="C3987" t="s">
        <v>10</v>
      </c>
      <c r="D3987">
        <v>50</v>
      </c>
      <c r="E3987">
        <v>50</v>
      </c>
      <c r="F3987">
        <v>0</v>
      </c>
      <c r="G3987">
        <v>0</v>
      </c>
      <c r="H3987" t="s">
        <v>82</v>
      </c>
    </row>
    <row r="3988" spans="1:8" x14ac:dyDescent="0.25">
      <c r="A3988" s="1">
        <v>43525</v>
      </c>
      <c r="B3988" t="s">
        <v>95</v>
      </c>
      <c r="C3988" t="s">
        <v>11</v>
      </c>
      <c r="D3988">
        <v>68</v>
      </c>
      <c r="E3988">
        <v>68</v>
      </c>
      <c r="F3988">
        <v>0</v>
      </c>
      <c r="G3988">
        <v>0</v>
      </c>
      <c r="H3988" t="s">
        <v>82</v>
      </c>
    </row>
    <row r="3989" spans="1:8" x14ac:dyDescent="0.25">
      <c r="A3989" s="1">
        <v>43525</v>
      </c>
      <c r="B3989" t="s">
        <v>95</v>
      </c>
      <c r="C3989" t="s">
        <v>12</v>
      </c>
      <c r="D3989">
        <v>178</v>
      </c>
      <c r="E3989">
        <v>178</v>
      </c>
      <c r="F3989">
        <v>0</v>
      </c>
      <c r="G3989">
        <v>0</v>
      </c>
      <c r="H3989" t="s">
        <v>82</v>
      </c>
    </row>
    <row r="3990" spans="1:8" x14ac:dyDescent="0.25">
      <c r="A3990" s="1">
        <v>43525</v>
      </c>
      <c r="B3990" t="s">
        <v>95</v>
      </c>
      <c r="C3990" t="s">
        <v>13</v>
      </c>
      <c r="D3990">
        <v>310</v>
      </c>
      <c r="E3990">
        <v>310</v>
      </c>
      <c r="F3990">
        <v>0</v>
      </c>
      <c r="G3990">
        <v>0</v>
      </c>
      <c r="H3990" t="s">
        <v>82</v>
      </c>
    </row>
    <row r="3991" spans="1:8" x14ac:dyDescent="0.25">
      <c r="A3991" s="1">
        <v>43525</v>
      </c>
      <c r="B3991" t="s">
        <v>96</v>
      </c>
      <c r="C3991" t="s">
        <v>9</v>
      </c>
      <c r="D3991">
        <v>402</v>
      </c>
      <c r="E3991">
        <v>402</v>
      </c>
      <c r="F3991">
        <v>0</v>
      </c>
      <c r="G3991">
        <v>0</v>
      </c>
      <c r="H3991" t="s">
        <v>82</v>
      </c>
    </row>
    <row r="3992" spans="1:8" x14ac:dyDescent="0.25">
      <c r="A3992" s="1">
        <v>43525</v>
      </c>
      <c r="B3992" t="s">
        <v>96</v>
      </c>
      <c r="C3992" t="s">
        <v>10</v>
      </c>
      <c r="D3992">
        <v>205</v>
      </c>
      <c r="E3992">
        <v>205</v>
      </c>
      <c r="F3992">
        <v>0</v>
      </c>
      <c r="G3992">
        <v>0</v>
      </c>
      <c r="H3992" t="s">
        <v>82</v>
      </c>
    </row>
    <row r="3993" spans="1:8" x14ac:dyDescent="0.25">
      <c r="A3993" s="1">
        <v>43525</v>
      </c>
      <c r="B3993" t="s">
        <v>96</v>
      </c>
      <c r="C3993" t="s">
        <v>11</v>
      </c>
      <c r="D3993">
        <v>158</v>
      </c>
      <c r="E3993">
        <v>158</v>
      </c>
      <c r="F3993">
        <v>0</v>
      </c>
      <c r="G3993">
        <v>0</v>
      </c>
      <c r="H3993" t="s">
        <v>82</v>
      </c>
    </row>
    <row r="3994" spans="1:8" x14ac:dyDescent="0.25">
      <c r="A3994" s="1">
        <v>43525</v>
      </c>
      <c r="B3994" t="s">
        <v>96</v>
      </c>
      <c r="C3994" t="s">
        <v>12</v>
      </c>
      <c r="D3994">
        <v>91</v>
      </c>
      <c r="E3994">
        <v>91</v>
      </c>
      <c r="F3994">
        <v>0</v>
      </c>
      <c r="G3994">
        <v>0</v>
      </c>
      <c r="H3994" t="s">
        <v>82</v>
      </c>
    </row>
    <row r="3995" spans="1:8" x14ac:dyDescent="0.25">
      <c r="A3995" s="1">
        <v>43525</v>
      </c>
      <c r="B3995" t="s">
        <v>96</v>
      </c>
      <c r="C3995" t="s">
        <v>13</v>
      </c>
      <c r="D3995">
        <v>667</v>
      </c>
      <c r="E3995">
        <v>667</v>
      </c>
      <c r="F3995">
        <v>0</v>
      </c>
      <c r="G3995">
        <v>0</v>
      </c>
      <c r="H3995" t="s">
        <v>82</v>
      </c>
    </row>
    <row r="3996" spans="1:8" x14ac:dyDescent="0.25">
      <c r="A3996" s="1">
        <v>43525</v>
      </c>
      <c r="B3996" t="s">
        <v>161</v>
      </c>
      <c r="C3996" t="s">
        <v>9</v>
      </c>
      <c r="D3996">
        <v>399</v>
      </c>
      <c r="E3996">
        <v>399</v>
      </c>
      <c r="F3996">
        <v>0</v>
      </c>
      <c r="G3996">
        <v>0</v>
      </c>
      <c r="H3996" t="s">
        <v>82</v>
      </c>
    </row>
    <row r="3997" spans="1:8" x14ac:dyDescent="0.25">
      <c r="A3997" s="1">
        <v>43525</v>
      </c>
      <c r="B3997" t="s">
        <v>161</v>
      </c>
      <c r="C3997" t="s">
        <v>10</v>
      </c>
      <c r="D3997">
        <v>40</v>
      </c>
      <c r="E3997">
        <v>40</v>
      </c>
      <c r="F3997">
        <v>0</v>
      </c>
      <c r="G3997">
        <v>0</v>
      </c>
      <c r="H3997" t="s">
        <v>82</v>
      </c>
    </row>
    <row r="3998" spans="1:8" x14ac:dyDescent="0.25">
      <c r="A3998" s="1">
        <v>43525</v>
      </c>
      <c r="B3998" t="s">
        <v>161</v>
      </c>
      <c r="C3998" t="s">
        <v>11</v>
      </c>
      <c r="D3998">
        <v>61</v>
      </c>
      <c r="E3998">
        <v>61</v>
      </c>
      <c r="F3998">
        <v>0</v>
      </c>
      <c r="G3998">
        <v>0</v>
      </c>
      <c r="H3998" t="s">
        <v>82</v>
      </c>
    </row>
    <row r="3999" spans="1:8" x14ac:dyDescent="0.25">
      <c r="A3999" s="1">
        <v>43525</v>
      </c>
      <c r="B3999" t="s">
        <v>161</v>
      </c>
      <c r="C3999" t="s">
        <v>12</v>
      </c>
      <c r="D3999">
        <v>47</v>
      </c>
      <c r="E3999">
        <v>47</v>
      </c>
      <c r="F3999">
        <v>0</v>
      </c>
      <c r="G3999">
        <v>0</v>
      </c>
      <c r="H3999" t="s">
        <v>82</v>
      </c>
    </row>
    <row r="4000" spans="1:8" x14ac:dyDescent="0.25">
      <c r="A4000" s="1">
        <v>43525</v>
      </c>
      <c r="B4000" t="s">
        <v>161</v>
      </c>
      <c r="C4000" t="s">
        <v>13</v>
      </c>
      <c r="D4000">
        <v>98</v>
      </c>
      <c r="E4000">
        <v>98</v>
      </c>
      <c r="F4000">
        <v>0</v>
      </c>
      <c r="G4000">
        <v>0</v>
      </c>
      <c r="H4000" t="s">
        <v>82</v>
      </c>
    </row>
    <row r="4001" spans="1:8" x14ac:dyDescent="0.25">
      <c r="A4001" s="1">
        <v>43556</v>
      </c>
      <c r="B4001" t="s">
        <v>80</v>
      </c>
      <c r="C4001" t="s">
        <v>9</v>
      </c>
      <c r="D4001">
        <v>4702</v>
      </c>
      <c r="E4001">
        <v>4702</v>
      </c>
      <c r="F4001">
        <v>0</v>
      </c>
      <c r="G4001">
        <v>0</v>
      </c>
      <c r="H4001" t="s">
        <v>82</v>
      </c>
    </row>
    <row r="4002" spans="1:8" x14ac:dyDescent="0.25">
      <c r="A4002" s="1">
        <v>43556</v>
      </c>
      <c r="B4002" t="s">
        <v>80</v>
      </c>
      <c r="C4002" t="s">
        <v>10</v>
      </c>
      <c r="D4002">
        <v>3198</v>
      </c>
      <c r="E4002">
        <v>3198</v>
      </c>
      <c r="F4002">
        <v>0</v>
      </c>
      <c r="G4002">
        <v>0</v>
      </c>
      <c r="H4002" t="s">
        <v>82</v>
      </c>
    </row>
    <row r="4003" spans="1:8" x14ac:dyDescent="0.25">
      <c r="A4003" s="1">
        <v>43556</v>
      </c>
      <c r="B4003" t="s">
        <v>80</v>
      </c>
      <c r="C4003" t="s">
        <v>11</v>
      </c>
      <c r="D4003">
        <v>3126</v>
      </c>
      <c r="E4003">
        <v>3126</v>
      </c>
      <c r="F4003">
        <v>0</v>
      </c>
      <c r="G4003">
        <v>0</v>
      </c>
      <c r="H4003" t="s">
        <v>82</v>
      </c>
    </row>
    <row r="4004" spans="1:8" x14ac:dyDescent="0.25">
      <c r="A4004" s="1">
        <v>43556</v>
      </c>
      <c r="B4004" t="s">
        <v>80</v>
      </c>
      <c r="C4004" t="s">
        <v>12</v>
      </c>
      <c r="D4004">
        <v>3203</v>
      </c>
      <c r="E4004">
        <v>3203</v>
      </c>
      <c r="F4004">
        <v>0</v>
      </c>
      <c r="G4004">
        <v>0</v>
      </c>
      <c r="H4004" t="s">
        <v>82</v>
      </c>
    </row>
    <row r="4005" spans="1:8" x14ac:dyDescent="0.25">
      <c r="A4005" s="1">
        <v>43556</v>
      </c>
      <c r="B4005" t="s">
        <v>80</v>
      </c>
      <c r="C4005" t="s">
        <v>13</v>
      </c>
      <c r="D4005">
        <v>4940</v>
      </c>
      <c r="E4005">
        <v>4940</v>
      </c>
      <c r="F4005">
        <v>0</v>
      </c>
      <c r="G4005">
        <v>0</v>
      </c>
      <c r="H4005" t="s">
        <v>82</v>
      </c>
    </row>
    <row r="4006" spans="1:8" x14ac:dyDescent="0.25">
      <c r="A4006" s="1">
        <v>43556</v>
      </c>
      <c r="B4006" t="s">
        <v>145</v>
      </c>
      <c r="C4006" t="s">
        <v>9</v>
      </c>
      <c r="D4006">
        <v>209</v>
      </c>
      <c r="E4006">
        <v>209</v>
      </c>
      <c r="F4006">
        <v>0</v>
      </c>
      <c r="G4006">
        <v>0</v>
      </c>
      <c r="H4006" t="s">
        <v>82</v>
      </c>
    </row>
    <row r="4007" spans="1:8" x14ac:dyDescent="0.25">
      <c r="A4007" s="1">
        <v>43556</v>
      </c>
      <c r="B4007" t="s">
        <v>145</v>
      </c>
      <c r="C4007" t="s">
        <v>10</v>
      </c>
      <c r="D4007">
        <v>157</v>
      </c>
      <c r="E4007">
        <v>157</v>
      </c>
      <c r="F4007">
        <v>0</v>
      </c>
      <c r="G4007">
        <v>0</v>
      </c>
      <c r="H4007" t="s">
        <v>82</v>
      </c>
    </row>
    <row r="4008" spans="1:8" x14ac:dyDescent="0.25">
      <c r="A4008" s="1">
        <v>43556</v>
      </c>
      <c r="B4008" t="s">
        <v>145</v>
      </c>
      <c r="C4008" t="s">
        <v>11</v>
      </c>
      <c r="D4008">
        <v>46</v>
      </c>
      <c r="E4008">
        <v>46</v>
      </c>
      <c r="F4008">
        <v>0</v>
      </c>
      <c r="G4008">
        <v>0</v>
      </c>
      <c r="H4008" t="s">
        <v>82</v>
      </c>
    </row>
    <row r="4009" spans="1:8" x14ac:dyDescent="0.25">
      <c r="A4009" s="1">
        <v>43556</v>
      </c>
      <c r="B4009" t="s">
        <v>145</v>
      </c>
      <c r="C4009" t="s">
        <v>12</v>
      </c>
      <c r="D4009">
        <v>33</v>
      </c>
      <c r="E4009">
        <v>33</v>
      </c>
      <c r="F4009">
        <v>0</v>
      </c>
      <c r="G4009">
        <v>0</v>
      </c>
      <c r="H4009" t="s">
        <v>82</v>
      </c>
    </row>
    <row r="4010" spans="1:8" x14ac:dyDescent="0.25">
      <c r="A4010" s="1">
        <v>43556</v>
      </c>
      <c r="B4010" t="s">
        <v>145</v>
      </c>
      <c r="C4010" t="s">
        <v>13</v>
      </c>
      <c r="D4010">
        <v>367</v>
      </c>
      <c r="E4010">
        <v>367</v>
      </c>
      <c r="F4010">
        <v>0</v>
      </c>
      <c r="G4010">
        <v>0</v>
      </c>
      <c r="H4010" t="s">
        <v>82</v>
      </c>
    </row>
    <row r="4011" spans="1:8" x14ac:dyDescent="0.25">
      <c r="A4011" s="1">
        <v>43556</v>
      </c>
      <c r="B4011" t="s">
        <v>85</v>
      </c>
      <c r="C4011" t="s">
        <v>9</v>
      </c>
      <c r="D4011">
        <v>1184</v>
      </c>
      <c r="E4011">
        <v>1184</v>
      </c>
      <c r="F4011">
        <v>0</v>
      </c>
      <c r="G4011">
        <v>0</v>
      </c>
      <c r="H4011" t="s">
        <v>82</v>
      </c>
    </row>
    <row r="4012" spans="1:8" x14ac:dyDescent="0.25">
      <c r="A4012" s="1">
        <v>43556</v>
      </c>
      <c r="B4012" t="s">
        <v>85</v>
      </c>
      <c r="C4012" t="s">
        <v>10</v>
      </c>
      <c r="D4012">
        <v>1115</v>
      </c>
      <c r="E4012">
        <v>1115</v>
      </c>
      <c r="F4012">
        <v>0</v>
      </c>
      <c r="G4012">
        <v>0</v>
      </c>
      <c r="H4012" t="s">
        <v>82</v>
      </c>
    </row>
    <row r="4013" spans="1:8" x14ac:dyDescent="0.25">
      <c r="A4013" s="1">
        <v>43556</v>
      </c>
      <c r="B4013" t="s">
        <v>85</v>
      </c>
      <c r="C4013" t="s">
        <v>11</v>
      </c>
      <c r="D4013">
        <v>287</v>
      </c>
      <c r="E4013">
        <v>287</v>
      </c>
      <c r="F4013">
        <v>0</v>
      </c>
      <c r="G4013">
        <v>0</v>
      </c>
      <c r="H4013" t="s">
        <v>82</v>
      </c>
    </row>
    <row r="4014" spans="1:8" x14ac:dyDescent="0.25">
      <c r="A4014" s="1">
        <v>43556</v>
      </c>
      <c r="B4014" t="s">
        <v>85</v>
      </c>
      <c r="C4014" t="s">
        <v>12</v>
      </c>
      <c r="D4014">
        <v>102</v>
      </c>
      <c r="E4014">
        <v>102</v>
      </c>
      <c r="F4014">
        <v>0</v>
      </c>
      <c r="G4014">
        <v>0</v>
      </c>
      <c r="H4014" t="s">
        <v>82</v>
      </c>
    </row>
    <row r="4015" spans="1:8" x14ac:dyDescent="0.25">
      <c r="A4015" s="1">
        <v>43556</v>
      </c>
      <c r="B4015" t="s">
        <v>85</v>
      </c>
      <c r="C4015" t="s">
        <v>13</v>
      </c>
      <c r="D4015">
        <v>835</v>
      </c>
      <c r="E4015">
        <v>835</v>
      </c>
      <c r="F4015">
        <v>0</v>
      </c>
      <c r="G4015">
        <v>0</v>
      </c>
      <c r="H4015" t="s">
        <v>82</v>
      </c>
    </row>
    <row r="4016" spans="1:8" x14ac:dyDescent="0.25">
      <c r="A4016" s="1">
        <v>43556</v>
      </c>
      <c r="B4016" t="s">
        <v>86</v>
      </c>
      <c r="C4016" t="s">
        <v>9</v>
      </c>
      <c r="D4016">
        <v>408</v>
      </c>
      <c r="E4016">
        <v>408</v>
      </c>
      <c r="F4016">
        <v>0</v>
      </c>
      <c r="G4016">
        <v>0</v>
      </c>
      <c r="H4016" t="s">
        <v>82</v>
      </c>
    </row>
    <row r="4017" spans="1:8" x14ac:dyDescent="0.25">
      <c r="A4017" s="1">
        <v>43556</v>
      </c>
      <c r="B4017" t="s">
        <v>86</v>
      </c>
      <c r="C4017" t="s">
        <v>10</v>
      </c>
      <c r="D4017">
        <v>592</v>
      </c>
      <c r="E4017">
        <v>592</v>
      </c>
      <c r="F4017">
        <v>0</v>
      </c>
      <c r="G4017">
        <v>0</v>
      </c>
      <c r="H4017" t="s">
        <v>82</v>
      </c>
    </row>
    <row r="4018" spans="1:8" x14ac:dyDescent="0.25">
      <c r="A4018" s="1">
        <v>43556</v>
      </c>
      <c r="B4018" t="s">
        <v>86</v>
      </c>
      <c r="C4018" t="s">
        <v>11</v>
      </c>
      <c r="D4018">
        <v>714</v>
      </c>
      <c r="E4018">
        <v>714</v>
      </c>
      <c r="F4018">
        <v>0</v>
      </c>
      <c r="G4018">
        <v>0</v>
      </c>
      <c r="H4018" t="s">
        <v>82</v>
      </c>
    </row>
    <row r="4019" spans="1:8" x14ac:dyDescent="0.25">
      <c r="A4019" s="1">
        <v>43556</v>
      </c>
      <c r="B4019" t="s">
        <v>86</v>
      </c>
      <c r="C4019" t="s">
        <v>12</v>
      </c>
      <c r="D4019">
        <v>469</v>
      </c>
      <c r="E4019">
        <v>469</v>
      </c>
      <c r="F4019">
        <v>0</v>
      </c>
      <c r="G4019">
        <v>0</v>
      </c>
      <c r="H4019" t="s">
        <v>82</v>
      </c>
    </row>
    <row r="4020" spans="1:8" x14ac:dyDescent="0.25">
      <c r="A4020" s="1">
        <v>43556</v>
      </c>
      <c r="B4020" t="s">
        <v>86</v>
      </c>
      <c r="C4020" t="s">
        <v>13</v>
      </c>
      <c r="D4020">
        <v>512</v>
      </c>
      <c r="E4020">
        <v>512</v>
      </c>
      <c r="F4020">
        <v>0</v>
      </c>
      <c r="G4020">
        <v>0</v>
      </c>
      <c r="H4020" t="s">
        <v>82</v>
      </c>
    </row>
    <row r="4021" spans="1:8" x14ac:dyDescent="0.25">
      <c r="A4021" s="1">
        <v>43556</v>
      </c>
      <c r="B4021" t="s">
        <v>88</v>
      </c>
      <c r="C4021" t="s">
        <v>9</v>
      </c>
      <c r="D4021">
        <v>503</v>
      </c>
      <c r="E4021">
        <v>503</v>
      </c>
      <c r="F4021">
        <v>0</v>
      </c>
      <c r="G4021">
        <v>0</v>
      </c>
      <c r="H4021" t="s">
        <v>82</v>
      </c>
    </row>
    <row r="4022" spans="1:8" x14ac:dyDescent="0.25">
      <c r="A4022" s="1">
        <v>43556</v>
      </c>
      <c r="B4022" t="s">
        <v>88</v>
      </c>
      <c r="C4022" t="s">
        <v>10</v>
      </c>
      <c r="D4022">
        <v>65</v>
      </c>
      <c r="E4022">
        <v>65</v>
      </c>
      <c r="F4022">
        <v>0</v>
      </c>
      <c r="G4022">
        <v>0</v>
      </c>
      <c r="H4022" t="s">
        <v>82</v>
      </c>
    </row>
    <row r="4023" spans="1:8" x14ac:dyDescent="0.25">
      <c r="A4023" s="1">
        <v>43556</v>
      </c>
      <c r="B4023" t="s">
        <v>88</v>
      </c>
      <c r="C4023" t="s">
        <v>11</v>
      </c>
      <c r="D4023">
        <v>165</v>
      </c>
      <c r="E4023">
        <v>165</v>
      </c>
      <c r="F4023">
        <v>0</v>
      </c>
      <c r="G4023">
        <v>0</v>
      </c>
      <c r="H4023" t="s">
        <v>82</v>
      </c>
    </row>
    <row r="4024" spans="1:8" x14ac:dyDescent="0.25">
      <c r="A4024" s="1">
        <v>43556</v>
      </c>
      <c r="B4024" t="s">
        <v>88</v>
      </c>
      <c r="C4024" t="s">
        <v>12</v>
      </c>
      <c r="D4024">
        <v>110</v>
      </c>
      <c r="E4024">
        <v>110</v>
      </c>
      <c r="F4024">
        <v>0</v>
      </c>
      <c r="G4024">
        <v>0</v>
      </c>
      <c r="H4024" t="s">
        <v>82</v>
      </c>
    </row>
    <row r="4025" spans="1:8" x14ac:dyDescent="0.25">
      <c r="A4025" s="1">
        <v>43556</v>
      </c>
      <c r="B4025" t="s">
        <v>88</v>
      </c>
      <c r="C4025" t="s">
        <v>13</v>
      </c>
      <c r="D4025">
        <v>273</v>
      </c>
      <c r="E4025">
        <v>273</v>
      </c>
      <c r="F4025">
        <v>0</v>
      </c>
      <c r="G4025">
        <v>0</v>
      </c>
      <c r="H4025" t="s">
        <v>82</v>
      </c>
    </row>
    <row r="4026" spans="1:8" x14ac:dyDescent="0.25">
      <c r="A4026" s="1">
        <v>43556</v>
      </c>
      <c r="B4026" t="s">
        <v>89</v>
      </c>
      <c r="C4026" t="s">
        <v>9</v>
      </c>
      <c r="D4026">
        <v>77</v>
      </c>
      <c r="E4026">
        <v>77</v>
      </c>
      <c r="F4026">
        <v>0</v>
      </c>
      <c r="G4026">
        <v>0</v>
      </c>
      <c r="H4026" t="s">
        <v>82</v>
      </c>
    </row>
    <row r="4027" spans="1:8" x14ac:dyDescent="0.25">
      <c r="A4027" s="1">
        <v>43556</v>
      </c>
      <c r="B4027" t="s">
        <v>89</v>
      </c>
      <c r="C4027" t="s">
        <v>10</v>
      </c>
      <c r="D4027">
        <v>81</v>
      </c>
      <c r="E4027">
        <v>81</v>
      </c>
      <c r="F4027">
        <v>0</v>
      </c>
      <c r="G4027">
        <v>0</v>
      </c>
      <c r="H4027" t="s">
        <v>82</v>
      </c>
    </row>
    <row r="4028" spans="1:8" x14ac:dyDescent="0.25">
      <c r="A4028" s="1">
        <v>43556</v>
      </c>
      <c r="B4028" t="s">
        <v>89</v>
      </c>
      <c r="C4028" t="s">
        <v>11</v>
      </c>
      <c r="D4028">
        <v>85</v>
      </c>
      <c r="E4028">
        <v>85</v>
      </c>
      <c r="F4028">
        <v>0</v>
      </c>
      <c r="G4028">
        <v>0</v>
      </c>
      <c r="H4028" t="s">
        <v>82</v>
      </c>
    </row>
    <row r="4029" spans="1:8" x14ac:dyDescent="0.25">
      <c r="A4029" s="1">
        <v>43556</v>
      </c>
      <c r="B4029" t="s">
        <v>89</v>
      </c>
      <c r="C4029" t="s">
        <v>12</v>
      </c>
      <c r="D4029">
        <v>218</v>
      </c>
      <c r="E4029">
        <v>218</v>
      </c>
      <c r="F4029">
        <v>0</v>
      </c>
      <c r="G4029">
        <v>0</v>
      </c>
      <c r="H4029" t="s">
        <v>82</v>
      </c>
    </row>
    <row r="4030" spans="1:8" x14ac:dyDescent="0.25">
      <c r="A4030" s="1">
        <v>43556</v>
      </c>
      <c r="B4030" t="s">
        <v>89</v>
      </c>
      <c r="C4030" t="s">
        <v>13</v>
      </c>
      <c r="D4030">
        <v>511</v>
      </c>
      <c r="E4030">
        <v>511</v>
      </c>
      <c r="F4030">
        <v>0</v>
      </c>
      <c r="G4030">
        <v>0</v>
      </c>
      <c r="H4030" t="s">
        <v>82</v>
      </c>
    </row>
    <row r="4031" spans="1:8" x14ac:dyDescent="0.25">
      <c r="A4031" s="1">
        <v>43556</v>
      </c>
      <c r="B4031" t="s">
        <v>147</v>
      </c>
      <c r="C4031" t="s">
        <v>9</v>
      </c>
      <c r="D4031">
        <v>8</v>
      </c>
      <c r="E4031">
        <v>8</v>
      </c>
      <c r="F4031">
        <v>0</v>
      </c>
      <c r="G4031">
        <v>0</v>
      </c>
      <c r="H4031" t="s">
        <v>82</v>
      </c>
    </row>
    <row r="4032" spans="1:8" x14ac:dyDescent="0.25">
      <c r="A4032" s="1">
        <v>43556</v>
      </c>
      <c r="B4032" t="s">
        <v>147</v>
      </c>
      <c r="C4032" t="s">
        <v>10</v>
      </c>
      <c r="D4032">
        <v>18</v>
      </c>
      <c r="E4032">
        <v>18</v>
      </c>
      <c r="F4032">
        <v>0</v>
      </c>
      <c r="G4032">
        <v>0</v>
      </c>
      <c r="H4032" t="s">
        <v>82</v>
      </c>
    </row>
    <row r="4033" spans="1:8" x14ac:dyDescent="0.25">
      <c r="A4033" s="1">
        <v>43556</v>
      </c>
      <c r="B4033" t="s">
        <v>147</v>
      </c>
      <c r="C4033" t="s">
        <v>11</v>
      </c>
      <c r="D4033">
        <v>22</v>
      </c>
      <c r="E4033">
        <v>22</v>
      </c>
      <c r="F4033">
        <v>0</v>
      </c>
      <c r="G4033">
        <v>0</v>
      </c>
      <c r="H4033" t="s">
        <v>82</v>
      </c>
    </row>
    <row r="4034" spans="1:8" x14ac:dyDescent="0.25">
      <c r="A4034" s="1">
        <v>43556</v>
      </c>
      <c r="B4034" t="s">
        <v>147</v>
      </c>
      <c r="C4034" t="s">
        <v>12</v>
      </c>
      <c r="D4034">
        <v>21</v>
      </c>
      <c r="E4034">
        <v>21</v>
      </c>
      <c r="F4034">
        <v>0</v>
      </c>
      <c r="G4034">
        <v>0</v>
      </c>
      <c r="H4034" t="s">
        <v>82</v>
      </c>
    </row>
    <row r="4035" spans="1:8" x14ac:dyDescent="0.25">
      <c r="A4035" s="1">
        <v>43556</v>
      </c>
      <c r="B4035" t="s">
        <v>147</v>
      </c>
      <c r="C4035" t="s">
        <v>13</v>
      </c>
      <c r="D4035">
        <v>61</v>
      </c>
      <c r="E4035">
        <v>61</v>
      </c>
      <c r="F4035">
        <v>0</v>
      </c>
      <c r="G4035">
        <v>0</v>
      </c>
      <c r="H4035" t="s">
        <v>82</v>
      </c>
    </row>
    <row r="4036" spans="1:8" x14ac:dyDescent="0.25">
      <c r="A4036" s="1">
        <v>43556</v>
      </c>
      <c r="B4036" t="s">
        <v>148</v>
      </c>
      <c r="C4036" t="s">
        <v>9</v>
      </c>
      <c r="D4036">
        <v>203</v>
      </c>
      <c r="E4036">
        <v>203</v>
      </c>
      <c r="F4036">
        <v>0</v>
      </c>
      <c r="G4036">
        <v>0</v>
      </c>
      <c r="H4036" t="s">
        <v>82</v>
      </c>
    </row>
    <row r="4037" spans="1:8" x14ac:dyDescent="0.25">
      <c r="A4037" s="1">
        <v>43556</v>
      </c>
      <c r="B4037" t="s">
        <v>148</v>
      </c>
      <c r="C4037" t="s">
        <v>10</v>
      </c>
      <c r="D4037">
        <v>44</v>
      </c>
      <c r="E4037">
        <v>44</v>
      </c>
      <c r="F4037">
        <v>0</v>
      </c>
      <c r="G4037">
        <v>0</v>
      </c>
      <c r="H4037" t="s">
        <v>82</v>
      </c>
    </row>
    <row r="4038" spans="1:8" x14ac:dyDescent="0.25">
      <c r="A4038" s="1">
        <v>43556</v>
      </c>
      <c r="B4038" t="s">
        <v>148</v>
      </c>
      <c r="C4038" t="s">
        <v>11</v>
      </c>
      <c r="D4038">
        <v>106</v>
      </c>
      <c r="E4038">
        <v>106</v>
      </c>
      <c r="F4038">
        <v>0</v>
      </c>
      <c r="G4038">
        <v>0</v>
      </c>
      <c r="H4038" t="s">
        <v>82</v>
      </c>
    </row>
    <row r="4039" spans="1:8" x14ac:dyDescent="0.25">
      <c r="A4039" s="1">
        <v>43556</v>
      </c>
      <c r="B4039" t="s">
        <v>148</v>
      </c>
      <c r="C4039" t="s">
        <v>12</v>
      </c>
      <c r="D4039">
        <v>83</v>
      </c>
      <c r="E4039">
        <v>83</v>
      </c>
      <c r="F4039">
        <v>0</v>
      </c>
      <c r="G4039">
        <v>0</v>
      </c>
      <c r="H4039" t="s">
        <v>82</v>
      </c>
    </row>
    <row r="4040" spans="1:8" x14ac:dyDescent="0.25">
      <c r="A4040" s="1">
        <v>43556</v>
      </c>
      <c r="B4040" t="s">
        <v>148</v>
      </c>
      <c r="C4040" t="s">
        <v>13</v>
      </c>
      <c r="D4040">
        <v>275</v>
      </c>
      <c r="E4040">
        <v>275</v>
      </c>
      <c r="F4040">
        <v>0</v>
      </c>
      <c r="G4040">
        <v>0</v>
      </c>
      <c r="H4040" t="s">
        <v>82</v>
      </c>
    </row>
    <row r="4041" spans="1:8" x14ac:dyDescent="0.25">
      <c r="A4041" s="1">
        <v>43556</v>
      </c>
      <c r="B4041" t="s">
        <v>91</v>
      </c>
      <c r="C4041" t="s">
        <v>9</v>
      </c>
      <c r="D4041">
        <v>544</v>
      </c>
      <c r="E4041">
        <v>544</v>
      </c>
      <c r="F4041">
        <v>0</v>
      </c>
      <c r="G4041">
        <v>0</v>
      </c>
      <c r="H4041" t="s">
        <v>82</v>
      </c>
    </row>
    <row r="4042" spans="1:8" x14ac:dyDescent="0.25">
      <c r="A4042" s="1">
        <v>43556</v>
      </c>
      <c r="B4042" t="s">
        <v>91</v>
      </c>
      <c r="C4042" t="s">
        <v>10</v>
      </c>
      <c r="D4042">
        <v>221</v>
      </c>
      <c r="E4042">
        <v>221</v>
      </c>
      <c r="F4042">
        <v>0</v>
      </c>
      <c r="G4042">
        <v>0</v>
      </c>
      <c r="H4042" t="s">
        <v>82</v>
      </c>
    </row>
    <row r="4043" spans="1:8" x14ac:dyDescent="0.25">
      <c r="A4043" s="1">
        <v>43556</v>
      </c>
      <c r="B4043" t="s">
        <v>91</v>
      </c>
      <c r="C4043" t="s">
        <v>11</v>
      </c>
      <c r="D4043">
        <v>574</v>
      </c>
      <c r="E4043">
        <v>574</v>
      </c>
      <c r="F4043">
        <v>0</v>
      </c>
      <c r="G4043">
        <v>0</v>
      </c>
      <c r="H4043" t="s">
        <v>82</v>
      </c>
    </row>
    <row r="4044" spans="1:8" x14ac:dyDescent="0.25">
      <c r="A4044" s="1">
        <v>43556</v>
      </c>
      <c r="B4044" t="s">
        <v>91</v>
      </c>
      <c r="C4044" t="s">
        <v>12</v>
      </c>
      <c r="D4044">
        <v>1229</v>
      </c>
      <c r="E4044">
        <v>1229</v>
      </c>
      <c r="F4044">
        <v>0</v>
      </c>
      <c r="G4044">
        <v>0</v>
      </c>
      <c r="H4044" t="s">
        <v>82</v>
      </c>
    </row>
    <row r="4045" spans="1:8" x14ac:dyDescent="0.25">
      <c r="A4045" s="1">
        <v>43556</v>
      </c>
      <c r="B4045" t="s">
        <v>91</v>
      </c>
      <c r="C4045" t="s">
        <v>13</v>
      </c>
      <c r="D4045">
        <v>339</v>
      </c>
      <c r="E4045">
        <v>339</v>
      </c>
      <c r="F4045">
        <v>0</v>
      </c>
      <c r="G4045">
        <v>0</v>
      </c>
      <c r="H4045" t="s">
        <v>82</v>
      </c>
    </row>
    <row r="4046" spans="1:8" x14ac:dyDescent="0.25">
      <c r="A4046" s="1">
        <v>43556</v>
      </c>
      <c r="B4046" t="s">
        <v>92</v>
      </c>
      <c r="C4046" t="s">
        <v>9</v>
      </c>
      <c r="D4046">
        <v>509</v>
      </c>
      <c r="E4046">
        <v>509</v>
      </c>
      <c r="F4046">
        <v>0</v>
      </c>
      <c r="G4046">
        <v>0</v>
      </c>
      <c r="H4046" t="s">
        <v>82</v>
      </c>
    </row>
    <row r="4047" spans="1:8" x14ac:dyDescent="0.25">
      <c r="A4047" s="1">
        <v>43556</v>
      </c>
      <c r="B4047" t="s">
        <v>92</v>
      </c>
      <c r="C4047" t="s">
        <v>10</v>
      </c>
      <c r="D4047">
        <v>228</v>
      </c>
      <c r="E4047">
        <v>228</v>
      </c>
      <c r="F4047">
        <v>0</v>
      </c>
      <c r="G4047">
        <v>0</v>
      </c>
      <c r="H4047" t="s">
        <v>82</v>
      </c>
    </row>
    <row r="4048" spans="1:8" x14ac:dyDescent="0.25">
      <c r="A4048" s="1">
        <v>43556</v>
      </c>
      <c r="B4048" t="s">
        <v>92</v>
      </c>
      <c r="C4048" t="s">
        <v>11</v>
      </c>
      <c r="D4048">
        <v>36</v>
      </c>
      <c r="E4048">
        <v>36</v>
      </c>
      <c r="F4048">
        <v>0</v>
      </c>
      <c r="G4048">
        <v>0</v>
      </c>
      <c r="H4048" t="s">
        <v>82</v>
      </c>
    </row>
    <row r="4049" spans="1:8" x14ac:dyDescent="0.25">
      <c r="A4049" s="1">
        <v>43556</v>
      </c>
      <c r="B4049" t="s">
        <v>92</v>
      </c>
      <c r="C4049" t="s">
        <v>12</v>
      </c>
      <c r="D4049">
        <v>18</v>
      </c>
      <c r="E4049">
        <v>18</v>
      </c>
      <c r="F4049">
        <v>0</v>
      </c>
      <c r="G4049">
        <v>0</v>
      </c>
      <c r="H4049" t="s">
        <v>82</v>
      </c>
    </row>
    <row r="4050" spans="1:8" x14ac:dyDescent="0.25">
      <c r="A4050" s="1">
        <v>43556</v>
      </c>
      <c r="B4050" t="s">
        <v>92</v>
      </c>
      <c r="C4050" t="s">
        <v>13</v>
      </c>
      <c r="D4050">
        <v>316</v>
      </c>
      <c r="E4050">
        <v>316</v>
      </c>
      <c r="F4050">
        <v>0</v>
      </c>
      <c r="G4050">
        <v>0</v>
      </c>
      <c r="H4050" t="s">
        <v>82</v>
      </c>
    </row>
    <row r="4051" spans="1:8" x14ac:dyDescent="0.25">
      <c r="A4051" s="1">
        <v>43556</v>
      </c>
      <c r="B4051" t="s">
        <v>155</v>
      </c>
      <c r="C4051" t="s">
        <v>9</v>
      </c>
      <c r="D4051">
        <v>60</v>
      </c>
      <c r="E4051">
        <v>60</v>
      </c>
      <c r="F4051">
        <v>0</v>
      </c>
      <c r="G4051">
        <v>0</v>
      </c>
      <c r="H4051" t="s">
        <v>82</v>
      </c>
    </row>
    <row r="4052" spans="1:8" x14ac:dyDescent="0.25">
      <c r="A4052" s="1">
        <v>43556</v>
      </c>
      <c r="B4052" t="s">
        <v>155</v>
      </c>
      <c r="C4052" t="s">
        <v>10</v>
      </c>
      <c r="D4052">
        <v>60</v>
      </c>
      <c r="E4052">
        <v>60</v>
      </c>
      <c r="F4052">
        <v>0</v>
      </c>
      <c r="G4052">
        <v>0</v>
      </c>
      <c r="H4052" t="s">
        <v>82</v>
      </c>
    </row>
    <row r="4053" spans="1:8" x14ac:dyDescent="0.25">
      <c r="A4053" s="1">
        <v>43556</v>
      </c>
      <c r="B4053" t="s">
        <v>155</v>
      </c>
      <c r="C4053" t="s">
        <v>11</v>
      </c>
      <c r="D4053">
        <v>56</v>
      </c>
      <c r="E4053">
        <v>56</v>
      </c>
      <c r="F4053">
        <v>0</v>
      </c>
      <c r="G4053">
        <v>0</v>
      </c>
      <c r="H4053" t="s">
        <v>82</v>
      </c>
    </row>
    <row r="4054" spans="1:8" x14ac:dyDescent="0.25">
      <c r="A4054" s="1">
        <v>43556</v>
      </c>
      <c r="B4054" t="s">
        <v>155</v>
      </c>
      <c r="C4054" t="s">
        <v>12</v>
      </c>
      <c r="D4054">
        <v>186</v>
      </c>
      <c r="E4054">
        <v>186</v>
      </c>
      <c r="F4054">
        <v>0</v>
      </c>
      <c r="G4054">
        <v>0</v>
      </c>
      <c r="H4054" t="s">
        <v>82</v>
      </c>
    </row>
    <row r="4055" spans="1:8" x14ac:dyDescent="0.25">
      <c r="A4055" s="1">
        <v>43556</v>
      </c>
      <c r="B4055" t="s">
        <v>155</v>
      </c>
      <c r="C4055" t="s">
        <v>13</v>
      </c>
      <c r="D4055">
        <v>401</v>
      </c>
      <c r="E4055">
        <v>401</v>
      </c>
      <c r="F4055">
        <v>0</v>
      </c>
      <c r="G4055">
        <v>0</v>
      </c>
      <c r="H4055" t="s">
        <v>82</v>
      </c>
    </row>
    <row r="4056" spans="1:8" x14ac:dyDescent="0.25">
      <c r="A4056" s="1">
        <v>43556</v>
      </c>
      <c r="B4056" t="s">
        <v>156</v>
      </c>
      <c r="C4056" t="s">
        <v>9</v>
      </c>
      <c r="D4056">
        <v>29</v>
      </c>
      <c r="E4056">
        <v>29</v>
      </c>
      <c r="F4056">
        <v>0</v>
      </c>
      <c r="G4056">
        <v>0</v>
      </c>
      <c r="H4056" t="s">
        <v>82</v>
      </c>
    </row>
    <row r="4057" spans="1:8" x14ac:dyDescent="0.25">
      <c r="A4057" s="1">
        <v>43556</v>
      </c>
      <c r="B4057" t="s">
        <v>156</v>
      </c>
      <c r="C4057" t="s">
        <v>10</v>
      </c>
      <c r="D4057">
        <v>110</v>
      </c>
      <c r="E4057">
        <v>110</v>
      </c>
      <c r="F4057">
        <v>0</v>
      </c>
      <c r="G4057">
        <v>0</v>
      </c>
      <c r="H4057" t="s">
        <v>82</v>
      </c>
    </row>
    <row r="4058" spans="1:8" x14ac:dyDescent="0.25">
      <c r="A4058" s="1">
        <v>43556</v>
      </c>
      <c r="B4058" t="s">
        <v>156</v>
      </c>
      <c r="C4058" t="s">
        <v>11</v>
      </c>
      <c r="D4058">
        <v>188</v>
      </c>
      <c r="E4058">
        <v>188</v>
      </c>
      <c r="F4058">
        <v>0</v>
      </c>
      <c r="G4058">
        <v>0</v>
      </c>
      <c r="H4058" t="s">
        <v>82</v>
      </c>
    </row>
    <row r="4059" spans="1:8" x14ac:dyDescent="0.25">
      <c r="A4059" s="1">
        <v>43556</v>
      </c>
      <c r="B4059" t="s">
        <v>156</v>
      </c>
      <c r="C4059" t="s">
        <v>12</v>
      </c>
      <c r="D4059">
        <v>213</v>
      </c>
      <c r="E4059">
        <v>213</v>
      </c>
      <c r="F4059">
        <v>0</v>
      </c>
      <c r="G4059">
        <v>0</v>
      </c>
      <c r="H4059" t="s">
        <v>82</v>
      </c>
    </row>
    <row r="4060" spans="1:8" x14ac:dyDescent="0.25">
      <c r="A4060" s="1">
        <v>43556</v>
      </c>
      <c r="B4060" t="s">
        <v>156</v>
      </c>
      <c r="C4060" t="s">
        <v>13</v>
      </c>
      <c r="D4060">
        <v>167</v>
      </c>
      <c r="E4060">
        <v>167</v>
      </c>
      <c r="F4060">
        <v>0</v>
      </c>
      <c r="G4060">
        <v>0</v>
      </c>
      <c r="H4060" t="s">
        <v>82</v>
      </c>
    </row>
    <row r="4061" spans="1:8" x14ac:dyDescent="0.25">
      <c r="A4061" s="1">
        <v>43556</v>
      </c>
      <c r="B4061" t="s">
        <v>93</v>
      </c>
      <c r="C4061" t="s">
        <v>9</v>
      </c>
      <c r="D4061">
        <v>60</v>
      </c>
      <c r="E4061">
        <v>60</v>
      </c>
      <c r="F4061">
        <v>0</v>
      </c>
      <c r="G4061">
        <v>0</v>
      </c>
      <c r="H4061" t="s">
        <v>82</v>
      </c>
    </row>
    <row r="4062" spans="1:8" x14ac:dyDescent="0.25">
      <c r="A4062" s="1">
        <v>43556</v>
      </c>
      <c r="B4062" t="s">
        <v>93</v>
      </c>
      <c r="C4062" t="s">
        <v>10</v>
      </c>
      <c r="D4062">
        <v>171</v>
      </c>
      <c r="E4062">
        <v>171</v>
      </c>
      <c r="F4062">
        <v>0</v>
      </c>
      <c r="G4062">
        <v>0</v>
      </c>
      <c r="H4062" t="s">
        <v>82</v>
      </c>
    </row>
    <row r="4063" spans="1:8" x14ac:dyDescent="0.25">
      <c r="A4063" s="1">
        <v>43556</v>
      </c>
      <c r="B4063" t="s">
        <v>93</v>
      </c>
      <c r="C4063" t="s">
        <v>11</v>
      </c>
      <c r="D4063">
        <v>220</v>
      </c>
      <c r="E4063">
        <v>220</v>
      </c>
      <c r="F4063">
        <v>0</v>
      </c>
      <c r="G4063">
        <v>0</v>
      </c>
      <c r="H4063" t="s">
        <v>82</v>
      </c>
    </row>
    <row r="4064" spans="1:8" x14ac:dyDescent="0.25">
      <c r="A4064" s="1">
        <v>43556</v>
      </c>
      <c r="B4064" t="s">
        <v>93</v>
      </c>
      <c r="C4064" t="s">
        <v>12</v>
      </c>
      <c r="D4064">
        <v>304</v>
      </c>
      <c r="E4064">
        <v>304</v>
      </c>
      <c r="F4064">
        <v>0</v>
      </c>
      <c r="G4064">
        <v>0</v>
      </c>
      <c r="H4064" t="s">
        <v>82</v>
      </c>
    </row>
    <row r="4065" spans="1:8" x14ac:dyDescent="0.25">
      <c r="A4065" s="1">
        <v>43556</v>
      </c>
      <c r="B4065" t="s">
        <v>93</v>
      </c>
      <c r="C4065" t="s">
        <v>13</v>
      </c>
      <c r="D4065">
        <v>264</v>
      </c>
      <c r="E4065">
        <v>264</v>
      </c>
      <c r="F4065">
        <v>0</v>
      </c>
      <c r="G4065">
        <v>0</v>
      </c>
      <c r="H4065" t="s">
        <v>82</v>
      </c>
    </row>
    <row r="4066" spans="1:8" x14ac:dyDescent="0.25">
      <c r="A4066" s="1">
        <v>43556</v>
      </c>
      <c r="B4066" t="s">
        <v>157</v>
      </c>
      <c r="C4066" t="s">
        <v>9</v>
      </c>
      <c r="D4066">
        <v>122</v>
      </c>
      <c r="E4066">
        <v>122</v>
      </c>
      <c r="F4066">
        <v>0</v>
      </c>
      <c r="G4066">
        <v>0</v>
      </c>
      <c r="H4066" t="s">
        <v>82</v>
      </c>
    </row>
    <row r="4067" spans="1:8" x14ac:dyDescent="0.25">
      <c r="A4067" s="1">
        <v>43556</v>
      </c>
      <c r="B4067" t="s">
        <v>157</v>
      </c>
      <c r="C4067" t="s">
        <v>10</v>
      </c>
      <c r="D4067">
        <v>21</v>
      </c>
      <c r="E4067">
        <v>21</v>
      </c>
      <c r="F4067">
        <v>0</v>
      </c>
      <c r="G4067">
        <v>0</v>
      </c>
      <c r="H4067" t="s">
        <v>82</v>
      </c>
    </row>
    <row r="4068" spans="1:8" x14ac:dyDescent="0.25">
      <c r="A4068" s="1">
        <v>43556</v>
      </c>
      <c r="B4068" t="s">
        <v>157</v>
      </c>
      <c r="C4068" t="s">
        <v>11</v>
      </c>
      <c r="D4068">
        <v>92</v>
      </c>
      <c r="E4068">
        <v>92</v>
      </c>
      <c r="F4068">
        <v>0</v>
      </c>
      <c r="G4068">
        <v>0</v>
      </c>
      <c r="H4068" t="s">
        <v>82</v>
      </c>
    </row>
    <row r="4069" spans="1:8" x14ac:dyDescent="0.25">
      <c r="A4069" s="1">
        <v>43556</v>
      </c>
      <c r="B4069" t="s">
        <v>157</v>
      </c>
      <c r="C4069" t="s">
        <v>12</v>
      </c>
      <c r="D4069">
        <v>71</v>
      </c>
      <c r="E4069">
        <v>71</v>
      </c>
      <c r="F4069">
        <v>0</v>
      </c>
      <c r="G4069">
        <v>0</v>
      </c>
      <c r="H4069" t="s">
        <v>82</v>
      </c>
    </row>
    <row r="4070" spans="1:8" x14ac:dyDescent="0.25">
      <c r="A4070" s="1">
        <v>43556</v>
      </c>
      <c r="B4070" t="s">
        <v>157</v>
      </c>
      <c r="C4070" t="s">
        <v>13</v>
      </c>
      <c r="D4070">
        <v>131</v>
      </c>
      <c r="E4070">
        <v>131</v>
      </c>
      <c r="F4070">
        <v>0</v>
      </c>
      <c r="G4070">
        <v>0</v>
      </c>
      <c r="H4070" t="s">
        <v>82</v>
      </c>
    </row>
    <row r="4071" spans="1:8" x14ac:dyDescent="0.25">
      <c r="A4071" s="1">
        <v>43556</v>
      </c>
      <c r="B4071" t="s">
        <v>158</v>
      </c>
      <c r="C4071" t="s">
        <v>9</v>
      </c>
      <c r="D4071">
        <v>32</v>
      </c>
      <c r="E4071">
        <v>32</v>
      </c>
      <c r="F4071">
        <v>0</v>
      </c>
      <c r="G4071">
        <v>0</v>
      </c>
      <c r="H4071" t="s">
        <v>82</v>
      </c>
    </row>
    <row r="4072" spans="1:8" x14ac:dyDescent="0.25">
      <c r="A4072" s="1">
        <v>43556</v>
      </c>
      <c r="B4072" t="s">
        <v>158</v>
      </c>
      <c r="C4072" t="s">
        <v>10</v>
      </c>
      <c r="D4072">
        <v>59</v>
      </c>
      <c r="E4072">
        <v>59</v>
      </c>
      <c r="F4072">
        <v>0</v>
      </c>
      <c r="G4072">
        <v>0</v>
      </c>
      <c r="H4072" t="s">
        <v>82</v>
      </c>
    </row>
    <row r="4073" spans="1:8" x14ac:dyDescent="0.25">
      <c r="A4073" s="1">
        <v>43556</v>
      </c>
      <c r="B4073" t="s">
        <v>158</v>
      </c>
      <c r="C4073" t="s">
        <v>11</v>
      </c>
      <c r="D4073">
        <v>68</v>
      </c>
      <c r="E4073">
        <v>68</v>
      </c>
      <c r="F4073">
        <v>0</v>
      </c>
      <c r="G4073">
        <v>0</v>
      </c>
      <c r="H4073" t="s">
        <v>82</v>
      </c>
    </row>
    <row r="4074" spans="1:8" x14ac:dyDescent="0.25">
      <c r="A4074" s="1">
        <v>43556</v>
      </c>
      <c r="B4074" t="s">
        <v>158</v>
      </c>
      <c r="C4074" t="s">
        <v>12</v>
      </c>
      <c r="D4074">
        <v>177</v>
      </c>
      <c r="E4074">
        <v>177</v>
      </c>
      <c r="F4074">
        <v>0</v>
      </c>
      <c r="G4074">
        <v>0</v>
      </c>
      <c r="H4074" t="s">
        <v>82</v>
      </c>
    </row>
    <row r="4075" spans="1:8" x14ac:dyDescent="0.25">
      <c r="A4075" s="1">
        <v>43556</v>
      </c>
      <c r="B4075" t="s">
        <v>158</v>
      </c>
      <c r="C4075" t="s">
        <v>13</v>
      </c>
      <c r="D4075">
        <v>309</v>
      </c>
      <c r="E4075">
        <v>309</v>
      </c>
      <c r="F4075">
        <v>0</v>
      </c>
      <c r="G4075">
        <v>0</v>
      </c>
      <c r="H4075" t="s">
        <v>82</v>
      </c>
    </row>
    <row r="4076" spans="1:8" x14ac:dyDescent="0.25">
      <c r="A4076" s="1">
        <v>43556</v>
      </c>
      <c r="B4076" t="s">
        <v>94</v>
      </c>
      <c r="C4076" t="s">
        <v>9</v>
      </c>
      <c r="D4076">
        <v>973</v>
      </c>
      <c r="E4076">
        <v>973</v>
      </c>
      <c r="F4076">
        <v>0</v>
      </c>
      <c r="G4076">
        <v>0</v>
      </c>
      <c r="H4076" t="s">
        <v>82</v>
      </c>
    </row>
    <row r="4077" spans="1:8" x14ac:dyDescent="0.25">
      <c r="A4077" s="1">
        <v>43556</v>
      </c>
      <c r="B4077" t="s">
        <v>94</v>
      </c>
      <c r="C4077" t="s">
        <v>10</v>
      </c>
      <c r="D4077">
        <v>465</v>
      </c>
      <c r="E4077">
        <v>465</v>
      </c>
      <c r="F4077">
        <v>0</v>
      </c>
      <c r="G4077">
        <v>0</v>
      </c>
      <c r="H4077" t="s">
        <v>82</v>
      </c>
    </row>
    <row r="4078" spans="1:8" x14ac:dyDescent="0.25">
      <c r="A4078" s="1">
        <v>43556</v>
      </c>
      <c r="B4078" t="s">
        <v>94</v>
      </c>
      <c r="C4078" t="s">
        <v>11</v>
      </c>
      <c r="D4078">
        <v>825</v>
      </c>
      <c r="E4078">
        <v>825</v>
      </c>
      <c r="F4078">
        <v>0</v>
      </c>
      <c r="G4078">
        <v>0</v>
      </c>
      <c r="H4078" t="s">
        <v>82</v>
      </c>
    </row>
    <row r="4079" spans="1:8" x14ac:dyDescent="0.25">
      <c r="A4079" s="1">
        <v>43556</v>
      </c>
      <c r="B4079" t="s">
        <v>94</v>
      </c>
      <c r="C4079" t="s">
        <v>12</v>
      </c>
      <c r="D4079">
        <v>460</v>
      </c>
      <c r="E4079">
        <v>460</v>
      </c>
      <c r="F4079">
        <v>0</v>
      </c>
      <c r="G4079">
        <v>0</v>
      </c>
      <c r="H4079" t="s">
        <v>82</v>
      </c>
    </row>
    <row r="4080" spans="1:8" x14ac:dyDescent="0.25">
      <c r="A4080" s="1">
        <v>43556</v>
      </c>
      <c r="B4080" t="s">
        <v>94</v>
      </c>
      <c r="C4080" t="s">
        <v>13</v>
      </c>
      <c r="D4080">
        <v>939</v>
      </c>
      <c r="E4080">
        <v>939</v>
      </c>
      <c r="F4080">
        <v>0</v>
      </c>
      <c r="G4080">
        <v>0</v>
      </c>
      <c r="H4080" t="s">
        <v>82</v>
      </c>
    </row>
    <row r="4081" spans="1:8" x14ac:dyDescent="0.25">
      <c r="A4081" s="1">
        <v>43556</v>
      </c>
      <c r="B4081" t="s">
        <v>159</v>
      </c>
      <c r="C4081" t="s">
        <v>9</v>
      </c>
      <c r="D4081">
        <v>31</v>
      </c>
      <c r="E4081">
        <v>31</v>
      </c>
      <c r="F4081">
        <v>0</v>
      </c>
      <c r="G4081">
        <v>0</v>
      </c>
      <c r="H4081" t="s">
        <v>82</v>
      </c>
    </row>
    <row r="4082" spans="1:8" x14ac:dyDescent="0.25">
      <c r="A4082" s="1">
        <v>43556</v>
      </c>
      <c r="B4082" t="s">
        <v>159</v>
      </c>
      <c r="C4082" t="s">
        <v>10</v>
      </c>
      <c r="D4082">
        <v>61</v>
      </c>
      <c r="E4082">
        <v>61</v>
      </c>
      <c r="F4082">
        <v>0</v>
      </c>
      <c r="G4082">
        <v>0</v>
      </c>
      <c r="H4082" t="s">
        <v>82</v>
      </c>
    </row>
    <row r="4083" spans="1:8" x14ac:dyDescent="0.25">
      <c r="A4083" s="1">
        <v>43556</v>
      </c>
      <c r="B4083" t="s">
        <v>159</v>
      </c>
      <c r="C4083" t="s">
        <v>11</v>
      </c>
      <c r="D4083">
        <v>32</v>
      </c>
      <c r="E4083">
        <v>32</v>
      </c>
      <c r="F4083">
        <v>0</v>
      </c>
      <c r="G4083">
        <v>0</v>
      </c>
      <c r="H4083" t="s">
        <v>82</v>
      </c>
    </row>
    <row r="4084" spans="1:8" x14ac:dyDescent="0.25">
      <c r="A4084" s="1">
        <v>43556</v>
      </c>
      <c r="B4084" t="s">
        <v>159</v>
      </c>
      <c r="C4084" t="s">
        <v>12</v>
      </c>
      <c r="D4084">
        <v>91</v>
      </c>
      <c r="E4084">
        <v>91</v>
      </c>
      <c r="F4084">
        <v>0</v>
      </c>
      <c r="G4084">
        <v>0</v>
      </c>
      <c r="H4084" t="s">
        <v>82</v>
      </c>
    </row>
    <row r="4085" spans="1:8" x14ac:dyDescent="0.25">
      <c r="A4085" s="1">
        <v>43556</v>
      </c>
      <c r="B4085" t="s">
        <v>159</v>
      </c>
      <c r="C4085" t="s">
        <v>13</v>
      </c>
      <c r="D4085">
        <v>97</v>
      </c>
      <c r="E4085">
        <v>97</v>
      </c>
      <c r="F4085">
        <v>0</v>
      </c>
      <c r="G4085">
        <v>0</v>
      </c>
      <c r="H4085" t="s">
        <v>82</v>
      </c>
    </row>
    <row r="4086" spans="1:8" x14ac:dyDescent="0.25">
      <c r="A4086" s="1">
        <v>43556</v>
      </c>
      <c r="B4086" t="s">
        <v>95</v>
      </c>
      <c r="C4086" t="s">
        <v>9</v>
      </c>
      <c r="D4086">
        <v>32</v>
      </c>
      <c r="E4086">
        <v>32</v>
      </c>
      <c r="F4086">
        <v>0</v>
      </c>
      <c r="G4086">
        <v>0</v>
      </c>
      <c r="H4086" t="s">
        <v>82</v>
      </c>
    </row>
    <row r="4087" spans="1:8" x14ac:dyDescent="0.25">
      <c r="A4087" s="1">
        <v>43556</v>
      </c>
      <c r="B4087" t="s">
        <v>95</v>
      </c>
      <c r="C4087" t="s">
        <v>10</v>
      </c>
      <c r="D4087">
        <v>59</v>
      </c>
      <c r="E4087">
        <v>59</v>
      </c>
      <c r="F4087">
        <v>0</v>
      </c>
      <c r="G4087">
        <v>0</v>
      </c>
      <c r="H4087" t="s">
        <v>82</v>
      </c>
    </row>
    <row r="4088" spans="1:8" x14ac:dyDescent="0.25">
      <c r="A4088" s="1">
        <v>43556</v>
      </c>
      <c r="B4088" t="s">
        <v>95</v>
      </c>
      <c r="C4088" t="s">
        <v>11</v>
      </c>
      <c r="D4088">
        <v>68</v>
      </c>
      <c r="E4088">
        <v>68</v>
      </c>
      <c r="F4088">
        <v>0</v>
      </c>
      <c r="G4088">
        <v>0</v>
      </c>
      <c r="H4088" t="s">
        <v>82</v>
      </c>
    </row>
    <row r="4089" spans="1:8" x14ac:dyDescent="0.25">
      <c r="A4089" s="1">
        <v>43556</v>
      </c>
      <c r="B4089" t="s">
        <v>95</v>
      </c>
      <c r="C4089" t="s">
        <v>12</v>
      </c>
      <c r="D4089">
        <v>177</v>
      </c>
      <c r="E4089">
        <v>177</v>
      </c>
      <c r="F4089">
        <v>0</v>
      </c>
      <c r="G4089">
        <v>0</v>
      </c>
      <c r="H4089" t="s">
        <v>82</v>
      </c>
    </row>
    <row r="4090" spans="1:8" x14ac:dyDescent="0.25">
      <c r="A4090" s="1">
        <v>43556</v>
      </c>
      <c r="B4090" t="s">
        <v>95</v>
      </c>
      <c r="C4090" t="s">
        <v>13</v>
      </c>
      <c r="D4090">
        <v>309</v>
      </c>
      <c r="E4090">
        <v>309</v>
      </c>
      <c r="F4090">
        <v>0</v>
      </c>
      <c r="G4090">
        <v>0</v>
      </c>
      <c r="H4090" t="s">
        <v>82</v>
      </c>
    </row>
    <row r="4091" spans="1:8" x14ac:dyDescent="0.25">
      <c r="A4091" s="1">
        <v>43556</v>
      </c>
      <c r="B4091" t="s">
        <v>96</v>
      </c>
      <c r="C4091" t="s">
        <v>9</v>
      </c>
      <c r="D4091">
        <v>412</v>
      </c>
      <c r="E4091">
        <v>412</v>
      </c>
      <c r="F4091">
        <v>0</v>
      </c>
      <c r="G4091">
        <v>0</v>
      </c>
      <c r="H4091" t="s">
        <v>82</v>
      </c>
    </row>
    <row r="4092" spans="1:8" x14ac:dyDescent="0.25">
      <c r="A4092" s="1">
        <v>43556</v>
      </c>
      <c r="B4092" t="s">
        <v>96</v>
      </c>
      <c r="C4092" t="s">
        <v>10</v>
      </c>
      <c r="D4092">
        <v>201</v>
      </c>
      <c r="E4092">
        <v>201</v>
      </c>
      <c r="F4092">
        <v>0</v>
      </c>
      <c r="G4092">
        <v>0</v>
      </c>
      <c r="H4092" t="s">
        <v>82</v>
      </c>
    </row>
    <row r="4093" spans="1:8" x14ac:dyDescent="0.25">
      <c r="A4093" s="1">
        <v>43556</v>
      </c>
      <c r="B4093" t="s">
        <v>96</v>
      </c>
      <c r="C4093" t="s">
        <v>11</v>
      </c>
      <c r="D4093">
        <v>152</v>
      </c>
      <c r="E4093">
        <v>152</v>
      </c>
      <c r="F4093">
        <v>0</v>
      </c>
      <c r="G4093">
        <v>0</v>
      </c>
      <c r="H4093" t="s">
        <v>82</v>
      </c>
    </row>
    <row r="4094" spans="1:8" x14ac:dyDescent="0.25">
      <c r="A4094" s="1">
        <v>43556</v>
      </c>
      <c r="B4094" t="s">
        <v>96</v>
      </c>
      <c r="C4094" t="s">
        <v>12</v>
      </c>
      <c r="D4094">
        <v>116</v>
      </c>
      <c r="E4094">
        <v>116</v>
      </c>
      <c r="F4094">
        <v>0</v>
      </c>
      <c r="G4094">
        <v>0</v>
      </c>
      <c r="H4094" t="s">
        <v>82</v>
      </c>
    </row>
    <row r="4095" spans="1:8" x14ac:dyDescent="0.25">
      <c r="A4095" s="1">
        <v>43556</v>
      </c>
      <c r="B4095" t="s">
        <v>96</v>
      </c>
      <c r="C4095" t="s">
        <v>13</v>
      </c>
      <c r="D4095">
        <v>642</v>
      </c>
      <c r="E4095">
        <v>642</v>
      </c>
      <c r="F4095">
        <v>0</v>
      </c>
      <c r="G4095">
        <v>0</v>
      </c>
      <c r="H4095" t="s">
        <v>82</v>
      </c>
    </row>
    <row r="4096" spans="1:8" x14ac:dyDescent="0.25">
      <c r="A4096" s="1">
        <v>43556</v>
      </c>
      <c r="B4096" t="s">
        <v>161</v>
      </c>
      <c r="C4096" t="s">
        <v>9</v>
      </c>
      <c r="D4096">
        <v>381</v>
      </c>
      <c r="E4096">
        <v>381</v>
      </c>
      <c r="F4096">
        <v>0</v>
      </c>
      <c r="G4096">
        <v>0</v>
      </c>
      <c r="H4096" t="s">
        <v>82</v>
      </c>
    </row>
    <row r="4097" spans="1:8" x14ac:dyDescent="0.25">
      <c r="A4097" s="1">
        <v>43556</v>
      </c>
      <c r="B4097" t="s">
        <v>161</v>
      </c>
      <c r="C4097" t="s">
        <v>10</v>
      </c>
      <c r="D4097">
        <v>44</v>
      </c>
      <c r="E4097">
        <v>44</v>
      </c>
      <c r="F4097">
        <v>0</v>
      </c>
      <c r="G4097">
        <v>0</v>
      </c>
      <c r="H4097" t="s">
        <v>82</v>
      </c>
    </row>
    <row r="4098" spans="1:8" x14ac:dyDescent="0.25">
      <c r="A4098" s="1">
        <v>43556</v>
      </c>
      <c r="B4098" t="s">
        <v>161</v>
      </c>
      <c r="C4098" t="s">
        <v>11</v>
      </c>
      <c r="D4098">
        <v>73</v>
      </c>
      <c r="E4098">
        <v>73</v>
      </c>
      <c r="F4098">
        <v>0</v>
      </c>
      <c r="G4098">
        <v>0</v>
      </c>
      <c r="H4098" t="s">
        <v>82</v>
      </c>
    </row>
    <row r="4099" spans="1:8" x14ac:dyDescent="0.25">
      <c r="A4099" s="1">
        <v>43556</v>
      </c>
      <c r="B4099" t="s">
        <v>161</v>
      </c>
      <c r="C4099" t="s">
        <v>12</v>
      </c>
      <c r="D4099">
        <v>39</v>
      </c>
      <c r="E4099">
        <v>39</v>
      </c>
      <c r="F4099">
        <v>0</v>
      </c>
      <c r="G4099">
        <v>0</v>
      </c>
      <c r="H4099" t="s">
        <v>82</v>
      </c>
    </row>
    <row r="4100" spans="1:8" x14ac:dyDescent="0.25">
      <c r="A4100" s="1">
        <v>43556</v>
      </c>
      <c r="B4100" t="s">
        <v>161</v>
      </c>
      <c r="C4100" t="s">
        <v>13</v>
      </c>
      <c r="D4100">
        <v>142</v>
      </c>
      <c r="E4100">
        <v>142</v>
      </c>
      <c r="F4100">
        <v>0</v>
      </c>
      <c r="G4100">
        <v>0</v>
      </c>
      <c r="H4100" t="s">
        <v>82</v>
      </c>
    </row>
    <row r="4101" spans="1:8" x14ac:dyDescent="0.25">
      <c r="A4101" s="1">
        <v>43586</v>
      </c>
      <c r="B4101" t="s">
        <v>80</v>
      </c>
      <c r="C4101" t="s">
        <v>9</v>
      </c>
      <c r="D4101">
        <v>4948</v>
      </c>
      <c r="E4101">
        <v>4948</v>
      </c>
      <c r="F4101">
        <v>0</v>
      </c>
      <c r="G4101">
        <v>0</v>
      </c>
      <c r="H4101" t="s">
        <v>82</v>
      </c>
    </row>
    <row r="4102" spans="1:8" x14ac:dyDescent="0.25">
      <c r="A4102" s="1">
        <v>43586</v>
      </c>
      <c r="B4102" t="s">
        <v>80</v>
      </c>
      <c r="C4102" t="s">
        <v>10</v>
      </c>
      <c r="D4102">
        <v>3367</v>
      </c>
      <c r="E4102">
        <v>3367</v>
      </c>
      <c r="F4102">
        <v>0</v>
      </c>
      <c r="G4102">
        <v>0</v>
      </c>
      <c r="H4102" t="s">
        <v>82</v>
      </c>
    </row>
    <row r="4103" spans="1:8" x14ac:dyDescent="0.25">
      <c r="A4103" s="1">
        <v>43586</v>
      </c>
      <c r="B4103" t="s">
        <v>80</v>
      </c>
      <c r="C4103" t="s">
        <v>11</v>
      </c>
      <c r="D4103">
        <v>3332</v>
      </c>
      <c r="E4103">
        <v>3332</v>
      </c>
      <c r="F4103">
        <v>0</v>
      </c>
      <c r="G4103">
        <v>0</v>
      </c>
      <c r="H4103" t="s">
        <v>82</v>
      </c>
    </row>
    <row r="4104" spans="1:8" x14ac:dyDescent="0.25">
      <c r="A4104" s="1">
        <v>43586</v>
      </c>
      <c r="B4104" t="s">
        <v>80</v>
      </c>
      <c r="C4104" t="s">
        <v>12</v>
      </c>
      <c r="D4104">
        <v>3402</v>
      </c>
      <c r="E4104">
        <v>3402</v>
      </c>
      <c r="F4104">
        <v>0</v>
      </c>
      <c r="G4104">
        <v>0</v>
      </c>
      <c r="H4104" t="s">
        <v>82</v>
      </c>
    </row>
    <row r="4105" spans="1:8" x14ac:dyDescent="0.25">
      <c r="A4105" s="1">
        <v>43586</v>
      </c>
      <c r="B4105" t="s">
        <v>80</v>
      </c>
      <c r="C4105" t="s">
        <v>13</v>
      </c>
      <c r="D4105">
        <v>5296</v>
      </c>
      <c r="E4105">
        <v>5296</v>
      </c>
      <c r="F4105">
        <v>0</v>
      </c>
      <c r="G4105">
        <v>0</v>
      </c>
      <c r="H4105" t="s">
        <v>82</v>
      </c>
    </row>
    <row r="4106" spans="1:8" x14ac:dyDescent="0.25">
      <c r="A4106" s="1">
        <v>43586</v>
      </c>
      <c r="B4106" t="s">
        <v>145</v>
      </c>
      <c r="C4106" t="s">
        <v>9</v>
      </c>
      <c r="D4106">
        <v>208</v>
      </c>
      <c r="E4106">
        <v>208</v>
      </c>
      <c r="F4106">
        <v>0</v>
      </c>
      <c r="G4106">
        <v>0</v>
      </c>
      <c r="H4106" t="s">
        <v>82</v>
      </c>
    </row>
    <row r="4107" spans="1:8" x14ac:dyDescent="0.25">
      <c r="A4107" s="1">
        <v>43586</v>
      </c>
      <c r="B4107" t="s">
        <v>145</v>
      </c>
      <c r="C4107" t="s">
        <v>10</v>
      </c>
      <c r="D4107">
        <v>148</v>
      </c>
      <c r="E4107">
        <v>148</v>
      </c>
      <c r="F4107">
        <v>0</v>
      </c>
      <c r="G4107">
        <v>0</v>
      </c>
      <c r="H4107" t="s">
        <v>82</v>
      </c>
    </row>
    <row r="4108" spans="1:8" x14ac:dyDescent="0.25">
      <c r="A4108" s="1">
        <v>43586</v>
      </c>
      <c r="B4108" t="s">
        <v>145</v>
      </c>
      <c r="C4108" t="s">
        <v>11</v>
      </c>
      <c r="D4108">
        <v>52</v>
      </c>
      <c r="E4108">
        <v>52</v>
      </c>
      <c r="F4108">
        <v>0</v>
      </c>
      <c r="G4108">
        <v>0</v>
      </c>
      <c r="H4108" t="s">
        <v>82</v>
      </c>
    </row>
    <row r="4109" spans="1:8" x14ac:dyDescent="0.25">
      <c r="A4109" s="1">
        <v>43586</v>
      </c>
      <c r="B4109" t="s">
        <v>145</v>
      </c>
      <c r="C4109" t="s">
        <v>12</v>
      </c>
      <c r="D4109">
        <v>34</v>
      </c>
      <c r="E4109">
        <v>34</v>
      </c>
      <c r="F4109">
        <v>0</v>
      </c>
      <c r="G4109">
        <v>0</v>
      </c>
      <c r="H4109" t="s">
        <v>82</v>
      </c>
    </row>
    <row r="4110" spans="1:8" x14ac:dyDescent="0.25">
      <c r="A4110" s="1">
        <v>43586</v>
      </c>
      <c r="B4110" t="s">
        <v>145</v>
      </c>
      <c r="C4110" t="s">
        <v>13</v>
      </c>
      <c r="D4110">
        <v>403</v>
      </c>
      <c r="E4110">
        <v>403</v>
      </c>
      <c r="F4110">
        <v>0</v>
      </c>
      <c r="G4110">
        <v>0</v>
      </c>
      <c r="H4110" t="s">
        <v>82</v>
      </c>
    </row>
    <row r="4111" spans="1:8" x14ac:dyDescent="0.25">
      <c r="A4111" s="1">
        <v>43586</v>
      </c>
      <c r="B4111" t="s">
        <v>85</v>
      </c>
      <c r="C4111" t="s">
        <v>9</v>
      </c>
      <c r="D4111">
        <v>1264</v>
      </c>
      <c r="E4111">
        <v>1264</v>
      </c>
      <c r="F4111">
        <v>0</v>
      </c>
      <c r="G4111">
        <v>0</v>
      </c>
      <c r="H4111" t="s">
        <v>82</v>
      </c>
    </row>
    <row r="4112" spans="1:8" x14ac:dyDescent="0.25">
      <c r="A4112" s="1">
        <v>43586</v>
      </c>
      <c r="B4112" t="s">
        <v>85</v>
      </c>
      <c r="C4112" t="s">
        <v>10</v>
      </c>
      <c r="D4112">
        <v>1217</v>
      </c>
      <c r="E4112">
        <v>1217</v>
      </c>
      <c r="F4112">
        <v>0</v>
      </c>
      <c r="G4112">
        <v>0</v>
      </c>
      <c r="H4112" t="s">
        <v>82</v>
      </c>
    </row>
    <row r="4113" spans="1:8" x14ac:dyDescent="0.25">
      <c r="A4113" s="1">
        <v>43586</v>
      </c>
      <c r="B4113" t="s">
        <v>85</v>
      </c>
      <c r="C4113" t="s">
        <v>11</v>
      </c>
      <c r="D4113">
        <v>336</v>
      </c>
      <c r="E4113">
        <v>336</v>
      </c>
      <c r="F4113">
        <v>0</v>
      </c>
      <c r="G4113">
        <v>0</v>
      </c>
      <c r="H4113" t="s">
        <v>82</v>
      </c>
    </row>
    <row r="4114" spans="1:8" x14ac:dyDescent="0.25">
      <c r="A4114" s="1">
        <v>43586</v>
      </c>
      <c r="B4114" t="s">
        <v>85</v>
      </c>
      <c r="C4114" t="s">
        <v>12</v>
      </c>
      <c r="D4114">
        <v>112</v>
      </c>
      <c r="E4114">
        <v>112</v>
      </c>
      <c r="F4114">
        <v>0</v>
      </c>
      <c r="G4114">
        <v>0</v>
      </c>
      <c r="H4114" t="s">
        <v>82</v>
      </c>
    </row>
    <row r="4115" spans="1:8" x14ac:dyDescent="0.25">
      <c r="A4115" s="1">
        <v>43586</v>
      </c>
      <c r="B4115" t="s">
        <v>85</v>
      </c>
      <c r="C4115" t="s">
        <v>13</v>
      </c>
      <c r="D4115">
        <v>918</v>
      </c>
      <c r="E4115">
        <v>918</v>
      </c>
      <c r="F4115">
        <v>0</v>
      </c>
      <c r="G4115">
        <v>0</v>
      </c>
      <c r="H4115" t="s">
        <v>82</v>
      </c>
    </row>
    <row r="4116" spans="1:8" x14ac:dyDescent="0.25">
      <c r="A4116" s="1">
        <v>43586</v>
      </c>
      <c r="B4116" t="s">
        <v>86</v>
      </c>
      <c r="C4116" t="s">
        <v>9</v>
      </c>
      <c r="D4116">
        <v>456</v>
      </c>
      <c r="E4116">
        <v>456</v>
      </c>
      <c r="F4116">
        <v>0</v>
      </c>
      <c r="G4116">
        <v>0</v>
      </c>
      <c r="H4116" t="s">
        <v>82</v>
      </c>
    </row>
    <row r="4117" spans="1:8" x14ac:dyDescent="0.25">
      <c r="A4117" s="1">
        <v>43586</v>
      </c>
      <c r="B4117" t="s">
        <v>86</v>
      </c>
      <c r="C4117" t="s">
        <v>10</v>
      </c>
      <c r="D4117">
        <v>644</v>
      </c>
      <c r="E4117">
        <v>644</v>
      </c>
      <c r="F4117">
        <v>0</v>
      </c>
      <c r="G4117">
        <v>0</v>
      </c>
      <c r="H4117" t="s">
        <v>82</v>
      </c>
    </row>
    <row r="4118" spans="1:8" x14ac:dyDescent="0.25">
      <c r="A4118" s="1">
        <v>43586</v>
      </c>
      <c r="B4118" t="s">
        <v>86</v>
      </c>
      <c r="C4118" t="s">
        <v>11</v>
      </c>
      <c r="D4118">
        <v>757</v>
      </c>
      <c r="E4118">
        <v>757</v>
      </c>
      <c r="F4118">
        <v>0</v>
      </c>
      <c r="G4118">
        <v>0</v>
      </c>
      <c r="H4118" t="s">
        <v>82</v>
      </c>
    </row>
    <row r="4119" spans="1:8" x14ac:dyDescent="0.25">
      <c r="A4119" s="1">
        <v>43586</v>
      </c>
      <c r="B4119" t="s">
        <v>86</v>
      </c>
      <c r="C4119" t="s">
        <v>12</v>
      </c>
      <c r="D4119">
        <v>468</v>
      </c>
      <c r="E4119">
        <v>468</v>
      </c>
      <c r="F4119">
        <v>0</v>
      </c>
      <c r="G4119">
        <v>0</v>
      </c>
      <c r="H4119" t="s">
        <v>82</v>
      </c>
    </row>
    <row r="4120" spans="1:8" x14ac:dyDescent="0.25">
      <c r="A4120" s="1">
        <v>43586</v>
      </c>
      <c r="B4120" t="s">
        <v>86</v>
      </c>
      <c r="C4120" t="s">
        <v>13</v>
      </c>
      <c r="D4120">
        <v>542</v>
      </c>
      <c r="E4120">
        <v>542</v>
      </c>
      <c r="F4120">
        <v>0</v>
      </c>
      <c r="G4120">
        <v>0</v>
      </c>
      <c r="H4120" t="s">
        <v>82</v>
      </c>
    </row>
    <row r="4121" spans="1:8" x14ac:dyDescent="0.25">
      <c r="A4121" s="1">
        <v>43586</v>
      </c>
      <c r="B4121" t="s">
        <v>88</v>
      </c>
      <c r="C4121" t="s">
        <v>9</v>
      </c>
      <c r="D4121">
        <v>521</v>
      </c>
      <c r="E4121">
        <v>521</v>
      </c>
      <c r="F4121">
        <v>0</v>
      </c>
      <c r="G4121">
        <v>0</v>
      </c>
      <c r="H4121" t="s">
        <v>82</v>
      </c>
    </row>
    <row r="4122" spans="1:8" x14ac:dyDescent="0.25">
      <c r="A4122" s="1">
        <v>43586</v>
      </c>
      <c r="B4122" t="s">
        <v>88</v>
      </c>
      <c r="C4122" t="s">
        <v>10</v>
      </c>
      <c r="D4122">
        <v>64</v>
      </c>
      <c r="E4122">
        <v>64</v>
      </c>
      <c r="F4122">
        <v>0</v>
      </c>
      <c r="G4122">
        <v>0</v>
      </c>
      <c r="H4122" t="s">
        <v>82</v>
      </c>
    </row>
    <row r="4123" spans="1:8" x14ac:dyDescent="0.25">
      <c r="A4123" s="1">
        <v>43586</v>
      </c>
      <c r="B4123" t="s">
        <v>88</v>
      </c>
      <c r="C4123" t="s">
        <v>11</v>
      </c>
      <c r="D4123">
        <v>167</v>
      </c>
      <c r="E4123">
        <v>167</v>
      </c>
      <c r="F4123">
        <v>0</v>
      </c>
      <c r="G4123">
        <v>0</v>
      </c>
      <c r="H4123" t="s">
        <v>82</v>
      </c>
    </row>
    <row r="4124" spans="1:8" x14ac:dyDescent="0.25">
      <c r="A4124" s="1">
        <v>43586</v>
      </c>
      <c r="B4124" t="s">
        <v>88</v>
      </c>
      <c r="C4124" t="s">
        <v>12</v>
      </c>
      <c r="D4124">
        <v>98</v>
      </c>
      <c r="E4124">
        <v>98</v>
      </c>
      <c r="F4124">
        <v>0</v>
      </c>
      <c r="G4124">
        <v>0</v>
      </c>
      <c r="H4124" t="s">
        <v>82</v>
      </c>
    </row>
    <row r="4125" spans="1:8" x14ac:dyDescent="0.25">
      <c r="A4125" s="1">
        <v>43586</v>
      </c>
      <c r="B4125" t="s">
        <v>88</v>
      </c>
      <c r="C4125" t="s">
        <v>13</v>
      </c>
      <c r="D4125">
        <v>264</v>
      </c>
      <c r="E4125">
        <v>264</v>
      </c>
      <c r="F4125">
        <v>0</v>
      </c>
      <c r="G4125">
        <v>0</v>
      </c>
      <c r="H4125" t="s">
        <v>82</v>
      </c>
    </row>
    <row r="4126" spans="1:8" x14ac:dyDescent="0.25">
      <c r="A4126" s="1">
        <v>43586</v>
      </c>
      <c r="B4126" t="s">
        <v>89</v>
      </c>
      <c r="C4126" t="s">
        <v>9</v>
      </c>
      <c r="D4126">
        <v>86</v>
      </c>
      <c r="E4126">
        <v>86</v>
      </c>
      <c r="F4126">
        <v>0</v>
      </c>
      <c r="G4126">
        <v>0</v>
      </c>
      <c r="H4126" t="s">
        <v>82</v>
      </c>
    </row>
    <row r="4127" spans="1:8" x14ac:dyDescent="0.25">
      <c r="A4127" s="1">
        <v>43586</v>
      </c>
      <c r="B4127" t="s">
        <v>89</v>
      </c>
      <c r="C4127" t="s">
        <v>10</v>
      </c>
      <c r="D4127">
        <v>77</v>
      </c>
      <c r="E4127">
        <v>77</v>
      </c>
      <c r="F4127">
        <v>0</v>
      </c>
      <c r="G4127">
        <v>0</v>
      </c>
      <c r="H4127" t="s">
        <v>82</v>
      </c>
    </row>
    <row r="4128" spans="1:8" x14ac:dyDescent="0.25">
      <c r="A4128" s="1">
        <v>43586</v>
      </c>
      <c r="B4128" t="s">
        <v>89</v>
      </c>
      <c r="C4128" t="s">
        <v>11</v>
      </c>
      <c r="D4128">
        <v>96</v>
      </c>
      <c r="E4128">
        <v>96</v>
      </c>
      <c r="F4128">
        <v>0</v>
      </c>
      <c r="G4128">
        <v>0</v>
      </c>
      <c r="H4128" t="s">
        <v>82</v>
      </c>
    </row>
    <row r="4129" spans="1:8" x14ac:dyDescent="0.25">
      <c r="A4129" s="1">
        <v>43586</v>
      </c>
      <c r="B4129" t="s">
        <v>89</v>
      </c>
      <c r="C4129" t="s">
        <v>12</v>
      </c>
      <c r="D4129">
        <v>271</v>
      </c>
      <c r="E4129">
        <v>271</v>
      </c>
      <c r="F4129">
        <v>0</v>
      </c>
      <c r="G4129">
        <v>0</v>
      </c>
      <c r="H4129" t="s">
        <v>82</v>
      </c>
    </row>
    <row r="4130" spans="1:8" x14ac:dyDescent="0.25">
      <c r="A4130" s="1">
        <v>43586</v>
      </c>
      <c r="B4130" t="s">
        <v>89</v>
      </c>
      <c r="C4130" t="s">
        <v>13</v>
      </c>
      <c r="D4130">
        <v>583</v>
      </c>
      <c r="E4130">
        <v>583</v>
      </c>
      <c r="F4130">
        <v>0</v>
      </c>
      <c r="G4130">
        <v>0</v>
      </c>
      <c r="H4130" t="s">
        <v>82</v>
      </c>
    </row>
    <row r="4131" spans="1:8" x14ac:dyDescent="0.25">
      <c r="A4131" s="1">
        <v>43586</v>
      </c>
      <c r="B4131" t="s">
        <v>147</v>
      </c>
      <c r="C4131" t="s">
        <v>9</v>
      </c>
      <c r="D4131">
        <v>8</v>
      </c>
      <c r="E4131">
        <v>8</v>
      </c>
      <c r="F4131">
        <v>0</v>
      </c>
      <c r="G4131">
        <v>0</v>
      </c>
      <c r="H4131" t="s">
        <v>82</v>
      </c>
    </row>
    <row r="4132" spans="1:8" x14ac:dyDescent="0.25">
      <c r="A4132" s="1">
        <v>43586</v>
      </c>
      <c r="B4132" t="s">
        <v>147</v>
      </c>
      <c r="C4132" t="s">
        <v>10</v>
      </c>
      <c r="D4132">
        <v>31</v>
      </c>
      <c r="E4132">
        <v>31</v>
      </c>
      <c r="F4132">
        <v>0</v>
      </c>
      <c r="G4132">
        <v>0</v>
      </c>
      <c r="H4132" t="s">
        <v>82</v>
      </c>
    </row>
    <row r="4133" spans="1:8" x14ac:dyDescent="0.25">
      <c r="A4133" s="1">
        <v>43586</v>
      </c>
      <c r="B4133" t="s">
        <v>147</v>
      </c>
      <c r="C4133" t="s">
        <v>11</v>
      </c>
      <c r="D4133">
        <v>18</v>
      </c>
      <c r="E4133">
        <v>18</v>
      </c>
      <c r="F4133">
        <v>0</v>
      </c>
      <c r="G4133">
        <v>0</v>
      </c>
      <c r="H4133" t="s">
        <v>82</v>
      </c>
    </row>
    <row r="4134" spans="1:8" x14ac:dyDescent="0.25">
      <c r="A4134" s="1">
        <v>43586</v>
      </c>
      <c r="B4134" t="s">
        <v>147</v>
      </c>
      <c r="C4134" t="s">
        <v>12</v>
      </c>
      <c r="D4134">
        <v>37</v>
      </c>
      <c r="E4134">
        <v>37</v>
      </c>
      <c r="F4134">
        <v>0</v>
      </c>
      <c r="G4134">
        <v>0</v>
      </c>
      <c r="H4134" t="s">
        <v>82</v>
      </c>
    </row>
    <row r="4135" spans="1:8" x14ac:dyDescent="0.25">
      <c r="A4135" s="1">
        <v>43586</v>
      </c>
      <c r="B4135" t="s">
        <v>147</v>
      </c>
      <c r="C4135" t="s">
        <v>13</v>
      </c>
      <c r="D4135">
        <v>62</v>
      </c>
      <c r="E4135">
        <v>62</v>
      </c>
      <c r="F4135">
        <v>0</v>
      </c>
      <c r="G4135">
        <v>0</v>
      </c>
      <c r="H4135" t="s">
        <v>82</v>
      </c>
    </row>
    <row r="4136" spans="1:8" x14ac:dyDescent="0.25">
      <c r="A4136" s="1">
        <v>43586</v>
      </c>
      <c r="B4136" t="s">
        <v>148</v>
      </c>
      <c r="C4136" t="s">
        <v>9</v>
      </c>
      <c r="D4136">
        <v>205</v>
      </c>
      <c r="E4136">
        <v>205</v>
      </c>
      <c r="F4136">
        <v>0</v>
      </c>
      <c r="G4136">
        <v>0</v>
      </c>
      <c r="H4136" t="s">
        <v>82</v>
      </c>
    </row>
    <row r="4137" spans="1:8" x14ac:dyDescent="0.25">
      <c r="A4137" s="1">
        <v>43586</v>
      </c>
      <c r="B4137" t="s">
        <v>148</v>
      </c>
      <c r="C4137" t="s">
        <v>10</v>
      </c>
      <c r="D4137">
        <v>43</v>
      </c>
      <c r="E4137">
        <v>43</v>
      </c>
      <c r="F4137">
        <v>0</v>
      </c>
      <c r="G4137">
        <v>0</v>
      </c>
      <c r="H4137" t="s">
        <v>82</v>
      </c>
    </row>
    <row r="4138" spans="1:8" x14ac:dyDescent="0.25">
      <c r="A4138" s="1">
        <v>43586</v>
      </c>
      <c r="B4138" t="s">
        <v>148</v>
      </c>
      <c r="C4138" t="s">
        <v>11</v>
      </c>
      <c r="D4138">
        <v>108</v>
      </c>
      <c r="E4138">
        <v>108</v>
      </c>
      <c r="F4138">
        <v>0</v>
      </c>
      <c r="G4138">
        <v>0</v>
      </c>
      <c r="H4138" t="s">
        <v>82</v>
      </c>
    </row>
    <row r="4139" spans="1:8" x14ac:dyDescent="0.25">
      <c r="A4139" s="1">
        <v>43586</v>
      </c>
      <c r="B4139" t="s">
        <v>148</v>
      </c>
      <c r="C4139" t="s">
        <v>12</v>
      </c>
      <c r="D4139">
        <v>69</v>
      </c>
      <c r="E4139">
        <v>69</v>
      </c>
      <c r="F4139">
        <v>0</v>
      </c>
      <c r="G4139">
        <v>0</v>
      </c>
      <c r="H4139" t="s">
        <v>82</v>
      </c>
    </row>
    <row r="4140" spans="1:8" x14ac:dyDescent="0.25">
      <c r="A4140" s="1">
        <v>43586</v>
      </c>
      <c r="B4140" t="s">
        <v>148</v>
      </c>
      <c r="C4140" t="s">
        <v>13</v>
      </c>
      <c r="D4140">
        <v>294</v>
      </c>
      <c r="E4140">
        <v>294</v>
      </c>
      <c r="F4140">
        <v>0</v>
      </c>
      <c r="G4140">
        <v>0</v>
      </c>
      <c r="H4140" t="s">
        <v>82</v>
      </c>
    </row>
    <row r="4141" spans="1:8" x14ac:dyDescent="0.25">
      <c r="A4141" s="1">
        <v>43586</v>
      </c>
      <c r="B4141" t="s">
        <v>91</v>
      </c>
      <c r="C4141" t="s">
        <v>9</v>
      </c>
      <c r="D4141">
        <v>547</v>
      </c>
      <c r="E4141">
        <v>547</v>
      </c>
      <c r="F4141">
        <v>0</v>
      </c>
      <c r="G4141">
        <v>0</v>
      </c>
      <c r="H4141" t="s">
        <v>82</v>
      </c>
    </row>
    <row r="4142" spans="1:8" x14ac:dyDescent="0.25">
      <c r="A4142" s="1">
        <v>43586</v>
      </c>
      <c r="B4142" t="s">
        <v>91</v>
      </c>
      <c r="C4142" t="s">
        <v>10</v>
      </c>
      <c r="D4142">
        <v>238</v>
      </c>
      <c r="E4142">
        <v>238</v>
      </c>
      <c r="F4142">
        <v>0</v>
      </c>
      <c r="G4142">
        <v>0</v>
      </c>
      <c r="H4142" t="s">
        <v>82</v>
      </c>
    </row>
    <row r="4143" spans="1:8" x14ac:dyDescent="0.25">
      <c r="A4143" s="1">
        <v>43586</v>
      </c>
      <c r="B4143" t="s">
        <v>91</v>
      </c>
      <c r="C4143" t="s">
        <v>11</v>
      </c>
      <c r="D4143">
        <v>659</v>
      </c>
      <c r="E4143">
        <v>659</v>
      </c>
      <c r="F4143">
        <v>0</v>
      </c>
      <c r="G4143">
        <v>0</v>
      </c>
      <c r="H4143" t="s">
        <v>82</v>
      </c>
    </row>
    <row r="4144" spans="1:8" x14ac:dyDescent="0.25">
      <c r="A4144" s="1">
        <v>43586</v>
      </c>
      <c r="B4144" t="s">
        <v>91</v>
      </c>
      <c r="C4144" t="s">
        <v>12</v>
      </c>
      <c r="D4144">
        <v>1353</v>
      </c>
      <c r="E4144">
        <v>1353</v>
      </c>
      <c r="F4144">
        <v>0</v>
      </c>
      <c r="G4144">
        <v>0</v>
      </c>
      <c r="H4144" t="s">
        <v>82</v>
      </c>
    </row>
    <row r="4145" spans="1:8" x14ac:dyDescent="0.25">
      <c r="A4145" s="1">
        <v>43586</v>
      </c>
      <c r="B4145" t="s">
        <v>91</v>
      </c>
      <c r="C4145" t="s">
        <v>13</v>
      </c>
      <c r="D4145">
        <v>328</v>
      </c>
      <c r="E4145">
        <v>328</v>
      </c>
      <c r="F4145">
        <v>0</v>
      </c>
      <c r="G4145">
        <v>0</v>
      </c>
      <c r="H4145" t="s">
        <v>82</v>
      </c>
    </row>
    <row r="4146" spans="1:8" x14ac:dyDescent="0.25">
      <c r="A4146" s="1">
        <v>43586</v>
      </c>
      <c r="B4146" t="s">
        <v>92</v>
      </c>
      <c r="C4146" t="s">
        <v>9</v>
      </c>
      <c r="D4146">
        <v>580</v>
      </c>
      <c r="E4146">
        <v>580</v>
      </c>
      <c r="F4146">
        <v>0</v>
      </c>
      <c r="G4146">
        <v>0</v>
      </c>
      <c r="H4146" t="s">
        <v>82</v>
      </c>
    </row>
    <row r="4147" spans="1:8" x14ac:dyDescent="0.25">
      <c r="A4147" s="1">
        <v>43586</v>
      </c>
      <c r="B4147" t="s">
        <v>92</v>
      </c>
      <c r="C4147" t="s">
        <v>10</v>
      </c>
      <c r="D4147">
        <v>281</v>
      </c>
      <c r="E4147">
        <v>281</v>
      </c>
      <c r="F4147">
        <v>0</v>
      </c>
      <c r="G4147">
        <v>0</v>
      </c>
      <c r="H4147" t="s">
        <v>82</v>
      </c>
    </row>
    <row r="4148" spans="1:8" x14ac:dyDescent="0.25">
      <c r="A4148" s="1">
        <v>43586</v>
      </c>
      <c r="B4148" t="s">
        <v>92</v>
      </c>
      <c r="C4148" t="s">
        <v>11</v>
      </c>
      <c r="D4148">
        <v>46</v>
      </c>
      <c r="E4148">
        <v>46</v>
      </c>
      <c r="F4148">
        <v>0</v>
      </c>
      <c r="G4148">
        <v>0</v>
      </c>
      <c r="H4148" t="s">
        <v>82</v>
      </c>
    </row>
    <row r="4149" spans="1:8" x14ac:dyDescent="0.25">
      <c r="A4149" s="1">
        <v>43586</v>
      </c>
      <c r="B4149" t="s">
        <v>92</v>
      </c>
      <c r="C4149" t="s">
        <v>12</v>
      </c>
      <c r="D4149">
        <v>10</v>
      </c>
      <c r="E4149">
        <v>10</v>
      </c>
      <c r="F4149">
        <v>0</v>
      </c>
      <c r="G4149">
        <v>0</v>
      </c>
      <c r="H4149" t="s">
        <v>82</v>
      </c>
    </row>
    <row r="4150" spans="1:8" x14ac:dyDescent="0.25">
      <c r="A4150" s="1">
        <v>43586</v>
      </c>
      <c r="B4150" t="s">
        <v>92</v>
      </c>
      <c r="C4150" t="s">
        <v>13</v>
      </c>
      <c r="D4150">
        <v>311</v>
      </c>
      <c r="E4150">
        <v>311</v>
      </c>
      <c r="F4150">
        <v>0</v>
      </c>
      <c r="G4150">
        <v>0</v>
      </c>
      <c r="H4150" t="s">
        <v>82</v>
      </c>
    </row>
    <row r="4151" spans="1:8" x14ac:dyDescent="0.25">
      <c r="A4151" s="1">
        <v>43586</v>
      </c>
      <c r="B4151" t="s">
        <v>155</v>
      </c>
      <c r="C4151" t="s">
        <v>9</v>
      </c>
      <c r="D4151">
        <v>67</v>
      </c>
      <c r="E4151">
        <v>67</v>
      </c>
      <c r="F4151">
        <v>0</v>
      </c>
      <c r="G4151">
        <v>0</v>
      </c>
      <c r="H4151" t="s">
        <v>82</v>
      </c>
    </row>
    <row r="4152" spans="1:8" x14ac:dyDescent="0.25">
      <c r="A4152" s="1">
        <v>43586</v>
      </c>
      <c r="B4152" t="s">
        <v>155</v>
      </c>
      <c r="C4152" t="s">
        <v>10</v>
      </c>
      <c r="D4152">
        <v>44</v>
      </c>
      <c r="E4152">
        <v>44</v>
      </c>
      <c r="F4152">
        <v>0</v>
      </c>
      <c r="G4152">
        <v>0</v>
      </c>
      <c r="H4152" t="s">
        <v>82</v>
      </c>
    </row>
    <row r="4153" spans="1:8" x14ac:dyDescent="0.25">
      <c r="A4153" s="1">
        <v>43586</v>
      </c>
      <c r="B4153" t="s">
        <v>155</v>
      </c>
      <c r="C4153" t="s">
        <v>11</v>
      </c>
      <c r="D4153">
        <v>74</v>
      </c>
      <c r="E4153">
        <v>74</v>
      </c>
      <c r="F4153">
        <v>0</v>
      </c>
      <c r="G4153">
        <v>0</v>
      </c>
      <c r="H4153" t="s">
        <v>82</v>
      </c>
    </row>
    <row r="4154" spans="1:8" x14ac:dyDescent="0.25">
      <c r="A4154" s="1">
        <v>43586</v>
      </c>
      <c r="B4154" t="s">
        <v>155</v>
      </c>
      <c r="C4154" t="s">
        <v>12</v>
      </c>
      <c r="D4154">
        <v>217</v>
      </c>
      <c r="E4154">
        <v>217</v>
      </c>
      <c r="F4154">
        <v>0</v>
      </c>
      <c r="G4154">
        <v>0</v>
      </c>
      <c r="H4154" t="s">
        <v>82</v>
      </c>
    </row>
    <row r="4155" spans="1:8" x14ac:dyDescent="0.25">
      <c r="A4155" s="1">
        <v>43586</v>
      </c>
      <c r="B4155" t="s">
        <v>155</v>
      </c>
      <c r="C4155" t="s">
        <v>13</v>
      </c>
      <c r="D4155">
        <v>465</v>
      </c>
      <c r="E4155">
        <v>465</v>
      </c>
      <c r="F4155">
        <v>0</v>
      </c>
      <c r="G4155">
        <v>0</v>
      </c>
      <c r="H4155" t="s">
        <v>82</v>
      </c>
    </row>
    <row r="4156" spans="1:8" x14ac:dyDescent="0.25">
      <c r="A4156" s="1">
        <v>43586</v>
      </c>
      <c r="B4156" t="s">
        <v>156</v>
      </c>
      <c r="C4156" t="s">
        <v>9</v>
      </c>
      <c r="D4156">
        <v>32</v>
      </c>
      <c r="E4156">
        <v>32</v>
      </c>
      <c r="F4156">
        <v>0</v>
      </c>
      <c r="G4156">
        <v>0</v>
      </c>
      <c r="H4156" t="s">
        <v>82</v>
      </c>
    </row>
    <row r="4157" spans="1:8" x14ac:dyDescent="0.25">
      <c r="A4157" s="1">
        <v>43586</v>
      </c>
      <c r="B4157" t="s">
        <v>156</v>
      </c>
      <c r="C4157" t="s">
        <v>10</v>
      </c>
      <c r="D4157">
        <v>89</v>
      </c>
      <c r="E4157">
        <v>89</v>
      </c>
      <c r="F4157">
        <v>0</v>
      </c>
      <c r="G4157">
        <v>0</v>
      </c>
      <c r="H4157" t="s">
        <v>82</v>
      </c>
    </row>
    <row r="4158" spans="1:8" x14ac:dyDescent="0.25">
      <c r="A4158" s="1">
        <v>43586</v>
      </c>
      <c r="B4158" t="s">
        <v>156</v>
      </c>
      <c r="C4158" t="s">
        <v>11</v>
      </c>
      <c r="D4158">
        <v>184</v>
      </c>
      <c r="E4158">
        <v>184</v>
      </c>
      <c r="F4158">
        <v>0</v>
      </c>
      <c r="G4158">
        <v>0</v>
      </c>
      <c r="H4158" t="s">
        <v>82</v>
      </c>
    </row>
    <row r="4159" spans="1:8" x14ac:dyDescent="0.25">
      <c r="A4159" s="1">
        <v>43586</v>
      </c>
      <c r="B4159" t="s">
        <v>156</v>
      </c>
      <c r="C4159" t="s">
        <v>12</v>
      </c>
      <c r="D4159">
        <v>212</v>
      </c>
      <c r="E4159">
        <v>212</v>
      </c>
      <c r="F4159">
        <v>0</v>
      </c>
      <c r="G4159">
        <v>0</v>
      </c>
      <c r="H4159" t="s">
        <v>82</v>
      </c>
    </row>
    <row r="4160" spans="1:8" x14ac:dyDescent="0.25">
      <c r="A4160" s="1">
        <v>43586</v>
      </c>
      <c r="B4160" t="s">
        <v>156</v>
      </c>
      <c r="C4160" t="s">
        <v>13</v>
      </c>
      <c r="D4160">
        <v>203</v>
      </c>
      <c r="E4160">
        <v>203</v>
      </c>
      <c r="F4160">
        <v>0</v>
      </c>
      <c r="G4160">
        <v>0</v>
      </c>
      <c r="H4160" t="s">
        <v>82</v>
      </c>
    </row>
    <row r="4161" spans="1:8" x14ac:dyDescent="0.25">
      <c r="A4161" s="1">
        <v>43586</v>
      </c>
      <c r="B4161" t="s">
        <v>93</v>
      </c>
      <c r="C4161" t="s">
        <v>9</v>
      </c>
      <c r="D4161">
        <v>53</v>
      </c>
      <c r="E4161">
        <v>53</v>
      </c>
      <c r="F4161">
        <v>0</v>
      </c>
      <c r="G4161">
        <v>0</v>
      </c>
      <c r="H4161" t="s">
        <v>82</v>
      </c>
    </row>
    <row r="4162" spans="1:8" x14ac:dyDescent="0.25">
      <c r="A4162" s="1">
        <v>43586</v>
      </c>
      <c r="B4162" t="s">
        <v>93</v>
      </c>
      <c r="C4162" t="s">
        <v>10</v>
      </c>
      <c r="D4162">
        <v>150</v>
      </c>
      <c r="E4162">
        <v>150</v>
      </c>
      <c r="F4162">
        <v>0</v>
      </c>
      <c r="G4162">
        <v>0</v>
      </c>
      <c r="H4162" t="s">
        <v>82</v>
      </c>
    </row>
    <row r="4163" spans="1:8" x14ac:dyDescent="0.25">
      <c r="A4163" s="1">
        <v>43586</v>
      </c>
      <c r="B4163" t="s">
        <v>93</v>
      </c>
      <c r="C4163" t="s">
        <v>11</v>
      </c>
      <c r="D4163">
        <v>218</v>
      </c>
      <c r="E4163">
        <v>218</v>
      </c>
      <c r="F4163">
        <v>0</v>
      </c>
      <c r="G4163">
        <v>0</v>
      </c>
      <c r="H4163" t="s">
        <v>82</v>
      </c>
    </row>
    <row r="4164" spans="1:8" x14ac:dyDescent="0.25">
      <c r="A4164" s="1">
        <v>43586</v>
      </c>
      <c r="B4164" t="s">
        <v>93</v>
      </c>
      <c r="C4164" t="s">
        <v>12</v>
      </c>
      <c r="D4164">
        <v>318</v>
      </c>
      <c r="E4164">
        <v>318</v>
      </c>
      <c r="F4164">
        <v>0</v>
      </c>
      <c r="G4164">
        <v>0</v>
      </c>
      <c r="H4164" t="s">
        <v>82</v>
      </c>
    </row>
    <row r="4165" spans="1:8" x14ac:dyDescent="0.25">
      <c r="A4165" s="1">
        <v>43586</v>
      </c>
      <c r="B4165" t="s">
        <v>93</v>
      </c>
      <c r="C4165" t="s">
        <v>13</v>
      </c>
      <c r="D4165">
        <v>345</v>
      </c>
      <c r="E4165">
        <v>345</v>
      </c>
      <c r="F4165">
        <v>0</v>
      </c>
      <c r="G4165">
        <v>0</v>
      </c>
      <c r="H4165" t="s">
        <v>82</v>
      </c>
    </row>
    <row r="4166" spans="1:8" x14ac:dyDescent="0.25">
      <c r="A4166" s="1">
        <v>43586</v>
      </c>
      <c r="B4166" t="s">
        <v>157</v>
      </c>
      <c r="C4166" t="s">
        <v>9</v>
      </c>
      <c r="D4166">
        <v>108</v>
      </c>
      <c r="E4166">
        <v>108</v>
      </c>
      <c r="F4166">
        <v>0</v>
      </c>
      <c r="G4166">
        <v>0</v>
      </c>
      <c r="H4166" t="s">
        <v>82</v>
      </c>
    </row>
    <row r="4167" spans="1:8" x14ac:dyDescent="0.25">
      <c r="A4167" s="1">
        <v>43586</v>
      </c>
      <c r="B4167" t="s">
        <v>157</v>
      </c>
      <c r="C4167" t="s">
        <v>10</v>
      </c>
      <c r="D4167">
        <v>24</v>
      </c>
      <c r="E4167">
        <v>24</v>
      </c>
      <c r="F4167">
        <v>0</v>
      </c>
      <c r="G4167">
        <v>0</v>
      </c>
      <c r="H4167" t="s">
        <v>82</v>
      </c>
    </row>
    <row r="4168" spans="1:8" x14ac:dyDescent="0.25">
      <c r="A4168" s="1">
        <v>43586</v>
      </c>
      <c r="B4168" t="s">
        <v>157</v>
      </c>
      <c r="C4168" t="s">
        <v>11</v>
      </c>
      <c r="D4168">
        <v>106</v>
      </c>
      <c r="E4168">
        <v>106</v>
      </c>
      <c r="F4168">
        <v>0</v>
      </c>
      <c r="G4168">
        <v>0</v>
      </c>
      <c r="H4168" t="s">
        <v>82</v>
      </c>
    </row>
    <row r="4169" spans="1:8" x14ac:dyDescent="0.25">
      <c r="A4169" s="1">
        <v>43586</v>
      </c>
      <c r="B4169" t="s">
        <v>157</v>
      </c>
      <c r="C4169" t="s">
        <v>12</v>
      </c>
      <c r="D4169">
        <v>58</v>
      </c>
      <c r="E4169">
        <v>58</v>
      </c>
      <c r="F4169">
        <v>0</v>
      </c>
      <c r="G4169">
        <v>0</v>
      </c>
      <c r="H4169" t="s">
        <v>82</v>
      </c>
    </row>
    <row r="4170" spans="1:8" x14ac:dyDescent="0.25">
      <c r="A4170" s="1">
        <v>43586</v>
      </c>
      <c r="B4170" t="s">
        <v>157</v>
      </c>
      <c r="C4170" t="s">
        <v>13</v>
      </c>
      <c r="D4170">
        <v>148</v>
      </c>
      <c r="E4170">
        <v>148</v>
      </c>
      <c r="F4170">
        <v>0</v>
      </c>
      <c r="G4170">
        <v>0</v>
      </c>
      <c r="H4170" t="s">
        <v>82</v>
      </c>
    </row>
    <row r="4171" spans="1:8" x14ac:dyDescent="0.25">
      <c r="A4171" s="1">
        <v>43586</v>
      </c>
      <c r="B4171" t="s">
        <v>158</v>
      </c>
      <c r="C4171" t="s">
        <v>9</v>
      </c>
      <c r="D4171">
        <v>37</v>
      </c>
      <c r="E4171">
        <v>37</v>
      </c>
      <c r="F4171">
        <v>0</v>
      </c>
      <c r="G4171">
        <v>0</v>
      </c>
      <c r="H4171" t="s">
        <v>82</v>
      </c>
    </row>
    <row r="4172" spans="1:8" x14ac:dyDescent="0.25">
      <c r="A4172" s="1">
        <v>43586</v>
      </c>
      <c r="B4172" t="s">
        <v>158</v>
      </c>
      <c r="C4172" t="s">
        <v>10</v>
      </c>
      <c r="D4172">
        <v>57</v>
      </c>
      <c r="E4172">
        <v>57</v>
      </c>
      <c r="F4172">
        <v>0</v>
      </c>
      <c r="G4172">
        <v>0</v>
      </c>
      <c r="H4172" t="s">
        <v>82</v>
      </c>
    </row>
    <row r="4173" spans="1:8" x14ac:dyDescent="0.25">
      <c r="A4173" s="1">
        <v>43586</v>
      </c>
      <c r="B4173" t="s">
        <v>158</v>
      </c>
      <c r="C4173" t="s">
        <v>11</v>
      </c>
      <c r="D4173">
        <v>80</v>
      </c>
      <c r="E4173">
        <v>80</v>
      </c>
      <c r="F4173">
        <v>0</v>
      </c>
      <c r="G4173">
        <v>0</v>
      </c>
      <c r="H4173" t="s">
        <v>82</v>
      </c>
    </row>
    <row r="4174" spans="1:8" x14ac:dyDescent="0.25">
      <c r="A4174" s="1">
        <v>43586</v>
      </c>
      <c r="B4174" t="s">
        <v>158</v>
      </c>
      <c r="C4174" t="s">
        <v>12</v>
      </c>
      <c r="D4174">
        <v>218</v>
      </c>
      <c r="E4174">
        <v>218</v>
      </c>
      <c r="F4174">
        <v>0</v>
      </c>
      <c r="G4174">
        <v>0</v>
      </c>
      <c r="H4174" t="s">
        <v>82</v>
      </c>
    </row>
    <row r="4175" spans="1:8" x14ac:dyDescent="0.25">
      <c r="A4175" s="1">
        <v>43586</v>
      </c>
      <c r="B4175" t="s">
        <v>158</v>
      </c>
      <c r="C4175" t="s">
        <v>13</v>
      </c>
      <c r="D4175">
        <v>310</v>
      </c>
      <c r="E4175">
        <v>310</v>
      </c>
      <c r="F4175">
        <v>0</v>
      </c>
      <c r="G4175">
        <v>0</v>
      </c>
      <c r="H4175" t="s">
        <v>82</v>
      </c>
    </row>
    <row r="4176" spans="1:8" x14ac:dyDescent="0.25">
      <c r="A4176" s="1">
        <v>43586</v>
      </c>
      <c r="B4176" t="s">
        <v>94</v>
      </c>
      <c r="C4176" t="s">
        <v>9</v>
      </c>
      <c r="D4176">
        <v>991</v>
      </c>
      <c r="E4176">
        <v>991</v>
      </c>
      <c r="F4176">
        <v>0</v>
      </c>
      <c r="G4176">
        <v>0</v>
      </c>
      <c r="H4176" t="s">
        <v>82</v>
      </c>
    </row>
    <row r="4177" spans="1:8" x14ac:dyDescent="0.25">
      <c r="A4177" s="1">
        <v>43586</v>
      </c>
      <c r="B4177" t="s">
        <v>94</v>
      </c>
      <c r="C4177" t="s">
        <v>10</v>
      </c>
      <c r="D4177">
        <v>448</v>
      </c>
      <c r="E4177">
        <v>448</v>
      </c>
      <c r="F4177">
        <v>0</v>
      </c>
      <c r="G4177">
        <v>0</v>
      </c>
      <c r="H4177" t="s">
        <v>82</v>
      </c>
    </row>
    <row r="4178" spans="1:8" x14ac:dyDescent="0.25">
      <c r="A4178" s="1">
        <v>43586</v>
      </c>
      <c r="B4178" t="s">
        <v>94</v>
      </c>
      <c r="C4178" t="s">
        <v>11</v>
      </c>
      <c r="D4178">
        <v>813</v>
      </c>
      <c r="E4178">
        <v>813</v>
      </c>
      <c r="F4178">
        <v>0</v>
      </c>
      <c r="G4178">
        <v>0</v>
      </c>
      <c r="H4178" t="s">
        <v>82</v>
      </c>
    </row>
    <row r="4179" spans="1:8" x14ac:dyDescent="0.25">
      <c r="A4179" s="1">
        <v>43586</v>
      </c>
      <c r="B4179" t="s">
        <v>94</v>
      </c>
      <c r="C4179" t="s">
        <v>12</v>
      </c>
      <c r="D4179">
        <v>451</v>
      </c>
      <c r="E4179">
        <v>451</v>
      </c>
      <c r="F4179">
        <v>0</v>
      </c>
      <c r="G4179">
        <v>0</v>
      </c>
      <c r="H4179" t="s">
        <v>82</v>
      </c>
    </row>
    <row r="4180" spans="1:8" x14ac:dyDescent="0.25">
      <c r="A4180" s="1">
        <v>43586</v>
      </c>
      <c r="B4180" t="s">
        <v>94</v>
      </c>
      <c r="C4180" t="s">
        <v>13</v>
      </c>
      <c r="D4180">
        <v>998</v>
      </c>
      <c r="E4180">
        <v>998</v>
      </c>
      <c r="F4180">
        <v>0</v>
      </c>
      <c r="G4180">
        <v>0</v>
      </c>
      <c r="H4180" t="s">
        <v>82</v>
      </c>
    </row>
    <row r="4181" spans="1:8" x14ac:dyDescent="0.25">
      <c r="A4181" s="1">
        <v>43586</v>
      </c>
      <c r="B4181" t="s">
        <v>159</v>
      </c>
      <c r="C4181" t="s">
        <v>9</v>
      </c>
      <c r="D4181">
        <v>21</v>
      </c>
      <c r="E4181">
        <v>21</v>
      </c>
      <c r="F4181">
        <v>0</v>
      </c>
      <c r="G4181">
        <v>0</v>
      </c>
      <c r="H4181" t="s">
        <v>82</v>
      </c>
    </row>
    <row r="4182" spans="1:8" x14ac:dyDescent="0.25">
      <c r="A4182" s="1">
        <v>43586</v>
      </c>
      <c r="B4182" t="s">
        <v>159</v>
      </c>
      <c r="C4182" t="s">
        <v>10</v>
      </c>
      <c r="D4182">
        <v>61</v>
      </c>
      <c r="E4182">
        <v>61</v>
      </c>
      <c r="F4182">
        <v>0</v>
      </c>
      <c r="G4182">
        <v>0</v>
      </c>
      <c r="H4182" t="s">
        <v>82</v>
      </c>
    </row>
    <row r="4183" spans="1:8" x14ac:dyDescent="0.25">
      <c r="A4183" s="1">
        <v>43586</v>
      </c>
      <c r="B4183" t="s">
        <v>159</v>
      </c>
      <c r="C4183" t="s">
        <v>11</v>
      </c>
      <c r="D4183">
        <v>34</v>
      </c>
      <c r="E4183">
        <v>34</v>
      </c>
      <c r="F4183">
        <v>0</v>
      </c>
      <c r="G4183">
        <v>0</v>
      </c>
      <c r="H4183" t="s">
        <v>82</v>
      </c>
    </row>
    <row r="4184" spans="1:8" x14ac:dyDescent="0.25">
      <c r="A4184" s="1">
        <v>43586</v>
      </c>
      <c r="B4184" t="s">
        <v>159</v>
      </c>
      <c r="C4184" t="s">
        <v>12</v>
      </c>
      <c r="D4184">
        <v>106</v>
      </c>
      <c r="E4184">
        <v>106</v>
      </c>
      <c r="F4184">
        <v>0</v>
      </c>
      <c r="G4184">
        <v>0</v>
      </c>
      <c r="H4184" t="s">
        <v>82</v>
      </c>
    </row>
    <row r="4185" spans="1:8" x14ac:dyDescent="0.25">
      <c r="A4185" s="1">
        <v>43586</v>
      </c>
      <c r="B4185" t="s">
        <v>159</v>
      </c>
      <c r="C4185" t="s">
        <v>13</v>
      </c>
      <c r="D4185">
        <v>142</v>
      </c>
      <c r="E4185">
        <v>142</v>
      </c>
      <c r="F4185">
        <v>0</v>
      </c>
      <c r="G4185">
        <v>0</v>
      </c>
      <c r="H4185" t="s">
        <v>82</v>
      </c>
    </row>
    <row r="4186" spans="1:8" x14ac:dyDescent="0.25">
      <c r="A4186" s="1">
        <v>43586</v>
      </c>
      <c r="B4186" t="s">
        <v>95</v>
      </c>
      <c r="C4186" t="s">
        <v>9</v>
      </c>
      <c r="D4186">
        <v>37</v>
      </c>
      <c r="E4186">
        <v>37</v>
      </c>
      <c r="F4186">
        <v>0</v>
      </c>
      <c r="G4186">
        <v>0</v>
      </c>
      <c r="H4186" t="s">
        <v>82</v>
      </c>
    </row>
    <row r="4187" spans="1:8" x14ac:dyDescent="0.25">
      <c r="A4187" s="1">
        <v>43586</v>
      </c>
      <c r="B4187" t="s">
        <v>95</v>
      </c>
      <c r="C4187" t="s">
        <v>10</v>
      </c>
      <c r="D4187">
        <v>57</v>
      </c>
      <c r="E4187">
        <v>57</v>
      </c>
      <c r="F4187">
        <v>0</v>
      </c>
      <c r="G4187">
        <v>0</v>
      </c>
      <c r="H4187" t="s">
        <v>82</v>
      </c>
    </row>
    <row r="4188" spans="1:8" x14ac:dyDescent="0.25">
      <c r="A4188" s="1">
        <v>43586</v>
      </c>
      <c r="B4188" t="s">
        <v>95</v>
      </c>
      <c r="C4188" t="s">
        <v>11</v>
      </c>
      <c r="D4188">
        <v>80</v>
      </c>
      <c r="E4188">
        <v>80</v>
      </c>
      <c r="F4188">
        <v>0</v>
      </c>
      <c r="G4188">
        <v>0</v>
      </c>
      <c r="H4188" t="s">
        <v>82</v>
      </c>
    </row>
    <row r="4189" spans="1:8" x14ac:dyDescent="0.25">
      <c r="A4189" s="1">
        <v>43586</v>
      </c>
      <c r="B4189" t="s">
        <v>95</v>
      </c>
      <c r="C4189" t="s">
        <v>12</v>
      </c>
      <c r="D4189">
        <v>218</v>
      </c>
      <c r="E4189">
        <v>218</v>
      </c>
      <c r="F4189">
        <v>0</v>
      </c>
      <c r="G4189">
        <v>0</v>
      </c>
      <c r="H4189" t="s">
        <v>82</v>
      </c>
    </row>
    <row r="4190" spans="1:8" x14ac:dyDescent="0.25">
      <c r="A4190" s="1">
        <v>43586</v>
      </c>
      <c r="B4190" t="s">
        <v>95</v>
      </c>
      <c r="C4190" t="s">
        <v>13</v>
      </c>
      <c r="D4190">
        <v>310</v>
      </c>
      <c r="E4190">
        <v>310</v>
      </c>
      <c r="F4190">
        <v>0</v>
      </c>
      <c r="G4190">
        <v>0</v>
      </c>
      <c r="H4190" t="s">
        <v>82</v>
      </c>
    </row>
    <row r="4191" spans="1:8" x14ac:dyDescent="0.25">
      <c r="A4191" s="1">
        <v>43586</v>
      </c>
      <c r="B4191" t="s">
        <v>96</v>
      </c>
      <c r="C4191" t="s">
        <v>9</v>
      </c>
      <c r="D4191">
        <v>413</v>
      </c>
      <c r="E4191">
        <v>413</v>
      </c>
      <c r="F4191">
        <v>0</v>
      </c>
      <c r="G4191">
        <v>0</v>
      </c>
      <c r="H4191" t="s">
        <v>82</v>
      </c>
    </row>
    <row r="4192" spans="1:8" x14ac:dyDescent="0.25">
      <c r="A4192" s="1">
        <v>43586</v>
      </c>
      <c r="B4192" t="s">
        <v>96</v>
      </c>
      <c r="C4192" t="s">
        <v>10</v>
      </c>
      <c r="D4192">
        <v>191</v>
      </c>
      <c r="E4192">
        <v>191</v>
      </c>
      <c r="F4192">
        <v>0</v>
      </c>
      <c r="G4192">
        <v>0</v>
      </c>
      <c r="H4192" t="s">
        <v>82</v>
      </c>
    </row>
    <row r="4193" spans="1:8" x14ac:dyDescent="0.25">
      <c r="A4193" s="1">
        <v>43586</v>
      </c>
      <c r="B4193" t="s">
        <v>96</v>
      </c>
      <c r="C4193" t="s">
        <v>11</v>
      </c>
      <c r="D4193">
        <v>160</v>
      </c>
      <c r="E4193">
        <v>160</v>
      </c>
      <c r="F4193">
        <v>0</v>
      </c>
      <c r="G4193">
        <v>0</v>
      </c>
      <c r="H4193" t="s">
        <v>82</v>
      </c>
    </row>
    <row r="4194" spans="1:8" x14ac:dyDescent="0.25">
      <c r="A4194" s="1">
        <v>43586</v>
      </c>
      <c r="B4194" t="s">
        <v>96</v>
      </c>
      <c r="C4194" t="s">
        <v>12</v>
      </c>
      <c r="D4194">
        <v>103</v>
      </c>
      <c r="E4194">
        <v>103</v>
      </c>
      <c r="F4194">
        <v>0</v>
      </c>
      <c r="G4194">
        <v>0</v>
      </c>
      <c r="H4194" t="s">
        <v>82</v>
      </c>
    </row>
    <row r="4195" spans="1:8" x14ac:dyDescent="0.25">
      <c r="A4195" s="1">
        <v>43586</v>
      </c>
      <c r="B4195" t="s">
        <v>96</v>
      </c>
      <c r="C4195" t="s">
        <v>13</v>
      </c>
      <c r="D4195">
        <v>697</v>
      </c>
      <c r="E4195">
        <v>697</v>
      </c>
      <c r="F4195">
        <v>0</v>
      </c>
      <c r="G4195">
        <v>0</v>
      </c>
      <c r="H4195" t="s">
        <v>82</v>
      </c>
    </row>
    <row r="4196" spans="1:8" x14ac:dyDescent="0.25">
      <c r="A4196" s="1">
        <v>43586</v>
      </c>
      <c r="B4196" t="s">
        <v>161</v>
      </c>
      <c r="C4196" t="s">
        <v>9</v>
      </c>
      <c r="D4196">
        <v>413</v>
      </c>
      <c r="E4196">
        <v>413</v>
      </c>
      <c r="F4196">
        <v>0</v>
      </c>
      <c r="G4196">
        <v>0</v>
      </c>
      <c r="H4196" t="s">
        <v>82</v>
      </c>
    </row>
    <row r="4197" spans="1:8" x14ac:dyDescent="0.25">
      <c r="A4197" s="1">
        <v>43586</v>
      </c>
      <c r="B4197" t="s">
        <v>161</v>
      </c>
      <c r="C4197" t="s">
        <v>10</v>
      </c>
      <c r="D4197">
        <v>40</v>
      </c>
      <c r="E4197">
        <v>40</v>
      </c>
      <c r="F4197">
        <v>0</v>
      </c>
      <c r="G4197">
        <v>0</v>
      </c>
      <c r="H4197" t="s">
        <v>82</v>
      </c>
    </row>
    <row r="4198" spans="1:8" x14ac:dyDescent="0.25">
      <c r="A4198" s="1">
        <v>43586</v>
      </c>
      <c r="B4198" t="s">
        <v>161</v>
      </c>
      <c r="C4198" t="s">
        <v>11</v>
      </c>
      <c r="D4198">
        <v>61</v>
      </c>
      <c r="E4198">
        <v>61</v>
      </c>
      <c r="F4198">
        <v>0</v>
      </c>
      <c r="G4198">
        <v>0</v>
      </c>
      <c r="H4198" t="s">
        <v>82</v>
      </c>
    </row>
    <row r="4199" spans="1:8" x14ac:dyDescent="0.25">
      <c r="A4199" s="1">
        <v>43586</v>
      </c>
      <c r="B4199" t="s">
        <v>161</v>
      </c>
      <c r="C4199" t="s">
        <v>12</v>
      </c>
      <c r="D4199">
        <v>40</v>
      </c>
      <c r="E4199">
        <v>40</v>
      </c>
      <c r="F4199">
        <v>0</v>
      </c>
      <c r="G4199">
        <v>0</v>
      </c>
      <c r="H4199" t="s">
        <v>82</v>
      </c>
    </row>
    <row r="4200" spans="1:8" x14ac:dyDescent="0.25">
      <c r="A4200" s="1">
        <v>43586</v>
      </c>
      <c r="B4200" t="s">
        <v>161</v>
      </c>
      <c r="C4200" t="s">
        <v>13</v>
      </c>
      <c r="D4200">
        <v>116</v>
      </c>
      <c r="E4200">
        <v>116</v>
      </c>
      <c r="F4200">
        <v>0</v>
      </c>
      <c r="G4200">
        <v>0</v>
      </c>
      <c r="H4200" t="s">
        <v>82</v>
      </c>
    </row>
    <row r="4201" spans="1:8" x14ac:dyDescent="0.25">
      <c r="A4201" s="1">
        <v>43617</v>
      </c>
      <c r="B4201" t="s">
        <v>80</v>
      </c>
      <c r="C4201" t="s">
        <v>9</v>
      </c>
      <c r="D4201">
        <v>4534</v>
      </c>
      <c r="E4201">
        <v>4534</v>
      </c>
      <c r="F4201">
        <v>0</v>
      </c>
      <c r="G4201">
        <v>0</v>
      </c>
      <c r="H4201" t="s">
        <v>82</v>
      </c>
    </row>
    <row r="4202" spans="1:8" x14ac:dyDescent="0.25">
      <c r="A4202" s="1">
        <v>43617</v>
      </c>
      <c r="B4202" t="s">
        <v>80</v>
      </c>
      <c r="C4202" t="s">
        <v>10</v>
      </c>
      <c r="D4202">
        <v>3122</v>
      </c>
      <c r="E4202">
        <v>3122</v>
      </c>
      <c r="F4202">
        <v>0</v>
      </c>
      <c r="G4202">
        <v>0</v>
      </c>
      <c r="H4202" t="s">
        <v>82</v>
      </c>
    </row>
    <row r="4203" spans="1:8" x14ac:dyDescent="0.25">
      <c r="A4203" s="1">
        <v>43617</v>
      </c>
      <c r="B4203" t="s">
        <v>80</v>
      </c>
      <c r="C4203" t="s">
        <v>11</v>
      </c>
      <c r="D4203">
        <v>3070</v>
      </c>
      <c r="E4203">
        <v>3070</v>
      </c>
      <c r="F4203">
        <v>0</v>
      </c>
      <c r="G4203">
        <v>0</v>
      </c>
      <c r="H4203" t="s">
        <v>82</v>
      </c>
    </row>
    <row r="4204" spans="1:8" x14ac:dyDescent="0.25">
      <c r="A4204" s="1">
        <v>43617</v>
      </c>
      <c r="B4204" t="s">
        <v>80</v>
      </c>
      <c r="C4204" t="s">
        <v>12</v>
      </c>
      <c r="D4204">
        <v>3060</v>
      </c>
      <c r="E4204">
        <v>3060</v>
      </c>
      <c r="F4204">
        <v>0</v>
      </c>
      <c r="G4204">
        <v>0</v>
      </c>
      <c r="H4204" t="s">
        <v>82</v>
      </c>
    </row>
    <row r="4205" spans="1:8" x14ac:dyDescent="0.25">
      <c r="A4205" s="1">
        <v>43617</v>
      </c>
      <c r="B4205" t="s">
        <v>80</v>
      </c>
      <c r="C4205" t="s">
        <v>13</v>
      </c>
      <c r="D4205">
        <v>5130</v>
      </c>
      <c r="E4205">
        <v>5130</v>
      </c>
      <c r="F4205">
        <v>0</v>
      </c>
      <c r="G4205">
        <v>0</v>
      </c>
      <c r="H4205" t="s">
        <v>82</v>
      </c>
    </row>
    <row r="4206" spans="1:8" x14ac:dyDescent="0.25">
      <c r="A4206" s="1">
        <v>43617</v>
      </c>
      <c r="B4206" t="s">
        <v>145</v>
      </c>
      <c r="C4206" t="s">
        <v>9</v>
      </c>
      <c r="D4206">
        <v>195</v>
      </c>
      <c r="E4206">
        <v>195</v>
      </c>
      <c r="F4206">
        <v>0</v>
      </c>
      <c r="G4206">
        <v>0</v>
      </c>
      <c r="H4206" t="s">
        <v>82</v>
      </c>
    </row>
    <row r="4207" spans="1:8" x14ac:dyDescent="0.25">
      <c r="A4207" s="1">
        <v>43617</v>
      </c>
      <c r="B4207" t="s">
        <v>145</v>
      </c>
      <c r="C4207" t="s">
        <v>10</v>
      </c>
      <c r="D4207">
        <v>152</v>
      </c>
      <c r="E4207">
        <v>152</v>
      </c>
      <c r="F4207">
        <v>0</v>
      </c>
      <c r="G4207">
        <v>0</v>
      </c>
      <c r="H4207" t="s">
        <v>82</v>
      </c>
    </row>
    <row r="4208" spans="1:8" x14ac:dyDescent="0.25">
      <c r="A4208" s="1">
        <v>43617</v>
      </c>
      <c r="B4208" t="s">
        <v>145</v>
      </c>
      <c r="C4208" t="s">
        <v>11</v>
      </c>
      <c r="D4208">
        <v>42</v>
      </c>
      <c r="E4208">
        <v>42</v>
      </c>
      <c r="F4208">
        <v>0</v>
      </c>
      <c r="G4208">
        <v>0</v>
      </c>
      <c r="H4208" t="s">
        <v>82</v>
      </c>
    </row>
    <row r="4209" spans="1:8" x14ac:dyDescent="0.25">
      <c r="A4209" s="1">
        <v>43617</v>
      </c>
      <c r="B4209" t="s">
        <v>145</v>
      </c>
      <c r="C4209" t="s">
        <v>12</v>
      </c>
      <c r="D4209">
        <v>25</v>
      </c>
      <c r="E4209">
        <v>25</v>
      </c>
      <c r="F4209">
        <v>0</v>
      </c>
      <c r="G4209">
        <v>0</v>
      </c>
      <c r="H4209" t="s">
        <v>82</v>
      </c>
    </row>
    <row r="4210" spans="1:8" x14ac:dyDescent="0.25">
      <c r="A4210" s="1">
        <v>43617</v>
      </c>
      <c r="B4210" t="s">
        <v>145</v>
      </c>
      <c r="C4210" t="s">
        <v>13</v>
      </c>
      <c r="D4210">
        <v>394</v>
      </c>
      <c r="E4210">
        <v>394</v>
      </c>
      <c r="F4210">
        <v>0</v>
      </c>
      <c r="G4210">
        <v>0</v>
      </c>
      <c r="H4210" t="s">
        <v>82</v>
      </c>
    </row>
    <row r="4211" spans="1:8" x14ac:dyDescent="0.25">
      <c r="A4211" s="1">
        <v>43617</v>
      </c>
      <c r="B4211" t="s">
        <v>85</v>
      </c>
      <c r="C4211" t="s">
        <v>9</v>
      </c>
      <c r="D4211">
        <v>1090</v>
      </c>
      <c r="E4211">
        <v>1090</v>
      </c>
      <c r="F4211">
        <v>0</v>
      </c>
      <c r="G4211">
        <v>0</v>
      </c>
      <c r="H4211" t="s">
        <v>82</v>
      </c>
    </row>
    <row r="4212" spans="1:8" x14ac:dyDescent="0.25">
      <c r="A4212" s="1">
        <v>43617</v>
      </c>
      <c r="B4212" t="s">
        <v>85</v>
      </c>
      <c r="C4212" t="s">
        <v>10</v>
      </c>
      <c r="D4212">
        <v>1095</v>
      </c>
      <c r="E4212">
        <v>1095</v>
      </c>
      <c r="F4212">
        <v>0</v>
      </c>
      <c r="G4212">
        <v>0</v>
      </c>
      <c r="H4212" t="s">
        <v>82</v>
      </c>
    </row>
    <row r="4213" spans="1:8" x14ac:dyDescent="0.25">
      <c r="A4213" s="1">
        <v>43617</v>
      </c>
      <c r="B4213" t="s">
        <v>85</v>
      </c>
      <c r="C4213" t="s">
        <v>11</v>
      </c>
      <c r="D4213">
        <v>257</v>
      </c>
      <c r="E4213">
        <v>257</v>
      </c>
      <c r="F4213">
        <v>0</v>
      </c>
      <c r="G4213">
        <v>0</v>
      </c>
      <c r="H4213" t="s">
        <v>82</v>
      </c>
    </row>
    <row r="4214" spans="1:8" x14ac:dyDescent="0.25">
      <c r="A4214" s="1">
        <v>43617</v>
      </c>
      <c r="B4214" t="s">
        <v>85</v>
      </c>
      <c r="C4214" t="s">
        <v>12</v>
      </c>
      <c r="D4214">
        <v>93</v>
      </c>
      <c r="E4214">
        <v>93</v>
      </c>
      <c r="F4214">
        <v>0</v>
      </c>
      <c r="G4214">
        <v>0</v>
      </c>
      <c r="H4214" t="s">
        <v>82</v>
      </c>
    </row>
    <row r="4215" spans="1:8" x14ac:dyDescent="0.25">
      <c r="A4215" s="1">
        <v>43617</v>
      </c>
      <c r="B4215" t="s">
        <v>85</v>
      </c>
      <c r="C4215" t="s">
        <v>13</v>
      </c>
      <c r="D4215">
        <v>846</v>
      </c>
      <c r="E4215">
        <v>846</v>
      </c>
      <c r="F4215">
        <v>0</v>
      </c>
      <c r="G4215">
        <v>0</v>
      </c>
      <c r="H4215" t="s">
        <v>82</v>
      </c>
    </row>
    <row r="4216" spans="1:8" x14ac:dyDescent="0.25">
      <c r="A4216" s="1">
        <v>43617</v>
      </c>
      <c r="B4216" t="s">
        <v>86</v>
      </c>
      <c r="C4216" t="s">
        <v>9</v>
      </c>
      <c r="D4216">
        <v>445</v>
      </c>
      <c r="E4216">
        <v>445</v>
      </c>
      <c r="F4216">
        <v>0</v>
      </c>
      <c r="G4216">
        <v>0</v>
      </c>
      <c r="H4216" t="s">
        <v>82</v>
      </c>
    </row>
    <row r="4217" spans="1:8" x14ac:dyDescent="0.25">
      <c r="A4217" s="1">
        <v>43617</v>
      </c>
      <c r="B4217" t="s">
        <v>86</v>
      </c>
      <c r="C4217" t="s">
        <v>10</v>
      </c>
      <c r="D4217">
        <v>635</v>
      </c>
      <c r="E4217">
        <v>635</v>
      </c>
      <c r="F4217">
        <v>0</v>
      </c>
      <c r="G4217">
        <v>0</v>
      </c>
      <c r="H4217" t="s">
        <v>82</v>
      </c>
    </row>
    <row r="4218" spans="1:8" x14ac:dyDescent="0.25">
      <c r="A4218" s="1">
        <v>43617</v>
      </c>
      <c r="B4218" t="s">
        <v>86</v>
      </c>
      <c r="C4218" t="s">
        <v>11</v>
      </c>
      <c r="D4218">
        <v>769</v>
      </c>
      <c r="E4218">
        <v>769</v>
      </c>
      <c r="F4218">
        <v>0</v>
      </c>
      <c r="G4218">
        <v>0</v>
      </c>
      <c r="H4218" t="s">
        <v>82</v>
      </c>
    </row>
    <row r="4219" spans="1:8" x14ac:dyDescent="0.25">
      <c r="A4219" s="1">
        <v>43617</v>
      </c>
      <c r="B4219" t="s">
        <v>86</v>
      </c>
      <c r="C4219" t="s">
        <v>12</v>
      </c>
      <c r="D4219">
        <v>432</v>
      </c>
      <c r="E4219">
        <v>432</v>
      </c>
      <c r="F4219">
        <v>0</v>
      </c>
      <c r="G4219">
        <v>0</v>
      </c>
      <c r="H4219" t="s">
        <v>82</v>
      </c>
    </row>
    <row r="4220" spans="1:8" x14ac:dyDescent="0.25">
      <c r="A4220" s="1">
        <v>43617</v>
      </c>
      <c r="B4220" t="s">
        <v>86</v>
      </c>
      <c r="C4220" t="s">
        <v>13</v>
      </c>
      <c r="D4220">
        <v>537</v>
      </c>
      <c r="E4220">
        <v>537</v>
      </c>
      <c r="F4220">
        <v>0</v>
      </c>
      <c r="G4220">
        <v>0</v>
      </c>
      <c r="H4220" t="s">
        <v>82</v>
      </c>
    </row>
    <row r="4221" spans="1:8" x14ac:dyDescent="0.25">
      <c r="A4221" s="1">
        <v>43617</v>
      </c>
      <c r="B4221" t="s">
        <v>88</v>
      </c>
      <c r="C4221" t="s">
        <v>9</v>
      </c>
      <c r="D4221">
        <v>462</v>
      </c>
      <c r="E4221">
        <v>462</v>
      </c>
      <c r="F4221">
        <v>0</v>
      </c>
      <c r="G4221">
        <v>0</v>
      </c>
      <c r="H4221" t="s">
        <v>82</v>
      </c>
    </row>
    <row r="4222" spans="1:8" x14ac:dyDescent="0.25">
      <c r="A4222" s="1">
        <v>43617</v>
      </c>
      <c r="B4222" t="s">
        <v>88</v>
      </c>
      <c r="C4222" t="s">
        <v>10</v>
      </c>
      <c r="D4222">
        <v>57</v>
      </c>
      <c r="E4222">
        <v>57</v>
      </c>
      <c r="F4222">
        <v>0</v>
      </c>
      <c r="G4222">
        <v>0</v>
      </c>
      <c r="H4222" t="s">
        <v>82</v>
      </c>
    </row>
    <row r="4223" spans="1:8" x14ac:dyDescent="0.25">
      <c r="A4223" s="1">
        <v>43617</v>
      </c>
      <c r="B4223" t="s">
        <v>88</v>
      </c>
      <c r="C4223" t="s">
        <v>11</v>
      </c>
      <c r="D4223">
        <v>150</v>
      </c>
      <c r="E4223">
        <v>150</v>
      </c>
      <c r="F4223">
        <v>0</v>
      </c>
      <c r="G4223">
        <v>0</v>
      </c>
      <c r="H4223" t="s">
        <v>82</v>
      </c>
    </row>
    <row r="4224" spans="1:8" x14ac:dyDescent="0.25">
      <c r="A4224" s="1">
        <v>43617</v>
      </c>
      <c r="B4224" t="s">
        <v>88</v>
      </c>
      <c r="C4224" t="s">
        <v>12</v>
      </c>
      <c r="D4224">
        <v>93</v>
      </c>
      <c r="E4224">
        <v>93</v>
      </c>
      <c r="F4224">
        <v>0</v>
      </c>
      <c r="G4224">
        <v>0</v>
      </c>
      <c r="H4224" t="s">
        <v>82</v>
      </c>
    </row>
    <row r="4225" spans="1:8" x14ac:dyDescent="0.25">
      <c r="A4225" s="1">
        <v>43617</v>
      </c>
      <c r="B4225" t="s">
        <v>88</v>
      </c>
      <c r="C4225" t="s">
        <v>13</v>
      </c>
      <c r="D4225">
        <v>280</v>
      </c>
      <c r="E4225">
        <v>280</v>
      </c>
      <c r="F4225">
        <v>0</v>
      </c>
      <c r="G4225">
        <v>0</v>
      </c>
      <c r="H4225" t="s">
        <v>82</v>
      </c>
    </row>
    <row r="4226" spans="1:8" x14ac:dyDescent="0.25">
      <c r="A4226" s="1">
        <v>43617</v>
      </c>
      <c r="B4226" t="s">
        <v>89</v>
      </c>
      <c r="C4226" t="s">
        <v>9</v>
      </c>
      <c r="D4226">
        <v>90</v>
      </c>
      <c r="E4226">
        <v>90</v>
      </c>
      <c r="F4226">
        <v>0</v>
      </c>
      <c r="G4226">
        <v>0</v>
      </c>
      <c r="H4226" t="s">
        <v>82</v>
      </c>
    </row>
    <row r="4227" spans="1:8" x14ac:dyDescent="0.25">
      <c r="A4227" s="1">
        <v>43617</v>
      </c>
      <c r="B4227" t="s">
        <v>89</v>
      </c>
      <c r="C4227" t="s">
        <v>10</v>
      </c>
      <c r="D4227">
        <v>63</v>
      </c>
      <c r="E4227">
        <v>63</v>
      </c>
      <c r="F4227">
        <v>0</v>
      </c>
      <c r="G4227">
        <v>0</v>
      </c>
      <c r="H4227" t="s">
        <v>82</v>
      </c>
    </row>
    <row r="4228" spans="1:8" x14ac:dyDescent="0.25">
      <c r="A4228" s="1">
        <v>43617</v>
      </c>
      <c r="B4228" t="s">
        <v>89</v>
      </c>
      <c r="C4228" t="s">
        <v>11</v>
      </c>
      <c r="D4228">
        <v>84</v>
      </c>
      <c r="E4228">
        <v>84</v>
      </c>
      <c r="F4228">
        <v>0</v>
      </c>
      <c r="G4228">
        <v>0</v>
      </c>
      <c r="H4228" t="s">
        <v>82</v>
      </c>
    </row>
    <row r="4229" spans="1:8" x14ac:dyDescent="0.25">
      <c r="A4229" s="1">
        <v>43617</v>
      </c>
      <c r="B4229" t="s">
        <v>89</v>
      </c>
      <c r="C4229" t="s">
        <v>12</v>
      </c>
      <c r="D4229">
        <v>193</v>
      </c>
      <c r="E4229">
        <v>193</v>
      </c>
      <c r="F4229">
        <v>0</v>
      </c>
      <c r="G4229">
        <v>0</v>
      </c>
      <c r="H4229" t="s">
        <v>82</v>
      </c>
    </row>
    <row r="4230" spans="1:8" x14ac:dyDescent="0.25">
      <c r="A4230" s="1">
        <v>43617</v>
      </c>
      <c r="B4230" t="s">
        <v>89</v>
      </c>
      <c r="C4230" t="s">
        <v>13</v>
      </c>
      <c r="D4230">
        <v>501</v>
      </c>
      <c r="E4230">
        <v>501</v>
      </c>
      <c r="F4230">
        <v>0</v>
      </c>
      <c r="G4230">
        <v>0</v>
      </c>
      <c r="H4230" t="s">
        <v>82</v>
      </c>
    </row>
    <row r="4231" spans="1:8" x14ac:dyDescent="0.25">
      <c r="A4231" s="1">
        <v>43617</v>
      </c>
      <c r="B4231" t="s">
        <v>147</v>
      </c>
      <c r="C4231" t="s">
        <v>9</v>
      </c>
      <c r="D4231">
        <v>12</v>
      </c>
      <c r="E4231">
        <v>12</v>
      </c>
      <c r="F4231">
        <v>0</v>
      </c>
      <c r="G4231">
        <v>0</v>
      </c>
      <c r="H4231" t="s">
        <v>82</v>
      </c>
    </row>
    <row r="4232" spans="1:8" x14ac:dyDescent="0.25">
      <c r="A4232" s="1">
        <v>43617</v>
      </c>
      <c r="B4232" t="s">
        <v>147</v>
      </c>
      <c r="C4232" t="s">
        <v>10</v>
      </c>
      <c r="D4232">
        <v>23</v>
      </c>
      <c r="E4232">
        <v>23</v>
      </c>
      <c r="F4232">
        <v>0</v>
      </c>
      <c r="G4232">
        <v>0</v>
      </c>
      <c r="H4232" t="s">
        <v>82</v>
      </c>
    </row>
    <row r="4233" spans="1:8" x14ac:dyDescent="0.25">
      <c r="A4233" s="1">
        <v>43617</v>
      </c>
      <c r="B4233" t="s">
        <v>147</v>
      </c>
      <c r="C4233" t="s">
        <v>11</v>
      </c>
      <c r="D4233">
        <v>13</v>
      </c>
      <c r="E4233">
        <v>13</v>
      </c>
      <c r="F4233">
        <v>0</v>
      </c>
      <c r="G4233">
        <v>0</v>
      </c>
      <c r="H4233" t="s">
        <v>82</v>
      </c>
    </row>
    <row r="4234" spans="1:8" x14ac:dyDescent="0.25">
      <c r="A4234" s="1">
        <v>43617</v>
      </c>
      <c r="B4234" t="s">
        <v>147</v>
      </c>
      <c r="C4234" t="s">
        <v>12</v>
      </c>
      <c r="D4234">
        <v>26</v>
      </c>
      <c r="E4234">
        <v>26</v>
      </c>
      <c r="F4234">
        <v>0</v>
      </c>
      <c r="G4234">
        <v>0</v>
      </c>
      <c r="H4234" t="s">
        <v>82</v>
      </c>
    </row>
    <row r="4235" spans="1:8" x14ac:dyDescent="0.25">
      <c r="A4235" s="1">
        <v>43617</v>
      </c>
      <c r="B4235" t="s">
        <v>147</v>
      </c>
      <c r="C4235" t="s">
        <v>13</v>
      </c>
      <c r="D4235">
        <v>59</v>
      </c>
      <c r="E4235">
        <v>59</v>
      </c>
      <c r="F4235">
        <v>0</v>
      </c>
      <c r="G4235">
        <v>0</v>
      </c>
      <c r="H4235" t="s">
        <v>82</v>
      </c>
    </row>
    <row r="4236" spans="1:8" x14ac:dyDescent="0.25">
      <c r="A4236" s="1">
        <v>43617</v>
      </c>
      <c r="B4236" t="s">
        <v>148</v>
      </c>
      <c r="C4236" t="s">
        <v>9</v>
      </c>
      <c r="D4236">
        <v>213</v>
      </c>
      <c r="E4236">
        <v>213</v>
      </c>
      <c r="F4236">
        <v>0</v>
      </c>
      <c r="G4236">
        <v>0</v>
      </c>
      <c r="H4236" t="s">
        <v>82</v>
      </c>
    </row>
    <row r="4237" spans="1:8" x14ac:dyDescent="0.25">
      <c r="A4237" s="1">
        <v>43617</v>
      </c>
      <c r="B4237" t="s">
        <v>148</v>
      </c>
      <c r="C4237" t="s">
        <v>10</v>
      </c>
      <c r="D4237">
        <v>37</v>
      </c>
      <c r="E4237">
        <v>37</v>
      </c>
      <c r="F4237">
        <v>0</v>
      </c>
      <c r="G4237">
        <v>0</v>
      </c>
      <c r="H4237" t="s">
        <v>82</v>
      </c>
    </row>
    <row r="4238" spans="1:8" x14ac:dyDescent="0.25">
      <c r="A4238" s="1">
        <v>43617</v>
      </c>
      <c r="B4238" t="s">
        <v>148</v>
      </c>
      <c r="C4238" t="s">
        <v>11</v>
      </c>
      <c r="D4238">
        <v>125</v>
      </c>
      <c r="E4238">
        <v>125</v>
      </c>
      <c r="F4238">
        <v>0</v>
      </c>
      <c r="G4238">
        <v>0</v>
      </c>
      <c r="H4238" t="s">
        <v>82</v>
      </c>
    </row>
    <row r="4239" spans="1:8" x14ac:dyDescent="0.25">
      <c r="A4239" s="1">
        <v>43617</v>
      </c>
      <c r="B4239" t="s">
        <v>148</v>
      </c>
      <c r="C4239" t="s">
        <v>12</v>
      </c>
      <c r="D4239">
        <v>63</v>
      </c>
      <c r="E4239">
        <v>63</v>
      </c>
      <c r="F4239">
        <v>0</v>
      </c>
      <c r="G4239">
        <v>0</v>
      </c>
      <c r="H4239" t="s">
        <v>82</v>
      </c>
    </row>
    <row r="4240" spans="1:8" x14ac:dyDescent="0.25">
      <c r="A4240" s="1">
        <v>43617</v>
      </c>
      <c r="B4240" t="s">
        <v>148</v>
      </c>
      <c r="C4240" t="s">
        <v>13</v>
      </c>
      <c r="D4240">
        <v>266</v>
      </c>
      <c r="E4240">
        <v>266</v>
      </c>
      <c r="F4240">
        <v>0</v>
      </c>
      <c r="G4240">
        <v>0</v>
      </c>
      <c r="H4240" t="s">
        <v>82</v>
      </c>
    </row>
    <row r="4241" spans="1:8" x14ac:dyDescent="0.25">
      <c r="A4241" s="1">
        <v>43617</v>
      </c>
      <c r="B4241" t="s">
        <v>91</v>
      </c>
      <c r="C4241" t="s">
        <v>9</v>
      </c>
      <c r="D4241">
        <v>565</v>
      </c>
      <c r="E4241">
        <v>565</v>
      </c>
      <c r="F4241">
        <v>0</v>
      </c>
      <c r="G4241">
        <v>0</v>
      </c>
      <c r="H4241" t="s">
        <v>82</v>
      </c>
    </row>
    <row r="4242" spans="1:8" x14ac:dyDescent="0.25">
      <c r="A4242" s="1">
        <v>43617</v>
      </c>
      <c r="B4242" t="s">
        <v>91</v>
      </c>
      <c r="C4242" t="s">
        <v>10</v>
      </c>
      <c r="D4242">
        <v>230</v>
      </c>
      <c r="E4242">
        <v>230</v>
      </c>
      <c r="F4242">
        <v>0</v>
      </c>
      <c r="G4242">
        <v>0</v>
      </c>
      <c r="H4242" t="s">
        <v>82</v>
      </c>
    </row>
    <row r="4243" spans="1:8" x14ac:dyDescent="0.25">
      <c r="A4243" s="1">
        <v>43617</v>
      </c>
      <c r="B4243" t="s">
        <v>91</v>
      </c>
      <c r="C4243" t="s">
        <v>11</v>
      </c>
      <c r="D4243">
        <v>612</v>
      </c>
      <c r="E4243">
        <v>612</v>
      </c>
      <c r="F4243">
        <v>0</v>
      </c>
      <c r="G4243">
        <v>0</v>
      </c>
      <c r="H4243" t="s">
        <v>82</v>
      </c>
    </row>
    <row r="4244" spans="1:8" x14ac:dyDescent="0.25">
      <c r="A4244" s="1">
        <v>43617</v>
      </c>
      <c r="B4244" t="s">
        <v>91</v>
      </c>
      <c r="C4244" t="s">
        <v>12</v>
      </c>
      <c r="D4244">
        <v>1239</v>
      </c>
      <c r="E4244">
        <v>1239</v>
      </c>
      <c r="F4244">
        <v>0</v>
      </c>
      <c r="G4244">
        <v>0</v>
      </c>
      <c r="H4244" t="s">
        <v>82</v>
      </c>
    </row>
    <row r="4245" spans="1:8" x14ac:dyDescent="0.25">
      <c r="A4245" s="1">
        <v>43617</v>
      </c>
      <c r="B4245" t="s">
        <v>91</v>
      </c>
      <c r="C4245" t="s">
        <v>13</v>
      </c>
      <c r="D4245">
        <v>377</v>
      </c>
      <c r="E4245">
        <v>377</v>
      </c>
      <c r="F4245">
        <v>0</v>
      </c>
      <c r="G4245">
        <v>0</v>
      </c>
      <c r="H4245" t="s">
        <v>82</v>
      </c>
    </row>
    <row r="4246" spans="1:8" x14ac:dyDescent="0.25">
      <c r="A4246" s="1">
        <v>43617</v>
      </c>
      <c r="B4246" t="s">
        <v>92</v>
      </c>
      <c r="C4246" t="s">
        <v>9</v>
      </c>
      <c r="D4246">
        <v>536</v>
      </c>
      <c r="E4246">
        <v>536</v>
      </c>
      <c r="F4246">
        <v>0</v>
      </c>
      <c r="G4246">
        <v>0</v>
      </c>
      <c r="H4246" t="s">
        <v>82</v>
      </c>
    </row>
    <row r="4247" spans="1:8" x14ac:dyDescent="0.25">
      <c r="A4247" s="1">
        <v>43617</v>
      </c>
      <c r="B4247" t="s">
        <v>92</v>
      </c>
      <c r="C4247" t="s">
        <v>10</v>
      </c>
      <c r="D4247">
        <v>242</v>
      </c>
      <c r="E4247">
        <v>242</v>
      </c>
      <c r="F4247">
        <v>0</v>
      </c>
      <c r="G4247">
        <v>0</v>
      </c>
      <c r="H4247" t="s">
        <v>82</v>
      </c>
    </row>
    <row r="4248" spans="1:8" x14ac:dyDescent="0.25">
      <c r="A4248" s="1">
        <v>43617</v>
      </c>
      <c r="B4248" t="s">
        <v>92</v>
      </c>
      <c r="C4248" t="s">
        <v>11</v>
      </c>
      <c r="D4248">
        <v>40</v>
      </c>
      <c r="E4248">
        <v>40</v>
      </c>
      <c r="F4248">
        <v>0</v>
      </c>
      <c r="G4248">
        <v>0</v>
      </c>
      <c r="H4248" t="s">
        <v>82</v>
      </c>
    </row>
    <row r="4249" spans="1:8" x14ac:dyDescent="0.25">
      <c r="A4249" s="1">
        <v>43617</v>
      </c>
      <c r="B4249" t="s">
        <v>92</v>
      </c>
      <c r="C4249" t="s">
        <v>12</v>
      </c>
      <c r="D4249">
        <v>17</v>
      </c>
      <c r="E4249">
        <v>17</v>
      </c>
      <c r="F4249">
        <v>0</v>
      </c>
      <c r="G4249">
        <v>0</v>
      </c>
      <c r="H4249" t="s">
        <v>82</v>
      </c>
    </row>
    <row r="4250" spans="1:8" x14ac:dyDescent="0.25">
      <c r="A4250" s="1">
        <v>43617</v>
      </c>
      <c r="B4250" t="s">
        <v>92</v>
      </c>
      <c r="C4250" t="s">
        <v>13</v>
      </c>
      <c r="D4250">
        <v>325</v>
      </c>
      <c r="E4250">
        <v>325</v>
      </c>
      <c r="F4250">
        <v>0</v>
      </c>
      <c r="G4250">
        <v>0</v>
      </c>
      <c r="H4250" t="s">
        <v>82</v>
      </c>
    </row>
    <row r="4251" spans="1:8" x14ac:dyDescent="0.25">
      <c r="A4251" s="1">
        <v>43617</v>
      </c>
      <c r="B4251" t="s">
        <v>155</v>
      </c>
      <c r="C4251" t="s">
        <v>9</v>
      </c>
      <c r="D4251">
        <v>72</v>
      </c>
      <c r="E4251">
        <v>72</v>
      </c>
      <c r="F4251">
        <v>0</v>
      </c>
      <c r="G4251">
        <v>0</v>
      </c>
      <c r="H4251" t="s">
        <v>82</v>
      </c>
    </row>
    <row r="4252" spans="1:8" x14ac:dyDescent="0.25">
      <c r="A4252" s="1">
        <v>43617</v>
      </c>
      <c r="B4252" t="s">
        <v>155</v>
      </c>
      <c r="C4252" t="s">
        <v>10</v>
      </c>
      <c r="D4252">
        <v>38</v>
      </c>
      <c r="E4252">
        <v>38</v>
      </c>
      <c r="F4252">
        <v>0</v>
      </c>
      <c r="G4252">
        <v>0</v>
      </c>
      <c r="H4252" t="s">
        <v>82</v>
      </c>
    </row>
    <row r="4253" spans="1:8" x14ac:dyDescent="0.25">
      <c r="A4253" s="1">
        <v>43617</v>
      </c>
      <c r="B4253" t="s">
        <v>155</v>
      </c>
      <c r="C4253" t="s">
        <v>11</v>
      </c>
      <c r="D4253">
        <v>67</v>
      </c>
      <c r="E4253">
        <v>67</v>
      </c>
      <c r="F4253">
        <v>0</v>
      </c>
      <c r="G4253">
        <v>0</v>
      </c>
      <c r="H4253" t="s">
        <v>82</v>
      </c>
    </row>
    <row r="4254" spans="1:8" x14ac:dyDescent="0.25">
      <c r="A4254" s="1">
        <v>43617</v>
      </c>
      <c r="B4254" t="s">
        <v>155</v>
      </c>
      <c r="C4254" t="s">
        <v>12</v>
      </c>
      <c r="D4254">
        <v>158</v>
      </c>
      <c r="E4254">
        <v>158</v>
      </c>
      <c r="F4254">
        <v>0</v>
      </c>
      <c r="G4254">
        <v>0</v>
      </c>
      <c r="H4254" t="s">
        <v>82</v>
      </c>
    </row>
    <row r="4255" spans="1:8" x14ac:dyDescent="0.25">
      <c r="A4255" s="1">
        <v>43617</v>
      </c>
      <c r="B4255" t="s">
        <v>155</v>
      </c>
      <c r="C4255" t="s">
        <v>13</v>
      </c>
      <c r="D4255">
        <v>400</v>
      </c>
      <c r="E4255">
        <v>400</v>
      </c>
      <c r="F4255">
        <v>0</v>
      </c>
      <c r="G4255">
        <v>0</v>
      </c>
      <c r="H4255" t="s">
        <v>82</v>
      </c>
    </row>
    <row r="4256" spans="1:8" x14ac:dyDescent="0.25">
      <c r="A4256" s="1">
        <v>43617</v>
      </c>
      <c r="B4256" t="s">
        <v>156</v>
      </c>
      <c r="C4256" t="s">
        <v>9</v>
      </c>
      <c r="D4256">
        <v>29</v>
      </c>
      <c r="E4256">
        <v>29</v>
      </c>
      <c r="F4256">
        <v>0</v>
      </c>
      <c r="G4256">
        <v>0</v>
      </c>
      <c r="H4256" t="s">
        <v>82</v>
      </c>
    </row>
    <row r="4257" spans="1:8" x14ac:dyDescent="0.25">
      <c r="A4257" s="1">
        <v>43617</v>
      </c>
      <c r="B4257" t="s">
        <v>156</v>
      </c>
      <c r="C4257" t="s">
        <v>10</v>
      </c>
      <c r="D4257">
        <v>105</v>
      </c>
      <c r="E4257">
        <v>105</v>
      </c>
      <c r="F4257">
        <v>0</v>
      </c>
      <c r="G4257">
        <v>0</v>
      </c>
      <c r="H4257" t="s">
        <v>82</v>
      </c>
    </row>
    <row r="4258" spans="1:8" x14ac:dyDescent="0.25">
      <c r="A4258" s="1">
        <v>43617</v>
      </c>
      <c r="B4258" t="s">
        <v>156</v>
      </c>
      <c r="C4258" t="s">
        <v>11</v>
      </c>
      <c r="D4258">
        <v>132</v>
      </c>
      <c r="E4258">
        <v>132</v>
      </c>
      <c r="F4258">
        <v>0</v>
      </c>
      <c r="G4258">
        <v>0</v>
      </c>
      <c r="H4258" t="s">
        <v>82</v>
      </c>
    </row>
    <row r="4259" spans="1:8" x14ac:dyDescent="0.25">
      <c r="A4259" s="1">
        <v>43617</v>
      </c>
      <c r="B4259" t="s">
        <v>156</v>
      </c>
      <c r="C4259" t="s">
        <v>12</v>
      </c>
      <c r="D4259">
        <v>211</v>
      </c>
      <c r="E4259">
        <v>211</v>
      </c>
      <c r="F4259">
        <v>0</v>
      </c>
      <c r="G4259">
        <v>0</v>
      </c>
      <c r="H4259" t="s">
        <v>82</v>
      </c>
    </row>
    <row r="4260" spans="1:8" x14ac:dyDescent="0.25">
      <c r="A4260" s="1">
        <v>43617</v>
      </c>
      <c r="B4260" t="s">
        <v>156</v>
      </c>
      <c r="C4260" t="s">
        <v>13</v>
      </c>
      <c r="D4260">
        <v>183</v>
      </c>
      <c r="E4260">
        <v>183</v>
      </c>
      <c r="F4260">
        <v>0</v>
      </c>
      <c r="G4260">
        <v>0</v>
      </c>
      <c r="H4260" t="s">
        <v>82</v>
      </c>
    </row>
    <row r="4261" spans="1:8" x14ac:dyDescent="0.25">
      <c r="A4261" s="1">
        <v>43617</v>
      </c>
      <c r="B4261" t="s">
        <v>93</v>
      </c>
      <c r="C4261" t="s">
        <v>9</v>
      </c>
      <c r="D4261">
        <v>51</v>
      </c>
      <c r="E4261">
        <v>51</v>
      </c>
      <c r="F4261">
        <v>0</v>
      </c>
      <c r="G4261">
        <v>0</v>
      </c>
      <c r="H4261" t="s">
        <v>82</v>
      </c>
    </row>
    <row r="4262" spans="1:8" x14ac:dyDescent="0.25">
      <c r="A4262" s="1">
        <v>43617</v>
      </c>
      <c r="B4262" t="s">
        <v>93</v>
      </c>
      <c r="C4262" t="s">
        <v>10</v>
      </c>
      <c r="D4262">
        <v>163</v>
      </c>
      <c r="E4262">
        <v>163</v>
      </c>
      <c r="F4262">
        <v>0</v>
      </c>
      <c r="G4262">
        <v>0</v>
      </c>
      <c r="H4262" t="s">
        <v>82</v>
      </c>
    </row>
    <row r="4263" spans="1:8" x14ac:dyDescent="0.25">
      <c r="A4263" s="1">
        <v>43617</v>
      </c>
      <c r="B4263" t="s">
        <v>93</v>
      </c>
      <c r="C4263" t="s">
        <v>11</v>
      </c>
      <c r="D4263">
        <v>162</v>
      </c>
      <c r="E4263">
        <v>162</v>
      </c>
      <c r="F4263">
        <v>0</v>
      </c>
      <c r="G4263">
        <v>0</v>
      </c>
      <c r="H4263" t="s">
        <v>82</v>
      </c>
    </row>
    <row r="4264" spans="1:8" x14ac:dyDescent="0.25">
      <c r="A4264" s="1">
        <v>43617</v>
      </c>
      <c r="B4264" t="s">
        <v>93</v>
      </c>
      <c r="C4264" t="s">
        <v>12</v>
      </c>
      <c r="D4264">
        <v>304</v>
      </c>
      <c r="E4264">
        <v>304</v>
      </c>
      <c r="F4264">
        <v>0</v>
      </c>
      <c r="G4264">
        <v>0</v>
      </c>
      <c r="H4264" t="s">
        <v>82</v>
      </c>
    </row>
    <row r="4265" spans="1:8" x14ac:dyDescent="0.25">
      <c r="A4265" s="1">
        <v>43617</v>
      </c>
      <c r="B4265" t="s">
        <v>93</v>
      </c>
      <c r="C4265" t="s">
        <v>13</v>
      </c>
      <c r="D4265">
        <v>330</v>
      </c>
      <c r="E4265">
        <v>330</v>
      </c>
      <c r="F4265">
        <v>0</v>
      </c>
      <c r="G4265">
        <v>0</v>
      </c>
      <c r="H4265" t="s">
        <v>82</v>
      </c>
    </row>
    <row r="4266" spans="1:8" x14ac:dyDescent="0.25">
      <c r="A4266" s="1">
        <v>43617</v>
      </c>
      <c r="B4266" t="s">
        <v>157</v>
      </c>
      <c r="C4266" t="s">
        <v>9</v>
      </c>
      <c r="D4266">
        <v>87</v>
      </c>
      <c r="E4266">
        <v>87</v>
      </c>
      <c r="F4266">
        <v>0</v>
      </c>
      <c r="G4266">
        <v>0</v>
      </c>
      <c r="H4266" t="s">
        <v>82</v>
      </c>
    </row>
    <row r="4267" spans="1:8" x14ac:dyDescent="0.25">
      <c r="A4267" s="1">
        <v>43617</v>
      </c>
      <c r="B4267" t="s">
        <v>157</v>
      </c>
      <c r="C4267" t="s">
        <v>10</v>
      </c>
      <c r="D4267">
        <v>18</v>
      </c>
      <c r="E4267">
        <v>18</v>
      </c>
      <c r="F4267">
        <v>0</v>
      </c>
      <c r="G4267">
        <v>0</v>
      </c>
      <c r="H4267" t="s">
        <v>82</v>
      </c>
    </row>
    <row r="4268" spans="1:8" x14ac:dyDescent="0.25">
      <c r="A4268" s="1">
        <v>43617</v>
      </c>
      <c r="B4268" t="s">
        <v>157</v>
      </c>
      <c r="C4268" t="s">
        <v>11</v>
      </c>
      <c r="D4268">
        <v>91</v>
      </c>
      <c r="E4268">
        <v>91</v>
      </c>
      <c r="F4268">
        <v>0</v>
      </c>
      <c r="G4268">
        <v>0</v>
      </c>
      <c r="H4268" t="s">
        <v>82</v>
      </c>
    </row>
    <row r="4269" spans="1:8" x14ac:dyDescent="0.25">
      <c r="A4269" s="1">
        <v>43617</v>
      </c>
      <c r="B4269" t="s">
        <v>157</v>
      </c>
      <c r="C4269" t="s">
        <v>12</v>
      </c>
      <c r="D4269">
        <v>64</v>
      </c>
      <c r="E4269">
        <v>64</v>
      </c>
      <c r="F4269">
        <v>0</v>
      </c>
      <c r="G4269">
        <v>0</v>
      </c>
      <c r="H4269" t="s">
        <v>82</v>
      </c>
    </row>
    <row r="4270" spans="1:8" x14ac:dyDescent="0.25">
      <c r="A4270" s="1">
        <v>43617</v>
      </c>
      <c r="B4270" t="s">
        <v>157</v>
      </c>
      <c r="C4270" t="s">
        <v>13</v>
      </c>
      <c r="D4270">
        <v>159</v>
      </c>
      <c r="E4270">
        <v>159</v>
      </c>
      <c r="F4270">
        <v>0</v>
      </c>
      <c r="G4270">
        <v>0</v>
      </c>
      <c r="H4270" t="s">
        <v>82</v>
      </c>
    </row>
    <row r="4271" spans="1:8" x14ac:dyDescent="0.25">
      <c r="A4271" s="1">
        <v>43617</v>
      </c>
      <c r="B4271" t="s">
        <v>158</v>
      </c>
      <c r="C4271" t="s">
        <v>9</v>
      </c>
      <c r="D4271">
        <v>39</v>
      </c>
      <c r="E4271">
        <v>39</v>
      </c>
      <c r="F4271">
        <v>0</v>
      </c>
      <c r="G4271">
        <v>0</v>
      </c>
      <c r="H4271" t="s">
        <v>82</v>
      </c>
    </row>
    <row r="4272" spans="1:8" x14ac:dyDescent="0.25">
      <c r="A4272" s="1">
        <v>43617</v>
      </c>
      <c r="B4272" t="s">
        <v>158</v>
      </c>
      <c r="C4272" t="s">
        <v>10</v>
      </c>
      <c r="D4272">
        <v>45</v>
      </c>
      <c r="E4272">
        <v>45</v>
      </c>
      <c r="F4272">
        <v>0</v>
      </c>
      <c r="G4272">
        <v>0</v>
      </c>
      <c r="H4272" t="s">
        <v>82</v>
      </c>
    </row>
    <row r="4273" spans="1:8" x14ac:dyDescent="0.25">
      <c r="A4273" s="1">
        <v>43617</v>
      </c>
      <c r="B4273" t="s">
        <v>158</v>
      </c>
      <c r="C4273" t="s">
        <v>11</v>
      </c>
      <c r="D4273">
        <v>59</v>
      </c>
      <c r="E4273">
        <v>59</v>
      </c>
      <c r="F4273">
        <v>0</v>
      </c>
      <c r="G4273">
        <v>0</v>
      </c>
      <c r="H4273" t="s">
        <v>82</v>
      </c>
    </row>
    <row r="4274" spans="1:8" x14ac:dyDescent="0.25">
      <c r="A4274" s="1">
        <v>43617</v>
      </c>
      <c r="B4274" t="s">
        <v>158</v>
      </c>
      <c r="C4274" t="s">
        <v>12</v>
      </c>
      <c r="D4274">
        <v>193</v>
      </c>
      <c r="E4274">
        <v>193</v>
      </c>
      <c r="F4274">
        <v>0</v>
      </c>
      <c r="G4274">
        <v>0</v>
      </c>
      <c r="H4274" t="s">
        <v>82</v>
      </c>
    </row>
    <row r="4275" spans="1:8" x14ac:dyDescent="0.25">
      <c r="A4275" s="1">
        <v>43617</v>
      </c>
      <c r="B4275" t="s">
        <v>158</v>
      </c>
      <c r="C4275" t="s">
        <v>13</v>
      </c>
      <c r="D4275">
        <v>309</v>
      </c>
      <c r="E4275">
        <v>309</v>
      </c>
      <c r="F4275">
        <v>0</v>
      </c>
      <c r="G4275">
        <v>0</v>
      </c>
      <c r="H4275" t="s">
        <v>82</v>
      </c>
    </row>
    <row r="4276" spans="1:8" x14ac:dyDescent="0.25">
      <c r="A4276" s="1">
        <v>43617</v>
      </c>
      <c r="B4276" t="s">
        <v>94</v>
      </c>
      <c r="C4276" t="s">
        <v>9</v>
      </c>
      <c r="D4276">
        <v>848</v>
      </c>
      <c r="E4276">
        <v>848</v>
      </c>
      <c r="F4276">
        <v>0</v>
      </c>
      <c r="G4276">
        <v>0</v>
      </c>
      <c r="H4276" t="s">
        <v>82</v>
      </c>
    </row>
    <row r="4277" spans="1:8" x14ac:dyDescent="0.25">
      <c r="A4277" s="1">
        <v>43617</v>
      </c>
      <c r="B4277" t="s">
        <v>94</v>
      </c>
      <c r="C4277" t="s">
        <v>10</v>
      </c>
      <c r="D4277">
        <v>403</v>
      </c>
      <c r="E4277">
        <v>403</v>
      </c>
      <c r="F4277">
        <v>0</v>
      </c>
      <c r="G4277">
        <v>0</v>
      </c>
      <c r="H4277" t="s">
        <v>82</v>
      </c>
    </row>
    <row r="4278" spans="1:8" x14ac:dyDescent="0.25">
      <c r="A4278" s="1">
        <v>43617</v>
      </c>
      <c r="B4278" t="s">
        <v>94</v>
      </c>
      <c r="C4278" t="s">
        <v>11</v>
      </c>
      <c r="D4278">
        <v>770</v>
      </c>
      <c r="E4278">
        <v>770</v>
      </c>
      <c r="F4278">
        <v>0</v>
      </c>
      <c r="G4278">
        <v>0</v>
      </c>
      <c r="H4278" t="s">
        <v>82</v>
      </c>
    </row>
    <row r="4279" spans="1:8" x14ac:dyDescent="0.25">
      <c r="A4279" s="1">
        <v>43617</v>
      </c>
      <c r="B4279" t="s">
        <v>94</v>
      </c>
      <c r="C4279" t="s">
        <v>12</v>
      </c>
      <c r="D4279">
        <v>408</v>
      </c>
      <c r="E4279">
        <v>408</v>
      </c>
      <c r="F4279">
        <v>0</v>
      </c>
      <c r="G4279">
        <v>0</v>
      </c>
      <c r="H4279" t="s">
        <v>82</v>
      </c>
    </row>
    <row r="4280" spans="1:8" x14ac:dyDescent="0.25">
      <c r="A4280" s="1">
        <v>43617</v>
      </c>
      <c r="B4280" t="s">
        <v>94</v>
      </c>
      <c r="C4280" t="s">
        <v>13</v>
      </c>
      <c r="D4280">
        <v>965</v>
      </c>
      <c r="E4280">
        <v>965</v>
      </c>
      <c r="F4280">
        <v>0</v>
      </c>
      <c r="G4280">
        <v>0</v>
      </c>
      <c r="H4280" t="s">
        <v>82</v>
      </c>
    </row>
    <row r="4281" spans="1:8" x14ac:dyDescent="0.25">
      <c r="A4281" s="1">
        <v>43617</v>
      </c>
      <c r="B4281" t="s">
        <v>159</v>
      </c>
      <c r="C4281" t="s">
        <v>9</v>
      </c>
      <c r="D4281">
        <v>22</v>
      </c>
      <c r="E4281">
        <v>22</v>
      </c>
      <c r="F4281">
        <v>0</v>
      </c>
      <c r="G4281">
        <v>0</v>
      </c>
      <c r="H4281" t="s">
        <v>82</v>
      </c>
    </row>
    <row r="4282" spans="1:8" x14ac:dyDescent="0.25">
      <c r="A4282" s="1">
        <v>43617</v>
      </c>
      <c r="B4282" t="s">
        <v>159</v>
      </c>
      <c r="C4282" t="s">
        <v>10</v>
      </c>
      <c r="D4282">
        <v>58</v>
      </c>
      <c r="E4282">
        <v>58</v>
      </c>
      <c r="F4282">
        <v>0</v>
      </c>
      <c r="G4282">
        <v>0</v>
      </c>
      <c r="H4282" t="s">
        <v>82</v>
      </c>
    </row>
    <row r="4283" spans="1:8" x14ac:dyDescent="0.25">
      <c r="A4283" s="1">
        <v>43617</v>
      </c>
      <c r="B4283" t="s">
        <v>159</v>
      </c>
      <c r="C4283" t="s">
        <v>11</v>
      </c>
      <c r="D4283">
        <v>30</v>
      </c>
      <c r="E4283">
        <v>30</v>
      </c>
      <c r="F4283">
        <v>0</v>
      </c>
      <c r="G4283">
        <v>0</v>
      </c>
      <c r="H4283" t="s">
        <v>82</v>
      </c>
    </row>
    <row r="4284" spans="1:8" x14ac:dyDescent="0.25">
      <c r="A4284" s="1">
        <v>43617</v>
      </c>
      <c r="B4284" t="s">
        <v>159</v>
      </c>
      <c r="C4284" t="s">
        <v>12</v>
      </c>
      <c r="D4284">
        <v>93</v>
      </c>
      <c r="E4284">
        <v>93</v>
      </c>
      <c r="F4284">
        <v>0</v>
      </c>
      <c r="G4284">
        <v>0</v>
      </c>
      <c r="H4284" t="s">
        <v>82</v>
      </c>
    </row>
    <row r="4285" spans="1:8" x14ac:dyDescent="0.25">
      <c r="A4285" s="1">
        <v>43617</v>
      </c>
      <c r="B4285" t="s">
        <v>159</v>
      </c>
      <c r="C4285" t="s">
        <v>13</v>
      </c>
      <c r="D4285">
        <v>147</v>
      </c>
      <c r="E4285">
        <v>147</v>
      </c>
      <c r="F4285">
        <v>0</v>
      </c>
      <c r="G4285">
        <v>0</v>
      </c>
      <c r="H4285" t="s">
        <v>82</v>
      </c>
    </row>
    <row r="4286" spans="1:8" x14ac:dyDescent="0.25">
      <c r="A4286" s="1">
        <v>43617</v>
      </c>
      <c r="B4286" t="s">
        <v>95</v>
      </c>
      <c r="C4286" t="s">
        <v>9</v>
      </c>
      <c r="D4286">
        <v>39</v>
      </c>
      <c r="E4286">
        <v>39</v>
      </c>
      <c r="F4286">
        <v>0</v>
      </c>
      <c r="G4286">
        <v>0</v>
      </c>
      <c r="H4286" t="s">
        <v>82</v>
      </c>
    </row>
    <row r="4287" spans="1:8" x14ac:dyDescent="0.25">
      <c r="A4287" s="1">
        <v>43617</v>
      </c>
      <c r="B4287" t="s">
        <v>95</v>
      </c>
      <c r="C4287" t="s">
        <v>10</v>
      </c>
      <c r="D4287">
        <v>45</v>
      </c>
      <c r="E4287">
        <v>45</v>
      </c>
      <c r="F4287">
        <v>0</v>
      </c>
      <c r="G4287">
        <v>0</v>
      </c>
      <c r="H4287" t="s">
        <v>82</v>
      </c>
    </row>
    <row r="4288" spans="1:8" x14ac:dyDescent="0.25">
      <c r="A4288" s="1">
        <v>43617</v>
      </c>
      <c r="B4288" t="s">
        <v>95</v>
      </c>
      <c r="C4288" t="s">
        <v>11</v>
      </c>
      <c r="D4288">
        <v>59</v>
      </c>
      <c r="E4288">
        <v>59</v>
      </c>
      <c r="F4288">
        <v>0</v>
      </c>
      <c r="G4288">
        <v>0</v>
      </c>
      <c r="H4288" t="s">
        <v>82</v>
      </c>
    </row>
    <row r="4289" spans="1:8" x14ac:dyDescent="0.25">
      <c r="A4289" s="1">
        <v>43617</v>
      </c>
      <c r="B4289" t="s">
        <v>95</v>
      </c>
      <c r="C4289" t="s">
        <v>12</v>
      </c>
      <c r="D4289">
        <v>193</v>
      </c>
      <c r="E4289">
        <v>193</v>
      </c>
      <c r="F4289">
        <v>0</v>
      </c>
      <c r="G4289">
        <v>0</v>
      </c>
      <c r="H4289" t="s">
        <v>82</v>
      </c>
    </row>
    <row r="4290" spans="1:8" x14ac:dyDescent="0.25">
      <c r="A4290" s="1">
        <v>43617</v>
      </c>
      <c r="B4290" t="s">
        <v>95</v>
      </c>
      <c r="C4290" t="s">
        <v>13</v>
      </c>
      <c r="D4290">
        <v>309</v>
      </c>
      <c r="E4290">
        <v>309</v>
      </c>
      <c r="F4290">
        <v>0</v>
      </c>
      <c r="G4290">
        <v>0</v>
      </c>
      <c r="H4290" t="s">
        <v>82</v>
      </c>
    </row>
    <row r="4291" spans="1:8" x14ac:dyDescent="0.25">
      <c r="A4291" s="1">
        <v>43617</v>
      </c>
      <c r="B4291" t="s">
        <v>96</v>
      </c>
      <c r="C4291" t="s">
        <v>9</v>
      </c>
      <c r="D4291">
        <v>408</v>
      </c>
      <c r="E4291">
        <v>408</v>
      </c>
      <c r="F4291">
        <v>0</v>
      </c>
      <c r="G4291">
        <v>0</v>
      </c>
      <c r="H4291" t="s">
        <v>82</v>
      </c>
    </row>
    <row r="4292" spans="1:8" x14ac:dyDescent="0.25">
      <c r="A4292" s="1">
        <v>43617</v>
      </c>
      <c r="B4292" t="s">
        <v>96</v>
      </c>
      <c r="C4292" t="s">
        <v>10</v>
      </c>
      <c r="D4292">
        <v>189</v>
      </c>
      <c r="E4292">
        <v>189</v>
      </c>
      <c r="F4292">
        <v>0</v>
      </c>
      <c r="G4292">
        <v>0</v>
      </c>
      <c r="H4292" t="s">
        <v>82</v>
      </c>
    </row>
    <row r="4293" spans="1:8" x14ac:dyDescent="0.25">
      <c r="A4293" s="1">
        <v>43617</v>
      </c>
      <c r="B4293" t="s">
        <v>96</v>
      </c>
      <c r="C4293" t="s">
        <v>11</v>
      </c>
      <c r="D4293">
        <v>167</v>
      </c>
      <c r="E4293">
        <v>167</v>
      </c>
      <c r="F4293">
        <v>0</v>
      </c>
      <c r="G4293">
        <v>0</v>
      </c>
      <c r="H4293" t="s">
        <v>82</v>
      </c>
    </row>
    <row r="4294" spans="1:8" x14ac:dyDescent="0.25">
      <c r="A4294" s="1">
        <v>43617</v>
      </c>
      <c r="B4294" t="s">
        <v>96</v>
      </c>
      <c r="C4294" t="s">
        <v>12</v>
      </c>
      <c r="D4294">
        <v>88</v>
      </c>
      <c r="E4294">
        <v>88</v>
      </c>
      <c r="F4294">
        <v>0</v>
      </c>
      <c r="G4294">
        <v>0</v>
      </c>
      <c r="H4294" t="s">
        <v>82</v>
      </c>
    </row>
    <row r="4295" spans="1:8" x14ac:dyDescent="0.25">
      <c r="A4295" s="1">
        <v>43617</v>
      </c>
      <c r="B4295" t="s">
        <v>96</v>
      </c>
      <c r="C4295" t="s">
        <v>13</v>
      </c>
      <c r="D4295">
        <v>660</v>
      </c>
      <c r="E4295">
        <v>660</v>
      </c>
      <c r="F4295">
        <v>0</v>
      </c>
      <c r="G4295">
        <v>0</v>
      </c>
      <c r="H4295" t="s">
        <v>82</v>
      </c>
    </row>
    <row r="4296" spans="1:8" x14ac:dyDescent="0.25">
      <c r="A4296" s="1">
        <v>43617</v>
      </c>
      <c r="B4296" t="s">
        <v>161</v>
      </c>
      <c r="C4296" t="s">
        <v>9</v>
      </c>
      <c r="D4296">
        <v>375</v>
      </c>
      <c r="E4296">
        <v>375</v>
      </c>
      <c r="F4296">
        <v>0</v>
      </c>
      <c r="G4296">
        <v>0</v>
      </c>
      <c r="H4296" t="s">
        <v>82</v>
      </c>
    </row>
    <row r="4297" spans="1:8" x14ac:dyDescent="0.25">
      <c r="A4297" s="1">
        <v>43617</v>
      </c>
      <c r="B4297" t="s">
        <v>161</v>
      </c>
      <c r="C4297" t="s">
        <v>10</v>
      </c>
      <c r="D4297">
        <v>39</v>
      </c>
      <c r="E4297">
        <v>39</v>
      </c>
      <c r="F4297">
        <v>0</v>
      </c>
      <c r="G4297">
        <v>0</v>
      </c>
      <c r="H4297" t="s">
        <v>82</v>
      </c>
    </row>
    <row r="4298" spans="1:8" x14ac:dyDescent="0.25">
      <c r="A4298" s="1">
        <v>43617</v>
      </c>
      <c r="B4298" t="s">
        <v>161</v>
      </c>
      <c r="C4298" t="s">
        <v>11</v>
      </c>
      <c r="D4298">
        <v>59</v>
      </c>
      <c r="E4298">
        <v>59</v>
      </c>
      <c r="F4298">
        <v>0</v>
      </c>
      <c r="G4298">
        <v>0</v>
      </c>
      <c r="H4298" t="s">
        <v>82</v>
      </c>
    </row>
    <row r="4299" spans="1:8" x14ac:dyDescent="0.25">
      <c r="A4299" s="1">
        <v>43617</v>
      </c>
      <c r="B4299" t="s">
        <v>161</v>
      </c>
      <c r="C4299" t="s">
        <v>12</v>
      </c>
      <c r="D4299">
        <v>29</v>
      </c>
      <c r="E4299">
        <v>29</v>
      </c>
      <c r="F4299">
        <v>0</v>
      </c>
      <c r="G4299">
        <v>0</v>
      </c>
      <c r="H4299" t="s">
        <v>82</v>
      </c>
    </row>
    <row r="4300" spans="1:8" x14ac:dyDescent="0.25">
      <c r="A4300" s="1">
        <v>43617</v>
      </c>
      <c r="B4300" t="s">
        <v>161</v>
      </c>
      <c r="C4300" t="s">
        <v>13</v>
      </c>
      <c r="D4300">
        <v>121</v>
      </c>
      <c r="E4300">
        <v>121</v>
      </c>
      <c r="F4300">
        <v>0</v>
      </c>
      <c r="G4300">
        <v>0</v>
      </c>
      <c r="H4300" t="s">
        <v>82</v>
      </c>
    </row>
    <row r="4301" spans="1:8" x14ac:dyDescent="0.25">
      <c r="A4301" s="1">
        <v>43647</v>
      </c>
      <c r="B4301" t="s">
        <v>80</v>
      </c>
      <c r="C4301" t="s">
        <v>9</v>
      </c>
      <c r="D4301">
        <v>5061</v>
      </c>
      <c r="E4301">
        <v>5061</v>
      </c>
      <c r="F4301">
        <v>0</v>
      </c>
      <c r="G4301">
        <v>0</v>
      </c>
      <c r="H4301" t="s">
        <v>82</v>
      </c>
    </row>
    <row r="4302" spans="1:8" x14ac:dyDescent="0.25">
      <c r="A4302" s="1">
        <v>43647</v>
      </c>
      <c r="B4302" t="s">
        <v>80</v>
      </c>
      <c r="C4302" t="s">
        <v>10</v>
      </c>
      <c r="D4302">
        <v>3493</v>
      </c>
      <c r="E4302">
        <v>3493</v>
      </c>
      <c r="F4302">
        <v>0</v>
      </c>
      <c r="G4302">
        <v>0</v>
      </c>
      <c r="H4302" t="s">
        <v>82</v>
      </c>
    </row>
    <row r="4303" spans="1:8" x14ac:dyDescent="0.25">
      <c r="A4303" s="1">
        <v>43647</v>
      </c>
      <c r="B4303" t="s">
        <v>80</v>
      </c>
      <c r="C4303" t="s">
        <v>11</v>
      </c>
      <c r="D4303">
        <v>3324</v>
      </c>
      <c r="E4303">
        <v>3324</v>
      </c>
      <c r="F4303">
        <v>0</v>
      </c>
      <c r="G4303">
        <v>0</v>
      </c>
      <c r="H4303" t="s">
        <v>82</v>
      </c>
    </row>
    <row r="4304" spans="1:8" x14ac:dyDescent="0.25">
      <c r="A4304" s="1">
        <v>43647</v>
      </c>
      <c r="B4304" t="s">
        <v>80</v>
      </c>
      <c r="C4304" t="s">
        <v>12</v>
      </c>
      <c r="D4304">
        <v>3383</v>
      </c>
      <c r="E4304">
        <v>3383</v>
      </c>
      <c r="F4304">
        <v>0</v>
      </c>
      <c r="G4304">
        <v>0</v>
      </c>
      <c r="H4304" t="s">
        <v>82</v>
      </c>
    </row>
    <row r="4305" spans="1:8" x14ac:dyDescent="0.25">
      <c r="A4305" s="1">
        <v>43647</v>
      </c>
      <c r="B4305" t="s">
        <v>80</v>
      </c>
      <c r="C4305" t="s">
        <v>13</v>
      </c>
      <c r="D4305">
        <v>5895</v>
      </c>
      <c r="E4305">
        <v>5895</v>
      </c>
      <c r="F4305">
        <v>0</v>
      </c>
      <c r="G4305">
        <v>0</v>
      </c>
      <c r="H4305" t="s">
        <v>82</v>
      </c>
    </row>
    <row r="4306" spans="1:8" x14ac:dyDescent="0.25">
      <c r="A4306" s="1">
        <v>43647</v>
      </c>
      <c r="B4306" t="s">
        <v>145</v>
      </c>
      <c r="C4306" t="s">
        <v>9</v>
      </c>
      <c r="D4306">
        <v>204</v>
      </c>
      <c r="E4306">
        <v>204</v>
      </c>
      <c r="F4306">
        <v>0</v>
      </c>
      <c r="G4306">
        <v>0</v>
      </c>
      <c r="H4306" t="s">
        <v>82</v>
      </c>
    </row>
    <row r="4307" spans="1:8" x14ac:dyDescent="0.25">
      <c r="A4307" s="1">
        <v>43647</v>
      </c>
      <c r="B4307" t="s">
        <v>145</v>
      </c>
      <c r="C4307" t="s">
        <v>10</v>
      </c>
      <c r="D4307">
        <v>147</v>
      </c>
      <c r="E4307">
        <v>147</v>
      </c>
      <c r="F4307">
        <v>0</v>
      </c>
      <c r="G4307">
        <v>0</v>
      </c>
      <c r="H4307" t="s">
        <v>82</v>
      </c>
    </row>
    <row r="4308" spans="1:8" x14ac:dyDescent="0.25">
      <c r="A4308" s="1">
        <v>43647</v>
      </c>
      <c r="B4308" t="s">
        <v>145</v>
      </c>
      <c r="C4308" t="s">
        <v>11</v>
      </c>
      <c r="D4308">
        <v>46</v>
      </c>
      <c r="E4308">
        <v>46</v>
      </c>
      <c r="F4308">
        <v>0</v>
      </c>
      <c r="G4308">
        <v>0</v>
      </c>
      <c r="H4308" t="s">
        <v>82</v>
      </c>
    </row>
    <row r="4309" spans="1:8" x14ac:dyDescent="0.25">
      <c r="A4309" s="1">
        <v>43647</v>
      </c>
      <c r="B4309" t="s">
        <v>145</v>
      </c>
      <c r="C4309" t="s">
        <v>12</v>
      </c>
      <c r="D4309">
        <v>22</v>
      </c>
      <c r="E4309">
        <v>22</v>
      </c>
      <c r="F4309">
        <v>0</v>
      </c>
      <c r="G4309">
        <v>0</v>
      </c>
      <c r="H4309" t="s">
        <v>82</v>
      </c>
    </row>
    <row r="4310" spans="1:8" x14ac:dyDescent="0.25">
      <c r="A4310" s="1">
        <v>43647</v>
      </c>
      <c r="B4310" t="s">
        <v>145</v>
      </c>
      <c r="C4310" t="s">
        <v>13</v>
      </c>
      <c r="D4310">
        <v>480</v>
      </c>
      <c r="E4310">
        <v>480</v>
      </c>
      <c r="F4310">
        <v>0</v>
      </c>
      <c r="G4310">
        <v>0</v>
      </c>
      <c r="H4310" t="s">
        <v>82</v>
      </c>
    </row>
    <row r="4311" spans="1:8" x14ac:dyDescent="0.25">
      <c r="A4311" s="1">
        <v>43647</v>
      </c>
      <c r="B4311" t="s">
        <v>85</v>
      </c>
      <c r="C4311" t="s">
        <v>9</v>
      </c>
      <c r="D4311">
        <v>1290</v>
      </c>
      <c r="E4311">
        <v>1290</v>
      </c>
      <c r="F4311">
        <v>0</v>
      </c>
      <c r="G4311">
        <v>0</v>
      </c>
      <c r="H4311" t="s">
        <v>82</v>
      </c>
    </row>
    <row r="4312" spans="1:8" x14ac:dyDescent="0.25">
      <c r="A4312" s="1">
        <v>43647</v>
      </c>
      <c r="B4312" t="s">
        <v>85</v>
      </c>
      <c r="C4312" t="s">
        <v>10</v>
      </c>
      <c r="D4312">
        <v>1279</v>
      </c>
      <c r="E4312">
        <v>1279</v>
      </c>
      <c r="F4312">
        <v>0</v>
      </c>
      <c r="G4312">
        <v>0</v>
      </c>
      <c r="H4312" t="s">
        <v>82</v>
      </c>
    </row>
    <row r="4313" spans="1:8" x14ac:dyDescent="0.25">
      <c r="A4313" s="1">
        <v>43647</v>
      </c>
      <c r="B4313" t="s">
        <v>85</v>
      </c>
      <c r="C4313" t="s">
        <v>11</v>
      </c>
      <c r="D4313">
        <v>286</v>
      </c>
      <c r="E4313">
        <v>286</v>
      </c>
      <c r="F4313">
        <v>0</v>
      </c>
      <c r="G4313">
        <v>0</v>
      </c>
      <c r="H4313" t="s">
        <v>82</v>
      </c>
    </row>
    <row r="4314" spans="1:8" x14ac:dyDescent="0.25">
      <c r="A4314" s="1">
        <v>43647</v>
      </c>
      <c r="B4314" t="s">
        <v>85</v>
      </c>
      <c r="C4314" t="s">
        <v>12</v>
      </c>
      <c r="D4314">
        <v>90</v>
      </c>
      <c r="E4314">
        <v>90</v>
      </c>
      <c r="F4314">
        <v>0</v>
      </c>
      <c r="G4314">
        <v>0</v>
      </c>
      <c r="H4314" t="s">
        <v>82</v>
      </c>
    </row>
    <row r="4315" spans="1:8" x14ac:dyDescent="0.25">
      <c r="A4315" s="1">
        <v>43647</v>
      </c>
      <c r="B4315" t="s">
        <v>85</v>
      </c>
      <c r="C4315" t="s">
        <v>13</v>
      </c>
      <c r="D4315">
        <v>1000</v>
      </c>
      <c r="E4315">
        <v>1000</v>
      </c>
      <c r="F4315">
        <v>0</v>
      </c>
      <c r="G4315">
        <v>0</v>
      </c>
      <c r="H4315" t="s">
        <v>82</v>
      </c>
    </row>
    <row r="4316" spans="1:8" x14ac:dyDescent="0.25">
      <c r="A4316" s="1">
        <v>43647</v>
      </c>
      <c r="B4316" t="s">
        <v>86</v>
      </c>
      <c r="C4316" t="s">
        <v>9</v>
      </c>
      <c r="D4316">
        <v>519</v>
      </c>
      <c r="E4316">
        <v>519</v>
      </c>
      <c r="F4316">
        <v>0</v>
      </c>
      <c r="G4316">
        <v>0</v>
      </c>
      <c r="H4316" t="s">
        <v>82</v>
      </c>
    </row>
    <row r="4317" spans="1:8" x14ac:dyDescent="0.25">
      <c r="A4317" s="1">
        <v>43647</v>
      </c>
      <c r="B4317" t="s">
        <v>86</v>
      </c>
      <c r="C4317" t="s">
        <v>10</v>
      </c>
      <c r="D4317">
        <v>712</v>
      </c>
      <c r="E4317">
        <v>712</v>
      </c>
      <c r="F4317">
        <v>0</v>
      </c>
      <c r="G4317">
        <v>0</v>
      </c>
      <c r="H4317" t="s">
        <v>82</v>
      </c>
    </row>
    <row r="4318" spans="1:8" x14ac:dyDescent="0.25">
      <c r="A4318" s="1">
        <v>43647</v>
      </c>
      <c r="B4318" t="s">
        <v>86</v>
      </c>
      <c r="C4318" t="s">
        <v>11</v>
      </c>
      <c r="D4318">
        <v>817</v>
      </c>
      <c r="E4318">
        <v>817</v>
      </c>
      <c r="F4318">
        <v>0</v>
      </c>
      <c r="G4318">
        <v>0</v>
      </c>
      <c r="H4318" t="s">
        <v>82</v>
      </c>
    </row>
    <row r="4319" spans="1:8" x14ac:dyDescent="0.25">
      <c r="A4319" s="1">
        <v>43647</v>
      </c>
      <c r="B4319" t="s">
        <v>86</v>
      </c>
      <c r="C4319" t="s">
        <v>12</v>
      </c>
      <c r="D4319">
        <v>514</v>
      </c>
      <c r="E4319">
        <v>514</v>
      </c>
      <c r="F4319">
        <v>0</v>
      </c>
      <c r="G4319">
        <v>0</v>
      </c>
      <c r="H4319" t="s">
        <v>82</v>
      </c>
    </row>
    <row r="4320" spans="1:8" x14ac:dyDescent="0.25">
      <c r="A4320" s="1">
        <v>43647</v>
      </c>
      <c r="B4320" t="s">
        <v>86</v>
      </c>
      <c r="C4320" t="s">
        <v>13</v>
      </c>
      <c r="D4320">
        <v>559</v>
      </c>
      <c r="E4320">
        <v>559</v>
      </c>
      <c r="F4320">
        <v>0</v>
      </c>
      <c r="G4320">
        <v>0</v>
      </c>
      <c r="H4320" t="s">
        <v>82</v>
      </c>
    </row>
    <row r="4321" spans="1:8" x14ac:dyDescent="0.25">
      <c r="A4321" s="1">
        <v>43647</v>
      </c>
      <c r="B4321" t="s">
        <v>88</v>
      </c>
      <c r="C4321" t="s">
        <v>9</v>
      </c>
      <c r="D4321">
        <v>488</v>
      </c>
      <c r="E4321">
        <v>488</v>
      </c>
      <c r="F4321">
        <v>0</v>
      </c>
      <c r="G4321">
        <v>0</v>
      </c>
      <c r="H4321" t="s">
        <v>82</v>
      </c>
    </row>
    <row r="4322" spans="1:8" x14ac:dyDescent="0.25">
      <c r="A4322" s="1">
        <v>43647</v>
      </c>
      <c r="B4322" t="s">
        <v>88</v>
      </c>
      <c r="C4322" t="s">
        <v>10</v>
      </c>
      <c r="D4322">
        <v>60</v>
      </c>
      <c r="E4322">
        <v>60</v>
      </c>
      <c r="F4322">
        <v>0</v>
      </c>
      <c r="G4322">
        <v>0</v>
      </c>
      <c r="H4322" t="s">
        <v>82</v>
      </c>
    </row>
    <row r="4323" spans="1:8" x14ac:dyDescent="0.25">
      <c r="A4323" s="1">
        <v>43647</v>
      </c>
      <c r="B4323" t="s">
        <v>88</v>
      </c>
      <c r="C4323" t="s">
        <v>11</v>
      </c>
      <c r="D4323">
        <v>186</v>
      </c>
      <c r="E4323">
        <v>186</v>
      </c>
      <c r="F4323">
        <v>0</v>
      </c>
      <c r="G4323">
        <v>0</v>
      </c>
      <c r="H4323" t="s">
        <v>82</v>
      </c>
    </row>
    <row r="4324" spans="1:8" x14ac:dyDescent="0.25">
      <c r="A4324" s="1">
        <v>43647</v>
      </c>
      <c r="B4324" t="s">
        <v>88</v>
      </c>
      <c r="C4324" t="s">
        <v>12</v>
      </c>
      <c r="D4324">
        <v>102</v>
      </c>
      <c r="E4324">
        <v>102</v>
      </c>
      <c r="F4324">
        <v>0</v>
      </c>
      <c r="G4324">
        <v>0</v>
      </c>
      <c r="H4324" t="s">
        <v>82</v>
      </c>
    </row>
    <row r="4325" spans="1:8" x14ac:dyDescent="0.25">
      <c r="A4325" s="1">
        <v>43647</v>
      </c>
      <c r="B4325" t="s">
        <v>88</v>
      </c>
      <c r="C4325" t="s">
        <v>13</v>
      </c>
      <c r="D4325">
        <v>310</v>
      </c>
      <c r="E4325">
        <v>310</v>
      </c>
      <c r="F4325">
        <v>0</v>
      </c>
      <c r="G4325">
        <v>0</v>
      </c>
      <c r="H4325" t="s">
        <v>82</v>
      </c>
    </row>
    <row r="4326" spans="1:8" x14ac:dyDescent="0.25">
      <c r="A4326" s="1">
        <v>43647</v>
      </c>
      <c r="B4326" t="s">
        <v>89</v>
      </c>
      <c r="C4326" t="s">
        <v>9</v>
      </c>
      <c r="D4326">
        <v>83</v>
      </c>
      <c r="E4326">
        <v>83</v>
      </c>
      <c r="F4326">
        <v>0</v>
      </c>
      <c r="G4326">
        <v>0</v>
      </c>
      <c r="H4326" t="s">
        <v>82</v>
      </c>
    </row>
    <row r="4327" spans="1:8" x14ac:dyDescent="0.25">
      <c r="A4327" s="1">
        <v>43647</v>
      </c>
      <c r="B4327" t="s">
        <v>89</v>
      </c>
      <c r="C4327" t="s">
        <v>10</v>
      </c>
      <c r="D4327">
        <v>85</v>
      </c>
      <c r="E4327">
        <v>85</v>
      </c>
      <c r="F4327">
        <v>0</v>
      </c>
      <c r="G4327">
        <v>0</v>
      </c>
      <c r="H4327" t="s">
        <v>82</v>
      </c>
    </row>
    <row r="4328" spans="1:8" x14ac:dyDescent="0.25">
      <c r="A4328" s="1">
        <v>43647</v>
      </c>
      <c r="B4328" t="s">
        <v>89</v>
      </c>
      <c r="C4328" t="s">
        <v>11</v>
      </c>
      <c r="D4328">
        <v>103</v>
      </c>
      <c r="E4328">
        <v>103</v>
      </c>
      <c r="F4328">
        <v>0</v>
      </c>
      <c r="G4328">
        <v>0</v>
      </c>
      <c r="H4328" t="s">
        <v>82</v>
      </c>
    </row>
    <row r="4329" spans="1:8" x14ac:dyDescent="0.25">
      <c r="A4329" s="1">
        <v>43647</v>
      </c>
      <c r="B4329" t="s">
        <v>89</v>
      </c>
      <c r="C4329" t="s">
        <v>12</v>
      </c>
      <c r="D4329">
        <v>221</v>
      </c>
      <c r="E4329">
        <v>221</v>
      </c>
      <c r="F4329">
        <v>0</v>
      </c>
      <c r="G4329">
        <v>0</v>
      </c>
      <c r="H4329" t="s">
        <v>82</v>
      </c>
    </row>
    <row r="4330" spans="1:8" x14ac:dyDescent="0.25">
      <c r="A4330" s="1">
        <v>43647</v>
      </c>
      <c r="B4330" t="s">
        <v>89</v>
      </c>
      <c r="C4330" t="s">
        <v>13</v>
      </c>
      <c r="D4330">
        <v>618</v>
      </c>
      <c r="E4330">
        <v>618</v>
      </c>
      <c r="F4330">
        <v>0</v>
      </c>
      <c r="G4330">
        <v>0</v>
      </c>
      <c r="H4330" t="s">
        <v>82</v>
      </c>
    </row>
    <row r="4331" spans="1:8" x14ac:dyDescent="0.25">
      <c r="A4331" s="1">
        <v>43647</v>
      </c>
      <c r="B4331" t="s">
        <v>147</v>
      </c>
      <c r="C4331" t="s">
        <v>9</v>
      </c>
      <c r="D4331">
        <v>9</v>
      </c>
      <c r="E4331">
        <v>9</v>
      </c>
      <c r="F4331">
        <v>0</v>
      </c>
      <c r="G4331">
        <v>0</v>
      </c>
      <c r="H4331" t="s">
        <v>82</v>
      </c>
    </row>
    <row r="4332" spans="1:8" x14ac:dyDescent="0.25">
      <c r="A4332" s="1">
        <v>43647</v>
      </c>
      <c r="B4332" t="s">
        <v>147</v>
      </c>
      <c r="C4332" t="s">
        <v>10</v>
      </c>
      <c r="D4332">
        <v>31</v>
      </c>
      <c r="E4332">
        <v>31</v>
      </c>
      <c r="F4332">
        <v>0</v>
      </c>
      <c r="G4332">
        <v>0</v>
      </c>
      <c r="H4332" t="s">
        <v>82</v>
      </c>
    </row>
    <row r="4333" spans="1:8" x14ac:dyDescent="0.25">
      <c r="A4333" s="1">
        <v>43647</v>
      </c>
      <c r="B4333" t="s">
        <v>147</v>
      </c>
      <c r="C4333" t="s">
        <v>11</v>
      </c>
      <c r="D4333">
        <v>26</v>
      </c>
      <c r="E4333">
        <v>26</v>
      </c>
      <c r="F4333">
        <v>0</v>
      </c>
      <c r="G4333">
        <v>0</v>
      </c>
      <c r="H4333" t="s">
        <v>82</v>
      </c>
    </row>
    <row r="4334" spans="1:8" x14ac:dyDescent="0.25">
      <c r="A4334" s="1">
        <v>43647</v>
      </c>
      <c r="B4334" t="s">
        <v>147</v>
      </c>
      <c r="C4334" t="s">
        <v>12</v>
      </c>
      <c r="D4334">
        <v>16</v>
      </c>
      <c r="E4334">
        <v>16</v>
      </c>
      <c r="F4334">
        <v>0</v>
      </c>
      <c r="G4334">
        <v>0</v>
      </c>
      <c r="H4334" t="s">
        <v>82</v>
      </c>
    </row>
    <row r="4335" spans="1:8" x14ac:dyDescent="0.25">
      <c r="A4335" s="1">
        <v>43647</v>
      </c>
      <c r="B4335" t="s">
        <v>147</v>
      </c>
      <c r="C4335" t="s">
        <v>13</v>
      </c>
      <c r="D4335">
        <v>75</v>
      </c>
      <c r="E4335">
        <v>75</v>
      </c>
      <c r="F4335">
        <v>0</v>
      </c>
      <c r="G4335">
        <v>0</v>
      </c>
      <c r="H4335" t="s">
        <v>82</v>
      </c>
    </row>
    <row r="4336" spans="1:8" x14ac:dyDescent="0.25">
      <c r="A4336" s="1">
        <v>43647</v>
      </c>
      <c r="B4336" t="s">
        <v>148</v>
      </c>
      <c r="C4336" t="s">
        <v>9</v>
      </c>
      <c r="D4336">
        <v>226</v>
      </c>
      <c r="E4336">
        <v>226</v>
      </c>
      <c r="F4336">
        <v>0</v>
      </c>
      <c r="G4336">
        <v>0</v>
      </c>
      <c r="H4336" t="s">
        <v>82</v>
      </c>
    </row>
    <row r="4337" spans="1:8" x14ac:dyDescent="0.25">
      <c r="A4337" s="1">
        <v>43647</v>
      </c>
      <c r="B4337" t="s">
        <v>148</v>
      </c>
      <c r="C4337" t="s">
        <v>10</v>
      </c>
      <c r="D4337">
        <v>45</v>
      </c>
      <c r="E4337">
        <v>45</v>
      </c>
      <c r="F4337">
        <v>0</v>
      </c>
      <c r="G4337">
        <v>0</v>
      </c>
      <c r="H4337" t="s">
        <v>82</v>
      </c>
    </row>
    <row r="4338" spans="1:8" x14ac:dyDescent="0.25">
      <c r="A4338" s="1">
        <v>43647</v>
      </c>
      <c r="B4338" t="s">
        <v>148</v>
      </c>
      <c r="C4338" t="s">
        <v>11</v>
      </c>
      <c r="D4338">
        <v>118</v>
      </c>
      <c r="E4338">
        <v>118</v>
      </c>
      <c r="F4338">
        <v>0</v>
      </c>
      <c r="G4338">
        <v>0</v>
      </c>
      <c r="H4338" t="s">
        <v>82</v>
      </c>
    </row>
    <row r="4339" spans="1:8" x14ac:dyDescent="0.25">
      <c r="A4339" s="1">
        <v>43647</v>
      </c>
      <c r="B4339" t="s">
        <v>148</v>
      </c>
      <c r="C4339" t="s">
        <v>12</v>
      </c>
      <c r="D4339">
        <v>87</v>
      </c>
      <c r="E4339">
        <v>87</v>
      </c>
      <c r="F4339">
        <v>0</v>
      </c>
      <c r="G4339">
        <v>0</v>
      </c>
      <c r="H4339" t="s">
        <v>82</v>
      </c>
    </row>
    <row r="4340" spans="1:8" x14ac:dyDescent="0.25">
      <c r="A4340" s="1">
        <v>43647</v>
      </c>
      <c r="B4340" t="s">
        <v>148</v>
      </c>
      <c r="C4340" t="s">
        <v>13</v>
      </c>
      <c r="D4340">
        <v>333</v>
      </c>
      <c r="E4340">
        <v>333</v>
      </c>
      <c r="F4340">
        <v>0</v>
      </c>
      <c r="G4340">
        <v>0</v>
      </c>
      <c r="H4340" t="s">
        <v>82</v>
      </c>
    </row>
    <row r="4341" spans="1:8" x14ac:dyDescent="0.25">
      <c r="A4341" s="1">
        <v>43647</v>
      </c>
      <c r="B4341" t="s">
        <v>91</v>
      </c>
      <c r="C4341" t="s">
        <v>9</v>
      </c>
      <c r="D4341">
        <v>603</v>
      </c>
      <c r="E4341">
        <v>603</v>
      </c>
      <c r="F4341">
        <v>0</v>
      </c>
      <c r="G4341">
        <v>0</v>
      </c>
      <c r="H4341" t="s">
        <v>82</v>
      </c>
    </row>
    <row r="4342" spans="1:8" x14ac:dyDescent="0.25">
      <c r="A4342" s="1">
        <v>43647</v>
      </c>
      <c r="B4342" t="s">
        <v>91</v>
      </c>
      <c r="C4342" t="s">
        <v>10</v>
      </c>
      <c r="D4342">
        <v>234</v>
      </c>
      <c r="E4342">
        <v>234</v>
      </c>
      <c r="F4342">
        <v>0</v>
      </c>
      <c r="G4342">
        <v>0</v>
      </c>
      <c r="H4342" t="s">
        <v>82</v>
      </c>
    </row>
    <row r="4343" spans="1:8" x14ac:dyDescent="0.25">
      <c r="A4343" s="1">
        <v>43647</v>
      </c>
      <c r="B4343" t="s">
        <v>91</v>
      </c>
      <c r="C4343" t="s">
        <v>11</v>
      </c>
      <c r="D4343">
        <v>653</v>
      </c>
      <c r="E4343">
        <v>653</v>
      </c>
      <c r="F4343">
        <v>0</v>
      </c>
      <c r="G4343">
        <v>0</v>
      </c>
      <c r="H4343" t="s">
        <v>82</v>
      </c>
    </row>
    <row r="4344" spans="1:8" x14ac:dyDescent="0.25">
      <c r="A4344" s="1">
        <v>43647</v>
      </c>
      <c r="B4344" t="s">
        <v>91</v>
      </c>
      <c r="C4344" t="s">
        <v>12</v>
      </c>
      <c r="D4344">
        <v>1329</v>
      </c>
      <c r="E4344">
        <v>1329</v>
      </c>
      <c r="F4344">
        <v>0</v>
      </c>
      <c r="G4344">
        <v>0</v>
      </c>
      <c r="H4344" t="s">
        <v>82</v>
      </c>
    </row>
    <row r="4345" spans="1:8" x14ac:dyDescent="0.25">
      <c r="A4345" s="1">
        <v>43647</v>
      </c>
      <c r="B4345" t="s">
        <v>91</v>
      </c>
      <c r="C4345" t="s">
        <v>13</v>
      </c>
      <c r="D4345">
        <v>411</v>
      </c>
      <c r="E4345">
        <v>411</v>
      </c>
      <c r="F4345">
        <v>0</v>
      </c>
      <c r="G4345">
        <v>0</v>
      </c>
      <c r="H4345" t="s">
        <v>82</v>
      </c>
    </row>
    <row r="4346" spans="1:8" x14ac:dyDescent="0.25">
      <c r="A4346" s="1">
        <v>43647</v>
      </c>
      <c r="B4346" t="s">
        <v>92</v>
      </c>
      <c r="C4346" t="s">
        <v>9</v>
      </c>
      <c r="D4346">
        <v>627</v>
      </c>
      <c r="E4346">
        <v>627</v>
      </c>
      <c r="F4346">
        <v>0</v>
      </c>
      <c r="G4346">
        <v>0</v>
      </c>
      <c r="H4346" t="s">
        <v>82</v>
      </c>
    </row>
    <row r="4347" spans="1:8" x14ac:dyDescent="0.25">
      <c r="A4347" s="1">
        <v>43647</v>
      </c>
      <c r="B4347" t="s">
        <v>92</v>
      </c>
      <c r="C4347" t="s">
        <v>10</v>
      </c>
      <c r="D4347">
        <v>261</v>
      </c>
      <c r="E4347">
        <v>261</v>
      </c>
      <c r="F4347">
        <v>0</v>
      </c>
      <c r="G4347">
        <v>0</v>
      </c>
      <c r="H4347" t="s">
        <v>82</v>
      </c>
    </row>
    <row r="4348" spans="1:8" x14ac:dyDescent="0.25">
      <c r="A4348" s="1">
        <v>43647</v>
      </c>
      <c r="B4348" t="s">
        <v>92</v>
      </c>
      <c r="C4348" t="s">
        <v>11</v>
      </c>
      <c r="D4348">
        <v>47</v>
      </c>
      <c r="E4348">
        <v>47</v>
      </c>
      <c r="F4348">
        <v>0</v>
      </c>
      <c r="G4348">
        <v>0</v>
      </c>
      <c r="H4348" t="s">
        <v>82</v>
      </c>
    </row>
    <row r="4349" spans="1:8" x14ac:dyDescent="0.25">
      <c r="A4349" s="1">
        <v>43647</v>
      </c>
      <c r="B4349" t="s">
        <v>92</v>
      </c>
      <c r="C4349" t="s">
        <v>12</v>
      </c>
      <c r="D4349">
        <v>15</v>
      </c>
      <c r="E4349">
        <v>15</v>
      </c>
      <c r="F4349">
        <v>0</v>
      </c>
      <c r="G4349">
        <v>0</v>
      </c>
      <c r="H4349" t="s">
        <v>82</v>
      </c>
    </row>
    <row r="4350" spans="1:8" x14ac:dyDescent="0.25">
      <c r="A4350" s="1">
        <v>43647</v>
      </c>
      <c r="B4350" t="s">
        <v>92</v>
      </c>
      <c r="C4350" t="s">
        <v>13</v>
      </c>
      <c r="D4350">
        <v>402</v>
      </c>
      <c r="E4350">
        <v>402</v>
      </c>
      <c r="F4350">
        <v>0</v>
      </c>
      <c r="G4350">
        <v>0</v>
      </c>
      <c r="H4350" t="s">
        <v>82</v>
      </c>
    </row>
    <row r="4351" spans="1:8" x14ac:dyDescent="0.25">
      <c r="A4351" s="1">
        <v>43647</v>
      </c>
      <c r="B4351" t="s">
        <v>155</v>
      </c>
      <c r="C4351" t="s">
        <v>9</v>
      </c>
      <c r="D4351">
        <v>63</v>
      </c>
      <c r="E4351">
        <v>63</v>
      </c>
      <c r="F4351">
        <v>0</v>
      </c>
      <c r="G4351">
        <v>0</v>
      </c>
      <c r="H4351" t="s">
        <v>82</v>
      </c>
    </row>
    <row r="4352" spans="1:8" x14ac:dyDescent="0.25">
      <c r="A4352" s="1">
        <v>43647</v>
      </c>
      <c r="B4352" t="s">
        <v>155</v>
      </c>
      <c r="C4352" t="s">
        <v>10</v>
      </c>
      <c r="D4352">
        <v>50</v>
      </c>
      <c r="E4352">
        <v>50</v>
      </c>
      <c r="F4352">
        <v>0</v>
      </c>
      <c r="G4352">
        <v>0</v>
      </c>
      <c r="H4352" t="s">
        <v>82</v>
      </c>
    </row>
    <row r="4353" spans="1:8" x14ac:dyDescent="0.25">
      <c r="A4353" s="1">
        <v>43647</v>
      </c>
      <c r="B4353" t="s">
        <v>155</v>
      </c>
      <c r="C4353" t="s">
        <v>11</v>
      </c>
      <c r="D4353">
        <v>75</v>
      </c>
      <c r="E4353">
        <v>75</v>
      </c>
      <c r="F4353">
        <v>0</v>
      </c>
      <c r="G4353">
        <v>0</v>
      </c>
      <c r="H4353" t="s">
        <v>82</v>
      </c>
    </row>
    <row r="4354" spans="1:8" x14ac:dyDescent="0.25">
      <c r="A4354" s="1">
        <v>43647</v>
      </c>
      <c r="B4354" t="s">
        <v>155</v>
      </c>
      <c r="C4354" t="s">
        <v>12</v>
      </c>
      <c r="D4354">
        <v>193</v>
      </c>
      <c r="E4354">
        <v>193</v>
      </c>
      <c r="F4354">
        <v>0</v>
      </c>
      <c r="G4354">
        <v>0</v>
      </c>
      <c r="H4354" t="s">
        <v>82</v>
      </c>
    </row>
    <row r="4355" spans="1:8" x14ac:dyDescent="0.25">
      <c r="A4355" s="1">
        <v>43647</v>
      </c>
      <c r="B4355" t="s">
        <v>155</v>
      </c>
      <c r="C4355" t="s">
        <v>13</v>
      </c>
      <c r="D4355">
        <v>484</v>
      </c>
      <c r="E4355">
        <v>484</v>
      </c>
      <c r="F4355">
        <v>0</v>
      </c>
      <c r="G4355">
        <v>0</v>
      </c>
      <c r="H4355" t="s">
        <v>82</v>
      </c>
    </row>
    <row r="4356" spans="1:8" x14ac:dyDescent="0.25">
      <c r="A4356" s="1">
        <v>43647</v>
      </c>
      <c r="B4356" t="s">
        <v>156</v>
      </c>
      <c r="C4356" t="s">
        <v>9</v>
      </c>
      <c r="D4356">
        <v>34</v>
      </c>
      <c r="E4356">
        <v>34</v>
      </c>
      <c r="F4356">
        <v>0</v>
      </c>
      <c r="G4356">
        <v>0</v>
      </c>
      <c r="H4356" t="s">
        <v>82</v>
      </c>
    </row>
    <row r="4357" spans="1:8" x14ac:dyDescent="0.25">
      <c r="A4357" s="1">
        <v>43647</v>
      </c>
      <c r="B4357" t="s">
        <v>156</v>
      </c>
      <c r="C4357" t="s">
        <v>10</v>
      </c>
      <c r="D4357">
        <v>113</v>
      </c>
      <c r="E4357">
        <v>113</v>
      </c>
      <c r="F4357">
        <v>0</v>
      </c>
      <c r="G4357">
        <v>0</v>
      </c>
      <c r="H4357" t="s">
        <v>82</v>
      </c>
    </row>
    <row r="4358" spans="1:8" x14ac:dyDescent="0.25">
      <c r="A4358" s="1">
        <v>43647</v>
      </c>
      <c r="B4358" t="s">
        <v>156</v>
      </c>
      <c r="C4358" t="s">
        <v>11</v>
      </c>
      <c r="D4358">
        <v>166</v>
      </c>
      <c r="E4358">
        <v>166</v>
      </c>
      <c r="F4358">
        <v>0</v>
      </c>
      <c r="G4358">
        <v>0</v>
      </c>
      <c r="H4358" t="s">
        <v>82</v>
      </c>
    </row>
    <row r="4359" spans="1:8" x14ac:dyDescent="0.25">
      <c r="A4359" s="1">
        <v>43647</v>
      </c>
      <c r="B4359" t="s">
        <v>156</v>
      </c>
      <c r="C4359" t="s">
        <v>12</v>
      </c>
      <c r="D4359">
        <v>228</v>
      </c>
      <c r="E4359">
        <v>228</v>
      </c>
      <c r="F4359">
        <v>0</v>
      </c>
      <c r="G4359">
        <v>0</v>
      </c>
      <c r="H4359" t="s">
        <v>82</v>
      </c>
    </row>
    <row r="4360" spans="1:8" x14ac:dyDescent="0.25">
      <c r="A4360" s="1">
        <v>43647</v>
      </c>
      <c r="B4360" t="s">
        <v>156</v>
      </c>
      <c r="C4360" t="s">
        <v>13</v>
      </c>
      <c r="D4360">
        <v>189</v>
      </c>
      <c r="E4360">
        <v>189</v>
      </c>
      <c r="F4360">
        <v>0</v>
      </c>
      <c r="G4360">
        <v>0</v>
      </c>
      <c r="H4360" t="s">
        <v>82</v>
      </c>
    </row>
    <row r="4361" spans="1:8" x14ac:dyDescent="0.25">
      <c r="A4361" s="1">
        <v>43647</v>
      </c>
      <c r="B4361" t="s">
        <v>93</v>
      </c>
      <c r="C4361" t="s">
        <v>9</v>
      </c>
      <c r="D4361">
        <v>60</v>
      </c>
      <c r="E4361">
        <v>60</v>
      </c>
      <c r="F4361">
        <v>0</v>
      </c>
      <c r="G4361">
        <v>0</v>
      </c>
      <c r="H4361" t="s">
        <v>82</v>
      </c>
    </row>
    <row r="4362" spans="1:8" x14ac:dyDescent="0.25">
      <c r="A4362" s="1">
        <v>43647</v>
      </c>
      <c r="B4362" t="s">
        <v>93</v>
      </c>
      <c r="C4362" t="s">
        <v>10</v>
      </c>
      <c r="D4362">
        <v>166</v>
      </c>
      <c r="E4362">
        <v>166</v>
      </c>
      <c r="F4362">
        <v>0</v>
      </c>
      <c r="G4362">
        <v>0</v>
      </c>
      <c r="H4362" t="s">
        <v>82</v>
      </c>
    </row>
    <row r="4363" spans="1:8" x14ac:dyDescent="0.25">
      <c r="A4363" s="1">
        <v>43647</v>
      </c>
      <c r="B4363" t="s">
        <v>93</v>
      </c>
      <c r="C4363" t="s">
        <v>11</v>
      </c>
      <c r="D4363">
        <v>202</v>
      </c>
      <c r="E4363">
        <v>202</v>
      </c>
      <c r="F4363">
        <v>0</v>
      </c>
      <c r="G4363">
        <v>0</v>
      </c>
      <c r="H4363" t="s">
        <v>82</v>
      </c>
    </row>
    <row r="4364" spans="1:8" x14ac:dyDescent="0.25">
      <c r="A4364" s="1">
        <v>43647</v>
      </c>
      <c r="B4364" t="s">
        <v>93</v>
      </c>
      <c r="C4364" t="s">
        <v>12</v>
      </c>
      <c r="D4364">
        <v>332</v>
      </c>
      <c r="E4364">
        <v>332</v>
      </c>
      <c r="F4364">
        <v>0</v>
      </c>
      <c r="G4364">
        <v>0</v>
      </c>
      <c r="H4364" t="s">
        <v>82</v>
      </c>
    </row>
    <row r="4365" spans="1:8" x14ac:dyDescent="0.25">
      <c r="A4365" s="1">
        <v>43647</v>
      </c>
      <c r="B4365" t="s">
        <v>93</v>
      </c>
      <c r="C4365" t="s">
        <v>13</v>
      </c>
      <c r="D4365">
        <v>328</v>
      </c>
      <c r="E4365">
        <v>328</v>
      </c>
      <c r="F4365">
        <v>0</v>
      </c>
      <c r="G4365">
        <v>0</v>
      </c>
      <c r="H4365" t="s">
        <v>82</v>
      </c>
    </row>
    <row r="4366" spans="1:8" x14ac:dyDescent="0.25">
      <c r="A4366" s="1">
        <v>43647</v>
      </c>
      <c r="B4366" t="s">
        <v>157</v>
      </c>
      <c r="C4366" t="s">
        <v>9</v>
      </c>
      <c r="D4366">
        <v>95</v>
      </c>
      <c r="E4366">
        <v>95</v>
      </c>
      <c r="F4366">
        <v>0</v>
      </c>
      <c r="G4366">
        <v>0</v>
      </c>
      <c r="H4366" t="s">
        <v>82</v>
      </c>
    </row>
    <row r="4367" spans="1:8" x14ac:dyDescent="0.25">
      <c r="A4367" s="1">
        <v>43647</v>
      </c>
      <c r="B4367" t="s">
        <v>157</v>
      </c>
      <c r="C4367" t="s">
        <v>10</v>
      </c>
      <c r="D4367">
        <v>15</v>
      </c>
      <c r="E4367">
        <v>15</v>
      </c>
      <c r="F4367">
        <v>0</v>
      </c>
      <c r="G4367">
        <v>0</v>
      </c>
      <c r="H4367" t="s">
        <v>82</v>
      </c>
    </row>
    <row r="4368" spans="1:8" x14ac:dyDescent="0.25">
      <c r="A4368" s="1">
        <v>43647</v>
      </c>
      <c r="B4368" t="s">
        <v>157</v>
      </c>
      <c r="C4368" t="s">
        <v>11</v>
      </c>
      <c r="D4368">
        <v>107</v>
      </c>
      <c r="E4368">
        <v>107</v>
      </c>
      <c r="F4368">
        <v>0</v>
      </c>
      <c r="G4368">
        <v>0</v>
      </c>
      <c r="H4368" t="s">
        <v>82</v>
      </c>
    </row>
    <row r="4369" spans="1:8" x14ac:dyDescent="0.25">
      <c r="A4369" s="1">
        <v>43647</v>
      </c>
      <c r="B4369" t="s">
        <v>157</v>
      </c>
      <c r="C4369" t="s">
        <v>12</v>
      </c>
      <c r="D4369">
        <v>59</v>
      </c>
      <c r="E4369">
        <v>59</v>
      </c>
      <c r="F4369">
        <v>0</v>
      </c>
      <c r="G4369">
        <v>0</v>
      </c>
      <c r="H4369" t="s">
        <v>82</v>
      </c>
    </row>
    <row r="4370" spans="1:8" x14ac:dyDescent="0.25">
      <c r="A4370" s="1">
        <v>43647</v>
      </c>
      <c r="B4370" t="s">
        <v>157</v>
      </c>
      <c r="C4370" t="s">
        <v>13</v>
      </c>
      <c r="D4370">
        <v>175</v>
      </c>
      <c r="E4370">
        <v>175</v>
      </c>
      <c r="F4370">
        <v>0</v>
      </c>
      <c r="G4370">
        <v>0</v>
      </c>
      <c r="H4370" t="s">
        <v>82</v>
      </c>
    </row>
    <row r="4371" spans="1:8" x14ac:dyDescent="0.25">
      <c r="A4371" s="1">
        <v>43647</v>
      </c>
      <c r="B4371" t="s">
        <v>158</v>
      </c>
      <c r="C4371" t="s">
        <v>9</v>
      </c>
      <c r="D4371">
        <v>44</v>
      </c>
      <c r="E4371">
        <v>44</v>
      </c>
      <c r="F4371">
        <v>0</v>
      </c>
      <c r="G4371">
        <v>0</v>
      </c>
      <c r="H4371" t="s">
        <v>82</v>
      </c>
    </row>
    <row r="4372" spans="1:8" x14ac:dyDescent="0.25">
      <c r="A4372" s="1">
        <v>43647</v>
      </c>
      <c r="B4372" t="s">
        <v>158</v>
      </c>
      <c r="C4372" t="s">
        <v>10</v>
      </c>
      <c r="D4372">
        <v>57</v>
      </c>
      <c r="E4372">
        <v>57</v>
      </c>
      <c r="F4372">
        <v>0</v>
      </c>
      <c r="G4372">
        <v>0</v>
      </c>
      <c r="H4372" t="s">
        <v>82</v>
      </c>
    </row>
    <row r="4373" spans="1:8" x14ac:dyDescent="0.25">
      <c r="A4373" s="1">
        <v>43647</v>
      </c>
      <c r="B4373" t="s">
        <v>158</v>
      </c>
      <c r="C4373" t="s">
        <v>11</v>
      </c>
      <c r="D4373">
        <v>67</v>
      </c>
      <c r="E4373">
        <v>67</v>
      </c>
      <c r="F4373">
        <v>0</v>
      </c>
      <c r="G4373">
        <v>0</v>
      </c>
      <c r="H4373" t="s">
        <v>82</v>
      </c>
    </row>
    <row r="4374" spans="1:8" x14ac:dyDescent="0.25">
      <c r="A4374" s="1">
        <v>43647</v>
      </c>
      <c r="B4374" t="s">
        <v>158</v>
      </c>
      <c r="C4374" t="s">
        <v>12</v>
      </c>
      <c r="D4374">
        <v>205</v>
      </c>
      <c r="E4374">
        <v>205</v>
      </c>
      <c r="F4374">
        <v>0</v>
      </c>
      <c r="G4374">
        <v>0</v>
      </c>
      <c r="H4374" t="s">
        <v>82</v>
      </c>
    </row>
    <row r="4375" spans="1:8" x14ac:dyDescent="0.25">
      <c r="A4375" s="1">
        <v>43647</v>
      </c>
      <c r="B4375" t="s">
        <v>158</v>
      </c>
      <c r="C4375" t="s">
        <v>13</v>
      </c>
      <c r="D4375">
        <v>318</v>
      </c>
      <c r="E4375">
        <v>318</v>
      </c>
      <c r="F4375">
        <v>0</v>
      </c>
      <c r="G4375">
        <v>0</v>
      </c>
      <c r="H4375" t="s">
        <v>82</v>
      </c>
    </row>
    <row r="4376" spans="1:8" x14ac:dyDescent="0.25">
      <c r="A4376" s="1">
        <v>43647</v>
      </c>
      <c r="B4376" t="s">
        <v>94</v>
      </c>
      <c r="C4376" t="s">
        <v>9</v>
      </c>
      <c r="D4376">
        <v>917</v>
      </c>
      <c r="E4376">
        <v>917</v>
      </c>
      <c r="F4376">
        <v>0</v>
      </c>
      <c r="G4376">
        <v>0</v>
      </c>
      <c r="H4376" t="s">
        <v>82</v>
      </c>
    </row>
    <row r="4377" spans="1:8" x14ac:dyDescent="0.25">
      <c r="A4377" s="1">
        <v>43647</v>
      </c>
      <c r="B4377" t="s">
        <v>94</v>
      </c>
      <c r="C4377" t="s">
        <v>10</v>
      </c>
      <c r="D4377">
        <v>447</v>
      </c>
      <c r="E4377">
        <v>447</v>
      </c>
      <c r="F4377">
        <v>0</v>
      </c>
      <c r="G4377">
        <v>0</v>
      </c>
      <c r="H4377" t="s">
        <v>82</v>
      </c>
    </row>
    <row r="4378" spans="1:8" x14ac:dyDescent="0.25">
      <c r="A4378" s="1">
        <v>43647</v>
      </c>
      <c r="B4378" t="s">
        <v>94</v>
      </c>
      <c r="C4378" t="s">
        <v>11</v>
      </c>
      <c r="D4378">
        <v>799</v>
      </c>
      <c r="E4378">
        <v>799</v>
      </c>
      <c r="F4378">
        <v>0</v>
      </c>
      <c r="G4378">
        <v>0</v>
      </c>
      <c r="H4378" t="s">
        <v>82</v>
      </c>
    </row>
    <row r="4379" spans="1:8" x14ac:dyDescent="0.25">
      <c r="A4379" s="1">
        <v>43647</v>
      </c>
      <c r="B4379" t="s">
        <v>94</v>
      </c>
      <c r="C4379" t="s">
        <v>12</v>
      </c>
      <c r="D4379">
        <v>466</v>
      </c>
      <c r="E4379">
        <v>466</v>
      </c>
      <c r="F4379">
        <v>0</v>
      </c>
      <c r="G4379">
        <v>0</v>
      </c>
      <c r="H4379" t="s">
        <v>82</v>
      </c>
    </row>
    <row r="4380" spans="1:8" x14ac:dyDescent="0.25">
      <c r="A4380" s="1">
        <v>43647</v>
      </c>
      <c r="B4380" t="s">
        <v>94</v>
      </c>
      <c r="C4380" t="s">
        <v>13</v>
      </c>
      <c r="D4380">
        <v>1136</v>
      </c>
      <c r="E4380">
        <v>1136</v>
      </c>
      <c r="F4380">
        <v>0</v>
      </c>
      <c r="G4380">
        <v>0</v>
      </c>
      <c r="H4380" t="s">
        <v>82</v>
      </c>
    </row>
    <row r="4381" spans="1:8" x14ac:dyDescent="0.25">
      <c r="A4381" s="1">
        <v>43647</v>
      </c>
      <c r="B4381" t="s">
        <v>159</v>
      </c>
      <c r="C4381" t="s">
        <v>9</v>
      </c>
      <c r="D4381">
        <v>26</v>
      </c>
      <c r="E4381">
        <v>26</v>
      </c>
      <c r="F4381">
        <v>0</v>
      </c>
      <c r="G4381">
        <v>0</v>
      </c>
      <c r="H4381" t="s">
        <v>82</v>
      </c>
    </row>
    <row r="4382" spans="1:8" x14ac:dyDescent="0.25">
      <c r="A4382" s="1">
        <v>43647</v>
      </c>
      <c r="B4382" t="s">
        <v>159</v>
      </c>
      <c r="C4382" t="s">
        <v>10</v>
      </c>
      <c r="D4382">
        <v>53</v>
      </c>
      <c r="E4382">
        <v>53</v>
      </c>
      <c r="F4382">
        <v>0</v>
      </c>
      <c r="G4382">
        <v>0</v>
      </c>
      <c r="H4382" t="s">
        <v>82</v>
      </c>
    </row>
    <row r="4383" spans="1:8" x14ac:dyDescent="0.25">
      <c r="A4383" s="1">
        <v>43647</v>
      </c>
      <c r="B4383" t="s">
        <v>159</v>
      </c>
      <c r="C4383" t="s">
        <v>11</v>
      </c>
      <c r="D4383">
        <v>36</v>
      </c>
      <c r="E4383">
        <v>36</v>
      </c>
      <c r="F4383">
        <v>0</v>
      </c>
      <c r="G4383">
        <v>0</v>
      </c>
      <c r="H4383" t="s">
        <v>82</v>
      </c>
    </row>
    <row r="4384" spans="1:8" x14ac:dyDescent="0.25">
      <c r="A4384" s="1">
        <v>43647</v>
      </c>
      <c r="B4384" t="s">
        <v>159</v>
      </c>
      <c r="C4384" t="s">
        <v>12</v>
      </c>
      <c r="D4384">
        <v>104</v>
      </c>
      <c r="E4384">
        <v>104</v>
      </c>
      <c r="F4384">
        <v>0</v>
      </c>
      <c r="G4384">
        <v>0</v>
      </c>
      <c r="H4384" t="s">
        <v>82</v>
      </c>
    </row>
    <row r="4385" spans="1:8" x14ac:dyDescent="0.25">
      <c r="A4385" s="1">
        <v>43647</v>
      </c>
      <c r="B4385" t="s">
        <v>159</v>
      </c>
      <c r="C4385" t="s">
        <v>13</v>
      </c>
      <c r="D4385">
        <v>139</v>
      </c>
      <c r="E4385">
        <v>139</v>
      </c>
      <c r="F4385">
        <v>0</v>
      </c>
      <c r="G4385">
        <v>0</v>
      </c>
      <c r="H4385" t="s">
        <v>82</v>
      </c>
    </row>
    <row r="4386" spans="1:8" x14ac:dyDescent="0.25">
      <c r="A4386" s="1">
        <v>43647</v>
      </c>
      <c r="B4386" t="s">
        <v>95</v>
      </c>
      <c r="C4386" t="s">
        <v>9</v>
      </c>
      <c r="D4386">
        <v>44</v>
      </c>
      <c r="E4386">
        <v>44</v>
      </c>
      <c r="F4386">
        <v>0</v>
      </c>
      <c r="G4386">
        <v>0</v>
      </c>
      <c r="H4386" t="s">
        <v>82</v>
      </c>
    </row>
    <row r="4387" spans="1:8" x14ac:dyDescent="0.25">
      <c r="A4387" s="1">
        <v>43647</v>
      </c>
      <c r="B4387" t="s">
        <v>95</v>
      </c>
      <c r="C4387" t="s">
        <v>10</v>
      </c>
      <c r="D4387">
        <v>57</v>
      </c>
      <c r="E4387">
        <v>57</v>
      </c>
      <c r="F4387">
        <v>0</v>
      </c>
      <c r="G4387">
        <v>0</v>
      </c>
      <c r="H4387" t="s">
        <v>82</v>
      </c>
    </row>
    <row r="4388" spans="1:8" x14ac:dyDescent="0.25">
      <c r="A4388" s="1">
        <v>43647</v>
      </c>
      <c r="B4388" t="s">
        <v>95</v>
      </c>
      <c r="C4388" t="s">
        <v>11</v>
      </c>
      <c r="D4388">
        <v>67</v>
      </c>
      <c r="E4388">
        <v>67</v>
      </c>
      <c r="F4388">
        <v>0</v>
      </c>
      <c r="G4388">
        <v>0</v>
      </c>
      <c r="H4388" t="s">
        <v>82</v>
      </c>
    </row>
    <row r="4389" spans="1:8" x14ac:dyDescent="0.25">
      <c r="A4389" s="1">
        <v>43647</v>
      </c>
      <c r="B4389" t="s">
        <v>95</v>
      </c>
      <c r="C4389" t="s">
        <v>12</v>
      </c>
      <c r="D4389">
        <v>205</v>
      </c>
      <c r="E4389">
        <v>205</v>
      </c>
      <c r="F4389">
        <v>0</v>
      </c>
      <c r="G4389">
        <v>0</v>
      </c>
      <c r="H4389" t="s">
        <v>82</v>
      </c>
    </row>
    <row r="4390" spans="1:8" x14ac:dyDescent="0.25">
      <c r="A4390" s="1">
        <v>43647</v>
      </c>
      <c r="B4390" t="s">
        <v>95</v>
      </c>
      <c r="C4390" t="s">
        <v>13</v>
      </c>
      <c r="D4390">
        <v>318</v>
      </c>
      <c r="E4390">
        <v>318</v>
      </c>
      <c r="F4390">
        <v>0</v>
      </c>
      <c r="G4390">
        <v>0</v>
      </c>
      <c r="H4390" t="s">
        <v>82</v>
      </c>
    </row>
    <row r="4391" spans="1:8" x14ac:dyDescent="0.25">
      <c r="A4391" s="1">
        <v>43647</v>
      </c>
      <c r="B4391" t="s">
        <v>96</v>
      </c>
      <c r="C4391" t="s">
        <v>9</v>
      </c>
      <c r="D4391">
        <v>430</v>
      </c>
      <c r="E4391">
        <v>430</v>
      </c>
      <c r="F4391">
        <v>0</v>
      </c>
      <c r="G4391">
        <v>0</v>
      </c>
      <c r="H4391" t="s">
        <v>82</v>
      </c>
    </row>
    <row r="4392" spans="1:8" x14ac:dyDescent="0.25">
      <c r="A4392" s="1">
        <v>43647</v>
      </c>
      <c r="B4392" t="s">
        <v>96</v>
      </c>
      <c r="C4392" t="s">
        <v>10</v>
      </c>
      <c r="D4392">
        <v>192</v>
      </c>
      <c r="E4392">
        <v>192</v>
      </c>
      <c r="F4392">
        <v>0</v>
      </c>
      <c r="G4392">
        <v>0</v>
      </c>
      <c r="H4392" t="s">
        <v>82</v>
      </c>
    </row>
    <row r="4393" spans="1:8" x14ac:dyDescent="0.25">
      <c r="A4393" s="1">
        <v>43647</v>
      </c>
      <c r="B4393" t="s">
        <v>96</v>
      </c>
      <c r="C4393" t="s">
        <v>11</v>
      </c>
      <c r="D4393">
        <v>164</v>
      </c>
      <c r="E4393">
        <v>164</v>
      </c>
      <c r="F4393">
        <v>0</v>
      </c>
      <c r="G4393">
        <v>0</v>
      </c>
      <c r="H4393" t="s">
        <v>82</v>
      </c>
    </row>
    <row r="4394" spans="1:8" x14ac:dyDescent="0.25">
      <c r="A4394" s="1">
        <v>43647</v>
      </c>
      <c r="B4394" t="s">
        <v>96</v>
      </c>
      <c r="C4394" t="s">
        <v>12</v>
      </c>
      <c r="D4394">
        <v>109</v>
      </c>
      <c r="E4394">
        <v>109</v>
      </c>
      <c r="F4394">
        <v>0</v>
      </c>
      <c r="G4394">
        <v>0</v>
      </c>
      <c r="H4394" t="s">
        <v>82</v>
      </c>
    </row>
    <row r="4395" spans="1:8" x14ac:dyDescent="0.25">
      <c r="A4395" s="1">
        <v>43647</v>
      </c>
      <c r="B4395" t="s">
        <v>96</v>
      </c>
      <c r="C4395" t="s">
        <v>13</v>
      </c>
      <c r="D4395">
        <v>813</v>
      </c>
      <c r="E4395">
        <v>813</v>
      </c>
      <c r="F4395">
        <v>0</v>
      </c>
      <c r="G4395">
        <v>0</v>
      </c>
      <c r="H4395" t="s">
        <v>82</v>
      </c>
    </row>
    <row r="4396" spans="1:8" x14ac:dyDescent="0.25">
      <c r="A4396" s="1">
        <v>43647</v>
      </c>
      <c r="B4396" t="s">
        <v>161</v>
      </c>
      <c r="C4396" t="s">
        <v>9</v>
      </c>
      <c r="D4396">
        <v>393</v>
      </c>
      <c r="E4396">
        <v>393</v>
      </c>
      <c r="F4396">
        <v>0</v>
      </c>
      <c r="G4396">
        <v>0</v>
      </c>
      <c r="H4396" t="s">
        <v>82</v>
      </c>
    </row>
    <row r="4397" spans="1:8" x14ac:dyDescent="0.25">
      <c r="A4397" s="1">
        <v>43647</v>
      </c>
      <c r="B4397" t="s">
        <v>161</v>
      </c>
      <c r="C4397" t="s">
        <v>10</v>
      </c>
      <c r="D4397">
        <v>45</v>
      </c>
      <c r="E4397">
        <v>45</v>
      </c>
      <c r="F4397">
        <v>0</v>
      </c>
      <c r="G4397">
        <v>0</v>
      </c>
      <c r="H4397" t="s">
        <v>82</v>
      </c>
    </row>
    <row r="4398" spans="1:8" x14ac:dyDescent="0.25">
      <c r="A4398" s="1">
        <v>43647</v>
      </c>
      <c r="B4398" t="s">
        <v>161</v>
      </c>
      <c r="C4398" t="s">
        <v>11</v>
      </c>
      <c r="D4398">
        <v>79</v>
      </c>
      <c r="E4398">
        <v>79</v>
      </c>
      <c r="F4398">
        <v>0</v>
      </c>
      <c r="G4398">
        <v>0</v>
      </c>
      <c r="H4398" t="s">
        <v>82</v>
      </c>
    </row>
    <row r="4399" spans="1:8" x14ac:dyDescent="0.25">
      <c r="A4399" s="1">
        <v>43647</v>
      </c>
      <c r="B4399" t="s">
        <v>161</v>
      </c>
      <c r="C4399" t="s">
        <v>12</v>
      </c>
      <c r="D4399">
        <v>43</v>
      </c>
      <c r="E4399">
        <v>43</v>
      </c>
      <c r="F4399">
        <v>0</v>
      </c>
      <c r="G4399">
        <v>0</v>
      </c>
      <c r="H4399" t="s">
        <v>82</v>
      </c>
    </row>
    <row r="4400" spans="1:8" x14ac:dyDescent="0.25">
      <c r="A4400" s="1">
        <v>43647</v>
      </c>
      <c r="B4400" t="s">
        <v>161</v>
      </c>
      <c r="C4400" t="s">
        <v>13</v>
      </c>
      <c r="D4400">
        <v>135</v>
      </c>
      <c r="E4400">
        <v>135</v>
      </c>
      <c r="F4400">
        <v>0</v>
      </c>
      <c r="G4400">
        <v>0</v>
      </c>
      <c r="H4400" t="s">
        <v>82</v>
      </c>
    </row>
    <row r="4401" spans="1:8" x14ac:dyDescent="0.25">
      <c r="A4401" s="1">
        <v>43678</v>
      </c>
      <c r="B4401" t="s">
        <v>80</v>
      </c>
      <c r="C4401" t="s">
        <v>9</v>
      </c>
      <c r="D4401">
        <v>4691</v>
      </c>
      <c r="E4401">
        <v>4691</v>
      </c>
      <c r="F4401">
        <v>0</v>
      </c>
      <c r="G4401">
        <v>0</v>
      </c>
      <c r="H4401" t="s">
        <v>82</v>
      </c>
    </row>
    <row r="4402" spans="1:8" x14ac:dyDescent="0.25">
      <c r="A4402" s="1">
        <v>43678</v>
      </c>
      <c r="B4402" t="s">
        <v>80</v>
      </c>
      <c r="C4402" t="s">
        <v>10</v>
      </c>
      <c r="D4402">
        <v>3151</v>
      </c>
      <c r="E4402">
        <v>3151</v>
      </c>
      <c r="F4402">
        <v>0</v>
      </c>
      <c r="G4402">
        <v>0</v>
      </c>
      <c r="H4402" t="s">
        <v>82</v>
      </c>
    </row>
    <row r="4403" spans="1:8" x14ac:dyDescent="0.25">
      <c r="A4403" s="1">
        <v>43678</v>
      </c>
      <c r="B4403" t="s">
        <v>80</v>
      </c>
      <c r="C4403" t="s">
        <v>11</v>
      </c>
      <c r="D4403">
        <v>3039</v>
      </c>
      <c r="E4403">
        <v>3039</v>
      </c>
      <c r="F4403">
        <v>0</v>
      </c>
      <c r="G4403">
        <v>0</v>
      </c>
      <c r="H4403" t="s">
        <v>82</v>
      </c>
    </row>
    <row r="4404" spans="1:8" x14ac:dyDescent="0.25">
      <c r="A4404" s="1">
        <v>43678</v>
      </c>
      <c r="B4404" t="s">
        <v>80</v>
      </c>
      <c r="C4404" t="s">
        <v>12</v>
      </c>
      <c r="D4404">
        <v>3049</v>
      </c>
      <c r="E4404">
        <v>3049</v>
      </c>
      <c r="F4404">
        <v>0</v>
      </c>
      <c r="G4404">
        <v>0</v>
      </c>
      <c r="H4404" t="s">
        <v>82</v>
      </c>
    </row>
    <row r="4405" spans="1:8" x14ac:dyDescent="0.25">
      <c r="A4405" s="1">
        <v>43678</v>
      </c>
      <c r="B4405" t="s">
        <v>80</v>
      </c>
      <c r="C4405" t="s">
        <v>13</v>
      </c>
      <c r="D4405">
        <v>5337</v>
      </c>
      <c r="E4405">
        <v>5337</v>
      </c>
      <c r="F4405">
        <v>0</v>
      </c>
      <c r="G4405">
        <v>0</v>
      </c>
      <c r="H4405" t="s">
        <v>82</v>
      </c>
    </row>
    <row r="4406" spans="1:8" x14ac:dyDescent="0.25">
      <c r="A4406" s="1">
        <v>43678</v>
      </c>
      <c r="B4406" t="s">
        <v>145</v>
      </c>
      <c r="C4406" t="s">
        <v>9</v>
      </c>
      <c r="D4406">
        <v>180</v>
      </c>
      <c r="E4406">
        <v>180</v>
      </c>
      <c r="F4406">
        <v>0</v>
      </c>
      <c r="G4406">
        <v>0</v>
      </c>
      <c r="H4406" t="s">
        <v>82</v>
      </c>
    </row>
    <row r="4407" spans="1:8" x14ac:dyDescent="0.25">
      <c r="A4407" s="1">
        <v>43678</v>
      </c>
      <c r="B4407" t="s">
        <v>145</v>
      </c>
      <c r="C4407" t="s">
        <v>10</v>
      </c>
      <c r="D4407">
        <v>143</v>
      </c>
      <c r="E4407">
        <v>143</v>
      </c>
      <c r="F4407">
        <v>0</v>
      </c>
      <c r="G4407">
        <v>0</v>
      </c>
      <c r="H4407" t="s">
        <v>82</v>
      </c>
    </row>
    <row r="4408" spans="1:8" x14ac:dyDescent="0.25">
      <c r="A4408" s="1">
        <v>43678</v>
      </c>
      <c r="B4408" t="s">
        <v>145</v>
      </c>
      <c r="C4408" t="s">
        <v>11</v>
      </c>
      <c r="D4408">
        <v>43</v>
      </c>
      <c r="E4408">
        <v>43</v>
      </c>
      <c r="F4408">
        <v>0</v>
      </c>
      <c r="G4408">
        <v>0</v>
      </c>
      <c r="H4408" t="s">
        <v>82</v>
      </c>
    </row>
    <row r="4409" spans="1:8" x14ac:dyDescent="0.25">
      <c r="A4409" s="1">
        <v>43678</v>
      </c>
      <c r="B4409" t="s">
        <v>145</v>
      </c>
      <c r="C4409" t="s">
        <v>12</v>
      </c>
      <c r="D4409">
        <v>27</v>
      </c>
      <c r="E4409">
        <v>27</v>
      </c>
      <c r="F4409">
        <v>0</v>
      </c>
      <c r="G4409">
        <v>0</v>
      </c>
      <c r="H4409" t="s">
        <v>82</v>
      </c>
    </row>
    <row r="4410" spans="1:8" x14ac:dyDescent="0.25">
      <c r="A4410" s="1">
        <v>43678</v>
      </c>
      <c r="B4410" t="s">
        <v>145</v>
      </c>
      <c r="C4410" t="s">
        <v>13</v>
      </c>
      <c r="D4410">
        <v>387</v>
      </c>
      <c r="E4410">
        <v>387</v>
      </c>
      <c r="F4410">
        <v>0</v>
      </c>
      <c r="G4410">
        <v>0</v>
      </c>
      <c r="H4410" t="s">
        <v>82</v>
      </c>
    </row>
    <row r="4411" spans="1:8" x14ac:dyDescent="0.25">
      <c r="A4411" s="1">
        <v>43678</v>
      </c>
      <c r="B4411" t="s">
        <v>85</v>
      </c>
      <c r="C4411" t="s">
        <v>9</v>
      </c>
      <c r="D4411">
        <v>1169</v>
      </c>
      <c r="E4411">
        <v>1169</v>
      </c>
      <c r="F4411">
        <v>0</v>
      </c>
      <c r="G4411">
        <v>0</v>
      </c>
      <c r="H4411" t="s">
        <v>82</v>
      </c>
    </row>
    <row r="4412" spans="1:8" x14ac:dyDescent="0.25">
      <c r="A4412" s="1">
        <v>43678</v>
      </c>
      <c r="B4412" t="s">
        <v>85</v>
      </c>
      <c r="C4412" t="s">
        <v>10</v>
      </c>
      <c r="D4412">
        <v>1109</v>
      </c>
      <c r="E4412">
        <v>1109</v>
      </c>
      <c r="F4412">
        <v>0</v>
      </c>
      <c r="G4412">
        <v>0</v>
      </c>
      <c r="H4412" t="s">
        <v>82</v>
      </c>
    </row>
    <row r="4413" spans="1:8" x14ac:dyDescent="0.25">
      <c r="A4413" s="1">
        <v>43678</v>
      </c>
      <c r="B4413" t="s">
        <v>85</v>
      </c>
      <c r="C4413" t="s">
        <v>11</v>
      </c>
      <c r="D4413">
        <v>263</v>
      </c>
      <c r="E4413">
        <v>263</v>
      </c>
      <c r="F4413">
        <v>0</v>
      </c>
      <c r="G4413">
        <v>0</v>
      </c>
      <c r="H4413" t="s">
        <v>82</v>
      </c>
    </row>
    <row r="4414" spans="1:8" x14ac:dyDescent="0.25">
      <c r="A4414" s="1">
        <v>43678</v>
      </c>
      <c r="B4414" t="s">
        <v>85</v>
      </c>
      <c r="C4414" t="s">
        <v>12</v>
      </c>
      <c r="D4414">
        <v>79</v>
      </c>
      <c r="E4414">
        <v>79</v>
      </c>
      <c r="F4414">
        <v>0</v>
      </c>
      <c r="G4414">
        <v>0</v>
      </c>
      <c r="H4414" t="s">
        <v>82</v>
      </c>
    </row>
    <row r="4415" spans="1:8" x14ac:dyDescent="0.25">
      <c r="A4415" s="1">
        <v>43678</v>
      </c>
      <c r="B4415" t="s">
        <v>85</v>
      </c>
      <c r="C4415" t="s">
        <v>13</v>
      </c>
      <c r="D4415">
        <v>869</v>
      </c>
      <c r="E4415">
        <v>869</v>
      </c>
      <c r="F4415">
        <v>0</v>
      </c>
      <c r="G4415">
        <v>0</v>
      </c>
      <c r="H4415" t="s">
        <v>82</v>
      </c>
    </row>
    <row r="4416" spans="1:8" x14ac:dyDescent="0.25">
      <c r="A4416" s="1">
        <v>43678</v>
      </c>
      <c r="B4416" t="s">
        <v>86</v>
      </c>
      <c r="C4416" t="s">
        <v>9</v>
      </c>
      <c r="D4416">
        <v>470</v>
      </c>
      <c r="E4416">
        <v>470</v>
      </c>
      <c r="F4416">
        <v>0</v>
      </c>
      <c r="G4416">
        <v>0</v>
      </c>
      <c r="H4416" t="s">
        <v>82</v>
      </c>
    </row>
    <row r="4417" spans="1:8" x14ac:dyDescent="0.25">
      <c r="A4417" s="1">
        <v>43678</v>
      </c>
      <c r="B4417" t="s">
        <v>86</v>
      </c>
      <c r="C4417" t="s">
        <v>10</v>
      </c>
      <c r="D4417">
        <v>664</v>
      </c>
      <c r="E4417">
        <v>664</v>
      </c>
      <c r="F4417">
        <v>0</v>
      </c>
      <c r="G4417">
        <v>0</v>
      </c>
      <c r="H4417" t="s">
        <v>82</v>
      </c>
    </row>
    <row r="4418" spans="1:8" x14ac:dyDescent="0.25">
      <c r="A4418" s="1">
        <v>43678</v>
      </c>
      <c r="B4418" t="s">
        <v>86</v>
      </c>
      <c r="C4418" t="s">
        <v>11</v>
      </c>
      <c r="D4418">
        <v>783</v>
      </c>
      <c r="E4418">
        <v>783</v>
      </c>
      <c r="F4418">
        <v>0</v>
      </c>
      <c r="G4418">
        <v>0</v>
      </c>
      <c r="H4418" t="s">
        <v>82</v>
      </c>
    </row>
    <row r="4419" spans="1:8" x14ac:dyDescent="0.25">
      <c r="A4419" s="1">
        <v>43678</v>
      </c>
      <c r="B4419" t="s">
        <v>86</v>
      </c>
      <c r="C4419" t="s">
        <v>12</v>
      </c>
      <c r="D4419">
        <v>463</v>
      </c>
      <c r="E4419">
        <v>463</v>
      </c>
      <c r="F4419">
        <v>0</v>
      </c>
      <c r="G4419">
        <v>0</v>
      </c>
      <c r="H4419" t="s">
        <v>82</v>
      </c>
    </row>
    <row r="4420" spans="1:8" x14ac:dyDescent="0.25">
      <c r="A4420" s="1">
        <v>43678</v>
      </c>
      <c r="B4420" t="s">
        <v>86</v>
      </c>
      <c r="C4420" t="s">
        <v>13</v>
      </c>
      <c r="D4420">
        <v>520</v>
      </c>
      <c r="E4420">
        <v>520</v>
      </c>
      <c r="F4420">
        <v>0</v>
      </c>
      <c r="G4420">
        <v>0</v>
      </c>
      <c r="H4420" t="s">
        <v>82</v>
      </c>
    </row>
    <row r="4421" spans="1:8" x14ac:dyDescent="0.25">
      <c r="A4421" s="1">
        <v>43678</v>
      </c>
      <c r="B4421" t="s">
        <v>88</v>
      </c>
      <c r="C4421" t="s">
        <v>9</v>
      </c>
      <c r="D4421">
        <v>459</v>
      </c>
      <c r="E4421">
        <v>459</v>
      </c>
      <c r="F4421">
        <v>0</v>
      </c>
      <c r="G4421">
        <v>0</v>
      </c>
      <c r="H4421" t="s">
        <v>82</v>
      </c>
    </row>
    <row r="4422" spans="1:8" x14ac:dyDescent="0.25">
      <c r="A4422" s="1">
        <v>43678</v>
      </c>
      <c r="B4422" t="s">
        <v>88</v>
      </c>
      <c r="C4422" t="s">
        <v>10</v>
      </c>
      <c r="D4422">
        <v>61</v>
      </c>
      <c r="E4422">
        <v>61</v>
      </c>
      <c r="F4422">
        <v>0</v>
      </c>
      <c r="G4422">
        <v>0</v>
      </c>
      <c r="H4422" t="s">
        <v>82</v>
      </c>
    </row>
    <row r="4423" spans="1:8" x14ac:dyDescent="0.25">
      <c r="A4423" s="1">
        <v>43678</v>
      </c>
      <c r="B4423" t="s">
        <v>88</v>
      </c>
      <c r="C4423" t="s">
        <v>11</v>
      </c>
      <c r="D4423">
        <v>170</v>
      </c>
      <c r="E4423">
        <v>170</v>
      </c>
      <c r="F4423">
        <v>0</v>
      </c>
      <c r="G4423">
        <v>0</v>
      </c>
      <c r="H4423" t="s">
        <v>82</v>
      </c>
    </row>
    <row r="4424" spans="1:8" x14ac:dyDescent="0.25">
      <c r="A4424" s="1">
        <v>43678</v>
      </c>
      <c r="B4424" t="s">
        <v>88</v>
      </c>
      <c r="C4424" t="s">
        <v>12</v>
      </c>
      <c r="D4424">
        <v>92</v>
      </c>
      <c r="E4424">
        <v>92</v>
      </c>
      <c r="F4424">
        <v>0</v>
      </c>
      <c r="G4424">
        <v>0</v>
      </c>
      <c r="H4424" t="s">
        <v>82</v>
      </c>
    </row>
    <row r="4425" spans="1:8" x14ac:dyDescent="0.25">
      <c r="A4425" s="1">
        <v>43678</v>
      </c>
      <c r="B4425" t="s">
        <v>88</v>
      </c>
      <c r="C4425" t="s">
        <v>13</v>
      </c>
      <c r="D4425">
        <v>283</v>
      </c>
      <c r="E4425">
        <v>283</v>
      </c>
      <c r="F4425">
        <v>0</v>
      </c>
      <c r="G4425">
        <v>0</v>
      </c>
      <c r="H4425" t="s">
        <v>82</v>
      </c>
    </row>
    <row r="4426" spans="1:8" x14ac:dyDescent="0.25">
      <c r="A4426" s="1">
        <v>43678</v>
      </c>
      <c r="B4426" t="s">
        <v>89</v>
      </c>
      <c r="C4426" t="s">
        <v>9</v>
      </c>
      <c r="D4426">
        <v>81</v>
      </c>
      <c r="E4426">
        <v>81</v>
      </c>
      <c r="F4426">
        <v>0</v>
      </c>
      <c r="G4426">
        <v>0</v>
      </c>
      <c r="H4426" t="s">
        <v>82</v>
      </c>
    </row>
    <row r="4427" spans="1:8" x14ac:dyDescent="0.25">
      <c r="A4427" s="1">
        <v>43678</v>
      </c>
      <c r="B4427" t="s">
        <v>89</v>
      </c>
      <c r="C4427" t="s">
        <v>10</v>
      </c>
      <c r="D4427">
        <v>69</v>
      </c>
      <c r="E4427">
        <v>69</v>
      </c>
      <c r="F4427">
        <v>0</v>
      </c>
      <c r="G4427">
        <v>0</v>
      </c>
      <c r="H4427" t="s">
        <v>82</v>
      </c>
    </row>
    <row r="4428" spans="1:8" x14ac:dyDescent="0.25">
      <c r="A4428" s="1">
        <v>43678</v>
      </c>
      <c r="B4428" t="s">
        <v>89</v>
      </c>
      <c r="C4428" t="s">
        <v>11</v>
      </c>
      <c r="D4428">
        <v>92</v>
      </c>
      <c r="E4428">
        <v>92</v>
      </c>
      <c r="F4428">
        <v>0</v>
      </c>
      <c r="G4428">
        <v>0</v>
      </c>
      <c r="H4428" t="s">
        <v>82</v>
      </c>
    </row>
    <row r="4429" spans="1:8" x14ac:dyDescent="0.25">
      <c r="A4429" s="1">
        <v>43678</v>
      </c>
      <c r="B4429" t="s">
        <v>89</v>
      </c>
      <c r="C4429" t="s">
        <v>12</v>
      </c>
      <c r="D4429">
        <v>189</v>
      </c>
      <c r="E4429">
        <v>189</v>
      </c>
      <c r="F4429">
        <v>0</v>
      </c>
      <c r="G4429">
        <v>0</v>
      </c>
      <c r="H4429" t="s">
        <v>82</v>
      </c>
    </row>
    <row r="4430" spans="1:8" x14ac:dyDescent="0.25">
      <c r="A4430" s="1">
        <v>43678</v>
      </c>
      <c r="B4430" t="s">
        <v>89</v>
      </c>
      <c r="C4430" t="s">
        <v>13</v>
      </c>
      <c r="D4430">
        <v>571</v>
      </c>
      <c r="E4430">
        <v>571</v>
      </c>
      <c r="F4430">
        <v>0</v>
      </c>
      <c r="G4430">
        <v>0</v>
      </c>
      <c r="H4430" t="s">
        <v>82</v>
      </c>
    </row>
    <row r="4431" spans="1:8" x14ac:dyDescent="0.25">
      <c r="A4431" s="1">
        <v>43678</v>
      </c>
      <c r="B4431" t="s">
        <v>147</v>
      </c>
      <c r="C4431" t="s">
        <v>9</v>
      </c>
      <c r="D4431">
        <v>11</v>
      </c>
      <c r="E4431">
        <v>11</v>
      </c>
      <c r="F4431">
        <v>0</v>
      </c>
      <c r="G4431">
        <v>0</v>
      </c>
      <c r="H4431" t="s">
        <v>82</v>
      </c>
    </row>
    <row r="4432" spans="1:8" x14ac:dyDescent="0.25">
      <c r="A4432" s="1">
        <v>43678</v>
      </c>
      <c r="B4432" t="s">
        <v>147</v>
      </c>
      <c r="C4432" t="s">
        <v>10</v>
      </c>
      <c r="D4432">
        <v>23</v>
      </c>
      <c r="E4432">
        <v>23</v>
      </c>
      <c r="F4432">
        <v>0</v>
      </c>
      <c r="G4432">
        <v>0</v>
      </c>
      <c r="H4432" t="s">
        <v>82</v>
      </c>
    </row>
    <row r="4433" spans="1:8" x14ac:dyDescent="0.25">
      <c r="A4433" s="1">
        <v>43678</v>
      </c>
      <c r="B4433" t="s">
        <v>147</v>
      </c>
      <c r="C4433" t="s">
        <v>11</v>
      </c>
      <c r="D4433">
        <v>14</v>
      </c>
      <c r="E4433">
        <v>14</v>
      </c>
      <c r="F4433">
        <v>0</v>
      </c>
      <c r="G4433">
        <v>0</v>
      </c>
      <c r="H4433" t="s">
        <v>82</v>
      </c>
    </row>
    <row r="4434" spans="1:8" x14ac:dyDescent="0.25">
      <c r="A4434" s="1">
        <v>43678</v>
      </c>
      <c r="B4434" t="s">
        <v>147</v>
      </c>
      <c r="C4434" t="s">
        <v>12</v>
      </c>
      <c r="D4434">
        <v>11</v>
      </c>
      <c r="E4434">
        <v>11</v>
      </c>
      <c r="F4434">
        <v>0</v>
      </c>
      <c r="G4434">
        <v>0</v>
      </c>
      <c r="H4434" t="s">
        <v>82</v>
      </c>
    </row>
    <row r="4435" spans="1:8" x14ac:dyDescent="0.25">
      <c r="A4435" s="1">
        <v>43678</v>
      </c>
      <c r="B4435" t="s">
        <v>147</v>
      </c>
      <c r="C4435" t="s">
        <v>13</v>
      </c>
      <c r="D4435">
        <v>67</v>
      </c>
      <c r="E4435">
        <v>67</v>
      </c>
      <c r="F4435">
        <v>0</v>
      </c>
      <c r="G4435">
        <v>0</v>
      </c>
      <c r="H4435" t="s">
        <v>82</v>
      </c>
    </row>
    <row r="4436" spans="1:8" x14ac:dyDescent="0.25">
      <c r="A4436" s="1">
        <v>43678</v>
      </c>
      <c r="B4436" t="s">
        <v>148</v>
      </c>
      <c r="C4436" t="s">
        <v>9</v>
      </c>
      <c r="D4436">
        <v>193</v>
      </c>
      <c r="E4436">
        <v>193</v>
      </c>
      <c r="F4436">
        <v>0</v>
      </c>
      <c r="G4436">
        <v>0</v>
      </c>
      <c r="H4436" t="s">
        <v>82</v>
      </c>
    </row>
    <row r="4437" spans="1:8" x14ac:dyDescent="0.25">
      <c r="A4437" s="1">
        <v>43678</v>
      </c>
      <c r="B4437" t="s">
        <v>148</v>
      </c>
      <c r="C4437" t="s">
        <v>10</v>
      </c>
      <c r="D4437">
        <v>32</v>
      </c>
      <c r="E4437">
        <v>32</v>
      </c>
      <c r="F4437">
        <v>0</v>
      </c>
      <c r="G4437">
        <v>0</v>
      </c>
      <c r="H4437" t="s">
        <v>82</v>
      </c>
    </row>
    <row r="4438" spans="1:8" x14ac:dyDescent="0.25">
      <c r="A4438" s="1">
        <v>43678</v>
      </c>
      <c r="B4438" t="s">
        <v>148</v>
      </c>
      <c r="C4438" t="s">
        <v>11</v>
      </c>
      <c r="D4438">
        <v>103</v>
      </c>
      <c r="E4438">
        <v>103</v>
      </c>
      <c r="F4438">
        <v>0</v>
      </c>
      <c r="G4438">
        <v>0</v>
      </c>
      <c r="H4438" t="s">
        <v>82</v>
      </c>
    </row>
    <row r="4439" spans="1:8" x14ac:dyDescent="0.25">
      <c r="A4439" s="1">
        <v>43678</v>
      </c>
      <c r="B4439" t="s">
        <v>148</v>
      </c>
      <c r="C4439" t="s">
        <v>12</v>
      </c>
      <c r="D4439">
        <v>77</v>
      </c>
      <c r="E4439">
        <v>77</v>
      </c>
      <c r="F4439">
        <v>0</v>
      </c>
      <c r="G4439">
        <v>0</v>
      </c>
      <c r="H4439" t="s">
        <v>82</v>
      </c>
    </row>
    <row r="4440" spans="1:8" x14ac:dyDescent="0.25">
      <c r="A4440" s="1">
        <v>43678</v>
      </c>
      <c r="B4440" t="s">
        <v>148</v>
      </c>
      <c r="C4440" t="s">
        <v>13</v>
      </c>
      <c r="D4440">
        <v>312</v>
      </c>
      <c r="E4440">
        <v>312</v>
      </c>
      <c r="F4440">
        <v>0</v>
      </c>
      <c r="G4440">
        <v>0</v>
      </c>
      <c r="H4440" t="s">
        <v>82</v>
      </c>
    </row>
    <row r="4441" spans="1:8" x14ac:dyDescent="0.25">
      <c r="A4441" s="1">
        <v>43678</v>
      </c>
      <c r="B4441" t="s">
        <v>91</v>
      </c>
      <c r="C4441" t="s">
        <v>9</v>
      </c>
      <c r="D4441">
        <v>502</v>
      </c>
      <c r="E4441">
        <v>502</v>
      </c>
      <c r="F4441">
        <v>0</v>
      </c>
      <c r="G4441">
        <v>0</v>
      </c>
      <c r="H4441" t="s">
        <v>82</v>
      </c>
    </row>
    <row r="4442" spans="1:8" x14ac:dyDescent="0.25">
      <c r="A4442" s="1">
        <v>43678</v>
      </c>
      <c r="B4442" t="s">
        <v>91</v>
      </c>
      <c r="C4442" t="s">
        <v>10</v>
      </c>
      <c r="D4442">
        <v>243</v>
      </c>
      <c r="E4442">
        <v>243</v>
      </c>
      <c r="F4442">
        <v>0</v>
      </c>
      <c r="G4442">
        <v>0</v>
      </c>
      <c r="H4442" t="s">
        <v>82</v>
      </c>
    </row>
    <row r="4443" spans="1:8" x14ac:dyDescent="0.25">
      <c r="A4443" s="1">
        <v>43678</v>
      </c>
      <c r="B4443" t="s">
        <v>91</v>
      </c>
      <c r="C4443" t="s">
        <v>11</v>
      </c>
      <c r="D4443">
        <v>554</v>
      </c>
      <c r="E4443">
        <v>554</v>
      </c>
      <c r="F4443">
        <v>0</v>
      </c>
      <c r="G4443">
        <v>0</v>
      </c>
      <c r="H4443" t="s">
        <v>82</v>
      </c>
    </row>
    <row r="4444" spans="1:8" x14ac:dyDescent="0.25">
      <c r="A4444" s="1">
        <v>43678</v>
      </c>
      <c r="B4444" t="s">
        <v>91</v>
      </c>
      <c r="C4444" t="s">
        <v>12</v>
      </c>
      <c r="D4444">
        <v>1191</v>
      </c>
      <c r="E4444">
        <v>1191</v>
      </c>
      <c r="F4444">
        <v>0</v>
      </c>
      <c r="G4444">
        <v>0</v>
      </c>
      <c r="H4444" t="s">
        <v>82</v>
      </c>
    </row>
    <row r="4445" spans="1:8" x14ac:dyDescent="0.25">
      <c r="A4445" s="1">
        <v>43678</v>
      </c>
      <c r="B4445" t="s">
        <v>91</v>
      </c>
      <c r="C4445" t="s">
        <v>13</v>
      </c>
      <c r="D4445">
        <v>371</v>
      </c>
      <c r="E4445">
        <v>371</v>
      </c>
      <c r="F4445">
        <v>0</v>
      </c>
      <c r="G4445">
        <v>0</v>
      </c>
      <c r="H4445" t="s">
        <v>82</v>
      </c>
    </row>
    <row r="4446" spans="1:8" x14ac:dyDescent="0.25">
      <c r="A4446" s="1">
        <v>43678</v>
      </c>
      <c r="B4446" t="s">
        <v>92</v>
      </c>
      <c r="C4446" t="s">
        <v>9</v>
      </c>
      <c r="D4446">
        <v>679</v>
      </c>
      <c r="E4446">
        <v>679</v>
      </c>
      <c r="F4446">
        <v>0</v>
      </c>
      <c r="G4446">
        <v>0</v>
      </c>
      <c r="H4446" t="s">
        <v>82</v>
      </c>
    </row>
    <row r="4447" spans="1:8" x14ac:dyDescent="0.25">
      <c r="A4447" s="1">
        <v>43678</v>
      </c>
      <c r="B4447" t="s">
        <v>92</v>
      </c>
      <c r="C4447" t="s">
        <v>10</v>
      </c>
      <c r="D4447">
        <v>230</v>
      </c>
      <c r="E4447">
        <v>230</v>
      </c>
      <c r="F4447">
        <v>0</v>
      </c>
      <c r="G4447">
        <v>0</v>
      </c>
      <c r="H4447" t="s">
        <v>82</v>
      </c>
    </row>
    <row r="4448" spans="1:8" x14ac:dyDescent="0.25">
      <c r="A4448" s="1">
        <v>43678</v>
      </c>
      <c r="B4448" t="s">
        <v>92</v>
      </c>
      <c r="C4448" t="s">
        <v>11</v>
      </c>
      <c r="D4448">
        <v>45</v>
      </c>
      <c r="E4448">
        <v>45</v>
      </c>
      <c r="F4448">
        <v>0</v>
      </c>
      <c r="G4448">
        <v>0</v>
      </c>
      <c r="H4448" t="s">
        <v>82</v>
      </c>
    </row>
    <row r="4449" spans="1:8" x14ac:dyDescent="0.25">
      <c r="A4449" s="1">
        <v>43678</v>
      </c>
      <c r="B4449" t="s">
        <v>92</v>
      </c>
      <c r="C4449" t="s">
        <v>12</v>
      </c>
      <c r="D4449">
        <v>17</v>
      </c>
      <c r="E4449">
        <v>17</v>
      </c>
      <c r="F4449">
        <v>0</v>
      </c>
      <c r="G4449">
        <v>0</v>
      </c>
      <c r="H4449" t="s">
        <v>82</v>
      </c>
    </row>
    <row r="4450" spans="1:8" x14ac:dyDescent="0.25">
      <c r="A4450" s="1">
        <v>43678</v>
      </c>
      <c r="B4450" t="s">
        <v>92</v>
      </c>
      <c r="C4450" t="s">
        <v>13</v>
      </c>
      <c r="D4450">
        <v>388</v>
      </c>
      <c r="E4450">
        <v>388</v>
      </c>
      <c r="F4450">
        <v>0</v>
      </c>
      <c r="G4450">
        <v>0</v>
      </c>
      <c r="H4450" t="s">
        <v>82</v>
      </c>
    </row>
    <row r="4451" spans="1:8" x14ac:dyDescent="0.25">
      <c r="A4451" s="1">
        <v>43678</v>
      </c>
      <c r="B4451" t="s">
        <v>155</v>
      </c>
      <c r="C4451" t="s">
        <v>9</v>
      </c>
      <c r="D4451">
        <v>67</v>
      </c>
      <c r="E4451">
        <v>67</v>
      </c>
      <c r="F4451">
        <v>0</v>
      </c>
      <c r="G4451">
        <v>0</v>
      </c>
      <c r="H4451" t="s">
        <v>82</v>
      </c>
    </row>
    <row r="4452" spans="1:8" x14ac:dyDescent="0.25">
      <c r="A4452" s="1">
        <v>43678</v>
      </c>
      <c r="B4452" t="s">
        <v>155</v>
      </c>
      <c r="C4452" t="s">
        <v>10</v>
      </c>
      <c r="D4452">
        <v>45</v>
      </c>
      <c r="E4452">
        <v>45</v>
      </c>
      <c r="F4452">
        <v>0</v>
      </c>
      <c r="G4452">
        <v>0</v>
      </c>
      <c r="H4452" t="s">
        <v>82</v>
      </c>
    </row>
    <row r="4453" spans="1:8" x14ac:dyDescent="0.25">
      <c r="A4453" s="1">
        <v>43678</v>
      </c>
      <c r="B4453" t="s">
        <v>155</v>
      </c>
      <c r="C4453" t="s">
        <v>11</v>
      </c>
      <c r="D4453">
        <v>73</v>
      </c>
      <c r="E4453">
        <v>73</v>
      </c>
      <c r="F4453">
        <v>0</v>
      </c>
      <c r="G4453">
        <v>0</v>
      </c>
      <c r="H4453" t="s">
        <v>82</v>
      </c>
    </row>
    <row r="4454" spans="1:8" x14ac:dyDescent="0.25">
      <c r="A4454" s="1">
        <v>43678</v>
      </c>
      <c r="B4454" t="s">
        <v>155</v>
      </c>
      <c r="C4454" t="s">
        <v>12</v>
      </c>
      <c r="D4454">
        <v>163</v>
      </c>
      <c r="E4454">
        <v>163</v>
      </c>
      <c r="F4454">
        <v>0</v>
      </c>
      <c r="G4454">
        <v>0</v>
      </c>
      <c r="H4454" t="s">
        <v>82</v>
      </c>
    </row>
    <row r="4455" spans="1:8" x14ac:dyDescent="0.25">
      <c r="A4455" s="1">
        <v>43678</v>
      </c>
      <c r="B4455" t="s">
        <v>155</v>
      </c>
      <c r="C4455" t="s">
        <v>13</v>
      </c>
      <c r="D4455">
        <v>455</v>
      </c>
      <c r="E4455">
        <v>455</v>
      </c>
      <c r="F4455">
        <v>0</v>
      </c>
      <c r="G4455">
        <v>0</v>
      </c>
      <c r="H4455" t="s">
        <v>82</v>
      </c>
    </row>
    <row r="4456" spans="1:8" x14ac:dyDescent="0.25">
      <c r="A4456" s="1">
        <v>43678</v>
      </c>
      <c r="B4456" t="s">
        <v>156</v>
      </c>
      <c r="C4456" t="s">
        <v>9</v>
      </c>
      <c r="D4456">
        <v>28</v>
      </c>
      <c r="E4456">
        <v>28</v>
      </c>
      <c r="F4456">
        <v>0</v>
      </c>
      <c r="G4456">
        <v>0</v>
      </c>
      <c r="H4456" t="s">
        <v>82</v>
      </c>
    </row>
    <row r="4457" spans="1:8" x14ac:dyDescent="0.25">
      <c r="A4457" s="1">
        <v>43678</v>
      </c>
      <c r="B4457" t="s">
        <v>156</v>
      </c>
      <c r="C4457" t="s">
        <v>10</v>
      </c>
      <c r="D4457">
        <v>108</v>
      </c>
      <c r="E4457">
        <v>108</v>
      </c>
      <c r="F4457">
        <v>0</v>
      </c>
      <c r="G4457">
        <v>0</v>
      </c>
      <c r="H4457" t="s">
        <v>82</v>
      </c>
    </row>
    <row r="4458" spans="1:8" x14ac:dyDescent="0.25">
      <c r="A4458" s="1">
        <v>43678</v>
      </c>
      <c r="B4458" t="s">
        <v>156</v>
      </c>
      <c r="C4458" t="s">
        <v>11</v>
      </c>
      <c r="D4458">
        <v>205</v>
      </c>
      <c r="E4458">
        <v>205</v>
      </c>
      <c r="F4458">
        <v>0</v>
      </c>
      <c r="G4458">
        <v>0</v>
      </c>
      <c r="H4458" t="s">
        <v>82</v>
      </c>
    </row>
    <row r="4459" spans="1:8" x14ac:dyDescent="0.25">
      <c r="A4459" s="1">
        <v>43678</v>
      </c>
      <c r="B4459" t="s">
        <v>156</v>
      </c>
      <c r="C4459" t="s">
        <v>12</v>
      </c>
      <c r="D4459">
        <v>215</v>
      </c>
      <c r="E4459">
        <v>215</v>
      </c>
      <c r="F4459">
        <v>0</v>
      </c>
      <c r="G4459">
        <v>0</v>
      </c>
      <c r="H4459" t="s">
        <v>82</v>
      </c>
    </row>
    <row r="4460" spans="1:8" x14ac:dyDescent="0.25">
      <c r="A4460" s="1">
        <v>43678</v>
      </c>
      <c r="B4460" t="s">
        <v>156</v>
      </c>
      <c r="C4460" t="s">
        <v>13</v>
      </c>
      <c r="D4460">
        <v>194</v>
      </c>
      <c r="E4460">
        <v>194</v>
      </c>
      <c r="F4460">
        <v>0</v>
      </c>
      <c r="G4460">
        <v>0</v>
      </c>
      <c r="H4460" t="s">
        <v>82</v>
      </c>
    </row>
    <row r="4461" spans="1:8" x14ac:dyDescent="0.25">
      <c r="A4461" s="1">
        <v>43678</v>
      </c>
      <c r="B4461" t="s">
        <v>93</v>
      </c>
      <c r="C4461" t="s">
        <v>9</v>
      </c>
      <c r="D4461">
        <v>51</v>
      </c>
      <c r="E4461">
        <v>51</v>
      </c>
      <c r="F4461">
        <v>0</v>
      </c>
      <c r="G4461">
        <v>0</v>
      </c>
      <c r="H4461" t="s">
        <v>82</v>
      </c>
    </row>
    <row r="4462" spans="1:8" x14ac:dyDescent="0.25">
      <c r="A4462" s="1">
        <v>43678</v>
      </c>
      <c r="B4462" t="s">
        <v>93</v>
      </c>
      <c r="C4462" t="s">
        <v>10</v>
      </c>
      <c r="D4462">
        <v>154</v>
      </c>
      <c r="E4462">
        <v>154</v>
      </c>
      <c r="F4462">
        <v>0</v>
      </c>
      <c r="G4462">
        <v>0</v>
      </c>
      <c r="H4462" t="s">
        <v>82</v>
      </c>
    </row>
    <row r="4463" spans="1:8" x14ac:dyDescent="0.25">
      <c r="A4463" s="1">
        <v>43678</v>
      </c>
      <c r="B4463" t="s">
        <v>93</v>
      </c>
      <c r="C4463" t="s">
        <v>11</v>
      </c>
      <c r="D4463">
        <v>227</v>
      </c>
      <c r="E4463">
        <v>227</v>
      </c>
      <c r="F4463">
        <v>0</v>
      </c>
      <c r="G4463">
        <v>0</v>
      </c>
      <c r="H4463" t="s">
        <v>82</v>
      </c>
    </row>
    <row r="4464" spans="1:8" x14ac:dyDescent="0.25">
      <c r="A4464" s="1">
        <v>43678</v>
      </c>
      <c r="B4464" t="s">
        <v>93</v>
      </c>
      <c r="C4464" t="s">
        <v>12</v>
      </c>
      <c r="D4464">
        <v>291</v>
      </c>
      <c r="E4464">
        <v>291</v>
      </c>
      <c r="F4464">
        <v>0</v>
      </c>
      <c r="G4464">
        <v>0</v>
      </c>
      <c r="H4464" t="s">
        <v>82</v>
      </c>
    </row>
    <row r="4465" spans="1:8" x14ac:dyDescent="0.25">
      <c r="A4465" s="1">
        <v>43678</v>
      </c>
      <c r="B4465" t="s">
        <v>93</v>
      </c>
      <c r="C4465" t="s">
        <v>13</v>
      </c>
      <c r="D4465">
        <v>326</v>
      </c>
      <c r="E4465">
        <v>326</v>
      </c>
      <c r="F4465">
        <v>0</v>
      </c>
      <c r="G4465">
        <v>0</v>
      </c>
      <c r="H4465" t="s">
        <v>82</v>
      </c>
    </row>
    <row r="4466" spans="1:8" x14ac:dyDescent="0.25">
      <c r="A4466" s="1">
        <v>43678</v>
      </c>
      <c r="B4466" t="s">
        <v>157</v>
      </c>
      <c r="C4466" t="s">
        <v>9</v>
      </c>
      <c r="D4466">
        <v>100</v>
      </c>
      <c r="E4466">
        <v>100</v>
      </c>
      <c r="F4466">
        <v>0</v>
      </c>
      <c r="G4466">
        <v>0</v>
      </c>
      <c r="H4466" t="s">
        <v>82</v>
      </c>
    </row>
    <row r="4467" spans="1:8" x14ac:dyDescent="0.25">
      <c r="A4467" s="1">
        <v>43678</v>
      </c>
      <c r="B4467" t="s">
        <v>157</v>
      </c>
      <c r="C4467" t="s">
        <v>10</v>
      </c>
      <c r="D4467">
        <v>12</v>
      </c>
      <c r="E4467">
        <v>12</v>
      </c>
      <c r="F4467">
        <v>0</v>
      </c>
      <c r="G4467">
        <v>0</v>
      </c>
      <c r="H4467" t="s">
        <v>82</v>
      </c>
    </row>
    <row r="4468" spans="1:8" x14ac:dyDescent="0.25">
      <c r="A4468" s="1">
        <v>43678</v>
      </c>
      <c r="B4468" t="s">
        <v>157</v>
      </c>
      <c r="C4468" t="s">
        <v>11</v>
      </c>
      <c r="D4468">
        <v>109</v>
      </c>
      <c r="E4468">
        <v>109</v>
      </c>
      <c r="F4468">
        <v>0</v>
      </c>
      <c r="G4468">
        <v>0</v>
      </c>
      <c r="H4468" t="s">
        <v>82</v>
      </c>
    </row>
    <row r="4469" spans="1:8" x14ac:dyDescent="0.25">
      <c r="A4469" s="1">
        <v>43678</v>
      </c>
      <c r="B4469" t="s">
        <v>157</v>
      </c>
      <c r="C4469" t="s">
        <v>12</v>
      </c>
      <c r="D4469">
        <v>60</v>
      </c>
      <c r="E4469">
        <v>60</v>
      </c>
      <c r="F4469">
        <v>0</v>
      </c>
      <c r="G4469">
        <v>0</v>
      </c>
      <c r="H4469" t="s">
        <v>82</v>
      </c>
    </row>
    <row r="4470" spans="1:8" x14ac:dyDescent="0.25">
      <c r="A4470" s="1">
        <v>43678</v>
      </c>
      <c r="B4470" t="s">
        <v>157</v>
      </c>
      <c r="C4470" t="s">
        <v>13</v>
      </c>
      <c r="D4470">
        <v>164</v>
      </c>
      <c r="E4470">
        <v>164</v>
      </c>
      <c r="F4470">
        <v>0</v>
      </c>
      <c r="G4470">
        <v>0</v>
      </c>
      <c r="H4470" t="s">
        <v>82</v>
      </c>
    </row>
    <row r="4471" spans="1:8" x14ac:dyDescent="0.25">
      <c r="A4471" s="1">
        <v>43678</v>
      </c>
      <c r="B4471" t="s">
        <v>158</v>
      </c>
      <c r="C4471" t="s">
        <v>9</v>
      </c>
      <c r="D4471">
        <v>27</v>
      </c>
      <c r="E4471">
        <v>27</v>
      </c>
      <c r="F4471">
        <v>0</v>
      </c>
      <c r="G4471">
        <v>0</v>
      </c>
      <c r="H4471" t="s">
        <v>82</v>
      </c>
    </row>
    <row r="4472" spans="1:8" x14ac:dyDescent="0.25">
      <c r="A4472" s="1">
        <v>43678</v>
      </c>
      <c r="B4472" t="s">
        <v>158</v>
      </c>
      <c r="C4472" t="s">
        <v>10</v>
      </c>
      <c r="D4472">
        <v>57</v>
      </c>
      <c r="E4472">
        <v>57</v>
      </c>
      <c r="F4472">
        <v>0</v>
      </c>
      <c r="G4472">
        <v>0</v>
      </c>
      <c r="H4472" t="s">
        <v>82</v>
      </c>
    </row>
    <row r="4473" spans="1:8" x14ac:dyDescent="0.25">
      <c r="A4473" s="1">
        <v>43678</v>
      </c>
      <c r="B4473" t="s">
        <v>158</v>
      </c>
      <c r="C4473" t="s">
        <v>11</v>
      </c>
      <c r="D4473">
        <v>79</v>
      </c>
      <c r="E4473">
        <v>79</v>
      </c>
      <c r="F4473">
        <v>0</v>
      </c>
      <c r="G4473">
        <v>0</v>
      </c>
      <c r="H4473" t="s">
        <v>82</v>
      </c>
    </row>
    <row r="4474" spans="1:8" x14ac:dyDescent="0.25">
      <c r="A4474" s="1">
        <v>43678</v>
      </c>
      <c r="B4474" t="s">
        <v>158</v>
      </c>
      <c r="C4474" t="s">
        <v>12</v>
      </c>
      <c r="D4474">
        <v>209</v>
      </c>
      <c r="E4474">
        <v>209</v>
      </c>
      <c r="F4474">
        <v>0</v>
      </c>
      <c r="G4474">
        <v>0</v>
      </c>
      <c r="H4474" t="s">
        <v>82</v>
      </c>
    </row>
    <row r="4475" spans="1:8" x14ac:dyDescent="0.25">
      <c r="A4475" s="1">
        <v>43678</v>
      </c>
      <c r="B4475" t="s">
        <v>158</v>
      </c>
      <c r="C4475" t="s">
        <v>13</v>
      </c>
      <c r="D4475">
        <v>317</v>
      </c>
      <c r="E4475">
        <v>317</v>
      </c>
      <c r="F4475">
        <v>0</v>
      </c>
      <c r="G4475">
        <v>0</v>
      </c>
      <c r="H4475" t="s">
        <v>82</v>
      </c>
    </row>
    <row r="4476" spans="1:8" x14ac:dyDescent="0.25">
      <c r="A4476" s="1">
        <v>43678</v>
      </c>
      <c r="B4476" t="s">
        <v>94</v>
      </c>
      <c r="C4476" t="s">
        <v>9</v>
      </c>
      <c r="D4476">
        <v>880</v>
      </c>
      <c r="E4476">
        <v>880</v>
      </c>
      <c r="F4476">
        <v>0</v>
      </c>
      <c r="G4476">
        <v>0</v>
      </c>
      <c r="H4476" t="s">
        <v>82</v>
      </c>
    </row>
    <row r="4477" spans="1:8" x14ac:dyDescent="0.25">
      <c r="A4477" s="1">
        <v>43678</v>
      </c>
      <c r="B4477" t="s">
        <v>94</v>
      </c>
      <c r="C4477" t="s">
        <v>10</v>
      </c>
      <c r="D4477">
        <v>389</v>
      </c>
      <c r="E4477">
        <v>389</v>
      </c>
      <c r="F4477">
        <v>0</v>
      </c>
      <c r="G4477">
        <v>0</v>
      </c>
      <c r="H4477" t="s">
        <v>82</v>
      </c>
    </row>
    <row r="4478" spans="1:8" x14ac:dyDescent="0.25">
      <c r="A4478" s="1">
        <v>43678</v>
      </c>
      <c r="B4478" t="s">
        <v>94</v>
      </c>
      <c r="C4478" t="s">
        <v>11</v>
      </c>
      <c r="D4478">
        <v>680</v>
      </c>
      <c r="E4478">
        <v>680</v>
      </c>
      <c r="F4478">
        <v>0</v>
      </c>
      <c r="G4478">
        <v>0</v>
      </c>
      <c r="H4478" t="s">
        <v>82</v>
      </c>
    </row>
    <row r="4479" spans="1:8" x14ac:dyDescent="0.25">
      <c r="A4479" s="1">
        <v>43678</v>
      </c>
      <c r="B4479" t="s">
        <v>94</v>
      </c>
      <c r="C4479" t="s">
        <v>12</v>
      </c>
      <c r="D4479">
        <v>414</v>
      </c>
      <c r="E4479">
        <v>414</v>
      </c>
      <c r="F4479">
        <v>0</v>
      </c>
      <c r="G4479">
        <v>0</v>
      </c>
      <c r="H4479" t="s">
        <v>82</v>
      </c>
    </row>
    <row r="4480" spans="1:8" x14ac:dyDescent="0.25">
      <c r="A4480" s="1">
        <v>43678</v>
      </c>
      <c r="B4480" t="s">
        <v>94</v>
      </c>
      <c r="C4480" t="s">
        <v>13</v>
      </c>
      <c r="D4480">
        <v>993</v>
      </c>
      <c r="E4480">
        <v>993</v>
      </c>
      <c r="F4480">
        <v>0</v>
      </c>
      <c r="G4480">
        <v>0</v>
      </c>
      <c r="H4480" t="s">
        <v>82</v>
      </c>
    </row>
    <row r="4481" spans="1:8" x14ac:dyDescent="0.25">
      <c r="A4481" s="1">
        <v>43678</v>
      </c>
      <c r="B4481" t="s">
        <v>159</v>
      </c>
      <c r="C4481" t="s">
        <v>9</v>
      </c>
      <c r="D4481">
        <v>23</v>
      </c>
      <c r="E4481">
        <v>23</v>
      </c>
      <c r="F4481">
        <v>0</v>
      </c>
      <c r="G4481">
        <v>0</v>
      </c>
      <c r="H4481" t="s">
        <v>82</v>
      </c>
    </row>
    <row r="4482" spans="1:8" x14ac:dyDescent="0.25">
      <c r="A4482" s="1">
        <v>43678</v>
      </c>
      <c r="B4482" t="s">
        <v>159</v>
      </c>
      <c r="C4482" t="s">
        <v>10</v>
      </c>
      <c r="D4482">
        <v>46</v>
      </c>
      <c r="E4482">
        <v>46</v>
      </c>
      <c r="F4482">
        <v>0</v>
      </c>
      <c r="G4482">
        <v>0</v>
      </c>
      <c r="H4482" t="s">
        <v>82</v>
      </c>
    </row>
    <row r="4483" spans="1:8" x14ac:dyDescent="0.25">
      <c r="A4483" s="1">
        <v>43678</v>
      </c>
      <c r="B4483" t="s">
        <v>159</v>
      </c>
      <c r="C4483" t="s">
        <v>11</v>
      </c>
      <c r="D4483">
        <v>22</v>
      </c>
      <c r="E4483">
        <v>22</v>
      </c>
      <c r="F4483">
        <v>0</v>
      </c>
      <c r="G4483">
        <v>0</v>
      </c>
      <c r="H4483" t="s">
        <v>82</v>
      </c>
    </row>
    <row r="4484" spans="1:8" x14ac:dyDescent="0.25">
      <c r="A4484" s="1">
        <v>43678</v>
      </c>
      <c r="B4484" t="s">
        <v>159</v>
      </c>
      <c r="C4484" t="s">
        <v>12</v>
      </c>
      <c r="D4484">
        <v>76</v>
      </c>
      <c r="E4484">
        <v>76</v>
      </c>
      <c r="F4484">
        <v>0</v>
      </c>
      <c r="G4484">
        <v>0</v>
      </c>
      <c r="H4484" t="s">
        <v>82</v>
      </c>
    </row>
    <row r="4485" spans="1:8" x14ac:dyDescent="0.25">
      <c r="A4485" s="1">
        <v>43678</v>
      </c>
      <c r="B4485" t="s">
        <v>159</v>
      </c>
      <c r="C4485" t="s">
        <v>13</v>
      </c>
      <c r="D4485">
        <v>132</v>
      </c>
      <c r="E4485">
        <v>132</v>
      </c>
      <c r="F4485">
        <v>0</v>
      </c>
      <c r="G4485">
        <v>0</v>
      </c>
      <c r="H4485" t="s">
        <v>82</v>
      </c>
    </row>
    <row r="4486" spans="1:8" x14ac:dyDescent="0.25">
      <c r="A4486" s="1">
        <v>43678</v>
      </c>
      <c r="B4486" t="s">
        <v>95</v>
      </c>
      <c r="C4486" t="s">
        <v>9</v>
      </c>
      <c r="D4486">
        <v>27</v>
      </c>
      <c r="E4486">
        <v>27</v>
      </c>
      <c r="F4486">
        <v>0</v>
      </c>
      <c r="G4486">
        <v>0</v>
      </c>
      <c r="H4486" t="s">
        <v>82</v>
      </c>
    </row>
    <row r="4487" spans="1:8" x14ac:dyDescent="0.25">
      <c r="A4487" s="1">
        <v>43678</v>
      </c>
      <c r="B4487" t="s">
        <v>95</v>
      </c>
      <c r="C4487" t="s">
        <v>10</v>
      </c>
      <c r="D4487">
        <v>57</v>
      </c>
      <c r="E4487">
        <v>57</v>
      </c>
      <c r="F4487">
        <v>0</v>
      </c>
      <c r="G4487">
        <v>0</v>
      </c>
      <c r="H4487" t="s">
        <v>82</v>
      </c>
    </row>
    <row r="4488" spans="1:8" x14ac:dyDescent="0.25">
      <c r="A4488" s="1">
        <v>43678</v>
      </c>
      <c r="B4488" t="s">
        <v>95</v>
      </c>
      <c r="C4488" t="s">
        <v>11</v>
      </c>
      <c r="D4488">
        <v>79</v>
      </c>
      <c r="E4488">
        <v>79</v>
      </c>
      <c r="F4488">
        <v>0</v>
      </c>
      <c r="G4488">
        <v>0</v>
      </c>
      <c r="H4488" t="s">
        <v>82</v>
      </c>
    </row>
    <row r="4489" spans="1:8" x14ac:dyDescent="0.25">
      <c r="A4489" s="1">
        <v>43678</v>
      </c>
      <c r="B4489" t="s">
        <v>95</v>
      </c>
      <c r="C4489" t="s">
        <v>12</v>
      </c>
      <c r="D4489">
        <v>209</v>
      </c>
      <c r="E4489">
        <v>209</v>
      </c>
      <c r="F4489">
        <v>0</v>
      </c>
      <c r="G4489">
        <v>0</v>
      </c>
      <c r="H4489" t="s">
        <v>82</v>
      </c>
    </row>
    <row r="4490" spans="1:8" x14ac:dyDescent="0.25">
      <c r="A4490" s="1">
        <v>43678</v>
      </c>
      <c r="B4490" t="s">
        <v>95</v>
      </c>
      <c r="C4490" t="s">
        <v>13</v>
      </c>
      <c r="D4490">
        <v>317</v>
      </c>
      <c r="E4490">
        <v>317</v>
      </c>
      <c r="F4490">
        <v>0</v>
      </c>
      <c r="G4490">
        <v>0</v>
      </c>
      <c r="H4490" t="s">
        <v>82</v>
      </c>
    </row>
    <row r="4491" spans="1:8" x14ac:dyDescent="0.25">
      <c r="A4491" s="1">
        <v>43678</v>
      </c>
      <c r="B4491" t="s">
        <v>96</v>
      </c>
      <c r="C4491" t="s">
        <v>9</v>
      </c>
      <c r="D4491">
        <v>373</v>
      </c>
      <c r="E4491">
        <v>373</v>
      </c>
      <c r="F4491">
        <v>0</v>
      </c>
      <c r="G4491">
        <v>0</v>
      </c>
      <c r="H4491" t="s">
        <v>82</v>
      </c>
    </row>
    <row r="4492" spans="1:8" x14ac:dyDescent="0.25">
      <c r="A4492" s="1">
        <v>43678</v>
      </c>
      <c r="B4492" t="s">
        <v>96</v>
      </c>
      <c r="C4492" t="s">
        <v>10</v>
      </c>
      <c r="D4492">
        <v>175</v>
      </c>
      <c r="E4492">
        <v>175</v>
      </c>
      <c r="F4492">
        <v>0</v>
      </c>
      <c r="G4492">
        <v>0</v>
      </c>
      <c r="H4492" t="s">
        <v>82</v>
      </c>
    </row>
    <row r="4493" spans="1:8" x14ac:dyDescent="0.25">
      <c r="A4493" s="1">
        <v>43678</v>
      </c>
      <c r="B4493" t="s">
        <v>96</v>
      </c>
      <c r="C4493" t="s">
        <v>11</v>
      </c>
      <c r="D4493">
        <v>146</v>
      </c>
      <c r="E4493">
        <v>146</v>
      </c>
      <c r="F4493">
        <v>0</v>
      </c>
      <c r="G4493">
        <v>0</v>
      </c>
      <c r="H4493" t="s">
        <v>82</v>
      </c>
    </row>
    <row r="4494" spans="1:8" x14ac:dyDescent="0.25">
      <c r="A4494" s="1">
        <v>43678</v>
      </c>
      <c r="B4494" t="s">
        <v>96</v>
      </c>
      <c r="C4494" t="s">
        <v>12</v>
      </c>
      <c r="D4494">
        <v>104</v>
      </c>
      <c r="E4494">
        <v>104</v>
      </c>
      <c r="F4494">
        <v>0</v>
      </c>
      <c r="G4494">
        <v>0</v>
      </c>
      <c r="H4494" t="s">
        <v>82</v>
      </c>
    </row>
    <row r="4495" spans="1:8" x14ac:dyDescent="0.25">
      <c r="A4495" s="1">
        <v>43678</v>
      </c>
      <c r="B4495" t="s">
        <v>96</v>
      </c>
      <c r="C4495" t="s">
        <v>13</v>
      </c>
      <c r="D4495">
        <v>699</v>
      </c>
      <c r="E4495">
        <v>699</v>
      </c>
      <c r="F4495">
        <v>0</v>
      </c>
      <c r="G4495">
        <v>0</v>
      </c>
      <c r="H4495" t="s">
        <v>82</v>
      </c>
    </row>
    <row r="4496" spans="1:8" x14ac:dyDescent="0.25">
      <c r="A4496" s="1">
        <v>43678</v>
      </c>
      <c r="B4496" t="s">
        <v>161</v>
      </c>
      <c r="C4496" t="s">
        <v>9</v>
      </c>
      <c r="D4496">
        <v>359</v>
      </c>
      <c r="E4496">
        <v>359</v>
      </c>
      <c r="F4496">
        <v>0</v>
      </c>
      <c r="G4496">
        <v>0</v>
      </c>
      <c r="H4496" t="s">
        <v>82</v>
      </c>
    </row>
    <row r="4497" spans="1:8" x14ac:dyDescent="0.25">
      <c r="A4497" s="1">
        <v>43678</v>
      </c>
      <c r="B4497" t="s">
        <v>161</v>
      </c>
      <c r="C4497" t="s">
        <v>10</v>
      </c>
      <c r="D4497">
        <v>49</v>
      </c>
      <c r="E4497">
        <v>49</v>
      </c>
      <c r="F4497">
        <v>0</v>
      </c>
      <c r="G4497">
        <v>0</v>
      </c>
      <c r="H4497" t="s">
        <v>82</v>
      </c>
    </row>
    <row r="4498" spans="1:8" x14ac:dyDescent="0.25">
      <c r="A4498" s="1">
        <v>43678</v>
      </c>
      <c r="B4498" t="s">
        <v>161</v>
      </c>
      <c r="C4498" t="s">
        <v>11</v>
      </c>
      <c r="D4498">
        <v>61</v>
      </c>
      <c r="E4498">
        <v>61</v>
      </c>
      <c r="F4498">
        <v>0</v>
      </c>
      <c r="G4498">
        <v>0</v>
      </c>
      <c r="H4498" t="s">
        <v>82</v>
      </c>
    </row>
    <row r="4499" spans="1:8" x14ac:dyDescent="0.25">
      <c r="A4499" s="1">
        <v>43678</v>
      </c>
      <c r="B4499" t="s">
        <v>161</v>
      </c>
      <c r="C4499" t="s">
        <v>12</v>
      </c>
      <c r="D4499">
        <v>32</v>
      </c>
      <c r="E4499">
        <v>32</v>
      </c>
      <c r="F4499">
        <v>0</v>
      </c>
      <c r="G4499">
        <v>0</v>
      </c>
      <c r="H4499" t="s">
        <v>82</v>
      </c>
    </row>
    <row r="4500" spans="1:8" x14ac:dyDescent="0.25">
      <c r="A4500" s="1">
        <v>43678</v>
      </c>
      <c r="B4500" t="s">
        <v>161</v>
      </c>
      <c r="C4500" t="s">
        <v>13</v>
      </c>
      <c r="D4500">
        <v>119</v>
      </c>
      <c r="E4500">
        <v>119</v>
      </c>
      <c r="F4500">
        <v>0</v>
      </c>
      <c r="G4500">
        <v>0</v>
      </c>
      <c r="H4500" t="s">
        <v>82</v>
      </c>
    </row>
    <row r="4501" spans="1:8" x14ac:dyDescent="0.25">
      <c r="A4501" s="1">
        <v>43709</v>
      </c>
      <c r="B4501" t="s">
        <v>80</v>
      </c>
      <c r="C4501" t="s">
        <v>9</v>
      </c>
      <c r="D4501">
        <v>4588</v>
      </c>
      <c r="E4501">
        <v>4588</v>
      </c>
      <c r="F4501">
        <v>0</v>
      </c>
      <c r="G4501">
        <v>0</v>
      </c>
      <c r="H4501" t="s">
        <v>82</v>
      </c>
    </row>
    <row r="4502" spans="1:8" x14ac:dyDescent="0.25">
      <c r="A4502" s="1">
        <v>43709</v>
      </c>
      <c r="B4502" t="s">
        <v>80</v>
      </c>
      <c r="C4502" t="s">
        <v>10</v>
      </c>
      <c r="D4502">
        <v>3086</v>
      </c>
      <c r="E4502">
        <v>3086</v>
      </c>
      <c r="F4502">
        <v>0</v>
      </c>
      <c r="G4502">
        <v>0</v>
      </c>
      <c r="H4502" t="s">
        <v>82</v>
      </c>
    </row>
    <row r="4503" spans="1:8" x14ac:dyDescent="0.25">
      <c r="A4503" s="1">
        <v>43709</v>
      </c>
      <c r="B4503" t="s">
        <v>80</v>
      </c>
      <c r="C4503" t="s">
        <v>11</v>
      </c>
      <c r="D4503">
        <v>3082</v>
      </c>
      <c r="E4503">
        <v>3082</v>
      </c>
      <c r="F4503">
        <v>0</v>
      </c>
      <c r="G4503">
        <v>0</v>
      </c>
      <c r="H4503" t="s">
        <v>82</v>
      </c>
    </row>
    <row r="4504" spans="1:8" x14ac:dyDescent="0.25">
      <c r="A4504" s="1">
        <v>43709</v>
      </c>
      <c r="B4504" t="s">
        <v>80</v>
      </c>
      <c r="C4504" t="s">
        <v>12</v>
      </c>
      <c r="D4504">
        <v>3012</v>
      </c>
      <c r="E4504">
        <v>3012</v>
      </c>
      <c r="F4504">
        <v>0</v>
      </c>
      <c r="G4504">
        <v>0</v>
      </c>
      <c r="H4504" t="s">
        <v>82</v>
      </c>
    </row>
    <row r="4505" spans="1:8" x14ac:dyDescent="0.25">
      <c r="A4505" s="1">
        <v>43709</v>
      </c>
      <c r="B4505" t="s">
        <v>80</v>
      </c>
      <c r="C4505" t="s">
        <v>13</v>
      </c>
      <c r="D4505">
        <v>5188</v>
      </c>
      <c r="E4505">
        <v>5188</v>
      </c>
      <c r="F4505">
        <v>0</v>
      </c>
      <c r="G4505">
        <v>0</v>
      </c>
      <c r="H4505" t="s">
        <v>82</v>
      </c>
    </row>
    <row r="4506" spans="1:8" x14ac:dyDescent="0.25">
      <c r="A4506" s="1">
        <v>43709</v>
      </c>
      <c r="B4506" t="s">
        <v>145</v>
      </c>
      <c r="C4506" t="s">
        <v>9</v>
      </c>
      <c r="D4506">
        <v>170</v>
      </c>
      <c r="E4506">
        <v>170</v>
      </c>
      <c r="F4506">
        <v>0</v>
      </c>
      <c r="G4506">
        <v>0</v>
      </c>
      <c r="H4506" t="s">
        <v>82</v>
      </c>
    </row>
    <row r="4507" spans="1:8" x14ac:dyDescent="0.25">
      <c r="A4507" s="1">
        <v>43709</v>
      </c>
      <c r="B4507" t="s">
        <v>145</v>
      </c>
      <c r="C4507" t="s">
        <v>10</v>
      </c>
      <c r="D4507">
        <v>151</v>
      </c>
      <c r="E4507">
        <v>151</v>
      </c>
      <c r="F4507">
        <v>0</v>
      </c>
      <c r="G4507">
        <v>0</v>
      </c>
      <c r="H4507" t="s">
        <v>82</v>
      </c>
    </row>
    <row r="4508" spans="1:8" x14ac:dyDescent="0.25">
      <c r="A4508" s="1">
        <v>43709</v>
      </c>
      <c r="B4508" t="s">
        <v>145</v>
      </c>
      <c r="C4508" t="s">
        <v>11</v>
      </c>
      <c r="D4508">
        <v>45</v>
      </c>
      <c r="E4508">
        <v>45</v>
      </c>
      <c r="F4508">
        <v>0</v>
      </c>
      <c r="G4508">
        <v>0</v>
      </c>
      <c r="H4508" t="s">
        <v>82</v>
      </c>
    </row>
    <row r="4509" spans="1:8" x14ac:dyDescent="0.25">
      <c r="A4509" s="1">
        <v>43709</v>
      </c>
      <c r="B4509" t="s">
        <v>145</v>
      </c>
      <c r="C4509" t="s">
        <v>12</v>
      </c>
      <c r="D4509">
        <v>24</v>
      </c>
      <c r="E4509">
        <v>24</v>
      </c>
      <c r="F4509">
        <v>0</v>
      </c>
      <c r="G4509">
        <v>0</v>
      </c>
      <c r="H4509" t="s">
        <v>82</v>
      </c>
    </row>
    <row r="4510" spans="1:8" x14ac:dyDescent="0.25">
      <c r="A4510" s="1">
        <v>43709</v>
      </c>
      <c r="B4510" t="s">
        <v>145</v>
      </c>
      <c r="C4510" t="s">
        <v>13</v>
      </c>
      <c r="D4510">
        <v>329</v>
      </c>
      <c r="E4510">
        <v>329</v>
      </c>
      <c r="F4510">
        <v>0</v>
      </c>
      <c r="G4510">
        <v>0</v>
      </c>
      <c r="H4510" t="s">
        <v>82</v>
      </c>
    </row>
    <row r="4511" spans="1:8" x14ac:dyDescent="0.25">
      <c r="A4511" s="1">
        <v>43709</v>
      </c>
      <c r="B4511" t="s">
        <v>85</v>
      </c>
      <c r="C4511" t="s">
        <v>9</v>
      </c>
      <c r="D4511">
        <v>1061</v>
      </c>
      <c r="E4511">
        <v>1061</v>
      </c>
      <c r="F4511">
        <v>0</v>
      </c>
      <c r="G4511">
        <v>0</v>
      </c>
      <c r="H4511" t="s">
        <v>82</v>
      </c>
    </row>
    <row r="4512" spans="1:8" x14ac:dyDescent="0.25">
      <c r="A4512" s="1">
        <v>43709</v>
      </c>
      <c r="B4512" t="s">
        <v>85</v>
      </c>
      <c r="C4512" t="s">
        <v>10</v>
      </c>
      <c r="D4512">
        <v>1053</v>
      </c>
      <c r="E4512">
        <v>1053</v>
      </c>
      <c r="F4512">
        <v>0</v>
      </c>
      <c r="G4512">
        <v>0</v>
      </c>
      <c r="H4512" t="s">
        <v>82</v>
      </c>
    </row>
    <row r="4513" spans="1:8" x14ac:dyDescent="0.25">
      <c r="A4513" s="1">
        <v>43709</v>
      </c>
      <c r="B4513" t="s">
        <v>85</v>
      </c>
      <c r="C4513" t="s">
        <v>11</v>
      </c>
      <c r="D4513">
        <v>286</v>
      </c>
      <c r="E4513">
        <v>286</v>
      </c>
      <c r="F4513">
        <v>0</v>
      </c>
      <c r="G4513">
        <v>0</v>
      </c>
      <c r="H4513" t="s">
        <v>82</v>
      </c>
    </row>
    <row r="4514" spans="1:8" x14ac:dyDescent="0.25">
      <c r="A4514" s="1">
        <v>43709</v>
      </c>
      <c r="B4514" t="s">
        <v>85</v>
      </c>
      <c r="C4514" t="s">
        <v>12</v>
      </c>
      <c r="D4514">
        <v>95</v>
      </c>
      <c r="E4514">
        <v>95</v>
      </c>
      <c r="F4514">
        <v>0</v>
      </c>
      <c r="G4514">
        <v>0</v>
      </c>
      <c r="H4514" t="s">
        <v>82</v>
      </c>
    </row>
    <row r="4515" spans="1:8" x14ac:dyDescent="0.25">
      <c r="A4515" s="1">
        <v>43709</v>
      </c>
      <c r="B4515" t="s">
        <v>85</v>
      </c>
      <c r="C4515" t="s">
        <v>13</v>
      </c>
      <c r="D4515">
        <v>849</v>
      </c>
      <c r="E4515">
        <v>849</v>
      </c>
      <c r="F4515">
        <v>0</v>
      </c>
      <c r="G4515">
        <v>0</v>
      </c>
      <c r="H4515" t="s">
        <v>82</v>
      </c>
    </row>
    <row r="4516" spans="1:8" x14ac:dyDescent="0.25">
      <c r="A4516" s="1">
        <v>43709</v>
      </c>
      <c r="B4516" t="s">
        <v>86</v>
      </c>
      <c r="C4516" t="s">
        <v>9</v>
      </c>
      <c r="D4516">
        <v>547</v>
      </c>
      <c r="E4516">
        <v>547</v>
      </c>
      <c r="F4516">
        <v>0</v>
      </c>
      <c r="G4516">
        <v>0</v>
      </c>
      <c r="H4516" t="s">
        <v>82</v>
      </c>
    </row>
    <row r="4517" spans="1:8" x14ac:dyDescent="0.25">
      <c r="A4517" s="1">
        <v>43709</v>
      </c>
      <c r="B4517" t="s">
        <v>86</v>
      </c>
      <c r="C4517" t="s">
        <v>10</v>
      </c>
      <c r="D4517">
        <v>703</v>
      </c>
      <c r="E4517">
        <v>703</v>
      </c>
      <c r="F4517">
        <v>0</v>
      </c>
      <c r="G4517">
        <v>0</v>
      </c>
      <c r="H4517" t="s">
        <v>82</v>
      </c>
    </row>
    <row r="4518" spans="1:8" x14ac:dyDescent="0.25">
      <c r="A4518" s="1">
        <v>43709</v>
      </c>
      <c r="B4518" t="s">
        <v>86</v>
      </c>
      <c r="C4518" t="s">
        <v>11</v>
      </c>
      <c r="D4518">
        <v>795</v>
      </c>
      <c r="E4518">
        <v>795</v>
      </c>
      <c r="F4518">
        <v>0</v>
      </c>
      <c r="G4518">
        <v>0</v>
      </c>
      <c r="H4518" t="s">
        <v>82</v>
      </c>
    </row>
    <row r="4519" spans="1:8" x14ac:dyDescent="0.25">
      <c r="A4519" s="1">
        <v>43709</v>
      </c>
      <c r="B4519" t="s">
        <v>86</v>
      </c>
      <c r="C4519" t="s">
        <v>12</v>
      </c>
      <c r="D4519">
        <v>425</v>
      </c>
      <c r="E4519">
        <v>425</v>
      </c>
      <c r="F4519">
        <v>0</v>
      </c>
      <c r="G4519">
        <v>0</v>
      </c>
      <c r="H4519" t="s">
        <v>82</v>
      </c>
    </row>
    <row r="4520" spans="1:8" x14ac:dyDescent="0.25">
      <c r="A4520" s="1">
        <v>43709</v>
      </c>
      <c r="B4520" t="s">
        <v>86</v>
      </c>
      <c r="C4520" t="s">
        <v>13</v>
      </c>
      <c r="D4520">
        <v>530</v>
      </c>
      <c r="E4520">
        <v>530</v>
      </c>
      <c r="F4520">
        <v>0</v>
      </c>
      <c r="G4520">
        <v>0</v>
      </c>
      <c r="H4520" t="s">
        <v>82</v>
      </c>
    </row>
    <row r="4521" spans="1:8" x14ac:dyDescent="0.25">
      <c r="A4521" s="1">
        <v>43709</v>
      </c>
      <c r="B4521" t="s">
        <v>88</v>
      </c>
      <c r="C4521" t="s">
        <v>9</v>
      </c>
      <c r="D4521">
        <v>447</v>
      </c>
      <c r="E4521">
        <v>447</v>
      </c>
      <c r="F4521">
        <v>0</v>
      </c>
      <c r="G4521">
        <v>0</v>
      </c>
      <c r="H4521" t="s">
        <v>82</v>
      </c>
    </row>
    <row r="4522" spans="1:8" x14ac:dyDescent="0.25">
      <c r="A4522" s="1">
        <v>43709</v>
      </c>
      <c r="B4522" t="s">
        <v>88</v>
      </c>
      <c r="C4522" t="s">
        <v>10</v>
      </c>
      <c r="D4522">
        <v>50</v>
      </c>
      <c r="E4522">
        <v>50</v>
      </c>
      <c r="F4522">
        <v>0</v>
      </c>
      <c r="G4522">
        <v>0</v>
      </c>
      <c r="H4522" t="s">
        <v>82</v>
      </c>
    </row>
    <row r="4523" spans="1:8" x14ac:dyDescent="0.25">
      <c r="A4523" s="1">
        <v>43709</v>
      </c>
      <c r="B4523" t="s">
        <v>88</v>
      </c>
      <c r="C4523" t="s">
        <v>11</v>
      </c>
      <c r="D4523">
        <v>150</v>
      </c>
      <c r="E4523">
        <v>150</v>
      </c>
      <c r="F4523">
        <v>0</v>
      </c>
      <c r="G4523">
        <v>0</v>
      </c>
      <c r="H4523" t="s">
        <v>82</v>
      </c>
    </row>
    <row r="4524" spans="1:8" x14ac:dyDescent="0.25">
      <c r="A4524" s="1">
        <v>43709</v>
      </c>
      <c r="B4524" t="s">
        <v>88</v>
      </c>
      <c r="C4524" t="s">
        <v>12</v>
      </c>
      <c r="D4524">
        <v>91</v>
      </c>
      <c r="E4524">
        <v>91</v>
      </c>
      <c r="F4524">
        <v>0</v>
      </c>
      <c r="G4524">
        <v>0</v>
      </c>
      <c r="H4524" t="s">
        <v>82</v>
      </c>
    </row>
    <row r="4525" spans="1:8" x14ac:dyDescent="0.25">
      <c r="A4525" s="1">
        <v>43709</v>
      </c>
      <c r="B4525" t="s">
        <v>88</v>
      </c>
      <c r="C4525" t="s">
        <v>13</v>
      </c>
      <c r="D4525">
        <v>283</v>
      </c>
      <c r="E4525">
        <v>283</v>
      </c>
      <c r="F4525">
        <v>0</v>
      </c>
      <c r="G4525">
        <v>0</v>
      </c>
      <c r="H4525" t="s">
        <v>82</v>
      </c>
    </row>
    <row r="4526" spans="1:8" x14ac:dyDescent="0.25">
      <c r="A4526" s="1">
        <v>43709</v>
      </c>
      <c r="B4526" t="s">
        <v>89</v>
      </c>
      <c r="C4526" t="s">
        <v>9</v>
      </c>
      <c r="D4526">
        <v>66</v>
      </c>
      <c r="E4526">
        <v>66</v>
      </c>
      <c r="F4526">
        <v>0</v>
      </c>
      <c r="G4526">
        <v>0</v>
      </c>
      <c r="H4526" t="s">
        <v>82</v>
      </c>
    </row>
    <row r="4527" spans="1:8" x14ac:dyDescent="0.25">
      <c r="A4527" s="1">
        <v>43709</v>
      </c>
      <c r="B4527" t="s">
        <v>89</v>
      </c>
      <c r="C4527" t="s">
        <v>10</v>
      </c>
      <c r="D4527">
        <v>67</v>
      </c>
      <c r="E4527">
        <v>67</v>
      </c>
      <c r="F4527">
        <v>0</v>
      </c>
      <c r="G4527">
        <v>0</v>
      </c>
      <c r="H4527" t="s">
        <v>82</v>
      </c>
    </row>
    <row r="4528" spans="1:8" x14ac:dyDescent="0.25">
      <c r="A4528" s="1">
        <v>43709</v>
      </c>
      <c r="B4528" t="s">
        <v>89</v>
      </c>
      <c r="C4528" t="s">
        <v>11</v>
      </c>
      <c r="D4528">
        <v>69</v>
      </c>
      <c r="E4528">
        <v>69</v>
      </c>
      <c r="F4528">
        <v>0</v>
      </c>
      <c r="G4528">
        <v>0</v>
      </c>
      <c r="H4528" t="s">
        <v>82</v>
      </c>
    </row>
    <row r="4529" spans="1:8" x14ac:dyDescent="0.25">
      <c r="A4529" s="1">
        <v>43709</v>
      </c>
      <c r="B4529" t="s">
        <v>89</v>
      </c>
      <c r="C4529" t="s">
        <v>12</v>
      </c>
      <c r="D4529">
        <v>181</v>
      </c>
      <c r="E4529">
        <v>181</v>
      </c>
      <c r="F4529">
        <v>0</v>
      </c>
      <c r="G4529">
        <v>0</v>
      </c>
      <c r="H4529" t="s">
        <v>82</v>
      </c>
    </row>
    <row r="4530" spans="1:8" x14ac:dyDescent="0.25">
      <c r="A4530" s="1">
        <v>43709</v>
      </c>
      <c r="B4530" t="s">
        <v>89</v>
      </c>
      <c r="C4530" t="s">
        <v>13</v>
      </c>
      <c r="D4530">
        <v>526</v>
      </c>
      <c r="E4530">
        <v>526</v>
      </c>
      <c r="F4530">
        <v>0</v>
      </c>
      <c r="G4530">
        <v>0</v>
      </c>
      <c r="H4530" t="s">
        <v>82</v>
      </c>
    </row>
    <row r="4531" spans="1:8" x14ac:dyDescent="0.25">
      <c r="A4531" s="1">
        <v>43709</v>
      </c>
      <c r="B4531" t="s">
        <v>147</v>
      </c>
      <c r="C4531" t="s">
        <v>9</v>
      </c>
      <c r="D4531">
        <v>5</v>
      </c>
      <c r="E4531">
        <v>5</v>
      </c>
      <c r="F4531">
        <v>0</v>
      </c>
      <c r="G4531">
        <v>0</v>
      </c>
      <c r="H4531" t="s">
        <v>82</v>
      </c>
    </row>
    <row r="4532" spans="1:8" x14ac:dyDescent="0.25">
      <c r="A4532" s="1">
        <v>43709</v>
      </c>
      <c r="B4532" t="s">
        <v>147</v>
      </c>
      <c r="C4532" t="s">
        <v>10</v>
      </c>
      <c r="D4532">
        <v>25</v>
      </c>
      <c r="E4532">
        <v>25</v>
      </c>
      <c r="F4532">
        <v>0</v>
      </c>
      <c r="G4532">
        <v>0</v>
      </c>
      <c r="H4532" t="s">
        <v>82</v>
      </c>
    </row>
    <row r="4533" spans="1:8" x14ac:dyDescent="0.25">
      <c r="A4533" s="1">
        <v>43709</v>
      </c>
      <c r="B4533" t="s">
        <v>147</v>
      </c>
      <c r="C4533" t="s">
        <v>11</v>
      </c>
      <c r="D4533">
        <v>8</v>
      </c>
      <c r="E4533">
        <v>8</v>
      </c>
      <c r="F4533">
        <v>0</v>
      </c>
      <c r="G4533">
        <v>0</v>
      </c>
      <c r="H4533" t="s">
        <v>82</v>
      </c>
    </row>
    <row r="4534" spans="1:8" x14ac:dyDescent="0.25">
      <c r="A4534" s="1">
        <v>43709</v>
      </c>
      <c r="B4534" t="s">
        <v>147</v>
      </c>
      <c r="C4534" t="s">
        <v>12</v>
      </c>
      <c r="D4534">
        <v>25</v>
      </c>
      <c r="E4534">
        <v>25</v>
      </c>
      <c r="F4534">
        <v>0</v>
      </c>
      <c r="G4534">
        <v>0</v>
      </c>
      <c r="H4534" t="s">
        <v>82</v>
      </c>
    </row>
    <row r="4535" spans="1:8" x14ac:dyDescent="0.25">
      <c r="A4535" s="1">
        <v>43709</v>
      </c>
      <c r="B4535" t="s">
        <v>147</v>
      </c>
      <c r="C4535" t="s">
        <v>13</v>
      </c>
      <c r="D4535">
        <v>53</v>
      </c>
      <c r="E4535">
        <v>53</v>
      </c>
      <c r="F4535">
        <v>0</v>
      </c>
      <c r="G4535">
        <v>0</v>
      </c>
      <c r="H4535" t="s">
        <v>82</v>
      </c>
    </row>
    <row r="4536" spans="1:8" x14ac:dyDescent="0.25">
      <c r="A4536" s="1">
        <v>43709</v>
      </c>
      <c r="B4536" t="s">
        <v>148</v>
      </c>
      <c r="C4536" t="s">
        <v>9</v>
      </c>
      <c r="D4536">
        <v>223</v>
      </c>
      <c r="E4536">
        <v>223</v>
      </c>
      <c r="F4536">
        <v>0</v>
      </c>
      <c r="G4536">
        <v>0</v>
      </c>
      <c r="H4536" t="s">
        <v>82</v>
      </c>
    </row>
    <row r="4537" spans="1:8" x14ac:dyDescent="0.25">
      <c r="A4537" s="1">
        <v>43709</v>
      </c>
      <c r="B4537" t="s">
        <v>148</v>
      </c>
      <c r="C4537" t="s">
        <v>10</v>
      </c>
      <c r="D4537">
        <v>34</v>
      </c>
      <c r="E4537">
        <v>34</v>
      </c>
      <c r="F4537">
        <v>0</v>
      </c>
      <c r="G4537">
        <v>0</v>
      </c>
      <c r="H4537" t="s">
        <v>82</v>
      </c>
    </row>
    <row r="4538" spans="1:8" x14ac:dyDescent="0.25">
      <c r="A4538" s="1">
        <v>43709</v>
      </c>
      <c r="B4538" t="s">
        <v>148</v>
      </c>
      <c r="C4538" t="s">
        <v>11</v>
      </c>
      <c r="D4538">
        <v>109</v>
      </c>
      <c r="E4538">
        <v>109</v>
      </c>
      <c r="F4538">
        <v>0</v>
      </c>
      <c r="G4538">
        <v>0</v>
      </c>
      <c r="H4538" t="s">
        <v>82</v>
      </c>
    </row>
    <row r="4539" spans="1:8" x14ac:dyDescent="0.25">
      <c r="A4539" s="1">
        <v>43709</v>
      </c>
      <c r="B4539" t="s">
        <v>148</v>
      </c>
      <c r="C4539" t="s">
        <v>12</v>
      </c>
      <c r="D4539">
        <v>63</v>
      </c>
      <c r="E4539">
        <v>63</v>
      </c>
      <c r="F4539">
        <v>0</v>
      </c>
      <c r="G4539">
        <v>0</v>
      </c>
      <c r="H4539" t="s">
        <v>82</v>
      </c>
    </row>
    <row r="4540" spans="1:8" x14ac:dyDescent="0.25">
      <c r="A4540" s="1">
        <v>43709</v>
      </c>
      <c r="B4540" t="s">
        <v>148</v>
      </c>
      <c r="C4540" t="s">
        <v>13</v>
      </c>
      <c r="D4540">
        <v>321</v>
      </c>
      <c r="E4540">
        <v>321</v>
      </c>
      <c r="F4540">
        <v>0</v>
      </c>
      <c r="G4540">
        <v>0</v>
      </c>
      <c r="H4540" t="s">
        <v>82</v>
      </c>
    </row>
    <row r="4541" spans="1:8" x14ac:dyDescent="0.25">
      <c r="A4541" s="1">
        <v>43709</v>
      </c>
      <c r="B4541" t="s">
        <v>91</v>
      </c>
      <c r="C4541" t="s">
        <v>9</v>
      </c>
      <c r="D4541">
        <v>532</v>
      </c>
      <c r="E4541">
        <v>532</v>
      </c>
      <c r="F4541">
        <v>0</v>
      </c>
      <c r="G4541">
        <v>0</v>
      </c>
      <c r="H4541" t="s">
        <v>82</v>
      </c>
    </row>
    <row r="4542" spans="1:8" x14ac:dyDescent="0.25">
      <c r="A4542" s="1">
        <v>43709</v>
      </c>
      <c r="B4542" t="s">
        <v>91</v>
      </c>
      <c r="C4542" t="s">
        <v>10</v>
      </c>
      <c r="D4542">
        <v>216</v>
      </c>
      <c r="E4542">
        <v>216</v>
      </c>
      <c r="F4542">
        <v>0</v>
      </c>
      <c r="G4542">
        <v>0</v>
      </c>
      <c r="H4542" t="s">
        <v>82</v>
      </c>
    </row>
    <row r="4543" spans="1:8" x14ac:dyDescent="0.25">
      <c r="A4543" s="1">
        <v>43709</v>
      </c>
      <c r="B4543" t="s">
        <v>91</v>
      </c>
      <c r="C4543" t="s">
        <v>11</v>
      </c>
      <c r="D4543">
        <v>611</v>
      </c>
      <c r="E4543">
        <v>611</v>
      </c>
      <c r="F4543">
        <v>0</v>
      </c>
      <c r="G4543">
        <v>0</v>
      </c>
      <c r="H4543" t="s">
        <v>82</v>
      </c>
    </row>
    <row r="4544" spans="1:8" x14ac:dyDescent="0.25">
      <c r="A4544" s="1">
        <v>43709</v>
      </c>
      <c r="B4544" t="s">
        <v>91</v>
      </c>
      <c r="C4544" t="s">
        <v>12</v>
      </c>
      <c r="D4544">
        <v>1176</v>
      </c>
      <c r="E4544">
        <v>1176</v>
      </c>
      <c r="F4544">
        <v>0</v>
      </c>
      <c r="G4544">
        <v>0</v>
      </c>
      <c r="H4544" t="s">
        <v>82</v>
      </c>
    </row>
    <row r="4545" spans="1:8" x14ac:dyDescent="0.25">
      <c r="A4545" s="1">
        <v>43709</v>
      </c>
      <c r="B4545" t="s">
        <v>91</v>
      </c>
      <c r="C4545" t="s">
        <v>13</v>
      </c>
      <c r="D4545">
        <v>354</v>
      </c>
      <c r="E4545">
        <v>354</v>
      </c>
      <c r="F4545">
        <v>0</v>
      </c>
      <c r="G4545">
        <v>0</v>
      </c>
      <c r="H4545" t="s">
        <v>82</v>
      </c>
    </row>
    <row r="4546" spans="1:8" x14ac:dyDescent="0.25">
      <c r="A4546" s="1">
        <v>43709</v>
      </c>
      <c r="B4546" t="s">
        <v>92</v>
      </c>
      <c r="C4546" t="s">
        <v>9</v>
      </c>
      <c r="D4546">
        <v>618</v>
      </c>
      <c r="E4546">
        <v>618</v>
      </c>
      <c r="F4546">
        <v>0</v>
      </c>
      <c r="G4546">
        <v>0</v>
      </c>
      <c r="H4546" t="s">
        <v>82</v>
      </c>
    </row>
    <row r="4547" spans="1:8" x14ac:dyDescent="0.25">
      <c r="A4547" s="1">
        <v>43709</v>
      </c>
      <c r="B4547" t="s">
        <v>92</v>
      </c>
      <c r="C4547" t="s">
        <v>10</v>
      </c>
      <c r="D4547">
        <v>215</v>
      </c>
      <c r="E4547">
        <v>215</v>
      </c>
      <c r="F4547">
        <v>0</v>
      </c>
      <c r="G4547">
        <v>0</v>
      </c>
      <c r="H4547" t="s">
        <v>82</v>
      </c>
    </row>
    <row r="4548" spans="1:8" x14ac:dyDescent="0.25">
      <c r="A4548" s="1">
        <v>43709</v>
      </c>
      <c r="B4548" t="s">
        <v>92</v>
      </c>
      <c r="C4548" t="s">
        <v>11</v>
      </c>
      <c r="D4548">
        <v>40</v>
      </c>
      <c r="E4548">
        <v>40</v>
      </c>
      <c r="F4548">
        <v>0</v>
      </c>
      <c r="G4548">
        <v>0</v>
      </c>
      <c r="H4548" t="s">
        <v>82</v>
      </c>
    </row>
    <row r="4549" spans="1:8" x14ac:dyDescent="0.25">
      <c r="A4549" s="1">
        <v>43709</v>
      </c>
      <c r="B4549" t="s">
        <v>92</v>
      </c>
      <c r="C4549" t="s">
        <v>12</v>
      </c>
      <c r="D4549">
        <v>22</v>
      </c>
      <c r="E4549">
        <v>22</v>
      </c>
      <c r="F4549">
        <v>0</v>
      </c>
      <c r="G4549">
        <v>0</v>
      </c>
      <c r="H4549" t="s">
        <v>82</v>
      </c>
    </row>
    <row r="4550" spans="1:8" x14ac:dyDescent="0.25">
      <c r="A4550" s="1">
        <v>43709</v>
      </c>
      <c r="B4550" t="s">
        <v>92</v>
      </c>
      <c r="C4550" t="s">
        <v>13</v>
      </c>
      <c r="D4550">
        <v>393</v>
      </c>
      <c r="E4550">
        <v>393</v>
      </c>
      <c r="F4550">
        <v>0</v>
      </c>
      <c r="G4550">
        <v>0</v>
      </c>
      <c r="H4550" t="s">
        <v>82</v>
      </c>
    </row>
    <row r="4551" spans="1:8" x14ac:dyDescent="0.25">
      <c r="A4551" s="1">
        <v>43709</v>
      </c>
      <c r="B4551" t="s">
        <v>155</v>
      </c>
      <c r="C4551" t="s">
        <v>9</v>
      </c>
      <c r="D4551">
        <v>59</v>
      </c>
      <c r="E4551">
        <v>59</v>
      </c>
      <c r="F4551">
        <v>0</v>
      </c>
      <c r="G4551">
        <v>0</v>
      </c>
      <c r="H4551" t="s">
        <v>82</v>
      </c>
    </row>
    <row r="4552" spans="1:8" x14ac:dyDescent="0.25">
      <c r="A4552" s="1">
        <v>43709</v>
      </c>
      <c r="B4552" t="s">
        <v>155</v>
      </c>
      <c r="C4552" t="s">
        <v>10</v>
      </c>
      <c r="D4552">
        <v>39</v>
      </c>
      <c r="E4552">
        <v>39</v>
      </c>
      <c r="F4552">
        <v>0</v>
      </c>
      <c r="G4552">
        <v>0</v>
      </c>
      <c r="H4552" t="s">
        <v>82</v>
      </c>
    </row>
    <row r="4553" spans="1:8" x14ac:dyDescent="0.25">
      <c r="A4553" s="1">
        <v>43709</v>
      </c>
      <c r="B4553" t="s">
        <v>155</v>
      </c>
      <c r="C4553" t="s">
        <v>11</v>
      </c>
      <c r="D4553">
        <v>58</v>
      </c>
      <c r="E4553">
        <v>58</v>
      </c>
      <c r="F4553">
        <v>0</v>
      </c>
      <c r="G4553">
        <v>0</v>
      </c>
      <c r="H4553" t="s">
        <v>82</v>
      </c>
    </row>
    <row r="4554" spans="1:8" x14ac:dyDescent="0.25">
      <c r="A4554" s="1">
        <v>43709</v>
      </c>
      <c r="B4554" t="s">
        <v>155</v>
      </c>
      <c r="C4554" t="s">
        <v>12</v>
      </c>
      <c r="D4554">
        <v>139</v>
      </c>
      <c r="E4554">
        <v>139</v>
      </c>
      <c r="F4554">
        <v>0</v>
      </c>
      <c r="G4554">
        <v>0</v>
      </c>
      <c r="H4554" t="s">
        <v>82</v>
      </c>
    </row>
    <row r="4555" spans="1:8" x14ac:dyDescent="0.25">
      <c r="A4555" s="1">
        <v>43709</v>
      </c>
      <c r="B4555" t="s">
        <v>155</v>
      </c>
      <c r="C4555" t="s">
        <v>13</v>
      </c>
      <c r="D4555">
        <v>426</v>
      </c>
      <c r="E4555">
        <v>426</v>
      </c>
      <c r="F4555">
        <v>0</v>
      </c>
      <c r="G4555">
        <v>0</v>
      </c>
      <c r="H4555" t="s">
        <v>82</v>
      </c>
    </row>
    <row r="4556" spans="1:8" x14ac:dyDescent="0.25">
      <c r="A4556" s="1">
        <v>43709</v>
      </c>
      <c r="B4556" t="s">
        <v>156</v>
      </c>
      <c r="C4556" t="s">
        <v>9</v>
      </c>
      <c r="D4556">
        <v>26</v>
      </c>
      <c r="E4556">
        <v>26</v>
      </c>
      <c r="F4556">
        <v>0</v>
      </c>
      <c r="G4556">
        <v>0</v>
      </c>
      <c r="H4556" t="s">
        <v>82</v>
      </c>
    </row>
    <row r="4557" spans="1:8" x14ac:dyDescent="0.25">
      <c r="A4557" s="1">
        <v>43709</v>
      </c>
      <c r="B4557" t="s">
        <v>156</v>
      </c>
      <c r="C4557" t="s">
        <v>10</v>
      </c>
      <c r="D4557">
        <v>104</v>
      </c>
      <c r="E4557">
        <v>104</v>
      </c>
      <c r="F4557">
        <v>0</v>
      </c>
      <c r="G4557">
        <v>0</v>
      </c>
      <c r="H4557" t="s">
        <v>82</v>
      </c>
    </row>
    <row r="4558" spans="1:8" x14ac:dyDescent="0.25">
      <c r="A4558" s="1">
        <v>43709</v>
      </c>
      <c r="B4558" t="s">
        <v>156</v>
      </c>
      <c r="C4558" t="s">
        <v>11</v>
      </c>
      <c r="D4558">
        <v>158</v>
      </c>
      <c r="E4558">
        <v>158</v>
      </c>
      <c r="F4558">
        <v>0</v>
      </c>
      <c r="G4558">
        <v>0</v>
      </c>
      <c r="H4558" t="s">
        <v>82</v>
      </c>
    </row>
    <row r="4559" spans="1:8" x14ac:dyDescent="0.25">
      <c r="A4559" s="1">
        <v>43709</v>
      </c>
      <c r="B4559" t="s">
        <v>156</v>
      </c>
      <c r="C4559" t="s">
        <v>12</v>
      </c>
      <c r="D4559">
        <v>218</v>
      </c>
      <c r="E4559">
        <v>218</v>
      </c>
      <c r="F4559">
        <v>0</v>
      </c>
      <c r="G4559">
        <v>0</v>
      </c>
      <c r="H4559" t="s">
        <v>82</v>
      </c>
    </row>
    <row r="4560" spans="1:8" x14ac:dyDescent="0.25">
      <c r="A4560" s="1">
        <v>43709</v>
      </c>
      <c r="B4560" t="s">
        <v>156</v>
      </c>
      <c r="C4560" t="s">
        <v>13</v>
      </c>
      <c r="D4560">
        <v>165</v>
      </c>
      <c r="E4560">
        <v>165</v>
      </c>
      <c r="F4560">
        <v>0</v>
      </c>
      <c r="G4560">
        <v>0</v>
      </c>
      <c r="H4560" t="s">
        <v>82</v>
      </c>
    </row>
    <row r="4561" spans="1:8" x14ac:dyDescent="0.25">
      <c r="A4561" s="1">
        <v>43709</v>
      </c>
      <c r="B4561" t="s">
        <v>93</v>
      </c>
      <c r="C4561" t="s">
        <v>9</v>
      </c>
      <c r="D4561">
        <v>58</v>
      </c>
      <c r="E4561">
        <v>58</v>
      </c>
      <c r="F4561">
        <v>0</v>
      </c>
      <c r="G4561">
        <v>0</v>
      </c>
      <c r="H4561" t="s">
        <v>82</v>
      </c>
    </row>
    <row r="4562" spans="1:8" x14ac:dyDescent="0.25">
      <c r="A4562" s="1">
        <v>43709</v>
      </c>
      <c r="B4562" t="s">
        <v>93</v>
      </c>
      <c r="C4562" t="s">
        <v>10</v>
      </c>
      <c r="D4562">
        <v>157</v>
      </c>
      <c r="E4562">
        <v>157</v>
      </c>
      <c r="F4562">
        <v>0</v>
      </c>
      <c r="G4562">
        <v>0</v>
      </c>
      <c r="H4562" t="s">
        <v>82</v>
      </c>
    </row>
    <row r="4563" spans="1:8" x14ac:dyDescent="0.25">
      <c r="A4563" s="1">
        <v>43709</v>
      </c>
      <c r="B4563" t="s">
        <v>93</v>
      </c>
      <c r="C4563" t="s">
        <v>11</v>
      </c>
      <c r="D4563">
        <v>200</v>
      </c>
      <c r="E4563">
        <v>200</v>
      </c>
      <c r="F4563">
        <v>0</v>
      </c>
      <c r="G4563">
        <v>0</v>
      </c>
      <c r="H4563" t="s">
        <v>82</v>
      </c>
    </row>
    <row r="4564" spans="1:8" x14ac:dyDescent="0.25">
      <c r="A4564" s="1">
        <v>43709</v>
      </c>
      <c r="B4564" t="s">
        <v>93</v>
      </c>
      <c r="C4564" t="s">
        <v>12</v>
      </c>
      <c r="D4564">
        <v>292</v>
      </c>
      <c r="E4564">
        <v>292</v>
      </c>
      <c r="F4564">
        <v>0</v>
      </c>
      <c r="G4564">
        <v>0</v>
      </c>
      <c r="H4564" t="s">
        <v>82</v>
      </c>
    </row>
    <row r="4565" spans="1:8" x14ac:dyDescent="0.25">
      <c r="A4565" s="1">
        <v>43709</v>
      </c>
      <c r="B4565" t="s">
        <v>93</v>
      </c>
      <c r="C4565" t="s">
        <v>13</v>
      </c>
      <c r="D4565">
        <v>320</v>
      </c>
      <c r="E4565">
        <v>320</v>
      </c>
      <c r="F4565">
        <v>0</v>
      </c>
      <c r="G4565">
        <v>0</v>
      </c>
      <c r="H4565" t="s">
        <v>82</v>
      </c>
    </row>
    <row r="4566" spans="1:8" x14ac:dyDescent="0.25">
      <c r="A4566" s="1">
        <v>43709</v>
      </c>
      <c r="B4566" t="s">
        <v>157</v>
      </c>
      <c r="C4566" t="s">
        <v>9</v>
      </c>
      <c r="D4566">
        <v>97</v>
      </c>
      <c r="E4566">
        <v>97</v>
      </c>
      <c r="F4566">
        <v>0</v>
      </c>
      <c r="G4566">
        <v>0</v>
      </c>
      <c r="H4566" t="s">
        <v>82</v>
      </c>
    </row>
    <row r="4567" spans="1:8" x14ac:dyDescent="0.25">
      <c r="A4567" s="1">
        <v>43709</v>
      </c>
      <c r="B4567" t="s">
        <v>157</v>
      </c>
      <c r="C4567" t="s">
        <v>10</v>
      </c>
      <c r="D4567">
        <v>19</v>
      </c>
      <c r="E4567">
        <v>19</v>
      </c>
      <c r="F4567">
        <v>0</v>
      </c>
      <c r="G4567">
        <v>0</v>
      </c>
      <c r="H4567" t="s">
        <v>82</v>
      </c>
    </row>
    <row r="4568" spans="1:8" x14ac:dyDescent="0.25">
      <c r="A4568" s="1">
        <v>43709</v>
      </c>
      <c r="B4568" t="s">
        <v>157</v>
      </c>
      <c r="C4568" t="s">
        <v>11</v>
      </c>
      <c r="D4568">
        <v>94</v>
      </c>
      <c r="E4568">
        <v>94</v>
      </c>
      <c r="F4568">
        <v>0</v>
      </c>
      <c r="G4568">
        <v>0</v>
      </c>
      <c r="H4568" t="s">
        <v>82</v>
      </c>
    </row>
    <row r="4569" spans="1:8" x14ac:dyDescent="0.25">
      <c r="A4569" s="1">
        <v>43709</v>
      </c>
      <c r="B4569" t="s">
        <v>157</v>
      </c>
      <c r="C4569" t="s">
        <v>12</v>
      </c>
      <c r="D4569">
        <v>57</v>
      </c>
      <c r="E4569">
        <v>57</v>
      </c>
      <c r="F4569">
        <v>0</v>
      </c>
      <c r="G4569">
        <v>0</v>
      </c>
      <c r="H4569" t="s">
        <v>82</v>
      </c>
    </row>
    <row r="4570" spans="1:8" x14ac:dyDescent="0.25">
      <c r="A4570" s="1">
        <v>43709</v>
      </c>
      <c r="B4570" t="s">
        <v>157</v>
      </c>
      <c r="C4570" t="s">
        <v>13</v>
      </c>
      <c r="D4570">
        <v>157</v>
      </c>
      <c r="E4570">
        <v>157</v>
      </c>
      <c r="F4570">
        <v>0</v>
      </c>
      <c r="G4570">
        <v>0</v>
      </c>
      <c r="H4570" t="s">
        <v>82</v>
      </c>
    </row>
    <row r="4571" spans="1:8" x14ac:dyDescent="0.25">
      <c r="A4571" s="1">
        <v>43709</v>
      </c>
      <c r="B4571" t="s">
        <v>158</v>
      </c>
      <c r="C4571" t="s">
        <v>9</v>
      </c>
      <c r="D4571">
        <v>45</v>
      </c>
      <c r="E4571">
        <v>45</v>
      </c>
      <c r="F4571">
        <v>0</v>
      </c>
      <c r="G4571">
        <v>0</v>
      </c>
      <c r="H4571" t="s">
        <v>82</v>
      </c>
    </row>
    <row r="4572" spans="1:8" x14ac:dyDescent="0.25">
      <c r="A4572" s="1">
        <v>43709</v>
      </c>
      <c r="B4572" t="s">
        <v>158</v>
      </c>
      <c r="C4572" t="s">
        <v>10</v>
      </c>
      <c r="D4572">
        <v>67</v>
      </c>
      <c r="E4572">
        <v>67</v>
      </c>
      <c r="F4572">
        <v>0</v>
      </c>
      <c r="G4572">
        <v>0</v>
      </c>
      <c r="H4572" t="s">
        <v>82</v>
      </c>
    </row>
    <row r="4573" spans="1:8" x14ac:dyDescent="0.25">
      <c r="A4573" s="1">
        <v>43709</v>
      </c>
      <c r="B4573" t="s">
        <v>158</v>
      </c>
      <c r="C4573" t="s">
        <v>11</v>
      </c>
      <c r="D4573">
        <v>84</v>
      </c>
      <c r="E4573">
        <v>84</v>
      </c>
      <c r="F4573">
        <v>0</v>
      </c>
      <c r="G4573">
        <v>0</v>
      </c>
      <c r="H4573" t="s">
        <v>82</v>
      </c>
    </row>
    <row r="4574" spans="1:8" x14ac:dyDescent="0.25">
      <c r="A4574" s="1">
        <v>43709</v>
      </c>
      <c r="B4574" t="s">
        <v>158</v>
      </c>
      <c r="C4574" t="s">
        <v>12</v>
      </c>
      <c r="D4574">
        <v>205</v>
      </c>
      <c r="E4574">
        <v>205</v>
      </c>
      <c r="F4574">
        <v>0</v>
      </c>
      <c r="G4574">
        <v>0</v>
      </c>
      <c r="H4574" t="s">
        <v>82</v>
      </c>
    </row>
    <row r="4575" spans="1:8" x14ac:dyDescent="0.25">
      <c r="A4575" s="1">
        <v>43709</v>
      </c>
      <c r="B4575" t="s">
        <v>158</v>
      </c>
      <c r="C4575" t="s">
        <v>13</v>
      </c>
      <c r="D4575">
        <v>328</v>
      </c>
      <c r="E4575">
        <v>328</v>
      </c>
      <c r="F4575">
        <v>0</v>
      </c>
      <c r="G4575">
        <v>0</v>
      </c>
      <c r="H4575" t="s">
        <v>82</v>
      </c>
    </row>
    <row r="4576" spans="1:8" x14ac:dyDescent="0.25">
      <c r="A4576" s="1">
        <v>43709</v>
      </c>
      <c r="B4576" t="s">
        <v>94</v>
      </c>
      <c r="C4576" t="s">
        <v>9</v>
      </c>
      <c r="D4576">
        <v>821</v>
      </c>
      <c r="E4576">
        <v>821</v>
      </c>
      <c r="F4576">
        <v>0</v>
      </c>
      <c r="G4576">
        <v>0</v>
      </c>
      <c r="H4576" t="s">
        <v>82</v>
      </c>
    </row>
    <row r="4577" spans="1:8" x14ac:dyDescent="0.25">
      <c r="A4577" s="1">
        <v>43709</v>
      </c>
      <c r="B4577" t="s">
        <v>94</v>
      </c>
      <c r="C4577" t="s">
        <v>10</v>
      </c>
      <c r="D4577">
        <v>373</v>
      </c>
      <c r="E4577">
        <v>373</v>
      </c>
      <c r="F4577">
        <v>0</v>
      </c>
      <c r="G4577">
        <v>0</v>
      </c>
      <c r="H4577" t="s">
        <v>82</v>
      </c>
    </row>
    <row r="4578" spans="1:8" x14ac:dyDescent="0.25">
      <c r="A4578" s="1">
        <v>43709</v>
      </c>
      <c r="B4578" t="s">
        <v>94</v>
      </c>
      <c r="C4578" t="s">
        <v>11</v>
      </c>
      <c r="D4578">
        <v>693</v>
      </c>
      <c r="E4578">
        <v>693</v>
      </c>
      <c r="F4578">
        <v>0</v>
      </c>
      <c r="G4578">
        <v>0</v>
      </c>
      <c r="H4578" t="s">
        <v>82</v>
      </c>
    </row>
    <row r="4579" spans="1:8" x14ac:dyDescent="0.25">
      <c r="A4579" s="1">
        <v>43709</v>
      </c>
      <c r="B4579" t="s">
        <v>94</v>
      </c>
      <c r="C4579" t="s">
        <v>12</v>
      </c>
      <c r="D4579">
        <v>438</v>
      </c>
      <c r="E4579">
        <v>438</v>
      </c>
      <c r="F4579">
        <v>0</v>
      </c>
      <c r="G4579">
        <v>0</v>
      </c>
      <c r="H4579" t="s">
        <v>82</v>
      </c>
    </row>
    <row r="4580" spans="1:8" x14ac:dyDescent="0.25">
      <c r="A4580" s="1">
        <v>43709</v>
      </c>
      <c r="B4580" t="s">
        <v>94</v>
      </c>
      <c r="C4580" t="s">
        <v>13</v>
      </c>
      <c r="D4580">
        <v>955</v>
      </c>
      <c r="E4580">
        <v>955</v>
      </c>
      <c r="F4580">
        <v>0</v>
      </c>
      <c r="G4580">
        <v>0</v>
      </c>
      <c r="H4580" t="s">
        <v>82</v>
      </c>
    </row>
    <row r="4581" spans="1:8" x14ac:dyDescent="0.25">
      <c r="A4581" s="1">
        <v>43709</v>
      </c>
      <c r="B4581" t="s">
        <v>159</v>
      </c>
      <c r="C4581" t="s">
        <v>9</v>
      </c>
      <c r="D4581">
        <v>32</v>
      </c>
      <c r="E4581">
        <v>32</v>
      </c>
      <c r="F4581">
        <v>0</v>
      </c>
      <c r="G4581">
        <v>0</v>
      </c>
      <c r="H4581" t="s">
        <v>82</v>
      </c>
    </row>
    <row r="4582" spans="1:8" x14ac:dyDescent="0.25">
      <c r="A4582" s="1">
        <v>43709</v>
      </c>
      <c r="B4582" t="s">
        <v>159</v>
      </c>
      <c r="C4582" t="s">
        <v>10</v>
      </c>
      <c r="D4582">
        <v>53</v>
      </c>
      <c r="E4582">
        <v>53</v>
      </c>
      <c r="F4582">
        <v>0</v>
      </c>
      <c r="G4582">
        <v>0</v>
      </c>
      <c r="H4582" t="s">
        <v>82</v>
      </c>
    </row>
    <row r="4583" spans="1:8" x14ac:dyDescent="0.25">
      <c r="A4583" s="1">
        <v>43709</v>
      </c>
      <c r="B4583" t="s">
        <v>159</v>
      </c>
      <c r="C4583" t="s">
        <v>11</v>
      </c>
      <c r="D4583">
        <v>42</v>
      </c>
      <c r="E4583">
        <v>42</v>
      </c>
      <c r="F4583">
        <v>0</v>
      </c>
      <c r="G4583">
        <v>0</v>
      </c>
      <c r="H4583" t="s">
        <v>82</v>
      </c>
    </row>
    <row r="4584" spans="1:8" x14ac:dyDescent="0.25">
      <c r="A4584" s="1">
        <v>43709</v>
      </c>
      <c r="B4584" t="s">
        <v>159</v>
      </c>
      <c r="C4584" t="s">
        <v>12</v>
      </c>
      <c r="D4584">
        <v>74</v>
      </c>
      <c r="E4584">
        <v>74</v>
      </c>
      <c r="F4584">
        <v>0</v>
      </c>
      <c r="G4584">
        <v>0</v>
      </c>
      <c r="H4584" t="s">
        <v>82</v>
      </c>
    </row>
    <row r="4585" spans="1:8" x14ac:dyDescent="0.25">
      <c r="A4585" s="1">
        <v>43709</v>
      </c>
      <c r="B4585" t="s">
        <v>159</v>
      </c>
      <c r="C4585" t="s">
        <v>13</v>
      </c>
      <c r="D4585">
        <v>155</v>
      </c>
      <c r="E4585">
        <v>155</v>
      </c>
      <c r="F4585">
        <v>0</v>
      </c>
      <c r="G4585">
        <v>0</v>
      </c>
      <c r="H4585" t="s">
        <v>82</v>
      </c>
    </row>
    <row r="4586" spans="1:8" x14ac:dyDescent="0.25">
      <c r="A4586" s="1">
        <v>43709</v>
      </c>
      <c r="B4586" t="s">
        <v>95</v>
      </c>
      <c r="C4586" t="s">
        <v>9</v>
      </c>
      <c r="D4586">
        <v>45</v>
      </c>
      <c r="E4586">
        <v>45</v>
      </c>
      <c r="F4586">
        <v>0</v>
      </c>
      <c r="G4586">
        <v>0</v>
      </c>
      <c r="H4586" t="s">
        <v>82</v>
      </c>
    </row>
    <row r="4587" spans="1:8" x14ac:dyDescent="0.25">
      <c r="A4587" s="1">
        <v>43709</v>
      </c>
      <c r="B4587" t="s">
        <v>95</v>
      </c>
      <c r="C4587" t="s">
        <v>10</v>
      </c>
      <c r="D4587">
        <v>67</v>
      </c>
      <c r="E4587">
        <v>67</v>
      </c>
      <c r="F4587">
        <v>0</v>
      </c>
      <c r="G4587">
        <v>0</v>
      </c>
      <c r="H4587" t="s">
        <v>82</v>
      </c>
    </row>
    <row r="4588" spans="1:8" x14ac:dyDescent="0.25">
      <c r="A4588" s="1">
        <v>43709</v>
      </c>
      <c r="B4588" t="s">
        <v>95</v>
      </c>
      <c r="C4588" t="s">
        <v>11</v>
      </c>
      <c r="D4588">
        <v>84</v>
      </c>
      <c r="E4588">
        <v>84</v>
      </c>
      <c r="F4588">
        <v>0</v>
      </c>
      <c r="G4588">
        <v>0</v>
      </c>
      <c r="H4588" t="s">
        <v>82</v>
      </c>
    </row>
    <row r="4589" spans="1:8" x14ac:dyDescent="0.25">
      <c r="A4589" s="1">
        <v>43709</v>
      </c>
      <c r="B4589" t="s">
        <v>95</v>
      </c>
      <c r="C4589" t="s">
        <v>12</v>
      </c>
      <c r="D4589">
        <v>205</v>
      </c>
      <c r="E4589">
        <v>205</v>
      </c>
      <c r="F4589">
        <v>0</v>
      </c>
      <c r="G4589">
        <v>0</v>
      </c>
      <c r="H4589" t="s">
        <v>82</v>
      </c>
    </row>
    <row r="4590" spans="1:8" x14ac:dyDescent="0.25">
      <c r="A4590" s="1">
        <v>43709</v>
      </c>
      <c r="B4590" t="s">
        <v>95</v>
      </c>
      <c r="C4590" t="s">
        <v>13</v>
      </c>
      <c r="D4590">
        <v>328</v>
      </c>
      <c r="E4590">
        <v>328</v>
      </c>
      <c r="F4590">
        <v>0</v>
      </c>
      <c r="G4590">
        <v>0</v>
      </c>
      <c r="H4590" t="s">
        <v>82</v>
      </c>
    </row>
    <row r="4591" spans="1:8" x14ac:dyDescent="0.25">
      <c r="A4591" s="1">
        <v>43709</v>
      </c>
      <c r="B4591" t="s">
        <v>96</v>
      </c>
      <c r="C4591" t="s">
        <v>9</v>
      </c>
      <c r="D4591">
        <v>393</v>
      </c>
      <c r="E4591">
        <v>393</v>
      </c>
      <c r="F4591">
        <v>0</v>
      </c>
      <c r="G4591">
        <v>0</v>
      </c>
      <c r="H4591" t="s">
        <v>82</v>
      </c>
    </row>
    <row r="4592" spans="1:8" x14ac:dyDescent="0.25">
      <c r="A4592" s="1">
        <v>43709</v>
      </c>
      <c r="B4592" t="s">
        <v>96</v>
      </c>
      <c r="C4592" t="s">
        <v>10</v>
      </c>
      <c r="D4592">
        <v>185</v>
      </c>
      <c r="E4592">
        <v>185</v>
      </c>
      <c r="F4592">
        <v>0</v>
      </c>
      <c r="G4592">
        <v>0</v>
      </c>
      <c r="H4592" t="s">
        <v>82</v>
      </c>
    </row>
    <row r="4593" spans="1:8" x14ac:dyDescent="0.25">
      <c r="A4593" s="1">
        <v>43709</v>
      </c>
      <c r="B4593" t="s">
        <v>96</v>
      </c>
      <c r="C4593" t="s">
        <v>11</v>
      </c>
      <c r="D4593">
        <v>154</v>
      </c>
      <c r="E4593">
        <v>154</v>
      </c>
      <c r="F4593">
        <v>0</v>
      </c>
      <c r="G4593">
        <v>0</v>
      </c>
      <c r="H4593" t="s">
        <v>82</v>
      </c>
    </row>
    <row r="4594" spans="1:8" x14ac:dyDescent="0.25">
      <c r="A4594" s="1">
        <v>43709</v>
      </c>
      <c r="B4594" t="s">
        <v>96</v>
      </c>
      <c r="C4594" t="s">
        <v>12</v>
      </c>
      <c r="D4594">
        <v>87</v>
      </c>
      <c r="E4594">
        <v>87</v>
      </c>
      <c r="F4594">
        <v>0</v>
      </c>
      <c r="G4594">
        <v>0</v>
      </c>
      <c r="H4594" t="s">
        <v>82</v>
      </c>
    </row>
    <row r="4595" spans="1:8" x14ac:dyDescent="0.25">
      <c r="A4595" s="1">
        <v>43709</v>
      </c>
      <c r="B4595" t="s">
        <v>96</v>
      </c>
      <c r="C4595" t="s">
        <v>13</v>
      </c>
      <c r="D4595">
        <v>650</v>
      </c>
      <c r="E4595">
        <v>650</v>
      </c>
      <c r="F4595">
        <v>0</v>
      </c>
      <c r="G4595">
        <v>0</v>
      </c>
      <c r="H4595" t="s">
        <v>82</v>
      </c>
    </row>
    <row r="4596" spans="1:8" x14ac:dyDescent="0.25">
      <c r="A4596" s="1">
        <v>43709</v>
      </c>
      <c r="B4596" t="s">
        <v>161</v>
      </c>
      <c r="C4596" t="s">
        <v>9</v>
      </c>
      <c r="D4596">
        <v>350</v>
      </c>
      <c r="E4596">
        <v>350</v>
      </c>
      <c r="F4596">
        <v>0</v>
      </c>
      <c r="G4596">
        <v>0</v>
      </c>
      <c r="H4596" t="s">
        <v>82</v>
      </c>
    </row>
    <row r="4597" spans="1:8" x14ac:dyDescent="0.25">
      <c r="A4597" s="1">
        <v>43709</v>
      </c>
      <c r="B4597" t="s">
        <v>161</v>
      </c>
      <c r="C4597" t="s">
        <v>10</v>
      </c>
      <c r="D4597">
        <v>31</v>
      </c>
      <c r="E4597">
        <v>31</v>
      </c>
      <c r="F4597">
        <v>0</v>
      </c>
      <c r="G4597">
        <v>0</v>
      </c>
      <c r="H4597" t="s">
        <v>82</v>
      </c>
    </row>
    <row r="4598" spans="1:8" x14ac:dyDescent="0.25">
      <c r="A4598" s="1">
        <v>43709</v>
      </c>
      <c r="B4598" t="s">
        <v>161</v>
      </c>
      <c r="C4598" t="s">
        <v>11</v>
      </c>
      <c r="D4598">
        <v>56</v>
      </c>
      <c r="E4598">
        <v>56</v>
      </c>
      <c r="F4598">
        <v>0</v>
      </c>
      <c r="G4598">
        <v>0</v>
      </c>
      <c r="H4598" t="s">
        <v>82</v>
      </c>
    </row>
    <row r="4599" spans="1:8" x14ac:dyDescent="0.25">
      <c r="A4599" s="1">
        <v>43709</v>
      </c>
      <c r="B4599" t="s">
        <v>161</v>
      </c>
      <c r="C4599" t="s">
        <v>12</v>
      </c>
      <c r="D4599">
        <v>34</v>
      </c>
      <c r="E4599">
        <v>34</v>
      </c>
      <c r="F4599">
        <v>0</v>
      </c>
      <c r="G4599">
        <v>0</v>
      </c>
      <c r="H4599" t="s">
        <v>82</v>
      </c>
    </row>
    <row r="4600" spans="1:8" x14ac:dyDescent="0.25">
      <c r="A4600" s="1">
        <v>43709</v>
      </c>
      <c r="B4600" t="s">
        <v>161</v>
      </c>
      <c r="C4600" t="s">
        <v>13</v>
      </c>
      <c r="D4600">
        <v>126</v>
      </c>
      <c r="E4600">
        <v>126</v>
      </c>
      <c r="F4600">
        <v>0</v>
      </c>
      <c r="G4600">
        <v>0</v>
      </c>
      <c r="H4600" t="s">
        <v>82</v>
      </c>
    </row>
    <row r="4601" spans="1:8" x14ac:dyDescent="0.25">
      <c r="A4601" s="1">
        <v>43739</v>
      </c>
      <c r="B4601" t="s">
        <v>80</v>
      </c>
      <c r="C4601" t="s">
        <v>9</v>
      </c>
      <c r="D4601">
        <v>5239</v>
      </c>
      <c r="E4601">
        <v>5239</v>
      </c>
      <c r="F4601">
        <v>0</v>
      </c>
      <c r="G4601">
        <v>0</v>
      </c>
      <c r="H4601" t="s">
        <v>82</v>
      </c>
    </row>
    <row r="4602" spans="1:8" x14ac:dyDescent="0.25">
      <c r="A4602" s="1">
        <v>43739</v>
      </c>
      <c r="B4602" t="s">
        <v>80</v>
      </c>
      <c r="C4602" t="s">
        <v>10</v>
      </c>
      <c r="D4602">
        <v>3582</v>
      </c>
      <c r="E4602">
        <v>3582</v>
      </c>
      <c r="F4602">
        <v>0</v>
      </c>
      <c r="G4602">
        <v>0</v>
      </c>
      <c r="H4602" t="s">
        <v>82</v>
      </c>
    </row>
    <row r="4603" spans="1:8" x14ac:dyDescent="0.25">
      <c r="A4603" s="1">
        <v>43739</v>
      </c>
      <c r="B4603" t="s">
        <v>80</v>
      </c>
      <c r="C4603" t="s">
        <v>11</v>
      </c>
      <c r="D4603">
        <v>3474</v>
      </c>
      <c r="E4603">
        <v>3474</v>
      </c>
      <c r="F4603">
        <v>0</v>
      </c>
      <c r="G4603">
        <v>0</v>
      </c>
      <c r="H4603" t="s">
        <v>82</v>
      </c>
    </row>
    <row r="4604" spans="1:8" x14ac:dyDescent="0.25">
      <c r="A4604" s="1">
        <v>43739</v>
      </c>
      <c r="B4604" t="s">
        <v>80</v>
      </c>
      <c r="C4604" t="s">
        <v>12</v>
      </c>
      <c r="D4604">
        <v>3342</v>
      </c>
      <c r="E4604">
        <v>3342</v>
      </c>
      <c r="F4604">
        <v>0</v>
      </c>
      <c r="G4604">
        <v>0</v>
      </c>
      <c r="H4604" t="s">
        <v>82</v>
      </c>
    </row>
    <row r="4605" spans="1:8" x14ac:dyDescent="0.25">
      <c r="A4605" s="1">
        <v>43739</v>
      </c>
      <c r="B4605" t="s">
        <v>80</v>
      </c>
      <c r="C4605" t="s">
        <v>13</v>
      </c>
      <c r="D4605">
        <v>5676</v>
      </c>
      <c r="E4605">
        <v>5676</v>
      </c>
      <c r="F4605">
        <v>0</v>
      </c>
      <c r="G4605">
        <v>0</v>
      </c>
      <c r="H4605" t="s">
        <v>82</v>
      </c>
    </row>
    <row r="4606" spans="1:8" x14ac:dyDescent="0.25">
      <c r="A4606" s="1">
        <v>43739</v>
      </c>
      <c r="B4606" t="s">
        <v>145</v>
      </c>
      <c r="C4606" t="s">
        <v>9</v>
      </c>
      <c r="D4606">
        <v>190</v>
      </c>
      <c r="E4606">
        <v>190</v>
      </c>
      <c r="F4606">
        <v>0</v>
      </c>
      <c r="G4606">
        <v>0</v>
      </c>
      <c r="H4606" t="s">
        <v>82</v>
      </c>
    </row>
    <row r="4607" spans="1:8" x14ac:dyDescent="0.25">
      <c r="A4607" s="1">
        <v>43739</v>
      </c>
      <c r="B4607" t="s">
        <v>145</v>
      </c>
      <c r="C4607" t="s">
        <v>10</v>
      </c>
      <c r="D4607">
        <v>183</v>
      </c>
      <c r="E4607">
        <v>183</v>
      </c>
      <c r="F4607">
        <v>0</v>
      </c>
      <c r="G4607">
        <v>0</v>
      </c>
      <c r="H4607" t="s">
        <v>82</v>
      </c>
    </row>
    <row r="4608" spans="1:8" x14ac:dyDescent="0.25">
      <c r="A4608" s="1">
        <v>43739</v>
      </c>
      <c r="B4608" t="s">
        <v>145</v>
      </c>
      <c r="C4608" t="s">
        <v>11</v>
      </c>
      <c r="D4608">
        <v>53</v>
      </c>
      <c r="E4608">
        <v>53</v>
      </c>
      <c r="F4608">
        <v>0</v>
      </c>
      <c r="G4608">
        <v>0</v>
      </c>
      <c r="H4608" t="s">
        <v>82</v>
      </c>
    </row>
    <row r="4609" spans="1:8" x14ac:dyDescent="0.25">
      <c r="A4609" s="1">
        <v>43739</v>
      </c>
      <c r="B4609" t="s">
        <v>145</v>
      </c>
      <c r="C4609" t="s">
        <v>12</v>
      </c>
      <c r="D4609">
        <v>19</v>
      </c>
      <c r="E4609">
        <v>19</v>
      </c>
      <c r="F4609">
        <v>0</v>
      </c>
      <c r="G4609">
        <v>0</v>
      </c>
      <c r="H4609" t="s">
        <v>82</v>
      </c>
    </row>
    <row r="4610" spans="1:8" x14ac:dyDescent="0.25">
      <c r="A4610" s="1">
        <v>43739</v>
      </c>
      <c r="B4610" t="s">
        <v>145</v>
      </c>
      <c r="C4610" t="s">
        <v>13</v>
      </c>
      <c r="D4610">
        <v>406</v>
      </c>
      <c r="E4610">
        <v>406</v>
      </c>
      <c r="F4610">
        <v>0</v>
      </c>
      <c r="G4610">
        <v>0</v>
      </c>
      <c r="H4610" t="s">
        <v>82</v>
      </c>
    </row>
    <row r="4611" spans="1:8" x14ac:dyDescent="0.25">
      <c r="A4611" s="1">
        <v>43739</v>
      </c>
      <c r="B4611" t="s">
        <v>85</v>
      </c>
      <c r="C4611" t="s">
        <v>9</v>
      </c>
      <c r="D4611">
        <v>1272</v>
      </c>
      <c r="E4611">
        <v>1272</v>
      </c>
      <c r="F4611">
        <v>0</v>
      </c>
      <c r="G4611">
        <v>0</v>
      </c>
      <c r="H4611" t="s">
        <v>82</v>
      </c>
    </row>
    <row r="4612" spans="1:8" x14ac:dyDescent="0.25">
      <c r="A4612" s="1">
        <v>43739</v>
      </c>
      <c r="B4612" t="s">
        <v>85</v>
      </c>
      <c r="C4612" t="s">
        <v>10</v>
      </c>
      <c r="D4612">
        <v>1275</v>
      </c>
      <c r="E4612">
        <v>1275</v>
      </c>
      <c r="F4612">
        <v>0</v>
      </c>
      <c r="G4612">
        <v>0</v>
      </c>
      <c r="H4612" t="s">
        <v>82</v>
      </c>
    </row>
    <row r="4613" spans="1:8" x14ac:dyDescent="0.25">
      <c r="A4613" s="1">
        <v>43739</v>
      </c>
      <c r="B4613" t="s">
        <v>85</v>
      </c>
      <c r="C4613" t="s">
        <v>11</v>
      </c>
      <c r="D4613">
        <v>286</v>
      </c>
      <c r="E4613">
        <v>286</v>
      </c>
      <c r="F4613">
        <v>0</v>
      </c>
      <c r="G4613">
        <v>0</v>
      </c>
      <c r="H4613" t="s">
        <v>82</v>
      </c>
    </row>
    <row r="4614" spans="1:8" x14ac:dyDescent="0.25">
      <c r="A4614" s="1">
        <v>43739</v>
      </c>
      <c r="B4614" t="s">
        <v>85</v>
      </c>
      <c r="C4614" t="s">
        <v>12</v>
      </c>
      <c r="D4614">
        <v>80</v>
      </c>
      <c r="E4614">
        <v>80</v>
      </c>
      <c r="F4614">
        <v>0</v>
      </c>
      <c r="G4614">
        <v>0</v>
      </c>
      <c r="H4614" t="s">
        <v>82</v>
      </c>
    </row>
    <row r="4615" spans="1:8" x14ac:dyDescent="0.25">
      <c r="A4615" s="1">
        <v>43739</v>
      </c>
      <c r="B4615" t="s">
        <v>85</v>
      </c>
      <c r="C4615" t="s">
        <v>13</v>
      </c>
      <c r="D4615">
        <v>887</v>
      </c>
      <c r="E4615">
        <v>887</v>
      </c>
      <c r="F4615">
        <v>0</v>
      </c>
      <c r="G4615">
        <v>0</v>
      </c>
      <c r="H4615" t="s">
        <v>82</v>
      </c>
    </row>
    <row r="4616" spans="1:8" x14ac:dyDescent="0.25">
      <c r="A4616" s="1">
        <v>43739</v>
      </c>
      <c r="B4616" t="s">
        <v>86</v>
      </c>
      <c r="C4616" t="s">
        <v>9</v>
      </c>
      <c r="D4616">
        <v>559</v>
      </c>
      <c r="E4616">
        <v>559</v>
      </c>
      <c r="F4616">
        <v>0</v>
      </c>
      <c r="G4616">
        <v>0</v>
      </c>
      <c r="H4616" t="s">
        <v>82</v>
      </c>
    </row>
    <row r="4617" spans="1:8" x14ac:dyDescent="0.25">
      <c r="A4617" s="1">
        <v>43739</v>
      </c>
      <c r="B4617" t="s">
        <v>86</v>
      </c>
      <c r="C4617" t="s">
        <v>10</v>
      </c>
      <c r="D4617">
        <v>785</v>
      </c>
      <c r="E4617">
        <v>785</v>
      </c>
      <c r="F4617">
        <v>0</v>
      </c>
      <c r="G4617">
        <v>0</v>
      </c>
      <c r="H4617" t="s">
        <v>82</v>
      </c>
    </row>
    <row r="4618" spans="1:8" x14ac:dyDescent="0.25">
      <c r="A4618" s="1">
        <v>43739</v>
      </c>
      <c r="B4618" t="s">
        <v>86</v>
      </c>
      <c r="C4618" t="s">
        <v>11</v>
      </c>
      <c r="D4618">
        <v>891</v>
      </c>
      <c r="E4618">
        <v>891</v>
      </c>
      <c r="F4618">
        <v>0</v>
      </c>
      <c r="G4618">
        <v>0</v>
      </c>
      <c r="H4618" t="s">
        <v>82</v>
      </c>
    </row>
    <row r="4619" spans="1:8" x14ac:dyDescent="0.25">
      <c r="A4619" s="1">
        <v>43739</v>
      </c>
      <c r="B4619" t="s">
        <v>86</v>
      </c>
      <c r="C4619" t="s">
        <v>12</v>
      </c>
      <c r="D4619">
        <v>502</v>
      </c>
      <c r="E4619">
        <v>502</v>
      </c>
      <c r="F4619">
        <v>0</v>
      </c>
      <c r="G4619">
        <v>0</v>
      </c>
      <c r="H4619" t="s">
        <v>82</v>
      </c>
    </row>
    <row r="4620" spans="1:8" x14ac:dyDescent="0.25">
      <c r="A4620" s="1">
        <v>43739</v>
      </c>
      <c r="B4620" t="s">
        <v>86</v>
      </c>
      <c r="C4620" t="s">
        <v>13</v>
      </c>
      <c r="D4620">
        <v>522</v>
      </c>
      <c r="E4620">
        <v>522</v>
      </c>
      <c r="F4620">
        <v>0</v>
      </c>
      <c r="G4620">
        <v>0</v>
      </c>
      <c r="H4620" t="s">
        <v>82</v>
      </c>
    </row>
    <row r="4621" spans="1:8" x14ac:dyDescent="0.25">
      <c r="A4621" s="1">
        <v>43739</v>
      </c>
      <c r="B4621" t="s">
        <v>88</v>
      </c>
      <c r="C4621" t="s">
        <v>9</v>
      </c>
      <c r="D4621">
        <v>485</v>
      </c>
      <c r="E4621">
        <v>485</v>
      </c>
      <c r="F4621">
        <v>0</v>
      </c>
      <c r="G4621">
        <v>0</v>
      </c>
      <c r="H4621" t="s">
        <v>82</v>
      </c>
    </row>
    <row r="4622" spans="1:8" x14ac:dyDescent="0.25">
      <c r="A4622" s="1">
        <v>43739</v>
      </c>
      <c r="B4622" t="s">
        <v>88</v>
      </c>
      <c r="C4622" t="s">
        <v>10</v>
      </c>
      <c r="D4622">
        <v>55</v>
      </c>
      <c r="E4622">
        <v>55</v>
      </c>
      <c r="F4622">
        <v>0</v>
      </c>
      <c r="G4622">
        <v>0</v>
      </c>
      <c r="H4622" t="s">
        <v>82</v>
      </c>
    </row>
    <row r="4623" spans="1:8" x14ac:dyDescent="0.25">
      <c r="A4623" s="1">
        <v>43739</v>
      </c>
      <c r="B4623" t="s">
        <v>88</v>
      </c>
      <c r="C4623" t="s">
        <v>11</v>
      </c>
      <c r="D4623">
        <v>160</v>
      </c>
      <c r="E4623">
        <v>160</v>
      </c>
      <c r="F4623">
        <v>0</v>
      </c>
      <c r="G4623">
        <v>0</v>
      </c>
      <c r="H4623" t="s">
        <v>82</v>
      </c>
    </row>
    <row r="4624" spans="1:8" x14ac:dyDescent="0.25">
      <c r="A4624" s="1">
        <v>43739</v>
      </c>
      <c r="B4624" t="s">
        <v>88</v>
      </c>
      <c r="C4624" t="s">
        <v>12</v>
      </c>
      <c r="D4624">
        <v>83</v>
      </c>
      <c r="E4624">
        <v>83</v>
      </c>
      <c r="F4624">
        <v>0</v>
      </c>
      <c r="G4624">
        <v>0</v>
      </c>
      <c r="H4624" t="s">
        <v>82</v>
      </c>
    </row>
    <row r="4625" spans="1:8" x14ac:dyDescent="0.25">
      <c r="A4625" s="1">
        <v>43739</v>
      </c>
      <c r="B4625" t="s">
        <v>88</v>
      </c>
      <c r="C4625" t="s">
        <v>13</v>
      </c>
      <c r="D4625">
        <v>334</v>
      </c>
      <c r="E4625">
        <v>334</v>
      </c>
      <c r="F4625">
        <v>0</v>
      </c>
      <c r="G4625">
        <v>0</v>
      </c>
      <c r="H4625" t="s">
        <v>82</v>
      </c>
    </row>
    <row r="4626" spans="1:8" x14ac:dyDescent="0.25">
      <c r="A4626" s="1">
        <v>43739</v>
      </c>
      <c r="B4626" t="s">
        <v>89</v>
      </c>
      <c r="C4626" t="s">
        <v>9</v>
      </c>
      <c r="D4626">
        <v>88</v>
      </c>
      <c r="E4626">
        <v>88</v>
      </c>
      <c r="F4626">
        <v>0</v>
      </c>
      <c r="G4626">
        <v>0</v>
      </c>
      <c r="H4626" t="s">
        <v>82</v>
      </c>
    </row>
    <row r="4627" spans="1:8" x14ac:dyDescent="0.25">
      <c r="A4627" s="1">
        <v>43739</v>
      </c>
      <c r="B4627" t="s">
        <v>89</v>
      </c>
      <c r="C4627" t="s">
        <v>10</v>
      </c>
      <c r="D4627">
        <v>67</v>
      </c>
      <c r="E4627">
        <v>67</v>
      </c>
      <c r="F4627">
        <v>0</v>
      </c>
      <c r="G4627">
        <v>0</v>
      </c>
      <c r="H4627" t="s">
        <v>82</v>
      </c>
    </row>
    <row r="4628" spans="1:8" x14ac:dyDescent="0.25">
      <c r="A4628" s="1">
        <v>43739</v>
      </c>
      <c r="B4628" t="s">
        <v>89</v>
      </c>
      <c r="C4628" t="s">
        <v>11</v>
      </c>
      <c r="D4628">
        <v>112</v>
      </c>
      <c r="E4628">
        <v>112</v>
      </c>
      <c r="F4628">
        <v>0</v>
      </c>
      <c r="G4628">
        <v>0</v>
      </c>
      <c r="H4628" t="s">
        <v>82</v>
      </c>
    </row>
    <row r="4629" spans="1:8" x14ac:dyDescent="0.25">
      <c r="A4629" s="1">
        <v>43739</v>
      </c>
      <c r="B4629" t="s">
        <v>89</v>
      </c>
      <c r="C4629" t="s">
        <v>12</v>
      </c>
      <c r="D4629">
        <v>214</v>
      </c>
      <c r="E4629">
        <v>214</v>
      </c>
      <c r="F4629">
        <v>0</v>
      </c>
      <c r="G4629">
        <v>0</v>
      </c>
      <c r="H4629" t="s">
        <v>82</v>
      </c>
    </row>
    <row r="4630" spans="1:8" x14ac:dyDescent="0.25">
      <c r="A4630" s="1">
        <v>43739</v>
      </c>
      <c r="B4630" t="s">
        <v>89</v>
      </c>
      <c r="C4630" t="s">
        <v>13</v>
      </c>
      <c r="D4630">
        <v>637</v>
      </c>
      <c r="E4630">
        <v>637</v>
      </c>
      <c r="F4630">
        <v>0</v>
      </c>
      <c r="G4630">
        <v>0</v>
      </c>
      <c r="H4630" t="s">
        <v>82</v>
      </c>
    </row>
    <row r="4631" spans="1:8" x14ac:dyDescent="0.25">
      <c r="A4631" s="1">
        <v>43739</v>
      </c>
      <c r="B4631" t="s">
        <v>147</v>
      </c>
      <c r="C4631" t="s">
        <v>9</v>
      </c>
      <c r="D4631">
        <v>18</v>
      </c>
      <c r="E4631">
        <v>18</v>
      </c>
      <c r="F4631">
        <v>0</v>
      </c>
      <c r="G4631">
        <v>0</v>
      </c>
      <c r="H4631" t="s">
        <v>82</v>
      </c>
    </row>
    <row r="4632" spans="1:8" x14ac:dyDescent="0.25">
      <c r="A4632" s="1">
        <v>43739</v>
      </c>
      <c r="B4632" t="s">
        <v>147</v>
      </c>
      <c r="C4632" t="s">
        <v>10</v>
      </c>
      <c r="D4632">
        <v>21</v>
      </c>
      <c r="E4632">
        <v>21</v>
      </c>
      <c r="F4632">
        <v>0</v>
      </c>
      <c r="G4632">
        <v>0</v>
      </c>
      <c r="H4632" t="s">
        <v>82</v>
      </c>
    </row>
    <row r="4633" spans="1:8" x14ac:dyDescent="0.25">
      <c r="A4633" s="1">
        <v>43739</v>
      </c>
      <c r="B4633" t="s">
        <v>147</v>
      </c>
      <c r="C4633" t="s">
        <v>11</v>
      </c>
      <c r="D4633">
        <v>19</v>
      </c>
      <c r="E4633">
        <v>19</v>
      </c>
      <c r="F4633">
        <v>0</v>
      </c>
      <c r="G4633">
        <v>0</v>
      </c>
      <c r="H4633" t="s">
        <v>82</v>
      </c>
    </row>
    <row r="4634" spans="1:8" x14ac:dyDescent="0.25">
      <c r="A4634" s="1">
        <v>43739</v>
      </c>
      <c r="B4634" t="s">
        <v>147</v>
      </c>
      <c r="C4634" t="s">
        <v>12</v>
      </c>
      <c r="D4634">
        <v>23</v>
      </c>
      <c r="E4634">
        <v>23</v>
      </c>
      <c r="F4634">
        <v>0</v>
      </c>
      <c r="G4634">
        <v>0</v>
      </c>
      <c r="H4634" t="s">
        <v>82</v>
      </c>
    </row>
    <row r="4635" spans="1:8" x14ac:dyDescent="0.25">
      <c r="A4635" s="1">
        <v>43739</v>
      </c>
      <c r="B4635" t="s">
        <v>147</v>
      </c>
      <c r="C4635" t="s">
        <v>13</v>
      </c>
      <c r="D4635">
        <v>73</v>
      </c>
      <c r="E4635">
        <v>73</v>
      </c>
      <c r="F4635">
        <v>0</v>
      </c>
      <c r="G4635">
        <v>0</v>
      </c>
      <c r="H4635" t="s">
        <v>82</v>
      </c>
    </row>
    <row r="4636" spans="1:8" x14ac:dyDescent="0.25">
      <c r="A4636" s="1">
        <v>43739</v>
      </c>
      <c r="B4636" t="s">
        <v>148</v>
      </c>
      <c r="C4636" t="s">
        <v>9</v>
      </c>
      <c r="D4636">
        <v>263</v>
      </c>
      <c r="E4636">
        <v>263</v>
      </c>
      <c r="F4636">
        <v>0</v>
      </c>
      <c r="G4636">
        <v>0</v>
      </c>
      <c r="H4636" t="s">
        <v>82</v>
      </c>
    </row>
    <row r="4637" spans="1:8" x14ac:dyDescent="0.25">
      <c r="A4637" s="1">
        <v>43739</v>
      </c>
      <c r="B4637" t="s">
        <v>148</v>
      </c>
      <c r="C4637" t="s">
        <v>10</v>
      </c>
      <c r="D4637">
        <v>40</v>
      </c>
      <c r="E4637">
        <v>40</v>
      </c>
      <c r="F4637">
        <v>0</v>
      </c>
      <c r="G4637">
        <v>0</v>
      </c>
      <c r="H4637" t="s">
        <v>82</v>
      </c>
    </row>
    <row r="4638" spans="1:8" x14ac:dyDescent="0.25">
      <c r="A4638" s="1">
        <v>43739</v>
      </c>
      <c r="B4638" t="s">
        <v>148</v>
      </c>
      <c r="C4638" t="s">
        <v>11</v>
      </c>
      <c r="D4638">
        <v>114</v>
      </c>
      <c r="E4638">
        <v>114</v>
      </c>
      <c r="F4638">
        <v>0</v>
      </c>
      <c r="G4638">
        <v>0</v>
      </c>
      <c r="H4638" t="s">
        <v>82</v>
      </c>
    </row>
    <row r="4639" spans="1:8" x14ac:dyDescent="0.25">
      <c r="A4639" s="1">
        <v>43739</v>
      </c>
      <c r="B4639" t="s">
        <v>148</v>
      </c>
      <c r="C4639" t="s">
        <v>12</v>
      </c>
      <c r="D4639">
        <v>76</v>
      </c>
      <c r="E4639">
        <v>76</v>
      </c>
      <c r="F4639">
        <v>0</v>
      </c>
      <c r="G4639">
        <v>0</v>
      </c>
      <c r="H4639" t="s">
        <v>82</v>
      </c>
    </row>
    <row r="4640" spans="1:8" x14ac:dyDescent="0.25">
      <c r="A4640" s="1">
        <v>43739</v>
      </c>
      <c r="B4640" t="s">
        <v>148</v>
      </c>
      <c r="C4640" t="s">
        <v>13</v>
      </c>
      <c r="D4640">
        <v>333</v>
      </c>
      <c r="E4640">
        <v>333</v>
      </c>
      <c r="F4640">
        <v>0</v>
      </c>
      <c r="G4640">
        <v>0</v>
      </c>
      <c r="H4640" t="s">
        <v>82</v>
      </c>
    </row>
    <row r="4641" spans="1:8" x14ac:dyDescent="0.25">
      <c r="A4641" s="1">
        <v>43739</v>
      </c>
      <c r="B4641" t="s">
        <v>91</v>
      </c>
      <c r="C4641" t="s">
        <v>9</v>
      </c>
      <c r="D4641">
        <v>636</v>
      </c>
      <c r="E4641">
        <v>636</v>
      </c>
      <c r="F4641">
        <v>0</v>
      </c>
      <c r="G4641">
        <v>0</v>
      </c>
      <c r="H4641" t="s">
        <v>82</v>
      </c>
    </row>
    <row r="4642" spans="1:8" x14ac:dyDescent="0.25">
      <c r="A4642" s="1">
        <v>43739</v>
      </c>
      <c r="B4642" t="s">
        <v>91</v>
      </c>
      <c r="C4642" t="s">
        <v>10</v>
      </c>
      <c r="D4642">
        <v>247</v>
      </c>
      <c r="E4642">
        <v>247</v>
      </c>
      <c r="F4642">
        <v>0</v>
      </c>
      <c r="G4642">
        <v>0</v>
      </c>
      <c r="H4642" t="s">
        <v>82</v>
      </c>
    </row>
    <row r="4643" spans="1:8" x14ac:dyDescent="0.25">
      <c r="A4643" s="1">
        <v>43739</v>
      </c>
      <c r="B4643" t="s">
        <v>91</v>
      </c>
      <c r="C4643" t="s">
        <v>11</v>
      </c>
      <c r="D4643">
        <v>652</v>
      </c>
      <c r="E4643">
        <v>652</v>
      </c>
      <c r="F4643">
        <v>0</v>
      </c>
      <c r="G4643">
        <v>0</v>
      </c>
      <c r="H4643" t="s">
        <v>82</v>
      </c>
    </row>
    <row r="4644" spans="1:8" x14ac:dyDescent="0.25">
      <c r="A4644" s="1">
        <v>43739</v>
      </c>
      <c r="B4644" t="s">
        <v>91</v>
      </c>
      <c r="C4644" t="s">
        <v>12</v>
      </c>
      <c r="D4644">
        <v>1376</v>
      </c>
      <c r="E4644">
        <v>1376</v>
      </c>
      <c r="F4644">
        <v>0</v>
      </c>
      <c r="G4644">
        <v>0</v>
      </c>
      <c r="H4644" t="s">
        <v>82</v>
      </c>
    </row>
    <row r="4645" spans="1:8" x14ac:dyDescent="0.25">
      <c r="A4645" s="1">
        <v>43739</v>
      </c>
      <c r="B4645" t="s">
        <v>91</v>
      </c>
      <c r="C4645" t="s">
        <v>13</v>
      </c>
      <c r="D4645">
        <v>413</v>
      </c>
      <c r="E4645">
        <v>413</v>
      </c>
      <c r="F4645">
        <v>0</v>
      </c>
      <c r="G4645">
        <v>0</v>
      </c>
      <c r="H4645" t="s">
        <v>82</v>
      </c>
    </row>
    <row r="4646" spans="1:8" x14ac:dyDescent="0.25">
      <c r="A4646" s="1">
        <v>43739</v>
      </c>
      <c r="B4646" t="s">
        <v>92</v>
      </c>
      <c r="C4646" t="s">
        <v>9</v>
      </c>
      <c r="D4646">
        <v>645</v>
      </c>
      <c r="E4646">
        <v>645</v>
      </c>
      <c r="F4646">
        <v>0</v>
      </c>
      <c r="G4646">
        <v>0</v>
      </c>
      <c r="H4646" t="s">
        <v>82</v>
      </c>
    </row>
    <row r="4647" spans="1:8" x14ac:dyDescent="0.25">
      <c r="A4647" s="1">
        <v>43739</v>
      </c>
      <c r="B4647" t="s">
        <v>92</v>
      </c>
      <c r="C4647" t="s">
        <v>10</v>
      </c>
      <c r="D4647">
        <v>254</v>
      </c>
      <c r="E4647">
        <v>254</v>
      </c>
      <c r="F4647">
        <v>0</v>
      </c>
      <c r="G4647">
        <v>0</v>
      </c>
      <c r="H4647" t="s">
        <v>82</v>
      </c>
    </row>
    <row r="4648" spans="1:8" x14ac:dyDescent="0.25">
      <c r="A4648" s="1">
        <v>43739</v>
      </c>
      <c r="B4648" t="s">
        <v>92</v>
      </c>
      <c r="C4648" t="s">
        <v>11</v>
      </c>
      <c r="D4648">
        <v>37</v>
      </c>
      <c r="E4648">
        <v>37</v>
      </c>
      <c r="F4648">
        <v>0</v>
      </c>
      <c r="G4648">
        <v>0</v>
      </c>
      <c r="H4648" t="s">
        <v>82</v>
      </c>
    </row>
    <row r="4649" spans="1:8" x14ac:dyDescent="0.25">
      <c r="A4649" s="1">
        <v>43739</v>
      </c>
      <c r="B4649" t="s">
        <v>92</v>
      </c>
      <c r="C4649" t="s">
        <v>12</v>
      </c>
      <c r="D4649">
        <v>17</v>
      </c>
      <c r="E4649">
        <v>17</v>
      </c>
      <c r="F4649">
        <v>0</v>
      </c>
      <c r="G4649">
        <v>0</v>
      </c>
      <c r="H4649" t="s">
        <v>82</v>
      </c>
    </row>
    <row r="4650" spans="1:8" x14ac:dyDescent="0.25">
      <c r="A4650" s="1">
        <v>43739</v>
      </c>
      <c r="B4650" t="s">
        <v>92</v>
      </c>
      <c r="C4650" t="s">
        <v>13</v>
      </c>
      <c r="D4650">
        <v>404</v>
      </c>
      <c r="E4650">
        <v>404</v>
      </c>
      <c r="F4650">
        <v>0</v>
      </c>
      <c r="G4650">
        <v>0</v>
      </c>
      <c r="H4650" t="s">
        <v>82</v>
      </c>
    </row>
    <row r="4651" spans="1:8" x14ac:dyDescent="0.25">
      <c r="A4651" s="1">
        <v>43739</v>
      </c>
      <c r="B4651" t="s">
        <v>155</v>
      </c>
      <c r="C4651" t="s">
        <v>9</v>
      </c>
      <c r="D4651">
        <v>62</v>
      </c>
      <c r="E4651">
        <v>62</v>
      </c>
      <c r="F4651">
        <v>0</v>
      </c>
      <c r="G4651">
        <v>0</v>
      </c>
      <c r="H4651" t="s">
        <v>82</v>
      </c>
    </row>
    <row r="4652" spans="1:8" x14ac:dyDescent="0.25">
      <c r="A4652" s="1">
        <v>43739</v>
      </c>
      <c r="B4652" t="s">
        <v>155</v>
      </c>
      <c r="C4652" t="s">
        <v>10</v>
      </c>
      <c r="D4652">
        <v>44</v>
      </c>
      <c r="E4652">
        <v>44</v>
      </c>
      <c r="F4652">
        <v>0</v>
      </c>
      <c r="G4652">
        <v>0</v>
      </c>
      <c r="H4652" t="s">
        <v>82</v>
      </c>
    </row>
    <row r="4653" spans="1:8" x14ac:dyDescent="0.25">
      <c r="A4653" s="1">
        <v>43739</v>
      </c>
      <c r="B4653" t="s">
        <v>155</v>
      </c>
      <c r="C4653" t="s">
        <v>11</v>
      </c>
      <c r="D4653">
        <v>90</v>
      </c>
      <c r="E4653">
        <v>90</v>
      </c>
      <c r="F4653">
        <v>0</v>
      </c>
      <c r="G4653">
        <v>0</v>
      </c>
      <c r="H4653" t="s">
        <v>82</v>
      </c>
    </row>
    <row r="4654" spans="1:8" x14ac:dyDescent="0.25">
      <c r="A4654" s="1">
        <v>43739</v>
      </c>
      <c r="B4654" t="s">
        <v>155</v>
      </c>
      <c r="C4654" t="s">
        <v>12</v>
      </c>
      <c r="D4654">
        <v>171</v>
      </c>
      <c r="E4654">
        <v>171</v>
      </c>
      <c r="F4654">
        <v>0</v>
      </c>
      <c r="G4654">
        <v>0</v>
      </c>
      <c r="H4654" t="s">
        <v>82</v>
      </c>
    </row>
    <row r="4655" spans="1:8" x14ac:dyDescent="0.25">
      <c r="A4655" s="1">
        <v>43739</v>
      </c>
      <c r="B4655" t="s">
        <v>155</v>
      </c>
      <c r="C4655" t="s">
        <v>13</v>
      </c>
      <c r="D4655">
        <v>497</v>
      </c>
      <c r="E4655">
        <v>497</v>
      </c>
      <c r="F4655">
        <v>0</v>
      </c>
      <c r="G4655">
        <v>0</v>
      </c>
      <c r="H4655" t="s">
        <v>82</v>
      </c>
    </row>
    <row r="4656" spans="1:8" x14ac:dyDescent="0.25">
      <c r="A4656" s="1">
        <v>43739</v>
      </c>
      <c r="B4656" t="s">
        <v>156</v>
      </c>
      <c r="C4656" t="s">
        <v>9</v>
      </c>
      <c r="D4656">
        <v>36</v>
      </c>
      <c r="E4656">
        <v>36</v>
      </c>
      <c r="F4656">
        <v>0</v>
      </c>
      <c r="G4656">
        <v>0</v>
      </c>
      <c r="H4656" t="s">
        <v>82</v>
      </c>
    </row>
    <row r="4657" spans="1:8" x14ac:dyDescent="0.25">
      <c r="A4657" s="1">
        <v>43739</v>
      </c>
      <c r="B4657" t="s">
        <v>156</v>
      </c>
      <c r="C4657" t="s">
        <v>10</v>
      </c>
      <c r="D4657">
        <v>115</v>
      </c>
      <c r="E4657">
        <v>115</v>
      </c>
      <c r="F4657">
        <v>0</v>
      </c>
      <c r="G4657">
        <v>0</v>
      </c>
      <c r="H4657" t="s">
        <v>82</v>
      </c>
    </row>
    <row r="4658" spans="1:8" x14ac:dyDescent="0.25">
      <c r="A4658" s="1">
        <v>43739</v>
      </c>
      <c r="B4658" t="s">
        <v>156</v>
      </c>
      <c r="C4658" t="s">
        <v>11</v>
      </c>
      <c r="D4658">
        <v>175</v>
      </c>
      <c r="E4658">
        <v>175</v>
      </c>
      <c r="F4658">
        <v>0</v>
      </c>
      <c r="G4658">
        <v>0</v>
      </c>
      <c r="H4658" t="s">
        <v>82</v>
      </c>
    </row>
    <row r="4659" spans="1:8" x14ac:dyDescent="0.25">
      <c r="A4659" s="1">
        <v>43739</v>
      </c>
      <c r="B4659" t="s">
        <v>156</v>
      </c>
      <c r="C4659" t="s">
        <v>12</v>
      </c>
      <c r="D4659">
        <v>196</v>
      </c>
      <c r="E4659">
        <v>196</v>
      </c>
      <c r="F4659">
        <v>0</v>
      </c>
      <c r="G4659">
        <v>0</v>
      </c>
      <c r="H4659" t="s">
        <v>82</v>
      </c>
    </row>
    <row r="4660" spans="1:8" x14ac:dyDescent="0.25">
      <c r="A4660" s="1">
        <v>43739</v>
      </c>
      <c r="B4660" t="s">
        <v>156</v>
      </c>
      <c r="C4660" t="s">
        <v>13</v>
      </c>
      <c r="D4660">
        <v>189</v>
      </c>
      <c r="E4660">
        <v>189</v>
      </c>
      <c r="F4660">
        <v>0</v>
      </c>
      <c r="G4660">
        <v>0</v>
      </c>
      <c r="H4660" t="s">
        <v>82</v>
      </c>
    </row>
    <row r="4661" spans="1:8" x14ac:dyDescent="0.25">
      <c r="A4661" s="1">
        <v>43739</v>
      </c>
      <c r="B4661" t="s">
        <v>93</v>
      </c>
      <c r="C4661" t="s">
        <v>9</v>
      </c>
      <c r="D4661">
        <v>69</v>
      </c>
      <c r="E4661">
        <v>69</v>
      </c>
      <c r="F4661">
        <v>0</v>
      </c>
      <c r="G4661">
        <v>0</v>
      </c>
      <c r="H4661" t="s">
        <v>82</v>
      </c>
    </row>
    <row r="4662" spans="1:8" x14ac:dyDescent="0.25">
      <c r="A4662" s="1">
        <v>43739</v>
      </c>
      <c r="B4662" t="s">
        <v>93</v>
      </c>
      <c r="C4662" t="s">
        <v>10</v>
      </c>
      <c r="D4662">
        <v>180</v>
      </c>
      <c r="E4662">
        <v>180</v>
      </c>
      <c r="F4662">
        <v>0</v>
      </c>
      <c r="G4662">
        <v>0</v>
      </c>
      <c r="H4662" t="s">
        <v>82</v>
      </c>
    </row>
    <row r="4663" spans="1:8" x14ac:dyDescent="0.25">
      <c r="A4663" s="1">
        <v>43739</v>
      </c>
      <c r="B4663" t="s">
        <v>93</v>
      </c>
      <c r="C4663" t="s">
        <v>11</v>
      </c>
      <c r="D4663">
        <v>206</v>
      </c>
      <c r="E4663">
        <v>206</v>
      </c>
      <c r="F4663">
        <v>0</v>
      </c>
      <c r="G4663">
        <v>0</v>
      </c>
      <c r="H4663" t="s">
        <v>82</v>
      </c>
    </row>
    <row r="4664" spans="1:8" x14ac:dyDescent="0.25">
      <c r="A4664" s="1">
        <v>43739</v>
      </c>
      <c r="B4664" t="s">
        <v>93</v>
      </c>
      <c r="C4664" t="s">
        <v>12</v>
      </c>
      <c r="D4664">
        <v>297</v>
      </c>
      <c r="E4664">
        <v>297</v>
      </c>
      <c r="F4664">
        <v>0</v>
      </c>
      <c r="G4664">
        <v>0</v>
      </c>
      <c r="H4664" t="s">
        <v>82</v>
      </c>
    </row>
    <row r="4665" spans="1:8" x14ac:dyDescent="0.25">
      <c r="A4665" s="1">
        <v>43739</v>
      </c>
      <c r="B4665" t="s">
        <v>93</v>
      </c>
      <c r="C4665" t="s">
        <v>13</v>
      </c>
      <c r="D4665">
        <v>330</v>
      </c>
      <c r="E4665">
        <v>330</v>
      </c>
      <c r="F4665">
        <v>0</v>
      </c>
      <c r="G4665">
        <v>0</v>
      </c>
      <c r="H4665" t="s">
        <v>82</v>
      </c>
    </row>
    <row r="4666" spans="1:8" x14ac:dyDescent="0.25">
      <c r="A4666" s="1">
        <v>43739</v>
      </c>
      <c r="B4666" t="s">
        <v>157</v>
      </c>
      <c r="C4666" t="s">
        <v>9</v>
      </c>
      <c r="D4666">
        <v>97</v>
      </c>
      <c r="E4666">
        <v>97</v>
      </c>
      <c r="F4666">
        <v>0</v>
      </c>
      <c r="G4666">
        <v>0</v>
      </c>
      <c r="H4666" t="s">
        <v>82</v>
      </c>
    </row>
    <row r="4667" spans="1:8" x14ac:dyDescent="0.25">
      <c r="A4667" s="1">
        <v>43739</v>
      </c>
      <c r="B4667" t="s">
        <v>157</v>
      </c>
      <c r="C4667" t="s">
        <v>10</v>
      </c>
      <c r="D4667">
        <v>24</v>
      </c>
      <c r="E4667">
        <v>24</v>
      </c>
      <c r="F4667">
        <v>0</v>
      </c>
      <c r="G4667">
        <v>0</v>
      </c>
      <c r="H4667" t="s">
        <v>82</v>
      </c>
    </row>
    <row r="4668" spans="1:8" x14ac:dyDescent="0.25">
      <c r="A4668" s="1">
        <v>43739</v>
      </c>
      <c r="B4668" t="s">
        <v>157</v>
      </c>
      <c r="C4668" t="s">
        <v>11</v>
      </c>
      <c r="D4668">
        <v>100</v>
      </c>
      <c r="E4668">
        <v>100</v>
      </c>
      <c r="F4668">
        <v>0</v>
      </c>
      <c r="G4668">
        <v>0</v>
      </c>
      <c r="H4668" t="s">
        <v>82</v>
      </c>
    </row>
    <row r="4669" spans="1:8" x14ac:dyDescent="0.25">
      <c r="A4669" s="1">
        <v>43739</v>
      </c>
      <c r="B4669" t="s">
        <v>157</v>
      </c>
      <c r="C4669" t="s">
        <v>12</v>
      </c>
      <c r="D4669">
        <v>53</v>
      </c>
      <c r="E4669">
        <v>53</v>
      </c>
      <c r="F4669">
        <v>0</v>
      </c>
      <c r="G4669">
        <v>0</v>
      </c>
      <c r="H4669" t="s">
        <v>82</v>
      </c>
    </row>
    <row r="4670" spans="1:8" x14ac:dyDescent="0.25">
      <c r="A4670" s="1">
        <v>43739</v>
      </c>
      <c r="B4670" t="s">
        <v>157</v>
      </c>
      <c r="C4670" t="s">
        <v>13</v>
      </c>
      <c r="D4670">
        <v>165</v>
      </c>
      <c r="E4670">
        <v>165</v>
      </c>
      <c r="F4670">
        <v>0</v>
      </c>
      <c r="G4670">
        <v>0</v>
      </c>
      <c r="H4670" t="s">
        <v>82</v>
      </c>
    </row>
    <row r="4671" spans="1:8" x14ac:dyDescent="0.25">
      <c r="A4671" s="1">
        <v>43739</v>
      </c>
      <c r="B4671" t="s">
        <v>158</v>
      </c>
      <c r="C4671" t="s">
        <v>9</v>
      </c>
      <c r="D4671">
        <v>44</v>
      </c>
      <c r="E4671">
        <v>44</v>
      </c>
      <c r="F4671">
        <v>0</v>
      </c>
      <c r="G4671">
        <v>0</v>
      </c>
      <c r="H4671" t="s">
        <v>82</v>
      </c>
    </row>
    <row r="4672" spans="1:8" x14ac:dyDescent="0.25">
      <c r="A4672" s="1">
        <v>43739</v>
      </c>
      <c r="B4672" t="s">
        <v>158</v>
      </c>
      <c r="C4672" t="s">
        <v>10</v>
      </c>
      <c r="D4672">
        <v>60</v>
      </c>
      <c r="E4672">
        <v>60</v>
      </c>
      <c r="F4672">
        <v>0</v>
      </c>
      <c r="G4672">
        <v>0</v>
      </c>
      <c r="H4672" t="s">
        <v>82</v>
      </c>
    </row>
    <row r="4673" spans="1:8" x14ac:dyDescent="0.25">
      <c r="A4673" s="1">
        <v>43739</v>
      </c>
      <c r="B4673" t="s">
        <v>158</v>
      </c>
      <c r="C4673" t="s">
        <v>11</v>
      </c>
      <c r="D4673">
        <v>66</v>
      </c>
      <c r="E4673">
        <v>66</v>
      </c>
      <c r="F4673">
        <v>0</v>
      </c>
      <c r="G4673">
        <v>0</v>
      </c>
      <c r="H4673" t="s">
        <v>82</v>
      </c>
    </row>
    <row r="4674" spans="1:8" x14ac:dyDescent="0.25">
      <c r="A4674" s="1">
        <v>43739</v>
      </c>
      <c r="B4674" t="s">
        <v>158</v>
      </c>
      <c r="C4674" t="s">
        <v>12</v>
      </c>
      <c r="D4674">
        <v>214</v>
      </c>
      <c r="E4674">
        <v>214</v>
      </c>
      <c r="F4674">
        <v>0</v>
      </c>
      <c r="G4674">
        <v>0</v>
      </c>
      <c r="H4674" t="s">
        <v>82</v>
      </c>
    </row>
    <row r="4675" spans="1:8" x14ac:dyDescent="0.25">
      <c r="A4675" s="1">
        <v>43739</v>
      </c>
      <c r="B4675" t="s">
        <v>158</v>
      </c>
      <c r="C4675" t="s">
        <v>13</v>
      </c>
      <c r="D4675">
        <v>350</v>
      </c>
      <c r="E4675">
        <v>350</v>
      </c>
      <c r="F4675">
        <v>0</v>
      </c>
      <c r="G4675">
        <v>0</v>
      </c>
      <c r="H4675" t="s">
        <v>82</v>
      </c>
    </row>
    <row r="4676" spans="1:8" x14ac:dyDescent="0.25">
      <c r="A4676" s="1">
        <v>43739</v>
      </c>
      <c r="B4676" t="s">
        <v>94</v>
      </c>
      <c r="C4676" t="s">
        <v>9</v>
      </c>
      <c r="D4676">
        <v>988</v>
      </c>
      <c r="E4676">
        <v>988</v>
      </c>
      <c r="F4676">
        <v>0</v>
      </c>
      <c r="G4676">
        <v>0</v>
      </c>
      <c r="H4676" t="s">
        <v>82</v>
      </c>
    </row>
    <row r="4677" spans="1:8" x14ac:dyDescent="0.25">
      <c r="A4677" s="1">
        <v>43739</v>
      </c>
      <c r="B4677" t="s">
        <v>94</v>
      </c>
      <c r="C4677" t="s">
        <v>10</v>
      </c>
      <c r="D4677">
        <v>436</v>
      </c>
      <c r="E4677">
        <v>436</v>
      </c>
      <c r="F4677">
        <v>0</v>
      </c>
      <c r="G4677">
        <v>0</v>
      </c>
      <c r="H4677" t="s">
        <v>82</v>
      </c>
    </row>
    <row r="4678" spans="1:8" x14ac:dyDescent="0.25">
      <c r="A4678" s="1">
        <v>43739</v>
      </c>
      <c r="B4678" t="s">
        <v>94</v>
      </c>
      <c r="C4678" t="s">
        <v>11</v>
      </c>
      <c r="D4678">
        <v>897</v>
      </c>
      <c r="E4678">
        <v>897</v>
      </c>
      <c r="F4678">
        <v>0</v>
      </c>
      <c r="G4678">
        <v>0</v>
      </c>
      <c r="H4678" t="s">
        <v>82</v>
      </c>
    </row>
    <row r="4679" spans="1:8" x14ac:dyDescent="0.25">
      <c r="A4679" s="1">
        <v>43739</v>
      </c>
      <c r="B4679" t="s">
        <v>94</v>
      </c>
      <c r="C4679" t="s">
        <v>12</v>
      </c>
      <c r="D4679">
        <v>464</v>
      </c>
      <c r="E4679">
        <v>464</v>
      </c>
      <c r="F4679">
        <v>0</v>
      </c>
      <c r="G4679">
        <v>0</v>
      </c>
      <c r="H4679" t="s">
        <v>82</v>
      </c>
    </row>
    <row r="4680" spans="1:8" x14ac:dyDescent="0.25">
      <c r="A4680" s="1">
        <v>43739</v>
      </c>
      <c r="B4680" t="s">
        <v>94</v>
      </c>
      <c r="C4680" t="s">
        <v>13</v>
      </c>
      <c r="D4680">
        <v>1060</v>
      </c>
      <c r="E4680">
        <v>1060</v>
      </c>
      <c r="F4680">
        <v>0</v>
      </c>
      <c r="G4680">
        <v>0</v>
      </c>
      <c r="H4680" t="s">
        <v>82</v>
      </c>
    </row>
    <row r="4681" spans="1:8" x14ac:dyDescent="0.25">
      <c r="A4681" s="1">
        <v>43739</v>
      </c>
      <c r="B4681" t="s">
        <v>159</v>
      </c>
      <c r="C4681" t="s">
        <v>9</v>
      </c>
      <c r="D4681">
        <v>33</v>
      </c>
      <c r="E4681">
        <v>33</v>
      </c>
      <c r="F4681">
        <v>0</v>
      </c>
      <c r="G4681">
        <v>0</v>
      </c>
      <c r="H4681" t="s">
        <v>82</v>
      </c>
    </row>
    <row r="4682" spans="1:8" x14ac:dyDescent="0.25">
      <c r="A4682" s="1">
        <v>43739</v>
      </c>
      <c r="B4682" t="s">
        <v>159</v>
      </c>
      <c r="C4682" t="s">
        <v>10</v>
      </c>
      <c r="D4682">
        <v>65</v>
      </c>
      <c r="E4682">
        <v>65</v>
      </c>
      <c r="F4682">
        <v>0</v>
      </c>
      <c r="G4682">
        <v>0</v>
      </c>
      <c r="H4682" t="s">
        <v>82</v>
      </c>
    </row>
    <row r="4683" spans="1:8" x14ac:dyDescent="0.25">
      <c r="A4683" s="1">
        <v>43739</v>
      </c>
      <c r="B4683" t="s">
        <v>159</v>
      </c>
      <c r="C4683" t="s">
        <v>11</v>
      </c>
      <c r="D4683">
        <v>31</v>
      </c>
      <c r="E4683">
        <v>31</v>
      </c>
      <c r="F4683">
        <v>0</v>
      </c>
      <c r="G4683">
        <v>0</v>
      </c>
      <c r="H4683" t="s">
        <v>82</v>
      </c>
    </row>
    <row r="4684" spans="1:8" x14ac:dyDescent="0.25">
      <c r="A4684" s="1">
        <v>43739</v>
      </c>
      <c r="B4684" t="s">
        <v>159</v>
      </c>
      <c r="C4684" t="s">
        <v>12</v>
      </c>
      <c r="D4684">
        <v>101</v>
      </c>
      <c r="E4684">
        <v>101</v>
      </c>
      <c r="F4684">
        <v>0</v>
      </c>
      <c r="G4684">
        <v>0</v>
      </c>
      <c r="H4684" t="s">
        <v>82</v>
      </c>
    </row>
    <row r="4685" spans="1:8" x14ac:dyDescent="0.25">
      <c r="A4685" s="1">
        <v>43739</v>
      </c>
      <c r="B4685" t="s">
        <v>159</v>
      </c>
      <c r="C4685" t="s">
        <v>13</v>
      </c>
      <c r="D4685">
        <v>141</v>
      </c>
      <c r="E4685">
        <v>141</v>
      </c>
      <c r="F4685">
        <v>0</v>
      </c>
      <c r="G4685">
        <v>0</v>
      </c>
      <c r="H4685" t="s">
        <v>82</v>
      </c>
    </row>
    <row r="4686" spans="1:8" x14ac:dyDescent="0.25">
      <c r="A4686" s="1">
        <v>43739</v>
      </c>
      <c r="B4686" t="s">
        <v>95</v>
      </c>
      <c r="C4686" t="s">
        <v>9</v>
      </c>
      <c r="D4686">
        <v>44</v>
      </c>
      <c r="E4686">
        <v>44</v>
      </c>
      <c r="F4686">
        <v>0</v>
      </c>
      <c r="G4686">
        <v>0</v>
      </c>
      <c r="H4686" t="s">
        <v>82</v>
      </c>
    </row>
    <row r="4687" spans="1:8" x14ac:dyDescent="0.25">
      <c r="A4687" s="1">
        <v>43739</v>
      </c>
      <c r="B4687" t="s">
        <v>95</v>
      </c>
      <c r="C4687" t="s">
        <v>10</v>
      </c>
      <c r="D4687">
        <v>60</v>
      </c>
      <c r="E4687">
        <v>60</v>
      </c>
      <c r="F4687">
        <v>0</v>
      </c>
      <c r="G4687">
        <v>0</v>
      </c>
      <c r="H4687" t="s">
        <v>82</v>
      </c>
    </row>
    <row r="4688" spans="1:8" x14ac:dyDescent="0.25">
      <c r="A4688" s="1">
        <v>43739</v>
      </c>
      <c r="B4688" t="s">
        <v>95</v>
      </c>
      <c r="C4688" t="s">
        <v>11</v>
      </c>
      <c r="D4688">
        <v>66</v>
      </c>
      <c r="E4688">
        <v>66</v>
      </c>
      <c r="F4688">
        <v>0</v>
      </c>
      <c r="G4688">
        <v>0</v>
      </c>
      <c r="H4688" t="s">
        <v>82</v>
      </c>
    </row>
    <row r="4689" spans="1:8" x14ac:dyDescent="0.25">
      <c r="A4689" s="1">
        <v>43739</v>
      </c>
      <c r="B4689" t="s">
        <v>95</v>
      </c>
      <c r="C4689" t="s">
        <v>12</v>
      </c>
      <c r="D4689">
        <v>214</v>
      </c>
      <c r="E4689">
        <v>214</v>
      </c>
      <c r="F4689">
        <v>0</v>
      </c>
      <c r="G4689">
        <v>0</v>
      </c>
      <c r="H4689" t="s">
        <v>82</v>
      </c>
    </row>
    <row r="4690" spans="1:8" x14ac:dyDescent="0.25">
      <c r="A4690" s="1">
        <v>43739</v>
      </c>
      <c r="B4690" t="s">
        <v>95</v>
      </c>
      <c r="C4690" t="s">
        <v>13</v>
      </c>
      <c r="D4690">
        <v>350</v>
      </c>
      <c r="E4690">
        <v>350</v>
      </c>
      <c r="F4690">
        <v>0</v>
      </c>
      <c r="G4690">
        <v>0</v>
      </c>
      <c r="H4690" t="s">
        <v>82</v>
      </c>
    </row>
    <row r="4691" spans="1:8" x14ac:dyDescent="0.25">
      <c r="A4691" s="1">
        <v>43739</v>
      </c>
      <c r="B4691" t="s">
        <v>96</v>
      </c>
      <c r="C4691" t="s">
        <v>9</v>
      </c>
      <c r="D4691">
        <v>453</v>
      </c>
      <c r="E4691">
        <v>453</v>
      </c>
      <c r="F4691">
        <v>0</v>
      </c>
      <c r="G4691">
        <v>0</v>
      </c>
      <c r="H4691" t="s">
        <v>82</v>
      </c>
    </row>
    <row r="4692" spans="1:8" x14ac:dyDescent="0.25">
      <c r="A4692" s="1">
        <v>43739</v>
      </c>
      <c r="B4692" t="s">
        <v>96</v>
      </c>
      <c r="C4692" t="s">
        <v>10</v>
      </c>
      <c r="D4692">
        <v>223</v>
      </c>
      <c r="E4692">
        <v>223</v>
      </c>
      <c r="F4692">
        <v>0</v>
      </c>
      <c r="G4692">
        <v>0</v>
      </c>
      <c r="H4692" t="s">
        <v>82</v>
      </c>
    </row>
    <row r="4693" spans="1:8" x14ac:dyDescent="0.25">
      <c r="A4693" s="1">
        <v>43739</v>
      </c>
      <c r="B4693" t="s">
        <v>96</v>
      </c>
      <c r="C4693" t="s">
        <v>11</v>
      </c>
      <c r="D4693">
        <v>167</v>
      </c>
      <c r="E4693">
        <v>167</v>
      </c>
      <c r="F4693">
        <v>0</v>
      </c>
      <c r="G4693">
        <v>0</v>
      </c>
      <c r="H4693" t="s">
        <v>82</v>
      </c>
    </row>
    <row r="4694" spans="1:8" x14ac:dyDescent="0.25">
      <c r="A4694" s="1">
        <v>43739</v>
      </c>
      <c r="B4694" t="s">
        <v>96</v>
      </c>
      <c r="C4694" t="s">
        <v>12</v>
      </c>
      <c r="D4694">
        <v>95</v>
      </c>
      <c r="E4694">
        <v>95</v>
      </c>
      <c r="F4694">
        <v>0</v>
      </c>
      <c r="G4694">
        <v>0</v>
      </c>
      <c r="H4694" t="s">
        <v>82</v>
      </c>
    </row>
    <row r="4695" spans="1:8" x14ac:dyDescent="0.25">
      <c r="A4695" s="1">
        <v>43739</v>
      </c>
      <c r="B4695" t="s">
        <v>96</v>
      </c>
      <c r="C4695" t="s">
        <v>13</v>
      </c>
      <c r="D4695">
        <v>739</v>
      </c>
      <c r="E4695">
        <v>739</v>
      </c>
      <c r="F4695">
        <v>0</v>
      </c>
      <c r="G4695">
        <v>0</v>
      </c>
      <c r="H4695" t="s">
        <v>82</v>
      </c>
    </row>
    <row r="4696" spans="1:8" x14ac:dyDescent="0.25">
      <c r="A4696" s="1">
        <v>43739</v>
      </c>
      <c r="B4696" t="s">
        <v>161</v>
      </c>
      <c r="C4696" t="s">
        <v>9</v>
      </c>
      <c r="D4696">
        <v>388</v>
      </c>
      <c r="E4696">
        <v>388</v>
      </c>
      <c r="F4696">
        <v>0</v>
      </c>
      <c r="G4696">
        <v>0</v>
      </c>
      <c r="H4696" t="s">
        <v>82</v>
      </c>
    </row>
    <row r="4697" spans="1:8" x14ac:dyDescent="0.25">
      <c r="A4697" s="1">
        <v>43739</v>
      </c>
      <c r="B4697" t="s">
        <v>161</v>
      </c>
      <c r="C4697" t="s">
        <v>10</v>
      </c>
      <c r="D4697">
        <v>31</v>
      </c>
      <c r="E4697">
        <v>31</v>
      </c>
      <c r="F4697">
        <v>0</v>
      </c>
      <c r="G4697">
        <v>0</v>
      </c>
      <c r="H4697" t="s">
        <v>82</v>
      </c>
    </row>
    <row r="4698" spans="1:8" x14ac:dyDescent="0.25">
      <c r="A4698" s="1">
        <v>43739</v>
      </c>
      <c r="B4698" t="s">
        <v>161</v>
      </c>
      <c r="C4698" t="s">
        <v>11</v>
      </c>
      <c r="D4698">
        <v>60</v>
      </c>
      <c r="E4698">
        <v>60</v>
      </c>
      <c r="F4698">
        <v>0</v>
      </c>
      <c r="G4698">
        <v>0</v>
      </c>
      <c r="H4698" t="s">
        <v>82</v>
      </c>
    </row>
    <row r="4699" spans="1:8" x14ac:dyDescent="0.25">
      <c r="A4699" s="1">
        <v>43739</v>
      </c>
      <c r="B4699" t="s">
        <v>161</v>
      </c>
      <c r="C4699" t="s">
        <v>12</v>
      </c>
      <c r="D4699">
        <v>30</v>
      </c>
      <c r="E4699">
        <v>30</v>
      </c>
      <c r="F4699">
        <v>0</v>
      </c>
      <c r="G4699">
        <v>0</v>
      </c>
      <c r="H4699" t="s">
        <v>82</v>
      </c>
    </row>
    <row r="4700" spans="1:8" x14ac:dyDescent="0.25">
      <c r="A4700" s="1">
        <v>43739</v>
      </c>
      <c r="B4700" t="s">
        <v>161</v>
      </c>
      <c r="C4700" t="s">
        <v>13</v>
      </c>
      <c r="D4700">
        <v>169</v>
      </c>
      <c r="E4700">
        <v>169</v>
      </c>
      <c r="F4700">
        <v>0</v>
      </c>
      <c r="G4700">
        <v>0</v>
      </c>
      <c r="H4700" t="s">
        <v>82</v>
      </c>
    </row>
    <row r="4701" spans="1:8" x14ac:dyDescent="0.25">
      <c r="A4701" s="1">
        <v>43770</v>
      </c>
      <c r="B4701" t="s">
        <v>80</v>
      </c>
      <c r="C4701" t="s">
        <v>9</v>
      </c>
      <c r="D4701">
        <v>4938</v>
      </c>
      <c r="E4701">
        <v>4938</v>
      </c>
      <c r="F4701">
        <v>0</v>
      </c>
      <c r="G4701">
        <v>0</v>
      </c>
      <c r="H4701" t="s">
        <v>82</v>
      </c>
    </row>
    <row r="4702" spans="1:8" x14ac:dyDescent="0.25">
      <c r="A4702" s="1">
        <v>43770</v>
      </c>
      <c r="B4702" t="s">
        <v>80</v>
      </c>
      <c r="C4702" t="s">
        <v>10</v>
      </c>
      <c r="D4702">
        <v>3000</v>
      </c>
      <c r="E4702">
        <v>3000</v>
      </c>
      <c r="F4702">
        <v>0</v>
      </c>
      <c r="G4702">
        <v>0</v>
      </c>
      <c r="H4702" t="s">
        <v>82</v>
      </c>
    </row>
    <row r="4703" spans="1:8" x14ac:dyDescent="0.25">
      <c r="A4703" s="1">
        <v>43770</v>
      </c>
      <c r="B4703" t="s">
        <v>80</v>
      </c>
      <c r="C4703" t="s">
        <v>11</v>
      </c>
      <c r="D4703">
        <v>2979</v>
      </c>
      <c r="E4703">
        <v>2979</v>
      </c>
      <c r="F4703">
        <v>0</v>
      </c>
      <c r="G4703">
        <v>0</v>
      </c>
      <c r="H4703" t="s">
        <v>82</v>
      </c>
    </row>
    <row r="4704" spans="1:8" x14ac:dyDescent="0.25">
      <c r="A4704" s="1">
        <v>43770</v>
      </c>
      <c r="B4704" t="s">
        <v>80</v>
      </c>
      <c r="C4704" t="s">
        <v>12</v>
      </c>
      <c r="D4704">
        <v>3082</v>
      </c>
      <c r="E4704">
        <v>3082</v>
      </c>
      <c r="F4704">
        <v>0</v>
      </c>
      <c r="G4704">
        <v>0</v>
      </c>
      <c r="H4704" t="s">
        <v>82</v>
      </c>
    </row>
    <row r="4705" spans="1:8" x14ac:dyDescent="0.25">
      <c r="A4705" s="1">
        <v>43770</v>
      </c>
      <c r="B4705" t="s">
        <v>80</v>
      </c>
      <c r="C4705" t="s">
        <v>13</v>
      </c>
      <c r="D4705">
        <v>5093</v>
      </c>
      <c r="E4705">
        <v>5093</v>
      </c>
      <c r="F4705">
        <v>0</v>
      </c>
      <c r="G4705">
        <v>0</v>
      </c>
      <c r="H4705" t="s">
        <v>82</v>
      </c>
    </row>
    <row r="4706" spans="1:8" x14ac:dyDescent="0.25">
      <c r="A4706" s="1">
        <v>43770</v>
      </c>
      <c r="B4706" t="s">
        <v>145</v>
      </c>
      <c r="C4706" t="s">
        <v>9</v>
      </c>
      <c r="D4706">
        <v>164</v>
      </c>
      <c r="E4706">
        <v>164</v>
      </c>
      <c r="F4706">
        <v>0</v>
      </c>
      <c r="G4706">
        <v>0</v>
      </c>
      <c r="H4706" t="s">
        <v>82</v>
      </c>
    </row>
    <row r="4707" spans="1:8" x14ac:dyDescent="0.25">
      <c r="A4707" s="1">
        <v>43770</v>
      </c>
      <c r="B4707" t="s">
        <v>145</v>
      </c>
      <c r="C4707" t="s">
        <v>10</v>
      </c>
      <c r="D4707">
        <v>133</v>
      </c>
      <c r="E4707">
        <v>133</v>
      </c>
      <c r="F4707">
        <v>0</v>
      </c>
      <c r="G4707">
        <v>0</v>
      </c>
      <c r="H4707" t="s">
        <v>82</v>
      </c>
    </row>
    <row r="4708" spans="1:8" x14ac:dyDescent="0.25">
      <c r="A4708" s="1">
        <v>43770</v>
      </c>
      <c r="B4708" t="s">
        <v>145</v>
      </c>
      <c r="C4708" t="s">
        <v>11</v>
      </c>
      <c r="D4708">
        <v>34</v>
      </c>
      <c r="E4708">
        <v>34</v>
      </c>
      <c r="F4708">
        <v>0</v>
      </c>
      <c r="G4708">
        <v>0</v>
      </c>
      <c r="H4708" t="s">
        <v>82</v>
      </c>
    </row>
    <row r="4709" spans="1:8" x14ac:dyDescent="0.25">
      <c r="A4709" s="1">
        <v>43770</v>
      </c>
      <c r="B4709" t="s">
        <v>145</v>
      </c>
      <c r="C4709" t="s">
        <v>12</v>
      </c>
      <c r="D4709">
        <v>18</v>
      </c>
      <c r="E4709">
        <v>18</v>
      </c>
      <c r="F4709">
        <v>0</v>
      </c>
      <c r="G4709">
        <v>0</v>
      </c>
      <c r="H4709" t="s">
        <v>82</v>
      </c>
    </row>
    <row r="4710" spans="1:8" x14ac:dyDescent="0.25">
      <c r="A4710" s="1">
        <v>43770</v>
      </c>
      <c r="B4710" t="s">
        <v>145</v>
      </c>
      <c r="C4710" t="s">
        <v>13</v>
      </c>
      <c r="D4710">
        <v>348</v>
      </c>
      <c r="E4710">
        <v>348</v>
      </c>
      <c r="F4710">
        <v>0</v>
      </c>
      <c r="G4710">
        <v>0</v>
      </c>
      <c r="H4710" t="s">
        <v>82</v>
      </c>
    </row>
    <row r="4711" spans="1:8" x14ac:dyDescent="0.25">
      <c r="A4711" s="1">
        <v>43770</v>
      </c>
      <c r="B4711" t="s">
        <v>85</v>
      </c>
      <c r="C4711" t="s">
        <v>9</v>
      </c>
      <c r="D4711">
        <v>1174</v>
      </c>
      <c r="E4711">
        <v>1174</v>
      </c>
      <c r="F4711">
        <v>0</v>
      </c>
      <c r="G4711">
        <v>0</v>
      </c>
      <c r="H4711" t="s">
        <v>82</v>
      </c>
    </row>
    <row r="4712" spans="1:8" x14ac:dyDescent="0.25">
      <c r="A4712" s="1">
        <v>43770</v>
      </c>
      <c r="B4712" t="s">
        <v>85</v>
      </c>
      <c r="C4712" t="s">
        <v>10</v>
      </c>
      <c r="D4712">
        <v>1062</v>
      </c>
      <c r="E4712">
        <v>1062</v>
      </c>
      <c r="F4712">
        <v>0</v>
      </c>
      <c r="G4712">
        <v>0</v>
      </c>
      <c r="H4712" t="s">
        <v>82</v>
      </c>
    </row>
    <row r="4713" spans="1:8" x14ac:dyDescent="0.25">
      <c r="A4713" s="1">
        <v>43770</v>
      </c>
      <c r="B4713" t="s">
        <v>85</v>
      </c>
      <c r="C4713" t="s">
        <v>11</v>
      </c>
      <c r="D4713">
        <v>262</v>
      </c>
      <c r="E4713">
        <v>262</v>
      </c>
      <c r="F4713">
        <v>0</v>
      </c>
      <c r="G4713">
        <v>0</v>
      </c>
      <c r="H4713" t="s">
        <v>82</v>
      </c>
    </row>
    <row r="4714" spans="1:8" x14ac:dyDescent="0.25">
      <c r="A4714" s="1">
        <v>43770</v>
      </c>
      <c r="B4714" t="s">
        <v>85</v>
      </c>
      <c r="C4714" t="s">
        <v>12</v>
      </c>
      <c r="D4714">
        <v>88</v>
      </c>
      <c r="E4714">
        <v>88</v>
      </c>
      <c r="F4714">
        <v>0</v>
      </c>
      <c r="G4714">
        <v>0</v>
      </c>
      <c r="H4714" t="s">
        <v>82</v>
      </c>
    </row>
    <row r="4715" spans="1:8" x14ac:dyDescent="0.25">
      <c r="A4715" s="1">
        <v>43770</v>
      </c>
      <c r="B4715" t="s">
        <v>85</v>
      </c>
      <c r="C4715" t="s">
        <v>13</v>
      </c>
      <c r="D4715">
        <v>810</v>
      </c>
      <c r="E4715">
        <v>810</v>
      </c>
      <c r="F4715">
        <v>0</v>
      </c>
      <c r="G4715">
        <v>0</v>
      </c>
      <c r="H4715" t="s">
        <v>82</v>
      </c>
    </row>
    <row r="4716" spans="1:8" x14ac:dyDescent="0.25">
      <c r="A4716" s="1">
        <v>43770</v>
      </c>
      <c r="B4716" t="s">
        <v>86</v>
      </c>
      <c r="C4716" t="s">
        <v>9</v>
      </c>
      <c r="D4716">
        <v>610</v>
      </c>
      <c r="E4716">
        <v>610</v>
      </c>
      <c r="F4716">
        <v>0</v>
      </c>
      <c r="G4716">
        <v>0</v>
      </c>
      <c r="H4716" t="s">
        <v>82</v>
      </c>
    </row>
    <row r="4717" spans="1:8" x14ac:dyDescent="0.25">
      <c r="A4717" s="1">
        <v>43770</v>
      </c>
      <c r="B4717" t="s">
        <v>86</v>
      </c>
      <c r="C4717" t="s">
        <v>10</v>
      </c>
      <c r="D4717">
        <v>677</v>
      </c>
      <c r="E4717">
        <v>677</v>
      </c>
      <c r="F4717">
        <v>0</v>
      </c>
      <c r="G4717">
        <v>0</v>
      </c>
      <c r="H4717" t="s">
        <v>82</v>
      </c>
    </row>
    <row r="4718" spans="1:8" x14ac:dyDescent="0.25">
      <c r="A4718" s="1">
        <v>43770</v>
      </c>
      <c r="B4718" t="s">
        <v>86</v>
      </c>
      <c r="C4718" t="s">
        <v>11</v>
      </c>
      <c r="D4718">
        <v>759</v>
      </c>
      <c r="E4718">
        <v>759</v>
      </c>
      <c r="F4718">
        <v>0</v>
      </c>
      <c r="G4718">
        <v>0</v>
      </c>
      <c r="H4718" t="s">
        <v>82</v>
      </c>
    </row>
    <row r="4719" spans="1:8" x14ac:dyDescent="0.25">
      <c r="A4719" s="1">
        <v>43770</v>
      </c>
      <c r="B4719" t="s">
        <v>86</v>
      </c>
      <c r="C4719" t="s">
        <v>12</v>
      </c>
      <c r="D4719">
        <v>457</v>
      </c>
      <c r="E4719">
        <v>457</v>
      </c>
      <c r="F4719">
        <v>0</v>
      </c>
      <c r="G4719">
        <v>0</v>
      </c>
      <c r="H4719" t="s">
        <v>82</v>
      </c>
    </row>
    <row r="4720" spans="1:8" x14ac:dyDescent="0.25">
      <c r="A4720" s="1">
        <v>43770</v>
      </c>
      <c r="B4720" t="s">
        <v>86</v>
      </c>
      <c r="C4720" t="s">
        <v>13</v>
      </c>
      <c r="D4720">
        <v>528</v>
      </c>
      <c r="E4720">
        <v>528</v>
      </c>
      <c r="F4720">
        <v>0</v>
      </c>
      <c r="G4720">
        <v>0</v>
      </c>
      <c r="H4720" t="s">
        <v>82</v>
      </c>
    </row>
    <row r="4721" spans="1:8" x14ac:dyDescent="0.25">
      <c r="A4721" s="1">
        <v>43770</v>
      </c>
      <c r="B4721" t="s">
        <v>88</v>
      </c>
      <c r="C4721" t="s">
        <v>9</v>
      </c>
      <c r="D4721">
        <v>472</v>
      </c>
      <c r="E4721">
        <v>472</v>
      </c>
      <c r="F4721">
        <v>0</v>
      </c>
      <c r="G4721">
        <v>0</v>
      </c>
      <c r="H4721" t="s">
        <v>82</v>
      </c>
    </row>
    <row r="4722" spans="1:8" x14ac:dyDescent="0.25">
      <c r="A4722" s="1">
        <v>43770</v>
      </c>
      <c r="B4722" t="s">
        <v>88</v>
      </c>
      <c r="C4722" t="s">
        <v>10</v>
      </c>
      <c r="D4722">
        <v>47</v>
      </c>
      <c r="E4722">
        <v>47</v>
      </c>
      <c r="F4722">
        <v>0</v>
      </c>
      <c r="G4722">
        <v>0</v>
      </c>
      <c r="H4722" t="s">
        <v>82</v>
      </c>
    </row>
    <row r="4723" spans="1:8" x14ac:dyDescent="0.25">
      <c r="A4723" s="1">
        <v>43770</v>
      </c>
      <c r="B4723" t="s">
        <v>88</v>
      </c>
      <c r="C4723" t="s">
        <v>11</v>
      </c>
      <c r="D4723">
        <v>145</v>
      </c>
      <c r="E4723">
        <v>145</v>
      </c>
      <c r="F4723">
        <v>0</v>
      </c>
      <c r="G4723">
        <v>0</v>
      </c>
      <c r="H4723" t="s">
        <v>82</v>
      </c>
    </row>
    <row r="4724" spans="1:8" x14ac:dyDescent="0.25">
      <c r="A4724" s="1">
        <v>43770</v>
      </c>
      <c r="B4724" t="s">
        <v>88</v>
      </c>
      <c r="C4724" t="s">
        <v>12</v>
      </c>
      <c r="D4724">
        <v>91</v>
      </c>
      <c r="E4724">
        <v>91</v>
      </c>
      <c r="F4724">
        <v>0</v>
      </c>
      <c r="G4724">
        <v>0</v>
      </c>
      <c r="H4724" t="s">
        <v>82</v>
      </c>
    </row>
    <row r="4725" spans="1:8" x14ac:dyDescent="0.25">
      <c r="A4725" s="1">
        <v>43770</v>
      </c>
      <c r="B4725" t="s">
        <v>88</v>
      </c>
      <c r="C4725" t="s">
        <v>13</v>
      </c>
      <c r="D4725">
        <v>255</v>
      </c>
      <c r="E4725">
        <v>255</v>
      </c>
      <c r="F4725">
        <v>0</v>
      </c>
      <c r="G4725">
        <v>0</v>
      </c>
      <c r="H4725" t="s">
        <v>82</v>
      </c>
    </row>
    <row r="4726" spans="1:8" x14ac:dyDescent="0.25">
      <c r="A4726" s="1">
        <v>43770</v>
      </c>
      <c r="B4726" t="s">
        <v>89</v>
      </c>
      <c r="C4726" t="s">
        <v>9</v>
      </c>
      <c r="D4726">
        <v>77</v>
      </c>
      <c r="E4726">
        <v>77</v>
      </c>
      <c r="F4726">
        <v>0</v>
      </c>
      <c r="G4726">
        <v>0</v>
      </c>
      <c r="H4726" t="s">
        <v>82</v>
      </c>
    </row>
    <row r="4727" spans="1:8" x14ac:dyDescent="0.25">
      <c r="A4727" s="1">
        <v>43770</v>
      </c>
      <c r="B4727" t="s">
        <v>89</v>
      </c>
      <c r="C4727" t="s">
        <v>10</v>
      </c>
      <c r="D4727">
        <v>64</v>
      </c>
      <c r="E4727">
        <v>64</v>
      </c>
      <c r="F4727">
        <v>0</v>
      </c>
      <c r="G4727">
        <v>0</v>
      </c>
      <c r="H4727" t="s">
        <v>82</v>
      </c>
    </row>
    <row r="4728" spans="1:8" x14ac:dyDescent="0.25">
      <c r="A4728" s="1">
        <v>43770</v>
      </c>
      <c r="B4728" t="s">
        <v>89</v>
      </c>
      <c r="C4728" t="s">
        <v>11</v>
      </c>
      <c r="D4728">
        <v>84</v>
      </c>
      <c r="E4728">
        <v>84</v>
      </c>
      <c r="F4728">
        <v>0</v>
      </c>
      <c r="G4728">
        <v>0</v>
      </c>
      <c r="H4728" t="s">
        <v>82</v>
      </c>
    </row>
    <row r="4729" spans="1:8" x14ac:dyDescent="0.25">
      <c r="A4729" s="1">
        <v>43770</v>
      </c>
      <c r="B4729" t="s">
        <v>89</v>
      </c>
      <c r="C4729" t="s">
        <v>12</v>
      </c>
      <c r="D4729">
        <v>216</v>
      </c>
      <c r="E4729">
        <v>216</v>
      </c>
      <c r="F4729">
        <v>0</v>
      </c>
      <c r="G4729">
        <v>0</v>
      </c>
      <c r="H4729" t="s">
        <v>82</v>
      </c>
    </row>
    <row r="4730" spans="1:8" x14ac:dyDescent="0.25">
      <c r="A4730" s="1">
        <v>43770</v>
      </c>
      <c r="B4730" t="s">
        <v>89</v>
      </c>
      <c r="C4730" t="s">
        <v>13</v>
      </c>
      <c r="D4730">
        <v>550</v>
      </c>
      <c r="E4730">
        <v>550</v>
      </c>
      <c r="F4730">
        <v>0</v>
      </c>
      <c r="G4730">
        <v>0</v>
      </c>
      <c r="H4730" t="s">
        <v>82</v>
      </c>
    </row>
    <row r="4731" spans="1:8" x14ac:dyDescent="0.25">
      <c r="A4731" s="1">
        <v>43770</v>
      </c>
      <c r="B4731" t="s">
        <v>147</v>
      </c>
      <c r="C4731" t="s">
        <v>9</v>
      </c>
      <c r="D4731">
        <v>7</v>
      </c>
      <c r="E4731">
        <v>7</v>
      </c>
      <c r="F4731">
        <v>0</v>
      </c>
      <c r="G4731">
        <v>0</v>
      </c>
      <c r="H4731" t="s">
        <v>82</v>
      </c>
    </row>
    <row r="4732" spans="1:8" x14ac:dyDescent="0.25">
      <c r="A4732" s="1">
        <v>43770</v>
      </c>
      <c r="B4732" t="s">
        <v>147</v>
      </c>
      <c r="C4732" t="s">
        <v>10</v>
      </c>
      <c r="D4732">
        <v>24</v>
      </c>
      <c r="E4732">
        <v>24</v>
      </c>
      <c r="F4732">
        <v>0</v>
      </c>
      <c r="G4732">
        <v>0</v>
      </c>
      <c r="H4732" t="s">
        <v>82</v>
      </c>
    </row>
    <row r="4733" spans="1:8" x14ac:dyDescent="0.25">
      <c r="A4733" s="1">
        <v>43770</v>
      </c>
      <c r="B4733" t="s">
        <v>147</v>
      </c>
      <c r="C4733" t="s">
        <v>11</v>
      </c>
      <c r="D4733">
        <v>19</v>
      </c>
      <c r="E4733">
        <v>19</v>
      </c>
      <c r="F4733">
        <v>0</v>
      </c>
      <c r="G4733">
        <v>0</v>
      </c>
      <c r="H4733" t="s">
        <v>82</v>
      </c>
    </row>
    <row r="4734" spans="1:8" x14ac:dyDescent="0.25">
      <c r="A4734" s="1">
        <v>43770</v>
      </c>
      <c r="B4734" t="s">
        <v>147</v>
      </c>
      <c r="C4734" t="s">
        <v>12</v>
      </c>
      <c r="D4734">
        <v>18</v>
      </c>
      <c r="E4734">
        <v>18</v>
      </c>
      <c r="F4734">
        <v>0</v>
      </c>
      <c r="G4734">
        <v>0</v>
      </c>
      <c r="H4734" t="s">
        <v>82</v>
      </c>
    </row>
    <row r="4735" spans="1:8" x14ac:dyDescent="0.25">
      <c r="A4735" s="1">
        <v>43770</v>
      </c>
      <c r="B4735" t="s">
        <v>147</v>
      </c>
      <c r="C4735" t="s">
        <v>13</v>
      </c>
      <c r="D4735">
        <v>63</v>
      </c>
      <c r="E4735">
        <v>63</v>
      </c>
      <c r="F4735">
        <v>0</v>
      </c>
      <c r="G4735">
        <v>0</v>
      </c>
      <c r="H4735" t="s">
        <v>82</v>
      </c>
    </row>
    <row r="4736" spans="1:8" x14ac:dyDescent="0.25">
      <c r="A4736" s="1">
        <v>43770</v>
      </c>
      <c r="B4736" t="s">
        <v>148</v>
      </c>
      <c r="C4736" t="s">
        <v>9</v>
      </c>
      <c r="D4736">
        <v>215</v>
      </c>
      <c r="E4736">
        <v>215</v>
      </c>
      <c r="F4736">
        <v>0</v>
      </c>
      <c r="G4736">
        <v>0</v>
      </c>
      <c r="H4736" t="s">
        <v>82</v>
      </c>
    </row>
    <row r="4737" spans="1:8" x14ac:dyDescent="0.25">
      <c r="A4737" s="1">
        <v>43770</v>
      </c>
      <c r="B4737" t="s">
        <v>148</v>
      </c>
      <c r="C4737" t="s">
        <v>10</v>
      </c>
      <c r="D4737">
        <v>23</v>
      </c>
      <c r="E4737">
        <v>23</v>
      </c>
      <c r="F4737">
        <v>0</v>
      </c>
      <c r="G4737">
        <v>0</v>
      </c>
      <c r="H4737" t="s">
        <v>82</v>
      </c>
    </row>
    <row r="4738" spans="1:8" x14ac:dyDescent="0.25">
      <c r="A4738" s="1">
        <v>43770</v>
      </c>
      <c r="B4738" t="s">
        <v>148</v>
      </c>
      <c r="C4738" t="s">
        <v>11</v>
      </c>
      <c r="D4738">
        <v>109</v>
      </c>
      <c r="E4738">
        <v>109</v>
      </c>
      <c r="F4738">
        <v>0</v>
      </c>
      <c r="G4738">
        <v>0</v>
      </c>
      <c r="H4738" t="s">
        <v>82</v>
      </c>
    </row>
    <row r="4739" spans="1:8" x14ac:dyDescent="0.25">
      <c r="A4739" s="1">
        <v>43770</v>
      </c>
      <c r="B4739" t="s">
        <v>148</v>
      </c>
      <c r="C4739" t="s">
        <v>12</v>
      </c>
      <c r="D4739">
        <v>69</v>
      </c>
      <c r="E4739">
        <v>69</v>
      </c>
      <c r="F4739">
        <v>0</v>
      </c>
      <c r="G4739">
        <v>0</v>
      </c>
      <c r="H4739" t="s">
        <v>82</v>
      </c>
    </row>
    <row r="4740" spans="1:8" x14ac:dyDescent="0.25">
      <c r="A4740" s="1">
        <v>43770</v>
      </c>
      <c r="B4740" t="s">
        <v>148</v>
      </c>
      <c r="C4740" t="s">
        <v>13</v>
      </c>
      <c r="D4740">
        <v>310</v>
      </c>
      <c r="E4740">
        <v>310</v>
      </c>
      <c r="F4740">
        <v>0</v>
      </c>
      <c r="G4740">
        <v>0</v>
      </c>
      <c r="H4740" t="s">
        <v>82</v>
      </c>
    </row>
    <row r="4741" spans="1:8" x14ac:dyDescent="0.25">
      <c r="A4741" s="1">
        <v>43770</v>
      </c>
      <c r="B4741" t="s">
        <v>91</v>
      </c>
      <c r="C4741" t="s">
        <v>9</v>
      </c>
      <c r="D4741">
        <v>586</v>
      </c>
      <c r="E4741">
        <v>586</v>
      </c>
      <c r="F4741">
        <v>0</v>
      </c>
      <c r="G4741">
        <v>0</v>
      </c>
      <c r="H4741" t="s">
        <v>82</v>
      </c>
    </row>
    <row r="4742" spans="1:8" x14ac:dyDescent="0.25">
      <c r="A4742" s="1">
        <v>43770</v>
      </c>
      <c r="B4742" t="s">
        <v>91</v>
      </c>
      <c r="C4742" t="s">
        <v>10</v>
      </c>
      <c r="D4742">
        <v>212</v>
      </c>
      <c r="E4742">
        <v>212</v>
      </c>
      <c r="F4742">
        <v>0</v>
      </c>
      <c r="G4742">
        <v>0</v>
      </c>
      <c r="H4742" t="s">
        <v>82</v>
      </c>
    </row>
    <row r="4743" spans="1:8" x14ac:dyDescent="0.25">
      <c r="A4743" s="1">
        <v>43770</v>
      </c>
      <c r="B4743" t="s">
        <v>91</v>
      </c>
      <c r="C4743" t="s">
        <v>11</v>
      </c>
      <c r="D4743">
        <v>560</v>
      </c>
      <c r="E4743">
        <v>560</v>
      </c>
      <c r="F4743">
        <v>0</v>
      </c>
      <c r="G4743">
        <v>0</v>
      </c>
      <c r="H4743" t="s">
        <v>82</v>
      </c>
    </row>
    <row r="4744" spans="1:8" x14ac:dyDescent="0.25">
      <c r="A4744" s="1">
        <v>43770</v>
      </c>
      <c r="B4744" t="s">
        <v>91</v>
      </c>
      <c r="C4744" t="s">
        <v>12</v>
      </c>
      <c r="D4744">
        <v>1176</v>
      </c>
      <c r="E4744">
        <v>1176</v>
      </c>
      <c r="F4744">
        <v>0</v>
      </c>
      <c r="G4744">
        <v>0</v>
      </c>
      <c r="H4744" t="s">
        <v>82</v>
      </c>
    </row>
    <row r="4745" spans="1:8" x14ac:dyDescent="0.25">
      <c r="A4745" s="1">
        <v>43770</v>
      </c>
      <c r="B4745" t="s">
        <v>91</v>
      </c>
      <c r="C4745" t="s">
        <v>13</v>
      </c>
      <c r="D4745">
        <v>351</v>
      </c>
      <c r="E4745">
        <v>351</v>
      </c>
      <c r="F4745">
        <v>0</v>
      </c>
      <c r="G4745">
        <v>0</v>
      </c>
      <c r="H4745" t="s">
        <v>82</v>
      </c>
    </row>
    <row r="4746" spans="1:8" x14ac:dyDescent="0.25">
      <c r="A4746" s="1">
        <v>43770</v>
      </c>
      <c r="B4746" t="s">
        <v>92</v>
      </c>
      <c r="C4746" t="s">
        <v>9</v>
      </c>
      <c r="D4746">
        <v>560</v>
      </c>
      <c r="E4746">
        <v>560</v>
      </c>
      <c r="F4746">
        <v>0</v>
      </c>
      <c r="G4746">
        <v>0</v>
      </c>
      <c r="H4746" t="s">
        <v>82</v>
      </c>
    </row>
    <row r="4747" spans="1:8" x14ac:dyDescent="0.25">
      <c r="A4747" s="1">
        <v>43770</v>
      </c>
      <c r="B4747" t="s">
        <v>92</v>
      </c>
      <c r="C4747" t="s">
        <v>10</v>
      </c>
      <c r="D4747">
        <v>181</v>
      </c>
      <c r="E4747">
        <v>181</v>
      </c>
      <c r="F4747">
        <v>0</v>
      </c>
      <c r="G4747">
        <v>0</v>
      </c>
      <c r="H4747" t="s">
        <v>82</v>
      </c>
    </row>
    <row r="4748" spans="1:8" x14ac:dyDescent="0.25">
      <c r="A4748" s="1">
        <v>43770</v>
      </c>
      <c r="B4748" t="s">
        <v>92</v>
      </c>
      <c r="C4748" t="s">
        <v>11</v>
      </c>
      <c r="D4748">
        <v>31</v>
      </c>
      <c r="E4748">
        <v>31</v>
      </c>
      <c r="F4748">
        <v>0</v>
      </c>
      <c r="G4748">
        <v>0</v>
      </c>
      <c r="H4748" t="s">
        <v>82</v>
      </c>
    </row>
    <row r="4749" spans="1:8" x14ac:dyDescent="0.25">
      <c r="A4749" s="1">
        <v>43770</v>
      </c>
      <c r="B4749" t="s">
        <v>92</v>
      </c>
      <c r="C4749" t="s">
        <v>12</v>
      </c>
      <c r="D4749">
        <v>12</v>
      </c>
      <c r="E4749">
        <v>12</v>
      </c>
      <c r="F4749">
        <v>0</v>
      </c>
      <c r="G4749">
        <v>0</v>
      </c>
      <c r="H4749" t="s">
        <v>82</v>
      </c>
    </row>
    <row r="4750" spans="1:8" x14ac:dyDescent="0.25">
      <c r="A4750" s="1">
        <v>43770</v>
      </c>
      <c r="B4750" t="s">
        <v>92</v>
      </c>
      <c r="C4750" t="s">
        <v>13</v>
      </c>
      <c r="D4750">
        <v>352</v>
      </c>
      <c r="E4750">
        <v>352</v>
      </c>
      <c r="F4750">
        <v>0</v>
      </c>
      <c r="G4750">
        <v>0</v>
      </c>
      <c r="H4750" t="s">
        <v>82</v>
      </c>
    </row>
    <row r="4751" spans="1:8" x14ac:dyDescent="0.25">
      <c r="A4751" s="1">
        <v>43770</v>
      </c>
      <c r="B4751" t="s">
        <v>155</v>
      </c>
      <c r="C4751" t="s">
        <v>9</v>
      </c>
      <c r="D4751">
        <v>64</v>
      </c>
      <c r="E4751">
        <v>64</v>
      </c>
      <c r="F4751">
        <v>0</v>
      </c>
      <c r="G4751">
        <v>0</v>
      </c>
      <c r="H4751" t="s">
        <v>82</v>
      </c>
    </row>
    <row r="4752" spans="1:8" x14ac:dyDescent="0.25">
      <c r="A4752" s="1">
        <v>43770</v>
      </c>
      <c r="B4752" t="s">
        <v>155</v>
      </c>
      <c r="C4752" t="s">
        <v>10</v>
      </c>
      <c r="D4752">
        <v>39</v>
      </c>
      <c r="E4752">
        <v>39</v>
      </c>
      <c r="F4752">
        <v>0</v>
      </c>
      <c r="G4752">
        <v>0</v>
      </c>
      <c r="H4752" t="s">
        <v>82</v>
      </c>
    </row>
    <row r="4753" spans="1:8" x14ac:dyDescent="0.25">
      <c r="A4753" s="1">
        <v>43770</v>
      </c>
      <c r="B4753" t="s">
        <v>155</v>
      </c>
      <c r="C4753" t="s">
        <v>11</v>
      </c>
      <c r="D4753">
        <v>61</v>
      </c>
      <c r="E4753">
        <v>61</v>
      </c>
      <c r="F4753">
        <v>0</v>
      </c>
      <c r="G4753">
        <v>0</v>
      </c>
      <c r="H4753" t="s">
        <v>82</v>
      </c>
    </row>
    <row r="4754" spans="1:8" x14ac:dyDescent="0.25">
      <c r="A4754" s="1">
        <v>43770</v>
      </c>
      <c r="B4754" t="s">
        <v>155</v>
      </c>
      <c r="C4754" t="s">
        <v>12</v>
      </c>
      <c r="D4754">
        <v>189</v>
      </c>
      <c r="E4754">
        <v>189</v>
      </c>
      <c r="F4754">
        <v>0</v>
      </c>
      <c r="G4754">
        <v>0</v>
      </c>
      <c r="H4754" t="s">
        <v>82</v>
      </c>
    </row>
    <row r="4755" spans="1:8" x14ac:dyDescent="0.25">
      <c r="A4755" s="1">
        <v>43770</v>
      </c>
      <c r="B4755" t="s">
        <v>155</v>
      </c>
      <c r="C4755" t="s">
        <v>13</v>
      </c>
      <c r="D4755">
        <v>428</v>
      </c>
      <c r="E4755">
        <v>428</v>
      </c>
      <c r="F4755">
        <v>0</v>
      </c>
      <c r="G4755">
        <v>0</v>
      </c>
      <c r="H4755" t="s">
        <v>82</v>
      </c>
    </row>
    <row r="4756" spans="1:8" x14ac:dyDescent="0.25">
      <c r="A4756" s="1">
        <v>43770</v>
      </c>
      <c r="B4756" t="s">
        <v>156</v>
      </c>
      <c r="C4756" t="s">
        <v>9</v>
      </c>
      <c r="D4756">
        <v>20</v>
      </c>
      <c r="E4756">
        <v>20</v>
      </c>
      <c r="F4756">
        <v>0</v>
      </c>
      <c r="G4756">
        <v>0</v>
      </c>
      <c r="H4756" t="s">
        <v>82</v>
      </c>
    </row>
    <row r="4757" spans="1:8" x14ac:dyDescent="0.25">
      <c r="A4757" s="1">
        <v>43770</v>
      </c>
      <c r="B4757" t="s">
        <v>156</v>
      </c>
      <c r="C4757" t="s">
        <v>10</v>
      </c>
      <c r="D4757">
        <v>110</v>
      </c>
      <c r="E4757">
        <v>110</v>
      </c>
      <c r="F4757">
        <v>0</v>
      </c>
      <c r="G4757">
        <v>0</v>
      </c>
      <c r="H4757" t="s">
        <v>82</v>
      </c>
    </row>
    <row r="4758" spans="1:8" x14ac:dyDescent="0.25">
      <c r="A4758" s="1">
        <v>43770</v>
      </c>
      <c r="B4758" t="s">
        <v>156</v>
      </c>
      <c r="C4758" t="s">
        <v>11</v>
      </c>
      <c r="D4758">
        <v>156</v>
      </c>
      <c r="E4758">
        <v>156</v>
      </c>
      <c r="F4758">
        <v>0</v>
      </c>
      <c r="G4758">
        <v>0</v>
      </c>
      <c r="H4758" t="s">
        <v>82</v>
      </c>
    </row>
    <row r="4759" spans="1:8" x14ac:dyDescent="0.25">
      <c r="A4759" s="1">
        <v>43770</v>
      </c>
      <c r="B4759" t="s">
        <v>156</v>
      </c>
      <c r="C4759" t="s">
        <v>12</v>
      </c>
      <c r="D4759">
        <v>192</v>
      </c>
      <c r="E4759">
        <v>192</v>
      </c>
      <c r="F4759">
        <v>0</v>
      </c>
      <c r="G4759">
        <v>0</v>
      </c>
      <c r="H4759" t="s">
        <v>82</v>
      </c>
    </row>
    <row r="4760" spans="1:8" x14ac:dyDescent="0.25">
      <c r="A4760" s="1">
        <v>43770</v>
      </c>
      <c r="B4760" t="s">
        <v>156</v>
      </c>
      <c r="C4760" t="s">
        <v>13</v>
      </c>
      <c r="D4760">
        <v>167</v>
      </c>
      <c r="E4760">
        <v>167</v>
      </c>
      <c r="F4760">
        <v>0</v>
      </c>
      <c r="G4760">
        <v>0</v>
      </c>
      <c r="H4760" t="s">
        <v>82</v>
      </c>
    </row>
    <row r="4761" spans="1:8" x14ac:dyDescent="0.25">
      <c r="A4761" s="1">
        <v>43770</v>
      </c>
      <c r="B4761" t="s">
        <v>93</v>
      </c>
      <c r="C4761" t="s">
        <v>9</v>
      </c>
      <c r="D4761">
        <v>47</v>
      </c>
      <c r="E4761">
        <v>47</v>
      </c>
      <c r="F4761">
        <v>0</v>
      </c>
      <c r="G4761">
        <v>0</v>
      </c>
      <c r="H4761" t="s">
        <v>82</v>
      </c>
    </row>
    <row r="4762" spans="1:8" x14ac:dyDescent="0.25">
      <c r="A4762" s="1">
        <v>43770</v>
      </c>
      <c r="B4762" t="s">
        <v>93</v>
      </c>
      <c r="C4762" t="s">
        <v>10</v>
      </c>
      <c r="D4762">
        <v>172</v>
      </c>
      <c r="E4762">
        <v>172</v>
      </c>
      <c r="F4762">
        <v>0</v>
      </c>
      <c r="G4762">
        <v>0</v>
      </c>
      <c r="H4762" t="s">
        <v>82</v>
      </c>
    </row>
    <row r="4763" spans="1:8" x14ac:dyDescent="0.25">
      <c r="A4763" s="1">
        <v>43770</v>
      </c>
      <c r="B4763" t="s">
        <v>93</v>
      </c>
      <c r="C4763" t="s">
        <v>11</v>
      </c>
      <c r="D4763">
        <v>179</v>
      </c>
      <c r="E4763">
        <v>179</v>
      </c>
      <c r="F4763">
        <v>0</v>
      </c>
      <c r="G4763">
        <v>0</v>
      </c>
      <c r="H4763" t="s">
        <v>82</v>
      </c>
    </row>
    <row r="4764" spans="1:8" x14ac:dyDescent="0.25">
      <c r="A4764" s="1">
        <v>43770</v>
      </c>
      <c r="B4764" t="s">
        <v>93</v>
      </c>
      <c r="C4764" t="s">
        <v>12</v>
      </c>
      <c r="D4764">
        <v>276</v>
      </c>
      <c r="E4764">
        <v>276</v>
      </c>
      <c r="F4764">
        <v>0</v>
      </c>
      <c r="G4764">
        <v>0</v>
      </c>
      <c r="H4764" t="s">
        <v>82</v>
      </c>
    </row>
    <row r="4765" spans="1:8" x14ac:dyDescent="0.25">
      <c r="A4765" s="1">
        <v>43770</v>
      </c>
      <c r="B4765" t="s">
        <v>93</v>
      </c>
      <c r="C4765" t="s">
        <v>13</v>
      </c>
      <c r="D4765">
        <v>276</v>
      </c>
      <c r="E4765">
        <v>276</v>
      </c>
      <c r="F4765">
        <v>0</v>
      </c>
      <c r="G4765">
        <v>0</v>
      </c>
      <c r="H4765" t="s">
        <v>82</v>
      </c>
    </row>
    <row r="4766" spans="1:8" x14ac:dyDescent="0.25">
      <c r="A4766" s="1">
        <v>43770</v>
      </c>
      <c r="B4766" t="s">
        <v>157</v>
      </c>
      <c r="C4766" t="s">
        <v>9</v>
      </c>
      <c r="D4766">
        <v>84</v>
      </c>
      <c r="E4766">
        <v>84</v>
      </c>
      <c r="F4766">
        <v>0</v>
      </c>
      <c r="G4766">
        <v>0</v>
      </c>
      <c r="H4766" t="s">
        <v>82</v>
      </c>
    </row>
    <row r="4767" spans="1:8" x14ac:dyDescent="0.25">
      <c r="A4767" s="1">
        <v>43770</v>
      </c>
      <c r="B4767" t="s">
        <v>157</v>
      </c>
      <c r="C4767" t="s">
        <v>10</v>
      </c>
      <c r="D4767">
        <v>17</v>
      </c>
      <c r="E4767">
        <v>17</v>
      </c>
      <c r="F4767">
        <v>0</v>
      </c>
      <c r="G4767">
        <v>0</v>
      </c>
      <c r="H4767" t="s">
        <v>82</v>
      </c>
    </row>
    <row r="4768" spans="1:8" x14ac:dyDescent="0.25">
      <c r="A4768" s="1">
        <v>43770</v>
      </c>
      <c r="B4768" t="s">
        <v>157</v>
      </c>
      <c r="C4768" t="s">
        <v>11</v>
      </c>
      <c r="D4768">
        <v>94</v>
      </c>
      <c r="E4768">
        <v>94</v>
      </c>
      <c r="F4768">
        <v>0</v>
      </c>
      <c r="G4768">
        <v>0</v>
      </c>
      <c r="H4768" t="s">
        <v>82</v>
      </c>
    </row>
    <row r="4769" spans="1:8" x14ac:dyDescent="0.25">
      <c r="A4769" s="1">
        <v>43770</v>
      </c>
      <c r="B4769" t="s">
        <v>157</v>
      </c>
      <c r="C4769" t="s">
        <v>12</v>
      </c>
      <c r="D4769">
        <v>57</v>
      </c>
      <c r="E4769">
        <v>57</v>
      </c>
      <c r="F4769">
        <v>0</v>
      </c>
      <c r="G4769">
        <v>0</v>
      </c>
      <c r="H4769" t="s">
        <v>82</v>
      </c>
    </row>
    <row r="4770" spans="1:8" x14ac:dyDescent="0.25">
      <c r="A4770" s="1">
        <v>43770</v>
      </c>
      <c r="B4770" t="s">
        <v>157</v>
      </c>
      <c r="C4770" t="s">
        <v>13</v>
      </c>
      <c r="D4770">
        <v>141</v>
      </c>
      <c r="E4770">
        <v>141</v>
      </c>
      <c r="F4770">
        <v>0</v>
      </c>
      <c r="G4770">
        <v>0</v>
      </c>
      <c r="H4770" t="s">
        <v>82</v>
      </c>
    </row>
    <row r="4771" spans="1:8" x14ac:dyDescent="0.25">
      <c r="A4771" s="1">
        <v>43770</v>
      </c>
      <c r="B4771" t="s">
        <v>158</v>
      </c>
      <c r="C4771" t="s">
        <v>9</v>
      </c>
      <c r="D4771">
        <v>35</v>
      </c>
      <c r="E4771">
        <v>35</v>
      </c>
      <c r="F4771">
        <v>0</v>
      </c>
      <c r="G4771">
        <v>0</v>
      </c>
      <c r="H4771" t="s">
        <v>82</v>
      </c>
    </row>
    <row r="4772" spans="1:8" x14ac:dyDescent="0.25">
      <c r="A4772" s="1">
        <v>43770</v>
      </c>
      <c r="B4772" t="s">
        <v>158</v>
      </c>
      <c r="C4772" t="s">
        <v>10</v>
      </c>
      <c r="D4772">
        <v>57</v>
      </c>
      <c r="E4772">
        <v>57</v>
      </c>
      <c r="F4772">
        <v>0</v>
      </c>
      <c r="G4772">
        <v>0</v>
      </c>
      <c r="H4772" t="s">
        <v>82</v>
      </c>
    </row>
    <row r="4773" spans="1:8" x14ac:dyDescent="0.25">
      <c r="A4773" s="1">
        <v>43770</v>
      </c>
      <c r="B4773" t="s">
        <v>158</v>
      </c>
      <c r="C4773" t="s">
        <v>11</v>
      </c>
      <c r="D4773">
        <v>63</v>
      </c>
      <c r="E4773">
        <v>63</v>
      </c>
      <c r="F4773">
        <v>0</v>
      </c>
      <c r="G4773">
        <v>0</v>
      </c>
      <c r="H4773" t="s">
        <v>82</v>
      </c>
    </row>
    <row r="4774" spans="1:8" x14ac:dyDescent="0.25">
      <c r="A4774" s="1">
        <v>43770</v>
      </c>
      <c r="B4774" t="s">
        <v>158</v>
      </c>
      <c r="C4774" t="s">
        <v>12</v>
      </c>
      <c r="D4774">
        <v>206</v>
      </c>
      <c r="E4774">
        <v>206</v>
      </c>
      <c r="F4774">
        <v>0</v>
      </c>
      <c r="G4774">
        <v>0</v>
      </c>
      <c r="H4774" t="s">
        <v>82</v>
      </c>
    </row>
    <row r="4775" spans="1:8" x14ac:dyDescent="0.25">
      <c r="A4775" s="1">
        <v>43770</v>
      </c>
      <c r="B4775" t="s">
        <v>158</v>
      </c>
      <c r="C4775" t="s">
        <v>13</v>
      </c>
      <c r="D4775">
        <v>339</v>
      </c>
      <c r="E4775">
        <v>339</v>
      </c>
      <c r="F4775">
        <v>0</v>
      </c>
      <c r="G4775">
        <v>0</v>
      </c>
      <c r="H4775" t="s">
        <v>82</v>
      </c>
    </row>
    <row r="4776" spans="1:8" x14ac:dyDescent="0.25">
      <c r="A4776" s="1">
        <v>43770</v>
      </c>
      <c r="B4776" t="s">
        <v>94</v>
      </c>
      <c r="C4776" t="s">
        <v>9</v>
      </c>
      <c r="D4776">
        <v>998</v>
      </c>
      <c r="E4776">
        <v>998</v>
      </c>
      <c r="F4776">
        <v>0</v>
      </c>
      <c r="G4776">
        <v>0</v>
      </c>
      <c r="H4776" t="s">
        <v>82</v>
      </c>
    </row>
    <row r="4777" spans="1:8" x14ac:dyDescent="0.25">
      <c r="A4777" s="1">
        <v>43770</v>
      </c>
      <c r="B4777" t="s">
        <v>94</v>
      </c>
      <c r="C4777" t="s">
        <v>10</v>
      </c>
      <c r="D4777">
        <v>372</v>
      </c>
      <c r="E4777">
        <v>372</v>
      </c>
      <c r="F4777">
        <v>0</v>
      </c>
      <c r="G4777">
        <v>0</v>
      </c>
      <c r="H4777" t="s">
        <v>82</v>
      </c>
    </row>
    <row r="4778" spans="1:8" x14ac:dyDescent="0.25">
      <c r="A4778" s="1">
        <v>43770</v>
      </c>
      <c r="B4778" t="s">
        <v>94</v>
      </c>
      <c r="C4778" t="s">
        <v>11</v>
      </c>
      <c r="D4778">
        <v>753</v>
      </c>
      <c r="E4778">
        <v>753</v>
      </c>
      <c r="F4778">
        <v>0</v>
      </c>
      <c r="G4778">
        <v>0</v>
      </c>
      <c r="H4778" t="s">
        <v>82</v>
      </c>
    </row>
    <row r="4779" spans="1:8" x14ac:dyDescent="0.25">
      <c r="A4779" s="1">
        <v>43770</v>
      </c>
      <c r="B4779" t="s">
        <v>94</v>
      </c>
      <c r="C4779" t="s">
        <v>12</v>
      </c>
      <c r="D4779">
        <v>473</v>
      </c>
      <c r="E4779">
        <v>473</v>
      </c>
      <c r="F4779">
        <v>0</v>
      </c>
      <c r="G4779">
        <v>0</v>
      </c>
      <c r="H4779" t="s">
        <v>82</v>
      </c>
    </row>
    <row r="4780" spans="1:8" x14ac:dyDescent="0.25">
      <c r="A4780" s="1">
        <v>43770</v>
      </c>
      <c r="B4780" t="s">
        <v>94</v>
      </c>
      <c r="C4780" t="s">
        <v>13</v>
      </c>
      <c r="D4780">
        <v>974</v>
      </c>
      <c r="E4780">
        <v>974</v>
      </c>
      <c r="F4780">
        <v>0</v>
      </c>
      <c r="G4780">
        <v>0</v>
      </c>
      <c r="H4780" t="s">
        <v>82</v>
      </c>
    </row>
    <row r="4781" spans="1:8" x14ac:dyDescent="0.25">
      <c r="A4781" s="1">
        <v>43770</v>
      </c>
      <c r="B4781" t="s">
        <v>159</v>
      </c>
      <c r="C4781" t="s">
        <v>9</v>
      </c>
      <c r="D4781">
        <v>27</v>
      </c>
      <c r="E4781">
        <v>27</v>
      </c>
      <c r="F4781">
        <v>0</v>
      </c>
      <c r="G4781">
        <v>0</v>
      </c>
      <c r="H4781" t="s">
        <v>82</v>
      </c>
    </row>
    <row r="4782" spans="1:8" x14ac:dyDescent="0.25">
      <c r="A4782" s="1">
        <v>43770</v>
      </c>
      <c r="B4782" t="s">
        <v>159</v>
      </c>
      <c r="C4782" t="s">
        <v>10</v>
      </c>
      <c r="D4782">
        <v>62</v>
      </c>
      <c r="E4782">
        <v>62</v>
      </c>
      <c r="F4782">
        <v>0</v>
      </c>
      <c r="G4782">
        <v>0</v>
      </c>
      <c r="H4782" t="s">
        <v>82</v>
      </c>
    </row>
    <row r="4783" spans="1:8" x14ac:dyDescent="0.25">
      <c r="A4783" s="1">
        <v>43770</v>
      </c>
      <c r="B4783" t="s">
        <v>159</v>
      </c>
      <c r="C4783" t="s">
        <v>11</v>
      </c>
      <c r="D4783">
        <v>23</v>
      </c>
      <c r="E4783">
        <v>23</v>
      </c>
      <c r="F4783">
        <v>0</v>
      </c>
      <c r="G4783">
        <v>0</v>
      </c>
      <c r="H4783" t="s">
        <v>82</v>
      </c>
    </row>
    <row r="4784" spans="1:8" x14ac:dyDescent="0.25">
      <c r="A4784" s="1">
        <v>43770</v>
      </c>
      <c r="B4784" t="s">
        <v>159</v>
      </c>
      <c r="C4784" t="s">
        <v>12</v>
      </c>
      <c r="D4784">
        <v>84</v>
      </c>
      <c r="E4784">
        <v>84</v>
      </c>
      <c r="F4784">
        <v>0</v>
      </c>
      <c r="G4784">
        <v>0</v>
      </c>
      <c r="H4784" t="s">
        <v>82</v>
      </c>
    </row>
    <row r="4785" spans="1:8" x14ac:dyDescent="0.25">
      <c r="A4785" s="1">
        <v>43770</v>
      </c>
      <c r="B4785" t="s">
        <v>159</v>
      </c>
      <c r="C4785" t="s">
        <v>13</v>
      </c>
      <c r="D4785">
        <v>109</v>
      </c>
      <c r="E4785">
        <v>109</v>
      </c>
      <c r="F4785">
        <v>0</v>
      </c>
      <c r="G4785">
        <v>0</v>
      </c>
      <c r="H4785" t="s">
        <v>82</v>
      </c>
    </row>
    <row r="4786" spans="1:8" x14ac:dyDescent="0.25">
      <c r="A4786" s="1">
        <v>43770</v>
      </c>
      <c r="B4786" t="s">
        <v>95</v>
      </c>
      <c r="C4786" t="s">
        <v>9</v>
      </c>
      <c r="D4786">
        <v>35</v>
      </c>
      <c r="E4786">
        <v>35</v>
      </c>
      <c r="F4786">
        <v>0</v>
      </c>
      <c r="G4786">
        <v>0</v>
      </c>
      <c r="H4786" t="s">
        <v>82</v>
      </c>
    </row>
    <row r="4787" spans="1:8" x14ac:dyDescent="0.25">
      <c r="A4787" s="1">
        <v>43770</v>
      </c>
      <c r="B4787" t="s">
        <v>95</v>
      </c>
      <c r="C4787" t="s">
        <v>10</v>
      </c>
      <c r="D4787">
        <v>57</v>
      </c>
      <c r="E4787">
        <v>57</v>
      </c>
      <c r="F4787">
        <v>0</v>
      </c>
      <c r="G4787">
        <v>0</v>
      </c>
      <c r="H4787" t="s">
        <v>82</v>
      </c>
    </row>
    <row r="4788" spans="1:8" x14ac:dyDescent="0.25">
      <c r="A4788" s="1">
        <v>43770</v>
      </c>
      <c r="B4788" t="s">
        <v>95</v>
      </c>
      <c r="C4788" t="s">
        <v>11</v>
      </c>
      <c r="D4788">
        <v>63</v>
      </c>
      <c r="E4788">
        <v>63</v>
      </c>
      <c r="F4788">
        <v>0</v>
      </c>
      <c r="G4788">
        <v>0</v>
      </c>
      <c r="H4788" t="s">
        <v>82</v>
      </c>
    </row>
    <row r="4789" spans="1:8" x14ac:dyDescent="0.25">
      <c r="A4789" s="1">
        <v>43770</v>
      </c>
      <c r="B4789" t="s">
        <v>95</v>
      </c>
      <c r="C4789" t="s">
        <v>12</v>
      </c>
      <c r="D4789">
        <v>206</v>
      </c>
      <c r="E4789">
        <v>206</v>
      </c>
      <c r="F4789">
        <v>0</v>
      </c>
      <c r="G4789">
        <v>0</v>
      </c>
      <c r="H4789" t="s">
        <v>82</v>
      </c>
    </row>
    <row r="4790" spans="1:8" x14ac:dyDescent="0.25">
      <c r="A4790" s="1">
        <v>43770</v>
      </c>
      <c r="B4790" t="s">
        <v>95</v>
      </c>
      <c r="C4790" t="s">
        <v>13</v>
      </c>
      <c r="D4790">
        <v>339</v>
      </c>
      <c r="E4790">
        <v>339</v>
      </c>
      <c r="F4790">
        <v>0</v>
      </c>
      <c r="G4790">
        <v>0</v>
      </c>
      <c r="H4790" t="s">
        <v>82</v>
      </c>
    </row>
    <row r="4791" spans="1:8" x14ac:dyDescent="0.25">
      <c r="A4791" s="1">
        <v>43770</v>
      </c>
      <c r="B4791" t="s">
        <v>96</v>
      </c>
      <c r="C4791" t="s">
        <v>9</v>
      </c>
      <c r="D4791">
        <v>379</v>
      </c>
      <c r="E4791">
        <v>379</v>
      </c>
      <c r="F4791">
        <v>0</v>
      </c>
      <c r="G4791">
        <v>0</v>
      </c>
      <c r="H4791" t="s">
        <v>82</v>
      </c>
    </row>
    <row r="4792" spans="1:8" x14ac:dyDescent="0.25">
      <c r="A4792" s="1">
        <v>43770</v>
      </c>
      <c r="B4792" t="s">
        <v>96</v>
      </c>
      <c r="C4792" t="s">
        <v>10</v>
      </c>
      <c r="D4792">
        <v>156</v>
      </c>
      <c r="E4792">
        <v>156</v>
      </c>
      <c r="F4792">
        <v>0</v>
      </c>
      <c r="G4792">
        <v>0</v>
      </c>
      <c r="H4792" t="s">
        <v>82</v>
      </c>
    </row>
    <row r="4793" spans="1:8" x14ac:dyDescent="0.25">
      <c r="A4793" s="1">
        <v>43770</v>
      </c>
      <c r="B4793" t="s">
        <v>96</v>
      </c>
      <c r="C4793" t="s">
        <v>11</v>
      </c>
      <c r="D4793">
        <v>143</v>
      </c>
      <c r="E4793">
        <v>143</v>
      </c>
      <c r="F4793">
        <v>0</v>
      </c>
      <c r="G4793">
        <v>0</v>
      </c>
      <c r="H4793" t="s">
        <v>82</v>
      </c>
    </row>
    <row r="4794" spans="1:8" x14ac:dyDescent="0.25">
      <c r="A4794" s="1">
        <v>43770</v>
      </c>
      <c r="B4794" t="s">
        <v>96</v>
      </c>
      <c r="C4794" t="s">
        <v>12</v>
      </c>
      <c r="D4794">
        <v>87</v>
      </c>
      <c r="E4794">
        <v>87</v>
      </c>
      <c r="F4794">
        <v>0</v>
      </c>
      <c r="G4794">
        <v>0</v>
      </c>
      <c r="H4794" t="s">
        <v>82</v>
      </c>
    </row>
    <row r="4795" spans="1:8" x14ac:dyDescent="0.25">
      <c r="A4795" s="1">
        <v>43770</v>
      </c>
      <c r="B4795" t="s">
        <v>96</v>
      </c>
      <c r="C4795" t="s">
        <v>13</v>
      </c>
      <c r="D4795">
        <v>658</v>
      </c>
      <c r="E4795">
        <v>658</v>
      </c>
      <c r="F4795">
        <v>0</v>
      </c>
      <c r="G4795">
        <v>0</v>
      </c>
      <c r="H4795" t="s">
        <v>82</v>
      </c>
    </row>
    <row r="4796" spans="1:8" x14ac:dyDescent="0.25">
      <c r="A4796" s="1">
        <v>43770</v>
      </c>
      <c r="B4796" t="s">
        <v>161</v>
      </c>
      <c r="C4796" t="s">
        <v>9</v>
      </c>
      <c r="D4796">
        <v>388</v>
      </c>
      <c r="E4796">
        <v>388</v>
      </c>
      <c r="F4796">
        <v>0</v>
      </c>
      <c r="G4796">
        <v>0</v>
      </c>
      <c r="H4796" t="s">
        <v>82</v>
      </c>
    </row>
    <row r="4797" spans="1:8" x14ac:dyDescent="0.25">
      <c r="A4797" s="1">
        <v>43770</v>
      </c>
      <c r="B4797" t="s">
        <v>161</v>
      </c>
      <c r="C4797" t="s">
        <v>10</v>
      </c>
      <c r="D4797">
        <v>30</v>
      </c>
      <c r="E4797">
        <v>30</v>
      </c>
      <c r="F4797">
        <v>0</v>
      </c>
      <c r="G4797">
        <v>0</v>
      </c>
      <c r="H4797" t="s">
        <v>82</v>
      </c>
    </row>
    <row r="4798" spans="1:8" x14ac:dyDescent="0.25">
      <c r="A4798" s="1">
        <v>43770</v>
      </c>
      <c r="B4798" t="s">
        <v>161</v>
      </c>
      <c r="C4798" t="s">
        <v>11</v>
      </c>
      <c r="D4798">
        <v>51</v>
      </c>
      <c r="E4798">
        <v>51</v>
      </c>
      <c r="F4798">
        <v>0</v>
      </c>
      <c r="G4798">
        <v>0</v>
      </c>
      <c r="H4798" t="s">
        <v>82</v>
      </c>
    </row>
    <row r="4799" spans="1:8" x14ac:dyDescent="0.25">
      <c r="A4799" s="1">
        <v>43770</v>
      </c>
      <c r="B4799" t="s">
        <v>161</v>
      </c>
      <c r="C4799" t="s">
        <v>12</v>
      </c>
      <c r="D4799">
        <v>34</v>
      </c>
      <c r="E4799">
        <v>34</v>
      </c>
      <c r="F4799">
        <v>0</v>
      </c>
      <c r="G4799">
        <v>0</v>
      </c>
      <c r="H4799" t="s">
        <v>82</v>
      </c>
    </row>
    <row r="4800" spans="1:8" x14ac:dyDescent="0.25">
      <c r="A4800" s="1">
        <v>43770</v>
      </c>
      <c r="B4800" t="s">
        <v>161</v>
      </c>
      <c r="C4800" t="s">
        <v>13</v>
      </c>
      <c r="D4800">
        <v>114</v>
      </c>
      <c r="E4800">
        <v>114</v>
      </c>
      <c r="F4800">
        <v>0</v>
      </c>
      <c r="G4800">
        <v>0</v>
      </c>
      <c r="H4800" t="s">
        <v>82</v>
      </c>
    </row>
    <row r="4801" spans="1:8" x14ac:dyDescent="0.25">
      <c r="A4801" s="1">
        <v>43800</v>
      </c>
      <c r="B4801" t="s">
        <v>80</v>
      </c>
      <c r="C4801" t="s">
        <v>9</v>
      </c>
      <c r="D4801">
        <v>4566</v>
      </c>
      <c r="E4801">
        <v>4566</v>
      </c>
      <c r="F4801">
        <v>0</v>
      </c>
      <c r="G4801">
        <v>0</v>
      </c>
      <c r="H4801" t="s">
        <v>82</v>
      </c>
    </row>
    <row r="4802" spans="1:8" x14ac:dyDescent="0.25">
      <c r="A4802" s="1">
        <v>43800</v>
      </c>
      <c r="B4802" t="s">
        <v>80</v>
      </c>
      <c r="C4802" t="s">
        <v>10</v>
      </c>
      <c r="D4802">
        <v>2952</v>
      </c>
      <c r="E4802">
        <v>2952</v>
      </c>
      <c r="F4802">
        <v>0</v>
      </c>
      <c r="G4802">
        <v>0</v>
      </c>
      <c r="H4802" t="s">
        <v>82</v>
      </c>
    </row>
    <row r="4803" spans="1:8" x14ac:dyDescent="0.25">
      <c r="A4803" s="1">
        <v>43800</v>
      </c>
      <c r="B4803" t="s">
        <v>80</v>
      </c>
      <c r="C4803" t="s">
        <v>11</v>
      </c>
      <c r="D4803">
        <v>3074</v>
      </c>
      <c r="E4803">
        <v>3074</v>
      </c>
      <c r="F4803">
        <v>0</v>
      </c>
      <c r="G4803">
        <v>0</v>
      </c>
      <c r="H4803" t="s">
        <v>82</v>
      </c>
    </row>
    <row r="4804" spans="1:8" x14ac:dyDescent="0.25">
      <c r="A4804" s="1">
        <v>43800</v>
      </c>
      <c r="B4804" t="s">
        <v>80</v>
      </c>
      <c r="C4804" t="s">
        <v>12</v>
      </c>
      <c r="D4804">
        <v>2879</v>
      </c>
      <c r="E4804">
        <v>2879</v>
      </c>
      <c r="F4804">
        <v>0</v>
      </c>
      <c r="G4804">
        <v>0</v>
      </c>
      <c r="H4804" t="s">
        <v>82</v>
      </c>
    </row>
    <row r="4805" spans="1:8" x14ac:dyDescent="0.25">
      <c r="A4805" s="1">
        <v>43800</v>
      </c>
      <c r="B4805" t="s">
        <v>80</v>
      </c>
      <c r="C4805" t="s">
        <v>13</v>
      </c>
      <c r="D4805">
        <v>5037</v>
      </c>
      <c r="E4805">
        <v>5037</v>
      </c>
      <c r="F4805">
        <v>0</v>
      </c>
      <c r="G4805">
        <v>0</v>
      </c>
      <c r="H4805" t="s">
        <v>82</v>
      </c>
    </row>
    <row r="4806" spans="1:8" x14ac:dyDescent="0.25">
      <c r="A4806" s="1">
        <v>43800</v>
      </c>
      <c r="B4806" t="s">
        <v>145</v>
      </c>
      <c r="C4806" t="s">
        <v>9</v>
      </c>
      <c r="D4806">
        <v>183</v>
      </c>
      <c r="E4806">
        <v>183</v>
      </c>
      <c r="F4806">
        <v>0</v>
      </c>
      <c r="G4806">
        <v>0</v>
      </c>
      <c r="H4806" t="s">
        <v>82</v>
      </c>
    </row>
    <row r="4807" spans="1:8" x14ac:dyDescent="0.25">
      <c r="A4807" s="1">
        <v>43800</v>
      </c>
      <c r="B4807" t="s">
        <v>145</v>
      </c>
      <c r="C4807" t="s">
        <v>10</v>
      </c>
      <c r="D4807">
        <v>145</v>
      </c>
      <c r="E4807">
        <v>145</v>
      </c>
      <c r="F4807">
        <v>0</v>
      </c>
      <c r="G4807">
        <v>0</v>
      </c>
      <c r="H4807" t="s">
        <v>82</v>
      </c>
    </row>
    <row r="4808" spans="1:8" x14ac:dyDescent="0.25">
      <c r="A4808" s="1">
        <v>43800</v>
      </c>
      <c r="B4808" t="s">
        <v>145</v>
      </c>
      <c r="C4808" t="s">
        <v>11</v>
      </c>
      <c r="D4808">
        <v>48</v>
      </c>
      <c r="E4808">
        <v>48</v>
      </c>
      <c r="F4808">
        <v>0</v>
      </c>
      <c r="G4808">
        <v>0</v>
      </c>
      <c r="H4808" t="s">
        <v>82</v>
      </c>
    </row>
    <row r="4809" spans="1:8" x14ac:dyDescent="0.25">
      <c r="A4809" s="1">
        <v>43800</v>
      </c>
      <c r="B4809" t="s">
        <v>145</v>
      </c>
      <c r="C4809" t="s">
        <v>12</v>
      </c>
      <c r="D4809">
        <v>23</v>
      </c>
      <c r="E4809">
        <v>23</v>
      </c>
      <c r="F4809">
        <v>0</v>
      </c>
      <c r="G4809">
        <v>0</v>
      </c>
      <c r="H4809" t="s">
        <v>82</v>
      </c>
    </row>
    <row r="4810" spans="1:8" x14ac:dyDescent="0.25">
      <c r="A4810" s="1">
        <v>43800</v>
      </c>
      <c r="B4810" t="s">
        <v>145</v>
      </c>
      <c r="C4810" t="s">
        <v>13</v>
      </c>
      <c r="D4810">
        <v>381</v>
      </c>
      <c r="E4810">
        <v>381</v>
      </c>
      <c r="F4810">
        <v>0</v>
      </c>
      <c r="G4810">
        <v>0</v>
      </c>
      <c r="H4810" t="s">
        <v>82</v>
      </c>
    </row>
    <row r="4811" spans="1:8" x14ac:dyDescent="0.25">
      <c r="A4811" s="1">
        <v>43800</v>
      </c>
      <c r="B4811" t="s">
        <v>85</v>
      </c>
      <c r="C4811" t="s">
        <v>9</v>
      </c>
      <c r="D4811">
        <v>1127</v>
      </c>
      <c r="E4811">
        <v>1127</v>
      </c>
      <c r="F4811">
        <v>0</v>
      </c>
      <c r="G4811">
        <v>0</v>
      </c>
      <c r="H4811" t="s">
        <v>82</v>
      </c>
    </row>
    <row r="4812" spans="1:8" x14ac:dyDescent="0.25">
      <c r="A4812" s="1">
        <v>43800</v>
      </c>
      <c r="B4812" t="s">
        <v>85</v>
      </c>
      <c r="C4812" t="s">
        <v>10</v>
      </c>
      <c r="D4812">
        <v>1065</v>
      </c>
      <c r="E4812">
        <v>1065</v>
      </c>
      <c r="F4812">
        <v>0</v>
      </c>
      <c r="G4812">
        <v>0</v>
      </c>
      <c r="H4812" t="s">
        <v>82</v>
      </c>
    </row>
    <row r="4813" spans="1:8" x14ac:dyDescent="0.25">
      <c r="A4813" s="1">
        <v>43800</v>
      </c>
      <c r="B4813" t="s">
        <v>85</v>
      </c>
      <c r="C4813" t="s">
        <v>11</v>
      </c>
      <c r="D4813">
        <v>280</v>
      </c>
      <c r="E4813">
        <v>280</v>
      </c>
      <c r="F4813">
        <v>0</v>
      </c>
      <c r="G4813">
        <v>0</v>
      </c>
      <c r="H4813" t="s">
        <v>82</v>
      </c>
    </row>
    <row r="4814" spans="1:8" x14ac:dyDescent="0.25">
      <c r="A4814" s="1">
        <v>43800</v>
      </c>
      <c r="B4814" t="s">
        <v>85</v>
      </c>
      <c r="C4814" t="s">
        <v>12</v>
      </c>
      <c r="D4814">
        <v>104</v>
      </c>
      <c r="E4814">
        <v>104</v>
      </c>
      <c r="F4814">
        <v>0</v>
      </c>
      <c r="G4814">
        <v>0</v>
      </c>
      <c r="H4814" t="s">
        <v>82</v>
      </c>
    </row>
    <row r="4815" spans="1:8" x14ac:dyDescent="0.25">
      <c r="A4815" s="1">
        <v>43800</v>
      </c>
      <c r="B4815" t="s">
        <v>85</v>
      </c>
      <c r="C4815" t="s">
        <v>13</v>
      </c>
      <c r="D4815">
        <v>750</v>
      </c>
      <c r="E4815">
        <v>750</v>
      </c>
      <c r="F4815">
        <v>0</v>
      </c>
      <c r="G4815">
        <v>0</v>
      </c>
      <c r="H4815" t="s">
        <v>82</v>
      </c>
    </row>
    <row r="4816" spans="1:8" x14ac:dyDescent="0.25">
      <c r="A4816" s="1">
        <v>43800</v>
      </c>
      <c r="B4816" t="s">
        <v>86</v>
      </c>
      <c r="C4816" t="s">
        <v>9</v>
      </c>
      <c r="D4816">
        <v>489</v>
      </c>
      <c r="E4816">
        <v>489</v>
      </c>
      <c r="F4816">
        <v>0</v>
      </c>
      <c r="G4816">
        <v>0</v>
      </c>
      <c r="H4816" t="s">
        <v>82</v>
      </c>
    </row>
    <row r="4817" spans="1:8" x14ac:dyDescent="0.25">
      <c r="A4817" s="1">
        <v>43800</v>
      </c>
      <c r="B4817" t="s">
        <v>86</v>
      </c>
      <c r="C4817" t="s">
        <v>10</v>
      </c>
      <c r="D4817">
        <v>606</v>
      </c>
      <c r="E4817">
        <v>606</v>
      </c>
      <c r="F4817">
        <v>0</v>
      </c>
      <c r="G4817">
        <v>0</v>
      </c>
      <c r="H4817" t="s">
        <v>82</v>
      </c>
    </row>
    <row r="4818" spans="1:8" x14ac:dyDescent="0.25">
      <c r="A4818" s="1">
        <v>43800</v>
      </c>
      <c r="B4818" t="s">
        <v>86</v>
      </c>
      <c r="C4818" t="s">
        <v>11</v>
      </c>
      <c r="D4818">
        <v>758</v>
      </c>
      <c r="E4818">
        <v>758</v>
      </c>
      <c r="F4818">
        <v>0</v>
      </c>
      <c r="G4818">
        <v>0</v>
      </c>
      <c r="H4818" t="s">
        <v>82</v>
      </c>
    </row>
    <row r="4819" spans="1:8" x14ac:dyDescent="0.25">
      <c r="A4819" s="1">
        <v>43800</v>
      </c>
      <c r="B4819" t="s">
        <v>86</v>
      </c>
      <c r="C4819" t="s">
        <v>12</v>
      </c>
      <c r="D4819">
        <v>418</v>
      </c>
      <c r="E4819">
        <v>418</v>
      </c>
      <c r="F4819">
        <v>0</v>
      </c>
      <c r="G4819">
        <v>0</v>
      </c>
      <c r="H4819" t="s">
        <v>82</v>
      </c>
    </row>
    <row r="4820" spans="1:8" x14ac:dyDescent="0.25">
      <c r="A4820" s="1">
        <v>43800</v>
      </c>
      <c r="B4820" t="s">
        <v>86</v>
      </c>
      <c r="C4820" t="s">
        <v>13</v>
      </c>
      <c r="D4820">
        <v>491</v>
      </c>
      <c r="E4820">
        <v>491</v>
      </c>
      <c r="F4820">
        <v>0</v>
      </c>
      <c r="G4820">
        <v>0</v>
      </c>
      <c r="H4820" t="s">
        <v>82</v>
      </c>
    </row>
    <row r="4821" spans="1:8" x14ac:dyDescent="0.25">
      <c r="A4821" s="1">
        <v>43800</v>
      </c>
      <c r="B4821" t="s">
        <v>88</v>
      </c>
      <c r="C4821" t="s">
        <v>9</v>
      </c>
      <c r="D4821">
        <v>406</v>
      </c>
      <c r="E4821">
        <v>406</v>
      </c>
      <c r="F4821">
        <v>0</v>
      </c>
      <c r="G4821">
        <v>0</v>
      </c>
      <c r="H4821" t="s">
        <v>82</v>
      </c>
    </row>
    <row r="4822" spans="1:8" x14ac:dyDescent="0.25">
      <c r="A4822" s="1">
        <v>43800</v>
      </c>
      <c r="B4822" t="s">
        <v>88</v>
      </c>
      <c r="C4822" t="s">
        <v>10</v>
      </c>
      <c r="D4822">
        <v>58</v>
      </c>
      <c r="E4822">
        <v>58</v>
      </c>
      <c r="F4822">
        <v>0</v>
      </c>
      <c r="G4822">
        <v>0</v>
      </c>
      <c r="H4822" t="s">
        <v>82</v>
      </c>
    </row>
    <row r="4823" spans="1:8" x14ac:dyDescent="0.25">
      <c r="A4823" s="1">
        <v>43800</v>
      </c>
      <c r="B4823" t="s">
        <v>88</v>
      </c>
      <c r="C4823" t="s">
        <v>11</v>
      </c>
      <c r="D4823">
        <v>152</v>
      </c>
      <c r="E4823">
        <v>152</v>
      </c>
      <c r="F4823">
        <v>0</v>
      </c>
      <c r="G4823">
        <v>0</v>
      </c>
      <c r="H4823" t="s">
        <v>82</v>
      </c>
    </row>
    <row r="4824" spans="1:8" x14ac:dyDescent="0.25">
      <c r="A4824" s="1">
        <v>43800</v>
      </c>
      <c r="B4824" t="s">
        <v>88</v>
      </c>
      <c r="C4824" t="s">
        <v>12</v>
      </c>
      <c r="D4824">
        <v>88</v>
      </c>
      <c r="E4824">
        <v>88</v>
      </c>
      <c r="F4824">
        <v>0</v>
      </c>
      <c r="G4824">
        <v>0</v>
      </c>
      <c r="H4824" t="s">
        <v>82</v>
      </c>
    </row>
    <row r="4825" spans="1:8" x14ac:dyDescent="0.25">
      <c r="A4825" s="1">
        <v>43800</v>
      </c>
      <c r="B4825" t="s">
        <v>88</v>
      </c>
      <c r="C4825" t="s">
        <v>13</v>
      </c>
      <c r="D4825">
        <v>280</v>
      </c>
      <c r="E4825">
        <v>280</v>
      </c>
      <c r="F4825">
        <v>0</v>
      </c>
      <c r="G4825">
        <v>0</v>
      </c>
      <c r="H4825" t="s">
        <v>82</v>
      </c>
    </row>
    <row r="4826" spans="1:8" x14ac:dyDescent="0.25">
      <c r="A4826" s="1">
        <v>43800</v>
      </c>
      <c r="B4826" t="s">
        <v>89</v>
      </c>
      <c r="C4826" t="s">
        <v>9</v>
      </c>
      <c r="D4826">
        <v>73</v>
      </c>
      <c r="E4826">
        <v>73</v>
      </c>
      <c r="F4826">
        <v>0</v>
      </c>
      <c r="G4826">
        <v>0</v>
      </c>
      <c r="H4826" t="s">
        <v>82</v>
      </c>
    </row>
    <row r="4827" spans="1:8" x14ac:dyDescent="0.25">
      <c r="A4827" s="1">
        <v>43800</v>
      </c>
      <c r="B4827" t="s">
        <v>89</v>
      </c>
      <c r="C4827" t="s">
        <v>10</v>
      </c>
      <c r="D4827">
        <v>62</v>
      </c>
      <c r="E4827">
        <v>62</v>
      </c>
      <c r="F4827">
        <v>0</v>
      </c>
      <c r="G4827">
        <v>0</v>
      </c>
      <c r="H4827" t="s">
        <v>82</v>
      </c>
    </row>
    <row r="4828" spans="1:8" x14ac:dyDescent="0.25">
      <c r="A4828" s="1">
        <v>43800</v>
      </c>
      <c r="B4828" t="s">
        <v>89</v>
      </c>
      <c r="C4828" t="s">
        <v>11</v>
      </c>
      <c r="D4828">
        <v>90</v>
      </c>
      <c r="E4828">
        <v>90</v>
      </c>
      <c r="F4828">
        <v>0</v>
      </c>
      <c r="G4828">
        <v>0</v>
      </c>
      <c r="H4828" t="s">
        <v>82</v>
      </c>
    </row>
    <row r="4829" spans="1:8" x14ac:dyDescent="0.25">
      <c r="A4829" s="1">
        <v>43800</v>
      </c>
      <c r="B4829" t="s">
        <v>89</v>
      </c>
      <c r="C4829" t="s">
        <v>12</v>
      </c>
      <c r="D4829">
        <v>168</v>
      </c>
      <c r="E4829">
        <v>168</v>
      </c>
      <c r="F4829">
        <v>0</v>
      </c>
      <c r="G4829">
        <v>0</v>
      </c>
      <c r="H4829" t="s">
        <v>82</v>
      </c>
    </row>
    <row r="4830" spans="1:8" x14ac:dyDescent="0.25">
      <c r="A4830" s="1">
        <v>43800</v>
      </c>
      <c r="B4830" t="s">
        <v>89</v>
      </c>
      <c r="C4830" t="s">
        <v>13</v>
      </c>
      <c r="D4830">
        <v>578</v>
      </c>
      <c r="E4830">
        <v>578</v>
      </c>
      <c r="F4830">
        <v>0</v>
      </c>
      <c r="G4830">
        <v>0</v>
      </c>
      <c r="H4830" t="s">
        <v>82</v>
      </c>
    </row>
    <row r="4831" spans="1:8" x14ac:dyDescent="0.25">
      <c r="A4831" s="1">
        <v>43800</v>
      </c>
      <c r="B4831" t="s">
        <v>147</v>
      </c>
      <c r="C4831" t="s">
        <v>9</v>
      </c>
      <c r="D4831">
        <v>8</v>
      </c>
      <c r="E4831">
        <v>8</v>
      </c>
      <c r="F4831">
        <v>0</v>
      </c>
      <c r="G4831">
        <v>0</v>
      </c>
      <c r="H4831" t="s">
        <v>82</v>
      </c>
    </row>
    <row r="4832" spans="1:8" x14ac:dyDescent="0.25">
      <c r="A4832" s="1">
        <v>43800</v>
      </c>
      <c r="B4832" t="s">
        <v>147</v>
      </c>
      <c r="C4832" t="s">
        <v>10</v>
      </c>
      <c r="D4832">
        <v>20</v>
      </c>
      <c r="E4832">
        <v>20</v>
      </c>
      <c r="F4832">
        <v>0</v>
      </c>
      <c r="G4832">
        <v>0</v>
      </c>
      <c r="H4832" t="s">
        <v>82</v>
      </c>
    </row>
    <row r="4833" spans="1:8" x14ac:dyDescent="0.25">
      <c r="A4833" s="1">
        <v>43800</v>
      </c>
      <c r="B4833" t="s">
        <v>147</v>
      </c>
      <c r="C4833" t="s">
        <v>11</v>
      </c>
      <c r="D4833">
        <v>14</v>
      </c>
      <c r="E4833">
        <v>14</v>
      </c>
      <c r="F4833">
        <v>0</v>
      </c>
      <c r="G4833">
        <v>0</v>
      </c>
      <c r="H4833" t="s">
        <v>82</v>
      </c>
    </row>
    <row r="4834" spans="1:8" x14ac:dyDescent="0.25">
      <c r="A4834" s="1">
        <v>43800</v>
      </c>
      <c r="B4834" t="s">
        <v>147</v>
      </c>
      <c r="C4834" t="s">
        <v>12</v>
      </c>
      <c r="D4834">
        <v>22</v>
      </c>
      <c r="E4834">
        <v>22</v>
      </c>
      <c r="F4834">
        <v>0</v>
      </c>
      <c r="G4834">
        <v>0</v>
      </c>
      <c r="H4834" t="s">
        <v>82</v>
      </c>
    </row>
    <row r="4835" spans="1:8" x14ac:dyDescent="0.25">
      <c r="A4835" s="1">
        <v>43800</v>
      </c>
      <c r="B4835" t="s">
        <v>147</v>
      </c>
      <c r="C4835" t="s">
        <v>13</v>
      </c>
      <c r="D4835">
        <v>69</v>
      </c>
      <c r="E4835">
        <v>69</v>
      </c>
      <c r="F4835">
        <v>0</v>
      </c>
      <c r="G4835">
        <v>0</v>
      </c>
      <c r="H4835" t="s">
        <v>82</v>
      </c>
    </row>
    <row r="4836" spans="1:8" x14ac:dyDescent="0.25">
      <c r="A4836" s="1">
        <v>43800</v>
      </c>
      <c r="B4836" t="s">
        <v>148</v>
      </c>
      <c r="C4836" t="s">
        <v>9</v>
      </c>
      <c r="D4836">
        <v>204</v>
      </c>
      <c r="E4836">
        <v>204</v>
      </c>
      <c r="F4836">
        <v>0</v>
      </c>
      <c r="G4836">
        <v>0</v>
      </c>
      <c r="H4836" t="s">
        <v>82</v>
      </c>
    </row>
    <row r="4837" spans="1:8" x14ac:dyDescent="0.25">
      <c r="A4837" s="1">
        <v>43800</v>
      </c>
      <c r="B4837" t="s">
        <v>148</v>
      </c>
      <c r="C4837" t="s">
        <v>10</v>
      </c>
      <c r="D4837">
        <v>39</v>
      </c>
      <c r="E4837">
        <v>39</v>
      </c>
      <c r="F4837">
        <v>0</v>
      </c>
      <c r="G4837">
        <v>0</v>
      </c>
      <c r="H4837" t="s">
        <v>82</v>
      </c>
    </row>
    <row r="4838" spans="1:8" x14ac:dyDescent="0.25">
      <c r="A4838" s="1">
        <v>43800</v>
      </c>
      <c r="B4838" t="s">
        <v>148</v>
      </c>
      <c r="C4838" t="s">
        <v>11</v>
      </c>
      <c r="D4838">
        <v>129</v>
      </c>
      <c r="E4838">
        <v>129</v>
      </c>
      <c r="F4838">
        <v>0</v>
      </c>
      <c r="G4838">
        <v>0</v>
      </c>
      <c r="H4838" t="s">
        <v>82</v>
      </c>
    </row>
    <row r="4839" spans="1:8" x14ac:dyDescent="0.25">
      <c r="A4839" s="1">
        <v>43800</v>
      </c>
      <c r="B4839" t="s">
        <v>148</v>
      </c>
      <c r="C4839" t="s">
        <v>12</v>
      </c>
      <c r="D4839">
        <v>61</v>
      </c>
      <c r="E4839">
        <v>61</v>
      </c>
      <c r="F4839">
        <v>0</v>
      </c>
      <c r="G4839">
        <v>0</v>
      </c>
      <c r="H4839" t="s">
        <v>82</v>
      </c>
    </row>
    <row r="4840" spans="1:8" x14ac:dyDescent="0.25">
      <c r="A4840" s="1">
        <v>43800</v>
      </c>
      <c r="B4840" t="s">
        <v>148</v>
      </c>
      <c r="C4840" t="s">
        <v>13</v>
      </c>
      <c r="D4840">
        <v>277</v>
      </c>
      <c r="E4840">
        <v>277</v>
      </c>
      <c r="F4840">
        <v>0</v>
      </c>
      <c r="G4840">
        <v>0</v>
      </c>
      <c r="H4840" t="s">
        <v>82</v>
      </c>
    </row>
    <row r="4841" spans="1:8" x14ac:dyDescent="0.25">
      <c r="A4841" s="1">
        <v>43800</v>
      </c>
      <c r="B4841" t="s">
        <v>91</v>
      </c>
      <c r="C4841" t="s">
        <v>9</v>
      </c>
      <c r="D4841">
        <v>571</v>
      </c>
      <c r="E4841">
        <v>571</v>
      </c>
      <c r="F4841">
        <v>0</v>
      </c>
      <c r="G4841">
        <v>0</v>
      </c>
      <c r="H4841" t="s">
        <v>82</v>
      </c>
    </row>
    <row r="4842" spans="1:8" x14ac:dyDescent="0.25">
      <c r="A4842" s="1">
        <v>43800</v>
      </c>
      <c r="B4842" t="s">
        <v>91</v>
      </c>
      <c r="C4842" t="s">
        <v>10</v>
      </c>
      <c r="D4842">
        <v>205</v>
      </c>
      <c r="E4842">
        <v>205</v>
      </c>
      <c r="F4842">
        <v>0</v>
      </c>
      <c r="G4842">
        <v>0</v>
      </c>
      <c r="H4842" t="s">
        <v>82</v>
      </c>
    </row>
    <row r="4843" spans="1:8" x14ac:dyDescent="0.25">
      <c r="A4843" s="1">
        <v>43800</v>
      </c>
      <c r="B4843" t="s">
        <v>91</v>
      </c>
      <c r="C4843" t="s">
        <v>11</v>
      </c>
      <c r="D4843">
        <v>523</v>
      </c>
      <c r="E4843">
        <v>523</v>
      </c>
      <c r="F4843">
        <v>0</v>
      </c>
      <c r="G4843">
        <v>0</v>
      </c>
      <c r="H4843" t="s">
        <v>82</v>
      </c>
    </row>
    <row r="4844" spans="1:8" x14ac:dyDescent="0.25">
      <c r="A4844" s="1">
        <v>43800</v>
      </c>
      <c r="B4844" t="s">
        <v>91</v>
      </c>
      <c r="C4844" t="s">
        <v>12</v>
      </c>
      <c r="D4844">
        <v>1076</v>
      </c>
      <c r="E4844">
        <v>1076</v>
      </c>
      <c r="F4844">
        <v>0</v>
      </c>
      <c r="G4844">
        <v>0</v>
      </c>
      <c r="H4844" t="s">
        <v>82</v>
      </c>
    </row>
    <row r="4845" spans="1:8" x14ac:dyDescent="0.25">
      <c r="A4845" s="1">
        <v>43800</v>
      </c>
      <c r="B4845" t="s">
        <v>91</v>
      </c>
      <c r="C4845" t="s">
        <v>13</v>
      </c>
      <c r="D4845">
        <v>383</v>
      </c>
      <c r="E4845">
        <v>383</v>
      </c>
      <c r="F4845">
        <v>0</v>
      </c>
      <c r="G4845">
        <v>0</v>
      </c>
      <c r="H4845" t="s">
        <v>82</v>
      </c>
    </row>
    <row r="4846" spans="1:8" x14ac:dyDescent="0.25">
      <c r="A4846" s="1">
        <v>43800</v>
      </c>
      <c r="B4846" t="s">
        <v>92</v>
      </c>
      <c r="C4846" t="s">
        <v>9</v>
      </c>
      <c r="D4846">
        <v>471</v>
      </c>
      <c r="E4846">
        <v>471</v>
      </c>
      <c r="F4846">
        <v>0</v>
      </c>
      <c r="G4846">
        <v>0</v>
      </c>
      <c r="H4846" t="s">
        <v>82</v>
      </c>
    </row>
    <row r="4847" spans="1:8" x14ac:dyDescent="0.25">
      <c r="A4847" s="1">
        <v>43800</v>
      </c>
      <c r="B4847" t="s">
        <v>92</v>
      </c>
      <c r="C4847" t="s">
        <v>10</v>
      </c>
      <c r="D4847">
        <v>175</v>
      </c>
      <c r="E4847">
        <v>175</v>
      </c>
      <c r="F4847">
        <v>0</v>
      </c>
      <c r="G4847">
        <v>0</v>
      </c>
      <c r="H4847" t="s">
        <v>82</v>
      </c>
    </row>
    <row r="4848" spans="1:8" x14ac:dyDescent="0.25">
      <c r="A4848" s="1">
        <v>43800</v>
      </c>
      <c r="B4848" t="s">
        <v>92</v>
      </c>
      <c r="C4848" t="s">
        <v>11</v>
      </c>
      <c r="D4848">
        <v>26</v>
      </c>
      <c r="E4848">
        <v>26</v>
      </c>
      <c r="F4848">
        <v>0</v>
      </c>
      <c r="G4848">
        <v>0</v>
      </c>
      <c r="H4848" t="s">
        <v>82</v>
      </c>
    </row>
    <row r="4849" spans="1:8" x14ac:dyDescent="0.25">
      <c r="A4849" s="1">
        <v>43800</v>
      </c>
      <c r="B4849" t="s">
        <v>92</v>
      </c>
      <c r="C4849" t="s">
        <v>12</v>
      </c>
      <c r="D4849">
        <v>17</v>
      </c>
      <c r="E4849">
        <v>17</v>
      </c>
      <c r="F4849">
        <v>0</v>
      </c>
      <c r="G4849">
        <v>0</v>
      </c>
      <c r="H4849" t="s">
        <v>82</v>
      </c>
    </row>
    <row r="4850" spans="1:8" x14ac:dyDescent="0.25">
      <c r="A4850" s="1">
        <v>43800</v>
      </c>
      <c r="B4850" t="s">
        <v>92</v>
      </c>
      <c r="C4850" t="s">
        <v>13</v>
      </c>
      <c r="D4850">
        <v>340</v>
      </c>
      <c r="E4850">
        <v>340</v>
      </c>
      <c r="F4850">
        <v>0</v>
      </c>
      <c r="G4850">
        <v>0</v>
      </c>
      <c r="H4850" t="s">
        <v>82</v>
      </c>
    </row>
    <row r="4851" spans="1:8" x14ac:dyDescent="0.25">
      <c r="A4851" s="1">
        <v>43800</v>
      </c>
      <c r="B4851" t="s">
        <v>155</v>
      </c>
      <c r="C4851" t="s">
        <v>9</v>
      </c>
      <c r="D4851">
        <v>59</v>
      </c>
      <c r="E4851">
        <v>59</v>
      </c>
      <c r="F4851">
        <v>0</v>
      </c>
      <c r="G4851">
        <v>0</v>
      </c>
      <c r="H4851" t="s">
        <v>82</v>
      </c>
    </row>
    <row r="4852" spans="1:8" x14ac:dyDescent="0.25">
      <c r="A4852" s="1">
        <v>43800</v>
      </c>
      <c r="B4852" t="s">
        <v>155</v>
      </c>
      <c r="C4852" t="s">
        <v>10</v>
      </c>
      <c r="D4852">
        <v>42</v>
      </c>
      <c r="E4852">
        <v>42</v>
      </c>
      <c r="F4852">
        <v>0</v>
      </c>
      <c r="G4852">
        <v>0</v>
      </c>
      <c r="H4852" t="s">
        <v>82</v>
      </c>
    </row>
    <row r="4853" spans="1:8" x14ac:dyDescent="0.25">
      <c r="A4853" s="1">
        <v>43800</v>
      </c>
      <c r="B4853" t="s">
        <v>155</v>
      </c>
      <c r="C4853" t="s">
        <v>11</v>
      </c>
      <c r="D4853">
        <v>74</v>
      </c>
      <c r="E4853">
        <v>74</v>
      </c>
      <c r="F4853">
        <v>0</v>
      </c>
      <c r="G4853">
        <v>0</v>
      </c>
      <c r="H4853" t="s">
        <v>82</v>
      </c>
    </row>
    <row r="4854" spans="1:8" x14ac:dyDescent="0.25">
      <c r="A4854" s="1">
        <v>43800</v>
      </c>
      <c r="B4854" t="s">
        <v>155</v>
      </c>
      <c r="C4854" t="s">
        <v>12</v>
      </c>
      <c r="D4854">
        <v>134</v>
      </c>
      <c r="E4854">
        <v>134</v>
      </c>
      <c r="F4854">
        <v>0</v>
      </c>
      <c r="G4854">
        <v>0</v>
      </c>
      <c r="H4854" t="s">
        <v>82</v>
      </c>
    </row>
    <row r="4855" spans="1:8" x14ac:dyDescent="0.25">
      <c r="A4855" s="1">
        <v>43800</v>
      </c>
      <c r="B4855" t="s">
        <v>155</v>
      </c>
      <c r="C4855" t="s">
        <v>13</v>
      </c>
      <c r="D4855">
        <v>450</v>
      </c>
      <c r="E4855">
        <v>450</v>
      </c>
      <c r="F4855">
        <v>0</v>
      </c>
      <c r="G4855">
        <v>0</v>
      </c>
      <c r="H4855" t="s">
        <v>82</v>
      </c>
    </row>
    <row r="4856" spans="1:8" x14ac:dyDescent="0.25">
      <c r="A4856" s="1">
        <v>43800</v>
      </c>
      <c r="B4856" t="s">
        <v>156</v>
      </c>
      <c r="C4856" t="s">
        <v>9</v>
      </c>
      <c r="D4856">
        <v>32</v>
      </c>
      <c r="E4856">
        <v>32</v>
      </c>
      <c r="F4856">
        <v>0</v>
      </c>
      <c r="G4856">
        <v>0</v>
      </c>
      <c r="H4856" t="s">
        <v>82</v>
      </c>
    </row>
    <row r="4857" spans="1:8" x14ac:dyDescent="0.25">
      <c r="A4857" s="1">
        <v>43800</v>
      </c>
      <c r="B4857" t="s">
        <v>156</v>
      </c>
      <c r="C4857" t="s">
        <v>10</v>
      </c>
      <c r="D4857">
        <v>102</v>
      </c>
      <c r="E4857">
        <v>102</v>
      </c>
      <c r="F4857">
        <v>0</v>
      </c>
      <c r="G4857">
        <v>0</v>
      </c>
      <c r="H4857" t="s">
        <v>82</v>
      </c>
    </row>
    <row r="4858" spans="1:8" x14ac:dyDescent="0.25">
      <c r="A4858" s="1">
        <v>43800</v>
      </c>
      <c r="B4858" t="s">
        <v>156</v>
      </c>
      <c r="C4858" t="s">
        <v>11</v>
      </c>
      <c r="D4858">
        <v>154</v>
      </c>
      <c r="E4858">
        <v>154</v>
      </c>
      <c r="F4858">
        <v>0</v>
      </c>
      <c r="G4858">
        <v>0</v>
      </c>
      <c r="H4858" t="s">
        <v>82</v>
      </c>
    </row>
    <row r="4859" spans="1:8" x14ac:dyDescent="0.25">
      <c r="A4859" s="1">
        <v>43800</v>
      </c>
      <c r="B4859" t="s">
        <v>156</v>
      </c>
      <c r="C4859" t="s">
        <v>12</v>
      </c>
      <c r="D4859">
        <v>196</v>
      </c>
      <c r="E4859">
        <v>196</v>
      </c>
      <c r="F4859">
        <v>0</v>
      </c>
      <c r="G4859">
        <v>0</v>
      </c>
      <c r="H4859" t="s">
        <v>82</v>
      </c>
    </row>
    <row r="4860" spans="1:8" x14ac:dyDescent="0.25">
      <c r="A4860" s="1">
        <v>43800</v>
      </c>
      <c r="B4860" t="s">
        <v>156</v>
      </c>
      <c r="C4860" t="s">
        <v>13</v>
      </c>
      <c r="D4860">
        <v>158</v>
      </c>
      <c r="E4860">
        <v>158</v>
      </c>
      <c r="F4860">
        <v>0</v>
      </c>
      <c r="G4860">
        <v>0</v>
      </c>
      <c r="H4860" t="s">
        <v>82</v>
      </c>
    </row>
    <row r="4861" spans="1:8" x14ac:dyDescent="0.25">
      <c r="A4861" s="1">
        <v>43800</v>
      </c>
      <c r="B4861" t="s">
        <v>93</v>
      </c>
      <c r="C4861" t="s">
        <v>9</v>
      </c>
      <c r="D4861">
        <v>62</v>
      </c>
      <c r="E4861">
        <v>62</v>
      </c>
      <c r="F4861">
        <v>0</v>
      </c>
      <c r="G4861">
        <v>0</v>
      </c>
      <c r="H4861" t="s">
        <v>82</v>
      </c>
    </row>
    <row r="4862" spans="1:8" x14ac:dyDescent="0.25">
      <c r="A4862" s="1">
        <v>43800</v>
      </c>
      <c r="B4862" t="s">
        <v>93</v>
      </c>
      <c r="C4862" t="s">
        <v>10</v>
      </c>
      <c r="D4862">
        <v>150</v>
      </c>
      <c r="E4862">
        <v>150</v>
      </c>
      <c r="F4862">
        <v>0</v>
      </c>
      <c r="G4862">
        <v>0</v>
      </c>
      <c r="H4862" t="s">
        <v>82</v>
      </c>
    </row>
    <row r="4863" spans="1:8" x14ac:dyDescent="0.25">
      <c r="A4863" s="1">
        <v>43800</v>
      </c>
      <c r="B4863" t="s">
        <v>93</v>
      </c>
      <c r="C4863" t="s">
        <v>11</v>
      </c>
      <c r="D4863">
        <v>176</v>
      </c>
      <c r="E4863">
        <v>176</v>
      </c>
      <c r="F4863">
        <v>0</v>
      </c>
      <c r="G4863">
        <v>0</v>
      </c>
      <c r="H4863" t="s">
        <v>82</v>
      </c>
    </row>
    <row r="4864" spans="1:8" x14ac:dyDescent="0.25">
      <c r="A4864" s="1">
        <v>43800</v>
      </c>
      <c r="B4864" t="s">
        <v>93</v>
      </c>
      <c r="C4864" t="s">
        <v>12</v>
      </c>
      <c r="D4864">
        <v>292</v>
      </c>
      <c r="E4864">
        <v>292</v>
      </c>
      <c r="F4864">
        <v>0</v>
      </c>
      <c r="G4864">
        <v>0</v>
      </c>
      <c r="H4864" t="s">
        <v>82</v>
      </c>
    </row>
    <row r="4865" spans="1:8" x14ac:dyDescent="0.25">
      <c r="A4865" s="1">
        <v>43800</v>
      </c>
      <c r="B4865" t="s">
        <v>93</v>
      </c>
      <c r="C4865" t="s">
        <v>13</v>
      </c>
      <c r="D4865">
        <v>290</v>
      </c>
      <c r="E4865">
        <v>290</v>
      </c>
      <c r="F4865">
        <v>0</v>
      </c>
      <c r="G4865">
        <v>0</v>
      </c>
      <c r="H4865" t="s">
        <v>82</v>
      </c>
    </row>
    <row r="4866" spans="1:8" x14ac:dyDescent="0.25">
      <c r="A4866" s="1">
        <v>43800</v>
      </c>
      <c r="B4866" t="s">
        <v>157</v>
      </c>
      <c r="C4866" t="s">
        <v>9</v>
      </c>
      <c r="D4866">
        <v>94</v>
      </c>
      <c r="E4866">
        <v>94</v>
      </c>
      <c r="F4866">
        <v>0</v>
      </c>
      <c r="G4866">
        <v>0</v>
      </c>
      <c r="H4866" t="s">
        <v>82</v>
      </c>
    </row>
    <row r="4867" spans="1:8" x14ac:dyDescent="0.25">
      <c r="A4867" s="1">
        <v>43800</v>
      </c>
      <c r="B4867" t="s">
        <v>157</v>
      </c>
      <c r="C4867" t="s">
        <v>10</v>
      </c>
      <c r="D4867">
        <v>20</v>
      </c>
      <c r="E4867">
        <v>20</v>
      </c>
      <c r="F4867">
        <v>0</v>
      </c>
      <c r="G4867">
        <v>0</v>
      </c>
      <c r="H4867" t="s">
        <v>82</v>
      </c>
    </row>
    <row r="4868" spans="1:8" x14ac:dyDescent="0.25">
      <c r="A4868" s="1">
        <v>43800</v>
      </c>
      <c r="B4868" t="s">
        <v>157</v>
      </c>
      <c r="C4868" t="s">
        <v>11</v>
      </c>
      <c r="D4868">
        <v>94</v>
      </c>
      <c r="E4868">
        <v>94</v>
      </c>
      <c r="F4868">
        <v>0</v>
      </c>
      <c r="G4868">
        <v>0</v>
      </c>
      <c r="H4868" t="s">
        <v>82</v>
      </c>
    </row>
    <row r="4869" spans="1:8" x14ac:dyDescent="0.25">
      <c r="A4869" s="1">
        <v>43800</v>
      </c>
      <c r="B4869" t="s">
        <v>157</v>
      </c>
      <c r="C4869" t="s">
        <v>12</v>
      </c>
      <c r="D4869">
        <v>60</v>
      </c>
      <c r="E4869">
        <v>60</v>
      </c>
      <c r="F4869">
        <v>0</v>
      </c>
      <c r="G4869">
        <v>0</v>
      </c>
      <c r="H4869" t="s">
        <v>82</v>
      </c>
    </row>
    <row r="4870" spans="1:8" x14ac:dyDescent="0.25">
      <c r="A4870" s="1">
        <v>43800</v>
      </c>
      <c r="B4870" t="s">
        <v>157</v>
      </c>
      <c r="C4870" t="s">
        <v>13</v>
      </c>
      <c r="D4870">
        <v>159</v>
      </c>
      <c r="E4870">
        <v>159</v>
      </c>
      <c r="F4870">
        <v>0</v>
      </c>
      <c r="G4870">
        <v>0</v>
      </c>
      <c r="H4870" t="s">
        <v>82</v>
      </c>
    </row>
    <row r="4871" spans="1:8" x14ac:dyDescent="0.25">
      <c r="A4871" s="1">
        <v>43800</v>
      </c>
      <c r="B4871" t="s">
        <v>158</v>
      </c>
      <c r="C4871" t="s">
        <v>9</v>
      </c>
      <c r="D4871">
        <v>30</v>
      </c>
      <c r="E4871">
        <v>30</v>
      </c>
      <c r="F4871">
        <v>0</v>
      </c>
      <c r="G4871">
        <v>0</v>
      </c>
      <c r="H4871" t="s">
        <v>82</v>
      </c>
    </row>
    <row r="4872" spans="1:8" x14ac:dyDescent="0.25">
      <c r="A4872" s="1">
        <v>43800</v>
      </c>
      <c r="B4872" t="s">
        <v>158</v>
      </c>
      <c r="C4872" t="s">
        <v>10</v>
      </c>
      <c r="D4872">
        <v>44</v>
      </c>
      <c r="E4872">
        <v>44</v>
      </c>
      <c r="F4872">
        <v>0</v>
      </c>
      <c r="G4872">
        <v>0</v>
      </c>
      <c r="H4872" t="s">
        <v>82</v>
      </c>
    </row>
    <row r="4873" spans="1:8" x14ac:dyDescent="0.25">
      <c r="A4873" s="1">
        <v>43800</v>
      </c>
      <c r="B4873" t="s">
        <v>158</v>
      </c>
      <c r="C4873" t="s">
        <v>11</v>
      </c>
      <c r="D4873">
        <v>68</v>
      </c>
      <c r="E4873">
        <v>68</v>
      </c>
      <c r="F4873">
        <v>0</v>
      </c>
      <c r="G4873">
        <v>0</v>
      </c>
      <c r="H4873" t="s">
        <v>82</v>
      </c>
    </row>
    <row r="4874" spans="1:8" x14ac:dyDescent="0.25">
      <c r="A4874" s="1">
        <v>43800</v>
      </c>
      <c r="B4874" t="s">
        <v>158</v>
      </c>
      <c r="C4874" t="s">
        <v>12</v>
      </c>
      <c r="D4874">
        <v>157</v>
      </c>
      <c r="E4874">
        <v>157</v>
      </c>
      <c r="F4874">
        <v>0</v>
      </c>
      <c r="G4874">
        <v>0</v>
      </c>
      <c r="H4874" t="s">
        <v>82</v>
      </c>
    </row>
    <row r="4875" spans="1:8" x14ac:dyDescent="0.25">
      <c r="A4875" s="1">
        <v>43800</v>
      </c>
      <c r="B4875" t="s">
        <v>158</v>
      </c>
      <c r="C4875" t="s">
        <v>13</v>
      </c>
      <c r="D4875">
        <v>312</v>
      </c>
      <c r="E4875">
        <v>312</v>
      </c>
      <c r="F4875">
        <v>0</v>
      </c>
      <c r="G4875">
        <v>0</v>
      </c>
      <c r="H4875" t="s">
        <v>82</v>
      </c>
    </row>
    <row r="4876" spans="1:8" x14ac:dyDescent="0.25">
      <c r="A4876" s="1">
        <v>43800</v>
      </c>
      <c r="B4876" t="s">
        <v>94</v>
      </c>
      <c r="C4876" t="s">
        <v>9</v>
      </c>
      <c r="D4876">
        <v>950</v>
      </c>
      <c r="E4876">
        <v>950</v>
      </c>
      <c r="F4876">
        <v>0</v>
      </c>
      <c r="G4876">
        <v>0</v>
      </c>
      <c r="H4876" t="s">
        <v>82</v>
      </c>
    </row>
    <row r="4877" spans="1:8" x14ac:dyDescent="0.25">
      <c r="A4877" s="1">
        <v>43800</v>
      </c>
      <c r="B4877" t="s">
        <v>94</v>
      </c>
      <c r="C4877" t="s">
        <v>10</v>
      </c>
      <c r="D4877">
        <v>403</v>
      </c>
      <c r="E4877">
        <v>403</v>
      </c>
      <c r="F4877">
        <v>0</v>
      </c>
      <c r="G4877">
        <v>0</v>
      </c>
      <c r="H4877" t="s">
        <v>82</v>
      </c>
    </row>
    <row r="4878" spans="1:8" x14ac:dyDescent="0.25">
      <c r="A4878" s="1">
        <v>43800</v>
      </c>
      <c r="B4878" t="s">
        <v>94</v>
      </c>
      <c r="C4878" t="s">
        <v>11</v>
      </c>
      <c r="D4878">
        <v>824</v>
      </c>
      <c r="E4878">
        <v>824</v>
      </c>
      <c r="F4878">
        <v>0</v>
      </c>
      <c r="G4878">
        <v>0</v>
      </c>
      <c r="H4878" t="s">
        <v>82</v>
      </c>
    </row>
    <row r="4879" spans="1:8" x14ac:dyDescent="0.25">
      <c r="A4879" s="1">
        <v>43800</v>
      </c>
      <c r="B4879" t="s">
        <v>94</v>
      </c>
      <c r="C4879" t="s">
        <v>12</v>
      </c>
      <c r="D4879">
        <v>475</v>
      </c>
      <c r="E4879">
        <v>475</v>
      </c>
      <c r="F4879">
        <v>0</v>
      </c>
      <c r="G4879">
        <v>0</v>
      </c>
      <c r="H4879" t="s">
        <v>82</v>
      </c>
    </row>
    <row r="4880" spans="1:8" x14ac:dyDescent="0.25">
      <c r="A4880" s="1">
        <v>43800</v>
      </c>
      <c r="B4880" t="s">
        <v>94</v>
      </c>
      <c r="C4880" t="s">
        <v>13</v>
      </c>
      <c r="D4880">
        <v>955</v>
      </c>
      <c r="E4880">
        <v>955</v>
      </c>
      <c r="F4880">
        <v>0</v>
      </c>
      <c r="G4880">
        <v>0</v>
      </c>
      <c r="H4880" t="s">
        <v>82</v>
      </c>
    </row>
    <row r="4881" spans="1:8" x14ac:dyDescent="0.25">
      <c r="A4881" s="1">
        <v>43800</v>
      </c>
      <c r="B4881" t="s">
        <v>159</v>
      </c>
      <c r="C4881" t="s">
        <v>9</v>
      </c>
      <c r="D4881">
        <v>30</v>
      </c>
      <c r="E4881">
        <v>30</v>
      </c>
      <c r="F4881">
        <v>0</v>
      </c>
      <c r="G4881">
        <v>0</v>
      </c>
      <c r="H4881" t="s">
        <v>82</v>
      </c>
    </row>
    <row r="4882" spans="1:8" x14ac:dyDescent="0.25">
      <c r="A4882" s="1">
        <v>43800</v>
      </c>
      <c r="B4882" t="s">
        <v>159</v>
      </c>
      <c r="C4882" t="s">
        <v>10</v>
      </c>
      <c r="D4882">
        <v>48</v>
      </c>
      <c r="E4882">
        <v>48</v>
      </c>
      <c r="F4882">
        <v>0</v>
      </c>
      <c r="G4882">
        <v>0</v>
      </c>
      <c r="H4882" t="s">
        <v>82</v>
      </c>
    </row>
    <row r="4883" spans="1:8" x14ac:dyDescent="0.25">
      <c r="A4883" s="1">
        <v>43800</v>
      </c>
      <c r="B4883" t="s">
        <v>159</v>
      </c>
      <c r="C4883" t="s">
        <v>11</v>
      </c>
      <c r="D4883">
        <v>22</v>
      </c>
      <c r="E4883">
        <v>22</v>
      </c>
      <c r="F4883">
        <v>0</v>
      </c>
      <c r="G4883">
        <v>0</v>
      </c>
      <c r="H4883" t="s">
        <v>82</v>
      </c>
    </row>
    <row r="4884" spans="1:8" x14ac:dyDescent="0.25">
      <c r="A4884" s="1">
        <v>43800</v>
      </c>
      <c r="B4884" t="s">
        <v>159</v>
      </c>
      <c r="C4884" t="s">
        <v>12</v>
      </c>
      <c r="D4884">
        <v>96</v>
      </c>
      <c r="E4884">
        <v>96</v>
      </c>
      <c r="F4884">
        <v>0</v>
      </c>
      <c r="G4884">
        <v>0</v>
      </c>
      <c r="H4884" t="s">
        <v>82</v>
      </c>
    </row>
    <row r="4885" spans="1:8" x14ac:dyDescent="0.25">
      <c r="A4885" s="1">
        <v>43800</v>
      </c>
      <c r="B4885" t="s">
        <v>159</v>
      </c>
      <c r="C4885" t="s">
        <v>13</v>
      </c>
      <c r="D4885">
        <v>132</v>
      </c>
      <c r="E4885">
        <v>132</v>
      </c>
      <c r="F4885">
        <v>0</v>
      </c>
      <c r="G4885">
        <v>0</v>
      </c>
      <c r="H4885" t="s">
        <v>82</v>
      </c>
    </row>
    <row r="4886" spans="1:8" x14ac:dyDescent="0.25">
      <c r="A4886" s="1">
        <v>43800</v>
      </c>
      <c r="B4886" t="s">
        <v>95</v>
      </c>
      <c r="C4886" t="s">
        <v>9</v>
      </c>
      <c r="D4886">
        <v>30</v>
      </c>
      <c r="E4886">
        <v>30</v>
      </c>
      <c r="F4886">
        <v>0</v>
      </c>
      <c r="G4886">
        <v>0</v>
      </c>
      <c r="H4886" t="s">
        <v>82</v>
      </c>
    </row>
    <row r="4887" spans="1:8" x14ac:dyDescent="0.25">
      <c r="A4887" s="1">
        <v>43800</v>
      </c>
      <c r="B4887" t="s">
        <v>95</v>
      </c>
      <c r="C4887" t="s">
        <v>10</v>
      </c>
      <c r="D4887">
        <v>44</v>
      </c>
      <c r="E4887">
        <v>44</v>
      </c>
      <c r="F4887">
        <v>0</v>
      </c>
      <c r="G4887">
        <v>0</v>
      </c>
      <c r="H4887" t="s">
        <v>82</v>
      </c>
    </row>
    <row r="4888" spans="1:8" x14ac:dyDescent="0.25">
      <c r="A4888" s="1">
        <v>43800</v>
      </c>
      <c r="B4888" t="s">
        <v>95</v>
      </c>
      <c r="C4888" t="s">
        <v>11</v>
      </c>
      <c r="D4888">
        <v>68</v>
      </c>
      <c r="E4888">
        <v>68</v>
      </c>
      <c r="F4888">
        <v>0</v>
      </c>
      <c r="G4888">
        <v>0</v>
      </c>
      <c r="H4888" t="s">
        <v>82</v>
      </c>
    </row>
    <row r="4889" spans="1:8" x14ac:dyDescent="0.25">
      <c r="A4889" s="1">
        <v>43800</v>
      </c>
      <c r="B4889" t="s">
        <v>95</v>
      </c>
      <c r="C4889" t="s">
        <v>12</v>
      </c>
      <c r="D4889">
        <v>157</v>
      </c>
      <c r="E4889">
        <v>157</v>
      </c>
      <c r="F4889">
        <v>0</v>
      </c>
      <c r="G4889">
        <v>0</v>
      </c>
      <c r="H4889" t="s">
        <v>82</v>
      </c>
    </row>
    <row r="4890" spans="1:8" x14ac:dyDescent="0.25">
      <c r="A4890" s="1">
        <v>43800</v>
      </c>
      <c r="B4890" t="s">
        <v>95</v>
      </c>
      <c r="C4890" t="s">
        <v>13</v>
      </c>
      <c r="D4890">
        <v>312</v>
      </c>
      <c r="E4890">
        <v>312</v>
      </c>
      <c r="F4890">
        <v>0</v>
      </c>
      <c r="G4890">
        <v>0</v>
      </c>
      <c r="H4890" t="s">
        <v>82</v>
      </c>
    </row>
    <row r="4891" spans="1:8" x14ac:dyDescent="0.25">
      <c r="A4891" s="1">
        <v>43800</v>
      </c>
      <c r="B4891" t="s">
        <v>96</v>
      </c>
      <c r="C4891" t="s">
        <v>9</v>
      </c>
      <c r="D4891">
        <v>387</v>
      </c>
      <c r="E4891">
        <v>387</v>
      </c>
      <c r="F4891">
        <v>0</v>
      </c>
      <c r="G4891">
        <v>0</v>
      </c>
      <c r="H4891" t="s">
        <v>82</v>
      </c>
    </row>
    <row r="4892" spans="1:8" x14ac:dyDescent="0.25">
      <c r="A4892" s="1">
        <v>43800</v>
      </c>
      <c r="B4892" t="s">
        <v>96</v>
      </c>
      <c r="C4892" t="s">
        <v>10</v>
      </c>
      <c r="D4892">
        <v>184</v>
      </c>
      <c r="E4892">
        <v>184</v>
      </c>
      <c r="F4892">
        <v>0</v>
      </c>
      <c r="G4892">
        <v>0</v>
      </c>
      <c r="H4892" t="s">
        <v>82</v>
      </c>
    </row>
    <row r="4893" spans="1:8" x14ac:dyDescent="0.25">
      <c r="A4893" s="1">
        <v>43800</v>
      </c>
      <c r="B4893" t="s">
        <v>96</v>
      </c>
      <c r="C4893" t="s">
        <v>11</v>
      </c>
      <c r="D4893">
        <v>177</v>
      </c>
      <c r="E4893">
        <v>177</v>
      </c>
      <c r="F4893">
        <v>0</v>
      </c>
      <c r="G4893">
        <v>0</v>
      </c>
      <c r="H4893" t="s">
        <v>82</v>
      </c>
    </row>
    <row r="4894" spans="1:8" x14ac:dyDescent="0.25">
      <c r="A4894" s="1">
        <v>43800</v>
      </c>
      <c r="B4894" t="s">
        <v>96</v>
      </c>
      <c r="C4894" t="s">
        <v>12</v>
      </c>
      <c r="D4894">
        <v>84</v>
      </c>
      <c r="E4894">
        <v>84</v>
      </c>
      <c r="F4894">
        <v>0</v>
      </c>
      <c r="G4894">
        <v>0</v>
      </c>
      <c r="H4894" t="s">
        <v>82</v>
      </c>
    </row>
    <row r="4895" spans="1:8" x14ac:dyDescent="0.25">
      <c r="A4895" s="1">
        <v>43800</v>
      </c>
      <c r="B4895" t="s">
        <v>96</v>
      </c>
      <c r="C4895" t="s">
        <v>13</v>
      </c>
      <c r="D4895">
        <v>658</v>
      </c>
      <c r="E4895">
        <v>658</v>
      </c>
      <c r="F4895">
        <v>0</v>
      </c>
      <c r="G4895">
        <v>0</v>
      </c>
      <c r="H4895" t="s">
        <v>82</v>
      </c>
    </row>
    <row r="4896" spans="1:8" x14ac:dyDescent="0.25">
      <c r="A4896" s="1">
        <v>43800</v>
      </c>
      <c r="B4896" t="s">
        <v>161</v>
      </c>
      <c r="C4896" t="s">
        <v>9</v>
      </c>
      <c r="D4896">
        <v>312</v>
      </c>
      <c r="E4896">
        <v>312</v>
      </c>
      <c r="F4896">
        <v>0</v>
      </c>
      <c r="G4896">
        <v>0</v>
      </c>
      <c r="H4896" t="s">
        <v>82</v>
      </c>
    </row>
    <row r="4897" spans="1:8" x14ac:dyDescent="0.25">
      <c r="A4897" s="1">
        <v>43800</v>
      </c>
      <c r="B4897" t="s">
        <v>161</v>
      </c>
      <c r="C4897" t="s">
        <v>10</v>
      </c>
      <c r="D4897">
        <v>38</v>
      </c>
      <c r="E4897">
        <v>38</v>
      </c>
      <c r="F4897">
        <v>0</v>
      </c>
      <c r="G4897">
        <v>0</v>
      </c>
      <c r="H4897" t="s">
        <v>82</v>
      </c>
    </row>
    <row r="4898" spans="1:8" x14ac:dyDescent="0.25">
      <c r="A4898" s="1">
        <v>43800</v>
      </c>
      <c r="B4898" t="s">
        <v>161</v>
      </c>
      <c r="C4898" t="s">
        <v>11</v>
      </c>
      <c r="D4898">
        <v>58</v>
      </c>
      <c r="E4898">
        <v>58</v>
      </c>
      <c r="F4898">
        <v>0</v>
      </c>
      <c r="G4898">
        <v>0</v>
      </c>
      <c r="H4898" t="s">
        <v>82</v>
      </c>
    </row>
    <row r="4899" spans="1:8" x14ac:dyDescent="0.25">
      <c r="A4899" s="1">
        <v>43800</v>
      </c>
      <c r="B4899" t="s">
        <v>161</v>
      </c>
      <c r="C4899" t="s">
        <v>12</v>
      </c>
      <c r="D4899">
        <v>28</v>
      </c>
      <c r="E4899">
        <v>28</v>
      </c>
      <c r="F4899">
        <v>0</v>
      </c>
      <c r="G4899">
        <v>0</v>
      </c>
      <c r="H4899" t="s">
        <v>82</v>
      </c>
    </row>
    <row r="4900" spans="1:8" x14ac:dyDescent="0.25">
      <c r="A4900" s="1">
        <v>43800</v>
      </c>
      <c r="B4900" t="s">
        <v>161</v>
      </c>
      <c r="C4900" t="s">
        <v>13</v>
      </c>
      <c r="D4900">
        <v>121</v>
      </c>
      <c r="E4900">
        <v>121</v>
      </c>
      <c r="F4900">
        <v>0</v>
      </c>
      <c r="G4900">
        <v>0</v>
      </c>
      <c r="H4900" t="s">
        <v>82</v>
      </c>
    </row>
    <row r="4901" spans="1:8" x14ac:dyDescent="0.25">
      <c r="A4901" s="1">
        <v>43831</v>
      </c>
      <c r="B4901" t="s">
        <v>80</v>
      </c>
      <c r="C4901" t="s">
        <v>9</v>
      </c>
      <c r="D4901">
        <v>5049</v>
      </c>
      <c r="E4901">
        <v>4819</v>
      </c>
      <c r="F4901">
        <v>230</v>
      </c>
      <c r="G4901">
        <v>4.7727744345299902E-2</v>
      </c>
      <c r="H4901" t="s">
        <v>82</v>
      </c>
    </row>
    <row r="4902" spans="1:8" x14ac:dyDescent="0.25">
      <c r="A4902" s="1">
        <v>43831</v>
      </c>
      <c r="B4902" t="s">
        <v>80</v>
      </c>
      <c r="C4902" t="s">
        <v>10</v>
      </c>
      <c r="D4902">
        <v>3265</v>
      </c>
      <c r="E4902">
        <v>3285</v>
      </c>
      <c r="F4902">
        <v>-20</v>
      </c>
      <c r="G4902">
        <v>-6.0882800608828003E-3</v>
      </c>
      <c r="H4902" t="s">
        <v>82</v>
      </c>
    </row>
    <row r="4903" spans="1:8" x14ac:dyDescent="0.25">
      <c r="A4903" s="1">
        <v>43831</v>
      </c>
      <c r="B4903" t="s">
        <v>80</v>
      </c>
      <c r="C4903" t="s">
        <v>11</v>
      </c>
      <c r="D4903">
        <v>3414</v>
      </c>
      <c r="E4903">
        <v>3291</v>
      </c>
      <c r="F4903">
        <v>123</v>
      </c>
      <c r="G4903">
        <v>3.7374658158614397E-2</v>
      </c>
      <c r="H4903" t="s">
        <v>82</v>
      </c>
    </row>
    <row r="4904" spans="1:8" x14ac:dyDescent="0.25">
      <c r="A4904" s="1">
        <v>43831</v>
      </c>
      <c r="B4904" t="s">
        <v>80</v>
      </c>
      <c r="C4904" t="s">
        <v>12</v>
      </c>
      <c r="D4904">
        <v>3300</v>
      </c>
      <c r="E4904">
        <v>3442</v>
      </c>
      <c r="F4904">
        <v>-142</v>
      </c>
      <c r="G4904">
        <v>-4.1255084253341102E-2</v>
      </c>
      <c r="H4904" t="s">
        <v>82</v>
      </c>
    </row>
    <row r="4905" spans="1:8" x14ac:dyDescent="0.25">
      <c r="A4905" s="1">
        <v>43831</v>
      </c>
      <c r="B4905" t="s">
        <v>80</v>
      </c>
      <c r="C4905" t="s">
        <v>13</v>
      </c>
      <c r="D4905">
        <v>5102</v>
      </c>
      <c r="E4905">
        <v>5185</v>
      </c>
      <c r="F4905">
        <v>-83</v>
      </c>
      <c r="G4905">
        <v>-1.6007714561234301E-2</v>
      </c>
      <c r="H4905" t="s">
        <v>82</v>
      </c>
    </row>
    <row r="4906" spans="1:8" x14ac:dyDescent="0.25">
      <c r="A4906" s="1">
        <v>43831</v>
      </c>
      <c r="B4906" t="s">
        <v>145</v>
      </c>
      <c r="C4906" t="s">
        <v>9</v>
      </c>
      <c r="D4906">
        <v>202</v>
      </c>
      <c r="E4906">
        <v>210</v>
      </c>
      <c r="F4906">
        <v>-8</v>
      </c>
      <c r="G4906">
        <v>-3.8095238095238099E-2</v>
      </c>
      <c r="H4906" t="s">
        <v>82</v>
      </c>
    </row>
    <row r="4907" spans="1:8" x14ac:dyDescent="0.25">
      <c r="A4907" s="1">
        <v>43831</v>
      </c>
      <c r="B4907" t="s">
        <v>145</v>
      </c>
      <c r="C4907" t="s">
        <v>10</v>
      </c>
      <c r="D4907">
        <v>163</v>
      </c>
      <c r="E4907">
        <v>142</v>
      </c>
      <c r="F4907">
        <v>21</v>
      </c>
      <c r="G4907">
        <v>0.147887323943662</v>
      </c>
      <c r="H4907" t="s">
        <v>82</v>
      </c>
    </row>
    <row r="4908" spans="1:8" x14ac:dyDescent="0.25">
      <c r="A4908" s="1">
        <v>43831</v>
      </c>
      <c r="B4908" t="s">
        <v>145</v>
      </c>
      <c r="C4908" t="s">
        <v>11</v>
      </c>
      <c r="D4908">
        <v>55</v>
      </c>
      <c r="E4908">
        <v>58</v>
      </c>
      <c r="F4908">
        <v>-3</v>
      </c>
      <c r="G4908">
        <v>-5.1724137931034503E-2</v>
      </c>
      <c r="H4908" t="s">
        <v>82</v>
      </c>
    </row>
    <row r="4909" spans="1:8" x14ac:dyDescent="0.25">
      <c r="A4909" s="1">
        <v>43831</v>
      </c>
      <c r="B4909" t="s">
        <v>145</v>
      </c>
      <c r="C4909" t="s">
        <v>12</v>
      </c>
      <c r="D4909">
        <v>35</v>
      </c>
      <c r="E4909">
        <v>26</v>
      </c>
      <c r="F4909">
        <v>9</v>
      </c>
      <c r="G4909">
        <v>0.34615384615384598</v>
      </c>
      <c r="H4909" t="s">
        <v>82</v>
      </c>
    </row>
    <row r="4910" spans="1:8" x14ac:dyDescent="0.25">
      <c r="A4910" s="1">
        <v>43831</v>
      </c>
      <c r="B4910" t="s">
        <v>145</v>
      </c>
      <c r="C4910" t="s">
        <v>13</v>
      </c>
      <c r="D4910">
        <v>382</v>
      </c>
      <c r="E4910">
        <v>402</v>
      </c>
      <c r="F4910">
        <v>-20</v>
      </c>
      <c r="G4910">
        <v>-4.9751243781094502E-2</v>
      </c>
      <c r="H4910" t="s">
        <v>82</v>
      </c>
    </row>
    <row r="4911" spans="1:8" x14ac:dyDescent="0.25">
      <c r="A4911" s="1">
        <v>43831</v>
      </c>
      <c r="B4911" t="s">
        <v>85</v>
      </c>
      <c r="C4911" t="s">
        <v>9</v>
      </c>
      <c r="D4911">
        <v>1118</v>
      </c>
      <c r="E4911">
        <v>1109</v>
      </c>
      <c r="F4911">
        <v>9</v>
      </c>
      <c r="G4911">
        <v>8.1154192966636594E-3</v>
      </c>
      <c r="H4911" t="s">
        <v>82</v>
      </c>
    </row>
    <row r="4912" spans="1:8" x14ac:dyDescent="0.25">
      <c r="A4912" s="1">
        <v>43831</v>
      </c>
      <c r="B4912" t="s">
        <v>85</v>
      </c>
      <c r="C4912" t="s">
        <v>10</v>
      </c>
      <c r="D4912">
        <v>1080</v>
      </c>
      <c r="E4912">
        <v>1195</v>
      </c>
      <c r="F4912">
        <v>-115</v>
      </c>
      <c r="G4912">
        <v>-9.6234309623431005E-2</v>
      </c>
      <c r="H4912" t="s">
        <v>82</v>
      </c>
    </row>
    <row r="4913" spans="1:8" x14ac:dyDescent="0.25">
      <c r="A4913" s="1">
        <v>43831</v>
      </c>
      <c r="B4913" t="s">
        <v>85</v>
      </c>
      <c r="C4913" t="s">
        <v>11</v>
      </c>
      <c r="D4913">
        <v>285</v>
      </c>
      <c r="E4913">
        <v>253</v>
      </c>
      <c r="F4913">
        <v>32</v>
      </c>
      <c r="G4913">
        <v>0.126482213438735</v>
      </c>
      <c r="H4913" t="s">
        <v>82</v>
      </c>
    </row>
    <row r="4914" spans="1:8" x14ac:dyDescent="0.25">
      <c r="A4914" s="1">
        <v>43831</v>
      </c>
      <c r="B4914" t="s">
        <v>85</v>
      </c>
      <c r="C4914" t="s">
        <v>12</v>
      </c>
      <c r="D4914">
        <v>108</v>
      </c>
      <c r="E4914">
        <v>111</v>
      </c>
      <c r="F4914">
        <v>-3</v>
      </c>
      <c r="G4914">
        <v>-2.7027027027027001E-2</v>
      </c>
      <c r="H4914" t="s">
        <v>82</v>
      </c>
    </row>
    <row r="4915" spans="1:8" x14ac:dyDescent="0.25">
      <c r="A4915" s="1">
        <v>43831</v>
      </c>
      <c r="B4915" t="s">
        <v>85</v>
      </c>
      <c r="C4915" t="s">
        <v>13</v>
      </c>
      <c r="D4915">
        <v>721</v>
      </c>
      <c r="E4915">
        <v>792</v>
      </c>
      <c r="F4915">
        <v>-71</v>
      </c>
      <c r="G4915">
        <v>-8.9646464646464599E-2</v>
      </c>
      <c r="H4915" t="s">
        <v>82</v>
      </c>
    </row>
    <row r="4916" spans="1:8" x14ac:dyDescent="0.25">
      <c r="A4916" s="1">
        <v>43831</v>
      </c>
      <c r="B4916" t="s">
        <v>86</v>
      </c>
      <c r="C4916" t="s">
        <v>9</v>
      </c>
      <c r="D4916">
        <v>530</v>
      </c>
      <c r="E4916">
        <v>479</v>
      </c>
      <c r="F4916">
        <v>51</v>
      </c>
      <c r="G4916">
        <v>0.10647181628392501</v>
      </c>
      <c r="H4916" t="s">
        <v>82</v>
      </c>
    </row>
    <row r="4917" spans="1:8" x14ac:dyDescent="0.25">
      <c r="A4917" s="1">
        <v>43831</v>
      </c>
      <c r="B4917" t="s">
        <v>86</v>
      </c>
      <c r="C4917" t="s">
        <v>10</v>
      </c>
      <c r="D4917">
        <v>699</v>
      </c>
      <c r="E4917">
        <v>616</v>
      </c>
      <c r="F4917">
        <v>83</v>
      </c>
      <c r="G4917">
        <v>0.13474025974025999</v>
      </c>
      <c r="H4917" t="s">
        <v>82</v>
      </c>
    </row>
    <row r="4918" spans="1:8" x14ac:dyDescent="0.25">
      <c r="A4918" s="1">
        <v>43831</v>
      </c>
      <c r="B4918" t="s">
        <v>86</v>
      </c>
      <c r="C4918" t="s">
        <v>11</v>
      </c>
      <c r="D4918">
        <v>843</v>
      </c>
      <c r="E4918">
        <v>714</v>
      </c>
      <c r="F4918">
        <v>129</v>
      </c>
      <c r="G4918">
        <v>0.18067226890756299</v>
      </c>
      <c r="H4918" t="s">
        <v>82</v>
      </c>
    </row>
    <row r="4919" spans="1:8" x14ac:dyDescent="0.25">
      <c r="A4919" s="1">
        <v>43831</v>
      </c>
      <c r="B4919" t="s">
        <v>86</v>
      </c>
      <c r="C4919" t="s">
        <v>12</v>
      </c>
      <c r="D4919">
        <v>479</v>
      </c>
      <c r="E4919">
        <v>452</v>
      </c>
      <c r="F4919">
        <v>27</v>
      </c>
      <c r="G4919">
        <v>5.97345132743363E-2</v>
      </c>
      <c r="H4919" t="s">
        <v>82</v>
      </c>
    </row>
    <row r="4920" spans="1:8" x14ac:dyDescent="0.25">
      <c r="A4920" s="1">
        <v>43831</v>
      </c>
      <c r="B4920" t="s">
        <v>86</v>
      </c>
      <c r="C4920" t="s">
        <v>13</v>
      </c>
      <c r="D4920">
        <v>524</v>
      </c>
      <c r="E4920">
        <v>548</v>
      </c>
      <c r="F4920">
        <v>-24</v>
      </c>
      <c r="G4920">
        <v>-4.3795620437956199E-2</v>
      </c>
      <c r="H4920" t="s">
        <v>82</v>
      </c>
    </row>
    <row r="4921" spans="1:8" x14ac:dyDescent="0.25">
      <c r="A4921" s="1">
        <v>43831</v>
      </c>
      <c r="B4921" t="s">
        <v>88</v>
      </c>
      <c r="C4921" t="s">
        <v>9</v>
      </c>
      <c r="D4921">
        <v>455</v>
      </c>
      <c r="E4921">
        <v>480</v>
      </c>
      <c r="F4921">
        <v>-25</v>
      </c>
      <c r="G4921">
        <v>-5.2083333333333301E-2</v>
      </c>
      <c r="H4921" t="s">
        <v>82</v>
      </c>
    </row>
    <row r="4922" spans="1:8" x14ac:dyDescent="0.25">
      <c r="A4922" s="1">
        <v>43831</v>
      </c>
      <c r="B4922" t="s">
        <v>88</v>
      </c>
      <c r="C4922" t="s">
        <v>10</v>
      </c>
      <c r="D4922">
        <v>61</v>
      </c>
      <c r="E4922">
        <v>63</v>
      </c>
      <c r="F4922">
        <v>-2</v>
      </c>
      <c r="G4922">
        <v>-3.1746031746031703E-2</v>
      </c>
      <c r="H4922" t="s">
        <v>82</v>
      </c>
    </row>
    <row r="4923" spans="1:8" x14ac:dyDescent="0.25">
      <c r="A4923" s="1">
        <v>43831</v>
      </c>
      <c r="B4923" t="s">
        <v>88</v>
      </c>
      <c r="C4923" t="s">
        <v>11</v>
      </c>
      <c r="D4923">
        <v>158</v>
      </c>
      <c r="E4923">
        <v>163</v>
      </c>
      <c r="F4923">
        <v>-5</v>
      </c>
      <c r="G4923">
        <v>-3.0674846625766899E-2</v>
      </c>
      <c r="H4923" t="s">
        <v>82</v>
      </c>
    </row>
    <row r="4924" spans="1:8" x14ac:dyDescent="0.25">
      <c r="A4924" s="1">
        <v>43831</v>
      </c>
      <c r="B4924" t="s">
        <v>88</v>
      </c>
      <c r="C4924" t="s">
        <v>12</v>
      </c>
      <c r="D4924">
        <v>99</v>
      </c>
      <c r="E4924">
        <v>111</v>
      </c>
      <c r="F4924">
        <v>-12</v>
      </c>
      <c r="G4924">
        <v>-0.108108108108108</v>
      </c>
      <c r="H4924" t="s">
        <v>82</v>
      </c>
    </row>
    <row r="4925" spans="1:8" x14ac:dyDescent="0.25">
      <c r="A4925" s="1">
        <v>43831</v>
      </c>
      <c r="B4925" t="s">
        <v>88</v>
      </c>
      <c r="C4925" t="s">
        <v>13</v>
      </c>
      <c r="D4925">
        <v>315</v>
      </c>
      <c r="E4925">
        <v>272</v>
      </c>
      <c r="F4925">
        <v>43</v>
      </c>
      <c r="G4925">
        <v>0.158088235294118</v>
      </c>
      <c r="H4925" t="s">
        <v>82</v>
      </c>
    </row>
    <row r="4926" spans="1:8" x14ac:dyDescent="0.25">
      <c r="A4926" s="1">
        <v>43831</v>
      </c>
      <c r="B4926" t="s">
        <v>89</v>
      </c>
      <c r="C4926" t="s">
        <v>9</v>
      </c>
      <c r="D4926">
        <v>76</v>
      </c>
      <c r="E4926">
        <v>88</v>
      </c>
      <c r="F4926">
        <v>-12</v>
      </c>
      <c r="G4926">
        <v>-0.13636363636363599</v>
      </c>
      <c r="H4926" t="s">
        <v>82</v>
      </c>
    </row>
    <row r="4927" spans="1:8" x14ac:dyDescent="0.25">
      <c r="A4927" s="1">
        <v>43831</v>
      </c>
      <c r="B4927" t="s">
        <v>89</v>
      </c>
      <c r="C4927" t="s">
        <v>10</v>
      </c>
      <c r="D4927">
        <v>64</v>
      </c>
      <c r="E4927">
        <v>86</v>
      </c>
      <c r="F4927">
        <v>-22</v>
      </c>
      <c r="G4927">
        <v>-0.25581395348837199</v>
      </c>
      <c r="H4927" t="s">
        <v>82</v>
      </c>
    </row>
    <row r="4928" spans="1:8" x14ac:dyDescent="0.25">
      <c r="A4928" s="1">
        <v>43831</v>
      </c>
      <c r="B4928" t="s">
        <v>89</v>
      </c>
      <c r="C4928" t="s">
        <v>11</v>
      </c>
      <c r="D4928">
        <v>93</v>
      </c>
      <c r="E4928">
        <v>121</v>
      </c>
      <c r="F4928">
        <v>-28</v>
      </c>
      <c r="G4928">
        <v>-0.23140495867768601</v>
      </c>
      <c r="H4928" t="s">
        <v>82</v>
      </c>
    </row>
    <row r="4929" spans="1:8" x14ac:dyDescent="0.25">
      <c r="A4929" s="1">
        <v>43831</v>
      </c>
      <c r="B4929" t="s">
        <v>89</v>
      </c>
      <c r="C4929" t="s">
        <v>12</v>
      </c>
      <c r="D4929">
        <v>180</v>
      </c>
      <c r="E4929">
        <v>216</v>
      </c>
      <c r="F4929">
        <v>-36</v>
      </c>
      <c r="G4929">
        <v>-0.16666666666666699</v>
      </c>
      <c r="H4929" t="s">
        <v>82</v>
      </c>
    </row>
    <row r="4930" spans="1:8" x14ac:dyDescent="0.25">
      <c r="A4930" s="1">
        <v>43831</v>
      </c>
      <c r="B4930" t="s">
        <v>89</v>
      </c>
      <c r="C4930" t="s">
        <v>13</v>
      </c>
      <c r="D4930">
        <v>553</v>
      </c>
      <c r="E4930">
        <v>525</v>
      </c>
      <c r="F4930">
        <v>28</v>
      </c>
      <c r="G4930">
        <v>5.3333333333333302E-2</v>
      </c>
      <c r="H4930" t="s">
        <v>82</v>
      </c>
    </row>
    <row r="4931" spans="1:8" x14ac:dyDescent="0.25">
      <c r="A4931" s="1">
        <v>43831</v>
      </c>
      <c r="B4931" t="s">
        <v>147</v>
      </c>
      <c r="C4931" t="s">
        <v>9</v>
      </c>
      <c r="D4931">
        <v>9</v>
      </c>
      <c r="E4931">
        <v>10</v>
      </c>
      <c r="F4931">
        <v>-1</v>
      </c>
      <c r="G4931">
        <v>-0.1</v>
      </c>
      <c r="H4931" t="s">
        <v>82</v>
      </c>
    </row>
    <row r="4932" spans="1:8" x14ac:dyDescent="0.25">
      <c r="A4932" s="1">
        <v>43831</v>
      </c>
      <c r="B4932" t="s">
        <v>147</v>
      </c>
      <c r="C4932" t="s">
        <v>10</v>
      </c>
      <c r="D4932">
        <v>23</v>
      </c>
      <c r="E4932">
        <v>26</v>
      </c>
      <c r="F4932">
        <v>-3</v>
      </c>
      <c r="G4932">
        <v>-0.115384615384615</v>
      </c>
      <c r="H4932" t="s">
        <v>82</v>
      </c>
    </row>
    <row r="4933" spans="1:8" x14ac:dyDescent="0.25">
      <c r="A4933" s="1">
        <v>43831</v>
      </c>
      <c r="B4933" t="s">
        <v>147</v>
      </c>
      <c r="C4933" t="s">
        <v>11</v>
      </c>
      <c r="D4933">
        <v>9</v>
      </c>
      <c r="E4933">
        <v>25</v>
      </c>
      <c r="F4933">
        <v>-16</v>
      </c>
      <c r="G4933">
        <v>-0.64</v>
      </c>
      <c r="H4933" t="s">
        <v>82</v>
      </c>
    </row>
    <row r="4934" spans="1:8" x14ac:dyDescent="0.25">
      <c r="A4934" s="1">
        <v>43831</v>
      </c>
      <c r="B4934" t="s">
        <v>147</v>
      </c>
      <c r="C4934" t="s">
        <v>12</v>
      </c>
      <c r="D4934">
        <v>25</v>
      </c>
      <c r="E4934">
        <v>27</v>
      </c>
      <c r="F4934">
        <v>-2</v>
      </c>
      <c r="G4934">
        <v>-7.4074074074074098E-2</v>
      </c>
      <c r="H4934" t="s">
        <v>82</v>
      </c>
    </row>
    <row r="4935" spans="1:8" x14ac:dyDescent="0.25">
      <c r="A4935" s="1">
        <v>43831</v>
      </c>
      <c r="B4935" t="s">
        <v>147</v>
      </c>
      <c r="C4935" t="s">
        <v>13</v>
      </c>
      <c r="D4935">
        <v>62</v>
      </c>
      <c r="E4935">
        <v>64</v>
      </c>
      <c r="F4935">
        <v>-2</v>
      </c>
      <c r="G4935">
        <v>-3.125E-2</v>
      </c>
      <c r="H4935" t="s">
        <v>82</v>
      </c>
    </row>
    <row r="4936" spans="1:8" x14ac:dyDescent="0.25">
      <c r="A4936" s="1">
        <v>43831</v>
      </c>
      <c r="B4936" t="s">
        <v>148</v>
      </c>
      <c r="C4936" t="s">
        <v>9</v>
      </c>
      <c r="D4936">
        <v>234</v>
      </c>
      <c r="E4936">
        <v>248</v>
      </c>
      <c r="F4936">
        <v>-14</v>
      </c>
      <c r="G4936">
        <v>-5.6451612903225798E-2</v>
      </c>
      <c r="H4936" t="s">
        <v>82</v>
      </c>
    </row>
    <row r="4937" spans="1:8" x14ac:dyDescent="0.25">
      <c r="A4937" s="1">
        <v>43831</v>
      </c>
      <c r="B4937" t="s">
        <v>148</v>
      </c>
      <c r="C4937" t="s">
        <v>10</v>
      </c>
      <c r="D4937">
        <v>37</v>
      </c>
      <c r="E4937">
        <v>53</v>
      </c>
      <c r="F4937">
        <v>-16</v>
      </c>
      <c r="G4937">
        <v>-0.30188679245283001</v>
      </c>
      <c r="H4937" t="s">
        <v>82</v>
      </c>
    </row>
    <row r="4938" spans="1:8" x14ac:dyDescent="0.25">
      <c r="A4938" s="1">
        <v>43831</v>
      </c>
      <c r="B4938" t="s">
        <v>148</v>
      </c>
      <c r="C4938" t="s">
        <v>11</v>
      </c>
      <c r="D4938">
        <v>121</v>
      </c>
      <c r="E4938">
        <v>130</v>
      </c>
      <c r="F4938">
        <v>-9</v>
      </c>
      <c r="G4938">
        <v>-6.9230769230769207E-2</v>
      </c>
      <c r="H4938" t="s">
        <v>82</v>
      </c>
    </row>
    <row r="4939" spans="1:8" x14ac:dyDescent="0.25">
      <c r="A4939" s="1">
        <v>43831</v>
      </c>
      <c r="B4939" t="s">
        <v>148</v>
      </c>
      <c r="C4939" t="s">
        <v>12</v>
      </c>
      <c r="D4939">
        <v>79</v>
      </c>
      <c r="E4939">
        <v>92</v>
      </c>
      <c r="F4939">
        <v>-13</v>
      </c>
      <c r="G4939">
        <v>-0.141304347826087</v>
      </c>
      <c r="H4939" t="s">
        <v>82</v>
      </c>
    </row>
    <row r="4940" spans="1:8" x14ac:dyDescent="0.25">
      <c r="A4940" s="1">
        <v>43831</v>
      </c>
      <c r="B4940" t="s">
        <v>148</v>
      </c>
      <c r="C4940" t="s">
        <v>13</v>
      </c>
      <c r="D4940">
        <v>292</v>
      </c>
      <c r="E4940">
        <v>303</v>
      </c>
      <c r="F4940">
        <v>-11</v>
      </c>
      <c r="G4940">
        <v>-3.6303630363036299E-2</v>
      </c>
      <c r="H4940" t="s">
        <v>82</v>
      </c>
    </row>
    <row r="4941" spans="1:8" x14ac:dyDescent="0.25">
      <c r="A4941" s="1">
        <v>43831</v>
      </c>
      <c r="B4941" t="s">
        <v>91</v>
      </c>
      <c r="C4941" t="s">
        <v>9</v>
      </c>
      <c r="D4941">
        <v>638</v>
      </c>
      <c r="E4941">
        <v>574</v>
      </c>
      <c r="F4941">
        <v>64</v>
      </c>
      <c r="G4941">
        <v>0.111498257839721</v>
      </c>
      <c r="H4941" t="s">
        <v>82</v>
      </c>
    </row>
    <row r="4942" spans="1:8" x14ac:dyDescent="0.25">
      <c r="A4942" s="1">
        <v>43831</v>
      </c>
      <c r="B4942" t="s">
        <v>91</v>
      </c>
      <c r="C4942" t="s">
        <v>10</v>
      </c>
      <c r="D4942">
        <v>244</v>
      </c>
      <c r="E4942">
        <v>240</v>
      </c>
      <c r="F4942">
        <v>4</v>
      </c>
      <c r="G4942">
        <v>1.6666666666666701E-2</v>
      </c>
      <c r="H4942" t="s">
        <v>82</v>
      </c>
    </row>
    <row r="4943" spans="1:8" x14ac:dyDescent="0.25">
      <c r="A4943" s="1">
        <v>43831</v>
      </c>
      <c r="B4943" t="s">
        <v>91</v>
      </c>
      <c r="C4943" t="s">
        <v>11</v>
      </c>
      <c r="D4943">
        <v>586</v>
      </c>
      <c r="E4943">
        <v>623</v>
      </c>
      <c r="F4943">
        <v>-37</v>
      </c>
      <c r="G4943">
        <v>-5.93900481540931E-2</v>
      </c>
      <c r="H4943" t="s">
        <v>82</v>
      </c>
    </row>
    <row r="4944" spans="1:8" x14ac:dyDescent="0.25">
      <c r="A4944" s="1">
        <v>43831</v>
      </c>
      <c r="B4944" t="s">
        <v>91</v>
      </c>
      <c r="C4944" t="s">
        <v>12</v>
      </c>
      <c r="D4944">
        <v>1274</v>
      </c>
      <c r="E4944">
        <v>1349</v>
      </c>
      <c r="F4944">
        <v>-75</v>
      </c>
      <c r="G4944">
        <v>-5.5596738324685001E-2</v>
      </c>
      <c r="H4944" t="s">
        <v>82</v>
      </c>
    </row>
    <row r="4945" spans="1:8" x14ac:dyDescent="0.25">
      <c r="A4945" s="1">
        <v>43831</v>
      </c>
      <c r="B4945" t="s">
        <v>91</v>
      </c>
      <c r="C4945" t="s">
        <v>13</v>
      </c>
      <c r="D4945">
        <v>374</v>
      </c>
      <c r="E4945">
        <v>345</v>
      </c>
      <c r="F4945">
        <v>29</v>
      </c>
      <c r="G4945">
        <v>8.4057971014492694E-2</v>
      </c>
      <c r="H4945" t="s">
        <v>82</v>
      </c>
    </row>
    <row r="4946" spans="1:8" x14ac:dyDescent="0.25">
      <c r="A4946" s="1">
        <v>43831</v>
      </c>
      <c r="B4946" t="s">
        <v>92</v>
      </c>
      <c r="C4946" t="s">
        <v>9</v>
      </c>
      <c r="D4946">
        <v>488</v>
      </c>
      <c r="E4946">
        <v>487</v>
      </c>
      <c r="F4946">
        <v>1</v>
      </c>
      <c r="G4946">
        <v>2.05338809034908E-3</v>
      </c>
      <c r="H4946" t="s">
        <v>82</v>
      </c>
    </row>
    <row r="4947" spans="1:8" x14ac:dyDescent="0.25">
      <c r="A4947" s="1">
        <v>43831</v>
      </c>
      <c r="B4947" t="s">
        <v>92</v>
      </c>
      <c r="C4947" t="s">
        <v>10</v>
      </c>
      <c r="D4947">
        <v>206</v>
      </c>
      <c r="E4947">
        <v>201</v>
      </c>
      <c r="F4947">
        <v>5</v>
      </c>
      <c r="G4947">
        <v>2.48756218905473E-2</v>
      </c>
      <c r="H4947" t="s">
        <v>82</v>
      </c>
    </row>
    <row r="4948" spans="1:8" x14ac:dyDescent="0.25">
      <c r="A4948" s="1">
        <v>43831</v>
      </c>
      <c r="B4948" t="s">
        <v>92</v>
      </c>
      <c r="C4948" t="s">
        <v>11</v>
      </c>
      <c r="D4948">
        <v>37</v>
      </c>
      <c r="E4948">
        <v>33</v>
      </c>
      <c r="F4948">
        <v>4</v>
      </c>
      <c r="G4948">
        <v>0.12121212121212099</v>
      </c>
      <c r="H4948" t="s">
        <v>82</v>
      </c>
    </row>
    <row r="4949" spans="1:8" x14ac:dyDescent="0.25">
      <c r="A4949" s="1">
        <v>43831</v>
      </c>
      <c r="B4949" t="s">
        <v>92</v>
      </c>
      <c r="C4949" t="s">
        <v>12</v>
      </c>
      <c r="D4949">
        <v>12</v>
      </c>
      <c r="E4949">
        <v>19</v>
      </c>
      <c r="F4949">
        <v>-7</v>
      </c>
      <c r="G4949">
        <v>-0.36842105263157898</v>
      </c>
      <c r="H4949" t="s">
        <v>82</v>
      </c>
    </row>
    <row r="4950" spans="1:8" x14ac:dyDescent="0.25">
      <c r="A4950" s="1">
        <v>43831</v>
      </c>
      <c r="B4950" t="s">
        <v>92</v>
      </c>
      <c r="C4950" t="s">
        <v>13</v>
      </c>
      <c r="D4950">
        <v>319</v>
      </c>
      <c r="E4950">
        <v>312</v>
      </c>
      <c r="F4950">
        <v>7</v>
      </c>
      <c r="G4950">
        <v>2.2435897435897401E-2</v>
      </c>
      <c r="H4950" t="s">
        <v>82</v>
      </c>
    </row>
    <row r="4951" spans="1:8" x14ac:dyDescent="0.25">
      <c r="A4951" s="1">
        <v>43831</v>
      </c>
      <c r="B4951" t="s">
        <v>155</v>
      </c>
      <c r="C4951" t="s">
        <v>9</v>
      </c>
      <c r="D4951">
        <v>64</v>
      </c>
      <c r="E4951">
        <v>69</v>
      </c>
      <c r="F4951">
        <v>-5</v>
      </c>
      <c r="G4951">
        <v>-7.2463768115942004E-2</v>
      </c>
      <c r="H4951" t="s">
        <v>82</v>
      </c>
    </row>
    <row r="4952" spans="1:8" x14ac:dyDescent="0.25">
      <c r="A4952" s="1">
        <v>43831</v>
      </c>
      <c r="B4952" t="s">
        <v>155</v>
      </c>
      <c r="C4952" t="s">
        <v>10</v>
      </c>
      <c r="D4952">
        <v>40</v>
      </c>
      <c r="E4952">
        <v>59</v>
      </c>
      <c r="F4952">
        <v>-19</v>
      </c>
      <c r="G4952">
        <v>-0.322033898305085</v>
      </c>
      <c r="H4952" t="s">
        <v>82</v>
      </c>
    </row>
    <row r="4953" spans="1:8" x14ac:dyDescent="0.25">
      <c r="A4953" s="1">
        <v>43831</v>
      </c>
      <c r="B4953" t="s">
        <v>155</v>
      </c>
      <c r="C4953" t="s">
        <v>11</v>
      </c>
      <c r="D4953">
        <v>82</v>
      </c>
      <c r="E4953">
        <v>93</v>
      </c>
      <c r="F4953">
        <v>-11</v>
      </c>
      <c r="G4953">
        <v>-0.118279569892473</v>
      </c>
      <c r="H4953" t="s">
        <v>82</v>
      </c>
    </row>
    <row r="4954" spans="1:8" x14ac:dyDescent="0.25">
      <c r="A4954" s="1">
        <v>43831</v>
      </c>
      <c r="B4954" t="s">
        <v>155</v>
      </c>
      <c r="C4954" t="s">
        <v>12</v>
      </c>
      <c r="D4954">
        <v>148</v>
      </c>
      <c r="E4954">
        <v>166</v>
      </c>
      <c r="F4954">
        <v>-18</v>
      </c>
      <c r="G4954">
        <v>-0.108433734939759</v>
      </c>
      <c r="H4954" t="s">
        <v>82</v>
      </c>
    </row>
    <row r="4955" spans="1:8" x14ac:dyDescent="0.25">
      <c r="A4955" s="1">
        <v>43831</v>
      </c>
      <c r="B4955" t="s">
        <v>155</v>
      </c>
      <c r="C4955" t="s">
        <v>13</v>
      </c>
      <c r="D4955">
        <v>432</v>
      </c>
      <c r="E4955">
        <v>406</v>
      </c>
      <c r="F4955">
        <v>26</v>
      </c>
      <c r="G4955">
        <v>6.4039408866995107E-2</v>
      </c>
      <c r="H4955" t="s">
        <v>82</v>
      </c>
    </row>
    <row r="4956" spans="1:8" x14ac:dyDescent="0.25">
      <c r="A4956" s="1">
        <v>43831</v>
      </c>
      <c r="B4956" t="s">
        <v>156</v>
      </c>
      <c r="C4956" t="s">
        <v>9</v>
      </c>
      <c r="D4956">
        <v>26</v>
      </c>
      <c r="E4956">
        <v>27</v>
      </c>
      <c r="F4956">
        <v>-1</v>
      </c>
      <c r="G4956">
        <v>-3.7037037037037E-2</v>
      </c>
      <c r="H4956" t="s">
        <v>82</v>
      </c>
    </row>
    <row r="4957" spans="1:8" x14ac:dyDescent="0.25">
      <c r="A4957" s="1">
        <v>43831</v>
      </c>
      <c r="B4957" t="s">
        <v>156</v>
      </c>
      <c r="C4957" t="s">
        <v>10</v>
      </c>
      <c r="D4957">
        <v>126</v>
      </c>
      <c r="E4957">
        <v>108</v>
      </c>
      <c r="F4957">
        <v>18</v>
      </c>
      <c r="G4957">
        <v>0.16666666666666699</v>
      </c>
      <c r="H4957" t="s">
        <v>82</v>
      </c>
    </row>
    <row r="4958" spans="1:8" x14ac:dyDescent="0.25">
      <c r="A4958" s="1">
        <v>43831</v>
      </c>
      <c r="B4958" t="s">
        <v>156</v>
      </c>
      <c r="C4958" t="s">
        <v>11</v>
      </c>
      <c r="D4958">
        <v>173</v>
      </c>
      <c r="E4958">
        <v>212</v>
      </c>
      <c r="F4958">
        <v>-39</v>
      </c>
      <c r="G4958">
        <v>-0.18396226415094299</v>
      </c>
      <c r="H4958" t="s">
        <v>82</v>
      </c>
    </row>
    <row r="4959" spans="1:8" x14ac:dyDescent="0.25">
      <c r="A4959" s="1">
        <v>43831</v>
      </c>
      <c r="B4959" t="s">
        <v>156</v>
      </c>
      <c r="C4959" t="s">
        <v>12</v>
      </c>
      <c r="D4959">
        <v>222</v>
      </c>
      <c r="E4959">
        <v>234</v>
      </c>
      <c r="F4959">
        <v>-12</v>
      </c>
      <c r="G4959">
        <v>-5.1282051282051301E-2</v>
      </c>
      <c r="H4959" t="s">
        <v>82</v>
      </c>
    </row>
    <row r="4960" spans="1:8" x14ac:dyDescent="0.25">
      <c r="A4960" s="1">
        <v>43831</v>
      </c>
      <c r="B4960" t="s">
        <v>156</v>
      </c>
      <c r="C4960" t="s">
        <v>13</v>
      </c>
      <c r="D4960">
        <v>167</v>
      </c>
      <c r="E4960">
        <v>194</v>
      </c>
      <c r="F4960">
        <v>-27</v>
      </c>
      <c r="G4960">
        <v>-0.13917525773195899</v>
      </c>
      <c r="H4960" t="s">
        <v>82</v>
      </c>
    </row>
    <row r="4961" spans="1:8" x14ac:dyDescent="0.25">
      <c r="A4961" s="1">
        <v>43831</v>
      </c>
      <c r="B4961" t="s">
        <v>93</v>
      </c>
      <c r="C4961" t="s">
        <v>9</v>
      </c>
      <c r="D4961">
        <v>52</v>
      </c>
      <c r="E4961">
        <v>61</v>
      </c>
      <c r="F4961">
        <v>-9</v>
      </c>
      <c r="G4961">
        <v>-0.14754098360655701</v>
      </c>
      <c r="H4961" t="s">
        <v>82</v>
      </c>
    </row>
    <row r="4962" spans="1:8" x14ac:dyDescent="0.25">
      <c r="A4962" s="1">
        <v>43831</v>
      </c>
      <c r="B4962" t="s">
        <v>93</v>
      </c>
      <c r="C4962" t="s">
        <v>10</v>
      </c>
      <c r="D4962">
        <v>170</v>
      </c>
      <c r="E4962">
        <v>157</v>
      </c>
      <c r="F4962">
        <v>13</v>
      </c>
      <c r="G4962">
        <v>8.2802547770700605E-2</v>
      </c>
      <c r="H4962" t="s">
        <v>82</v>
      </c>
    </row>
    <row r="4963" spans="1:8" x14ac:dyDescent="0.25">
      <c r="A4963" s="1">
        <v>43831</v>
      </c>
      <c r="B4963" t="s">
        <v>93</v>
      </c>
      <c r="C4963" t="s">
        <v>11</v>
      </c>
      <c r="D4963">
        <v>208</v>
      </c>
      <c r="E4963">
        <v>256</v>
      </c>
      <c r="F4963">
        <v>-48</v>
      </c>
      <c r="G4963">
        <v>-0.1875</v>
      </c>
      <c r="H4963" t="s">
        <v>82</v>
      </c>
    </row>
    <row r="4964" spans="1:8" x14ac:dyDescent="0.25">
      <c r="A4964" s="1">
        <v>43831</v>
      </c>
      <c r="B4964" t="s">
        <v>93</v>
      </c>
      <c r="C4964" t="s">
        <v>12</v>
      </c>
      <c r="D4964">
        <v>306</v>
      </c>
      <c r="E4964">
        <v>341</v>
      </c>
      <c r="F4964">
        <v>-35</v>
      </c>
      <c r="G4964">
        <v>-0.102639296187683</v>
      </c>
      <c r="H4964" t="s">
        <v>82</v>
      </c>
    </row>
    <row r="4965" spans="1:8" x14ac:dyDescent="0.25">
      <c r="A4965" s="1">
        <v>43831</v>
      </c>
      <c r="B4965" t="s">
        <v>93</v>
      </c>
      <c r="C4965" t="s">
        <v>13</v>
      </c>
      <c r="D4965">
        <v>291</v>
      </c>
      <c r="E4965">
        <v>325</v>
      </c>
      <c r="F4965">
        <v>-34</v>
      </c>
      <c r="G4965">
        <v>-0.104615384615385</v>
      </c>
      <c r="H4965" t="s">
        <v>82</v>
      </c>
    </row>
    <row r="4966" spans="1:8" x14ac:dyDescent="0.25">
      <c r="A4966" s="1">
        <v>43831</v>
      </c>
      <c r="B4966" t="s">
        <v>157</v>
      </c>
      <c r="C4966" t="s">
        <v>9</v>
      </c>
      <c r="D4966">
        <v>103</v>
      </c>
      <c r="E4966">
        <v>95</v>
      </c>
      <c r="F4966">
        <v>8</v>
      </c>
      <c r="G4966">
        <v>8.42105263157895E-2</v>
      </c>
      <c r="H4966" t="s">
        <v>82</v>
      </c>
    </row>
    <row r="4967" spans="1:8" x14ac:dyDescent="0.25">
      <c r="A4967" s="1">
        <v>43831</v>
      </c>
      <c r="B4967" t="s">
        <v>157</v>
      </c>
      <c r="C4967" t="s">
        <v>10</v>
      </c>
      <c r="D4967">
        <v>25</v>
      </c>
      <c r="E4967">
        <v>20</v>
      </c>
      <c r="F4967">
        <v>5</v>
      </c>
      <c r="G4967">
        <v>0.25</v>
      </c>
      <c r="H4967" t="s">
        <v>82</v>
      </c>
    </row>
    <row r="4968" spans="1:8" x14ac:dyDescent="0.25">
      <c r="A4968" s="1">
        <v>43831</v>
      </c>
      <c r="B4968" t="s">
        <v>157</v>
      </c>
      <c r="C4968" t="s">
        <v>11</v>
      </c>
      <c r="D4968">
        <v>98</v>
      </c>
      <c r="E4968">
        <v>90</v>
      </c>
      <c r="F4968">
        <v>8</v>
      </c>
      <c r="G4968">
        <v>8.8888888888888906E-2</v>
      </c>
      <c r="H4968" t="s">
        <v>82</v>
      </c>
    </row>
    <row r="4969" spans="1:8" x14ac:dyDescent="0.25">
      <c r="A4969" s="1">
        <v>43831</v>
      </c>
      <c r="B4969" t="s">
        <v>157</v>
      </c>
      <c r="C4969" t="s">
        <v>12</v>
      </c>
      <c r="D4969">
        <v>55</v>
      </c>
      <c r="E4969">
        <v>65</v>
      </c>
      <c r="F4969">
        <v>-10</v>
      </c>
      <c r="G4969">
        <v>-0.15384615384615399</v>
      </c>
      <c r="H4969" t="s">
        <v>82</v>
      </c>
    </row>
    <row r="4970" spans="1:8" x14ac:dyDescent="0.25">
      <c r="A4970" s="1">
        <v>43831</v>
      </c>
      <c r="B4970" t="s">
        <v>157</v>
      </c>
      <c r="C4970" t="s">
        <v>13</v>
      </c>
      <c r="D4970">
        <v>168</v>
      </c>
      <c r="E4970">
        <v>156</v>
      </c>
      <c r="F4970">
        <v>12</v>
      </c>
      <c r="G4970">
        <v>7.69230769230769E-2</v>
      </c>
      <c r="H4970" t="s">
        <v>82</v>
      </c>
    </row>
    <row r="4971" spans="1:8" x14ac:dyDescent="0.25">
      <c r="A4971" s="1">
        <v>43831</v>
      </c>
      <c r="B4971" t="s">
        <v>158</v>
      </c>
      <c r="C4971" t="s">
        <v>9</v>
      </c>
      <c r="D4971">
        <v>41</v>
      </c>
      <c r="E4971">
        <v>37</v>
      </c>
      <c r="F4971">
        <v>4</v>
      </c>
      <c r="G4971">
        <v>0.108108108108108</v>
      </c>
      <c r="H4971" t="s">
        <v>82</v>
      </c>
    </row>
    <row r="4972" spans="1:8" x14ac:dyDescent="0.25">
      <c r="A4972" s="1">
        <v>43831</v>
      </c>
      <c r="B4972" t="s">
        <v>158</v>
      </c>
      <c r="C4972" t="s">
        <v>10</v>
      </c>
      <c r="D4972">
        <v>72</v>
      </c>
      <c r="E4972">
        <v>53</v>
      </c>
      <c r="F4972">
        <v>19</v>
      </c>
      <c r="G4972">
        <v>0.35849056603773599</v>
      </c>
      <c r="H4972" t="s">
        <v>82</v>
      </c>
    </row>
    <row r="4973" spans="1:8" x14ac:dyDescent="0.25">
      <c r="A4973" s="1">
        <v>43831</v>
      </c>
      <c r="B4973" t="s">
        <v>158</v>
      </c>
      <c r="C4973" t="s">
        <v>11</v>
      </c>
      <c r="D4973">
        <v>71</v>
      </c>
      <c r="E4973">
        <v>89</v>
      </c>
      <c r="F4973">
        <v>-18</v>
      </c>
      <c r="G4973">
        <v>-0.202247191011236</v>
      </c>
      <c r="H4973" t="s">
        <v>82</v>
      </c>
    </row>
    <row r="4974" spans="1:8" x14ac:dyDescent="0.25">
      <c r="A4974" s="1">
        <v>43831</v>
      </c>
      <c r="B4974" t="s">
        <v>158</v>
      </c>
      <c r="C4974" t="s">
        <v>12</v>
      </c>
      <c r="D4974">
        <v>215</v>
      </c>
      <c r="E4974">
        <v>225</v>
      </c>
      <c r="F4974">
        <v>-10</v>
      </c>
      <c r="G4974">
        <v>-4.4444444444444398E-2</v>
      </c>
      <c r="H4974" t="s">
        <v>82</v>
      </c>
    </row>
    <row r="4975" spans="1:8" x14ac:dyDescent="0.25">
      <c r="A4975" s="1">
        <v>43831</v>
      </c>
      <c r="B4975" t="s">
        <v>158</v>
      </c>
      <c r="C4975" t="s">
        <v>13</v>
      </c>
      <c r="D4975">
        <v>345</v>
      </c>
      <c r="E4975">
        <v>299</v>
      </c>
      <c r="F4975">
        <v>46</v>
      </c>
      <c r="G4975">
        <v>0.15384615384615399</v>
      </c>
      <c r="H4975" t="s">
        <v>82</v>
      </c>
    </row>
    <row r="4976" spans="1:8" x14ac:dyDescent="0.25">
      <c r="A4976" s="1">
        <v>43831</v>
      </c>
      <c r="B4976" t="s">
        <v>94</v>
      </c>
      <c r="C4976" t="s">
        <v>9</v>
      </c>
      <c r="D4976">
        <v>1215</v>
      </c>
      <c r="E4976">
        <v>1046</v>
      </c>
      <c r="F4976">
        <v>169</v>
      </c>
      <c r="G4976">
        <v>0.16156787762906299</v>
      </c>
      <c r="H4976" t="s">
        <v>82</v>
      </c>
    </row>
    <row r="4977" spans="1:8" x14ac:dyDescent="0.25">
      <c r="A4977" s="1">
        <v>43831</v>
      </c>
      <c r="B4977" t="s">
        <v>94</v>
      </c>
      <c r="C4977" t="s">
        <v>10</v>
      </c>
      <c r="D4977">
        <v>469</v>
      </c>
      <c r="E4977">
        <v>479</v>
      </c>
      <c r="F4977">
        <v>-10</v>
      </c>
      <c r="G4977">
        <v>-2.0876826722338201E-2</v>
      </c>
      <c r="H4977" t="s">
        <v>82</v>
      </c>
    </row>
    <row r="4978" spans="1:8" x14ac:dyDescent="0.25">
      <c r="A4978" s="1">
        <v>43831</v>
      </c>
      <c r="B4978" t="s">
        <v>94</v>
      </c>
      <c r="C4978" t="s">
        <v>11</v>
      </c>
      <c r="D4978">
        <v>957</v>
      </c>
      <c r="E4978">
        <v>851</v>
      </c>
      <c r="F4978">
        <v>106</v>
      </c>
      <c r="G4978">
        <v>0.124559341950646</v>
      </c>
      <c r="H4978" t="s">
        <v>82</v>
      </c>
    </row>
    <row r="4979" spans="1:8" x14ac:dyDescent="0.25">
      <c r="A4979" s="1">
        <v>43831</v>
      </c>
      <c r="B4979" t="s">
        <v>94</v>
      </c>
      <c r="C4979" t="s">
        <v>12</v>
      </c>
      <c r="D4979">
        <v>513</v>
      </c>
      <c r="E4979">
        <v>500</v>
      </c>
      <c r="F4979">
        <v>13</v>
      </c>
      <c r="G4979">
        <v>2.5999999999999999E-2</v>
      </c>
      <c r="H4979" t="s">
        <v>82</v>
      </c>
    </row>
    <row r="4980" spans="1:8" x14ac:dyDescent="0.25">
      <c r="A4980" s="1">
        <v>43831</v>
      </c>
      <c r="B4980" t="s">
        <v>94</v>
      </c>
      <c r="C4980" t="s">
        <v>13</v>
      </c>
      <c r="D4980">
        <v>986</v>
      </c>
      <c r="E4980">
        <v>1062</v>
      </c>
      <c r="F4980">
        <v>-76</v>
      </c>
      <c r="G4980">
        <v>-7.1563088512241094E-2</v>
      </c>
      <c r="H4980" t="s">
        <v>82</v>
      </c>
    </row>
    <row r="4981" spans="1:8" x14ac:dyDescent="0.25">
      <c r="A4981" s="1">
        <v>43831</v>
      </c>
      <c r="B4981" t="s">
        <v>159</v>
      </c>
      <c r="C4981" t="s">
        <v>9</v>
      </c>
      <c r="D4981">
        <v>26</v>
      </c>
      <c r="E4981">
        <v>34</v>
      </c>
      <c r="F4981">
        <v>-8</v>
      </c>
      <c r="G4981">
        <v>-0.23529411764705899</v>
      </c>
      <c r="H4981" t="s">
        <v>82</v>
      </c>
    </row>
    <row r="4982" spans="1:8" x14ac:dyDescent="0.25">
      <c r="A4982" s="1">
        <v>43831</v>
      </c>
      <c r="B4982" t="s">
        <v>159</v>
      </c>
      <c r="C4982" t="s">
        <v>10</v>
      </c>
      <c r="D4982">
        <v>44</v>
      </c>
      <c r="E4982">
        <v>49</v>
      </c>
      <c r="F4982">
        <v>-5</v>
      </c>
      <c r="G4982">
        <v>-0.102040816326531</v>
      </c>
      <c r="H4982" t="s">
        <v>82</v>
      </c>
    </row>
    <row r="4983" spans="1:8" x14ac:dyDescent="0.25">
      <c r="A4983" s="1">
        <v>43831</v>
      </c>
      <c r="B4983" t="s">
        <v>159</v>
      </c>
      <c r="C4983" t="s">
        <v>11</v>
      </c>
      <c r="D4983">
        <v>35</v>
      </c>
      <c r="E4983">
        <v>44</v>
      </c>
      <c r="F4983">
        <v>-9</v>
      </c>
      <c r="G4983">
        <v>-0.204545454545455</v>
      </c>
      <c r="H4983" t="s">
        <v>82</v>
      </c>
    </row>
    <row r="4984" spans="1:8" x14ac:dyDescent="0.25">
      <c r="A4984" s="1">
        <v>43831</v>
      </c>
      <c r="B4984" t="s">
        <v>159</v>
      </c>
      <c r="C4984" t="s">
        <v>12</v>
      </c>
      <c r="D4984">
        <v>84</v>
      </c>
      <c r="E4984">
        <v>107</v>
      </c>
      <c r="F4984">
        <v>-23</v>
      </c>
      <c r="G4984">
        <v>-0.21495327102803699</v>
      </c>
      <c r="H4984" t="s">
        <v>82</v>
      </c>
    </row>
    <row r="4985" spans="1:8" x14ac:dyDescent="0.25">
      <c r="A4985" s="1">
        <v>43831</v>
      </c>
      <c r="B4985" t="s">
        <v>159</v>
      </c>
      <c r="C4985" t="s">
        <v>13</v>
      </c>
      <c r="D4985">
        <v>124</v>
      </c>
      <c r="E4985">
        <v>131</v>
      </c>
      <c r="F4985">
        <v>-7</v>
      </c>
      <c r="G4985">
        <v>-5.34351145038168E-2</v>
      </c>
      <c r="H4985" t="s">
        <v>82</v>
      </c>
    </row>
    <row r="4986" spans="1:8" x14ac:dyDescent="0.25">
      <c r="A4986" s="1">
        <v>43831</v>
      </c>
      <c r="B4986" t="s">
        <v>95</v>
      </c>
      <c r="C4986" t="s">
        <v>9</v>
      </c>
      <c r="D4986">
        <v>41</v>
      </c>
      <c r="E4986">
        <v>37</v>
      </c>
      <c r="F4986">
        <v>4</v>
      </c>
      <c r="G4986">
        <v>0.108108108108108</v>
      </c>
      <c r="H4986" t="s">
        <v>82</v>
      </c>
    </row>
    <row r="4987" spans="1:8" x14ac:dyDescent="0.25">
      <c r="A4987" s="1">
        <v>43831</v>
      </c>
      <c r="B4987" t="s">
        <v>95</v>
      </c>
      <c r="C4987" t="s">
        <v>10</v>
      </c>
      <c r="D4987">
        <v>72</v>
      </c>
      <c r="E4987">
        <v>53</v>
      </c>
      <c r="F4987">
        <v>19</v>
      </c>
      <c r="G4987">
        <v>0.35849056603773599</v>
      </c>
      <c r="H4987" t="s">
        <v>82</v>
      </c>
    </row>
    <row r="4988" spans="1:8" x14ac:dyDescent="0.25">
      <c r="A4988" s="1">
        <v>43831</v>
      </c>
      <c r="B4988" t="s">
        <v>95</v>
      </c>
      <c r="C4988" t="s">
        <v>11</v>
      </c>
      <c r="D4988">
        <v>71</v>
      </c>
      <c r="E4988">
        <v>89</v>
      </c>
      <c r="F4988">
        <v>-18</v>
      </c>
      <c r="G4988">
        <v>-0.202247191011236</v>
      </c>
      <c r="H4988" t="s">
        <v>82</v>
      </c>
    </row>
    <row r="4989" spans="1:8" x14ac:dyDescent="0.25">
      <c r="A4989" s="1">
        <v>43831</v>
      </c>
      <c r="B4989" t="s">
        <v>95</v>
      </c>
      <c r="C4989" t="s">
        <v>12</v>
      </c>
      <c r="D4989">
        <v>215</v>
      </c>
      <c r="E4989">
        <v>225</v>
      </c>
      <c r="F4989">
        <v>-10</v>
      </c>
      <c r="G4989">
        <v>-4.4444444444444398E-2</v>
      </c>
      <c r="H4989" t="s">
        <v>82</v>
      </c>
    </row>
    <row r="4990" spans="1:8" x14ac:dyDescent="0.25">
      <c r="A4990" s="1">
        <v>43831</v>
      </c>
      <c r="B4990" t="s">
        <v>95</v>
      </c>
      <c r="C4990" t="s">
        <v>13</v>
      </c>
      <c r="D4990">
        <v>345</v>
      </c>
      <c r="E4990">
        <v>299</v>
      </c>
      <c r="F4990">
        <v>46</v>
      </c>
      <c r="G4990">
        <v>0.15384615384615399</v>
      </c>
      <c r="H4990" t="s">
        <v>82</v>
      </c>
    </row>
    <row r="4991" spans="1:8" x14ac:dyDescent="0.25">
      <c r="A4991" s="1">
        <v>43831</v>
      </c>
      <c r="B4991" t="s">
        <v>96</v>
      </c>
      <c r="C4991" t="s">
        <v>9</v>
      </c>
      <c r="D4991">
        <v>436</v>
      </c>
      <c r="E4991">
        <v>458</v>
      </c>
      <c r="F4991">
        <v>-22</v>
      </c>
      <c r="G4991">
        <v>-4.8034934497816602E-2</v>
      </c>
      <c r="H4991" t="s">
        <v>82</v>
      </c>
    </row>
    <row r="4992" spans="1:8" x14ac:dyDescent="0.25">
      <c r="A4992" s="1">
        <v>43831</v>
      </c>
      <c r="B4992" t="s">
        <v>96</v>
      </c>
      <c r="C4992" t="s">
        <v>10</v>
      </c>
      <c r="D4992">
        <v>200</v>
      </c>
      <c r="E4992">
        <v>195</v>
      </c>
      <c r="F4992">
        <v>5</v>
      </c>
      <c r="G4992">
        <v>2.5641025641025599E-2</v>
      </c>
      <c r="H4992" t="s">
        <v>82</v>
      </c>
    </row>
    <row r="4993" spans="1:8" x14ac:dyDescent="0.25">
      <c r="A4993" s="1">
        <v>43831</v>
      </c>
      <c r="B4993" t="s">
        <v>96</v>
      </c>
      <c r="C4993" t="s">
        <v>11</v>
      </c>
      <c r="D4993">
        <v>176</v>
      </c>
      <c r="E4993">
        <v>188</v>
      </c>
      <c r="F4993">
        <v>-12</v>
      </c>
      <c r="G4993">
        <v>-6.3829787234042507E-2</v>
      </c>
      <c r="H4993" t="s">
        <v>82</v>
      </c>
    </row>
    <row r="4994" spans="1:8" x14ac:dyDescent="0.25">
      <c r="A4994" s="1">
        <v>43831</v>
      </c>
      <c r="B4994" t="s">
        <v>96</v>
      </c>
      <c r="C4994" t="s">
        <v>12</v>
      </c>
      <c r="D4994">
        <v>114</v>
      </c>
      <c r="E4994">
        <v>118</v>
      </c>
      <c r="F4994">
        <v>-4</v>
      </c>
      <c r="G4994">
        <v>-3.3898305084745797E-2</v>
      </c>
      <c r="H4994" t="s">
        <v>82</v>
      </c>
    </row>
    <row r="4995" spans="1:8" x14ac:dyDescent="0.25">
      <c r="A4995" s="1">
        <v>43831</v>
      </c>
      <c r="B4995" t="s">
        <v>96</v>
      </c>
      <c r="C4995" t="s">
        <v>13</v>
      </c>
      <c r="D4995">
        <v>674</v>
      </c>
      <c r="E4995">
        <v>705</v>
      </c>
      <c r="F4995">
        <v>-31</v>
      </c>
      <c r="G4995">
        <v>-4.3971631205673802E-2</v>
      </c>
      <c r="H4995" t="s">
        <v>82</v>
      </c>
    </row>
    <row r="4996" spans="1:8" x14ac:dyDescent="0.25">
      <c r="A4996" s="1">
        <v>43831</v>
      </c>
      <c r="B4996" t="s">
        <v>161</v>
      </c>
      <c r="C4996" t="s">
        <v>9</v>
      </c>
      <c r="D4996">
        <v>352</v>
      </c>
      <c r="E4996">
        <v>385</v>
      </c>
      <c r="F4996">
        <v>-33</v>
      </c>
      <c r="G4996">
        <v>-8.5714285714285701E-2</v>
      </c>
      <c r="H4996" t="s">
        <v>82</v>
      </c>
    </row>
    <row r="4997" spans="1:8" x14ac:dyDescent="0.25">
      <c r="A4997" s="1">
        <v>43831</v>
      </c>
      <c r="B4997" t="s">
        <v>161</v>
      </c>
      <c r="C4997" t="s">
        <v>10</v>
      </c>
      <c r="D4997">
        <v>36</v>
      </c>
      <c r="E4997">
        <v>43</v>
      </c>
      <c r="F4997">
        <v>-7</v>
      </c>
      <c r="G4997">
        <v>-0.162790697674419</v>
      </c>
      <c r="H4997" t="s">
        <v>82</v>
      </c>
    </row>
    <row r="4998" spans="1:8" x14ac:dyDescent="0.25">
      <c r="A4998" s="1">
        <v>43831</v>
      </c>
      <c r="B4998" t="s">
        <v>161</v>
      </c>
      <c r="C4998" t="s">
        <v>11</v>
      </c>
      <c r="D4998">
        <v>60</v>
      </c>
      <c r="E4998">
        <v>73</v>
      </c>
      <c r="F4998">
        <v>-13</v>
      </c>
      <c r="G4998">
        <v>-0.17808219178082199</v>
      </c>
      <c r="H4998" t="s">
        <v>82</v>
      </c>
    </row>
    <row r="4999" spans="1:8" x14ac:dyDescent="0.25">
      <c r="A4999" s="1">
        <v>43831</v>
      </c>
      <c r="B4999" t="s">
        <v>161</v>
      </c>
      <c r="C4999" t="s">
        <v>12</v>
      </c>
      <c r="D4999">
        <v>44</v>
      </c>
      <c r="E4999">
        <v>46</v>
      </c>
      <c r="F4999">
        <v>-2</v>
      </c>
      <c r="G4999">
        <v>-4.3478260869565202E-2</v>
      </c>
      <c r="H4999" t="s">
        <v>82</v>
      </c>
    </row>
    <row r="5000" spans="1:8" x14ac:dyDescent="0.25">
      <c r="A5000" s="1">
        <v>43831</v>
      </c>
      <c r="B5000" t="s">
        <v>161</v>
      </c>
      <c r="C5000" t="s">
        <v>13</v>
      </c>
      <c r="D5000">
        <v>147</v>
      </c>
      <c r="E5000">
        <v>116</v>
      </c>
      <c r="F5000">
        <v>31</v>
      </c>
      <c r="G5000">
        <v>0.26724137931034497</v>
      </c>
      <c r="H5000" t="s">
        <v>82</v>
      </c>
    </row>
    <row r="5001" spans="1:8" x14ac:dyDescent="0.25">
      <c r="A5001" s="1">
        <v>43862</v>
      </c>
      <c r="B5001" t="s">
        <v>80</v>
      </c>
      <c r="C5001" t="s">
        <v>9</v>
      </c>
      <c r="D5001">
        <v>4597</v>
      </c>
      <c r="E5001">
        <v>4442</v>
      </c>
      <c r="F5001">
        <v>155</v>
      </c>
      <c r="G5001">
        <v>3.4894191805492997E-2</v>
      </c>
      <c r="H5001" t="s">
        <v>82</v>
      </c>
    </row>
    <row r="5002" spans="1:8" x14ac:dyDescent="0.25">
      <c r="A5002" s="1">
        <v>43862</v>
      </c>
      <c r="B5002" t="s">
        <v>80</v>
      </c>
      <c r="C5002" t="s">
        <v>10</v>
      </c>
      <c r="D5002">
        <v>3037</v>
      </c>
      <c r="E5002">
        <v>3008</v>
      </c>
      <c r="F5002">
        <v>29</v>
      </c>
      <c r="G5002">
        <v>9.6409574468085107E-3</v>
      </c>
      <c r="H5002" t="s">
        <v>82</v>
      </c>
    </row>
    <row r="5003" spans="1:8" x14ac:dyDescent="0.25">
      <c r="A5003" s="1">
        <v>43862</v>
      </c>
      <c r="B5003" t="s">
        <v>80</v>
      </c>
      <c r="C5003" t="s">
        <v>11</v>
      </c>
      <c r="D5003">
        <v>3180</v>
      </c>
      <c r="E5003">
        <v>3081</v>
      </c>
      <c r="F5003">
        <v>99</v>
      </c>
      <c r="G5003">
        <v>3.2132424537487797E-2</v>
      </c>
      <c r="H5003" t="s">
        <v>82</v>
      </c>
    </row>
    <row r="5004" spans="1:8" x14ac:dyDescent="0.25">
      <c r="A5004" s="1">
        <v>43862</v>
      </c>
      <c r="B5004" t="s">
        <v>80</v>
      </c>
      <c r="C5004" t="s">
        <v>12</v>
      </c>
      <c r="D5004">
        <v>2972</v>
      </c>
      <c r="E5004">
        <v>2961</v>
      </c>
      <c r="F5004">
        <v>11</v>
      </c>
      <c r="G5004">
        <v>3.7149611617696698E-3</v>
      </c>
      <c r="H5004" t="s">
        <v>82</v>
      </c>
    </row>
    <row r="5005" spans="1:8" x14ac:dyDescent="0.25">
      <c r="A5005" s="1">
        <v>43862</v>
      </c>
      <c r="B5005" t="s">
        <v>80</v>
      </c>
      <c r="C5005" t="s">
        <v>13</v>
      </c>
      <c r="D5005">
        <v>4910</v>
      </c>
      <c r="E5005">
        <v>4714</v>
      </c>
      <c r="F5005">
        <v>196</v>
      </c>
      <c r="G5005">
        <v>4.1578277471361898E-2</v>
      </c>
      <c r="H5005" t="s">
        <v>82</v>
      </c>
    </row>
    <row r="5006" spans="1:8" x14ac:dyDescent="0.25">
      <c r="A5006" s="1">
        <v>43862</v>
      </c>
      <c r="B5006" t="s">
        <v>145</v>
      </c>
      <c r="C5006" t="s">
        <v>9</v>
      </c>
      <c r="D5006">
        <v>169</v>
      </c>
      <c r="E5006">
        <v>178</v>
      </c>
      <c r="F5006">
        <v>-9</v>
      </c>
      <c r="G5006">
        <v>-5.0561797752809001E-2</v>
      </c>
      <c r="H5006" t="s">
        <v>82</v>
      </c>
    </row>
    <row r="5007" spans="1:8" x14ac:dyDescent="0.25">
      <c r="A5007" s="1">
        <v>43862</v>
      </c>
      <c r="B5007" t="s">
        <v>145</v>
      </c>
      <c r="C5007" t="s">
        <v>10</v>
      </c>
      <c r="D5007">
        <v>162</v>
      </c>
      <c r="E5007">
        <v>136</v>
      </c>
      <c r="F5007">
        <v>26</v>
      </c>
      <c r="G5007">
        <v>0.191176470588235</v>
      </c>
      <c r="H5007" t="s">
        <v>82</v>
      </c>
    </row>
    <row r="5008" spans="1:8" x14ac:dyDescent="0.25">
      <c r="A5008" s="1">
        <v>43862</v>
      </c>
      <c r="B5008" t="s">
        <v>145</v>
      </c>
      <c r="C5008" t="s">
        <v>11</v>
      </c>
      <c r="D5008">
        <v>54</v>
      </c>
      <c r="E5008">
        <v>48</v>
      </c>
      <c r="F5008">
        <v>6</v>
      </c>
      <c r="G5008">
        <v>0.125</v>
      </c>
      <c r="H5008" t="s">
        <v>82</v>
      </c>
    </row>
    <row r="5009" spans="1:8" x14ac:dyDescent="0.25">
      <c r="A5009" s="1">
        <v>43862</v>
      </c>
      <c r="B5009" t="s">
        <v>145</v>
      </c>
      <c r="C5009" t="s">
        <v>12</v>
      </c>
      <c r="D5009">
        <v>21</v>
      </c>
      <c r="E5009">
        <v>31</v>
      </c>
      <c r="F5009">
        <v>-10</v>
      </c>
      <c r="G5009">
        <v>-0.32258064516128998</v>
      </c>
      <c r="H5009" t="s">
        <v>82</v>
      </c>
    </row>
    <row r="5010" spans="1:8" x14ac:dyDescent="0.25">
      <c r="A5010" s="1">
        <v>43862</v>
      </c>
      <c r="B5010" t="s">
        <v>145</v>
      </c>
      <c r="C5010" t="s">
        <v>13</v>
      </c>
      <c r="D5010">
        <v>371</v>
      </c>
      <c r="E5010">
        <v>334</v>
      </c>
      <c r="F5010">
        <v>37</v>
      </c>
      <c r="G5010">
        <v>0.110778443113772</v>
      </c>
      <c r="H5010" t="s">
        <v>82</v>
      </c>
    </row>
    <row r="5011" spans="1:8" x14ac:dyDescent="0.25">
      <c r="A5011" s="1">
        <v>43862</v>
      </c>
      <c r="B5011" t="s">
        <v>85</v>
      </c>
      <c r="C5011" t="s">
        <v>9</v>
      </c>
      <c r="D5011">
        <v>1090</v>
      </c>
      <c r="E5011">
        <v>1057</v>
      </c>
      <c r="F5011">
        <v>33</v>
      </c>
      <c r="G5011">
        <v>3.1220435193945101E-2</v>
      </c>
      <c r="H5011" t="s">
        <v>82</v>
      </c>
    </row>
    <row r="5012" spans="1:8" x14ac:dyDescent="0.25">
      <c r="A5012" s="1">
        <v>43862</v>
      </c>
      <c r="B5012" t="s">
        <v>85</v>
      </c>
      <c r="C5012" t="s">
        <v>10</v>
      </c>
      <c r="D5012">
        <v>992</v>
      </c>
      <c r="E5012">
        <v>1071</v>
      </c>
      <c r="F5012">
        <v>-79</v>
      </c>
      <c r="G5012">
        <v>-7.3762838468720796E-2</v>
      </c>
      <c r="H5012" t="s">
        <v>82</v>
      </c>
    </row>
    <row r="5013" spans="1:8" x14ac:dyDescent="0.25">
      <c r="A5013" s="1">
        <v>43862</v>
      </c>
      <c r="B5013" t="s">
        <v>85</v>
      </c>
      <c r="C5013" t="s">
        <v>11</v>
      </c>
      <c r="D5013">
        <v>274</v>
      </c>
      <c r="E5013">
        <v>238</v>
      </c>
      <c r="F5013">
        <v>36</v>
      </c>
      <c r="G5013">
        <v>0.151260504201681</v>
      </c>
      <c r="H5013" t="s">
        <v>82</v>
      </c>
    </row>
    <row r="5014" spans="1:8" x14ac:dyDescent="0.25">
      <c r="A5014" s="1">
        <v>43862</v>
      </c>
      <c r="B5014" t="s">
        <v>85</v>
      </c>
      <c r="C5014" t="s">
        <v>12</v>
      </c>
      <c r="D5014">
        <v>102</v>
      </c>
      <c r="E5014">
        <v>90</v>
      </c>
      <c r="F5014">
        <v>12</v>
      </c>
      <c r="G5014">
        <v>0.133333333333333</v>
      </c>
      <c r="H5014" t="s">
        <v>82</v>
      </c>
    </row>
    <row r="5015" spans="1:8" x14ac:dyDescent="0.25">
      <c r="A5015" s="1">
        <v>43862</v>
      </c>
      <c r="B5015" t="s">
        <v>85</v>
      </c>
      <c r="C5015" t="s">
        <v>13</v>
      </c>
      <c r="D5015">
        <v>785</v>
      </c>
      <c r="E5015">
        <v>803</v>
      </c>
      <c r="F5015">
        <v>-18</v>
      </c>
      <c r="G5015">
        <v>-2.2415940224159402E-2</v>
      </c>
      <c r="H5015" t="s">
        <v>82</v>
      </c>
    </row>
    <row r="5016" spans="1:8" x14ac:dyDescent="0.25">
      <c r="A5016" s="1">
        <v>43862</v>
      </c>
      <c r="B5016" t="s">
        <v>86</v>
      </c>
      <c r="C5016" t="s">
        <v>9</v>
      </c>
      <c r="D5016">
        <v>472</v>
      </c>
      <c r="E5016">
        <v>409</v>
      </c>
      <c r="F5016">
        <v>63</v>
      </c>
      <c r="G5016">
        <v>0.15403422982885101</v>
      </c>
      <c r="H5016" t="s">
        <v>82</v>
      </c>
    </row>
    <row r="5017" spans="1:8" x14ac:dyDescent="0.25">
      <c r="A5017" s="1">
        <v>43862</v>
      </c>
      <c r="B5017" t="s">
        <v>86</v>
      </c>
      <c r="C5017" t="s">
        <v>10</v>
      </c>
      <c r="D5017">
        <v>645</v>
      </c>
      <c r="E5017">
        <v>591</v>
      </c>
      <c r="F5017">
        <v>54</v>
      </c>
      <c r="G5017">
        <v>9.13705583756345E-2</v>
      </c>
      <c r="H5017" t="s">
        <v>82</v>
      </c>
    </row>
    <row r="5018" spans="1:8" x14ac:dyDescent="0.25">
      <c r="A5018" s="1">
        <v>43862</v>
      </c>
      <c r="B5018" t="s">
        <v>86</v>
      </c>
      <c r="C5018" t="s">
        <v>11</v>
      </c>
      <c r="D5018">
        <v>814</v>
      </c>
      <c r="E5018">
        <v>672</v>
      </c>
      <c r="F5018">
        <v>142</v>
      </c>
      <c r="G5018">
        <v>0.211309523809524</v>
      </c>
      <c r="H5018" t="s">
        <v>82</v>
      </c>
    </row>
    <row r="5019" spans="1:8" x14ac:dyDescent="0.25">
      <c r="A5019" s="1">
        <v>43862</v>
      </c>
      <c r="B5019" t="s">
        <v>86</v>
      </c>
      <c r="C5019" t="s">
        <v>12</v>
      </c>
      <c r="D5019">
        <v>442</v>
      </c>
      <c r="E5019">
        <v>407</v>
      </c>
      <c r="F5019">
        <v>35</v>
      </c>
      <c r="G5019">
        <v>8.5995085995085999E-2</v>
      </c>
      <c r="H5019" t="s">
        <v>82</v>
      </c>
    </row>
    <row r="5020" spans="1:8" x14ac:dyDescent="0.25">
      <c r="A5020" s="1">
        <v>43862</v>
      </c>
      <c r="B5020" t="s">
        <v>86</v>
      </c>
      <c r="C5020" t="s">
        <v>13</v>
      </c>
      <c r="D5020">
        <v>487</v>
      </c>
      <c r="E5020">
        <v>524</v>
      </c>
      <c r="F5020">
        <v>-37</v>
      </c>
      <c r="G5020">
        <v>-7.0610687022900798E-2</v>
      </c>
      <c r="H5020" t="s">
        <v>82</v>
      </c>
    </row>
    <row r="5021" spans="1:8" x14ac:dyDescent="0.25">
      <c r="A5021" s="1">
        <v>43862</v>
      </c>
      <c r="B5021" t="s">
        <v>88</v>
      </c>
      <c r="C5021" t="s">
        <v>9</v>
      </c>
      <c r="D5021">
        <v>431</v>
      </c>
      <c r="E5021">
        <v>501</v>
      </c>
      <c r="F5021">
        <v>-70</v>
      </c>
      <c r="G5021">
        <v>-0.139720558882236</v>
      </c>
      <c r="H5021" t="s">
        <v>82</v>
      </c>
    </row>
    <row r="5022" spans="1:8" x14ac:dyDescent="0.25">
      <c r="A5022" s="1">
        <v>43862</v>
      </c>
      <c r="B5022" t="s">
        <v>88</v>
      </c>
      <c r="C5022" t="s">
        <v>10</v>
      </c>
      <c r="D5022">
        <v>59</v>
      </c>
      <c r="E5022">
        <v>65</v>
      </c>
      <c r="F5022">
        <v>-6</v>
      </c>
      <c r="G5022">
        <v>-9.2307692307692299E-2</v>
      </c>
      <c r="H5022" t="s">
        <v>82</v>
      </c>
    </row>
    <row r="5023" spans="1:8" x14ac:dyDescent="0.25">
      <c r="A5023" s="1">
        <v>43862</v>
      </c>
      <c r="B5023" t="s">
        <v>88</v>
      </c>
      <c r="C5023" t="s">
        <v>11</v>
      </c>
      <c r="D5023">
        <v>133</v>
      </c>
      <c r="E5023">
        <v>148</v>
      </c>
      <c r="F5023">
        <v>-15</v>
      </c>
      <c r="G5023">
        <v>-0.101351351351351</v>
      </c>
      <c r="H5023" t="s">
        <v>82</v>
      </c>
    </row>
    <row r="5024" spans="1:8" x14ac:dyDescent="0.25">
      <c r="A5024" s="1">
        <v>43862</v>
      </c>
      <c r="B5024" t="s">
        <v>88</v>
      </c>
      <c r="C5024" t="s">
        <v>12</v>
      </c>
      <c r="D5024">
        <v>99</v>
      </c>
      <c r="E5024">
        <v>100</v>
      </c>
      <c r="F5024">
        <v>-1</v>
      </c>
      <c r="G5024">
        <v>-0.01</v>
      </c>
      <c r="H5024" t="s">
        <v>82</v>
      </c>
    </row>
    <row r="5025" spans="1:8" x14ac:dyDescent="0.25">
      <c r="A5025" s="1">
        <v>43862</v>
      </c>
      <c r="B5025" t="s">
        <v>88</v>
      </c>
      <c r="C5025" t="s">
        <v>13</v>
      </c>
      <c r="D5025">
        <v>311</v>
      </c>
      <c r="E5025">
        <v>226</v>
      </c>
      <c r="F5025">
        <v>85</v>
      </c>
      <c r="G5025">
        <v>0.37610619469026502</v>
      </c>
      <c r="H5025" t="s">
        <v>82</v>
      </c>
    </row>
    <row r="5026" spans="1:8" x14ac:dyDescent="0.25">
      <c r="A5026" s="1">
        <v>43862</v>
      </c>
      <c r="B5026" t="s">
        <v>89</v>
      </c>
      <c r="C5026" t="s">
        <v>9</v>
      </c>
      <c r="D5026">
        <v>75</v>
      </c>
      <c r="E5026">
        <v>64</v>
      </c>
      <c r="F5026">
        <v>11</v>
      </c>
      <c r="G5026">
        <v>0.171875</v>
      </c>
      <c r="H5026" t="s">
        <v>82</v>
      </c>
    </row>
    <row r="5027" spans="1:8" x14ac:dyDescent="0.25">
      <c r="A5027" s="1">
        <v>43862</v>
      </c>
      <c r="B5027" t="s">
        <v>89</v>
      </c>
      <c r="C5027" t="s">
        <v>10</v>
      </c>
      <c r="D5027">
        <v>80</v>
      </c>
      <c r="E5027">
        <v>79</v>
      </c>
      <c r="F5027">
        <v>1</v>
      </c>
      <c r="G5027">
        <v>1.26582278481013E-2</v>
      </c>
      <c r="H5027" t="s">
        <v>82</v>
      </c>
    </row>
    <row r="5028" spans="1:8" x14ac:dyDescent="0.25">
      <c r="A5028" s="1">
        <v>43862</v>
      </c>
      <c r="B5028" t="s">
        <v>89</v>
      </c>
      <c r="C5028" t="s">
        <v>11</v>
      </c>
      <c r="D5028">
        <v>79</v>
      </c>
      <c r="E5028">
        <v>93</v>
      </c>
      <c r="F5028">
        <v>-14</v>
      </c>
      <c r="G5028">
        <v>-0.15053763440860199</v>
      </c>
      <c r="H5028" t="s">
        <v>82</v>
      </c>
    </row>
    <row r="5029" spans="1:8" x14ac:dyDescent="0.25">
      <c r="A5029" s="1">
        <v>43862</v>
      </c>
      <c r="B5029" t="s">
        <v>89</v>
      </c>
      <c r="C5029" t="s">
        <v>12</v>
      </c>
      <c r="D5029">
        <v>186</v>
      </c>
      <c r="E5029">
        <v>197</v>
      </c>
      <c r="F5029">
        <v>-11</v>
      </c>
      <c r="G5029">
        <v>-5.5837563451776699E-2</v>
      </c>
      <c r="H5029" t="s">
        <v>82</v>
      </c>
    </row>
    <row r="5030" spans="1:8" x14ac:dyDescent="0.25">
      <c r="A5030" s="1">
        <v>43862</v>
      </c>
      <c r="B5030" t="s">
        <v>89</v>
      </c>
      <c r="C5030" t="s">
        <v>13</v>
      </c>
      <c r="D5030">
        <v>545</v>
      </c>
      <c r="E5030">
        <v>478</v>
      </c>
      <c r="F5030">
        <v>67</v>
      </c>
      <c r="G5030">
        <v>0.14016736401673599</v>
      </c>
      <c r="H5030" t="s">
        <v>82</v>
      </c>
    </row>
    <row r="5031" spans="1:8" x14ac:dyDescent="0.25">
      <c r="A5031" s="1">
        <v>43862</v>
      </c>
      <c r="B5031" t="s">
        <v>147</v>
      </c>
      <c r="C5031" t="s">
        <v>9</v>
      </c>
      <c r="D5031">
        <v>6</v>
      </c>
      <c r="E5031">
        <v>10</v>
      </c>
      <c r="F5031">
        <v>-4</v>
      </c>
      <c r="G5031">
        <v>-0.4</v>
      </c>
      <c r="H5031" t="s">
        <v>82</v>
      </c>
    </row>
    <row r="5032" spans="1:8" x14ac:dyDescent="0.25">
      <c r="A5032" s="1">
        <v>43862</v>
      </c>
      <c r="B5032" t="s">
        <v>147</v>
      </c>
      <c r="C5032" t="s">
        <v>10</v>
      </c>
      <c r="D5032">
        <v>34</v>
      </c>
      <c r="E5032">
        <v>34</v>
      </c>
      <c r="F5032">
        <v>0</v>
      </c>
      <c r="G5032">
        <v>0</v>
      </c>
      <c r="H5032" t="s">
        <v>82</v>
      </c>
    </row>
    <row r="5033" spans="1:8" x14ac:dyDescent="0.25">
      <c r="A5033" s="1">
        <v>43862</v>
      </c>
      <c r="B5033" t="s">
        <v>147</v>
      </c>
      <c r="C5033" t="s">
        <v>11</v>
      </c>
      <c r="D5033">
        <v>15</v>
      </c>
      <c r="E5033">
        <v>17</v>
      </c>
      <c r="F5033">
        <v>-2</v>
      </c>
      <c r="G5033">
        <v>-0.11764705882352899</v>
      </c>
      <c r="H5033" t="s">
        <v>82</v>
      </c>
    </row>
    <row r="5034" spans="1:8" x14ac:dyDescent="0.25">
      <c r="A5034" s="1">
        <v>43862</v>
      </c>
      <c r="B5034" t="s">
        <v>147</v>
      </c>
      <c r="C5034" t="s">
        <v>12</v>
      </c>
      <c r="D5034">
        <v>30</v>
      </c>
      <c r="E5034">
        <v>14</v>
      </c>
      <c r="F5034">
        <v>16</v>
      </c>
      <c r="G5034">
        <v>1.1428571428571399</v>
      </c>
      <c r="H5034" t="s">
        <v>82</v>
      </c>
    </row>
    <row r="5035" spans="1:8" x14ac:dyDescent="0.25">
      <c r="A5035" s="1">
        <v>43862</v>
      </c>
      <c r="B5035" t="s">
        <v>147</v>
      </c>
      <c r="C5035" t="s">
        <v>13</v>
      </c>
      <c r="D5035">
        <v>56</v>
      </c>
      <c r="E5035">
        <v>73</v>
      </c>
      <c r="F5035">
        <v>-17</v>
      </c>
      <c r="G5035">
        <v>-0.232876712328767</v>
      </c>
      <c r="H5035" t="s">
        <v>82</v>
      </c>
    </row>
    <row r="5036" spans="1:8" x14ac:dyDescent="0.25">
      <c r="A5036" s="1">
        <v>43862</v>
      </c>
      <c r="B5036" t="s">
        <v>148</v>
      </c>
      <c r="C5036" t="s">
        <v>9</v>
      </c>
      <c r="D5036">
        <v>201</v>
      </c>
      <c r="E5036">
        <v>221</v>
      </c>
      <c r="F5036">
        <v>-20</v>
      </c>
      <c r="G5036">
        <v>-9.0497737556561098E-2</v>
      </c>
      <c r="H5036" t="s">
        <v>82</v>
      </c>
    </row>
    <row r="5037" spans="1:8" x14ac:dyDescent="0.25">
      <c r="A5037" s="1">
        <v>43862</v>
      </c>
      <c r="B5037" t="s">
        <v>148</v>
      </c>
      <c r="C5037" t="s">
        <v>10</v>
      </c>
      <c r="D5037">
        <v>38</v>
      </c>
      <c r="E5037">
        <v>36</v>
      </c>
      <c r="F5037">
        <v>2</v>
      </c>
      <c r="G5037">
        <v>5.5555555555555601E-2</v>
      </c>
      <c r="H5037" t="s">
        <v>82</v>
      </c>
    </row>
    <row r="5038" spans="1:8" x14ac:dyDescent="0.25">
      <c r="A5038" s="1">
        <v>43862</v>
      </c>
      <c r="B5038" t="s">
        <v>148</v>
      </c>
      <c r="C5038" t="s">
        <v>11</v>
      </c>
      <c r="D5038">
        <v>114</v>
      </c>
      <c r="E5038">
        <v>125</v>
      </c>
      <c r="F5038">
        <v>-11</v>
      </c>
      <c r="G5038">
        <v>-8.7999999999999995E-2</v>
      </c>
      <c r="H5038" t="s">
        <v>82</v>
      </c>
    </row>
    <row r="5039" spans="1:8" x14ac:dyDescent="0.25">
      <c r="A5039" s="1">
        <v>43862</v>
      </c>
      <c r="B5039" t="s">
        <v>148</v>
      </c>
      <c r="C5039" t="s">
        <v>12</v>
      </c>
      <c r="D5039">
        <v>65</v>
      </c>
      <c r="E5039">
        <v>68</v>
      </c>
      <c r="F5039">
        <v>-3</v>
      </c>
      <c r="G5039">
        <v>-4.4117647058823498E-2</v>
      </c>
      <c r="H5039" t="s">
        <v>82</v>
      </c>
    </row>
    <row r="5040" spans="1:8" x14ac:dyDescent="0.25">
      <c r="A5040" s="1">
        <v>43862</v>
      </c>
      <c r="B5040" t="s">
        <v>148</v>
      </c>
      <c r="C5040" t="s">
        <v>13</v>
      </c>
      <c r="D5040">
        <v>259</v>
      </c>
      <c r="E5040">
        <v>281</v>
      </c>
      <c r="F5040">
        <v>-22</v>
      </c>
      <c r="G5040">
        <v>-7.8291814946619201E-2</v>
      </c>
      <c r="H5040" t="s">
        <v>82</v>
      </c>
    </row>
    <row r="5041" spans="1:8" x14ac:dyDescent="0.25">
      <c r="A5041" s="1">
        <v>43862</v>
      </c>
      <c r="B5041" t="s">
        <v>91</v>
      </c>
      <c r="C5041" t="s">
        <v>9</v>
      </c>
      <c r="D5041">
        <v>543</v>
      </c>
      <c r="E5041">
        <v>467</v>
      </c>
      <c r="F5041">
        <v>76</v>
      </c>
      <c r="G5041">
        <v>0.162740899357602</v>
      </c>
      <c r="H5041" t="s">
        <v>82</v>
      </c>
    </row>
    <row r="5042" spans="1:8" x14ac:dyDescent="0.25">
      <c r="A5042" s="1">
        <v>43862</v>
      </c>
      <c r="B5042" t="s">
        <v>91</v>
      </c>
      <c r="C5042" t="s">
        <v>10</v>
      </c>
      <c r="D5042">
        <v>207</v>
      </c>
      <c r="E5042">
        <v>212</v>
      </c>
      <c r="F5042">
        <v>-5</v>
      </c>
      <c r="G5042">
        <v>-2.3584905660377398E-2</v>
      </c>
      <c r="H5042" t="s">
        <v>82</v>
      </c>
    </row>
    <row r="5043" spans="1:8" x14ac:dyDescent="0.25">
      <c r="A5043" s="1">
        <v>43862</v>
      </c>
      <c r="B5043" t="s">
        <v>91</v>
      </c>
      <c r="C5043" t="s">
        <v>11</v>
      </c>
      <c r="D5043">
        <v>547</v>
      </c>
      <c r="E5043">
        <v>604</v>
      </c>
      <c r="F5043">
        <v>-57</v>
      </c>
      <c r="G5043">
        <v>-9.43708609271523E-2</v>
      </c>
      <c r="H5043" t="s">
        <v>82</v>
      </c>
    </row>
    <row r="5044" spans="1:8" x14ac:dyDescent="0.25">
      <c r="A5044" s="1">
        <v>43862</v>
      </c>
      <c r="B5044" t="s">
        <v>91</v>
      </c>
      <c r="C5044" t="s">
        <v>12</v>
      </c>
      <c r="D5044">
        <v>1093</v>
      </c>
      <c r="E5044">
        <v>1178</v>
      </c>
      <c r="F5044">
        <v>-85</v>
      </c>
      <c r="G5044">
        <v>-7.2156196943972795E-2</v>
      </c>
      <c r="H5044" t="s">
        <v>82</v>
      </c>
    </row>
    <row r="5045" spans="1:8" x14ac:dyDescent="0.25">
      <c r="A5045" s="1">
        <v>43862</v>
      </c>
      <c r="B5045" t="s">
        <v>91</v>
      </c>
      <c r="C5045" t="s">
        <v>13</v>
      </c>
      <c r="D5045">
        <v>370</v>
      </c>
      <c r="E5045">
        <v>338</v>
      </c>
      <c r="F5045">
        <v>32</v>
      </c>
      <c r="G5045">
        <v>9.4674556213017694E-2</v>
      </c>
      <c r="H5045" t="s">
        <v>82</v>
      </c>
    </row>
    <row r="5046" spans="1:8" x14ac:dyDescent="0.25">
      <c r="A5046" s="1">
        <v>43862</v>
      </c>
      <c r="B5046" t="s">
        <v>92</v>
      </c>
      <c r="C5046" t="s">
        <v>9</v>
      </c>
      <c r="D5046">
        <v>466</v>
      </c>
      <c r="E5046">
        <v>417</v>
      </c>
      <c r="F5046">
        <v>49</v>
      </c>
      <c r="G5046">
        <v>0.117505995203837</v>
      </c>
      <c r="H5046" t="s">
        <v>82</v>
      </c>
    </row>
    <row r="5047" spans="1:8" x14ac:dyDescent="0.25">
      <c r="A5047" s="1">
        <v>43862</v>
      </c>
      <c r="B5047" t="s">
        <v>92</v>
      </c>
      <c r="C5047" t="s">
        <v>10</v>
      </c>
      <c r="D5047">
        <v>206</v>
      </c>
      <c r="E5047">
        <v>186</v>
      </c>
      <c r="F5047">
        <v>20</v>
      </c>
      <c r="G5047">
        <v>0.10752688172043</v>
      </c>
      <c r="H5047" t="s">
        <v>82</v>
      </c>
    </row>
    <row r="5048" spans="1:8" x14ac:dyDescent="0.25">
      <c r="A5048" s="1">
        <v>43862</v>
      </c>
      <c r="B5048" t="s">
        <v>92</v>
      </c>
      <c r="C5048" t="s">
        <v>11</v>
      </c>
      <c r="D5048">
        <v>44</v>
      </c>
      <c r="E5048">
        <v>31</v>
      </c>
      <c r="F5048">
        <v>13</v>
      </c>
      <c r="G5048">
        <v>0.41935483870967699</v>
      </c>
      <c r="H5048" t="s">
        <v>82</v>
      </c>
    </row>
    <row r="5049" spans="1:8" x14ac:dyDescent="0.25">
      <c r="A5049" s="1">
        <v>43862</v>
      </c>
      <c r="B5049" t="s">
        <v>92</v>
      </c>
      <c r="C5049" t="s">
        <v>12</v>
      </c>
      <c r="D5049">
        <v>11</v>
      </c>
      <c r="E5049">
        <v>24</v>
      </c>
      <c r="F5049">
        <v>-13</v>
      </c>
      <c r="G5049">
        <v>-0.54166666666666696</v>
      </c>
      <c r="H5049" t="s">
        <v>82</v>
      </c>
    </row>
    <row r="5050" spans="1:8" x14ac:dyDescent="0.25">
      <c r="A5050" s="1">
        <v>43862</v>
      </c>
      <c r="B5050" t="s">
        <v>92</v>
      </c>
      <c r="C5050" t="s">
        <v>13</v>
      </c>
      <c r="D5050">
        <v>265</v>
      </c>
      <c r="E5050">
        <v>277</v>
      </c>
      <c r="F5050">
        <v>-12</v>
      </c>
      <c r="G5050">
        <v>-4.3321299638989202E-2</v>
      </c>
      <c r="H5050" t="s">
        <v>82</v>
      </c>
    </row>
    <row r="5051" spans="1:8" x14ac:dyDescent="0.25">
      <c r="A5051" s="1">
        <v>43862</v>
      </c>
      <c r="B5051" t="s">
        <v>155</v>
      </c>
      <c r="C5051" t="s">
        <v>9</v>
      </c>
      <c r="D5051">
        <v>65</v>
      </c>
      <c r="E5051">
        <v>50</v>
      </c>
      <c r="F5051">
        <v>15</v>
      </c>
      <c r="G5051">
        <v>0.3</v>
      </c>
      <c r="H5051" t="s">
        <v>82</v>
      </c>
    </row>
    <row r="5052" spans="1:8" x14ac:dyDescent="0.25">
      <c r="A5052" s="1">
        <v>43862</v>
      </c>
      <c r="B5052" t="s">
        <v>155</v>
      </c>
      <c r="C5052" t="s">
        <v>10</v>
      </c>
      <c r="D5052">
        <v>44</v>
      </c>
      <c r="E5052">
        <v>44</v>
      </c>
      <c r="F5052">
        <v>0</v>
      </c>
      <c r="G5052">
        <v>0</v>
      </c>
      <c r="H5052" t="s">
        <v>82</v>
      </c>
    </row>
    <row r="5053" spans="1:8" x14ac:dyDescent="0.25">
      <c r="A5053" s="1">
        <v>43862</v>
      </c>
      <c r="B5053" t="s">
        <v>155</v>
      </c>
      <c r="C5053" t="s">
        <v>11</v>
      </c>
      <c r="D5053">
        <v>62</v>
      </c>
      <c r="E5053">
        <v>75</v>
      </c>
      <c r="F5053">
        <v>-13</v>
      </c>
      <c r="G5053">
        <v>-0.17333333333333301</v>
      </c>
      <c r="H5053" t="s">
        <v>82</v>
      </c>
    </row>
    <row r="5054" spans="1:8" x14ac:dyDescent="0.25">
      <c r="A5054" s="1">
        <v>43862</v>
      </c>
      <c r="B5054" t="s">
        <v>155</v>
      </c>
      <c r="C5054" t="s">
        <v>12</v>
      </c>
      <c r="D5054">
        <v>145</v>
      </c>
      <c r="E5054">
        <v>169</v>
      </c>
      <c r="F5054">
        <v>-24</v>
      </c>
      <c r="G5054">
        <v>-0.14201183431952699</v>
      </c>
      <c r="H5054" t="s">
        <v>82</v>
      </c>
    </row>
    <row r="5055" spans="1:8" x14ac:dyDescent="0.25">
      <c r="A5055" s="1">
        <v>43862</v>
      </c>
      <c r="B5055" t="s">
        <v>155</v>
      </c>
      <c r="C5055" t="s">
        <v>13</v>
      </c>
      <c r="D5055">
        <v>429</v>
      </c>
      <c r="E5055">
        <v>359</v>
      </c>
      <c r="F5055">
        <v>70</v>
      </c>
      <c r="G5055">
        <v>0.19498607242339799</v>
      </c>
      <c r="H5055" t="s">
        <v>82</v>
      </c>
    </row>
    <row r="5056" spans="1:8" x14ac:dyDescent="0.25">
      <c r="A5056" s="1">
        <v>43862</v>
      </c>
      <c r="B5056" t="s">
        <v>156</v>
      </c>
      <c r="C5056" t="s">
        <v>9</v>
      </c>
      <c r="D5056">
        <v>30</v>
      </c>
      <c r="E5056">
        <v>21</v>
      </c>
      <c r="F5056">
        <v>9</v>
      </c>
      <c r="G5056">
        <v>0.42857142857142899</v>
      </c>
      <c r="H5056" t="s">
        <v>82</v>
      </c>
    </row>
    <row r="5057" spans="1:8" x14ac:dyDescent="0.25">
      <c r="A5057" s="1">
        <v>43862</v>
      </c>
      <c r="B5057" t="s">
        <v>156</v>
      </c>
      <c r="C5057" t="s">
        <v>10</v>
      </c>
      <c r="D5057">
        <v>104</v>
      </c>
      <c r="E5057">
        <v>84</v>
      </c>
      <c r="F5057">
        <v>20</v>
      </c>
      <c r="G5057">
        <v>0.238095238095238</v>
      </c>
      <c r="H5057" t="s">
        <v>82</v>
      </c>
    </row>
    <row r="5058" spans="1:8" x14ac:dyDescent="0.25">
      <c r="A5058" s="1">
        <v>43862</v>
      </c>
      <c r="B5058" t="s">
        <v>156</v>
      </c>
      <c r="C5058" t="s">
        <v>11</v>
      </c>
      <c r="D5058">
        <v>189</v>
      </c>
      <c r="E5058">
        <v>168</v>
      </c>
      <c r="F5058">
        <v>21</v>
      </c>
      <c r="G5058">
        <v>0.125</v>
      </c>
      <c r="H5058" t="s">
        <v>82</v>
      </c>
    </row>
    <row r="5059" spans="1:8" x14ac:dyDescent="0.25">
      <c r="A5059" s="1">
        <v>43862</v>
      </c>
      <c r="B5059" t="s">
        <v>156</v>
      </c>
      <c r="C5059" t="s">
        <v>12</v>
      </c>
      <c r="D5059">
        <v>216</v>
      </c>
      <c r="E5059">
        <v>167</v>
      </c>
      <c r="F5059">
        <v>49</v>
      </c>
      <c r="G5059">
        <v>0.29341317365269498</v>
      </c>
      <c r="H5059" t="s">
        <v>82</v>
      </c>
    </row>
    <row r="5060" spans="1:8" x14ac:dyDescent="0.25">
      <c r="A5060" s="1">
        <v>43862</v>
      </c>
      <c r="B5060" t="s">
        <v>156</v>
      </c>
      <c r="C5060" t="s">
        <v>13</v>
      </c>
      <c r="D5060">
        <v>167</v>
      </c>
      <c r="E5060">
        <v>153</v>
      </c>
      <c r="F5060">
        <v>14</v>
      </c>
      <c r="G5060">
        <v>9.1503267973856203E-2</v>
      </c>
      <c r="H5060" t="s">
        <v>82</v>
      </c>
    </row>
    <row r="5061" spans="1:8" x14ac:dyDescent="0.25">
      <c r="A5061" s="1">
        <v>43862</v>
      </c>
      <c r="B5061" t="s">
        <v>93</v>
      </c>
      <c r="C5061" t="s">
        <v>9</v>
      </c>
      <c r="D5061">
        <v>48</v>
      </c>
      <c r="E5061">
        <v>58</v>
      </c>
      <c r="F5061">
        <v>-10</v>
      </c>
      <c r="G5061">
        <v>-0.17241379310344801</v>
      </c>
      <c r="H5061" t="s">
        <v>82</v>
      </c>
    </row>
    <row r="5062" spans="1:8" x14ac:dyDescent="0.25">
      <c r="A5062" s="1">
        <v>43862</v>
      </c>
      <c r="B5062" t="s">
        <v>93</v>
      </c>
      <c r="C5062" t="s">
        <v>10</v>
      </c>
      <c r="D5062">
        <v>153</v>
      </c>
      <c r="E5062">
        <v>125</v>
      </c>
      <c r="F5062">
        <v>28</v>
      </c>
      <c r="G5062">
        <v>0.224</v>
      </c>
      <c r="H5062" t="s">
        <v>82</v>
      </c>
    </row>
    <row r="5063" spans="1:8" x14ac:dyDescent="0.25">
      <c r="A5063" s="1">
        <v>43862</v>
      </c>
      <c r="B5063" t="s">
        <v>93</v>
      </c>
      <c r="C5063" t="s">
        <v>11</v>
      </c>
      <c r="D5063">
        <v>218</v>
      </c>
      <c r="E5063">
        <v>201</v>
      </c>
      <c r="F5063">
        <v>17</v>
      </c>
      <c r="G5063">
        <v>8.45771144278607E-2</v>
      </c>
      <c r="H5063" t="s">
        <v>82</v>
      </c>
    </row>
    <row r="5064" spans="1:8" x14ac:dyDescent="0.25">
      <c r="A5064" s="1">
        <v>43862</v>
      </c>
      <c r="B5064" t="s">
        <v>93</v>
      </c>
      <c r="C5064" t="s">
        <v>12</v>
      </c>
      <c r="D5064">
        <v>301</v>
      </c>
      <c r="E5064">
        <v>234</v>
      </c>
      <c r="F5064">
        <v>67</v>
      </c>
      <c r="G5064">
        <v>0.28632478632478597</v>
      </c>
      <c r="H5064" t="s">
        <v>82</v>
      </c>
    </row>
    <row r="5065" spans="1:8" x14ac:dyDescent="0.25">
      <c r="A5065" s="1">
        <v>43862</v>
      </c>
      <c r="B5065" t="s">
        <v>93</v>
      </c>
      <c r="C5065" t="s">
        <v>13</v>
      </c>
      <c r="D5065">
        <v>287</v>
      </c>
      <c r="E5065">
        <v>272</v>
      </c>
      <c r="F5065">
        <v>15</v>
      </c>
      <c r="G5065">
        <v>5.5147058823529403E-2</v>
      </c>
      <c r="H5065" t="s">
        <v>82</v>
      </c>
    </row>
    <row r="5066" spans="1:8" x14ac:dyDescent="0.25">
      <c r="A5066" s="1">
        <v>43862</v>
      </c>
      <c r="B5066" t="s">
        <v>157</v>
      </c>
      <c r="C5066" t="s">
        <v>9</v>
      </c>
      <c r="D5066">
        <v>91</v>
      </c>
      <c r="E5066">
        <v>79</v>
      </c>
      <c r="F5066">
        <v>12</v>
      </c>
      <c r="G5066">
        <v>0.151898734177215</v>
      </c>
      <c r="H5066" t="s">
        <v>82</v>
      </c>
    </row>
    <row r="5067" spans="1:8" x14ac:dyDescent="0.25">
      <c r="A5067" s="1">
        <v>43862</v>
      </c>
      <c r="B5067" t="s">
        <v>157</v>
      </c>
      <c r="C5067" t="s">
        <v>10</v>
      </c>
      <c r="D5067">
        <v>18</v>
      </c>
      <c r="E5067">
        <v>16</v>
      </c>
      <c r="F5067">
        <v>2</v>
      </c>
      <c r="G5067">
        <v>0.125</v>
      </c>
      <c r="H5067" t="s">
        <v>82</v>
      </c>
    </row>
    <row r="5068" spans="1:8" x14ac:dyDescent="0.25">
      <c r="A5068" s="1">
        <v>43862</v>
      </c>
      <c r="B5068" t="s">
        <v>157</v>
      </c>
      <c r="C5068" t="s">
        <v>11</v>
      </c>
      <c r="D5068">
        <v>83</v>
      </c>
      <c r="E5068">
        <v>92</v>
      </c>
      <c r="F5068">
        <v>-9</v>
      </c>
      <c r="G5068">
        <v>-9.7826086956521702E-2</v>
      </c>
      <c r="H5068" t="s">
        <v>82</v>
      </c>
    </row>
    <row r="5069" spans="1:8" x14ac:dyDescent="0.25">
      <c r="A5069" s="1">
        <v>43862</v>
      </c>
      <c r="B5069" t="s">
        <v>157</v>
      </c>
      <c r="C5069" t="s">
        <v>12</v>
      </c>
      <c r="D5069">
        <v>61</v>
      </c>
      <c r="E5069">
        <v>63</v>
      </c>
      <c r="F5069">
        <v>-2</v>
      </c>
      <c r="G5069">
        <v>-3.1746031746031703E-2</v>
      </c>
      <c r="H5069" t="s">
        <v>82</v>
      </c>
    </row>
    <row r="5070" spans="1:8" x14ac:dyDescent="0.25">
      <c r="A5070" s="1">
        <v>43862</v>
      </c>
      <c r="B5070" t="s">
        <v>157</v>
      </c>
      <c r="C5070" t="s">
        <v>13</v>
      </c>
      <c r="D5070">
        <v>154</v>
      </c>
      <c r="E5070">
        <v>118</v>
      </c>
      <c r="F5070">
        <v>36</v>
      </c>
      <c r="G5070">
        <v>0.305084745762712</v>
      </c>
      <c r="H5070" t="s">
        <v>82</v>
      </c>
    </row>
    <row r="5071" spans="1:8" x14ac:dyDescent="0.25">
      <c r="A5071" s="1">
        <v>43862</v>
      </c>
      <c r="B5071" t="s">
        <v>158</v>
      </c>
      <c r="C5071" t="s">
        <v>9</v>
      </c>
      <c r="D5071">
        <v>33</v>
      </c>
      <c r="E5071">
        <v>32</v>
      </c>
      <c r="F5071">
        <v>1</v>
      </c>
      <c r="G5071">
        <v>3.125E-2</v>
      </c>
      <c r="H5071" t="s">
        <v>82</v>
      </c>
    </row>
    <row r="5072" spans="1:8" x14ac:dyDescent="0.25">
      <c r="A5072" s="1">
        <v>43862</v>
      </c>
      <c r="B5072" t="s">
        <v>158</v>
      </c>
      <c r="C5072" t="s">
        <v>10</v>
      </c>
      <c r="D5072">
        <v>53</v>
      </c>
      <c r="E5072">
        <v>48</v>
      </c>
      <c r="F5072">
        <v>5</v>
      </c>
      <c r="G5072">
        <v>0.104166666666667</v>
      </c>
      <c r="H5072" t="s">
        <v>82</v>
      </c>
    </row>
    <row r="5073" spans="1:8" x14ac:dyDescent="0.25">
      <c r="A5073" s="1">
        <v>43862</v>
      </c>
      <c r="B5073" t="s">
        <v>158</v>
      </c>
      <c r="C5073" t="s">
        <v>11</v>
      </c>
      <c r="D5073">
        <v>65</v>
      </c>
      <c r="E5073">
        <v>55</v>
      </c>
      <c r="F5073">
        <v>10</v>
      </c>
      <c r="G5073">
        <v>0.18181818181818199</v>
      </c>
      <c r="H5073" t="s">
        <v>82</v>
      </c>
    </row>
    <row r="5074" spans="1:8" x14ac:dyDescent="0.25">
      <c r="A5074" s="1">
        <v>43862</v>
      </c>
      <c r="B5074" t="s">
        <v>158</v>
      </c>
      <c r="C5074" t="s">
        <v>12</v>
      </c>
      <c r="D5074">
        <v>203</v>
      </c>
      <c r="E5074">
        <v>206</v>
      </c>
      <c r="F5074">
        <v>-3</v>
      </c>
      <c r="G5074">
        <v>-1.45631067961165E-2</v>
      </c>
      <c r="H5074" t="s">
        <v>82</v>
      </c>
    </row>
    <row r="5075" spans="1:8" x14ac:dyDescent="0.25">
      <c r="A5075" s="1">
        <v>43862</v>
      </c>
      <c r="B5075" t="s">
        <v>158</v>
      </c>
      <c r="C5075" t="s">
        <v>13</v>
      </c>
      <c r="D5075">
        <v>283</v>
      </c>
      <c r="E5075">
        <v>279</v>
      </c>
      <c r="F5075">
        <v>4</v>
      </c>
      <c r="G5075">
        <v>1.4336917562724E-2</v>
      </c>
      <c r="H5075" t="s">
        <v>82</v>
      </c>
    </row>
    <row r="5076" spans="1:8" x14ac:dyDescent="0.25">
      <c r="A5076" s="1">
        <v>43862</v>
      </c>
      <c r="B5076" t="s">
        <v>94</v>
      </c>
      <c r="C5076" t="s">
        <v>9</v>
      </c>
      <c r="D5076">
        <v>1069</v>
      </c>
      <c r="E5076">
        <v>1038</v>
      </c>
      <c r="F5076">
        <v>31</v>
      </c>
      <c r="G5076">
        <v>2.9865125240847799E-2</v>
      </c>
      <c r="H5076" t="s">
        <v>82</v>
      </c>
    </row>
    <row r="5077" spans="1:8" x14ac:dyDescent="0.25">
      <c r="A5077" s="1">
        <v>43862</v>
      </c>
      <c r="B5077" t="s">
        <v>94</v>
      </c>
      <c r="C5077" t="s">
        <v>10</v>
      </c>
      <c r="D5077">
        <v>442</v>
      </c>
      <c r="E5077">
        <v>459</v>
      </c>
      <c r="F5077">
        <v>-17</v>
      </c>
      <c r="G5077">
        <v>-3.7037037037037E-2</v>
      </c>
      <c r="H5077" t="s">
        <v>82</v>
      </c>
    </row>
    <row r="5078" spans="1:8" x14ac:dyDescent="0.25">
      <c r="A5078" s="1">
        <v>43862</v>
      </c>
      <c r="B5078" t="s">
        <v>94</v>
      </c>
      <c r="C5078" t="s">
        <v>11</v>
      </c>
      <c r="D5078">
        <v>838</v>
      </c>
      <c r="E5078">
        <v>866</v>
      </c>
      <c r="F5078">
        <v>-28</v>
      </c>
      <c r="G5078">
        <v>-3.2332563510392598E-2</v>
      </c>
      <c r="H5078" t="s">
        <v>82</v>
      </c>
    </row>
    <row r="5079" spans="1:8" x14ac:dyDescent="0.25">
      <c r="A5079" s="1">
        <v>43862</v>
      </c>
      <c r="B5079" t="s">
        <v>94</v>
      </c>
      <c r="C5079" t="s">
        <v>12</v>
      </c>
      <c r="D5079">
        <v>449</v>
      </c>
      <c r="E5079">
        <v>426</v>
      </c>
      <c r="F5079">
        <v>23</v>
      </c>
      <c r="G5079">
        <v>5.39906103286385E-2</v>
      </c>
      <c r="H5079" t="s">
        <v>82</v>
      </c>
    </row>
    <row r="5080" spans="1:8" x14ac:dyDescent="0.25">
      <c r="A5080" s="1">
        <v>43862</v>
      </c>
      <c r="B5080" t="s">
        <v>94</v>
      </c>
      <c r="C5080" t="s">
        <v>13</v>
      </c>
      <c r="D5080">
        <v>947</v>
      </c>
      <c r="E5080">
        <v>902</v>
      </c>
      <c r="F5080">
        <v>45</v>
      </c>
      <c r="G5080">
        <v>4.9889135254988899E-2</v>
      </c>
      <c r="H5080" t="s">
        <v>82</v>
      </c>
    </row>
    <row r="5081" spans="1:8" x14ac:dyDescent="0.25">
      <c r="A5081" s="1">
        <v>43862</v>
      </c>
      <c r="B5081" t="s">
        <v>159</v>
      </c>
      <c r="C5081" t="s">
        <v>9</v>
      </c>
      <c r="D5081">
        <v>18</v>
      </c>
      <c r="E5081">
        <v>37</v>
      </c>
      <c r="F5081">
        <v>-19</v>
      </c>
      <c r="G5081">
        <v>-0.51351351351351304</v>
      </c>
      <c r="H5081" t="s">
        <v>82</v>
      </c>
    </row>
    <row r="5082" spans="1:8" x14ac:dyDescent="0.25">
      <c r="A5082" s="1">
        <v>43862</v>
      </c>
      <c r="B5082" t="s">
        <v>159</v>
      </c>
      <c r="C5082" t="s">
        <v>10</v>
      </c>
      <c r="D5082">
        <v>49</v>
      </c>
      <c r="E5082">
        <v>41</v>
      </c>
      <c r="F5082">
        <v>8</v>
      </c>
      <c r="G5082">
        <v>0.19512195121951201</v>
      </c>
      <c r="H5082" t="s">
        <v>82</v>
      </c>
    </row>
    <row r="5083" spans="1:8" x14ac:dyDescent="0.25">
      <c r="A5083" s="1">
        <v>43862</v>
      </c>
      <c r="B5083" t="s">
        <v>159</v>
      </c>
      <c r="C5083" t="s">
        <v>11</v>
      </c>
      <c r="D5083">
        <v>29</v>
      </c>
      <c r="E5083">
        <v>33</v>
      </c>
      <c r="F5083">
        <v>-4</v>
      </c>
      <c r="G5083">
        <v>-0.12121212121212099</v>
      </c>
      <c r="H5083" t="s">
        <v>82</v>
      </c>
    </row>
    <row r="5084" spans="1:8" x14ac:dyDescent="0.25">
      <c r="A5084" s="1">
        <v>43862</v>
      </c>
      <c r="B5084" t="s">
        <v>159</v>
      </c>
      <c r="C5084" t="s">
        <v>12</v>
      </c>
      <c r="D5084">
        <v>85</v>
      </c>
      <c r="E5084">
        <v>67</v>
      </c>
      <c r="F5084">
        <v>18</v>
      </c>
      <c r="G5084">
        <v>0.26865671641791</v>
      </c>
      <c r="H5084" t="s">
        <v>82</v>
      </c>
    </row>
    <row r="5085" spans="1:8" x14ac:dyDescent="0.25">
      <c r="A5085" s="1">
        <v>43862</v>
      </c>
      <c r="B5085" t="s">
        <v>159</v>
      </c>
      <c r="C5085" t="s">
        <v>13</v>
      </c>
      <c r="D5085">
        <v>120</v>
      </c>
      <c r="E5085">
        <v>119</v>
      </c>
      <c r="F5085">
        <v>1</v>
      </c>
      <c r="G5085">
        <v>8.4033613445378096E-3</v>
      </c>
      <c r="H5085" t="s">
        <v>82</v>
      </c>
    </row>
    <row r="5086" spans="1:8" x14ac:dyDescent="0.25">
      <c r="A5086" s="1">
        <v>43862</v>
      </c>
      <c r="B5086" t="s">
        <v>95</v>
      </c>
      <c r="C5086" t="s">
        <v>9</v>
      </c>
      <c r="D5086">
        <v>33</v>
      </c>
      <c r="E5086">
        <v>32</v>
      </c>
      <c r="F5086">
        <v>1</v>
      </c>
      <c r="G5086">
        <v>3.125E-2</v>
      </c>
      <c r="H5086" t="s">
        <v>82</v>
      </c>
    </row>
    <row r="5087" spans="1:8" x14ac:dyDescent="0.25">
      <c r="A5087" s="1">
        <v>43862</v>
      </c>
      <c r="B5087" t="s">
        <v>95</v>
      </c>
      <c r="C5087" t="s">
        <v>10</v>
      </c>
      <c r="D5087">
        <v>53</v>
      </c>
      <c r="E5087">
        <v>48</v>
      </c>
      <c r="F5087">
        <v>5</v>
      </c>
      <c r="G5087">
        <v>0.104166666666667</v>
      </c>
      <c r="H5087" t="s">
        <v>82</v>
      </c>
    </row>
    <row r="5088" spans="1:8" x14ac:dyDescent="0.25">
      <c r="A5088" s="1">
        <v>43862</v>
      </c>
      <c r="B5088" t="s">
        <v>95</v>
      </c>
      <c r="C5088" t="s">
        <v>11</v>
      </c>
      <c r="D5088">
        <v>65</v>
      </c>
      <c r="E5088">
        <v>55</v>
      </c>
      <c r="F5088">
        <v>10</v>
      </c>
      <c r="G5088">
        <v>0.18181818181818199</v>
      </c>
      <c r="H5088" t="s">
        <v>82</v>
      </c>
    </row>
    <row r="5089" spans="1:8" x14ac:dyDescent="0.25">
      <c r="A5089" s="1">
        <v>43862</v>
      </c>
      <c r="B5089" t="s">
        <v>95</v>
      </c>
      <c r="C5089" t="s">
        <v>12</v>
      </c>
      <c r="D5089">
        <v>203</v>
      </c>
      <c r="E5089">
        <v>206</v>
      </c>
      <c r="F5089">
        <v>-3</v>
      </c>
      <c r="G5089">
        <v>-1.45631067961165E-2</v>
      </c>
      <c r="H5089" t="s">
        <v>82</v>
      </c>
    </row>
    <row r="5090" spans="1:8" x14ac:dyDescent="0.25">
      <c r="A5090" s="1">
        <v>43862</v>
      </c>
      <c r="B5090" t="s">
        <v>95</v>
      </c>
      <c r="C5090" t="s">
        <v>13</v>
      </c>
      <c r="D5090">
        <v>283</v>
      </c>
      <c r="E5090">
        <v>279</v>
      </c>
      <c r="F5090">
        <v>4</v>
      </c>
      <c r="G5090">
        <v>1.4336917562724E-2</v>
      </c>
      <c r="H5090" t="s">
        <v>82</v>
      </c>
    </row>
    <row r="5091" spans="1:8" x14ac:dyDescent="0.25">
      <c r="A5091" s="1">
        <v>43862</v>
      </c>
      <c r="B5091" t="s">
        <v>96</v>
      </c>
      <c r="C5091" t="s">
        <v>9</v>
      </c>
      <c r="D5091">
        <v>370</v>
      </c>
      <c r="E5091">
        <v>399</v>
      </c>
      <c r="F5091">
        <v>-29</v>
      </c>
      <c r="G5091">
        <v>-7.2681704260651597E-2</v>
      </c>
      <c r="H5091" t="s">
        <v>82</v>
      </c>
    </row>
    <row r="5092" spans="1:8" x14ac:dyDescent="0.25">
      <c r="A5092" s="1">
        <v>43862</v>
      </c>
      <c r="B5092" t="s">
        <v>96</v>
      </c>
      <c r="C5092" t="s">
        <v>10</v>
      </c>
      <c r="D5092">
        <v>200</v>
      </c>
      <c r="E5092">
        <v>172</v>
      </c>
      <c r="F5092">
        <v>28</v>
      </c>
      <c r="G5092">
        <v>0.162790697674419</v>
      </c>
      <c r="H5092" t="s">
        <v>82</v>
      </c>
    </row>
    <row r="5093" spans="1:8" x14ac:dyDescent="0.25">
      <c r="A5093" s="1">
        <v>43862</v>
      </c>
      <c r="B5093" t="s">
        <v>96</v>
      </c>
      <c r="C5093" t="s">
        <v>11</v>
      </c>
      <c r="D5093">
        <v>168</v>
      </c>
      <c r="E5093">
        <v>173</v>
      </c>
      <c r="F5093">
        <v>-5</v>
      </c>
      <c r="G5093">
        <v>-2.8901734104046201E-2</v>
      </c>
      <c r="H5093" t="s">
        <v>82</v>
      </c>
    </row>
    <row r="5094" spans="1:8" x14ac:dyDescent="0.25">
      <c r="A5094" s="1">
        <v>43862</v>
      </c>
      <c r="B5094" t="s">
        <v>96</v>
      </c>
      <c r="C5094" t="s">
        <v>12</v>
      </c>
      <c r="D5094">
        <v>86</v>
      </c>
      <c r="E5094">
        <v>99</v>
      </c>
      <c r="F5094">
        <v>-13</v>
      </c>
      <c r="G5094">
        <v>-0.13131313131313099</v>
      </c>
      <c r="H5094" t="s">
        <v>82</v>
      </c>
    </row>
    <row r="5095" spans="1:8" x14ac:dyDescent="0.25">
      <c r="A5095" s="1">
        <v>43862</v>
      </c>
      <c r="B5095" t="s">
        <v>96</v>
      </c>
      <c r="C5095" t="s">
        <v>13</v>
      </c>
      <c r="D5095">
        <v>630</v>
      </c>
      <c r="E5095">
        <v>615</v>
      </c>
      <c r="F5095">
        <v>15</v>
      </c>
      <c r="G5095">
        <v>2.4390243902439001E-2</v>
      </c>
      <c r="H5095" t="s">
        <v>82</v>
      </c>
    </row>
    <row r="5096" spans="1:8" x14ac:dyDescent="0.25">
      <c r="A5096" s="1">
        <v>43862</v>
      </c>
      <c r="B5096" t="s">
        <v>161</v>
      </c>
      <c r="C5096" t="s">
        <v>9</v>
      </c>
      <c r="D5096">
        <v>340</v>
      </c>
      <c r="E5096">
        <v>422</v>
      </c>
      <c r="F5096">
        <v>-82</v>
      </c>
      <c r="G5096">
        <v>-0.19431279620853101</v>
      </c>
      <c r="H5096" t="s">
        <v>82</v>
      </c>
    </row>
    <row r="5097" spans="1:8" x14ac:dyDescent="0.25">
      <c r="A5097" s="1">
        <v>43862</v>
      </c>
      <c r="B5097" t="s">
        <v>161</v>
      </c>
      <c r="C5097" t="s">
        <v>10</v>
      </c>
      <c r="D5097">
        <v>41</v>
      </c>
      <c r="E5097">
        <v>49</v>
      </c>
      <c r="F5097">
        <v>-8</v>
      </c>
      <c r="G5097">
        <v>-0.16326530612244899</v>
      </c>
      <c r="H5097" t="s">
        <v>82</v>
      </c>
    </row>
    <row r="5098" spans="1:8" x14ac:dyDescent="0.25">
      <c r="A5098" s="1">
        <v>43862</v>
      </c>
      <c r="B5098" t="s">
        <v>161</v>
      </c>
      <c r="C5098" t="s">
        <v>11</v>
      </c>
      <c r="D5098">
        <v>50</v>
      </c>
      <c r="E5098">
        <v>56</v>
      </c>
      <c r="F5098">
        <v>-6</v>
      </c>
      <c r="G5098">
        <v>-0.107142857142857</v>
      </c>
      <c r="H5098" t="s">
        <v>82</v>
      </c>
    </row>
    <row r="5099" spans="1:8" x14ac:dyDescent="0.25">
      <c r="A5099" s="1">
        <v>43862</v>
      </c>
      <c r="B5099" t="s">
        <v>161</v>
      </c>
      <c r="C5099" t="s">
        <v>12</v>
      </c>
      <c r="D5099">
        <v>38</v>
      </c>
      <c r="E5099">
        <v>37</v>
      </c>
      <c r="F5099">
        <v>1</v>
      </c>
      <c r="G5099">
        <v>2.7027027027027001E-2</v>
      </c>
      <c r="H5099" t="s">
        <v>82</v>
      </c>
    </row>
    <row r="5100" spans="1:8" x14ac:dyDescent="0.25">
      <c r="A5100" s="1">
        <v>43862</v>
      </c>
      <c r="B5100" t="s">
        <v>161</v>
      </c>
      <c r="C5100" t="s">
        <v>13</v>
      </c>
      <c r="D5100">
        <v>157</v>
      </c>
      <c r="E5100">
        <v>108</v>
      </c>
      <c r="F5100">
        <v>49</v>
      </c>
      <c r="G5100">
        <v>0.453703703703704</v>
      </c>
      <c r="H5100" t="s">
        <v>82</v>
      </c>
    </row>
    <row r="5101" spans="1:8" x14ac:dyDescent="0.25">
      <c r="A5101" s="1">
        <v>43891</v>
      </c>
      <c r="B5101" t="s">
        <v>80</v>
      </c>
      <c r="C5101" t="s">
        <v>9</v>
      </c>
      <c r="D5101">
        <v>5232</v>
      </c>
      <c r="E5101">
        <v>4962.5714285714303</v>
      </c>
      <c r="F5101">
        <v>269.42857142857201</v>
      </c>
      <c r="G5101">
        <v>5.4292129656284202E-2</v>
      </c>
      <c r="H5101" t="s">
        <v>82</v>
      </c>
    </row>
    <row r="5102" spans="1:8" x14ac:dyDescent="0.25">
      <c r="A5102" s="1">
        <v>43891</v>
      </c>
      <c r="B5102" t="s">
        <v>80</v>
      </c>
      <c r="C5102" t="s">
        <v>10</v>
      </c>
      <c r="D5102">
        <v>3186</v>
      </c>
      <c r="E5102">
        <v>3316.76190476191</v>
      </c>
      <c r="F5102">
        <v>-130.76190476190499</v>
      </c>
      <c r="G5102">
        <v>-3.9424567851605197E-2</v>
      </c>
      <c r="H5102" t="s">
        <v>82</v>
      </c>
    </row>
    <row r="5103" spans="1:8" x14ac:dyDescent="0.25">
      <c r="A5103" s="1">
        <v>43891</v>
      </c>
      <c r="B5103" t="s">
        <v>80</v>
      </c>
      <c r="C5103" t="s">
        <v>11</v>
      </c>
      <c r="D5103">
        <v>3325</v>
      </c>
      <c r="E5103">
        <v>3324.0952380952399</v>
      </c>
      <c r="F5103">
        <v>0.90476190476192597</v>
      </c>
      <c r="G5103">
        <v>2.7218290691345199E-4</v>
      </c>
      <c r="H5103" t="s">
        <v>82</v>
      </c>
    </row>
    <row r="5104" spans="1:8" x14ac:dyDescent="0.25">
      <c r="A5104" s="1">
        <v>43891</v>
      </c>
      <c r="B5104" t="s">
        <v>80</v>
      </c>
      <c r="C5104" t="s">
        <v>12</v>
      </c>
      <c r="D5104">
        <v>3191</v>
      </c>
      <c r="E5104">
        <v>3230.8571428571399</v>
      </c>
      <c r="F5104">
        <v>-39.857142857143103</v>
      </c>
      <c r="G5104">
        <v>-1.2336399009550801E-2</v>
      </c>
      <c r="H5104" t="s">
        <v>82</v>
      </c>
    </row>
    <row r="5105" spans="1:8" x14ac:dyDescent="0.25">
      <c r="A5105" s="1">
        <v>43891</v>
      </c>
      <c r="B5105" t="s">
        <v>80</v>
      </c>
      <c r="C5105" t="s">
        <v>13</v>
      </c>
      <c r="D5105">
        <v>5205</v>
      </c>
      <c r="E5105">
        <v>5248.5714285714303</v>
      </c>
      <c r="F5105">
        <v>-43.571428571428399</v>
      </c>
      <c r="G5105">
        <v>-8.3015786608600702E-3</v>
      </c>
      <c r="H5105" t="s">
        <v>82</v>
      </c>
    </row>
    <row r="5106" spans="1:8" x14ac:dyDescent="0.25">
      <c r="A5106" s="1">
        <v>43891</v>
      </c>
      <c r="B5106" t="s">
        <v>145</v>
      </c>
      <c r="C5106" t="s">
        <v>9</v>
      </c>
      <c r="D5106">
        <v>218</v>
      </c>
      <c r="E5106">
        <v>208.47619047619</v>
      </c>
      <c r="F5106">
        <v>9.5238095238095202</v>
      </c>
      <c r="G5106">
        <v>4.5682960255824599E-2</v>
      </c>
      <c r="H5106" t="s">
        <v>82</v>
      </c>
    </row>
    <row r="5107" spans="1:8" x14ac:dyDescent="0.25">
      <c r="A5107" s="1">
        <v>43891</v>
      </c>
      <c r="B5107" t="s">
        <v>145</v>
      </c>
      <c r="C5107" t="s">
        <v>10</v>
      </c>
      <c r="D5107">
        <v>148</v>
      </c>
      <c r="E5107">
        <v>173.90476190476201</v>
      </c>
      <c r="F5107">
        <v>-25.904761904761902</v>
      </c>
      <c r="G5107">
        <v>-0.14895947426067899</v>
      </c>
      <c r="H5107" t="s">
        <v>82</v>
      </c>
    </row>
    <row r="5108" spans="1:8" x14ac:dyDescent="0.25">
      <c r="A5108" s="1">
        <v>43891</v>
      </c>
      <c r="B5108" t="s">
        <v>145</v>
      </c>
      <c r="C5108" t="s">
        <v>11</v>
      </c>
      <c r="D5108">
        <v>53</v>
      </c>
      <c r="E5108">
        <v>58.6666666666667</v>
      </c>
      <c r="F5108">
        <v>-5.6666666666666696</v>
      </c>
      <c r="G5108">
        <v>-9.6590909090909199E-2</v>
      </c>
      <c r="H5108" t="s">
        <v>82</v>
      </c>
    </row>
    <row r="5109" spans="1:8" x14ac:dyDescent="0.25">
      <c r="A5109" s="1">
        <v>43891</v>
      </c>
      <c r="B5109" t="s">
        <v>145</v>
      </c>
      <c r="C5109" t="s">
        <v>12</v>
      </c>
      <c r="D5109">
        <v>27</v>
      </c>
      <c r="E5109">
        <v>20.952380952380999</v>
      </c>
      <c r="F5109">
        <v>6.0476190476190501</v>
      </c>
      <c r="G5109">
        <v>0.28863636363636402</v>
      </c>
      <c r="H5109" t="s">
        <v>82</v>
      </c>
    </row>
    <row r="5110" spans="1:8" x14ac:dyDescent="0.25">
      <c r="A5110" s="1">
        <v>43891</v>
      </c>
      <c r="B5110" t="s">
        <v>145</v>
      </c>
      <c r="C5110" t="s">
        <v>13</v>
      </c>
      <c r="D5110">
        <v>383</v>
      </c>
      <c r="E5110">
        <v>404.38095238095201</v>
      </c>
      <c r="F5110">
        <v>-21.380952380952401</v>
      </c>
      <c r="G5110">
        <v>-5.2873292510598302E-2</v>
      </c>
      <c r="H5110" t="s">
        <v>82</v>
      </c>
    </row>
    <row r="5111" spans="1:8" x14ac:dyDescent="0.25">
      <c r="A5111" s="1">
        <v>43891</v>
      </c>
      <c r="B5111" t="s">
        <v>85</v>
      </c>
      <c r="C5111" t="s">
        <v>9</v>
      </c>
      <c r="D5111">
        <v>1219</v>
      </c>
      <c r="E5111">
        <v>1256.0952380952399</v>
      </c>
      <c r="F5111">
        <v>-37.095238095238102</v>
      </c>
      <c r="G5111">
        <v>-2.9532185912502801E-2</v>
      </c>
      <c r="H5111" t="s">
        <v>82</v>
      </c>
    </row>
    <row r="5112" spans="1:8" x14ac:dyDescent="0.25">
      <c r="A5112" s="1">
        <v>43891</v>
      </c>
      <c r="B5112" t="s">
        <v>85</v>
      </c>
      <c r="C5112" t="s">
        <v>10</v>
      </c>
      <c r="D5112">
        <v>1066</v>
      </c>
      <c r="E5112">
        <v>1199.5238095238101</v>
      </c>
      <c r="F5112">
        <v>-133.52380952381</v>
      </c>
      <c r="G5112">
        <v>-0.11131401349742</v>
      </c>
      <c r="H5112" t="s">
        <v>82</v>
      </c>
    </row>
    <row r="5113" spans="1:8" x14ac:dyDescent="0.25">
      <c r="A5113" s="1">
        <v>43891</v>
      </c>
      <c r="B5113" t="s">
        <v>85</v>
      </c>
      <c r="C5113" t="s">
        <v>11</v>
      </c>
      <c r="D5113">
        <v>294</v>
      </c>
      <c r="E5113">
        <v>270.28571428571399</v>
      </c>
      <c r="F5113">
        <v>23.714285714285701</v>
      </c>
      <c r="G5113">
        <v>8.7737843551797104E-2</v>
      </c>
      <c r="H5113" t="s">
        <v>82</v>
      </c>
    </row>
    <row r="5114" spans="1:8" x14ac:dyDescent="0.25">
      <c r="A5114" s="1">
        <v>43891</v>
      </c>
      <c r="B5114" t="s">
        <v>85</v>
      </c>
      <c r="C5114" t="s">
        <v>12</v>
      </c>
      <c r="D5114">
        <v>89</v>
      </c>
      <c r="E5114">
        <v>100.571428571429</v>
      </c>
      <c r="F5114">
        <v>-11.5714285714286</v>
      </c>
      <c r="G5114">
        <v>-0.115056818181818</v>
      </c>
      <c r="H5114" t="s">
        <v>82</v>
      </c>
    </row>
    <row r="5115" spans="1:8" x14ac:dyDescent="0.25">
      <c r="A5115" s="1">
        <v>43891</v>
      </c>
      <c r="B5115" t="s">
        <v>85</v>
      </c>
      <c r="C5115" t="s">
        <v>13</v>
      </c>
      <c r="D5115">
        <v>918</v>
      </c>
      <c r="E5115">
        <v>874.76190476190504</v>
      </c>
      <c r="F5115">
        <v>43.238095238095198</v>
      </c>
      <c r="G5115">
        <v>4.9428415895481699E-2</v>
      </c>
      <c r="H5115" t="s">
        <v>82</v>
      </c>
    </row>
    <row r="5116" spans="1:8" x14ac:dyDescent="0.25">
      <c r="A5116" s="1">
        <v>43891</v>
      </c>
      <c r="B5116" t="s">
        <v>86</v>
      </c>
      <c r="C5116" t="s">
        <v>9</v>
      </c>
      <c r="D5116">
        <v>547</v>
      </c>
      <c r="E5116">
        <v>509.142857142857</v>
      </c>
      <c r="F5116">
        <v>37.857142857142797</v>
      </c>
      <c r="G5116">
        <v>7.4354657687991002E-2</v>
      </c>
      <c r="H5116" t="s">
        <v>82</v>
      </c>
    </row>
    <row r="5117" spans="1:8" x14ac:dyDescent="0.25">
      <c r="A5117" s="1">
        <v>43891</v>
      </c>
      <c r="B5117" t="s">
        <v>86</v>
      </c>
      <c r="C5117" t="s">
        <v>10</v>
      </c>
      <c r="D5117">
        <v>654</v>
      </c>
      <c r="E5117">
        <v>608.66666666666697</v>
      </c>
      <c r="F5117">
        <v>45.3333333333333</v>
      </c>
      <c r="G5117">
        <v>7.4479737130339396E-2</v>
      </c>
      <c r="H5117" t="s">
        <v>82</v>
      </c>
    </row>
    <row r="5118" spans="1:8" x14ac:dyDescent="0.25">
      <c r="A5118" s="1">
        <v>43891</v>
      </c>
      <c r="B5118" t="s">
        <v>86</v>
      </c>
      <c r="C5118" t="s">
        <v>11</v>
      </c>
      <c r="D5118">
        <v>807</v>
      </c>
      <c r="E5118">
        <v>753.23809523809496</v>
      </c>
      <c r="F5118">
        <v>53.761904761904702</v>
      </c>
      <c r="G5118">
        <v>7.1374383613604694E-2</v>
      </c>
      <c r="H5118" t="s">
        <v>82</v>
      </c>
    </row>
    <row r="5119" spans="1:8" x14ac:dyDescent="0.25">
      <c r="A5119" s="1">
        <v>43891</v>
      </c>
      <c r="B5119" t="s">
        <v>86</v>
      </c>
      <c r="C5119" t="s">
        <v>12</v>
      </c>
      <c r="D5119">
        <v>471</v>
      </c>
      <c r="E5119">
        <v>444.19047619047598</v>
      </c>
      <c r="F5119">
        <v>26.8095238095238</v>
      </c>
      <c r="G5119">
        <v>6.0355917667238398E-2</v>
      </c>
      <c r="H5119" t="s">
        <v>82</v>
      </c>
    </row>
    <row r="5120" spans="1:8" x14ac:dyDescent="0.25">
      <c r="A5120" s="1">
        <v>43891</v>
      </c>
      <c r="B5120" t="s">
        <v>86</v>
      </c>
      <c r="C5120" t="s">
        <v>13</v>
      </c>
      <c r="D5120">
        <v>508</v>
      </c>
      <c r="E5120">
        <v>557.33333333333303</v>
      </c>
      <c r="F5120">
        <v>-49.3333333333334</v>
      </c>
      <c r="G5120">
        <v>-8.8516746411483299E-2</v>
      </c>
      <c r="H5120" t="s">
        <v>82</v>
      </c>
    </row>
    <row r="5121" spans="1:8" x14ac:dyDescent="0.25">
      <c r="A5121" s="1">
        <v>43891</v>
      </c>
      <c r="B5121" t="s">
        <v>88</v>
      </c>
      <c r="C5121" t="s">
        <v>9</v>
      </c>
      <c r="D5121">
        <v>485</v>
      </c>
      <c r="E5121">
        <v>519.61904761904805</v>
      </c>
      <c r="F5121">
        <v>-34.619047619047599</v>
      </c>
      <c r="G5121">
        <v>-6.6623900293255101E-2</v>
      </c>
      <c r="H5121" t="s">
        <v>82</v>
      </c>
    </row>
    <row r="5122" spans="1:8" x14ac:dyDescent="0.25">
      <c r="A5122" s="1">
        <v>43891</v>
      </c>
      <c r="B5122" t="s">
        <v>88</v>
      </c>
      <c r="C5122" t="s">
        <v>10</v>
      </c>
      <c r="D5122">
        <v>61</v>
      </c>
      <c r="E5122">
        <v>62.857142857142897</v>
      </c>
      <c r="F5122">
        <v>-1.8571428571428601</v>
      </c>
      <c r="G5122">
        <v>-2.95454545454546E-2</v>
      </c>
      <c r="H5122" t="s">
        <v>82</v>
      </c>
    </row>
    <row r="5123" spans="1:8" x14ac:dyDescent="0.25">
      <c r="A5123" s="1">
        <v>43891</v>
      </c>
      <c r="B5123" t="s">
        <v>88</v>
      </c>
      <c r="C5123" t="s">
        <v>11</v>
      </c>
      <c r="D5123">
        <v>151</v>
      </c>
      <c r="E5123">
        <v>173.90476190476201</v>
      </c>
      <c r="F5123">
        <v>-22.904761904761902</v>
      </c>
      <c r="G5123">
        <v>-0.13170865279298999</v>
      </c>
      <c r="H5123" t="s">
        <v>82</v>
      </c>
    </row>
    <row r="5124" spans="1:8" x14ac:dyDescent="0.25">
      <c r="A5124" s="1">
        <v>43891</v>
      </c>
      <c r="B5124" t="s">
        <v>88</v>
      </c>
      <c r="C5124" t="s">
        <v>12</v>
      </c>
      <c r="D5124">
        <v>104</v>
      </c>
      <c r="E5124">
        <v>128.857142857143</v>
      </c>
      <c r="F5124">
        <v>-24.8571428571429</v>
      </c>
      <c r="G5124">
        <v>-0.19290465631928999</v>
      </c>
      <c r="H5124" t="s">
        <v>82</v>
      </c>
    </row>
    <row r="5125" spans="1:8" x14ac:dyDescent="0.25">
      <c r="A5125" s="1">
        <v>43891</v>
      </c>
      <c r="B5125" t="s">
        <v>88</v>
      </c>
      <c r="C5125" t="s">
        <v>13</v>
      </c>
      <c r="D5125">
        <v>282</v>
      </c>
      <c r="E5125">
        <v>231.52380952381</v>
      </c>
      <c r="F5125">
        <v>50.476190476190503</v>
      </c>
      <c r="G5125">
        <v>0.21801727684080599</v>
      </c>
      <c r="H5125" t="s">
        <v>82</v>
      </c>
    </row>
    <row r="5126" spans="1:8" x14ac:dyDescent="0.25">
      <c r="A5126" s="1">
        <v>43891</v>
      </c>
      <c r="B5126" t="s">
        <v>89</v>
      </c>
      <c r="C5126" t="s">
        <v>9</v>
      </c>
      <c r="D5126">
        <v>81</v>
      </c>
      <c r="E5126">
        <v>84.857142857142904</v>
      </c>
      <c r="F5126">
        <v>-3.8571428571428599</v>
      </c>
      <c r="G5126">
        <v>-4.5454545454545497E-2</v>
      </c>
      <c r="H5126" t="s">
        <v>82</v>
      </c>
    </row>
    <row r="5127" spans="1:8" x14ac:dyDescent="0.25">
      <c r="A5127" s="1">
        <v>43891</v>
      </c>
      <c r="B5127" t="s">
        <v>89</v>
      </c>
      <c r="C5127" t="s">
        <v>10</v>
      </c>
      <c r="D5127">
        <v>83</v>
      </c>
      <c r="E5127">
        <v>88</v>
      </c>
      <c r="F5127">
        <v>-5</v>
      </c>
      <c r="G5127">
        <v>-5.6818181818181802E-2</v>
      </c>
      <c r="H5127" t="s">
        <v>82</v>
      </c>
    </row>
    <row r="5128" spans="1:8" x14ac:dyDescent="0.25">
      <c r="A5128" s="1">
        <v>43891</v>
      </c>
      <c r="B5128" t="s">
        <v>89</v>
      </c>
      <c r="C5128" t="s">
        <v>11</v>
      </c>
      <c r="D5128">
        <v>82</v>
      </c>
      <c r="E5128">
        <v>104.761904761905</v>
      </c>
      <c r="F5128">
        <v>-22.761904761904798</v>
      </c>
      <c r="G5128">
        <v>-0.21727272727272701</v>
      </c>
      <c r="H5128" t="s">
        <v>82</v>
      </c>
    </row>
    <row r="5129" spans="1:8" x14ac:dyDescent="0.25">
      <c r="A5129" s="1">
        <v>43891</v>
      </c>
      <c r="B5129" t="s">
        <v>89</v>
      </c>
      <c r="C5129" t="s">
        <v>12</v>
      </c>
      <c r="D5129">
        <v>198</v>
      </c>
      <c r="E5129">
        <v>231.52380952381</v>
      </c>
      <c r="F5129">
        <v>-33.523809523809497</v>
      </c>
      <c r="G5129">
        <v>-0.144796380090498</v>
      </c>
      <c r="H5129" t="s">
        <v>82</v>
      </c>
    </row>
    <row r="5130" spans="1:8" x14ac:dyDescent="0.25">
      <c r="A5130" s="1">
        <v>43891</v>
      </c>
      <c r="B5130" t="s">
        <v>89</v>
      </c>
      <c r="C5130" t="s">
        <v>13</v>
      </c>
      <c r="D5130">
        <v>567</v>
      </c>
      <c r="E5130">
        <v>575.142857142857</v>
      </c>
      <c r="F5130">
        <v>-8.1428571428572205</v>
      </c>
      <c r="G5130">
        <v>-1.41579731743668E-2</v>
      </c>
      <c r="H5130" t="s">
        <v>82</v>
      </c>
    </row>
    <row r="5131" spans="1:8" x14ac:dyDescent="0.25">
      <c r="A5131" s="1">
        <v>43891</v>
      </c>
      <c r="B5131" t="s">
        <v>147</v>
      </c>
      <c r="C5131" t="s">
        <v>9</v>
      </c>
      <c r="D5131">
        <v>11</v>
      </c>
      <c r="E5131">
        <v>5.2380952380952399</v>
      </c>
      <c r="F5131">
        <v>5.7619047619047601</v>
      </c>
      <c r="G5131">
        <v>1.1000000000000001</v>
      </c>
      <c r="H5131" t="s">
        <v>82</v>
      </c>
    </row>
    <row r="5132" spans="1:8" x14ac:dyDescent="0.25">
      <c r="A5132" s="1">
        <v>43891</v>
      </c>
      <c r="B5132" t="s">
        <v>147</v>
      </c>
      <c r="C5132" t="s">
        <v>10</v>
      </c>
      <c r="D5132">
        <v>27</v>
      </c>
      <c r="E5132">
        <v>29.3333333333333</v>
      </c>
      <c r="F5132">
        <v>-2.3333333333333401</v>
      </c>
      <c r="G5132">
        <v>-7.95454545454546E-2</v>
      </c>
      <c r="H5132" t="s">
        <v>82</v>
      </c>
    </row>
    <row r="5133" spans="1:8" x14ac:dyDescent="0.25">
      <c r="A5133" s="1">
        <v>43891</v>
      </c>
      <c r="B5133" t="s">
        <v>147</v>
      </c>
      <c r="C5133" t="s">
        <v>11</v>
      </c>
      <c r="D5133">
        <v>16</v>
      </c>
      <c r="E5133">
        <v>17.8095238095238</v>
      </c>
      <c r="F5133">
        <v>-1.80952380952381</v>
      </c>
      <c r="G5133">
        <v>-0.10160427807486599</v>
      </c>
      <c r="H5133" t="s">
        <v>82</v>
      </c>
    </row>
    <row r="5134" spans="1:8" x14ac:dyDescent="0.25">
      <c r="A5134" s="1">
        <v>43891</v>
      </c>
      <c r="B5134" t="s">
        <v>147</v>
      </c>
      <c r="C5134" t="s">
        <v>12</v>
      </c>
      <c r="D5134">
        <v>28</v>
      </c>
      <c r="E5134">
        <v>20.952380952380999</v>
      </c>
      <c r="F5134">
        <v>7.0476190476190501</v>
      </c>
      <c r="G5134">
        <v>0.33636363636363598</v>
      </c>
      <c r="H5134" t="s">
        <v>82</v>
      </c>
    </row>
    <row r="5135" spans="1:8" x14ac:dyDescent="0.25">
      <c r="A5135" s="1">
        <v>43891</v>
      </c>
      <c r="B5135" t="s">
        <v>147</v>
      </c>
      <c r="C5135" t="s">
        <v>13</v>
      </c>
      <c r="D5135">
        <v>73</v>
      </c>
      <c r="E5135">
        <v>72.285714285714306</v>
      </c>
      <c r="F5135">
        <v>0.71428571428570797</v>
      </c>
      <c r="G5135">
        <v>9.8814229249010992E-3</v>
      </c>
      <c r="H5135" t="s">
        <v>82</v>
      </c>
    </row>
    <row r="5136" spans="1:8" x14ac:dyDescent="0.25">
      <c r="A5136" s="1">
        <v>43891</v>
      </c>
      <c r="B5136" t="s">
        <v>148</v>
      </c>
      <c r="C5136" t="s">
        <v>9</v>
      </c>
      <c r="D5136">
        <v>262</v>
      </c>
      <c r="E5136">
        <v>212.666666666667</v>
      </c>
      <c r="F5136">
        <v>49.3333333333333</v>
      </c>
      <c r="G5136">
        <v>0.23197492163009401</v>
      </c>
      <c r="H5136" t="s">
        <v>82</v>
      </c>
    </row>
    <row r="5137" spans="1:8" x14ac:dyDescent="0.25">
      <c r="A5137" s="1">
        <v>43891</v>
      </c>
      <c r="B5137" t="s">
        <v>148</v>
      </c>
      <c r="C5137" t="s">
        <v>10</v>
      </c>
      <c r="D5137">
        <v>45</v>
      </c>
      <c r="E5137">
        <v>40.857142857142897</v>
      </c>
      <c r="F5137">
        <v>4.1428571428571397</v>
      </c>
      <c r="G5137">
        <v>0.101398601398601</v>
      </c>
      <c r="H5137" t="s">
        <v>82</v>
      </c>
    </row>
    <row r="5138" spans="1:8" x14ac:dyDescent="0.25">
      <c r="A5138" s="1">
        <v>43891</v>
      </c>
      <c r="B5138" t="s">
        <v>148</v>
      </c>
      <c r="C5138" t="s">
        <v>11</v>
      </c>
      <c r="D5138">
        <v>126</v>
      </c>
      <c r="E5138">
        <v>106.857142857143</v>
      </c>
      <c r="F5138">
        <v>19.1428571428571</v>
      </c>
      <c r="G5138">
        <v>0.17914438502673799</v>
      </c>
      <c r="H5138" t="s">
        <v>82</v>
      </c>
    </row>
    <row r="5139" spans="1:8" x14ac:dyDescent="0.25">
      <c r="A5139" s="1">
        <v>43891</v>
      </c>
      <c r="B5139" t="s">
        <v>148</v>
      </c>
      <c r="C5139" t="s">
        <v>12</v>
      </c>
      <c r="D5139">
        <v>76</v>
      </c>
      <c r="E5139">
        <v>74.380952380952394</v>
      </c>
      <c r="F5139">
        <v>1.61904761904762</v>
      </c>
      <c r="G5139">
        <v>2.1766965428937302E-2</v>
      </c>
      <c r="H5139" t="s">
        <v>82</v>
      </c>
    </row>
    <row r="5140" spans="1:8" x14ac:dyDescent="0.25">
      <c r="A5140" s="1">
        <v>43891</v>
      </c>
      <c r="B5140" t="s">
        <v>148</v>
      </c>
      <c r="C5140" t="s">
        <v>13</v>
      </c>
      <c r="D5140">
        <v>292</v>
      </c>
      <c r="E5140">
        <v>294.38095238095201</v>
      </c>
      <c r="F5140">
        <v>-2.3809523809524098</v>
      </c>
      <c r="G5140">
        <v>-8.0879974118409203E-3</v>
      </c>
      <c r="H5140" t="s">
        <v>82</v>
      </c>
    </row>
    <row r="5141" spans="1:8" x14ac:dyDescent="0.25">
      <c r="A5141" s="1">
        <v>43891</v>
      </c>
      <c r="B5141" t="s">
        <v>91</v>
      </c>
      <c r="C5141" t="s">
        <v>9</v>
      </c>
      <c r="D5141">
        <v>662</v>
      </c>
      <c r="E5141">
        <v>557.33333333333303</v>
      </c>
      <c r="F5141">
        <v>104.666666666667</v>
      </c>
      <c r="G5141">
        <v>0.18779904306220099</v>
      </c>
      <c r="H5141" t="s">
        <v>82</v>
      </c>
    </row>
    <row r="5142" spans="1:8" x14ac:dyDescent="0.25">
      <c r="A5142" s="1">
        <v>43891</v>
      </c>
      <c r="B5142" t="s">
        <v>91</v>
      </c>
      <c r="C5142" t="s">
        <v>10</v>
      </c>
      <c r="D5142">
        <v>249</v>
      </c>
      <c r="E5142">
        <v>243.04761904761901</v>
      </c>
      <c r="F5142">
        <v>5.9523809523809303</v>
      </c>
      <c r="G5142">
        <v>2.44905956112852E-2</v>
      </c>
      <c r="H5142" t="s">
        <v>82</v>
      </c>
    </row>
    <row r="5143" spans="1:8" x14ac:dyDescent="0.25">
      <c r="A5143" s="1">
        <v>43891</v>
      </c>
      <c r="B5143" t="s">
        <v>91</v>
      </c>
      <c r="C5143" t="s">
        <v>11</v>
      </c>
      <c r="D5143">
        <v>629</v>
      </c>
      <c r="E5143">
        <v>641.142857142857</v>
      </c>
      <c r="F5143">
        <v>-12.142857142857199</v>
      </c>
      <c r="G5143">
        <v>-1.89393939393941E-2</v>
      </c>
      <c r="H5143" t="s">
        <v>82</v>
      </c>
    </row>
    <row r="5144" spans="1:8" x14ac:dyDescent="0.25">
      <c r="A5144" s="1">
        <v>43891</v>
      </c>
      <c r="B5144" t="s">
        <v>91</v>
      </c>
      <c r="C5144" t="s">
        <v>12</v>
      </c>
      <c r="D5144">
        <v>1250</v>
      </c>
      <c r="E5144">
        <v>1205.80952380952</v>
      </c>
      <c r="F5144">
        <v>44.190476190476097</v>
      </c>
      <c r="G5144">
        <v>3.6647974093673499E-2</v>
      </c>
      <c r="H5144" t="s">
        <v>82</v>
      </c>
    </row>
    <row r="5145" spans="1:8" x14ac:dyDescent="0.25">
      <c r="A5145" s="1">
        <v>43891</v>
      </c>
      <c r="B5145" t="s">
        <v>91</v>
      </c>
      <c r="C5145" t="s">
        <v>13</v>
      </c>
      <c r="D5145">
        <v>352</v>
      </c>
      <c r="E5145">
        <v>385.52380952380997</v>
      </c>
      <c r="F5145">
        <v>-33.523809523809497</v>
      </c>
      <c r="G5145">
        <v>-8.6956521739130405E-2</v>
      </c>
      <c r="H5145" t="s">
        <v>82</v>
      </c>
    </row>
    <row r="5146" spans="1:8" x14ac:dyDescent="0.25">
      <c r="A5146" s="1">
        <v>43891</v>
      </c>
      <c r="B5146" t="s">
        <v>92</v>
      </c>
      <c r="C5146" t="s">
        <v>9</v>
      </c>
      <c r="D5146">
        <v>542</v>
      </c>
      <c r="E5146">
        <v>517.52380952380997</v>
      </c>
      <c r="F5146">
        <v>24.476190476190499</v>
      </c>
      <c r="G5146">
        <v>4.7294810452705199E-2</v>
      </c>
      <c r="H5146" t="s">
        <v>82</v>
      </c>
    </row>
    <row r="5147" spans="1:8" x14ac:dyDescent="0.25">
      <c r="A5147" s="1">
        <v>43891</v>
      </c>
      <c r="B5147" t="s">
        <v>92</v>
      </c>
      <c r="C5147" t="s">
        <v>10</v>
      </c>
      <c r="D5147">
        <v>235</v>
      </c>
      <c r="E5147">
        <v>199.04761904761901</v>
      </c>
      <c r="F5147">
        <v>35.952380952380899</v>
      </c>
      <c r="G5147">
        <v>0.18062200956937799</v>
      </c>
      <c r="H5147" t="s">
        <v>82</v>
      </c>
    </row>
    <row r="5148" spans="1:8" x14ac:dyDescent="0.25">
      <c r="A5148" s="1">
        <v>43891</v>
      </c>
      <c r="B5148" t="s">
        <v>92</v>
      </c>
      <c r="C5148" t="s">
        <v>11</v>
      </c>
      <c r="D5148">
        <v>43</v>
      </c>
      <c r="E5148">
        <v>39.809523809523803</v>
      </c>
      <c r="F5148">
        <v>3.1904761904761898</v>
      </c>
      <c r="G5148">
        <v>8.0143540669856406E-2</v>
      </c>
      <c r="H5148" t="s">
        <v>82</v>
      </c>
    </row>
    <row r="5149" spans="1:8" x14ac:dyDescent="0.25">
      <c r="A5149" s="1">
        <v>43891</v>
      </c>
      <c r="B5149" t="s">
        <v>92</v>
      </c>
      <c r="C5149" t="s">
        <v>12</v>
      </c>
      <c r="D5149">
        <v>14</v>
      </c>
      <c r="E5149">
        <v>18.8571428571429</v>
      </c>
      <c r="F5149">
        <v>-4.8571428571428603</v>
      </c>
      <c r="G5149">
        <v>-0.25757575757575801</v>
      </c>
      <c r="H5149" t="s">
        <v>82</v>
      </c>
    </row>
    <row r="5150" spans="1:8" x14ac:dyDescent="0.25">
      <c r="A5150" s="1">
        <v>43891</v>
      </c>
      <c r="B5150" t="s">
        <v>92</v>
      </c>
      <c r="C5150" t="s">
        <v>13</v>
      </c>
      <c r="D5150">
        <v>283</v>
      </c>
      <c r="E5150">
        <v>306.95238095238102</v>
      </c>
      <c r="F5150">
        <v>-23.952380952380999</v>
      </c>
      <c r="G5150">
        <v>-7.8032888613093404E-2</v>
      </c>
      <c r="H5150" t="s">
        <v>82</v>
      </c>
    </row>
    <row r="5151" spans="1:8" x14ac:dyDescent="0.25">
      <c r="A5151" s="1">
        <v>43891</v>
      </c>
      <c r="B5151" t="s">
        <v>155</v>
      </c>
      <c r="C5151" t="s">
        <v>9</v>
      </c>
      <c r="D5151">
        <v>67</v>
      </c>
      <c r="E5151">
        <v>72.285714285714306</v>
      </c>
      <c r="F5151">
        <v>-5.28571428571429</v>
      </c>
      <c r="G5151">
        <v>-7.3122529644268894E-2</v>
      </c>
      <c r="H5151" t="s">
        <v>82</v>
      </c>
    </row>
    <row r="5152" spans="1:8" x14ac:dyDescent="0.25">
      <c r="A5152" s="1">
        <v>43891</v>
      </c>
      <c r="B5152" t="s">
        <v>155</v>
      </c>
      <c r="C5152" t="s">
        <v>10</v>
      </c>
      <c r="D5152">
        <v>55</v>
      </c>
      <c r="E5152">
        <v>58.6666666666667</v>
      </c>
      <c r="F5152">
        <v>-3.6666666666666701</v>
      </c>
      <c r="G5152">
        <v>-6.2500000000000097E-2</v>
      </c>
      <c r="H5152" t="s">
        <v>82</v>
      </c>
    </row>
    <row r="5153" spans="1:8" x14ac:dyDescent="0.25">
      <c r="A5153" s="1">
        <v>43891</v>
      </c>
      <c r="B5153" t="s">
        <v>155</v>
      </c>
      <c r="C5153" t="s">
        <v>11</v>
      </c>
      <c r="D5153">
        <v>66</v>
      </c>
      <c r="E5153">
        <v>83.809523809523796</v>
      </c>
      <c r="F5153">
        <v>-17.8095238095238</v>
      </c>
      <c r="G5153">
        <v>-0.21249999999999999</v>
      </c>
      <c r="H5153" t="s">
        <v>82</v>
      </c>
    </row>
    <row r="5154" spans="1:8" x14ac:dyDescent="0.25">
      <c r="A5154" s="1">
        <v>43891</v>
      </c>
      <c r="B5154" t="s">
        <v>155</v>
      </c>
      <c r="C5154" t="s">
        <v>12</v>
      </c>
      <c r="D5154">
        <v>157</v>
      </c>
      <c r="E5154">
        <v>190.666666666667</v>
      </c>
      <c r="F5154">
        <v>-33.6666666666667</v>
      </c>
      <c r="G5154">
        <v>-0.17657342657342701</v>
      </c>
      <c r="H5154" t="s">
        <v>82</v>
      </c>
    </row>
    <row r="5155" spans="1:8" x14ac:dyDescent="0.25">
      <c r="A5155" s="1">
        <v>43891</v>
      </c>
      <c r="B5155" t="s">
        <v>155</v>
      </c>
      <c r="C5155" t="s">
        <v>13</v>
      </c>
      <c r="D5155">
        <v>433</v>
      </c>
      <c r="E5155">
        <v>442.09523809523802</v>
      </c>
      <c r="F5155">
        <v>-9.0952380952381304</v>
      </c>
      <c r="G5155">
        <v>-2.05730288668678E-2</v>
      </c>
      <c r="H5155" t="s">
        <v>82</v>
      </c>
    </row>
    <row r="5156" spans="1:8" x14ac:dyDescent="0.25">
      <c r="A5156" s="1">
        <v>43891</v>
      </c>
      <c r="B5156" t="s">
        <v>156</v>
      </c>
      <c r="C5156" t="s">
        <v>9</v>
      </c>
      <c r="D5156">
        <v>26</v>
      </c>
      <c r="E5156">
        <v>39.809523809523803</v>
      </c>
      <c r="F5156">
        <v>-13.8095238095238</v>
      </c>
      <c r="G5156">
        <v>-0.34688995215311003</v>
      </c>
      <c r="H5156" t="s">
        <v>82</v>
      </c>
    </row>
    <row r="5157" spans="1:8" x14ac:dyDescent="0.25">
      <c r="A5157" s="1">
        <v>43891</v>
      </c>
      <c r="B5157" t="s">
        <v>156</v>
      </c>
      <c r="C5157" t="s">
        <v>10</v>
      </c>
      <c r="D5157">
        <v>83</v>
      </c>
      <c r="E5157">
        <v>114.19047619047601</v>
      </c>
      <c r="F5157">
        <v>-31.1904761904762</v>
      </c>
      <c r="G5157">
        <v>-0.27314428690575498</v>
      </c>
      <c r="H5157" t="s">
        <v>82</v>
      </c>
    </row>
    <row r="5158" spans="1:8" x14ac:dyDescent="0.25">
      <c r="A5158" s="1">
        <v>43891</v>
      </c>
      <c r="B5158" t="s">
        <v>156</v>
      </c>
      <c r="C5158" t="s">
        <v>11</v>
      </c>
      <c r="D5158">
        <v>166</v>
      </c>
      <c r="E5158">
        <v>190.666666666667</v>
      </c>
      <c r="F5158">
        <v>-24.6666666666667</v>
      </c>
      <c r="G5158">
        <v>-0.12937062937062899</v>
      </c>
      <c r="H5158" t="s">
        <v>82</v>
      </c>
    </row>
    <row r="5159" spans="1:8" x14ac:dyDescent="0.25">
      <c r="A5159" s="1">
        <v>43891</v>
      </c>
      <c r="B5159" t="s">
        <v>156</v>
      </c>
      <c r="C5159" t="s">
        <v>12</v>
      </c>
      <c r="D5159">
        <v>205</v>
      </c>
      <c r="E5159">
        <v>231.52380952381</v>
      </c>
      <c r="F5159">
        <v>-26.523809523809501</v>
      </c>
      <c r="G5159">
        <v>-0.114561908679556</v>
      </c>
      <c r="H5159" t="s">
        <v>82</v>
      </c>
    </row>
    <row r="5160" spans="1:8" x14ac:dyDescent="0.25">
      <c r="A5160" s="1">
        <v>43891</v>
      </c>
      <c r="B5160" t="s">
        <v>156</v>
      </c>
      <c r="C5160" t="s">
        <v>13</v>
      </c>
      <c r="D5160">
        <v>177</v>
      </c>
      <c r="E5160">
        <v>190.666666666667</v>
      </c>
      <c r="F5160">
        <v>-13.6666666666667</v>
      </c>
      <c r="G5160">
        <v>-7.1678321678321805E-2</v>
      </c>
      <c r="H5160" t="s">
        <v>82</v>
      </c>
    </row>
    <row r="5161" spans="1:8" x14ac:dyDescent="0.25">
      <c r="A5161" s="1">
        <v>43891</v>
      </c>
      <c r="B5161" t="s">
        <v>93</v>
      </c>
      <c r="C5161" t="s">
        <v>9</v>
      </c>
      <c r="D5161">
        <v>63</v>
      </c>
      <c r="E5161">
        <v>71.238095238095198</v>
      </c>
      <c r="F5161">
        <v>-8.2380952380952408</v>
      </c>
      <c r="G5161">
        <v>-0.115641711229947</v>
      </c>
      <c r="H5161" t="s">
        <v>82</v>
      </c>
    </row>
    <row r="5162" spans="1:8" x14ac:dyDescent="0.25">
      <c r="A5162" s="1">
        <v>43891</v>
      </c>
      <c r="B5162" t="s">
        <v>93</v>
      </c>
      <c r="C5162" t="s">
        <v>10</v>
      </c>
      <c r="D5162">
        <v>134</v>
      </c>
      <c r="E5162">
        <v>176</v>
      </c>
      <c r="F5162">
        <v>-42</v>
      </c>
      <c r="G5162">
        <v>-0.23863636363636401</v>
      </c>
      <c r="H5162" t="s">
        <v>82</v>
      </c>
    </row>
    <row r="5163" spans="1:8" x14ac:dyDescent="0.25">
      <c r="A5163" s="1">
        <v>43891</v>
      </c>
      <c r="B5163" t="s">
        <v>93</v>
      </c>
      <c r="C5163" t="s">
        <v>11</v>
      </c>
      <c r="D5163">
        <v>203</v>
      </c>
      <c r="E5163">
        <v>231.52380952381</v>
      </c>
      <c r="F5163">
        <v>-28.523809523809501</v>
      </c>
      <c r="G5163">
        <v>-0.123200329082682</v>
      </c>
      <c r="H5163" t="s">
        <v>82</v>
      </c>
    </row>
    <row r="5164" spans="1:8" x14ac:dyDescent="0.25">
      <c r="A5164" s="1">
        <v>43891</v>
      </c>
      <c r="B5164" t="s">
        <v>93</v>
      </c>
      <c r="C5164" t="s">
        <v>12</v>
      </c>
      <c r="D5164">
        <v>291</v>
      </c>
      <c r="E5164">
        <v>323.71428571428601</v>
      </c>
      <c r="F5164">
        <v>-32.714285714285701</v>
      </c>
      <c r="G5164">
        <v>-0.101059135039718</v>
      </c>
      <c r="H5164" t="s">
        <v>82</v>
      </c>
    </row>
    <row r="5165" spans="1:8" x14ac:dyDescent="0.25">
      <c r="A5165" s="1">
        <v>43891</v>
      </c>
      <c r="B5165" t="s">
        <v>93</v>
      </c>
      <c r="C5165" t="s">
        <v>13</v>
      </c>
      <c r="D5165">
        <v>302</v>
      </c>
      <c r="E5165">
        <v>337.33333333333297</v>
      </c>
      <c r="F5165">
        <v>-35.3333333333334</v>
      </c>
      <c r="G5165">
        <v>-0.10474308300395301</v>
      </c>
      <c r="H5165" t="s">
        <v>82</v>
      </c>
    </row>
    <row r="5166" spans="1:8" x14ac:dyDescent="0.25">
      <c r="A5166" s="1">
        <v>43891</v>
      </c>
      <c r="B5166" t="s">
        <v>157</v>
      </c>
      <c r="C5166" t="s">
        <v>9</v>
      </c>
      <c r="D5166">
        <v>88</v>
      </c>
      <c r="E5166">
        <v>101.619047619048</v>
      </c>
      <c r="F5166">
        <v>-13.619047619047601</v>
      </c>
      <c r="G5166">
        <v>-0.134020618556701</v>
      </c>
      <c r="H5166" t="s">
        <v>82</v>
      </c>
    </row>
    <row r="5167" spans="1:8" x14ac:dyDescent="0.25">
      <c r="A5167" s="1">
        <v>43891</v>
      </c>
      <c r="B5167" t="s">
        <v>157</v>
      </c>
      <c r="C5167" t="s">
        <v>10</v>
      </c>
      <c r="D5167">
        <v>28</v>
      </c>
      <c r="E5167">
        <v>20.952380952380999</v>
      </c>
      <c r="F5167">
        <v>7.0476190476190501</v>
      </c>
      <c r="G5167">
        <v>0.33636363636363598</v>
      </c>
      <c r="H5167" t="s">
        <v>82</v>
      </c>
    </row>
    <row r="5168" spans="1:8" x14ac:dyDescent="0.25">
      <c r="A5168" s="1">
        <v>43891</v>
      </c>
      <c r="B5168" t="s">
        <v>157</v>
      </c>
      <c r="C5168" t="s">
        <v>11</v>
      </c>
      <c r="D5168">
        <v>99</v>
      </c>
      <c r="E5168">
        <v>110</v>
      </c>
      <c r="F5168">
        <v>-11</v>
      </c>
      <c r="G5168">
        <v>-0.1</v>
      </c>
      <c r="H5168" t="s">
        <v>82</v>
      </c>
    </row>
    <row r="5169" spans="1:8" x14ac:dyDescent="0.25">
      <c r="A5169" s="1">
        <v>43891</v>
      </c>
      <c r="B5169" t="s">
        <v>157</v>
      </c>
      <c r="C5169" t="s">
        <v>12</v>
      </c>
      <c r="D5169">
        <v>63</v>
      </c>
      <c r="E5169">
        <v>79.619047619047606</v>
      </c>
      <c r="F5169">
        <v>-16.619047619047599</v>
      </c>
      <c r="G5169">
        <v>-0.20873205741626799</v>
      </c>
      <c r="H5169" t="s">
        <v>82</v>
      </c>
    </row>
    <row r="5170" spans="1:8" x14ac:dyDescent="0.25">
      <c r="A5170" s="1">
        <v>43891</v>
      </c>
      <c r="B5170" t="s">
        <v>157</v>
      </c>
      <c r="C5170" t="s">
        <v>13</v>
      </c>
      <c r="D5170">
        <v>141</v>
      </c>
      <c r="E5170">
        <v>128.857142857143</v>
      </c>
      <c r="F5170">
        <v>12.1428571428571</v>
      </c>
      <c r="G5170">
        <v>9.4235033259423506E-2</v>
      </c>
      <c r="H5170" t="s">
        <v>82</v>
      </c>
    </row>
    <row r="5171" spans="1:8" x14ac:dyDescent="0.25">
      <c r="A5171" s="1">
        <v>43891</v>
      </c>
      <c r="B5171" t="s">
        <v>158</v>
      </c>
      <c r="C5171" t="s">
        <v>9</v>
      </c>
      <c r="D5171">
        <v>39</v>
      </c>
      <c r="E5171">
        <v>36.6666666666667</v>
      </c>
      <c r="F5171">
        <v>2.3333333333333299</v>
      </c>
      <c r="G5171">
        <v>6.3636363636363505E-2</v>
      </c>
      <c r="H5171" t="s">
        <v>82</v>
      </c>
    </row>
    <row r="5172" spans="1:8" x14ac:dyDescent="0.25">
      <c r="A5172" s="1">
        <v>43891</v>
      </c>
      <c r="B5172" t="s">
        <v>158</v>
      </c>
      <c r="C5172" t="s">
        <v>10</v>
      </c>
      <c r="D5172">
        <v>58</v>
      </c>
      <c r="E5172">
        <v>52.380952380952401</v>
      </c>
      <c r="F5172">
        <v>5.6190476190476097</v>
      </c>
      <c r="G5172">
        <v>0.10727272727272701</v>
      </c>
      <c r="H5172" t="s">
        <v>82</v>
      </c>
    </row>
    <row r="5173" spans="1:8" x14ac:dyDescent="0.25">
      <c r="A5173" s="1">
        <v>43891</v>
      </c>
      <c r="B5173" t="s">
        <v>158</v>
      </c>
      <c r="C5173" t="s">
        <v>11</v>
      </c>
      <c r="D5173">
        <v>79</v>
      </c>
      <c r="E5173">
        <v>71.238095238095198</v>
      </c>
      <c r="F5173">
        <v>7.7619047619047601</v>
      </c>
      <c r="G5173">
        <v>0.108957219251337</v>
      </c>
      <c r="H5173" t="s">
        <v>82</v>
      </c>
    </row>
    <row r="5174" spans="1:8" x14ac:dyDescent="0.25">
      <c r="A5174" s="1">
        <v>43891</v>
      </c>
      <c r="B5174" t="s">
        <v>158</v>
      </c>
      <c r="C5174" t="s">
        <v>12</v>
      </c>
      <c r="D5174">
        <v>192</v>
      </c>
      <c r="E5174">
        <v>186.47619047619</v>
      </c>
      <c r="F5174">
        <v>5.5238095238095202</v>
      </c>
      <c r="G5174">
        <v>2.9622063329928498E-2</v>
      </c>
      <c r="H5174" t="s">
        <v>82</v>
      </c>
    </row>
    <row r="5175" spans="1:8" x14ac:dyDescent="0.25">
      <c r="A5175" s="1">
        <v>43891</v>
      </c>
      <c r="B5175" t="s">
        <v>158</v>
      </c>
      <c r="C5175" t="s">
        <v>13</v>
      </c>
      <c r="D5175">
        <v>345</v>
      </c>
      <c r="E5175">
        <v>324.76190476190499</v>
      </c>
      <c r="F5175">
        <v>20.238095238095202</v>
      </c>
      <c r="G5175">
        <v>6.2316715542522001E-2</v>
      </c>
      <c r="H5175" t="s">
        <v>82</v>
      </c>
    </row>
    <row r="5176" spans="1:8" x14ac:dyDescent="0.25">
      <c r="A5176" s="1">
        <v>43891</v>
      </c>
      <c r="B5176" t="s">
        <v>94</v>
      </c>
      <c r="C5176" t="s">
        <v>9</v>
      </c>
      <c r="D5176">
        <v>1114</v>
      </c>
      <c r="E5176">
        <v>988.95238095238096</v>
      </c>
      <c r="F5176">
        <v>125.04761904761899</v>
      </c>
      <c r="G5176">
        <v>0.126444530046225</v>
      </c>
      <c r="H5176" t="s">
        <v>82</v>
      </c>
    </row>
    <row r="5177" spans="1:8" x14ac:dyDescent="0.25">
      <c r="A5177" s="1">
        <v>43891</v>
      </c>
      <c r="B5177" t="s">
        <v>94</v>
      </c>
      <c r="C5177" t="s">
        <v>10</v>
      </c>
      <c r="D5177">
        <v>453</v>
      </c>
      <c r="E5177">
        <v>472.47619047619003</v>
      </c>
      <c r="F5177">
        <v>-19.476190476190499</v>
      </c>
      <c r="G5177">
        <v>-4.1221527917758502E-2</v>
      </c>
      <c r="H5177" t="s">
        <v>82</v>
      </c>
    </row>
    <row r="5178" spans="1:8" x14ac:dyDescent="0.25">
      <c r="A5178" s="1">
        <v>43891</v>
      </c>
      <c r="B5178" t="s">
        <v>94</v>
      </c>
      <c r="C5178" t="s">
        <v>11</v>
      </c>
      <c r="D5178">
        <v>858</v>
      </c>
      <c r="E5178">
        <v>872.66666666666697</v>
      </c>
      <c r="F5178">
        <v>-14.6666666666667</v>
      </c>
      <c r="G5178">
        <v>-1.6806722689075699E-2</v>
      </c>
      <c r="H5178" t="s">
        <v>82</v>
      </c>
    </row>
    <row r="5179" spans="1:8" x14ac:dyDescent="0.25">
      <c r="A5179" s="1">
        <v>43891</v>
      </c>
      <c r="B5179" t="s">
        <v>94</v>
      </c>
      <c r="C5179" t="s">
        <v>12</v>
      </c>
      <c r="D5179">
        <v>479</v>
      </c>
      <c r="E5179">
        <v>495.52380952380997</v>
      </c>
      <c r="F5179">
        <v>-16.5238095238096</v>
      </c>
      <c r="G5179">
        <v>-3.3346146453969001E-2</v>
      </c>
      <c r="H5179" t="s">
        <v>82</v>
      </c>
    </row>
    <row r="5180" spans="1:8" x14ac:dyDescent="0.25">
      <c r="A5180" s="1">
        <v>43891</v>
      </c>
      <c r="B5180" t="s">
        <v>94</v>
      </c>
      <c r="C5180" t="s">
        <v>13</v>
      </c>
      <c r="D5180">
        <v>973</v>
      </c>
      <c r="E5180">
        <v>956.47619047619003</v>
      </c>
      <c r="F5180">
        <v>16.523809523809501</v>
      </c>
      <c r="G5180">
        <v>1.7275714427959801E-2</v>
      </c>
      <c r="H5180" t="s">
        <v>82</v>
      </c>
    </row>
    <row r="5181" spans="1:8" x14ac:dyDescent="0.25">
      <c r="A5181" s="1">
        <v>43891</v>
      </c>
      <c r="B5181" t="s">
        <v>159</v>
      </c>
      <c r="C5181" t="s">
        <v>9</v>
      </c>
      <c r="D5181">
        <v>37</v>
      </c>
      <c r="E5181">
        <v>31.428571428571399</v>
      </c>
      <c r="F5181">
        <v>5.5714285714285703</v>
      </c>
      <c r="G5181">
        <v>0.177272727272727</v>
      </c>
      <c r="H5181" t="s">
        <v>82</v>
      </c>
    </row>
    <row r="5182" spans="1:8" x14ac:dyDescent="0.25">
      <c r="A5182" s="1">
        <v>43891</v>
      </c>
      <c r="B5182" t="s">
        <v>159</v>
      </c>
      <c r="C5182" t="s">
        <v>10</v>
      </c>
      <c r="D5182">
        <v>51</v>
      </c>
      <c r="E5182">
        <v>61.809523809523803</v>
      </c>
      <c r="F5182">
        <v>-10.8095238095238</v>
      </c>
      <c r="G5182">
        <v>-0.17488443759630201</v>
      </c>
      <c r="H5182" t="s">
        <v>82</v>
      </c>
    </row>
    <row r="5183" spans="1:8" x14ac:dyDescent="0.25">
      <c r="A5183" s="1">
        <v>43891</v>
      </c>
      <c r="B5183" t="s">
        <v>159</v>
      </c>
      <c r="C5183" t="s">
        <v>11</v>
      </c>
      <c r="D5183">
        <v>37</v>
      </c>
      <c r="E5183">
        <v>40.857142857142897</v>
      </c>
      <c r="F5183">
        <v>-3.8571428571428599</v>
      </c>
      <c r="G5183">
        <v>-9.4405594405594498E-2</v>
      </c>
      <c r="H5183" t="s">
        <v>82</v>
      </c>
    </row>
    <row r="5184" spans="1:8" x14ac:dyDescent="0.25">
      <c r="A5184" s="1">
        <v>43891</v>
      </c>
      <c r="B5184" t="s">
        <v>159</v>
      </c>
      <c r="C5184" t="s">
        <v>12</v>
      </c>
      <c r="D5184">
        <v>86</v>
      </c>
      <c r="E5184">
        <v>92.190476190476204</v>
      </c>
      <c r="F5184">
        <v>-6.1904761904761898</v>
      </c>
      <c r="G5184">
        <v>-6.7148760330578497E-2</v>
      </c>
      <c r="H5184" t="s">
        <v>82</v>
      </c>
    </row>
    <row r="5185" spans="1:8" x14ac:dyDescent="0.25">
      <c r="A5185" s="1">
        <v>43891</v>
      </c>
      <c r="B5185" t="s">
        <v>159</v>
      </c>
      <c r="C5185" t="s">
        <v>13</v>
      </c>
      <c r="D5185">
        <v>125</v>
      </c>
      <c r="E5185">
        <v>146.666666666667</v>
      </c>
      <c r="F5185">
        <v>-21.6666666666667</v>
      </c>
      <c r="G5185">
        <v>-0.14772727272727301</v>
      </c>
      <c r="H5185" t="s">
        <v>82</v>
      </c>
    </row>
    <row r="5186" spans="1:8" x14ac:dyDescent="0.25">
      <c r="A5186" s="1">
        <v>43891</v>
      </c>
      <c r="B5186" t="s">
        <v>95</v>
      </c>
      <c r="C5186" t="s">
        <v>9</v>
      </c>
      <c r="D5186">
        <v>39</v>
      </c>
      <c r="E5186">
        <v>36.6666666666667</v>
      </c>
      <c r="F5186">
        <v>2.3333333333333299</v>
      </c>
      <c r="G5186">
        <v>6.3636363636363505E-2</v>
      </c>
      <c r="H5186" t="s">
        <v>82</v>
      </c>
    </row>
    <row r="5187" spans="1:8" x14ac:dyDescent="0.25">
      <c r="A5187" s="1">
        <v>43891</v>
      </c>
      <c r="B5187" t="s">
        <v>95</v>
      </c>
      <c r="C5187" t="s">
        <v>10</v>
      </c>
      <c r="D5187">
        <v>58</v>
      </c>
      <c r="E5187">
        <v>52.380952380952401</v>
      </c>
      <c r="F5187">
        <v>5.6190476190476097</v>
      </c>
      <c r="G5187">
        <v>0.10727272727272701</v>
      </c>
      <c r="H5187" t="s">
        <v>82</v>
      </c>
    </row>
    <row r="5188" spans="1:8" x14ac:dyDescent="0.25">
      <c r="A5188" s="1">
        <v>43891</v>
      </c>
      <c r="B5188" t="s">
        <v>95</v>
      </c>
      <c r="C5188" t="s">
        <v>11</v>
      </c>
      <c r="D5188">
        <v>79</v>
      </c>
      <c r="E5188">
        <v>71.238095238095198</v>
      </c>
      <c r="F5188">
        <v>7.7619047619047601</v>
      </c>
      <c r="G5188">
        <v>0.108957219251337</v>
      </c>
      <c r="H5188" t="s">
        <v>82</v>
      </c>
    </row>
    <row r="5189" spans="1:8" x14ac:dyDescent="0.25">
      <c r="A5189" s="1">
        <v>43891</v>
      </c>
      <c r="B5189" t="s">
        <v>95</v>
      </c>
      <c r="C5189" t="s">
        <v>12</v>
      </c>
      <c r="D5189">
        <v>192</v>
      </c>
      <c r="E5189">
        <v>186.47619047619</v>
      </c>
      <c r="F5189">
        <v>5.5238095238095202</v>
      </c>
      <c r="G5189">
        <v>2.9622063329928498E-2</v>
      </c>
      <c r="H5189" t="s">
        <v>82</v>
      </c>
    </row>
    <row r="5190" spans="1:8" x14ac:dyDescent="0.25">
      <c r="A5190" s="1">
        <v>43891</v>
      </c>
      <c r="B5190" t="s">
        <v>95</v>
      </c>
      <c r="C5190" t="s">
        <v>13</v>
      </c>
      <c r="D5190">
        <v>345</v>
      </c>
      <c r="E5190">
        <v>324.76190476190499</v>
      </c>
      <c r="F5190">
        <v>20.238095238095202</v>
      </c>
      <c r="G5190">
        <v>6.2316715542522001E-2</v>
      </c>
      <c r="H5190" t="s">
        <v>82</v>
      </c>
    </row>
    <row r="5191" spans="1:8" x14ac:dyDescent="0.25">
      <c r="A5191" s="1">
        <v>43891</v>
      </c>
      <c r="B5191" t="s">
        <v>96</v>
      </c>
      <c r="C5191" t="s">
        <v>9</v>
      </c>
      <c r="D5191">
        <v>480</v>
      </c>
      <c r="E5191">
        <v>421.142857142857</v>
      </c>
      <c r="F5191">
        <v>58.857142857142797</v>
      </c>
      <c r="G5191">
        <v>0.13975576662143799</v>
      </c>
      <c r="H5191" t="s">
        <v>82</v>
      </c>
    </row>
    <row r="5192" spans="1:8" x14ac:dyDescent="0.25">
      <c r="A5192" s="1">
        <v>43891</v>
      </c>
      <c r="B5192" t="s">
        <v>96</v>
      </c>
      <c r="C5192" t="s">
        <v>10</v>
      </c>
      <c r="D5192">
        <v>193</v>
      </c>
      <c r="E5192">
        <v>214.76190476190499</v>
      </c>
      <c r="F5192">
        <v>-21.761904761904798</v>
      </c>
      <c r="G5192">
        <v>-0.101330376940133</v>
      </c>
      <c r="H5192" t="s">
        <v>82</v>
      </c>
    </row>
    <row r="5193" spans="1:8" x14ac:dyDescent="0.25">
      <c r="A5193" s="1">
        <v>43891</v>
      </c>
      <c r="B5193" t="s">
        <v>96</v>
      </c>
      <c r="C5193" t="s">
        <v>11</v>
      </c>
      <c r="D5193">
        <v>179</v>
      </c>
      <c r="E5193">
        <v>165.52380952381</v>
      </c>
      <c r="F5193">
        <v>13.476190476190499</v>
      </c>
      <c r="G5193">
        <v>8.1415420023014995E-2</v>
      </c>
      <c r="H5193" t="s">
        <v>82</v>
      </c>
    </row>
    <row r="5194" spans="1:8" x14ac:dyDescent="0.25">
      <c r="A5194" s="1">
        <v>43891</v>
      </c>
      <c r="B5194" t="s">
        <v>96</v>
      </c>
      <c r="C5194" t="s">
        <v>12</v>
      </c>
      <c r="D5194">
        <v>103</v>
      </c>
      <c r="E5194">
        <v>95.3333333333333</v>
      </c>
      <c r="F5194">
        <v>7.6666666666666599</v>
      </c>
      <c r="G5194">
        <v>8.0419580419580305E-2</v>
      </c>
      <c r="H5194" t="s">
        <v>82</v>
      </c>
    </row>
    <row r="5195" spans="1:8" x14ac:dyDescent="0.25">
      <c r="A5195" s="1">
        <v>43891</v>
      </c>
      <c r="B5195" t="s">
        <v>96</v>
      </c>
      <c r="C5195" t="s">
        <v>13</v>
      </c>
      <c r="D5195">
        <v>675</v>
      </c>
      <c r="E5195">
        <v>698.76190476190504</v>
      </c>
      <c r="F5195">
        <v>-23.761904761904798</v>
      </c>
      <c r="G5195">
        <v>-3.4005724410522097E-2</v>
      </c>
      <c r="H5195" t="s">
        <v>82</v>
      </c>
    </row>
    <row r="5196" spans="1:8" x14ac:dyDescent="0.25">
      <c r="A5196" s="1">
        <v>43891</v>
      </c>
      <c r="B5196" t="s">
        <v>161</v>
      </c>
      <c r="C5196" t="s">
        <v>9</v>
      </c>
      <c r="D5196">
        <v>397</v>
      </c>
      <c r="E5196">
        <v>418</v>
      </c>
      <c r="F5196">
        <v>-21</v>
      </c>
      <c r="G5196">
        <v>-5.0239234449760799E-2</v>
      </c>
      <c r="H5196" t="s">
        <v>82</v>
      </c>
    </row>
    <row r="5197" spans="1:8" x14ac:dyDescent="0.25">
      <c r="A5197" s="1">
        <v>43891</v>
      </c>
      <c r="B5197" t="s">
        <v>161</v>
      </c>
      <c r="C5197" t="s">
        <v>10</v>
      </c>
      <c r="D5197">
        <v>33</v>
      </c>
      <c r="E5197">
        <v>41.904761904761898</v>
      </c>
      <c r="F5197">
        <v>-8.9047619047619104</v>
      </c>
      <c r="G5197">
        <v>-0.21249999999999999</v>
      </c>
      <c r="H5197" t="s">
        <v>82</v>
      </c>
    </row>
    <row r="5198" spans="1:8" x14ac:dyDescent="0.25">
      <c r="A5198" s="1">
        <v>43891</v>
      </c>
      <c r="B5198" t="s">
        <v>161</v>
      </c>
      <c r="C5198" t="s">
        <v>11</v>
      </c>
      <c r="D5198">
        <v>52</v>
      </c>
      <c r="E5198">
        <v>63.904761904761898</v>
      </c>
      <c r="F5198">
        <v>-11.9047619047619</v>
      </c>
      <c r="G5198">
        <v>-0.18628912071535</v>
      </c>
      <c r="H5198" t="s">
        <v>82</v>
      </c>
    </row>
    <row r="5199" spans="1:8" x14ac:dyDescent="0.25">
      <c r="A5199" s="1">
        <v>43891</v>
      </c>
      <c r="B5199" t="s">
        <v>161</v>
      </c>
      <c r="C5199" t="s">
        <v>12</v>
      </c>
      <c r="D5199">
        <v>41</v>
      </c>
      <c r="E5199">
        <v>49.238095238095198</v>
      </c>
      <c r="F5199">
        <v>-8.2380952380952408</v>
      </c>
      <c r="G5199">
        <v>-0.16731141199226299</v>
      </c>
      <c r="H5199" t="s">
        <v>82</v>
      </c>
    </row>
    <row r="5200" spans="1:8" x14ac:dyDescent="0.25">
      <c r="A5200" s="1">
        <v>43891</v>
      </c>
      <c r="B5200" t="s">
        <v>161</v>
      </c>
      <c r="C5200" t="s">
        <v>13</v>
      </c>
      <c r="D5200">
        <v>141</v>
      </c>
      <c r="E5200">
        <v>102.666666666667</v>
      </c>
      <c r="F5200">
        <v>38.3333333333333</v>
      </c>
      <c r="G5200">
        <v>0.37337662337662297</v>
      </c>
      <c r="H5200" t="s">
        <v>82</v>
      </c>
    </row>
    <row r="5201" spans="1:8" x14ac:dyDescent="0.25">
      <c r="A5201" s="1">
        <v>43922</v>
      </c>
      <c r="B5201" t="s">
        <v>80</v>
      </c>
      <c r="C5201" t="s">
        <v>9</v>
      </c>
      <c r="D5201">
        <v>2618</v>
      </c>
      <c r="E5201">
        <v>4702</v>
      </c>
      <c r="F5201">
        <v>-2084</v>
      </c>
      <c r="G5201">
        <v>-0.443215652913654</v>
      </c>
      <c r="H5201" t="s">
        <v>82</v>
      </c>
    </row>
    <row r="5202" spans="1:8" x14ac:dyDescent="0.25">
      <c r="A5202" s="1">
        <v>43922</v>
      </c>
      <c r="B5202" t="s">
        <v>80</v>
      </c>
      <c r="C5202" t="s">
        <v>10</v>
      </c>
      <c r="D5202">
        <v>1789</v>
      </c>
      <c r="E5202">
        <v>3198</v>
      </c>
      <c r="F5202">
        <v>-1409</v>
      </c>
      <c r="G5202">
        <v>-0.44058786741713601</v>
      </c>
      <c r="H5202" t="s">
        <v>82</v>
      </c>
    </row>
    <row r="5203" spans="1:8" x14ac:dyDescent="0.25">
      <c r="A5203" s="1">
        <v>43922</v>
      </c>
      <c r="B5203" t="s">
        <v>80</v>
      </c>
      <c r="C5203" t="s">
        <v>11</v>
      </c>
      <c r="D5203">
        <v>1861</v>
      </c>
      <c r="E5203">
        <v>3126</v>
      </c>
      <c r="F5203">
        <v>-1265</v>
      </c>
      <c r="G5203">
        <v>-0.40467050543826</v>
      </c>
      <c r="H5203" t="s">
        <v>82</v>
      </c>
    </row>
    <row r="5204" spans="1:8" x14ac:dyDescent="0.25">
      <c r="A5204" s="1">
        <v>43922</v>
      </c>
      <c r="B5204" t="s">
        <v>80</v>
      </c>
      <c r="C5204" t="s">
        <v>12</v>
      </c>
      <c r="D5204">
        <v>2268</v>
      </c>
      <c r="E5204">
        <v>3203</v>
      </c>
      <c r="F5204">
        <v>-935</v>
      </c>
      <c r="G5204">
        <v>-0.29191383078364003</v>
      </c>
      <c r="H5204" t="s">
        <v>82</v>
      </c>
    </row>
    <row r="5205" spans="1:8" x14ac:dyDescent="0.25">
      <c r="A5205" s="1">
        <v>43922</v>
      </c>
      <c r="B5205" t="s">
        <v>80</v>
      </c>
      <c r="C5205" t="s">
        <v>13</v>
      </c>
      <c r="D5205">
        <v>3217</v>
      </c>
      <c r="E5205">
        <v>4940</v>
      </c>
      <c r="F5205">
        <v>-1723</v>
      </c>
      <c r="G5205">
        <v>-0.34878542510121502</v>
      </c>
      <c r="H5205" t="s">
        <v>82</v>
      </c>
    </row>
    <row r="5206" spans="1:8" x14ac:dyDescent="0.25">
      <c r="A5206" s="1">
        <v>43922</v>
      </c>
      <c r="B5206" t="s">
        <v>145</v>
      </c>
      <c r="C5206" t="s">
        <v>9</v>
      </c>
      <c r="D5206">
        <v>150</v>
      </c>
      <c r="E5206">
        <v>209</v>
      </c>
      <c r="F5206">
        <v>-59</v>
      </c>
      <c r="G5206">
        <v>-0.28229665071770299</v>
      </c>
      <c r="H5206" t="s">
        <v>82</v>
      </c>
    </row>
    <row r="5207" spans="1:8" x14ac:dyDescent="0.25">
      <c r="A5207" s="1">
        <v>43922</v>
      </c>
      <c r="B5207" t="s">
        <v>145</v>
      </c>
      <c r="C5207" t="s">
        <v>10</v>
      </c>
      <c r="D5207">
        <v>106</v>
      </c>
      <c r="E5207">
        <v>157</v>
      </c>
      <c r="F5207">
        <v>-51</v>
      </c>
      <c r="G5207">
        <v>-0.32484076433121001</v>
      </c>
      <c r="H5207" t="s">
        <v>82</v>
      </c>
    </row>
    <row r="5208" spans="1:8" x14ac:dyDescent="0.25">
      <c r="A5208" s="1">
        <v>43922</v>
      </c>
      <c r="B5208" t="s">
        <v>145</v>
      </c>
      <c r="C5208" t="s">
        <v>11</v>
      </c>
      <c r="D5208">
        <v>48</v>
      </c>
      <c r="E5208">
        <v>46</v>
      </c>
      <c r="F5208">
        <v>2</v>
      </c>
      <c r="G5208">
        <v>4.3478260869565202E-2</v>
      </c>
      <c r="H5208" t="s">
        <v>82</v>
      </c>
    </row>
    <row r="5209" spans="1:8" x14ac:dyDescent="0.25">
      <c r="A5209" s="1">
        <v>43922</v>
      </c>
      <c r="B5209" t="s">
        <v>145</v>
      </c>
      <c r="C5209" t="s">
        <v>12</v>
      </c>
      <c r="D5209">
        <v>22</v>
      </c>
      <c r="E5209">
        <v>33</v>
      </c>
      <c r="F5209">
        <v>-11</v>
      </c>
      <c r="G5209">
        <v>-0.33333333333333298</v>
      </c>
      <c r="H5209" t="s">
        <v>82</v>
      </c>
    </row>
    <row r="5210" spans="1:8" x14ac:dyDescent="0.25">
      <c r="A5210" s="1">
        <v>43922</v>
      </c>
      <c r="B5210" t="s">
        <v>145</v>
      </c>
      <c r="C5210" t="s">
        <v>13</v>
      </c>
      <c r="D5210">
        <v>239</v>
      </c>
      <c r="E5210">
        <v>367</v>
      </c>
      <c r="F5210">
        <v>-128</v>
      </c>
      <c r="G5210">
        <v>-0.34877384196185302</v>
      </c>
      <c r="H5210" t="s">
        <v>82</v>
      </c>
    </row>
    <row r="5211" spans="1:8" x14ac:dyDescent="0.25">
      <c r="A5211" s="1">
        <v>43922</v>
      </c>
      <c r="B5211" t="s">
        <v>85</v>
      </c>
      <c r="C5211" t="s">
        <v>9</v>
      </c>
      <c r="D5211">
        <v>490</v>
      </c>
      <c r="E5211">
        <v>1184</v>
      </c>
      <c r="F5211">
        <v>-694</v>
      </c>
      <c r="G5211">
        <v>-0.58614864864864902</v>
      </c>
      <c r="H5211" t="s">
        <v>82</v>
      </c>
    </row>
    <row r="5212" spans="1:8" x14ac:dyDescent="0.25">
      <c r="A5212" s="1">
        <v>43922</v>
      </c>
      <c r="B5212" t="s">
        <v>85</v>
      </c>
      <c r="C5212" t="s">
        <v>10</v>
      </c>
      <c r="D5212">
        <v>615</v>
      </c>
      <c r="E5212">
        <v>1115</v>
      </c>
      <c r="F5212">
        <v>-500</v>
      </c>
      <c r="G5212">
        <v>-0.44843049327354301</v>
      </c>
      <c r="H5212" t="s">
        <v>82</v>
      </c>
    </row>
    <row r="5213" spans="1:8" x14ac:dyDescent="0.25">
      <c r="A5213" s="1">
        <v>43922</v>
      </c>
      <c r="B5213" t="s">
        <v>85</v>
      </c>
      <c r="C5213" t="s">
        <v>11</v>
      </c>
      <c r="D5213">
        <v>210</v>
      </c>
      <c r="E5213">
        <v>287</v>
      </c>
      <c r="F5213">
        <v>-77</v>
      </c>
      <c r="G5213">
        <v>-0.26829268292682901</v>
      </c>
      <c r="H5213" t="s">
        <v>82</v>
      </c>
    </row>
    <row r="5214" spans="1:8" x14ac:dyDescent="0.25">
      <c r="A5214" s="1">
        <v>43922</v>
      </c>
      <c r="B5214" t="s">
        <v>85</v>
      </c>
      <c r="C5214" t="s">
        <v>12</v>
      </c>
      <c r="D5214">
        <v>55</v>
      </c>
      <c r="E5214">
        <v>102</v>
      </c>
      <c r="F5214">
        <v>-47</v>
      </c>
      <c r="G5214">
        <v>-0.46078431372549</v>
      </c>
      <c r="H5214" t="s">
        <v>82</v>
      </c>
    </row>
    <row r="5215" spans="1:8" x14ac:dyDescent="0.25">
      <c r="A5215" s="1">
        <v>43922</v>
      </c>
      <c r="B5215" t="s">
        <v>85</v>
      </c>
      <c r="C5215" t="s">
        <v>13</v>
      </c>
      <c r="D5215">
        <v>446</v>
      </c>
      <c r="E5215">
        <v>835</v>
      </c>
      <c r="F5215">
        <v>-389</v>
      </c>
      <c r="G5215">
        <v>-0.46586826347305399</v>
      </c>
      <c r="H5215" t="s">
        <v>82</v>
      </c>
    </row>
    <row r="5216" spans="1:8" x14ac:dyDescent="0.25">
      <c r="A5216" s="1">
        <v>43922</v>
      </c>
      <c r="B5216" t="s">
        <v>86</v>
      </c>
      <c r="C5216" t="s">
        <v>9</v>
      </c>
      <c r="D5216">
        <v>142</v>
      </c>
      <c r="E5216">
        <v>408</v>
      </c>
      <c r="F5216">
        <v>-266</v>
      </c>
      <c r="G5216">
        <v>-0.65196078431372595</v>
      </c>
      <c r="H5216" t="s">
        <v>82</v>
      </c>
    </row>
    <row r="5217" spans="1:8" x14ac:dyDescent="0.25">
      <c r="A5217" s="1">
        <v>43922</v>
      </c>
      <c r="B5217" t="s">
        <v>86</v>
      </c>
      <c r="C5217" t="s">
        <v>10</v>
      </c>
      <c r="D5217">
        <v>266</v>
      </c>
      <c r="E5217">
        <v>592</v>
      </c>
      <c r="F5217">
        <v>-326</v>
      </c>
      <c r="G5217">
        <v>-0.55067567567567599</v>
      </c>
      <c r="H5217" t="s">
        <v>82</v>
      </c>
    </row>
    <row r="5218" spans="1:8" x14ac:dyDescent="0.25">
      <c r="A5218" s="1">
        <v>43922</v>
      </c>
      <c r="B5218" t="s">
        <v>86</v>
      </c>
      <c r="C5218" t="s">
        <v>11</v>
      </c>
      <c r="D5218">
        <v>315</v>
      </c>
      <c r="E5218">
        <v>714</v>
      </c>
      <c r="F5218">
        <v>-399</v>
      </c>
      <c r="G5218">
        <v>-0.55882352941176505</v>
      </c>
      <c r="H5218" t="s">
        <v>82</v>
      </c>
    </row>
    <row r="5219" spans="1:8" x14ac:dyDescent="0.25">
      <c r="A5219" s="1">
        <v>43922</v>
      </c>
      <c r="B5219" t="s">
        <v>86</v>
      </c>
      <c r="C5219" t="s">
        <v>12</v>
      </c>
      <c r="D5219">
        <v>313</v>
      </c>
      <c r="E5219">
        <v>469</v>
      </c>
      <c r="F5219">
        <v>-156</v>
      </c>
      <c r="G5219">
        <v>-0.33262260127931798</v>
      </c>
      <c r="H5219" t="s">
        <v>82</v>
      </c>
    </row>
    <row r="5220" spans="1:8" x14ac:dyDescent="0.25">
      <c r="A5220" s="1">
        <v>43922</v>
      </c>
      <c r="B5220" t="s">
        <v>86</v>
      </c>
      <c r="C5220" t="s">
        <v>13</v>
      </c>
      <c r="D5220">
        <v>330</v>
      </c>
      <c r="E5220">
        <v>512</v>
      </c>
      <c r="F5220">
        <v>-182</v>
      </c>
      <c r="G5220">
        <v>-0.35546875</v>
      </c>
      <c r="H5220" t="s">
        <v>82</v>
      </c>
    </row>
    <row r="5221" spans="1:8" x14ac:dyDescent="0.25">
      <c r="A5221" s="1">
        <v>43922</v>
      </c>
      <c r="B5221" t="s">
        <v>88</v>
      </c>
      <c r="C5221" t="s">
        <v>9</v>
      </c>
      <c r="D5221">
        <v>352</v>
      </c>
      <c r="E5221">
        <v>503</v>
      </c>
      <c r="F5221">
        <v>-151</v>
      </c>
      <c r="G5221">
        <v>-0.30019880715705799</v>
      </c>
      <c r="H5221" t="s">
        <v>82</v>
      </c>
    </row>
    <row r="5222" spans="1:8" x14ac:dyDescent="0.25">
      <c r="A5222" s="1">
        <v>43922</v>
      </c>
      <c r="B5222" t="s">
        <v>88</v>
      </c>
      <c r="C5222" t="s">
        <v>10</v>
      </c>
      <c r="D5222">
        <v>60</v>
      </c>
      <c r="E5222">
        <v>65</v>
      </c>
      <c r="F5222">
        <v>-5</v>
      </c>
      <c r="G5222">
        <v>-7.69230769230769E-2</v>
      </c>
      <c r="H5222" t="s">
        <v>82</v>
      </c>
    </row>
    <row r="5223" spans="1:8" x14ac:dyDescent="0.25">
      <c r="A5223" s="1">
        <v>43922</v>
      </c>
      <c r="B5223" t="s">
        <v>88</v>
      </c>
      <c r="C5223" t="s">
        <v>11</v>
      </c>
      <c r="D5223">
        <v>125</v>
      </c>
      <c r="E5223">
        <v>165</v>
      </c>
      <c r="F5223">
        <v>-40</v>
      </c>
      <c r="G5223">
        <v>-0.24242424242424199</v>
      </c>
      <c r="H5223" t="s">
        <v>82</v>
      </c>
    </row>
    <row r="5224" spans="1:8" x14ac:dyDescent="0.25">
      <c r="A5224" s="1">
        <v>43922</v>
      </c>
      <c r="B5224" t="s">
        <v>88</v>
      </c>
      <c r="C5224" t="s">
        <v>12</v>
      </c>
      <c r="D5224">
        <v>83</v>
      </c>
      <c r="E5224">
        <v>110</v>
      </c>
      <c r="F5224">
        <v>-27</v>
      </c>
      <c r="G5224">
        <v>-0.24545454545454501</v>
      </c>
      <c r="H5224" t="s">
        <v>82</v>
      </c>
    </row>
    <row r="5225" spans="1:8" x14ac:dyDescent="0.25">
      <c r="A5225" s="1">
        <v>43922</v>
      </c>
      <c r="B5225" t="s">
        <v>88</v>
      </c>
      <c r="C5225" t="s">
        <v>13</v>
      </c>
      <c r="D5225">
        <v>230</v>
      </c>
      <c r="E5225">
        <v>273</v>
      </c>
      <c r="F5225">
        <v>-43</v>
      </c>
      <c r="G5225">
        <v>-0.157509157509158</v>
      </c>
      <c r="H5225" t="s">
        <v>82</v>
      </c>
    </row>
    <row r="5226" spans="1:8" x14ac:dyDescent="0.25">
      <c r="A5226" s="1">
        <v>43922</v>
      </c>
      <c r="B5226" t="s">
        <v>89</v>
      </c>
      <c r="C5226" t="s">
        <v>9</v>
      </c>
      <c r="D5226">
        <v>75</v>
      </c>
      <c r="E5226">
        <v>77</v>
      </c>
      <c r="F5226">
        <v>-2</v>
      </c>
      <c r="G5226">
        <v>-2.5974025974026E-2</v>
      </c>
      <c r="H5226" t="s">
        <v>82</v>
      </c>
    </row>
    <row r="5227" spans="1:8" x14ac:dyDescent="0.25">
      <c r="A5227" s="1">
        <v>43922</v>
      </c>
      <c r="B5227" t="s">
        <v>89</v>
      </c>
      <c r="C5227" t="s">
        <v>10</v>
      </c>
      <c r="D5227">
        <v>67</v>
      </c>
      <c r="E5227">
        <v>81</v>
      </c>
      <c r="F5227">
        <v>-14</v>
      </c>
      <c r="G5227">
        <v>-0.172839506172839</v>
      </c>
      <c r="H5227" t="s">
        <v>82</v>
      </c>
    </row>
    <row r="5228" spans="1:8" x14ac:dyDescent="0.25">
      <c r="A5228" s="1">
        <v>43922</v>
      </c>
      <c r="B5228" t="s">
        <v>89</v>
      </c>
      <c r="C5228" t="s">
        <v>11</v>
      </c>
      <c r="D5228">
        <v>79</v>
      </c>
      <c r="E5228">
        <v>85</v>
      </c>
      <c r="F5228">
        <v>-6</v>
      </c>
      <c r="G5228">
        <v>-7.0588235294117604E-2</v>
      </c>
      <c r="H5228" t="s">
        <v>82</v>
      </c>
    </row>
    <row r="5229" spans="1:8" x14ac:dyDescent="0.25">
      <c r="A5229" s="1">
        <v>43922</v>
      </c>
      <c r="B5229" t="s">
        <v>89</v>
      </c>
      <c r="C5229" t="s">
        <v>12</v>
      </c>
      <c r="D5229">
        <v>146</v>
      </c>
      <c r="E5229">
        <v>218</v>
      </c>
      <c r="F5229">
        <v>-72</v>
      </c>
      <c r="G5229">
        <v>-0.33027522935779802</v>
      </c>
      <c r="H5229" t="s">
        <v>82</v>
      </c>
    </row>
    <row r="5230" spans="1:8" x14ac:dyDescent="0.25">
      <c r="A5230" s="1">
        <v>43922</v>
      </c>
      <c r="B5230" t="s">
        <v>89</v>
      </c>
      <c r="C5230" t="s">
        <v>13</v>
      </c>
      <c r="D5230">
        <v>488</v>
      </c>
      <c r="E5230">
        <v>511</v>
      </c>
      <c r="F5230">
        <v>-23</v>
      </c>
      <c r="G5230">
        <v>-4.5009784735812103E-2</v>
      </c>
      <c r="H5230" t="s">
        <v>82</v>
      </c>
    </row>
    <row r="5231" spans="1:8" x14ac:dyDescent="0.25">
      <c r="A5231" s="1">
        <v>43922</v>
      </c>
      <c r="B5231" t="s">
        <v>147</v>
      </c>
      <c r="C5231" t="s">
        <v>9</v>
      </c>
      <c r="D5231">
        <v>8</v>
      </c>
      <c r="E5231">
        <v>8</v>
      </c>
      <c r="F5231">
        <v>0</v>
      </c>
      <c r="G5231">
        <v>0</v>
      </c>
      <c r="H5231" t="s">
        <v>82</v>
      </c>
    </row>
    <row r="5232" spans="1:8" x14ac:dyDescent="0.25">
      <c r="A5232" s="1">
        <v>43922</v>
      </c>
      <c r="B5232" t="s">
        <v>147</v>
      </c>
      <c r="C5232" t="s">
        <v>10</v>
      </c>
      <c r="D5232">
        <v>23</v>
      </c>
      <c r="E5232">
        <v>18</v>
      </c>
      <c r="F5232">
        <v>5</v>
      </c>
      <c r="G5232">
        <v>0.27777777777777801</v>
      </c>
      <c r="H5232" t="s">
        <v>82</v>
      </c>
    </row>
    <row r="5233" spans="1:8" x14ac:dyDescent="0.25">
      <c r="A5233" s="1">
        <v>43922</v>
      </c>
      <c r="B5233" t="s">
        <v>147</v>
      </c>
      <c r="C5233" t="s">
        <v>11</v>
      </c>
      <c r="D5233">
        <v>19</v>
      </c>
      <c r="E5233">
        <v>22</v>
      </c>
      <c r="F5233">
        <v>-3</v>
      </c>
      <c r="G5233">
        <v>-0.13636363636363599</v>
      </c>
      <c r="H5233" t="s">
        <v>82</v>
      </c>
    </row>
    <row r="5234" spans="1:8" x14ac:dyDescent="0.25">
      <c r="A5234" s="1">
        <v>43922</v>
      </c>
      <c r="B5234" t="s">
        <v>147</v>
      </c>
      <c r="C5234" t="s">
        <v>12</v>
      </c>
      <c r="D5234">
        <v>12</v>
      </c>
      <c r="E5234">
        <v>21</v>
      </c>
      <c r="F5234">
        <v>-9</v>
      </c>
      <c r="G5234">
        <v>-0.42857142857142899</v>
      </c>
      <c r="H5234" t="s">
        <v>82</v>
      </c>
    </row>
    <row r="5235" spans="1:8" x14ac:dyDescent="0.25">
      <c r="A5235" s="1">
        <v>43922</v>
      </c>
      <c r="B5235" t="s">
        <v>147</v>
      </c>
      <c r="C5235" t="s">
        <v>13</v>
      </c>
      <c r="D5235">
        <v>60</v>
      </c>
      <c r="E5235">
        <v>61</v>
      </c>
      <c r="F5235">
        <v>-1</v>
      </c>
      <c r="G5235">
        <v>-1.63934426229508E-2</v>
      </c>
      <c r="H5235" t="s">
        <v>82</v>
      </c>
    </row>
    <row r="5236" spans="1:8" x14ac:dyDescent="0.25">
      <c r="A5236" s="1">
        <v>43922</v>
      </c>
      <c r="B5236" t="s">
        <v>148</v>
      </c>
      <c r="C5236" t="s">
        <v>9</v>
      </c>
      <c r="D5236">
        <v>155</v>
      </c>
      <c r="E5236">
        <v>203</v>
      </c>
      <c r="F5236">
        <v>-48</v>
      </c>
      <c r="G5236">
        <v>-0.23645320197044301</v>
      </c>
      <c r="H5236" t="s">
        <v>82</v>
      </c>
    </row>
    <row r="5237" spans="1:8" x14ac:dyDescent="0.25">
      <c r="A5237" s="1">
        <v>43922</v>
      </c>
      <c r="B5237" t="s">
        <v>148</v>
      </c>
      <c r="C5237" t="s">
        <v>10</v>
      </c>
      <c r="D5237">
        <v>34</v>
      </c>
      <c r="E5237">
        <v>44</v>
      </c>
      <c r="F5237">
        <v>-10</v>
      </c>
      <c r="G5237">
        <v>-0.22727272727272699</v>
      </c>
      <c r="H5237" t="s">
        <v>82</v>
      </c>
    </row>
    <row r="5238" spans="1:8" x14ac:dyDescent="0.25">
      <c r="A5238" s="1">
        <v>43922</v>
      </c>
      <c r="B5238" t="s">
        <v>148</v>
      </c>
      <c r="C5238" t="s">
        <v>11</v>
      </c>
      <c r="D5238">
        <v>103</v>
      </c>
      <c r="E5238">
        <v>106</v>
      </c>
      <c r="F5238">
        <v>-3</v>
      </c>
      <c r="G5238">
        <v>-2.83018867924528E-2</v>
      </c>
      <c r="H5238" t="s">
        <v>82</v>
      </c>
    </row>
    <row r="5239" spans="1:8" x14ac:dyDescent="0.25">
      <c r="A5239" s="1">
        <v>43922</v>
      </c>
      <c r="B5239" t="s">
        <v>148</v>
      </c>
      <c r="C5239" t="s">
        <v>12</v>
      </c>
      <c r="D5239">
        <v>53</v>
      </c>
      <c r="E5239">
        <v>83</v>
      </c>
      <c r="F5239">
        <v>-30</v>
      </c>
      <c r="G5239">
        <v>-0.36144578313253001</v>
      </c>
      <c r="H5239" t="s">
        <v>82</v>
      </c>
    </row>
    <row r="5240" spans="1:8" x14ac:dyDescent="0.25">
      <c r="A5240" s="1">
        <v>43922</v>
      </c>
      <c r="B5240" t="s">
        <v>148</v>
      </c>
      <c r="C5240" t="s">
        <v>13</v>
      </c>
      <c r="D5240">
        <v>195</v>
      </c>
      <c r="E5240">
        <v>275</v>
      </c>
      <c r="F5240">
        <v>-80</v>
      </c>
      <c r="G5240">
        <v>-0.29090909090909101</v>
      </c>
      <c r="H5240" t="s">
        <v>82</v>
      </c>
    </row>
    <row r="5241" spans="1:8" x14ac:dyDescent="0.25">
      <c r="A5241" s="1">
        <v>43922</v>
      </c>
      <c r="B5241" t="s">
        <v>91</v>
      </c>
      <c r="C5241" t="s">
        <v>9</v>
      </c>
      <c r="D5241">
        <v>418</v>
      </c>
      <c r="E5241">
        <v>544</v>
      </c>
      <c r="F5241">
        <v>-126</v>
      </c>
      <c r="G5241">
        <v>-0.23161764705882401</v>
      </c>
      <c r="H5241" t="s">
        <v>82</v>
      </c>
    </row>
    <row r="5242" spans="1:8" x14ac:dyDescent="0.25">
      <c r="A5242" s="1">
        <v>43922</v>
      </c>
      <c r="B5242" t="s">
        <v>91</v>
      </c>
      <c r="C5242" t="s">
        <v>10</v>
      </c>
      <c r="D5242">
        <v>169</v>
      </c>
      <c r="E5242">
        <v>221</v>
      </c>
      <c r="F5242">
        <v>-52</v>
      </c>
      <c r="G5242">
        <v>-0.23529411764705899</v>
      </c>
      <c r="H5242" t="s">
        <v>82</v>
      </c>
    </row>
    <row r="5243" spans="1:8" x14ac:dyDescent="0.25">
      <c r="A5243" s="1">
        <v>43922</v>
      </c>
      <c r="B5243" t="s">
        <v>91</v>
      </c>
      <c r="C5243" t="s">
        <v>11</v>
      </c>
      <c r="D5243">
        <v>404</v>
      </c>
      <c r="E5243">
        <v>574</v>
      </c>
      <c r="F5243">
        <v>-170</v>
      </c>
      <c r="G5243">
        <v>-0.29616724738675998</v>
      </c>
      <c r="H5243" t="s">
        <v>82</v>
      </c>
    </row>
    <row r="5244" spans="1:8" x14ac:dyDescent="0.25">
      <c r="A5244" s="1">
        <v>43922</v>
      </c>
      <c r="B5244" t="s">
        <v>91</v>
      </c>
      <c r="C5244" t="s">
        <v>12</v>
      </c>
      <c r="D5244">
        <v>988</v>
      </c>
      <c r="E5244">
        <v>1229</v>
      </c>
      <c r="F5244">
        <v>-241</v>
      </c>
      <c r="G5244">
        <v>-0.19609438567941401</v>
      </c>
      <c r="H5244" t="s">
        <v>82</v>
      </c>
    </row>
    <row r="5245" spans="1:8" x14ac:dyDescent="0.25">
      <c r="A5245" s="1">
        <v>43922</v>
      </c>
      <c r="B5245" t="s">
        <v>91</v>
      </c>
      <c r="C5245" t="s">
        <v>13</v>
      </c>
      <c r="D5245">
        <v>265</v>
      </c>
      <c r="E5245">
        <v>339</v>
      </c>
      <c r="F5245">
        <v>-74</v>
      </c>
      <c r="G5245">
        <v>-0.21828908554572299</v>
      </c>
      <c r="H5245" t="s">
        <v>82</v>
      </c>
    </row>
    <row r="5246" spans="1:8" x14ac:dyDescent="0.25">
      <c r="A5246" s="1">
        <v>43922</v>
      </c>
      <c r="B5246" t="s">
        <v>92</v>
      </c>
      <c r="C5246" t="s">
        <v>9</v>
      </c>
      <c r="D5246">
        <v>369</v>
      </c>
      <c r="E5246">
        <v>509</v>
      </c>
      <c r="F5246">
        <v>-140</v>
      </c>
      <c r="G5246">
        <v>-0.27504911591355602</v>
      </c>
      <c r="H5246" t="s">
        <v>82</v>
      </c>
    </row>
    <row r="5247" spans="1:8" x14ac:dyDescent="0.25">
      <c r="A5247" s="1">
        <v>43922</v>
      </c>
      <c r="B5247" t="s">
        <v>92</v>
      </c>
      <c r="C5247" t="s">
        <v>10</v>
      </c>
      <c r="D5247">
        <v>166</v>
      </c>
      <c r="E5247">
        <v>228</v>
      </c>
      <c r="F5247">
        <v>-62</v>
      </c>
      <c r="G5247">
        <v>-0.27192982456140402</v>
      </c>
      <c r="H5247" t="s">
        <v>82</v>
      </c>
    </row>
    <row r="5248" spans="1:8" x14ac:dyDescent="0.25">
      <c r="A5248" s="1">
        <v>43922</v>
      </c>
      <c r="B5248" t="s">
        <v>92</v>
      </c>
      <c r="C5248" t="s">
        <v>11</v>
      </c>
      <c r="D5248">
        <v>33</v>
      </c>
      <c r="E5248">
        <v>36</v>
      </c>
      <c r="F5248">
        <v>-3</v>
      </c>
      <c r="G5248">
        <v>-8.3333333333333301E-2</v>
      </c>
      <c r="H5248" t="s">
        <v>82</v>
      </c>
    </row>
    <row r="5249" spans="1:8" x14ac:dyDescent="0.25">
      <c r="A5249" s="1">
        <v>43922</v>
      </c>
      <c r="B5249" t="s">
        <v>92</v>
      </c>
      <c r="C5249" t="s">
        <v>12</v>
      </c>
      <c r="D5249">
        <v>12</v>
      </c>
      <c r="E5249">
        <v>18</v>
      </c>
      <c r="F5249">
        <v>-6</v>
      </c>
      <c r="G5249">
        <v>-0.33333333333333298</v>
      </c>
      <c r="H5249" t="s">
        <v>82</v>
      </c>
    </row>
    <row r="5250" spans="1:8" x14ac:dyDescent="0.25">
      <c r="A5250" s="1">
        <v>43922</v>
      </c>
      <c r="B5250" t="s">
        <v>92</v>
      </c>
      <c r="C5250" t="s">
        <v>13</v>
      </c>
      <c r="D5250">
        <v>198</v>
      </c>
      <c r="E5250">
        <v>316</v>
      </c>
      <c r="F5250">
        <v>-118</v>
      </c>
      <c r="G5250">
        <v>-0.373417721518987</v>
      </c>
      <c r="H5250" t="s">
        <v>82</v>
      </c>
    </row>
    <row r="5251" spans="1:8" x14ac:dyDescent="0.25">
      <c r="A5251" s="1">
        <v>43922</v>
      </c>
      <c r="B5251" t="s">
        <v>155</v>
      </c>
      <c r="C5251" t="s">
        <v>9</v>
      </c>
      <c r="D5251">
        <v>60</v>
      </c>
      <c r="E5251">
        <v>60</v>
      </c>
      <c r="F5251">
        <v>0</v>
      </c>
      <c r="G5251">
        <v>0</v>
      </c>
      <c r="H5251" t="s">
        <v>82</v>
      </c>
    </row>
    <row r="5252" spans="1:8" x14ac:dyDescent="0.25">
      <c r="A5252" s="1">
        <v>43922</v>
      </c>
      <c r="B5252" t="s">
        <v>155</v>
      </c>
      <c r="C5252" t="s">
        <v>10</v>
      </c>
      <c r="D5252">
        <v>44</v>
      </c>
      <c r="E5252">
        <v>60</v>
      </c>
      <c r="F5252">
        <v>-16</v>
      </c>
      <c r="G5252">
        <v>-0.266666666666667</v>
      </c>
      <c r="H5252" t="s">
        <v>82</v>
      </c>
    </row>
    <row r="5253" spans="1:8" x14ac:dyDescent="0.25">
      <c r="A5253" s="1">
        <v>43922</v>
      </c>
      <c r="B5253" t="s">
        <v>155</v>
      </c>
      <c r="C5253" t="s">
        <v>11</v>
      </c>
      <c r="D5253">
        <v>57</v>
      </c>
      <c r="E5253">
        <v>56</v>
      </c>
      <c r="F5253">
        <v>1</v>
      </c>
      <c r="G5253">
        <v>1.7857142857142901E-2</v>
      </c>
      <c r="H5253" t="s">
        <v>82</v>
      </c>
    </row>
    <row r="5254" spans="1:8" x14ac:dyDescent="0.25">
      <c r="A5254" s="1">
        <v>43922</v>
      </c>
      <c r="B5254" t="s">
        <v>155</v>
      </c>
      <c r="C5254" t="s">
        <v>12</v>
      </c>
      <c r="D5254">
        <v>124</v>
      </c>
      <c r="E5254">
        <v>186</v>
      </c>
      <c r="F5254">
        <v>-62</v>
      </c>
      <c r="G5254">
        <v>-0.33333333333333298</v>
      </c>
      <c r="H5254" t="s">
        <v>82</v>
      </c>
    </row>
    <row r="5255" spans="1:8" x14ac:dyDescent="0.25">
      <c r="A5255" s="1">
        <v>43922</v>
      </c>
      <c r="B5255" t="s">
        <v>155</v>
      </c>
      <c r="C5255" t="s">
        <v>13</v>
      </c>
      <c r="D5255">
        <v>389</v>
      </c>
      <c r="E5255">
        <v>401</v>
      </c>
      <c r="F5255">
        <v>-12</v>
      </c>
      <c r="G5255">
        <v>-2.9925187032419E-2</v>
      </c>
      <c r="H5255" t="s">
        <v>82</v>
      </c>
    </row>
    <row r="5256" spans="1:8" x14ac:dyDescent="0.25">
      <c r="A5256" s="1">
        <v>43922</v>
      </c>
      <c r="B5256" t="s">
        <v>156</v>
      </c>
      <c r="C5256" t="s">
        <v>9</v>
      </c>
      <c r="D5256">
        <v>11</v>
      </c>
      <c r="E5256">
        <v>29</v>
      </c>
      <c r="F5256">
        <v>-18</v>
      </c>
      <c r="G5256">
        <v>-0.62068965517241403</v>
      </c>
      <c r="H5256" t="s">
        <v>82</v>
      </c>
    </row>
    <row r="5257" spans="1:8" x14ac:dyDescent="0.25">
      <c r="A5257" s="1">
        <v>43922</v>
      </c>
      <c r="B5257" t="s">
        <v>156</v>
      </c>
      <c r="C5257" t="s">
        <v>10</v>
      </c>
      <c r="D5257">
        <v>45</v>
      </c>
      <c r="E5257">
        <v>110</v>
      </c>
      <c r="F5257">
        <v>-65</v>
      </c>
      <c r="G5257">
        <v>-0.59090909090909105</v>
      </c>
      <c r="H5257" t="s">
        <v>82</v>
      </c>
    </row>
    <row r="5258" spans="1:8" x14ac:dyDescent="0.25">
      <c r="A5258" s="1">
        <v>43922</v>
      </c>
      <c r="B5258" t="s">
        <v>156</v>
      </c>
      <c r="C5258" t="s">
        <v>11</v>
      </c>
      <c r="D5258">
        <v>56</v>
      </c>
      <c r="E5258">
        <v>188</v>
      </c>
      <c r="F5258">
        <v>-132</v>
      </c>
      <c r="G5258">
        <v>-0.70212765957446799</v>
      </c>
      <c r="H5258" t="s">
        <v>82</v>
      </c>
    </row>
    <row r="5259" spans="1:8" x14ac:dyDescent="0.25">
      <c r="A5259" s="1">
        <v>43922</v>
      </c>
      <c r="B5259" t="s">
        <v>156</v>
      </c>
      <c r="C5259" t="s">
        <v>12</v>
      </c>
      <c r="D5259">
        <v>96</v>
      </c>
      <c r="E5259">
        <v>213</v>
      </c>
      <c r="F5259">
        <v>-117</v>
      </c>
      <c r="G5259">
        <v>-0.54929577464788704</v>
      </c>
      <c r="H5259" t="s">
        <v>82</v>
      </c>
    </row>
    <row r="5260" spans="1:8" x14ac:dyDescent="0.25">
      <c r="A5260" s="1">
        <v>43922</v>
      </c>
      <c r="B5260" t="s">
        <v>156</v>
      </c>
      <c r="C5260" t="s">
        <v>13</v>
      </c>
      <c r="D5260">
        <v>106</v>
      </c>
      <c r="E5260">
        <v>167</v>
      </c>
      <c r="F5260">
        <v>-61</v>
      </c>
      <c r="G5260">
        <v>-0.36526946107784403</v>
      </c>
      <c r="H5260" t="s">
        <v>82</v>
      </c>
    </row>
    <row r="5261" spans="1:8" x14ac:dyDescent="0.25">
      <c r="A5261" s="1">
        <v>43922</v>
      </c>
      <c r="B5261" t="s">
        <v>93</v>
      </c>
      <c r="C5261" t="s">
        <v>9</v>
      </c>
      <c r="D5261">
        <v>19</v>
      </c>
      <c r="E5261">
        <v>60</v>
      </c>
      <c r="F5261">
        <v>-41</v>
      </c>
      <c r="G5261">
        <v>-0.68333333333333302</v>
      </c>
      <c r="H5261" t="s">
        <v>82</v>
      </c>
    </row>
    <row r="5262" spans="1:8" x14ac:dyDescent="0.25">
      <c r="A5262" s="1">
        <v>43922</v>
      </c>
      <c r="B5262" t="s">
        <v>93</v>
      </c>
      <c r="C5262" t="s">
        <v>10</v>
      </c>
      <c r="D5262">
        <v>57</v>
      </c>
      <c r="E5262">
        <v>171</v>
      </c>
      <c r="F5262">
        <v>-114</v>
      </c>
      <c r="G5262">
        <v>-0.66666666666666696</v>
      </c>
      <c r="H5262" t="s">
        <v>82</v>
      </c>
    </row>
    <row r="5263" spans="1:8" x14ac:dyDescent="0.25">
      <c r="A5263" s="1">
        <v>43922</v>
      </c>
      <c r="B5263" t="s">
        <v>93</v>
      </c>
      <c r="C5263" t="s">
        <v>11</v>
      </c>
      <c r="D5263">
        <v>74</v>
      </c>
      <c r="E5263">
        <v>220</v>
      </c>
      <c r="F5263">
        <v>-146</v>
      </c>
      <c r="G5263">
        <v>-0.66363636363636402</v>
      </c>
      <c r="H5263" t="s">
        <v>82</v>
      </c>
    </row>
    <row r="5264" spans="1:8" x14ac:dyDescent="0.25">
      <c r="A5264" s="1">
        <v>43922</v>
      </c>
      <c r="B5264" t="s">
        <v>93</v>
      </c>
      <c r="C5264" t="s">
        <v>12</v>
      </c>
      <c r="D5264">
        <v>151</v>
      </c>
      <c r="E5264">
        <v>304</v>
      </c>
      <c r="F5264">
        <v>-153</v>
      </c>
      <c r="G5264">
        <v>-0.50328947368421095</v>
      </c>
      <c r="H5264" t="s">
        <v>82</v>
      </c>
    </row>
    <row r="5265" spans="1:8" x14ac:dyDescent="0.25">
      <c r="A5265" s="1">
        <v>43922</v>
      </c>
      <c r="B5265" t="s">
        <v>93</v>
      </c>
      <c r="C5265" t="s">
        <v>13</v>
      </c>
      <c r="D5265">
        <v>179</v>
      </c>
      <c r="E5265">
        <v>264</v>
      </c>
      <c r="F5265">
        <v>-85</v>
      </c>
      <c r="G5265">
        <v>-0.32196969696969702</v>
      </c>
      <c r="H5265" t="s">
        <v>82</v>
      </c>
    </row>
    <row r="5266" spans="1:8" x14ac:dyDescent="0.25">
      <c r="A5266" s="1">
        <v>43922</v>
      </c>
      <c r="B5266" t="s">
        <v>157</v>
      </c>
      <c r="C5266" t="s">
        <v>9</v>
      </c>
      <c r="D5266">
        <v>77</v>
      </c>
      <c r="E5266">
        <v>122</v>
      </c>
      <c r="F5266">
        <v>-45</v>
      </c>
      <c r="G5266">
        <v>-0.36885245901639302</v>
      </c>
      <c r="H5266" t="s">
        <v>82</v>
      </c>
    </row>
    <row r="5267" spans="1:8" x14ac:dyDescent="0.25">
      <c r="A5267" s="1">
        <v>43922</v>
      </c>
      <c r="B5267" t="s">
        <v>157</v>
      </c>
      <c r="C5267" t="s">
        <v>10</v>
      </c>
      <c r="D5267">
        <v>27</v>
      </c>
      <c r="E5267">
        <v>21</v>
      </c>
      <c r="F5267">
        <v>6</v>
      </c>
      <c r="G5267">
        <v>0.28571428571428598</v>
      </c>
      <c r="H5267" t="s">
        <v>82</v>
      </c>
    </row>
    <row r="5268" spans="1:8" x14ac:dyDescent="0.25">
      <c r="A5268" s="1">
        <v>43922</v>
      </c>
      <c r="B5268" t="s">
        <v>157</v>
      </c>
      <c r="C5268" t="s">
        <v>11</v>
      </c>
      <c r="D5268">
        <v>81</v>
      </c>
      <c r="E5268">
        <v>92</v>
      </c>
      <c r="F5268">
        <v>-11</v>
      </c>
      <c r="G5268">
        <v>-0.119565217391304</v>
      </c>
      <c r="H5268" t="s">
        <v>82</v>
      </c>
    </row>
    <row r="5269" spans="1:8" x14ac:dyDescent="0.25">
      <c r="A5269" s="1">
        <v>43922</v>
      </c>
      <c r="B5269" t="s">
        <v>157</v>
      </c>
      <c r="C5269" t="s">
        <v>12</v>
      </c>
      <c r="D5269">
        <v>55</v>
      </c>
      <c r="E5269">
        <v>71</v>
      </c>
      <c r="F5269">
        <v>-16</v>
      </c>
      <c r="G5269">
        <v>-0.22535211267605601</v>
      </c>
      <c r="H5269" t="s">
        <v>82</v>
      </c>
    </row>
    <row r="5270" spans="1:8" x14ac:dyDescent="0.25">
      <c r="A5270" s="1">
        <v>43922</v>
      </c>
      <c r="B5270" t="s">
        <v>157</v>
      </c>
      <c r="C5270" t="s">
        <v>13</v>
      </c>
      <c r="D5270">
        <v>123</v>
      </c>
      <c r="E5270">
        <v>131</v>
      </c>
      <c r="F5270">
        <v>-8</v>
      </c>
      <c r="G5270">
        <v>-6.1068702290076299E-2</v>
      </c>
      <c r="H5270" t="s">
        <v>82</v>
      </c>
    </row>
    <row r="5271" spans="1:8" x14ac:dyDescent="0.25">
      <c r="A5271" s="1">
        <v>43922</v>
      </c>
      <c r="B5271" t="s">
        <v>158</v>
      </c>
      <c r="C5271" t="s">
        <v>9</v>
      </c>
      <c r="D5271">
        <v>40</v>
      </c>
      <c r="E5271">
        <v>32</v>
      </c>
      <c r="F5271">
        <v>8</v>
      </c>
      <c r="G5271">
        <v>0.25</v>
      </c>
      <c r="H5271" t="s">
        <v>82</v>
      </c>
    </row>
    <row r="5272" spans="1:8" x14ac:dyDescent="0.25">
      <c r="A5272" s="1">
        <v>43922</v>
      </c>
      <c r="B5272" t="s">
        <v>158</v>
      </c>
      <c r="C5272" t="s">
        <v>10</v>
      </c>
      <c r="D5272">
        <v>53</v>
      </c>
      <c r="E5272">
        <v>59</v>
      </c>
      <c r="F5272">
        <v>-6</v>
      </c>
      <c r="G5272">
        <v>-0.101694915254237</v>
      </c>
      <c r="H5272" t="s">
        <v>82</v>
      </c>
    </row>
    <row r="5273" spans="1:8" x14ac:dyDescent="0.25">
      <c r="A5273" s="1">
        <v>43922</v>
      </c>
      <c r="B5273" t="s">
        <v>158</v>
      </c>
      <c r="C5273" t="s">
        <v>11</v>
      </c>
      <c r="D5273">
        <v>74</v>
      </c>
      <c r="E5273">
        <v>68</v>
      </c>
      <c r="F5273">
        <v>6</v>
      </c>
      <c r="G5273">
        <v>8.8235294117647106E-2</v>
      </c>
      <c r="H5273" t="s">
        <v>82</v>
      </c>
    </row>
    <row r="5274" spans="1:8" x14ac:dyDescent="0.25">
      <c r="A5274" s="1">
        <v>43922</v>
      </c>
      <c r="B5274" t="s">
        <v>158</v>
      </c>
      <c r="C5274" t="s">
        <v>12</v>
      </c>
      <c r="D5274">
        <v>179</v>
      </c>
      <c r="E5274">
        <v>177</v>
      </c>
      <c r="F5274">
        <v>2</v>
      </c>
      <c r="G5274">
        <v>1.12994350282486E-2</v>
      </c>
      <c r="H5274" t="s">
        <v>82</v>
      </c>
    </row>
    <row r="5275" spans="1:8" x14ac:dyDescent="0.25">
      <c r="A5275" s="1">
        <v>43922</v>
      </c>
      <c r="B5275" t="s">
        <v>158</v>
      </c>
      <c r="C5275" t="s">
        <v>13</v>
      </c>
      <c r="D5275">
        <v>261</v>
      </c>
      <c r="E5275">
        <v>309</v>
      </c>
      <c r="F5275">
        <v>-48</v>
      </c>
      <c r="G5275">
        <v>-0.15533980582524301</v>
      </c>
      <c r="H5275" t="s">
        <v>82</v>
      </c>
    </row>
    <row r="5276" spans="1:8" x14ac:dyDescent="0.25">
      <c r="A5276" s="1">
        <v>43922</v>
      </c>
      <c r="B5276" t="s">
        <v>94</v>
      </c>
      <c r="C5276" t="s">
        <v>9</v>
      </c>
      <c r="D5276">
        <v>408</v>
      </c>
      <c r="E5276">
        <v>973</v>
      </c>
      <c r="F5276">
        <v>-565</v>
      </c>
      <c r="G5276">
        <v>-0.58067831449126395</v>
      </c>
      <c r="H5276" t="s">
        <v>82</v>
      </c>
    </row>
    <row r="5277" spans="1:8" x14ac:dyDescent="0.25">
      <c r="A5277" s="1">
        <v>43922</v>
      </c>
      <c r="B5277" t="s">
        <v>94</v>
      </c>
      <c r="C5277" t="s">
        <v>10</v>
      </c>
      <c r="D5277">
        <v>196</v>
      </c>
      <c r="E5277">
        <v>465</v>
      </c>
      <c r="F5277">
        <v>-269</v>
      </c>
      <c r="G5277">
        <v>-0.57849462365591398</v>
      </c>
      <c r="H5277" t="s">
        <v>82</v>
      </c>
    </row>
    <row r="5278" spans="1:8" x14ac:dyDescent="0.25">
      <c r="A5278" s="1">
        <v>43922</v>
      </c>
      <c r="B5278" t="s">
        <v>94</v>
      </c>
      <c r="C5278" t="s">
        <v>11</v>
      </c>
      <c r="D5278">
        <v>396</v>
      </c>
      <c r="E5278">
        <v>825</v>
      </c>
      <c r="F5278">
        <v>-429</v>
      </c>
      <c r="G5278">
        <v>-0.52</v>
      </c>
      <c r="H5278" t="s">
        <v>82</v>
      </c>
    </row>
    <row r="5279" spans="1:8" x14ac:dyDescent="0.25">
      <c r="A5279" s="1">
        <v>43922</v>
      </c>
      <c r="B5279" t="s">
        <v>94</v>
      </c>
      <c r="C5279" t="s">
        <v>12</v>
      </c>
      <c r="D5279">
        <v>266</v>
      </c>
      <c r="E5279">
        <v>460</v>
      </c>
      <c r="F5279">
        <v>-194</v>
      </c>
      <c r="G5279">
        <v>-0.421739130434783</v>
      </c>
      <c r="H5279" t="s">
        <v>82</v>
      </c>
    </row>
    <row r="5280" spans="1:8" x14ac:dyDescent="0.25">
      <c r="A5280" s="1">
        <v>43922</v>
      </c>
      <c r="B5280" t="s">
        <v>94</v>
      </c>
      <c r="C5280" t="s">
        <v>13</v>
      </c>
      <c r="D5280">
        <v>386</v>
      </c>
      <c r="E5280">
        <v>939</v>
      </c>
      <c r="F5280">
        <v>-553</v>
      </c>
      <c r="G5280">
        <v>-0.58892438764643196</v>
      </c>
      <c r="H5280" t="s">
        <v>82</v>
      </c>
    </row>
    <row r="5281" spans="1:8" x14ac:dyDescent="0.25">
      <c r="A5281" s="1">
        <v>43922</v>
      </c>
      <c r="B5281" t="s">
        <v>159</v>
      </c>
      <c r="C5281" t="s">
        <v>9</v>
      </c>
      <c r="D5281">
        <v>8</v>
      </c>
      <c r="E5281">
        <v>31</v>
      </c>
      <c r="F5281">
        <v>-23</v>
      </c>
      <c r="G5281">
        <v>-0.74193548387096797</v>
      </c>
      <c r="H5281" t="s">
        <v>82</v>
      </c>
    </row>
    <row r="5282" spans="1:8" x14ac:dyDescent="0.25">
      <c r="A5282" s="1">
        <v>43922</v>
      </c>
      <c r="B5282" t="s">
        <v>159</v>
      </c>
      <c r="C5282" t="s">
        <v>10</v>
      </c>
      <c r="D5282">
        <v>12</v>
      </c>
      <c r="E5282">
        <v>61</v>
      </c>
      <c r="F5282">
        <v>-49</v>
      </c>
      <c r="G5282">
        <v>-0.80327868852458995</v>
      </c>
      <c r="H5282" t="s">
        <v>82</v>
      </c>
    </row>
    <row r="5283" spans="1:8" x14ac:dyDescent="0.25">
      <c r="A5283" s="1">
        <v>43922</v>
      </c>
      <c r="B5283" t="s">
        <v>159</v>
      </c>
      <c r="C5283" t="s">
        <v>11</v>
      </c>
      <c r="D5283">
        <v>18</v>
      </c>
      <c r="E5283">
        <v>32</v>
      </c>
      <c r="F5283">
        <v>-14</v>
      </c>
      <c r="G5283">
        <v>-0.4375</v>
      </c>
      <c r="H5283" t="s">
        <v>82</v>
      </c>
    </row>
    <row r="5284" spans="1:8" x14ac:dyDescent="0.25">
      <c r="A5284" s="1">
        <v>43922</v>
      </c>
      <c r="B5284" t="s">
        <v>159</v>
      </c>
      <c r="C5284" t="s">
        <v>12</v>
      </c>
      <c r="D5284">
        <v>55</v>
      </c>
      <c r="E5284">
        <v>91</v>
      </c>
      <c r="F5284">
        <v>-36</v>
      </c>
      <c r="G5284">
        <v>-0.39560439560439598</v>
      </c>
      <c r="H5284" t="s">
        <v>82</v>
      </c>
    </row>
    <row r="5285" spans="1:8" x14ac:dyDescent="0.25">
      <c r="A5285" s="1">
        <v>43922</v>
      </c>
      <c r="B5285" t="s">
        <v>159</v>
      </c>
      <c r="C5285" t="s">
        <v>13</v>
      </c>
      <c r="D5285">
        <v>73</v>
      </c>
      <c r="E5285">
        <v>97</v>
      </c>
      <c r="F5285">
        <v>-24</v>
      </c>
      <c r="G5285">
        <v>-0.247422680412371</v>
      </c>
      <c r="H5285" t="s">
        <v>82</v>
      </c>
    </row>
    <row r="5286" spans="1:8" x14ac:dyDescent="0.25">
      <c r="A5286" s="1">
        <v>43922</v>
      </c>
      <c r="B5286" t="s">
        <v>95</v>
      </c>
      <c r="C5286" t="s">
        <v>9</v>
      </c>
      <c r="D5286">
        <v>40</v>
      </c>
      <c r="E5286">
        <v>32</v>
      </c>
      <c r="F5286">
        <v>8</v>
      </c>
      <c r="G5286">
        <v>0.25</v>
      </c>
      <c r="H5286" t="s">
        <v>82</v>
      </c>
    </row>
    <row r="5287" spans="1:8" x14ac:dyDescent="0.25">
      <c r="A5287" s="1">
        <v>43922</v>
      </c>
      <c r="B5287" t="s">
        <v>95</v>
      </c>
      <c r="C5287" t="s">
        <v>10</v>
      </c>
      <c r="D5287">
        <v>53</v>
      </c>
      <c r="E5287">
        <v>59</v>
      </c>
      <c r="F5287">
        <v>-6</v>
      </c>
      <c r="G5287">
        <v>-0.101694915254237</v>
      </c>
      <c r="H5287" t="s">
        <v>82</v>
      </c>
    </row>
    <row r="5288" spans="1:8" x14ac:dyDescent="0.25">
      <c r="A5288" s="1">
        <v>43922</v>
      </c>
      <c r="B5288" t="s">
        <v>95</v>
      </c>
      <c r="C5288" t="s">
        <v>11</v>
      </c>
      <c r="D5288">
        <v>74</v>
      </c>
      <c r="E5288">
        <v>68</v>
      </c>
      <c r="F5288">
        <v>6</v>
      </c>
      <c r="G5288">
        <v>8.8235294117647106E-2</v>
      </c>
      <c r="H5288" t="s">
        <v>82</v>
      </c>
    </row>
    <row r="5289" spans="1:8" x14ac:dyDescent="0.25">
      <c r="A5289" s="1">
        <v>43922</v>
      </c>
      <c r="B5289" t="s">
        <v>95</v>
      </c>
      <c r="C5289" t="s">
        <v>12</v>
      </c>
      <c r="D5289">
        <v>179</v>
      </c>
      <c r="E5289">
        <v>177</v>
      </c>
      <c r="F5289">
        <v>2</v>
      </c>
      <c r="G5289">
        <v>1.12994350282486E-2</v>
      </c>
      <c r="H5289" t="s">
        <v>82</v>
      </c>
    </row>
    <row r="5290" spans="1:8" x14ac:dyDescent="0.25">
      <c r="A5290" s="1">
        <v>43922</v>
      </c>
      <c r="B5290" t="s">
        <v>95</v>
      </c>
      <c r="C5290" t="s">
        <v>13</v>
      </c>
      <c r="D5290">
        <v>261</v>
      </c>
      <c r="E5290">
        <v>309</v>
      </c>
      <c r="F5290">
        <v>-48</v>
      </c>
      <c r="G5290">
        <v>-0.15533980582524301</v>
      </c>
      <c r="H5290" t="s">
        <v>82</v>
      </c>
    </row>
    <row r="5291" spans="1:8" x14ac:dyDescent="0.25">
      <c r="A5291" s="1">
        <v>43922</v>
      </c>
      <c r="B5291" t="s">
        <v>96</v>
      </c>
      <c r="C5291" t="s">
        <v>9</v>
      </c>
      <c r="D5291">
        <v>305</v>
      </c>
      <c r="E5291">
        <v>412</v>
      </c>
      <c r="F5291">
        <v>-107</v>
      </c>
      <c r="G5291">
        <v>-0.259708737864078</v>
      </c>
      <c r="H5291" t="s">
        <v>82</v>
      </c>
    </row>
    <row r="5292" spans="1:8" x14ac:dyDescent="0.25">
      <c r="A5292" s="1">
        <v>43922</v>
      </c>
      <c r="B5292" t="s">
        <v>96</v>
      </c>
      <c r="C5292" t="s">
        <v>10</v>
      </c>
      <c r="D5292">
        <v>140</v>
      </c>
      <c r="E5292">
        <v>201</v>
      </c>
      <c r="F5292">
        <v>-61</v>
      </c>
      <c r="G5292">
        <v>-0.30348258706467701</v>
      </c>
      <c r="H5292" t="s">
        <v>82</v>
      </c>
    </row>
    <row r="5293" spans="1:8" x14ac:dyDescent="0.25">
      <c r="A5293" s="1">
        <v>43922</v>
      </c>
      <c r="B5293" t="s">
        <v>96</v>
      </c>
      <c r="C5293" t="s">
        <v>11</v>
      </c>
      <c r="D5293">
        <v>151</v>
      </c>
      <c r="E5293">
        <v>152</v>
      </c>
      <c r="F5293">
        <v>-1</v>
      </c>
      <c r="G5293">
        <v>-6.5789473684210497E-3</v>
      </c>
      <c r="H5293" t="s">
        <v>82</v>
      </c>
    </row>
    <row r="5294" spans="1:8" x14ac:dyDescent="0.25">
      <c r="A5294" s="1">
        <v>43922</v>
      </c>
      <c r="B5294" t="s">
        <v>96</v>
      </c>
      <c r="C5294" t="s">
        <v>12</v>
      </c>
      <c r="D5294">
        <v>75</v>
      </c>
      <c r="E5294">
        <v>116</v>
      </c>
      <c r="F5294">
        <v>-41</v>
      </c>
      <c r="G5294">
        <v>-0.35344827586206901</v>
      </c>
      <c r="H5294" t="s">
        <v>82</v>
      </c>
    </row>
    <row r="5295" spans="1:8" x14ac:dyDescent="0.25">
      <c r="A5295" s="1">
        <v>43922</v>
      </c>
      <c r="B5295" t="s">
        <v>96</v>
      </c>
      <c r="C5295" t="s">
        <v>13</v>
      </c>
      <c r="D5295">
        <v>434</v>
      </c>
      <c r="E5295">
        <v>642</v>
      </c>
      <c r="F5295">
        <v>-208</v>
      </c>
      <c r="G5295">
        <v>-0.32398753894081</v>
      </c>
      <c r="H5295" t="s">
        <v>82</v>
      </c>
    </row>
    <row r="5296" spans="1:8" x14ac:dyDescent="0.25">
      <c r="A5296" s="1">
        <v>43922</v>
      </c>
      <c r="B5296" t="s">
        <v>161</v>
      </c>
      <c r="C5296" t="s">
        <v>9</v>
      </c>
      <c r="D5296">
        <v>275</v>
      </c>
      <c r="E5296">
        <v>381</v>
      </c>
      <c r="F5296">
        <v>-106</v>
      </c>
      <c r="G5296">
        <v>-0.278215223097113</v>
      </c>
      <c r="H5296" t="s">
        <v>82</v>
      </c>
    </row>
    <row r="5297" spans="1:8" x14ac:dyDescent="0.25">
      <c r="A5297" s="1">
        <v>43922</v>
      </c>
      <c r="B5297" t="s">
        <v>161</v>
      </c>
      <c r="C5297" t="s">
        <v>10</v>
      </c>
      <c r="D5297">
        <v>33</v>
      </c>
      <c r="E5297">
        <v>44</v>
      </c>
      <c r="F5297">
        <v>-11</v>
      </c>
      <c r="G5297">
        <v>-0.25</v>
      </c>
      <c r="H5297" t="s">
        <v>82</v>
      </c>
    </row>
    <row r="5298" spans="1:8" x14ac:dyDescent="0.25">
      <c r="A5298" s="1">
        <v>43922</v>
      </c>
      <c r="B5298" t="s">
        <v>161</v>
      </c>
      <c r="C5298" t="s">
        <v>11</v>
      </c>
      <c r="D5298">
        <v>44</v>
      </c>
      <c r="E5298">
        <v>73</v>
      </c>
      <c r="F5298">
        <v>-29</v>
      </c>
      <c r="G5298">
        <v>-0.397260273972603</v>
      </c>
      <c r="H5298" t="s">
        <v>82</v>
      </c>
    </row>
    <row r="5299" spans="1:8" x14ac:dyDescent="0.25">
      <c r="A5299" s="1">
        <v>43922</v>
      </c>
      <c r="B5299" t="s">
        <v>161</v>
      </c>
      <c r="C5299" t="s">
        <v>12</v>
      </c>
      <c r="D5299">
        <v>28</v>
      </c>
      <c r="E5299">
        <v>39</v>
      </c>
      <c r="F5299">
        <v>-11</v>
      </c>
      <c r="G5299">
        <v>-0.28205128205128199</v>
      </c>
      <c r="H5299" t="s">
        <v>82</v>
      </c>
    </row>
    <row r="5300" spans="1:8" x14ac:dyDescent="0.25">
      <c r="A5300" s="1">
        <v>43922</v>
      </c>
      <c r="B5300" t="s">
        <v>161</v>
      </c>
      <c r="C5300" t="s">
        <v>13</v>
      </c>
      <c r="D5300">
        <v>107</v>
      </c>
      <c r="E5300">
        <v>142</v>
      </c>
      <c r="F5300">
        <v>-35</v>
      </c>
      <c r="G5300">
        <v>-0.24647887323943701</v>
      </c>
      <c r="H5300" t="s">
        <v>82</v>
      </c>
    </row>
    <row r="5301" spans="1:8" x14ac:dyDescent="0.25">
      <c r="A5301" s="1">
        <v>43952</v>
      </c>
      <c r="B5301" t="s">
        <v>80</v>
      </c>
      <c r="C5301" t="s">
        <v>9</v>
      </c>
      <c r="D5301">
        <v>2091</v>
      </c>
      <c r="E5301">
        <v>4476.7619047619</v>
      </c>
      <c r="F5301">
        <v>-2385.7619047619</v>
      </c>
      <c r="G5301">
        <v>-0.53292132919201796</v>
      </c>
      <c r="H5301" t="s">
        <v>82</v>
      </c>
    </row>
    <row r="5302" spans="1:8" x14ac:dyDescent="0.25">
      <c r="A5302" s="1">
        <v>43952</v>
      </c>
      <c r="B5302" t="s">
        <v>80</v>
      </c>
      <c r="C5302" t="s">
        <v>10</v>
      </c>
      <c r="D5302">
        <v>1793</v>
      </c>
      <c r="E5302">
        <v>3046.3333333333298</v>
      </c>
      <c r="F5302">
        <v>-1253.3333333333301</v>
      </c>
      <c r="G5302">
        <v>-0.41142356931830598</v>
      </c>
      <c r="H5302" t="s">
        <v>82</v>
      </c>
    </row>
    <row r="5303" spans="1:8" x14ac:dyDescent="0.25">
      <c r="A5303" s="1">
        <v>43952</v>
      </c>
      <c r="B5303" t="s">
        <v>80</v>
      </c>
      <c r="C5303" t="s">
        <v>11</v>
      </c>
      <c r="D5303">
        <v>1751</v>
      </c>
      <c r="E5303">
        <v>3014.6666666666702</v>
      </c>
      <c r="F5303">
        <v>-1263.6666666666699</v>
      </c>
      <c r="G5303">
        <v>-0.41917293233082698</v>
      </c>
      <c r="H5303" t="s">
        <v>82</v>
      </c>
    </row>
    <row r="5304" spans="1:8" x14ac:dyDescent="0.25">
      <c r="A5304" s="1">
        <v>43952</v>
      </c>
      <c r="B5304" t="s">
        <v>80</v>
      </c>
      <c r="C5304" t="s">
        <v>12</v>
      </c>
      <c r="D5304">
        <v>2479</v>
      </c>
      <c r="E5304">
        <v>3078</v>
      </c>
      <c r="F5304">
        <v>-599</v>
      </c>
      <c r="G5304">
        <v>-0.194606887589344</v>
      </c>
      <c r="H5304" t="s">
        <v>82</v>
      </c>
    </row>
    <row r="5305" spans="1:8" x14ac:dyDescent="0.25">
      <c r="A5305" s="1">
        <v>43952</v>
      </c>
      <c r="B5305" t="s">
        <v>80</v>
      </c>
      <c r="C5305" t="s">
        <v>13</v>
      </c>
      <c r="D5305">
        <v>3254</v>
      </c>
      <c r="E5305">
        <v>4791.6190476190504</v>
      </c>
      <c r="F5305">
        <v>-1537.61904761905</v>
      </c>
      <c r="G5305">
        <v>-0.32089759898234999</v>
      </c>
      <c r="H5305" t="s">
        <v>82</v>
      </c>
    </row>
    <row r="5306" spans="1:8" x14ac:dyDescent="0.25">
      <c r="A5306" s="1">
        <v>43952</v>
      </c>
      <c r="B5306" t="s">
        <v>145</v>
      </c>
      <c r="C5306" t="s">
        <v>9</v>
      </c>
      <c r="D5306">
        <v>128</v>
      </c>
      <c r="E5306">
        <v>188.19047619047601</v>
      </c>
      <c r="F5306">
        <v>-60.190476190476197</v>
      </c>
      <c r="G5306">
        <v>-0.31983805668016202</v>
      </c>
      <c r="H5306" t="s">
        <v>82</v>
      </c>
    </row>
    <row r="5307" spans="1:8" x14ac:dyDescent="0.25">
      <c r="A5307" s="1">
        <v>43952</v>
      </c>
      <c r="B5307" t="s">
        <v>145</v>
      </c>
      <c r="C5307" t="s">
        <v>10</v>
      </c>
      <c r="D5307">
        <v>97</v>
      </c>
      <c r="E5307">
        <v>133.90476190476201</v>
      </c>
      <c r="F5307">
        <v>-36.904761904761898</v>
      </c>
      <c r="G5307">
        <v>-0.275604551920341</v>
      </c>
      <c r="H5307" t="s">
        <v>82</v>
      </c>
    </row>
    <row r="5308" spans="1:8" x14ac:dyDescent="0.25">
      <c r="A5308" s="1">
        <v>43952</v>
      </c>
      <c r="B5308" t="s">
        <v>145</v>
      </c>
      <c r="C5308" t="s">
        <v>11</v>
      </c>
      <c r="D5308">
        <v>38</v>
      </c>
      <c r="E5308">
        <v>47.047619047619101</v>
      </c>
      <c r="F5308">
        <v>-9.0476190476190492</v>
      </c>
      <c r="G5308">
        <v>-0.19230769230769201</v>
      </c>
      <c r="H5308" t="s">
        <v>82</v>
      </c>
    </row>
    <row r="5309" spans="1:8" x14ac:dyDescent="0.25">
      <c r="A5309" s="1">
        <v>43952</v>
      </c>
      <c r="B5309" t="s">
        <v>145</v>
      </c>
      <c r="C5309" t="s">
        <v>12</v>
      </c>
      <c r="D5309">
        <v>20</v>
      </c>
      <c r="E5309">
        <v>30.761904761904798</v>
      </c>
      <c r="F5309">
        <v>-10.7619047619048</v>
      </c>
      <c r="G5309">
        <v>-0.34984520123839002</v>
      </c>
      <c r="H5309" t="s">
        <v>82</v>
      </c>
    </row>
    <row r="5310" spans="1:8" x14ac:dyDescent="0.25">
      <c r="A5310" s="1">
        <v>43952</v>
      </c>
      <c r="B5310" t="s">
        <v>145</v>
      </c>
      <c r="C5310" t="s">
        <v>13</v>
      </c>
      <c r="D5310">
        <v>244</v>
      </c>
      <c r="E5310">
        <v>364.61904761904799</v>
      </c>
      <c r="F5310">
        <v>-120.619047619048</v>
      </c>
      <c r="G5310">
        <v>-0.33080841060467597</v>
      </c>
      <c r="H5310" t="s">
        <v>82</v>
      </c>
    </row>
    <row r="5311" spans="1:8" x14ac:dyDescent="0.25">
      <c r="A5311" s="1">
        <v>43952</v>
      </c>
      <c r="B5311" t="s">
        <v>85</v>
      </c>
      <c r="C5311" t="s">
        <v>9</v>
      </c>
      <c r="D5311">
        <v>386</v>
      </c>
      <c r="E5311">
        <v>1143.61904761905</v>
      </c>
      <c r="F5311">
        <v>-757.61904761904805</v>
      </c>
      <c r="G5311">
        <v>-0.66247501665556296</v>
      </c>
      <c r="H5311" t="s">
        <v>82</v>
      </c>
    </row>
    <row r="5312" spans="1:8" x14ac:dyDescent="0.25">
      <c r="A5312" s="1">
        <v>43952</v>
      </c>
      <c r="B5312" t="s">
        <v>85</v>
      </c>
      <c r="C5312" t="s">
        <v>10</v>
      </c>
      <c r="D5312">
        <v>697</v>
      </c>
      <c r="E5312">
        <v>1101.0952380952399</v>
      </c>
      <c r="F5312">
        <v>-404.09523809523802</v>
      </c>
      <c r="G5312">
        <v>-0.36699390217532302</v>
      </c>
      <c r="H5312" t="s">
        <v>82</v>
      </c>
    </row>
    <row r="5313" spans="1:8" x14ac:dyDescent="0.25">
      <c r="A5313" s="1">
        <v>43952</v>
      </c>
      <c r="B5313" t="s">
        <v>85</v>
      </c>
      <c r="C5313" t="s">
        <v>11</v>
      </c>
      <c r="D5313">
        <v>180</v>
      </c>
      <c r="E5313">
        <v>304</v>
      </c>
      <c r="F5313">
        <v>-124</v>
      </c>
      <c r="G5313">
        <v>-0.40789473684210498</v>
      </c>
      <c r="H5313" t="s">
        <v>82</v>
      </c>
    </row>
    <row r="5314" spans="1:8" x14ac:dyDescent="0.25">
      <c r="A5314" s="1">
        <v>43952</v>
      </c>
      <c r="B5314" t="s">
        <v>85</v>
      </c>
      <c r="C5314" t="s">
        <v>12</v>
      </c>
      <c r="D5314">
        <v>71</v>
      </c>
      <c r="E5314">
        <v>101.333333333333</v>
      </c>
      <c r="F5314">
        <v>-30.3333333333333</v>
      </c>
      <c r="G5314">
        <v>-0.29934210526315802</v>
      </c>
      <c r="H5314" t="s">
        <v>82</v>
      </c>
    </row>
    <row r="5315" spans="1:8" x14ac:dyDescent="0.25">
      <c r="A5315" s="1">
        <v>43952</v>
      </c>
      <c r="B5315" t="s">
        <v>85</v>
      </c>
      <c r="C5315" t="s">
        <v>13</v>
      </c>
      <c r="D5315">
        <v>408</v>
      </c>
      <c r="E5315">
        <v>830.57142857142901</v>
      </c>
      <c r="F5315">
        <v>-422.57142857142901</v>
      </c>
      <c r="G5315">
        <v>-0.50877192982456099</v>
      </c>
      <c r="H5315" t="s">
        <v>82</v>
      </c>
    </row>
    <row r="5316" spans="1:8" x14ac:dyDescent="0.25">
      <c r="A5316" s="1">
        <v>43952</v>
      </c>
      <c r="B5316" t="s">
        <v>86</v>
      </c>
      <c r="C5316" t="s">
        <v>9</v>
      </c>
      <c r="D5316">
        <v>142</v>
      </c>
      <c r="E5316">
        <v>412.57142857142901</v>
      </c>
      <c r="F5316">
        <v>-270.57142857142901</v>
      </c>
      <c r="G5316">
        <v>-0.65581717451523502</v>
      </c>
      <c r="H5316" t="s">
        <v>82</v>
      </c>
    </row>
    <row r="5317" spans="1:8" x14ac:dyDescent="0.25">
      <c r="A5317" s="1">
        <v>43952</v>
      </c>
      <c r="B5317" t="s">
        <v>86</v>
      </c>
      <c r="C5317" t="s">
        <v>10</v>
      </c>
      <c r="D5317">
        <v>351</v>
      </c>
      <c r="E5317">
        <v>582.66666666666697</v>
      </c>
      <c r="F5317">
        <v>-231.666666666667</v>
      </c>
      <c r="G5317">
        <v>-0.39759725400457702</v>
      </c>
      <c r="H5317" t="s">
        <v>82</v>
      </c>
    </row>
    <row r="5318" spans="1:8" x14ac:dyDescent="0.25">
      <c r="A5318" s="1">
        <v>43952</v>
      </c>
      <c r="B5318" t="s">
        <v>86</v>
      </c>
      <c r="C5318" t="s">
        <v>11</v>
      </c>
      <c r="D5318">
        <v>405</v>
      </c>
      <c r="E5318">
        <v>684.90476190476204</v>
      </c>
      <c r="F5318">
        <v>-279.90476190476198</v>
      </c>
      <c r="G5318">
        <v>-0.40867691024125702</v>
      </c>
      <c r="H5318" t="s">
        <v>82</v>
      </c>
    </row>
    <row r="5319" spans="1:8" x14ac:dyDescent="0.25">
      <c r="A5319" s="1">
        <v>43952</v>
      </c>
      <c r="B5319" t="s">
        <v>86</v>
      </c>
      <c r="C5319" t="s">
        <v>12</v>
      </c>
      <c r="D5319">
        <v>325</v>
      </c>
      <c r="E5319">
        <v>423.42857142857099</v>
      </c>
      <c r="F5319">
        <v>-98.428571428571402</v>
      </c>
      <c r="G5319">
        <v>-0.232456140350877</v>
      </c>
      <c r="H5319" t="s">
        <v>82</v>
      </c>
    </row>
    <row r="5320" spans="1:8" x14ac:dyDescent="0.25">
      <c r="A5320" s="1">
        <v>43952</v>
      </c>
      <c r="B5320" t="s">
        <v>86</v>
      </c>
      <c r="C5320" t="s">
        <v>13</v>
      </c>
      <c r="D5320">
        <v>351</v>
      </c>
      <c r="E5320">
        <v>490.38095238095201</v>
      </c>
      <c r="F5320">
        <v>-139.38095238095201</v>
      </c>
      <c r="G5320">
        <v>-0.28422994756263398</v>
      </c>
      <c r="H5320" t="s">
        <v>82</v>
      </c>
    </row>
    <row r="5321" spans="1:8" x14ac:dyDescent="0.25">
      <c r="A5321" s="1">
        <v>43952</v>
      </c>
      <c r="B5321" t="s">
        <v>88</v>
      </c>
      <c r="C5321" t="s">
        <v>9</v>
      </c>
      <c r="D5321">
        <v>310</v>
      </c>
      <c r="E5321">
        <v>471.38095238095201</v>
      </c>
      <c r="F5321">
        <v>-161.38095238095201</v>
      </c>
      <c r="G5321">
        <v>-0.342357813920598</v>
      </c>
      <c r="H5321" t="s">
        <v>82</v>
      </c>
    </row>
    <row r="5322" spans="1:8" x14ac:dyDescent="0.25">
      <c r="A5322" s="1">
        <v>43952</v>
      </c>
      <c r="B5322" t="s">
        <v>88</v>
      </c>
      <c r="C5322" t="s">
        <v>10</v>
      </c>
      <c r="D5322">
        <v>37</v>
      </c>
      <c r="E5322">
        <v>57.904761904761898</v>
      </c>
      <c r="F5322">
        <v>-20.904761904761902</v>
      </c>
      <c r="G5322">
        <v>-0.36101973684210498</v>
      </c>
      <c r="H5322" t="s">
        <v>82</v>
      </c>
    </row>
    <row r="5323" spans="1:8" x14ac:dyDescent="0.25">
      <c r="A5323" s="1">
        <v>43952</v>
      </c>
      <c r="B5323" t="s">
        <v>88</v>
      </c>
      <c r="C5323" t="s">
        <v>11</v>
      </c>
      <c r="D5323">
        <v>120</v>
      </c>
      <c r="E5323">
        <v>151.09523809523799</v>
      </c>
      <c r="F5323">
        <v>-31.095238095238098</v>
      </c>
      <c r="G5323">
        <v>-0.20579892845887199</v>
      </c>
      <c r="H5323" t="s">
        <v>82</v>
      </c>
    </row>
    <row r="5324" spans="1:8" x14ac:dyDescent="0.25">
      <c r="A5324" s="1">
        <v>43952</v>
      </c>
      <c r="B5324" t="s">
        <v>88</v>
      </c>
      <c r="C5324" t="s">
        <v>12</v>
      </c>
      <c r="D5324">
        <v>78</v>
      </c>
      <c r="E5324">
        <v>88.6666666666667</v>
      </c>
      <c r="F5324">
        <v>-10.6666666666667</v>
      </c>
      <c r="G5324">
        <v>-0.12030075187969901</v>
      </c>
      <c r="H5324" t="s">
        <v>82</v>
      </c>
    </row>
    <row r="5325" spans="1:8" x14ac:dyDescent="0.25">
      <c r="A5325" s="1">
        <v>43952</v>
      </c>
      <c r="B5325" t="s">
        <v>88</v>
      </c>
      <c r="C5325" t="s">
        <v>13</v>
      </c>
      <c r="D5325">
        <v>226</v>
      </c>
      <c r="E5325">
        <v>238.857142857143</v>
      </c>
      <c r="F5325">
        <v>-12.8571428571429</v>
      </c>
      <c r="G5325">
        <v>-5.3827751196172301E-2</v>
      </c>
      <c r="H5325" t="s">
        <v>82</v>
      </c>
    </row>
    <row r="5326" spans="1:8" x14ac:dyDescent="0.25">
      <c r="A5326" s="1">
        <v>43952</v>
      </c>
      <c r="B5326" t="s">
        <v>89</v>
      </c>
      <c r="C5326" t="s">
        <v>9</v>
      </c>
      <c r="D5326">
        <v>49</v>
      </c>
      <c r="E5326">
        <v>77.809523809523796</v>
      </c>
      <c r="F5326">
        <v>-28.8095238095238</v>
      </c>
      <c r="G5326">
        <v>-0.37025703794369602</v>
      </c>
      <c r="H5326" t="s">
        <v>82</v>
      </c>
    </row>
    <row r="5327" spans="1:8" x14ac:dyDescent="0.25">
      <c r="A5327" s="1">
        <v>43952</v>
      </c>
      <c r="B5327" t="s">
        <v>89</v>
      </c>
      <c r="C5327" t="s">
        <v>10</v>
      </c>
      <c r="D5327">
        <v>50</v>
      </c>
      <c r="E5327">
        <v>69.6666666666667</v>
      </c>
      <c r="F5327">
        <v>-19.6666666666667</v>
      </c>
      <c r="G5327">
        <v>-0.28229665071770299</v>
      </c>
      <c r="H5327" t="s">
        <v>82</v>
      </c>
    </row>
    <row r="5328" spans="1:8" x14ac:dyDescent="0.25">
      <c r="A5328" s="1">
        <v>43952</v>
      </c>
      <c r="B5328" t="s">
        <v>89</v>
      </c>
      <c r="C5328" t="s">
        <v>11</v>
      </c>
      <c r="D5328">
        <v>60</v>
      </c>
      <c r="E5328">
        <v>86.857142857142904</v>
      </c>
      <c r="F5328">
        <v>-26.8571428571429</v>
      </c>
      <c r="G5328">
        <v>-0.30921052631578899</v>
      </c>
      <c r="H5328" t="s">
        <v>82</v>
      </c>
    </row>
    <row r="5329" spans="1:8" x14ac:dyDescent="0.25">
      <c r="A5329" s="1">
        <v>43952</v>
      </c>
      <c r="B5329" t="s">
        <v>89</v>
      </c>
      <c r="C5329" t="s">
        <v>12</v>
      </c>
      <c r="D5329">
        <v>159</v>
      </c>
      <c r="E5329">
        <v>245.19047619047601</v>
      </c>
      <c r="F5329">
        <v>-86.190476190476204</v>
      </c>
      <c r="G5329">
        <v>-0.351524567877258</v>
      </c>
      <c r="H5329" t="s">
        <v>82</v>
      </c>
    </row>
    <row r="5330" spans="1:8" x14ac:dyDescent="0.25">
      <c r="A5330" s="1">
        <v>43952</v>
      </c>
      <c r="B5330" t="s">
        <v>89</v>
      </c>
      <c r="C5330" t="s">
        <v>13</v>
      </c>
      <c r="D5330">
        <v>459</v>
      </c>
      <c r="E5330">
        <v>527.47619047619003</v>
      </c>
      <c r="F5330">
        <v>-68.476190476190496</v>
      </c>
      <c r="G5330">
        <v>-0.12981854292678499</v>
      </c>
      <c r="H5330" t="s">
        <v>82</v>
      </c>
    </row>
    <row r="5331" spans="1:8" x14ac:dyDescent="0.25">
      <c r="A5331" s="1">
        <v>43952</v>
      </c>
      <c r="B5331" t="s">
        <v>147</v>
      </c>
      <c r="C5331" t="s">
        <v>9</v>
      </c>
      <c r="D5331">
        <v>3</v>
      </c>
      <c r="E5331">
        <v>7.2380952380952399</v>
      </c>
      <c r="F5331">
        <v>-4.2380952380952399</v>
      </c>
      <c r="G5331">
        <v>-0.58552631578947401</v>
      </c>
      <c r="H5331" t="s">
        <v>82</v>
      </c>
    </row>
    <row r="5332" spans="1:8" x14ac:dyDescent="0.25">
      <c r="A5332" s="1">
        <v>43952</v>
      </c>
      <c r="B5332" t="s">
        <v>147</v>
      </c>
      <c r="C5332" t="s">
        <v>10</v>
      </c>
      <c r="D5332">
        <v>21</v>
      </c>
      <c r="E5332">
        <v>28.047619047619001</v>
      </c>
      <c r="F5332">
        <v>-7.0476190476190501</v>
      </c>
      <c r="G5332">
        <v>-0.251273344651952</v>
      </c>
      <c r="H5332" t="s">
        <v>82</v>
      </c>
    </row>
    <row r="5333" spans="1:8" x14ac:dyDescent="0.25">
      <c r="A5333" s="1">
        <v>43952</v>
      </c>
      <c r="B5333" t="s">
        <v>147</v>
      </c>
      <c r="C5333" t="s">
        <v>11</v>
      </c>
      <c r="D5333">
        <v>6</v>
      </c>
      <c r="E5333">
        <v>16.285714285714299</v>
      </c>
      <c r="F5333">
        <v>-10.285714285714301</v>
      </c>
      <c r="G5333">
        <v>-0.63157894736842102</v>
      </c>
      <c r="H5333" t="s">
        <v>82</v>
      </c>
    </row>
    <row r="5334" spans="1:8" x14ac:dyDescent="0.25">
      <c r="A5334" s="1">
        <v>43952</v>
      </c>
      <c r="B5334" t="s">
        <v>147</v>
      </c>
      <c r="C5334" t="s">
        <v>12</v>
      </c>
      <c r="D5334">
        <v>16</v>
      </c>
      <c r="E5334">
        <v>33.476190476190503</v>
      </c>
      <c r="F5334">
        <v>-17.476190476190499</v>
      </c>
      <c r="G5334">
        <v>-0.52204836415362699</v>
      </c>
      <c r="H5334" t="s">
        <v>82</v>
      </c>
    </row>
    <row r="5335" spans="1:8" x14ac:dyDescent="0.25">
      <c r="A5335" s="1">
        <v>43952</v>
      </c>
      <c r="B5335" t="s">
        <v>147</v>
      </c>
      <c r="C5335" t="s">
        <v>13</v>
      </c>
      <c r="D5335">
        <v>56</v>
      </c>
      <c r="E5335">
        <v>56.095238095238102</v>
      </c>
      <c r="F5335">
        <v>-9.52380952380949E-2</v>
      </c>
      <c r="G5335">
        <v>-1.6977928692699399E-3</v>
      </c>
      <c r="H5335" t="s">
        <v>82</v>
      </c>
    </row>
    <row r="5336" spans="1:8" x14ac:dyDescent="0.25">
      <c r="A5336" s="1">
        <v>43952</v>
      </c>
      <c r="B5336" t="s">
        <v>148</v>
      </c>
      <c r="C5336" t="s">
        <v>9</v>
      </c>
      <c r="D5336">
        <v>121</v>
      </c>
      <c r="E5336">
        <v>185.47619047619</v>
      </c>
      <c r="F5336">
        <v>-64.476190476190496</v>
      </c>
      <c r="G5336">
        <v>-0.34762516046213099</v>
      </c>
      <c r="H5336" t="s">
        <v>82</v>
      </c>
    </row>
    <row r="5337" spans="1:8" x14ac:dyDescent="0.25">
      <c r="A5337" s="1">
        <v>43952</v>
      </c>
      <c r="B5337" t="s">
        <v>148</v>
      </c>
      <c r="C5337" t="s">
        <v>10</v>
      </c>
      <c r="D5337">
        <v>19</v>
      </c>
      <c r="E5337">
        <v>38.904761904761898</v>
      </c>
      <c r="F5337">
        <v>-19.904761904761902</v>
      </c>
      <c r="G5337">
        <v>-0.51162790697674398</v>
      </c>
      <c r="H5337" t="s">
        <v>82</v>
      </c>
    </row>
    <row r="5338" spans="1:8" x14ac:dyDescent="0.25">
      <c r="A5338" s="1">
        <v>43952</v>
      </c>
      <c r="B5338" t="s">
        <v>148</v>
      </c>
      <c r="C5338" t="s">
        <v>11</v>
      </c>
      <c r="D5338">
        <v>84</v>
      </c>
      <c r="E5338">
        <v>97.714285714285694</v>
      </c>
      <c r="F5338">
        <v>-13.714285714285699</v>
      </c>
      <c r="G5338">
        <v>-0.140350877192982</v>
      </c>
      <c r="H5338" t="s">
        <v>82</v>
      </c>
    </row>
    <row r="5339" spans="1:8" x14ac:dyDescent="0.25">
      <c r="A5339" s="1">
        <v>43952</v>
      </c>
      <c r="B5339" t="s">
        <v>148</v>
      </c>
      <c r="C5339" t="s">
        <v>12</v>
      </c>
      <c r="D5339">
        <v>59</v>
      </c>
      <c r="E5339">
        <v>62.428571428571402</v>
      </c>
      <c r="F5339">
        <v>-3.4285714285714302</v>
      </c>
      <c r="G5339">
        <v>-5.4919908466819302E-2</v>
      </c>
      <c r="H5339" t="s">
        <v>82</v>
      </c>
    </row>
    <row r="5340" spans="1:8" x14ac:dyDescent="0.25">
      <c r="A5340" s="1">
        <v>43952</v>
      </c>
      <c r="B5340" t="s">
        <v>148</v>
      </c>
      <c r="C5340" t="s">
        <v>13</v>
      </c>
      <c r="D5340">
        <v>176</v>
      </c>
      <c r="E5340">
        <v>266</v>
      </c>
      <c r="F5340">
        <v>-90</v>
      </c>
      <c r="G5340">
        <v>-0.33834586466165401</v>
      </c>
      <c r="H5340" t="s">
        <v>82</v>
      </c>
    </row>
    <row r="5341" spans="1:8" x14ac:dyDescent="0.25">
      <c r="A5341" s="1">
        <v>43952</v>
      </c>
      <c r="B5341" t="s">
        <v>91</v>
      </c>
      <c r="C5341" t="s">
        <v>9</v>
      </c>
      <c r="D5341">
        <v>312</v>
      </c>
      <c r="E5341">
        <v>494.90476190476198</v>
      </c>
      <c r="F5341">
        <v>-182.90476190476201</v>
      </c>
      <c r="G5341">
        <v>-0.36957567593572599</v>
      </c>
      <c r="H5341" t="s">
        <v>82</v>
      </c>
    </row>
    <row r="5342" spans="1:8" x14ac:dyDescent="0.25">
      <c r="A5342" s="1">
        <v>43952</v>
      </c>
      <c r="B5342" t="s">
        <v>91</v>
      </c>
      <c r="C5342" t="s">
        <v>10</v>
      </c>
      <c r="D5342">
        <v>128</v>
      </c>
      <c r="E5342">
        <v>215.333333333333</v>
      </c>
      <c r="F5342">
        <v>-87.3333333333333</v>
      </c>
      <c r="G5342">
        <v>-0.40557275541795701</v>
      </c>
      <c r="H5342" t="s">
        <v>82</v>
      </c>
    </row>
    <row r="5343" spans="1:8" x14ac:dyDescent="0.25">
      <c r="A5343" s="1">
        <v>43952</v>
      </c>
      <c r="B5343" t="s">
        <v>91</v>
      </c>
      <c r="C5343" t="s">
        <v>11</v>
      </c>
      <c r="D5343">
        <v>374</v>
      </c>
      <c r="E5343">
        <v>596.23809523809496</v>
      </c>
      <c r="F5343">
        <v>-222.23809523809501</v>
      </c>
      <c r="G5343">
        <v>-0.37273380720389798</v>
      </c>
      <c r="H5343" t="s">
        <v>82</v>
      </c>
    </row>
    <row r="5344" spans="1:8" x14ac:dyDescent="0.25">
      <c r="A5344" s="1">
        <v>43952</v>
      </c>
      <c r="B5344" t="s">
        <v>91</v>
      </c>
      <c r="C5344" t="s">
        <v>12</v>
      </c>
      <c r="D5344">
        <v>1043</v>
      </c>
      <c r="E5344">
        <v>1224.1428571428601</v>
      </c>
      <c r="F5344">
        <v>-181.142857142857</v>
      </c>
      <c r="G5344">
        <v>-0.147975259656903</v>
      </c>
      <c r="H5344" t="s">
        <v>82</v>
      </c>
    </row>
    <row r="5345" spans="1:8" x14ac:dyDescent="0.25">
      <c r="A5345" s="1">
        <v>43952</v>
      </c>
      <c r="B5345" t="s">
        <v>91</v>
      </c>
      <c r="C5345" t="s">
        <v>13</v>
      </c>
      <c r="D5345">
        <v>252</v>
      </c>
      <c r="E5345">
        <v>296.76190476190499</v>
      </c>
      <c r="F5345">
        <v>-44.761904761904802</v>
      </c>
      <c r="G5345">
        <v>-0.15083440308087301</v>
      </c>
      <c r="H5345" t="s">
        <v>82</v>
      </c>
    </row>
    <row r="5346" spans="1:8" x14ac:dyDescent="0.25">
      <c r="A5346" s="1">
        <v>43952</v>
      </c>
      <c r="B5346" t="s">
        <v>92</v>
      </c>
      <c r="C5346" t="s">
        <v>9</v>
      </c>
      <c r="D5346">
        <v>256</v>
      </c>
      <c r="E5346">
        <v>524.76190476190504</v>
      </c>
      <c r="F5346">
        <v>-268.76190476190499</v>
      </c>
      <c r="G5346">
        <v>-0.51215970961887503</v>
      </c>
      <c r="H5346" t="s">
        <v>82</v>
      </c>
    </row>
    <row r="5347" spans="1:8" x14ac:dyDescent="0.25">
      <c r="A5347" s="1">
        <v>43952</v>
      </c>
      <c r="B5347" t="s">
        <v>92</v>
      </c>
      <c r="C5347" t="s">
        <v>10</v>
      </c>
      <c r="D5347">
        <v>154</v>
      </c>
      <c r="E5347">
        <v>254.23809523809501</v>
      </c>
      <c r="F5347">
        <v>-100.238095238095</v>
      </c>
      <c r="G5347">
        <v>-0.39426858962352501</v>
      </c>
      <c r="H5347" t="s">
        <v>82</v>
      </c>
    </row>
    <row r="5348" spans="1:8" x14ac:dyDescent="0.25">
      <c r="A5348" s="1">
        <v>43952</v>
      </c>
      <c r="B5348" t="s">
        <v>92</v>
      </c>
      <c r="C5348" t="s">
        <v>11</v>
      </c>
      <c r="D5348">
        <v>28</v>
      </c>
      <c r="E5348">
        <v>41.619047619047599</v>
      </c>
      <c r="F5348">
        <v>-13.619047619047601</v>
      </c>
      <c r="G5348">
        <v>-0.32723112128146498</v>
      </c>
      <c r="H5348" t="s">
        <v>82</v>
      </c>
    </row>
    <row r="5349" spans="1:8" x14ac:dyDescent="0.25">
      <c r="A5349" s="1">
        <v>43952</v>
      </c>
      <c r="B5349" t="s">
        <v>92</v>
      </c>
      <c r="C5349" t="s">
        <v>12</v>
      </c>
      <c r="D5349">
        <v>8</v>
      </c>
      <c r="E5349">
        <v>9.0476190476190492</v>
      </c>
      <c r="F5349">
        <v>-1.0476190476190499</v>
      </c>
      <c r="G5349">
        <v>-0.115789473684211</v>
      </c>
      <c r="H5349" t="s">
        <v>82</v>
      </c>
    </row>
    <row r="5350" spans="1:8" x14ac:dyDescent="0.25">
      <c r="A5350" s="1">
        <v>43952</v>
      </c>
      <c r="B5350" t="s">
        <v>92</v>
      </c>
      <c r="C5350" t="s">
        <v>13</v>
      </c>
      <c r="D5350">
        <v>170</v>
      </c>
      <c r="E5350">
        <v>281.38095238095201</v>
      </c>
      <c r="F5350">
        <v>-111.380952380952</v>
      </c>
      <c r="G5350">
        <v>-0.3958368590286</v>
      </c>
      <c r="H5350" t="s">
        <v>82</v>
      </c>
    </row>
    <row r="5351" spans="1:8" x14ac:dyDescent="0.25">
      <c r="A5351" s="1">
        <v>43952</v>
      </c>
      <c r="B5351" t="s">
        <v>155</v>
      </c>
      <c r="C5351" t="s">
        <v>9</v>
      </c>
      <c r="D5351">
        <v>42</v>
      </c>
      <c r="E5351">
        <v>60.619047619047599</v>
      </c>
      <c r="F5351">
        <v>-18.619047619047599</v>
      </c>
      <c r="G5351">
        <v>-0.30714846818538899</v>
      </c>
      <c r="H5351" t="s">
        <v>82</v>
      </c>
    </row>
    <row r="5352" spans="1:8" x14ac:dyDescent="0.25">
      <c r="A5352" s="1">
        <v>43952</v>
      </c>
      <c r="B5352" t="s">
        <v>155</v>
      </c>
      <c r="C5352" t="s">
        <v>10</v>
      </c>
      <c r="D5352">
        <v>27</v>
      </c>
      <c r="E5352">
        <v>39.809523809523803</v>
      </c>
      <c r="F5352">
        <v>-12.8095238095238</v>
      </c>
      <c r="G5352">
        <v>-0.32177033492822998</v>
      </c>
      <c r="H5352" t="s">
        <v>82</v>
      </c>
    </row>
    <row r="5353" spans="1:8" x14ac:dyDescent="0.25">
      <c r="A5353" s="1">
        <v>43952</v>
      </c>
      <c r="B5353" t="s">
        <v>155</v>
      </c>
      <c r="C5353" t="s">
        <v>11</v>
      </c>
      <c r="D5353">
        <v>52</v>
      </c>
      <c r="E5353">
        <v>66.952380952380906</v>
      </c>
      <c r="F5353">
        <v>-14.952380952380899</v>
      </c>
      <c r="G5353">
        <v>-0.22332859174964401</v>
      </c>
      <c r="H5353" t="s">
        <v>82</v>
      </c>
    </row>
    <row r="5354" spans="1:8" x14ac:dyDescent="0.25">
      <c r="A5354" s="1">
        <v>43952</v>
      </c>
      <c r="B5354" t="s">
        <v>155</v>
      </c>
      <c r="C5354" t="s">
        <v>12</v>
      </c>
      <c r="D5354">
        <v>134</v>
      </c>
      <c r="E5354">
        <v>196.333333333333</v>
      </c>
      <c r="F5354">
        <v>-62.3333333333333</v>
      </c>
      <c r="G5354">
        <v>-0.31748726655348097</v>
      </c>
      <c r="H5354" t="s">
        <v>82</v>
      </c>
    </row>
    <row r="5355" spans="1:8" x14ac:dyDescent="0.25">
      <c r="A5355" s="1">
        <v>43952</v>
      </c>
      <c r="B5355" t="s">
        <v>155</v>
      </c>
      <c r="C5355" t="s">
        <v>13</v>
      </c>
      <c r="D5355">
        <v>365</v>
      </c>
      <c r="E5355">
        <v>420.71428571428601</v>
      </c>
      <c r="F5355">
        <v>-55.714285714285701</v>
      </c>
      <c r="G5355">
        <v>-0.132427843803056</v>
      </c>
      <c r="H5355" t="s">
        <v>82</v>
      </c>
    </row>
    <row r="5356" spans="1:8" x14ac:dyDescent="0.25">
      <c r="A5356" s="1">
        <v>43952</v>
      </c>
      <c r="B5356" t="s">
        <v>156</v>
      </c>
      <c r="C5356" t="s">
        <v>9</v>
      </c>
      <c r="D5356">
        <v>15</v>
      </c>
      <c r="E5356">
        <v>28.952380952380999</v>
      </c>
      <c r="F5356">
        <v>-13.952380952381001</v>
      </c>
      <c r="G5356">
        <v>-0.48190789473684198</v>
      </c>
      <c r="H5356" t="s">
        <v>82</v>
      </c>
    </row>
    <row r="5357" spans="1:8" x14ac:dyDescent="0.25">
      <c r="A5357" s="1">
        <v>43952</v>
      </c>
      <c r="B5357" t="s">
        <v>156</v>
      </c>
      <c r="C5357" t="s">
        <v>10</v>
      </c>
      <c r="D5357">
        <v>57</v>
      </c>
      <c r="E5357">
        <v>80.523809523809504</v>
      </c>
      <c r="F5357">
        <v>-23.523809523809501</v>
      </c>
      <c r="G5357">
        <v>-0.29213483146067398</v>
      </c>
      <c r="H5357" t="s">
        <v>82</v>
      </c>
    </row>
    <row r="5358" spans="1:8" x14ac:dyDescent="0.25">
      <c r="A5358" s="1">
        <v>43952</v>
      </c>
      <c r="B5358" t="s">
        <v>156</v>
      </c>
      <c r="C5358" t="s">
        <v>11</v>
      </c>
      <c r="D5358">
        <v>98</v>
      </c>
      <c r="E5358">
        <v>166.47619047619</v>
      </c>
      <c r="F5358">
        <v>-68.476190476190496</v>
      </c>
      <c r="G5358">
        <v>-0.411327231121282</v>
      </c>
      <c r="H5358" t="s">
        <v>82</v>
      </c>
    </row>
    <row r="5359" spans="1:8" x14ac:dyDescent="0.25">
      <c r="A5359" s="1">
        <v>43952</v>
      </c>
      <c r="B5359" t="s">
        <v>156</v>
      </c>
      <c r="C5359" t="s">
        <v>12</v>
      </c>
      <c r="D5359">
        <v>173</v>
      </c>
      <c r="E5359">
        <v>191.80952380952399</v>
      </c>
      <c r="F5359">
        <v>-18.8095238095238</v>
      </c>
      <c r="G5359">
        <v>-9.8063555114200701E-2</v>
      </c>
      <c r="H5359" t="s">
        <v>82</v>
      </c>
    </row>
    <row r="5360" spans="1:8" x14ac:dyDescent="0.25">
      <c r="A5360" s="1">
        <v>43952</v>
      </c>
      <c r="B5360" t="s">
        <v>156</v>
      </c>
      <c r="C5360" t="s">
        <v>13</v>
      </c>
      <c r="D5360">
        <v>161</v>
      </c>
      <c r="E5360">
        <v>183.666666666667</v>
      </c>
      <c r="F5360">
        <v>-22.6666666666667</v>
      </c>
      <c r="G5360">
        <v>-0.123411978221416</v>
      </c>
      <c r="H5360" t="s">
        <v>82</v>
      </c>
    </row>
    <row r="5361" spans="1:8" x14ac:dyDescent="0.25">
      <c r="A5361" s="1">
        <v>43952</v>
      </c>
      <c r="B5361" t="s">
        <v>93</v>
      </c>
      <c r="C5361" t="s">
        <v>9</v>
      </c>
      <c r="D5361">
        <v>33</v>
      </c>
      <c r="E5361">
        <v>47.952380952380999</v>
      </c>
      <c r="F5361">
        <v>-14.952380952381001</v>
      </c>
      <c r="G5361">
        <v>-0.311817279046673</v>
      </c>
      <c r="H5361" t="s">
        <v>82</v>
      </c>
    </row>
    <row r="5362" spans="1:8" x14ac:dyDescent="0.25">
      <c r="A5362" s="1">
        <v>43952</v>
      </c>
      <c r="B5362" t="s">
        <v>93</v>
      </c>
      <c r="C5362" t="s">
        <v>10</v>
      </c>
      <c r="D5362">
        <v>78</v>
      </c>
      <c r="E5362">
        <v>135.71428571428601</v>
      </c>
      <c r="F5362">
        <v>-57.714285714285701</v>
      </c>
      <c r="G5362">
        <v>-0.42526315789473701</v>
      </c>
      <c r="H5362" t="s">
        <v>82</v>
      </c>
    </row>
    <row r="5363" spans="1:8" x14ac:dyDescent="0.25">
      <c r="A5363" s="1">
        <v>43952</v>
      </c>
      <c r="B5363" t="s">
        <v>93</v>
      </c>
      <c r="C5363" t="s">
        <v>11</v>
      </c>
      <c r="D5363">
        <v>116</v>
      </c>
      <c r="E5363">
        <v>197.23809523809501</v>
      </c>
      <c r="F5363">
        <v>-81.238095238095198</v>
      </c>
      <c r="G5363">
        <v>-0.41187831965234201</v>
      </c>
      <c r="H5363" t="s">
        <v>82</v>
      </c>
    </row>
    <row r="5364" spans="1:8" x14ac:dyDescent="0.25">
      <c r="A5364" s="1">
        <v>43952</v>
      </c>
      <c r="B5364" t="s">
        <v>93</v>
      </c>
      <c r="C5364" t="s">
        <v>12</v>
      </c>
      <c r="D5364">
        <v>253</v>
      </c>
      <c r="E5364">
        <v>287.71428571428601</v>
      </c>
      <c r="F5364">
        <v>-34.714285714285701</v>
      </c>
      <c r="G5364">
        <v>-0.120655412115194</v>
      </c>
      <c r="H5364" t="s">
        <v>82</v>
      </c>
    </row>
    <row r="5365" spans="1:8" x14ac:dyDescent="0.25">
      <c r="A5365" s="1">
        <v>43952</v>
      </c>
      <c r="B5365" t="s">
        <v>93</v>
      </c>
      <c r="C5365" t="s">
        <v>13</v>
      </c>
      <c r="D5365">
        <v>254</v>
      </c>
      <c r="E5365">
        <v>312.142857142857</v>
      </c>
      <c r="F5365">
        <v>-58.142857142857203</v>
      </c>
      <c r="G5365">
        <v>-0.186270022883295</v>
      </c>
      <c r="H5365" t="s">
        <v>82</v>
      </c>
    </row>
    <row r="5366" spans="1:8" x14ac:dyDescent="0.25">
      <c r="A5366" s="1">
        <v>43952</v>
      </c>
      <c r="B5366" t="s">
        <v>157</v>
      </c>
      <c r="C5366" t="s">
        <v>9</v>
      </c>
      <c r="D5366">
        <v>68</v>
      </c>
      <c r="E5366">
        <v>97.714285714285694</v>
      </c>
      <c r="F5366">
        <v>-29.714285714285701</v>
      </c>
      <c r="G5366">
        <v>-0.30409356725146203</v>
      </c>
      <c r="H5366" t="s">
        <v>82</v>
      </c>
    </row>
    <row r="5367" spans="1:8" x14ac:dyDescent="0.25">
      <c r="A5367" s="1">
        <v>43952</v>
      </c>
      <c r="B5367" t="s">
        <v>157</v>
      </c>
      <c r="C5367" t="s">
        <v>10</v>
      </c>
      <c r="D5367">
        <v>12</v>
      </c>
      <c r="E5367">
        <v>21.714285714285701</v>
      </c>
      <c r="F5367">
        <v>-9.7142857142857206</v>
      </c>
      <c r="G5367">
        <v>-0.44736842105263203</v>
      </c>
      <c r="H5367" t="s">
        <v>82</v>
      </c>
    </row>
    <row r="5368" spans="1:8" x14ac:dyDescent="0.25">
      <c r="A5368" s="1">
        <v>43952</v>
      </c>
      <c r="B5368" t="s">
        <v>157</v>
      </c>
      <c r="C5368" t="s">
        <v>11</v>
      </c>
      <c r="D5368">
        <v>76</v>
      </c>
      <c r="E5368">
        <v>95.904761904761898</v>
      </c>
      <c r="F5368">
        <v>-19.904761904761902</v>
      </c>
      <c r="G5368">
        <v>-0.20754716981132099</v>
      </c>
      <c r="H5368" t="s">
        <v>82</v>
      </c>
    </row>
    <row r="5369" spans="1:8" x14ac:dyDescent="0.25">
      <c r="A5369" s="1">
        <v>43952</v>
      </c>
      <c r="B5369" t="s">
        <v>157</v>
      </c>
      <c r="C5369" t="s">
        <v>12</v>
      </c>
      <c r="D5369">
        <v>48</v>
      </c>
      <c r="E5369">
        <v>52.476190476190503</v>
      </c>
      <c r="F5369">
        <v>-4.4761904761904701</v>
      </c>
      <c r="G5369">
        <v>-8.5299455535390201E-2</v>
      </c>
      <c r="H5369" t="s">
        <v>82</v>
      </c>
    </row>
    <row r="5370" spans="1:8" x14ac:dyDescent="0.25">
      <c r="A5370" s="1">
        <v>43952</v>
      </c>
      <c r="B5370" t="s">
        <v>157</v>
      </c>
      <c r="C5370" t="s">
        <v>13</v>
      </c>
      <c r="D5370">
        <v>128</v>
      </c>
      <c r="E5370">
        <v>133.90476190476201</v>
      </c>
      <c r="F5370">
        <v>-5.9047619047618998</v>
      </c>
      <c r="G5370">
        <v>-4.4096728307254598E-2</v>
      </c>
      <c r="H5370" t="s">
        <v>82</v>
      </c>
    </row>
    <row r="5371" spans="1:8" x14ac:dyDescent="0.25">
      <c r="A5371" s="1">
        <v>43952</v>
      </c>
      <c r="B5371" t="s">
        <v>158</v>
      </c>
      <c r="C5371" t="s">
        <v>9</v>
      </c>
      <c r="D5371">
        <v>34</v>
      </c>
      <c r="E5371">
        <v>33.476190476190503</v>
      </c>
      <c r="F5371">
        <v>0.52380952380952595</v>
      </c>
      <c r="G5371">
        <v>1.5647226173542E-2</v>
      </c>
      <c r="H5371" t="s">
        <v>82</v>
      </c>
    </row>
    <row r="5372" spans="1:8" x14ac:dyDescent="0.25">
      <c r="A5372" s="1">
        <v>43952</v>
      </c>
      <c r="B5372" t="s">
        <v>158</v>
      </c>
      <c r="C5372" t="s">
        <v>10</v>
      </c>
      <c r="D5372">
        <v>56</v>
      </c>
      <c r="E5372">
        <v>51.571428571428598</v>
      </c>
      <c r="F5372">
        <v>4.4285714285714297</v>
      </c>
      <c r="G5372">
        <v>8.5872576177285401E-2</v>
      </c>
      <c r="H5372" t="s">
        <v>82</v>
      </c>
    </row>
    <row r="5373" spans="1:8" x14ac:dyDescent="0.25">
      <c r="A5373" s="1">
        <v>43952</v>
      </c>
      <c r="B5373" t="s">
        <v>158</v>
      </c>
      <c r="C5373" t="s">
        <v>11</v>
      </c>
      <c r="D5373">
        <v>67</v>
      </c>
      <c r="E5373">
        <v>72.380952380952394</v>
      </c>
      <c r="F5373">
        <v>-5.3809523809523796</v>
      </c>
      <c r="G5373">
        <v>-7.4342105263157904E-2</v>
      </c>
      <c r="H5373" t="s">
        <v>82</v>
      </c>
    </row>
    <row r="5374" spans="1:8" x14ac:dyDescent="0.25">
      <c r="A5374" s="1">
        <v>43952</v>
      </c>
      <c r="B5374" t="s">
        <v>158</v>
      </c>
      <c r="C5374" t="s">
        <v>12</v>
      </c>
      <c r="D5374">
        <v>209</v>
      </c>
      <c r="E5374">
        <v>197.23809523809501</v>
      </c>
      <c r="F5374">
        <v>11.7619047619048</v>
      </c>
      <c r="G5374">
        <v>5.9633027522935797E-2</v>
      </c>
      <c r="H5374" t="s">
        <v>82</v>
      </c>
    </row>
    <row r="5375" spans="1:8" x14ac:dyDescent="0.25">
      <c r="A5375" s="1">
        <v>43952</v>
      </c>
      <c r="B5375" t="s">
        <v>158</v>
      </c>
      <c r="C5375" t="s">
        <v>13</v>
      </c>
      <c r="D5375">
        <v>281</v>
      </c>
      <c r="E5375">
        <v>280.47619047619003</v>
      </c>
      <c r="F5375">
        <v>0.52380952380951795</v>
      </c>
      <c r="G5375">
        <v>1.8675721561969201E-3</v>
      </c>
      <c r="H5375" t="s">
        <v>82</v>
      </c>
    </row>
    <row r="5376" spans="1:8" x14ac:dyDescent="0.25">
      <c r="A5376" s="1">
        <v>43952</v>
      </c>
      <c r="B5376" t="s">
        <v>94</v>
      </c>
      <c r="C5376" t="s">
        <v>9</v>
      </c>
      <c r="D5376">
        <v>320</v>
      </c>
      <c r="E5376">
        <v>896.61904761904805</v>
      </c>
      <c r="F5376">
        <v>-576.61904761904805</v>
      </c>
      <c r="G5376">
        <v>-0.643103722980509</v>
      </c>
      <c r="H5376" t="s">
        <v>82</v>
      </c>
    </row>
    <row r="5377" spans="1:8" x14ac:dyDescent="0.25">
      <c r="A5377" s="1">
        <v>43952</v>
      </c>
      <c r="B5377" t="s">
        <v>94</v>
      </c>
      <c r="C5377" t="s">
        <v>10</v>
      </c>
      <c r="D5377">
        <v>126</v>
      </c>
      <c r="E5377">
        <v>405.33333333333297</v>
      </c>
      <c r="F5377">
        <v>-279.33333333333297</v>
      </c>
      <c r="G5377">
        <v>-0.68914473684210498</v>
      </c>
      <c r="H5377" t="s">
        <v>82</v>
      </c>
    </row>
    <row r="5378" spans="1:8" x14ac:dyDescent="0.25">
      <c r="A5378" s="1">
        <v>43952</v>
      </c>
      <c r="B5378" t="s">
        <v>94</v>
      </c>
      <c r="C5378" t="s">
        <v>11</v>
      </c>
      <c r="D5378">
        <v>279</v>
      </c>
      <c r="E5378">
        <v>735.57142857142901</v>
      </c>
      <c r="F5378">
        <v>-456.57142857142901</v>
      </c>
      <c r="G5378">
        <v>-0.62070304913575403</v>
      </c>
      <c r="H5378" t="s">
        <v>82</v>
      </c>
    </row>
    <row r="5379" spans="1:8" x14ac:dyDescent="0.25">
      <c r="A5379" s="1">
        <v>43952</v>
      </c>
      <c r="B5379" t="s">
        <v>94</v>
      </c>
      <c r="C5379" t="s">
        <v>12</v>
      </c>
      <c r="D5379">
        <v>254</v>
      </c>
      <c r="E5379">
        <v>408.04761904761898</v>
      </c>
      <c r="F5379">
        <v>-154.04761904761901</v>
      </c>
      <c r="G5379">
        <v>-0.37752363169564701</v>
      </c>
      <c r="H5379" t="s">
        <v>82</v>
      </c>
    </row>
    <row r="5380" spans="1:8" x14ac:dyDescent="0.25">
      <c r="A5380" s="1">
        <v>43952</v>
      </c>
      <c r="B5380" t="s">
        <v>94</v>
      </c>
      <c r="C5380" t="s">
        <v>13</v>
      </c>
      <c r="D5380">
        <v>433</v>
      </c>
      <c r="E5380">
        <v>902.95238095238096</v>
      </c>
      <c r="F5380">
        <v>-469.95238095238102</v>
      </c>
      <c r="G5380">
        <v>-0.52046197658474802</v>
      </c>
      <c r="H5380" t="s">
        <v>82</v>
      </c>
    </row>
    <row r="5381" spans="1:8" x14ac:dyDescent="0.25">
      <c r="A5381" s="1">
        <v>43952</v>
      </c>
      <c r="B5381" t="s">
        <v>159</v>
      </c>
      <c r="C5381" t="s">
        <v>9</v>
      </c>
      <c r="D5381">
        <v>18</v>
      </c>
      <c r="E5381">
        <v>19</v>
      </c>
      <c r="F5381">
        <v>-1</v>
      </c>
      <c r="G5381">
        <v>-5.2631578947368397E-2</v>
      </c>
      <c r="H5381" t="s">
        <v>82</v>
      </c>
    </row>
    <row r="5382" spans="1:8" x14ac:dyDescent="0.25">
      <c r="A5382" s="1">
        <v>43952</v>
      </c>
      <c r="B5382" t="s">
        <v>159</v>
      </c>
      <c r="C5382" t="s">
        <v>10</v>
      </c>
      <c r="D5382">
        <v>21</v>
      </c>
      <c r="E5382">
        <v>55.190476190476197</v>
      </c>
      <c r="F5382">
        <v>-34.190476190476197</v>
      </c>
      <c r="G5382">
        <v>-0.61949956859361499</v>
      </c>
      <c r="H5382" t="s">
        <v>82</v>
      </c>
    </row>
    <row r="5383" spans="1:8" x14ac:dyDescent="0.25">
      <c r="A5383" s="1">
        <v>43952</v>
      </c>
      <c r="B5383" t="s">
        <v>159</v>
      </c>
      <c r="C5383" t="s">
        <v>11</v>
      </c>
      <c r="D5383">
        <v>18</v>
      </c>
      <c r="E5383">
        <v>30.761904761904798</v>
      </c>
      <c r="F5383">
        <v>-12.7619047619048</v>
      </c>
      <c r="G5383">
        <v>-0.41486068111455099</v>
      </c>
      <c r="H5383" t="s">
        <v>82</v>
      </c>
    </row>
    <row r="5384" spans="1:8" x14ac:dyDescent="0.25">
      <c r="A5384" s="1">
        <v>43952</v>
      </c>
      <c r="B5384" t="s">
        <v>159</v>
      </c>
      <c r="C5384" t="s">
        <v>12</v>
      </c>
      <c r="D5384">
        <v>80</v>
      </c>
      <c r="E5384">
        <v>95.904761904761898</v>
      </c>
      <c r="F5384">
        <v>-15.9047619047619</v>
      </c>
      <c r="G5384">
        <v>-0.16583912611717999</v>
      </c>
      <c r="H5384" t="s">
        <v>82</v>
      </c>
    </row>
    <row r="5385" spans="1:8" x14ac:dyDescent="0.25">
      <c r="A5385" s="1">
        <v>43952</v>
      </c>
      <c r="B5385" t="s">
        <v>159</v>
      </c>
      <c r="C5385" t="s">
        <v>13</v>
      </c>
      <c r="D5385">
        <v>93</v>
      </c>
      <c r="E5385">
        <v>128.47619047619</v>
      </c>
      <c r="F5385">
        <v>-35.476190476190503</v>
      </c>
      <c r="G5385">
        <v>-0.27613046701260202</v>
      </c>
      <c r="H5385" t="s">
        <v>82</v>
      </c>
    </row>
    <row r="5386" spans="1:8" x14ac:dyDescent="0.25">
      <c r="A5386" s="1">
        <v>43952</v>
      </c>
      <c r="B5386" t="s">
        <v>95</v>
      </c>
      <c r="C5386" t="s">
        <v>9</v>
      </c>
      <c r="D5386">
        <v>34</v>
      </c>
      <c r="E5386">
        <v>33.476190476190503</v>
      </c>
      <c r="F5386">
        <v>0.52380952380952595</v>
      </c>
      <c r="G5386">
        <v>1.5647226173542E-2</v>
      </c>
      <c r="H5386" t="s">
        <v>82</v>
      </c>
    </row>
    <row r="5387" spans="1:8" x14ac:dyDescent="0.25">
      <c r="A5387" s="1">
        <v>43952</v>
      </c>
      <c r="B5387" t="s">
        <v>95</v>
      </c>
      <c r="C5387" t="s">
        <v>10</v>
      </c>
      <c r="D5387">
        <v>56</v>
      </c>
      <c r="E5387">
        <v>51.571428571428598</v>
      </c>
      <c r="F5387">
        <v>4.4285714285714297</v>
      </c>
      <c r="G5387">
        <v>8.5872576177285401E-2</v>
      </c>
      <c r="H5387" t="s">
        <v>82</v>
      </c>
    </row>
    <row r="5388" spans="1:8" x14ac:dyDescent="0.25">
      <c r="A5388" s="1">
        <v>43952</v>
      </c>
      <c r="B5388" t="s">
        <v>95</v>
      </c>
      <c r="C5388" t="s">
        <v>11</v>
      </c>
      <c r="D5388">
        <v>67</v>
      </c>
      <c r="E5388">
        <v>72.380952380952394</v>
      </c>
      <c r="F5388">
        <v>-5.3809523809523796</v>
      </c>
      <c r="G5388">
        <v>-7.4342105263157904E-2</v>
      </c>
      <c r="H5388" t="s">
        <v>82</v>
      </c>
    </row>
    <row r="5389" spans="1:8" x14ac:dyDescent="0.25">
      <c r="A5389" s="1">
        <v>43952</v>
      </c>
      <c r="B5389" t="s">
        <v>95</v>
      </c>
      <c r="C5389" t="s">
        <v>12</v>
      </c>
      <c r="D5389">
        <v>209</v>
      </c>
      <c r="E5389">
        <v>197.23809523809501</v>
      </c>
      <c r="F5389">
        <v>11.7619047619048</v>
      </c>
      <c r="G5389">
        <v>5.9633027522935797E-2</v>
      </c>
      <c r="H5389" t="s">
        <v>82</v>
      </c>
    </row>
    <row r="5390" spans="1:8" x14ac:dyDescent="0.25">
      <c r="A5390" s="1">
        <v>43952</v>
      </c>
      <c r="B5390" t="s">
        <v>95</v>
      </c>
      <c r="C5390" t="s">
        <v>13</v>
      </c>
      <c r="D5390">
        <v>281</v>
      </c>
      <c r="E5390">
        <v>280.47619047619003</v>
      </c>
      <c r="F5390">
        <v>0.52380952380951795</v>
      </c>
      <c r="G5390">
        <v>1.8675721561969201E-3</v>
      </c>
      <c r="H5390" t="s">
        <v>82</v>
      </c>
    </row>
    <row r="5391" spans="1:8" x14ac:dyDescent="0.25">
      <c r="A5391" s="1">
        <v>43952</v>
      </c>
      <c r="B5391" t="s">
        <v>96</v>
      </c>
      <c r="C5391" t="s">
        <v>9</v>
      </c>
      <c r="D5391">
        <v>249</v>
      </c>
      <c r="E5391">
        <v>373.66666666666703</v>
      </c>
      <c r="F5391">
        <v>-124.666666666667</v>
      </c>
      <c r="G5391">
        <v>-0.33363068688670799</v>
      </c>
      <c r="H5391" t="s">
        <v>82</v>
      </c>
    </row>
    <row r="5392" spans="1:8" x14ac:dyDescent="0.25">
      <c r="A5392" s="1">
        <v>43952</v>
      </c>
      <c r="B5392" t="s">
        <v>96</v>
      </c>
      <c r="C5392" t="s">
        <v>10</v>
      </c>
      <c r="D5392">
        <v>116</v>
      </c>
      <c r="E5392">
        <v>172.80952380952399</v>
      </c>
      <c r="F5392">
        <v>-56.809523809523803</v>
      </c>
      <c r="G5392">
        <v>-0.32874069991733301</v>
      </c>
      <c r="H5392" t="s">
        <v>82</v>
      </c>
    </row>
    <row r="5393" spans="1:8" x14ac:dyDescent="0.25">
      <c r="A5393" s="1">
        <v>43952</v>
      </c>
      <c r="B5393" t="s">
        <v>96</v>
      </c>
      <c r="C5393" t="s">
        <v>11</v>
      </c>
      <c r="D5393">
        <v>122</v>
      </c>
      <c r="E5393">
        <v>144.76190476190499</v>
      </c>
      <c r="F5393">
        <v>-22.761904761904798</v>
      </c>
      <c r="G5393">
        <v>-0.15723684210526301</v>
      </c>
      <c r="H5393" t="s">
        <v>82</v>
      </c>
    </row>
    <row r="5394" spans="1:8" x14ac:dyDescent="0.25">
      <c r="A5394" s="1">
        <v>43952</v>
      </c>
      <c r="B5394" t="s">
        <v>96</v>
      </c>
      <c r="C5394" t="s">
        <v>12</v>
      </c>
      <c r="D5394">
        <v>79</v>
      </c>
      <c r="E5394">
        <v>93.190476190476204</v>
      </c>
      <c r="F5394">
        <v>-14.1904761904762</v>
      </c>
      <c r="G5394">
        <v>-0.15227388860500801</v>
      </c>
      <c r="H5394" t="s">
        <v>82</v>
      </c>
    </row>
    <row r="5395" spans="1:8" x14ac:dyDescent="0.25">
      <c r="A5395" s="1">
        <v>43952</v>
      </c>
      <c r="B5395" t="s">
        <v>96</v>
      </c>
      <c r="C5395" t="s">
        <v>13</v>
      </c>
      <c r="D5395">
        <v>420</v>
      </c>
      <c r="E5395">
        <v>630.61904761904805</v>
      </c>
      <c r="F5395">
        <v>-210.61904761904799</v>
      </c>
      <c r="G5395">
        <v>-0.33398776712225298</v>
      </c>
      <c r="H5395" t="s">
        <v>82</v>
      </c>
    </row>
    <row r="5396" spans="1:8" x14ac:dyDescent="0.25">
      <c r="A5396" s="1">
        <v>43952</v>
      </c>
      <c r="B5396" t="s">
        <v>161</v>
      </c>
      <c r="C5396" t="s">
        <v>9</v>
      </c>
      <c r="D5396">
        <v>242</v>
      </c>
      <c r="E5396">
        <v>373.66666666666703</v>
      </c>
      <c r="F5396">
        <v>-131.666666666667</v>
      </c>
      <c r="G5396">
        <v>-0.35236396074933102</v>
      </c>
      <c r="H5396" t="s">
        <v>82</v>
      </c>
    </row>
    <row r="5397" spans="1:8" x14ac:dyDescent="0.25">
      <c r="A5397" s="1">
        <v>43952</v>
      </c>
      <c r="B5397" t="s">
        <v>161</v>
      </c>
      <c r="C5397" t="s">
        <v>10</v>
      </c>
      <c r="D5397">
        <v>25</v>
      </c>
      <c r="E5397">
        <v>36.190476190476197</v>
      </c>
      <c r="F5397">
        <v>-11.1904761904762</v>
      </c>
      <c r="G5397">
        <v>-0.30921052631578899</v>
      </c>
      <c r="H5397" t="s">
        <v>82</v>
      </c>
    </row>
    <row r="5398" spans="1:8" x14ac:dyDescent="0.25">
      <c r="A5398" s="1">
        <v>43952</v>
      </c>
      <c r="B5398" t="s">
        <v>161</v>
      </c>
      <c r="C5398" t="s">
        <v>11</v>
      </c>
      <c r="D5398">
        <v>44</v>
      </c>
      <c r="E5398">
        <v>55.190476190476197</v>
      </c>
      <c r="F5398">
        <v>-11.1904761904762</v>
      </c>
      <c r="G5398">
        <v>-0.20276100086281301</v>
      </c>
      <c r="H5398" t="s">
        <v>82</v>
      </c>
    </row>
    <row r="5399" spans="1:8" x14ac:dyDescent="0.25">
      <c r="A5399" s="1">
        <v>43952</v>
      </c>
      <c r="B5399" t="s">
        <v>161</v>
      </c>
      <c r="C5399" t="s">
        <v>12</v>
      </c>
      <c r="D5399">
        <v>30</v>
      </c>
      <c r="E5399">
        <v>36.190476190476197</v>
      </c>
      <c r="F5399">
        <v>-6.1904761904761898</v>
      </c>
      <c r="G5399">
        <v>-0.17105263157894701</v>
      </c>
      <c r="H5399" t="s">
        <v>82</v>
      </c>
    </row>
    <row r="5400" spans="1:8" x14ac:dyDescent="0.25">
      <c r="A5400" s="1">
        <v>43952</v>
      </c>
      <c r="B5400" t="s">
        <v>161</v>
      </c>
      <c r="C5400" t="s">
        <v>13</v>
      </c>
      <c r="D5400">
        <v>98</v>
      </c>
      <c r="E5400">
        <v>104.95238095238101</v>
      </c>
      <c r="F5400">
        <v>-6.9523809523809499</v>
      </c>
      <c r="G5400">
        <v>-6.6243194192377494E-2</v>
      </c>
      <c r="H5400" t="s">
        <v>82</v>
      </c>
    </row>
    <row r="5401" spans="1:8" x14ac:dyDescent="0.25">
      <c r="A5401" s="1">
        <v>43983</v>
      </c>
      <c r="B5401" t="s">
        <v>80</v>
      </c>
      <c r="C5401" t="s">
        <v>9</v>
      </c>
      <c r="D5401">
        <v>2810</v>
      </c>
      <c r="E5401">
        <v>4987.3999999999996</v>
      </c>
      <c r="F5401">
        <v>-2177.4</v>
      </c>
      <c r="G5401">
        <v>-0.43658018205878801</v>
      </c>
      <c r="H5401" t="s">
        <v>82</v>
      </c>
    </row>
    <row r="5402" spans="1:8" x14ac:dyDescent="0.25">
      <c r="A5402" s="1">
        <v>43983</v>
      </c>
      <c r="B5402" t="s">
        <v>80</v>
      </c>
      <c r="C5402" t="s">
        <v>10</v>
      </c>
      <c r="D5402">
        <v>2321</v>
      </c>
      <c r="E5402">
        <v>3434.2</v>
      </c>
      <c r="F5402">
        <v>-1113.2</v>
      </c>
      <c r="G5402">
        <v>-0.324151185137732</v>
      </c>
      <c r="H5402" t="s">
        <v>82</v>
      </c>
    </row>
    <row r="5403" spans="1:8" x14ac:dyDescent="0.25">
      <c r="A5403" s="1">
        <v>43983</v>
      </c>
      <c r="B5403" t="s">
        <v>80</v>
      </c>
      <c r="C5403" t="s">
        <v>11</v>
      </c>
      <c r="D5403">
        <v>2282</v>
      </c>
      <c r="E5403">
        <v>3377</v>
      </c>
      <c r="F5403">
        <v>-1095</v>
      </c>
      <c r="G5403">
        <v>-0.32425229493633401</v>
      </c>
      <c r="H5403" t="s">
        <v>82</v>
      </c>
    </row>
    <row r="5404" spans="1:8" x14ac:dyDescent="0.25">
      <c r="A5404" s="1">
        <v>43983</v>
      </c>
      <c r="B5404" t="s">
        <v>80</v>
      </c>
      <c r="C5404" t="s">
        <v>12</v>
      </c>
      <c r="D5404">
        <v>2990</v>
      </c>
      <c r="E5404">
        <v>3366</v>
      </c>
      <c r="F5404">
        <v>-376</v>
      </c>
      <c r="G5404">
        <v>-0.11170528817587699</v>
      </c>
      <c r="H5404" t="s">
        <v>82</v>
      </c>
    </row>
    <row r="5405" spans="1:8" x14ac:dyDescent="0.25">
      <c r="A5405" s="1">
        <v>43983</v>
      </c>
      <c r="B5405" t="s">
        <v>80</v>
      </c>
      <c r="C5405" t="s">
        <v>13</v>
      </c>
      <c r="D5405">
        <v>4073</v>
      </c>
      <c r="E5405">
        <v>5643</v>
      </c>
      <c r="F5405">
        <v>-1570</v>
      </c>
      <c r="G5405">
        <v>-0.27822080453659398</v>
      </c>
      <c r="H5405" t="s">
        <v>82</v>
      </c>
    </row>
    <row r="5406" spans="1:8" x14ac:dyDescent="0.25">
      <c r="A5406" s="1">
        <v>43983</v>
      </c>
      <c r="B5406" t="s">
        <v>145</v>
      </c>
      <c r="C5406" t="s">
        <v>9</v>
      </c>
      <c r="D5406">
        <v>145</v>
      </c>
      <c r="E5406">
        <v>214.5</v>
      </c>
      <c r="F5406">
        <v>-69.5</v>
      </c>
      <c r="G5406">
        <v>-0.32400932400932397</v>
      </c>
      <c r="H5406" t="s">
        <v>82</v>
      </c>
    </row>
    <row r="5407" spans="1:8" x14ac:dyDescent="0.25">
      <c r="A5407" s="1">
        <v>43983</v>
      </c>
      <c r="B5407" t="s">
        <v>145</v>
      </c>
      <c r="C5407" t="s">
        <v>10</v>
      </c>
      <c r="D5407">
        <v>128</v>
      </c>
      <c r="E5407">
        <v>167.2</v>
      </c>
      <c r="F5407">
        <v>-39.200000000000003</v>
      </c>
      <c r="G5407">
        <v>-0.23444976076554999</v>
      </c>
      <c r="H5407" t="s">
        <v>82</v>
      </c>
    </row>
    <row r="5408" spans="1:8" x14ac:dyDescent="0.25">
      <c r="A5408" s="1">
        <v>43983</v>
      </c>
      <c r="B5408" t="s">
        <v>145</v>
      </c>
      <c r="C5408" t="s">
        <v>11</v>
      </c>
      <c r="D5408">
        <v>46</v>
      </c>
      <c r="E5408">
        <v>46.2</v>
      </c>
      <c r="F5408">
        <v>-0.20000000000000301</v>
      </c>
      <c r="G5408">
        <v>-4.3290043290043897E-3</v>
      </c>
      <c r="H5408" t="s">
        <v>82</v>
      </c>
    </row>
    <row r="5409" spans="1:8" x14ac:dyDescent="0.25">
      <c r="A5409" s="1">
        <v>43983</v>
      </c>
      <c r="B5409" t="s">
        <v>145</v>
      </c>
      <c r="C5409" t="s">
        <v>12</v>
      </c>
      <c r="D5409">
        <v>16</v>
      </c>
      <c r="E5409">
        <v>27.5</v>
      </c>
      <c r="F5409">
        <v>-11.5</v>
      </c>
      <c r="G5409">
        <v>-0.41818181818181799</v>
      </c>
      <c r="H5409" t="s">
        <v>82</v>
      </c>
    </row>
    <row r="5410" spans="1:8" x14ac:dyDescent="0.25">
      <c r="A5410" s="1">
        <v>43983</v>
      </c>
      <c r="B5410" t="s">
        <v>145</v>
      </c>
      <c r="C5410" t="s">
        <v>13</v>
      </c>
      <c r="D5410">
        <v>253</v>
      </c>
      <c r="E5410">
        <v>433.4</v>
      </c>
      <c r="F5410">
        <v>-180.4</v>
      </c>
      <c r="G5410">
        <v>-0.416243654822335</v>
      </c>
      <c r="H5410" t="s">
        <v>82</v>
      </c>
    </row>
    <row r="5411" spans="1:8" x14ac:dyDescent="0.25">
      <c r="A5411" s="1">
        <v>43983</v>
      </c>
      <c r="B5411" t="s">
        <v>85</v>
      </c>
      <c r="C5411" t="s">
        <v>9</v>
      </c>
      <c r="D5411">
        <v>517</v>
      </c>
      <c r="E5411">
        <v>1199</v>
      </c>
      <c r="F5411">
        <v>-682</v>
      </c>
      <c r="G5411">
        <v>-0.56880733944954098</v>
      </c>
      <c r="H5411" t="s">
        <v>82</v>
      </c>
    </row>
    <row r="5412" spans="1:8" x14ac:dyDescent="0.25">
      <c r="A5412" s="1">
        <v>43983</v>
      </c>
      <c r="B5412" t="s">
        <v>85</v>
      </c>
      <c r="C5412" t="s">
        <v>10</v>
      </c>
      <c r="D5412">
        <v>875</v>
      </c>
      <c r="E5412">
        <v>1204.5</v>
      </c>
      <c r="F5412">
        <v>-329.5</v>
      </c>
      <c r="G5412">
        <v>-0.273557492735575</v>
      </c>
      <c r="H5412" t="s">
        <v>82</v>
      </c>
    </row>
    <row r="5413" spans="1:8" x14ac:dyDescent="0.25">
      <c r="A5413" s="1">
        <v>43983</v>
      </c>
      <c r="B5413" t="s">
        <v>85</v>
      </c>
      <c r="C5413" t="s">
        <v>11</v>
      </c>
      <c r="D5413">
        <v>235</v>
      </c>
      <c r="E5413">
        <v>282.7</v>
      </c>
      <c r="F5413">
        <v>-47.7</v>
      </c>
      <c r="G5413">
        <v>-0.168730102582243</v>
      </c>
      <c r="H5413" t="s">
        <v>82</v>
      </c>
    </row>
    <row r="5414" spans="1:8" x14ac:dyDescent="0.25">
      <c r="A5414" s="1">
        <v>43983</v>
      </c>
      <c r="B5414" t="s">
        <v>85</v>
      </c>
      <c r="C5414" t="s">
        <v>12</v>
      </c>
      <c r="D5414">
        <v>102</v>
      </c>
      <c r="E5414">
        <v>102.3</v>
      </c>
      <c r="F5414">
        <v>-0.30000000000001098</v>
      </c>
      <c r="G5414">
        <v>-2.9325513196482001E-3</v>
      </c>
      <c r="H5414" t="s">
        <v>82</v>
      </c>
    </row>
    <row r="5415" spans="1:8" x14ac:dyDescent="0.25">
      <c r="A5415" s="1">
        <v>43983</v>
      </c>
      <c r="B5415" t="s">
        <v>85</v>
      </c>
      <c r="C5415" t="s">
        <v>13</v>
      </c>
      <c r="D5415">
        <v>617</v>
      </c>
      <c r="E5415">
        <v>930.6</v>
      </c>
      <c r="F5415">
        <v>-313.60000000000002</v>
      </c>
      <c r="G5415">
        <v>-0.33698689017838002</v>
      </c>
      <c r="H5415" t="s">
        <v>82</v>
      </c>
    </row>
    <row r="5416" spans="1:8" x14ac:dyDescent="0.25">
      <c r="A5416" s="1">
        <v>43983</v>
      </c>
      <c r="B5416" t="s">
        <v>86</v>
      </c>
      <c r="C5416" t="s">
        <v>9</v>
      </c>
      <c r="D5416">
        <v>337</v>
      </c>
      <c r="E5416">
        <v>489.5</v>
      </c>
      <c r="F5416">
        <v>-152.5</v>
      </c>
      <c r="G5416">
        <v>-0.31154239019407598</v>
      </c>
      <c r="H5416" t="s">
        <v>82</v>
      </c>
    </row>
    <row r="5417" spans="1:8" x14ac:dyDescent="0.25">
      <c r="A5417" s="1">
        <v>43983</v>
      </c>
      <c r="B5417" t="s">
        <v>86</v>
      </c>
      <c r="C5417" t="s">
        <v>10</v>
      </c>
      <c r="D5417">
        <v>484</v>
      </c>
      <c r="E5417">
        <v>698.5</v>
      </c>
      <c r="F5417">
        <v>-214.5</v>
      </c>
      <c r="G5417">
        <v>-0.30708661417322802</v>
      </c>
      <c r="H5417" t="s">
        <v>82</v>
      </c>
    </row>
    <row r="5418" spans="1:8" x14ac:dyDescent="0.25">
      <c r="A5418" s="1">
        <v>43983</v>
      </c>
      <c r="B5418" t="s">
        <v>86</v>
      </c>
      <c r="C5418" t="s">
        <v>11</v>
      </c>
      <c r="D5418">
        <v>627</v>
      </c>
      <c r="E5418">
        <v>845.9</v>
      </c>
      <c r="F5418">
        <v>-218.9</v>
      </c>
      <c r="G5418">
        <v>-0.25877763328998699</v>
      </c>
      <c r="H5418" t="s">
        <v>82</v>
      </c>
    </row>
    <row r="5419" spans="1:8" x14ac:dyDescent="0.25">
      <c r="A5419" s="1">
        <v>43983</v>
      </c>
      <c r="B5419" t="s">
        <v>86</v>
      </c>
      <c r="C5419" t="s">
        <v>12</v>
      </c>
      <c r="D5419">
        <v>433</v>
      </c>
      <c r="E5419">
        <v>475.2</v>
      </c>
      <c r="F5419">
        <v>-42.2</v>
      </c>
      <c r="G5419">
        <v>-8.88047138047139E-2</v>
      </c>
      <c r="H5419" t="s">
        <v>82</v>
      </c>
    </row>
    <row r="5420" spans="1:8" x14ac:dyDescent="0.25">
      <c r="A5420" s="1">
        <v>43983</v>
      </c>
      <c r="B5420" t="s">
        <v>86</v>
      </c>
      <c r="C5420" t="s">
        <v>13</v>
      </c>
      <c r="D5420">
        <v>480</v>
      </c>
      <c r="E5420">
        <v>590.70000000000005</v>
      </c>
      <c r="F5420">
        <v>-110.7</v>
      </c>
      <c r="G5420">
        <v>-0.18740477399695299</v>
      </c>
      <c r="H5420" t="s">
        <v>82</v>
      </c>
    </row>
    <row r="5421" spans="1:8" x14ac:dyDescent="0.25">
      <c r="A5421" s="1">
        <v>43983</v>
      </c>
      <c r="B5421" t="s">
        <v>88</v>
      </c>
      <c r="C5421" t="s">
        <v>9</v>
      </c>
      <c r="D5421">
        <v>352</v>
      </c>
      <c r="E5421">
        <v>508.2</v>
      </c>
      <c r="F5421">
        <v>-156.19999999999999</v>
      </c>
      <c r="G5421">
        <v>-0.307359307359307</v>
      </c>
      <c r="H5421" t="s">
        <v>82</v>
      </c>
    </row>
    <row r="5422" spans="1:8" x14ac:dyDescent="0.25">
      <c r="A5422" s="1">
        <v>43983</v>
      </c>
      <c r="B5422" t="s">
        <v>88</v>
      </c>
      <c r="C5422" t="s">
        <v>10</v>
      </c>
      <c r="D5422">
        <v>39</v>
      </c>
      <c r="E5422">
        <v>62.7</v>
      </c>
      <c r="F5422">
        <v>-23.7</v>
      </c>
      <c r="G5422">
        <v>-0.37799043062200999</v>
      </c>
      <c r="H5422" t="s">
        <v>82</v>
      </c>
    </row>
    <row r="5423" spans="1:8" x14ac:dyDescent="0.25">
      <c r="A5423" s="1">
        <v>43983</v>
      </c>
      <c r="B5423" t="s">
        <v>88</v>
      </c>
      <c r="C5423" t="s">
        <v>11</v>
      </c>
      <c r="D5423">
        <v>115</v>
      </c>
      <c r="E5423">
        <v>165</v>
      </c>
      <c r="F5423">
        <v>-50</v>
      </c>
      <c r="G5423">
        <v>-0.30303030303030298</v>
      </c>
      <c r="H5423" t="s">
        <v>82</v>
      </c>
    </row>
    <row r="5424" spans="1:8" x14ac:dyDescent="0.25">
      <c r="A5424" s="1">
        <v>43983</v>
      </c>
      <c r="B5424" t="s">
        <v>88</v>
      </c>
      <c r="C5424" t="s">
        <v>12</v>
      </c>
      <c r="D5424">
        <v>82</v>
      </c>
      <c r="E5424">
        <v>102.3</v>
      </c>
      <c r="F5424">
        <v>-20.3</v>
      </c>
      <c r="G5424">
        <v>-0.19843597262952101</v>
      </c>
      <c r="H5424" t="s">
        <v>82</v>
      </c>
    </row>
    <row r="5425" spans="1:8" x14ac:dyDescent="0.25">
      <c r="A5425" s="1">
        <v>43983</v>
      </c>
      <c r="B5425" t="s">
        <v>88</v>
      </c>
      <c r="C5425" t="s">
        <v>13</v>
      </c>
      <c r="D5425">
        <v>300</v>
      </c>
      <c r="E5425">
        <v>308</v>
      </c>
      <c r="F5425">
        <v>-8</v>
      </c>
      <c r="G5425">
        <v>-2.5974025974026E-2</v>
      </c>
      <c r="H5425" t="s">
        <v>82</v>
      </c>
    </row>
    <row r="5426" spans="1:8" x14ac:dyDescent="0.25">
      <c r="A5426" s="1">
        <v>43983</v>
      </c>
      <c r="B5426" t="s">
        <v>89</v>
      </c>
      <c r="C5426" t="s">
        <v>9</v>
      </c>
      <c r="D5426">
        <v>58</v>
      </c>
      <c r="E5426">
        <v>99</v>
      </c>
      <c r="F5426">
        <v>-41</v>
      </c>
      <c r="G5426">
        <v>-0.41414141414141398</v>
      </c>
      <c r="H5426" t="s">
        <v>82</v>
      </c>
    </row>
    <row r="5427" spans="1:8" x14ac:dyDescent="0.25">
      <c r="A5427" s="1">
        <v>43983</v>
      </c>
      <c r="B5427" t="s">
        <v>89</v>
      </c>
      <c r="C5427" t="s">
        <v>10</v>
      </c>
      <c r="D5427">
        <v>70</v>
      </c>
      <c r="E5427">
        <v>69.3</v>
      </c>
      <c r="F5427">
        <v>0.69999999999998896</v>
      </c>
      <c r="G5427">
        <v>1.0101010101009901E-2</v>
      </c>
      <c r="H5427" t="s">
        <v>82</v>
      </c>
    </row>
    <row r="5428" spans="1:8" x14ac:dyDescent="0.25">
      <c r="A5428" s="1">
        <v>43983</v>
      </c>
      <c r="B5428" t="s">
        <v>89</v>
      </c>
      <c r="C5428" t="s">
        <v>11</v>
      </c>
      <c r="D5428">
        <v>95</v>
      </c>
      <c r="E5428">
        <v>92.4</v>
      </c>
      <c r="F5428">
        <v>2.5999999999999899</v>
      </c>
      <c r="G5428">
        <v>2.8138528138528102E-2</v>
      </c>
      <c r="H5428" t="s">
        <v>82</v>
      </c>
    </row>
    <row r="5429" spans="1:8" x14ac:dyDescent="0.25">
      <c r="A5429" s="1">
        <v>43983</v>
      </c>
      <c r="B5429" t="s">
        <v>89</v>
      </c>
      <c r="C5429" t="s">
        <v>12</v>
      </c>
      <c r="D5429">
        <v>166</v>
      </c>
      <c r="E5429">
        <v>212.3</v>
      </c>
      <c r="F5429">
        <v>-46.3</v>
      </c>
      <c r="G5429">
        <v>-0.21808761186999501</v>
      </c>
      <c r="H5429" t="s">
        <v>82</v>
      </c>
    </row>
    <row r="5430" spans="1:8" x14ac:dyDescent="0.25">
      <c r="A5430" s="1">
        <v>43983</v>
      </c>
      <c r="B5430" t="s">
        <v>89</v>
      </c>
      <c r="C5430" t="s">
        <v>13</v>
      </c>
      <c r="D5430">
        <v>540</v>
      </c>
      <c r="E5430">
        <v>551.1</v>
      </c>
      <c r="F5430">
        <v>-11.1</v>
      </c>
      <c r="G5430">
        <v>-2.0141535111594999E-2</v>
      </c>
      <c r="H5430" t="s">
        <v>82</v>
      </c>
    </row>
    <row r="5431" spans="1:8" x14ac:dyDescent="0.25">
      <c r="A5431" s="1">
        <v>43983</v>
      </c>
      <c r="B5431" t="s">
        <v>147</v>
      </c>
      <c r="C5431" t="s">
        <v>9</v>
      </c>
      <c r="D5431">
        <v>9</v>
      </c>
      <c r="E5431">
        <v>13.2</v>
      </c>
      <c r="F5431">
        <v>-4.2</v>
      </c>
      <c r="G5431">
        <v>-0.31818181818181801</v>
      </c>
      <c r="H5431" t="s">
        <v>82</v>
      </c>
    </row>
    <row r="5432" spans="1:8" x14ac:dyDescent="0.25">
      <c r="A5432" s="1">
        <v>43983</v>
      </c>
      <c r="B5432" t="s">
        <v>147</v>
      </c>
      <c r="C5432" t="s">
        <v>10</v>
      </c>
      <c r="D5432">
        <v>16</v>
      </c>
      <c r="E5432">
        <v>25.3</v>
      </c>
      <c r="F5432">
        <v>-9.3000000000000007</v>
      </c>
      <c r="G5432">
        <v>-0.36758893280632399</v>
      </c>
      <c r="H5432" t="s">
        <v>82</v>
      </c>
    </row>
    <row r="5433" spans="1:8" x14ac:dyDescent="0.25">
      <c r="A5433" s="1">
        <v>43983</v>
      </c>
      <c r="B5433" t="s">
        <v>147</v>
      </c>
      <c r="C5433" t="s">
        <v>11</v>
      </c>
      <c r="D5433">
        <v>15</v>
      </c>
      <c r="E5433">
        <v>14.3</v>
      </c>
      <c r="F5433">
        <v>0.69999999999999896</v>
      </c>
      <c r="G5433">
        <v>4.8951048951048903E-2</v>
      </c>
      <c r="H5433" t="s">
        <v>82</v>
      </c>
    </row>
    <row r="5434" spans="1:8" x14ac:dyDescent="0.25">
      <c r="A5434" s="1">
        <v>43983</v>
      </c>
      <c r="B5434" t="s">
        <v>147</v>
      </c>
      <c r="C5434" t="s">
        <v>12</v>
      </c>
      <c r="D5434">
        <v>21</v>
      </c>
      <c r="E5434">
        <v>28.6</v>
      </c>
      <c r="F5434">
        <v>-7.6</v>
      </c>
      <c r="G5434">
        <v>-0.26573426573426601</v>
      </c>
      <c r="H5434" t="s">
        <v>82</v>
      </c>
    </row>
    <row r="5435" spans="1:8" x14ac:dyDescent="0.25">
      <c r="A5435" s="1">
        <v>43983</v>
      </c>
      <c r="B5435" t="s">
        <v>147</v>
      </c>
      <c r="C5435" t="s">
        <v>13</v>
      </c>
      <c r="D5435">
        <v>74</v>
      </c>
      <c r="E5435">
        <v>64.900000000000006</v>
      </c>
      <c r="F5435">
        <v>9.0999999999999908</v>
      </c>
      <c r="G5435">
        <v>0.14021571648690301</v>
      </c>
      <c r="H5435" t="s">
        <v>82</v>
      </c>
    </row>
    <row r="5436" spans="1:8" x14ac:dyDescent="0.25">
      <c r="A5436" s="1">
        <v>43983</v>
      </c>
      <c r="B5436" t="s">
        <v>148</v>
      </c>
      <c r="C5436" t="s">
        <v>9</v>
      </c>
      <c r="D5436">
        <v>137</v>
      </c>
      <c r="E5436">
        <v>234.3</v>
      </c>
      <c r="F5436">
        <v>-97.3</v>
      </c>
      <c r="G5436">
        <v>-0.41527955612462703</v>
      </c>
      <c r="H5436" t="s">
        <v>82</v>
      </c>
    </row>
    <row r="5437" spans="1:8" x14ac:dyDescent="0.25">
      <c r="A5437" s="1">
        <v>43983</v>
      </c>
      <c r="B5437" t="s">
        <v>148</v>
      </c>
      <c r="C5437" t="s">
        <v>10</v>
      </c>
      <c r="D5437">
        <v>25</v>
      </c>
      <c r="E5437">
        <v>40.700000000000003</v>
      </c>
      <c r="F5437">
        <v>-15.7</v>
      </c>
      <c r="G5437">
        <v>-0.385749385749386</v>
      </c>
      <c r="H5437" t="s">
        <v>82</v>
      </c>
    </row>
    <row r="5438" spans="1:8" x14ac:dyDescent="0.25">
      <c r="A5438" s="1">
        <v>43983</v>
      </c>
      <c r="B5438" t="s">
        <v>148</v>
      </c>
      <c r="C5438" t="s">
        <v>11</v>
      </c>
      <c r="D5438">
        <v>86</v>
      </c>
      <c r="E5438">
        <v>137.5</v>
      </c>
      <c r="F5438">
        <v>-51.5</v>
      </c>
      <c r="G5438">
        <v>-0.37454545454545501</v>
      </c>
      <c r="H5438" t="s">
        <v>82</v>
      </c>
    </row>
    <row r="5439" spans="1:8" x14ac:dyDescent="0.25">
      <c r="A5439" s="1">
        <v>43983</v>
      </c>
      <c r="B5439" t="s">
        <v>148</v>
      </c>
      <c r="C5439" t="s">
        <v>12</v>
      </c>
      <c r="D5439">
        <v>64</v>
      </c>
      <c r="E5439">
        <v>69.3</v>
      </c>
      <c r="F5439">
        <v>-5.3000000000000096</v>
      </c>
      <c r="G5439">
        <v>-7.6479076479076605E-2</v>
      </c>
      <c r="H5439" t="s">
        <v>82</v>
      </c>
    </row>
    <row r="5440" spans="1:8" x14ac:dyDescent="0.25">
      <c r="A5440" s="1">
        <v>43983</v>
      </c>
      <c r="B5440" t="s">
        <v>148</v>
      </c>
      <c r="C5440" t="s">
        <v>13</v>
      </c>
      <c r="D5440">
        <v>238</v>
      </c>
      <c r="E5440">
        <v>292.60000000000002</v>
      </c>
      <c r="F5440">
        <v>-54.6</v>
      </c>
      <c r="G5440">
        <v>-0.18660287081339699</v>
      </c>
      <c r="H5440" t="s">
        <v>82</v>
      </c>
    </row>
    <row r="5441" spans="1:8" x14ac:dyDescent="0.25">
      <c r="A5441" s="1">
        <v>43983</v>
      </c>
      <c r="B5441" t="s">
        <v>91</v>
      </c>
      <c r="C5441" t="s">
        <v>9</v>
      </c>
      <c r="D5441">
        <v>417</v>
      </c>
      <c r="E5441">
        <v>621.5</v>
      </c>
      <c r="F5441">
        <v>-204.5</v>
      </c>
      <c r="G5441">
        <v>-0.32904263877715201</v>
      </c>
      <c r="H5441" t="s">
        <v>82</v>
      </c>
    </row>
    <row r="5442" spans="1:8" x14ac:dyDescent="0.25">
      <c r="A5442" s="1">
        <v>43983</v>
      </c>
      <c r="B5442" t="s">
        <v>91</v>
      </c>
      <c r="C5442" t="s">
        <v>10</v>
      </c>
      <c r="D5442">
        <v>163</v>
      </c>
      <c r="E5442">
        <v>253</v>
      </c>
      <c r="F5442">
        <v>-90</v>
      </c>
      <c r="G5442">
        <v>-0.35573122529644302</v>
      </c>
      <c r="H5442" t="s">
        <v>82</v>
      </c>
    </row>
    <row r="5443" spans="1:8" x14ac:dyDescent="0.25">
      <c r="A5443" s="1">
        <v>43983</v>
      </c>
      <c r="B5443" t="s">
        <v>91</v>
      </c>
      <c r="C5443" t="s">
        <v>11</v>
      </c>
      <c r="D5443">
        <v>466</v>
      </c>
      <c r="E5443">
        <v>673.2</v>
      </c>
      <c r="F5443">
        <v>-207.2</v>
      </c>
      <c r="G5443">
        <v>-0.30778371954842498</v>
      </c>
      <c r="H5443" t="s">
        <v>82</v>
      </c>
    </row>
    <row r="5444" spans="1:8" x14ac:dyDescent="0.25">
      <c r="A5444" s="1">
        <v>43983</v>
      </c>
      <c r="B5444" t="s">
        <v>91</v>
      </c>
      <c r="C5444" t="s">
        <v>12</v>
      </c>
      <c r="D5444">
        <v>1286</v>
      </c>
      <c r="E5444">
        <v>1362.9</v>
      </c>
      <c r="F5444">
        <v>-76.900000000000105</v>
      </c>
      <c r="G5444">
        <v>-5.6423802186514098E-2</v>
      </c>
      <c r="H5444" t="s">
        <v>82</v>
      </c>
    </row>
    <row r="5445" spans="1:8" x14ac:dyDescent="0.25">
      <c r="A5445" s="1">
        <v>43983</v>
      </c>
      <c r="B5445" t="s">
        <v>91</v>
      </c>
      <c r="C5445" t="s">
        <v>13</v>
      </c>
      <c r="D5445">
        <v>340</v>
      </c>
      <c r="E5445">
        <v>414.7</v>
      </c>
      <c r="F5445">
        <v>-74.7</v>
      </c>
      <c r="G5445">
        <v>-0.18013021461297299</v>
      </c>
      <c r="H5445" t="s">
        <v>82</v>
      </c>
    </row>
    <row r="5446" spans="1:8" x14ac:dyDescent="0.25">
      <c r="A5446" s="1">
        <v>43983</v>
      </c>
      <c r="B5446" t="s">
        <v>92</v>
      </c>
      <c r="C5446" t="s">
        <v>9</v>
      </c>
      <c r="D5446">
        <v>361</v>
      </c>
      <c r="E5446">
        <v>589.6</v>
      </c>
      <c r="F5446">
        <v>-228.6</v>
      </c>
      <c r="G5446">
        <v>-0.387720488466757</v>
      </c>
      <c r="H5446" t="s">
        <v>82</v>
      </c>
    </row>
    <row r="5447" spans="1:8" x14ac:dyDescent="0.25">
      <c r="A5447" s="1">
        <v>43983</v>
      </c>
      <c r="B5447" t="s">
        <v>92</v>
      </c>
      <c r="C5447" t="s">
        <v>10</v>
      </c>
      <c r="D5447">
        <v>202</v>
      </c>
      <c r="E5447">
        <v>266.2</v>
      </c>
      <c r="F5447">
        <v>-64.2</v>
      </c>
      <c r="G5447">
        <v>-0.24117205108940701</v>
      </c>
      <c r="H5447" t="s">
        <v>82</v>
      </c>
    </row>
    <row r="5448" spans="1:8" x14ac:dyDescent="0.25">
      <c r="A5448" s="1">
        <v>43983</v>
      </c>
      <c r="B5448" t="s">
        <v>92</v>
      </c>
      <c r="C5448" t="s">
        <v>11</v>
      </c>
      <c r="D5448">
        <v>40</v>
      </c>
      <c r="E5448">
        <v>44</v>
      </c>
      <c r="F5448">
        <v>-4</v>
      </c>
      <c r="G5448">
        <v>-9.0909090909090898E-2</v>
      </c>
      <c r="H5448" t="s">
        <v>82</v>
      </c>
    </row>
    <row r="5449" spans="1:8" x14ac:dyDescent="0.25">
      <c r="A5449" s="1">
        <v>43983</v>
      </c>
      <c r="B5449" t="s">
        <v>92</v>
      </c>
      <c r="C5449" t="s">
        <v>12</v>
      </c>
      <c r="D5449">
        <v>15</v>
      </c>
      <c r="E5449">
        <v>18.7</v>
      </c>
      <c r="F5449">
        <v>-3.7</v>
      </c>
      <c r="G5449">
        <v>-0.19786096256684499</v>
      </c>
      <c r="H5449" t="s">
        <v>82</v>
      </c>
    </row>
    <row r="5450" spans="1:8" x14ac:dyDescent="0.25">
      <c r="A5450" s="1">
        <v>43983</v>
      </c>
      <c r="B5450" t="s">
        <v>92</v>
      </c>
      <c r="C5450" t="s">
        <v>13</v>
      </c>
      <c r="D5450">
        <v>187</v>
      </c>
      <c r="E5450">
        <v>357.5</v>
      </c>
      <c r="F5450">
        <v>-170.5</v>
      </c>
      <c r="G5450">
        <v>-0.47692307692307701</v>
      </c>
      <c r="H5450" t="s">
        <v>82</v>
      </c>
    </row>
    <row r="5451" spans="1:8" x14ac:dyDescent="0.25">
      <c r="A5451" s="1">
        <v>43983</v>
      </c>
      <c r="B5451" t="s">
        <v>155</v>
      </c>
      <c r="C5451" t="s">
        <v>9</v>
      </c>
      <c r="D5451">
        <v>45</v>
      </c>
      <c r="E5451">
        <v>79.2</v>
      </c>
      <c r="F5451">
        <v>-34.200000000000003</v>
      </c>
      <c r="G5451">
        <v>-0.43181818181818199</v>
      </c>
      <c r="H5451" t="s">
        <v>82</v>
      </c>
    </row>
    <row r="5452" spans="1:8" x14ac:dyDescent="0.25">
      <c r="A5452" s="1">
        <v>43983</v>
      </c>
      <c r="B5452" t="s">
        <v>155</v>
      </c>
      <c r="C5452" t="s">
        <v>10</v>
      </c>
      <c r="D5452">
        <v>54</v>
      </c>
      <c r="E5452">
        <v>41.8</v>
      </c>
      <c r="F5452">
        <v>12.2</v>
      </c>
      <c r="G5452">
        <v>0.291866028708134</v>
      </c>
      <c r="H5452" t="s">
        <v>82</v>
      </c>
    </row>
    <row r="5453" spans="1:8" x14ac:dyDescent="0.25">
      <c r="A5453" s="1">
        <v>43983</v>
      </c>
      <c r="B5453" t="s">
        <v>155</v>
      </c>
      <c r="C5453" t="s">
        <v>11</v>
      </c>
      <c r="D5453">
        <v>76</v>
      </c>
      <c r="E5453">
        <v>73.7</v>
      </c>
      <c r="F5453">
        <v>2.2999999999999998</v>
      </c>
      <c r="G5453">
        <v>3.12075983717774E-2</v>
      </c>
      <c r="H5453" t="s">
        <v>82</v>
      </c>
    </row>
    <row r="5454" spans="1:8" x14ac:dyDescent="0.25">
      <c r="A5454" s="1">
        <v>43983</v>
      </c>
      <c r="B5454" t="s">
        <v>155</v>
      </c>
      <c r="C5454" t="s">
        <v>12</v>
      </c>
      <c r="D5454">
        <v>139</v>
      </c>
      <c r="E5454">
        <v>173.8</v>
      </c>
      <c r="F5454">
        <v>-34.799999999999997</v>
      </c>
      <c r="G5454">
        <v>-0.20023014959723801</v>
      </c>
      <c r="H5454" t="s">
        <v>82</v>
      </c>
    </row>
    <row r="5455" spans="1:8" x14ac:dyDescent="0.25">
      <c r="A5455" s="1">
        <v>43983</v>
      </c>
      <c r="B5455" t="s">
        <v>155</v>
      </c>
      <c r="C5455" t="s">
        <v>13</v>
      </c>
      <c r="D5455">
        <v>427</v>
      </c>
      <c r="E5455">
        <v>440</v>
      </c>
      <c r="F5455">
        <v>-13.000000000000099</v>
      </c>
      <c r="G5455">
        <v>-2.9545454545454701E-2</v>
      </c>
      <c r="H5455" t="s">
        <v>82</v>
      </c>
    </row>
    <row r="5456" spans="1:8" x14ac:dyDescent="0.25">
      <c r="A5456" s="1">
        <v>43983</v>
      </c>
      <c r="B5456" t="s">
        <v>156</v>
      </c>
      <c r="C5456" t="s">
        <v>9</v>
      </c>
      <c r="D5456">
        <v>15</v>
      </c>
      <c r="E5456">
        <v>31.9</v>
      </c>
      <c r="F5456">
        <v>-16.899999999999999</v>
      </c>
      <c r="G5456">
        <v>-0.52978056426332298</v>
      </c>
      <c r="H5456" t="s">
        <v>82</v>
      </c>
    </row>
    <row r="5457" spans="1:8" x14ac:dyDescent="0.25">
      <c r="A5457" s="1">
        <v>43983</v>
      </c>
      <c r="B5457" t="s">
        <v>156</v>
      </c>
      <c r="C5457" t="s">
        <v>10</v>
      </c>
      <c r="D5457">
        <v>82</v>
      </c>
      <c r="E5457">
        <v>115.5</v>
      </c>
      <c r="F5457">
        <v>-33.5</v>
      </c>
      <c r="G5457">
        <v>-0.29004329004328999</v>
      </c>
      <c r="H5457" t="s">
        <v>82</v>
      </c>
    </row>
    <row r="5458" spans="1:8" x14ac:dyDescent="0.25">
      <c r="A5458" s="1">
        <v>43983</v>
      </c>
      <c r="B5458" t="s">
        <v>156</v>
      </c>
      <c r="C5458" t="s">
        <v>11</v>
      </c>
      <c r="D5458">
        <v>151</v>
      </c>
      <c r="E5458">
        <v>145.19999999999999</v>
      </c>
      <c r="F5458">
        <v>5.7999999999999803</v>
      </c>
      <c r="G5458">
        <v>3.9944903581267101E-2</v>
      </c>
      <c r="H5458" t="s">
        <v>82</v>
      </c>
    </row>
    <row r="5459" spans="1:8" x14ac:dyDescent="0.25">
      <c r="A5459" s="1">
        <v>43983</v>
      </c>
      <c r="B5459" t="s">
        <v>156</v>
      </c>
      <c r="C5459" t="s">
        <v>12</v>
      </c>
      <c r="D5459">
        <v>205</v>
      </c>
      <c r="E5459">
        <v>232.1</v>
      </c>
      <c r="F5459">
        <v>-27.1</v>
      </c>
      <c r="G5459">
        <v>-0.11676001723395101</v>
      </c>
      <c r="H5459" t="s">
        <v>82</v>
      </c>
    </row>
    <row r="5460" spans="1:8" x14ac:dyDescent="0.25">
      <c r="A5460" s="1">
        <v>43983</v>
      </c>
      <c r="B5460" t="s">
        <v>156</v>
      </c>
      <c r="C5460" t="s">
        <v>13</v>
      </c>
      <c r="D5460">
        <v>202</v>
      </c>
      <c r="E5460">
        <v>201.3</v>
      </c>
      <c r="F5460">
        <v>0.69999999999998896</v>
      </c>
      <c r="G5460">
        <v>3.4773969200198101E-3</v>
      </c>
      <c r="H5460" t="s">
        <v>82</v>
      </c>
    </row>
    <row r="5461" spans="1:8" x14ac:dyDescent="0.25">
      <c r="A5461" s="1">
        <v>43983</v>
      </c>
      <c r="B5461" t="s">
        <v>93</v>
      </c>
      <c r="C5461" t="s">
        <v>9</v>
      </c>
      <c r="D5461">
        <v>34</v>
      </c>
      <c r="E5461">
        <v>56.1</v>
      </c>
      <c r="F5461">
        <v>-22.1</v>
      </c>
      <c r="G5461">
        <v>-0.39393939393939398</v>
      </c>
      <c r="H5461" t="s">
        <v>82</v>
      </c>
    </row>
    <row r="5462" spans="1:8" x14ac:dyDescent="0.25">
      <c r="A5462" s="1">
        <v>43983</v>
      </c>
      <c r="B5462" t="s">
        <v>93</v>
      </c>
      <c r="C5462" t="s">
        <v>10</v>
      </c>
      <c r="D5462">
        <v>124</v>
      </c>
      <c r="E5462">
        <v>179.3</v>
      </c>
      <c r="F5462">
        <v>-55.3</v>
      </c>
      <c r="G5462">
        <v>-0.30842163970998299</v>
      </c>
      <c r="H5462" t="s">
        <v>82</v>
      </c>
    </row>
    <row r="5463" spans="1:8" x14ac:dyDescent="0.25">
      <c r="A5463" s="1">
        <v>43983</v>
      </c>
      <c r="B5463" t="s">
        <v>93</v>
      </c>
      <c r="C5463" t="s">
        <v>11</v>
      </c>
      <c r="D5463">
        <v>186</v>
      </c>
      <c r="E5463">
        <v>178.2</v>
      </c>
      <c r="F5463">
        <v>7.7999999999999803</v>
      </c>
      <c r="G5463">
        <v>4.3771043771043697E-2</v>
      </c>
      <c r="H5463" t="s">
        <v>82</v>
      </c>
    </row>
    <row r="5464" spans="1:8" x14ac:dyDescent="0.25">
      <c r="A5464" s="1">
        <v>43983</v>
      </c>
      <c r="B5464" t="s">
        <v>93</v>
      </c>
      <c r="C5464" t="s">
        <v>12</v>
      </c>
      <c r="D5464">
        <v>296</v>
      </c>
      <c r="E5464">
        <v>334.4</v>
      </c>
      <c r="F5464">
        <v>-38.4</v>
      </c>
      <c r="G5464">
        <v>-0.11483253588516799</v>
      </c>
      <c r="H5464" t="s">
        <v>82</v>
      </c>
    </row>
    <row r="5465" spans="1:8" x14ac:dyDescent="0.25">
      <c r="A5465" s="1">
        <v>43983</v>
      </c>
      <c r="B5465" t="s">
        <v>93</v>
      </c>
      <c r="C5465" t="s">
        <v>13</v>
      </c>
      <c r="D5465">
        <v>323</v>
      </c>
      <c r="E5465">
        <v>363</v>
      </c>
      <c r="F5465">
        <v>-40.000000000000099</v>
      </c>
      <c r="G5465">
        <v>-0.11019283746556501</v>
      </c>
      <c r="H5465" t="s">
        <v>82</v>
      </c>
    </row>
    <row r="5466" spans="1:8" x14ac:dyDescent="0.25">
      <c r="A5466" s="1">
        <v>43983</v>
      </c>
      <c r="B5466" t="s">
        <v>157</v>
      </c>
      <c r="C5466" t="s">
        <v>9</v>
      </c>
      <c r="D5466">
        <v>70</v>
      </c>
      <c r="E5466">
        <v>95.7</v>
      </c>
      <c r="F5466">
        <v>-25.7</v>
      </c>
      <c r="G5466">
        <v>-0.26854754440961298</v>
      </c>
      <c r="H5466" t="s">
        <v>82</v>
      </c>
    </row>
    <row r="5467" spans="1:8" x14ac:dyDescent="0.25">
      <c r="A5467" s="1">
        <v>43983</v>
      </c>
      <c r="B5467" t="s">
        <v>157</v>
      </c>
      <c r="C5467" t="s">
        <v>10</v>
      </c>
      <c r="D5467">
        <v>14</v>
      </c>
      <c r="E5467">
        <v>19.8</v>
      </c>
      <c r="F5467">
        <v>-5.8</v>
      </c>
      <c r="G5467">
        <v>-0.29292929292929298</v>
      </c>
      <c r="H5467" t="s">
        <v>82</v>
      </c>
    </row>
    <row r="5468" spans="1:8" x14ac:dyDescent="0.25">
      <c r="A5468" s="1">
        <v>43983</v>
      </c>
      <c r="B5468" t="s">
        <v>157</v>
      </c>
      <c r="C5468" t="s">
        <v>11</v>
      </c>
      <c r="D5468">
        <v>64</v>
      </c>
      <c r="E5468">
        <v>100.1</v>
      </c>
      <c r="F5468">
        <v>-36.1</v>
      </c>
      <c r="G5468">
        <v>-0.36063936063936097</v>
      </c>
      <c r="H5468" t="s">
        <v>82</v>
      </c>
    </row>
    <row r="5469" spans="1:8" x14ac:dyDescent="0.25">
      <c r="A5469" s="1">
        <v>43983</v>
      </c>
      <c r="B5469" t="s">
        <v>157</v>
      </c>
      <c r="C5469" t="s">
        <v>12</v>
      </c>
      <c r="D5469">
        <v>52</v>
      </c>
      <c r="E5469">
        <v>70.400000000000006</v>
      </c>
      <c r="F5469">
        <v>-18.399999999999999</v>
      </c>
      <c r="G5469">
        <v>-0.26136363636363602</v>
      </c>
      <c r="H5469" t="s">
        <v>82</v>
      </c>
    </row>
    <row r="5470" spans="1:8" x14ac:dyDescent="0.25">
      <c r="A5470" s="1">
        <v>43983</v>
      </c>
      <c r="B5470" t="s">
        <v>157</v>
      </c>
      <c r="C5470" t="s">
        <v>13</v>
      </c>
      <c r="D5470">
        <v>157</v>
      </c>
      <c r="E5470">
        <v>174.9</v>
      </c>
      <c r="F5470">
        <v>-17.899999999999999</v>
      </c>
      <c r="G5470">
        <v>-0.102344196683819</v>
      </c>
      <c r="H5470" t="s">
        <v>82</v>
      </c>
    </row>
    <row r="5471" spans="1:8" x14ac:dyDescent="0.25">
      <c r="A5471" s="1">
        <v>43983</v>
      </c>
      <c r="B5471" t="s">
        <v>158</v>
      </c>
      <c r="C5471" t="s">
        <v>9</v>
      </c>
      <c r="D5471">
        <v>44</v>
      </c>
      <c r="E5471">
        <v>42.9</v>
      </c>
      <c r="F5471">
        <v>1.0999999999999901</v>
      </c>
      <c r="G5471">
        <v>2.5641025641025501E-2</v>
      </c>
      <c r="H5471" t="s">
        <v>82</v>
      </c>
    </row>
    <row r="5472" spans="1:8" x14ac:dyDescent="0.25">
      <c r="A5472" s="1">
        <v>43983</v>
      </c>
      <c r="B5472" t="s">
        <v>158</v>
      </c>
      <c r="C5472" t="s">
        <v>10</v>
      </c>
      <c r="D5472">
        <v>61</v>
      </c>
      <c r="E5472">
        <v>49.5</v>
      </c>
      <c r="F5472">
        <v>11.5</v>
      </c>
      <c r="G5472">
        <v>0.23232323232323199</v>
      </c>
      <c r="H5472" t="s">
        <v>82</v>
      </c>
    </row>
    <row r="5473" spans="1:8" x14ac:dyDescent="0.25">
      <c r="A5473" s="1">
        <v>43983</v>
      </c>
      <c r="B5473" t="s">
        <v>158</v>
      </c>
      <c r="C5473" t="s">
        <v>11</v>
      </c>
      <c r="D5473">
        <v>54</v>
      </c>
      <c r="E5473">
        <v>64.900000000000006</v>
      </c>
      <c r="F5473">
        <v>-10.9</v>
      </c>
      <c r="G5473">
        <v>-0.16795069337442201</v>
      </c>
      <c r="H5473" t="s">
        <v>82</v>
      </c>
    </row>
    <row r="5474" spans="1:8" x14ac:dyDescent="0.25">
      <c r="A5474" s="1">
        <v>43983</v>
      </c>
      <c r="B5474" t="s">
        <v>158</v>
      </c>
      <c r="C5474" t="s">
        <v>12</v>
      </c>
      <c r="D5474">
        <v>214</v>
      </c>
      <c r="E5474">
        <v>212.3</v>
      </c>
      <c r="F5474">
        <v>1.69999999999999</v>
      </c>
      <c r="G5474">
        <v>8.0075365049457805E-3</v>
      </c>
      <c r="H5474" t="s">
        <v>82</v>
      </c>
    </row>
    <row r="5475" spans="1:8" x14ac:dyDescent="0.25">
      <c r="A5475" s="1">
        <v>43983</v>
      </c>
      <c r="B5475" t="s">
        <v>158</v>
      </c>
      <c r="C5475" t="s">
        <v>13</v>
      </c>
      <c r="D5475">
        <v>303</v>
      </c>
      <c r="E5475">
        <v>339.9</v>
      </c>
      <c r="F5475">
        <v>-36.9</v>
      </c>
      <c r="G5475">
        <v>-0.10856134157105</v>
      </c>
      <c r="H5475" t="s">
        <v>82</v>
      </c>
    </row>
    <row r="5476" spans="1:8" x14ac:dyDescent="0.25">
      <c r="A5476" s="1">
        <v>43983</v>
      </c>
      <c r="B5476" t="s">
        <v>94</v>
      </c>
      <c r="C5476" t="s">
        <v>9</v>
      </c>
      <c r="D5476">
        <v>408</v>
      </c>
      <c r="E5476">
        <v>932.8</v>
      </c>
      <c r="F5476">
        <v>-524.79999999999995</v>
      </c>
      <c r="G5476">
        <v>-0.562607204116638</v>
      </c>
      <c r="H5476" t="s">
        <v>82</v>
      </c>
    </row>
    <row r="5477" spans="1:8" x14ac:dyDescent="0.25">
      <c r="A5477" s="1">
        <v>43983</v>
      </c>
      <c r="B5477" t="s">
        <v>94</v>
      </c>
      <c r="C5477" t="s">
        <v>10</v>
      </c>
      <c r="D5477">
        <v>150</v>
      </c>
      <c r="E5477">
        <v>443.3</v>
      </c>
      <c r="F5477">
        <v>-293.3</v>
      </c>
      <c r="G5477">
        <v>-0.66162869388675805</v>
      </c>
      <c r="H5477" t="s">
        <v>82</v>
      </c>
    </row>
    <row r="5478" spans="1:8" x14ac:dyDescent="0.25">
      <c r="A5478" s="1">
        <v>43983</v>
      </c>
      <c r="B5478" t="s">
        <v>94</v>
      </c>
      <c r="C5478" t="s">
        <v>11</v>
      </c>
      <c r="D5478">
        <v>332</v>
      </c>
      <c r="E5478">
        <v>847</v>
      </c>
      <c r="F5478">
        <v>-515</v>
      </c>
      <c r="G5478">
        <v>-0.60802833530106304</v>
      </c>
      <c r="H5478" t="s">
        <v>82</v>
      </c>
    </row>
    <row r="5479" spans="1:8" x14ac:dyDescent="0.25">
      <c r="A5479" s="1">
        <v>43983</v>
      </c>
      <c r="B5479" t="s">
        <v>94</v>
      </c>
      <c r="C5479" t="s">
        <v>12</v>
      </c>
      <c r="D5479">
        <v>316</v>
      </c>
      <c r="E5479">
        <v>448.8</v>
      </c>
      <c r="F5479">
        <v>-132.80000000000001</v>
      </c>
      <c r="G5479">
        <v>-0.29590017825311898</v>
      </c>
      <c r="H5479" t="s">
        <v>82</v>
      </c>
    </row>
    <row r="5480" spans="1:8" x14ac:dyDescent="0.25">
      <c r="A5480" s="1">
        <v>43983</v>
      </c>
      <c r="B5480" t="s">
        <v>94</v>
      </c>
      <c r="C5480" t="s">
        <v>13</v>
      </c>
      <c r="D5480">
        <v>492</v>
      </c>
      <c r="E5480">
        <v>1061.5</v>
      </c>
      <c r="F5480">
        <v>-569.5</v>
      </c>
      <c r="G5480">
        <v>-0.53650494583137098</v>
      </c>
      <c r="H5480" t="s">
        <v>82</v>
      </c>
    </row>
    <row r="5481" spans="1:8" x14ac:dyDescent="0.25">
      <c r="A5481" s="1">
        <v>43983</v>
      </c>
      <c r="B5481" t="s">
        <v>159</v>
      </c>
      <c r="C5481" t="s">
        <v>9</v>
      </c>
      <c r="D5481">
        <v>19</v>
      </c>
      <c r="E5481">
        <v>24.2</v>
      </c>
      <c r="F5481">
        <v>-5.2</v>
      </c>
      <c r="G5481">
        <v>-0.214876033057851</v>
      </c>
      <c r="H5481" t="s">
        <v>82</v>
      </c>
    </row>
    <row r="5482" spans="1:8" x14ac:dyDescent="0.25">
      <c r="A5482" s="1">
        <v>43983</v>
      </c>
      <c r="B5482" t="s">
        <v>159</v>
      </c>
      <c r="C5482" t="s">
        <v>10</v>
      </c>
      <c r="D5482">
        <v>42</v>
      </c>
      <c r="E5482">
        <v>63.8</v>
      </c>
      <c r="F5482">
        <v>-21.8</v>
      </c>
      <c r="G5482">
        <v>-0.34169278996865199</v>
      </c>
      <c r="H5482" t="s">
        <v>82</v>
      </c>
    </row>
    <row r="5483" spans="1:8" x14ac:dyDescent="0.25">
      <c r="A5483" s="1">
        <v>43983</v>
      </c>
      <c r="B5483" t="s">
        <v>159</v>
      </c>
      <c r="C5483" t="s">
        <v>11</v>
      </c>
      <c r="D5483">
        <v>35</v>
      </c>
      <c r="E5483">
        <v>33</v>
      </c>
      <c r="F5483">
        <v>2</v>
      </c>
      <c r="G5483">
        <v>6.0606060606060601E-2</v>
      </c>
      <c r="H5483" t="s">
        <v>82</v>
      </c>
    </row>
    <row r="5484" spans="1:8" x14ac:dyDescent="0.25">
      <c r="A5484" s="1">
        <v>43983</v>
      </c>
      <c r="B5484" t="s">
        <v>159</v>
      </c>
      <c r="C5484" t="s">
        <v>12</v>
      </c>
      <c r="D5484">
        <v>91</v>
      </c>
      <c r="E5484">
        <v>102.3</v>
      </c>
      <c r="F5484">
        <v>-11.3</v>
      </c>
      <c r="G5484">
        <v>-0.11045943304007801</v>
      </c>
      <c r="H5484" t="s">
        <v>82</v>
      </c>
    </row>
    <row r="5485" spans="1:8" x14ac:dyDescent="0.25">
      <c r="A5485" s="1">
        <v>43983</v>
      </c>
      <c r="B5485" t="s">
        <v>159</v>
      </c>
      <c r="C5485" t="s">
        <v>13</v>
      </c>
      <c r="D5485">
        <v>121</v>
      </c>
      <c r="E5485">
        <v>161.69999999999999</v>
      </c>
      <c r="F5485">
        <v>-40.700000000000003</v>
      </c>
      <c r="G5485">
        <v>-0.25170068027210901</v>
      </c>
      <c r="H5485" t="s">
        <v>82</v>
      </c>
    </row>
    <row r="5486" spans="1:8" x14ac:dyDescent="0.25">
      <c r="A5486" s="1">
        <v>43983</v>
      </c>
      <c r="B5486" t="s">
        <v>95</v>
      </c>
      <c r="C5486" t="s">
        <v>9</v>
      </c>
      <c r="D5486">
        <v>44</v>
      </c>
      <c r="E5486">
        <v>42.9</v>
      </c>
      <c r="F5486">
        <v>1.0999999999999901</v>
      </c>
      <c r="G5486">
        <v>2.5641025641025501E-2</v>
      </c>
      <c r="H5486" t="s">
        <v>82</v>
      </c>
    </row>
    <row r="5487" spans="1:8" x14ac:dyDescent="0.25">
      <c r="A5487" s="1">
        <v>43983</v>
      </c>
      <c r="B5487" t="s">
        <v>95</v>
      </c>
      <c r="C5487" t="s">
        <v>10</v>
      </c>
      <c r="D5487">
        <v>61</v>
      </c>
      <c r="E5487">
        <v>49.5</v>
      </c>
      <c r="F5487">
        <v>11.5</v>
      </c>
      <c r="G5487">
        <v>0.23232323232323199</v>
      </c>
      <c r="H5487" t="s">
        <v>82</v>
      </c>
    </row>
    <row r="5488" spans="1:8" x14ac:dyDescent="0.25">
      <c r="A5488" s="1">
        <v>43983</v>
      </c>
      <c r="B5488" t="s">
        <v>95</v>
      </c>
      <c r="C5488" t="s">
        <v>11</v>
      </c>
      <c r="D5488">
        <v>54</v>
      </c>
      <c r="E5488">
        <v>64.900000000000006</v>
      </c>
      <c r="F5488">
        <v>-10.9</v>
      </c>
      <c r="G5488">
        <v>-0.16795069337442201</v>
      </c>
      <c r="H5488" t="s">
        <v>82</v>
      </c>
    </row>
    <row r="5489" spans="1:8" x14ac:dyDescent="0.25">
      <c r="A5489" s="1">
        <v>43983</v>
      </c>
      <c r="B5489" t="s">
        <v>95</v>
      </c>
      <c r="C5489" t="s">
        <v>12</v>
      </c>
      <c r="D5489">
        <v>214</v>
      </c>
      <c r="E5489">
        <v>212.3</v>
      </c>
      <c r="F5489">
        <v>1.69999999999999</v>
      </c>
      <c r="G5489">
        <v>8.0075365049457805E-3</v>
      </c>
      <c r="H5489" t="s">
        <v>82</v>
      </c>
    </row>
    <row r="5490" spans="1:8" x14ac:dyDescent="0.25">
      <c r="A5490" s="1">
        <v>43983</v>
      </c>
      <c r="B5490" t="s">
        <v>95</v>
      </c>
      <c r="C5490" t="s">
        <v>13</v>
      </c>
      <c r="D5490">
        <v>303</v>
      </c>
      <c r="E5490">
        <v>339.9</v>
      </c>
      <c r="F5490">
        <v>-36.9</v>
      </c>
      <c r="G5490">
        <v>-0.10856134157105</v>
      </c>
      <c r="H5490" t="s">
        <v>82</v>
      </c>
    </row>
    <row r="5491" spans="1:8" x14ac:dyDescent="0.25">
      <c r="A5491" s="1">
        <v>43983</v>
      </c>
      <c r="B5491" t="s">
        <v>96</v>
      </c>
      <c r="C5491" t="s">
        <v>9</v>
      </c>
      <c r="D5491">
        <v>282</v>
      </c>
      <c r="E5491">
        <v>448.8</v>
      </c>
      <c r="F5491">
        <v>-166.8</v>
      </c>
      <c r="G5491">
        <v>-0.37165775401069501</v>
      </c>
      <c r="H5491" t="s">
        <v>82</v>
      </c>
    </row>
    <row r="5492" spans="1:8" x14ac:dyDescent="0.25">
      <c r="A5492" s="1">
        <v>43983</v>
      </c>
      <c r="B5492" t="s">
        <v>96</v>
      </c>
      <c r="C5492" t="s">
        <v>10</v>
      </c>
      <c r="D5492">
        <v>153</v>
      </c>
      <c r="E5492">
        <v>207.9</v>
      </c>
      <c r="F5492">
        <v>-54.9</v>
      </c>
      <c r="G5492">
        <v>-0.26406926406926401</v>
      </c>
      <c r="H5492" t="s">
        <v>82</v>
      </c>
    </row>
    <row r="5493" spans="1:8" x14ac:dyDescent="0.25">
      <c r="A5493" s="1">
        <v>43983</v>
      </c>
      <c r="B5493" t="s">
        <v>96</v>
      </c>
      <c r="C5493" t="s">
        <v>11</v>
      </c>
      <c r="D5493">
        <v>132</v>
      </c>
      <c r="E5493">
        <v>183.7</v>
      </c>
      <c r="F5493">
        <v>-51.7</v>
      </c>
      <c r="G5493">
        <v>-0.28143712574850299</v>
      </c>
      <c r="H5493" t="s">
        <v>82</v>
      </c>
    </row>
    <row r="5494" spans="1:8" x14ac:dyDescent="0.25">
      <c r="A5494" s="1">
        <v>43983</v>
      </c>
      <c r="B5494" t="s">
        <v>96</v>
      </c>
      <c r="C5494" t="s">
        <v>12</v>
      </c>
      <c r="D5494">
        <v>80</v>
      </c>
      <c r="E5494">
        <v>96.8</v>
      </c>
      <c r="F5494">
        <v>-16.8</v>
      </c>
      <c r="G5494">
        <v>-0.17355371900826499</v>
      </c>
      <c r="H5494" t="s">
        <v>82</v>
      </c>
    </row>
    <row r="5495" spans="1:8" x14ac:dyDescent="0.25">
      <c r="A5495" s="1">
        <v>43983</v>
      </c>
      <c r="B5495" t="s">
        <v>96</v>
      </c>
      <c r="C5495" t="s">
        <v>13</v>
      </c>
      <c r="D5495">
        <v>491</v>
      </c>
      <c r="E5495">
        <v>726</v>
      </c>
      <c r="F5495">
        <v>-235</v>
      </c>
      <c r="G5495">
        <v>-0.32369146005509702</v>
      </c>
      <c r="H5495" t="s">
        <v>82</v>
      </c>
    </row>
    <row r="5496" spans="1:8" x14ac:dyDescent="0.25">
      <c r="A5496" s="1">
        <v>43983</v>
      </c>
      <c r="B5496" t="s">
        <v>161</v>
      </c>
      <c r="C5496" t="s">
        <v>9</v>
      </c>
      <c r="D5496">
        <v>282</v>
      </c>
      <c r="E5496">
        <v>412.5</v>
      </c>
      <c r="F5496">
        <v>-130.5</v>
      </c>
      <c r="G5496">
        <v>-0.31636363636363601</v>
      </c>
      <c r="H5496" t="s">
        <v>82</v>
      </c>
    </row>
    <row r="5497" spans="1:8" x14ac:dyDescent="0.25">
      <c r="A5497" s="1">
        <v>43983</v>
      </c>
      <c r="B5497" t="s">
        <v>161</v>
      </c>
      <c r="C5497" t="s">
        <v>10</v>
      </c>
      <c r="D5497">
        <v>25</v>
      </c>
      <c r="E5497">
        <v>42.9</v>
      </c>
      <c r="F5497">
        <v>-17.899999999999999</v>
      </c>
      <c r="G5497">
        <v>-0.417249417249417</v>
      </c>
      <c r="H5497" t="s">
        <v>82</v>
      </c>
    </row>
    <row r="5498" spans="1:8" x14ac:dyDescent="0.25">
      <c r="A5498" s="1">
        <v>43983</v>
      </c>
      <c r="B5498" t="s">
        <v>161</v>
      </c>
      <c r="C5498" t="s">
        <v>11</v>
      </c>
      <c r="D5498">
        <v>51</v>
      </c>
      <c r="E5498">
        <v>64.900000000000006</v>
      </c>
      <c r="F5498">
        <v>-13.9</v>
      </c>
      <c r="G5498">
        <v>-0.214175654853621</v>
      </c>
      <c r="H5498" t="s">
        <v>82</v>
      </c>
    </row>
    <row r="5499" spans="1:8" x14ac:dyDescent="0.25">
      <c r="A5499" s="1">
        <v>43983</v>
      </c>
      <c r="B5499" t="s">
        <v>161</v>
      </c>
      <c r="C5499" t="s">
        <v>12</v>
      </c>
      <c r="D5499">
        <v>30</v>
      </c>
      <c r="E5499">
        <v>31.9</v>
      </c>
      <c r="F5499">
        <v>-1.9</v>
      </c>
      <c r="G5499">
        <v>-5.9561128526645801E-2</v>
      </c>
      <c r="H5499" t="s">
        <v>82</v>
      </c>
    </row>
    <row r="5500" spans="1:8" x14ac:dyDescent="0.25">
      <c r="A5500" s="1">
        <v>43983</v>
      </c>
      <c r="B5500" t="s">
        <v>161</v>
      </c>
      <c r="C5500" t="s">
        <v>13</v>
      </c>
      <c r="D5500">
        <v>143</v>
      </c>
      <c r="E5500">
        <v>133.1</v>
      </c>
      <c r="F5500">
        <v>9.8999999999999808</v>
      </c>
      <c r="G5500">
        <v>7.4380165289256006E-2</v>
      </c>
      <c r="H5500" t="s">
        <v>82</v>
      </c>
    </row>
    <row r="5501" spans="1:8" x14ac:dyDescent="0.25">
      <c r="A5501" s="1">
        <v>44013</v>
      </c>
      <c r="B5501" t="s">
        <v>80</v>
      </c>
      <c r="C5501" t="s">
        <v>9</v>
      </c>
      <c r="D5501">
        <v>3255</v>
      </c>
      <c r="E5501">
        <v>5061</v>
      </c>
      <c r="F5501">
        <v>-1806</v>
      </c>
      <c r="G5501">
        <v>-0.35684647302904599</v>
      </c>
      <c r="H5501" t="s">
        <v>82</v>
      </c>
    </row>
    <row r="5502" spans="1:8" x14ac:dyDescent="0.25">
      <c r="A5502" s="1">
        <v>44013</v>
      </c>
      <c r="B5502" t="s">
        <v>80</v>
      </c>
      <c r="C5502" t="s">
        <v>10</v>
      </c>
      <c r="D5502">
        <v>2637</v>
      </c>
      <c r="E5502">
        <v>3493</v>
      </c>
      <c r="F5502">
        <v>-856</v>
      </c>
      <c r="G5502">
        <v>-0.245061551674778</v>
      </c>
      <c r="H5502" t="s">
        <v>82</v>
      </c>
    </row>
    <row r="5503" spans="1:8" x14ac:dyDescent="0.25">
      <c r="A5503" s="1">
        <v>44013</v>
      </c>
      <c r="B5503" t="s">
        <v>80</v>
      </c>
      <c r="C5503" t="s">
        <v>11</v>
      </c>
      <c r="D5503">
        <v>2545</v>
      </c>
      <c r="E5503">
        <v>3324</v>
      </c>
      <c r="F5503">
        <v>-779</v>
      </c>
      <c r="G5503">
        <v>-0.234356197352587</v>
      </c>
      <c r="H5503" t="s">
        <v>82</v>
      </c>
    </row>
    <row r="5504" spans="1:8" x14ac:dyDescent="0.25">
      <c r="A5504" s="1">
        <v>44013</v>
      </c>
      <c r="B5504" t="s">
        <v>80</v>
      </c>
      <c r="C5504" t="s">
        <v>12</v>
      </c>
      <c r="D5504">
        <v>3193</v>
      </c>
      <c r="E5504">
        <v>3383</v>
      </c>
      <c r="F5504">
        <v>-190</v>
      </c>
      <c r="G5504">
        <v>-5.6163168785101997E-2</v>
      </c>
      <c r="H5504" t="s">
        <v>82</v>
      </c>
    </row>
    <row r="5505" spans="1:8" x14ac:dyDescent="0.25">
      <c r="A5505" s="1">
        <v>44013</v>
      </c>
      <c r="B5505" t="s">
        <v>80</v>
      </c>
      <c r="C5505" t="s">
        <v>13</v>
      </c>
      <c r="D5505">
        <v>4909</v>
      </c>
      <c r="E5505">
        <v>5895</v>
      </c>
      <c r="F5505">
        <v>-986</v>
      </c>
      <c r="G5505">
        <v>-0.16726039016115399</v>
      </c>
      <c r="H5505" t="s">
        <v>82</v>
      </c>
    </row>
    <row r="5506" spans="1:8" x14ac:dyDescent="0.25">
      <c r="A5506" s="1">
        <v>44013</v>
      </c>
      <c r="B5506" t="s">
        <v>145</v>
      </c>
      <c r="C5506" t="s">
        <v>9</v>
      </c>
      <c r="D5506">
        <v>173</v>
      </c>
      <c r="E5506">
        <v>204</v>
      </c>
      <c r="F5506">
        <v>-31</v>
      </c>
      <c r="G5506">
        <v>-0.15196078431372501</v>
      </c>
      <c r="H5506" t="s">
        <v>82</v>
      </c>
    </row>
    <row r="5507" spans="1:8" x14ac:dyDescent="0.25">
      <c r="A5507" s="1">
        <v>44013</v>
      </c>
      <c r="B5507" t="s">
        <v>145</v>
      </c>
      <c r="C5507" t="s">
        <v>10</v>
      </c>
      <c r="D5507">
        <v>138</v>
      </c>
      <c r="E5507">
        <v>147</v>
      </c>
      <c r="F5507">
        <v>-9</v>
      </c>
      <c r="G5507">
        <v>-6.1224489795918401E-2</v>
      </c>
      <c r="H5507" t="s">
        <v>82</v>
      </c>
    </row>
    <row r="5508" spans="1:8" x14ac:dyDescent="0.25">
      <c r="A5508" s="1">
        <v>44013</v>
      </c>
      <c r="B5508" t="s">
        <v>145</v>
      </c>
      <c r="C5508" t="s">
        <v>11</v>
      </c>
      <c r="D5508">
        <v>45</v>
      </c>
      <c r="E5508">
        <v>46</v>
      </c>
      <c r="F5508">
        <v>-1</v>
      </c>
      <c r="G5508">
        <v>-2.1739130434782601E-2</v>
      </c>
      <c r="H5508" t="s">
        <v>82</v>
      </c>
    </row>
    <row r="5509" spans="1:8" x14ac:dyDescent="0.25">
      <c r="A5509" s="1">
        <v>44013</v>
      </c>
      <c r="B5509" t="s">
        <v>145</v>
      </c>
      <c r="C5509" t="s">
        <v>12</v>
      </c>
      <c r="D5509">
        <v>25</v>
      </c>
      <c r="E5509">
        <v>22</v>
      </c>
      <c r="F5509">
        <v>3</v>
      </c>
      <c r="G5509">
        <v>0.13636363636363599</v>
      </c>
      <c r="H5509" t="s">
        <v>82</v>
      </c>
    </row>
    <row r="5510" spans="1:8" x14ac:dyDescent="0.25">
      <c r="A5510" s="1">
        <v>44013</v>
      </c>
      <c r="B5510" t="s">
        <v>145</v>
      </c>
      <c r="C5510" t="s">
        <v>13</v>
      </c>
      <c r="D5510">
        <v>319</v>
      </c>
      <c r="E5510">
        <v>480</v>
      </c>
      <c r="F5510">
        <v>-161</v>
      </c>
      <c r="G5510">
        <v>-0.33541666666666697</v>
      </c>
      <c r="H5510" t="s">
        <v>82</v>
      </c>
    </row>
    <row r="5511" spans="1:8" x14ac:dyDescent="0.25">
      <c r="A5511" s="1">
        <v>44013</v>
      </c>
      <c r="B5511" t="s">
        <v>85</v>
      </c>
      <c r="C5511" t="s">
        <v>9</v>
      </c>
      <c r="D5511">
        <v>594</v>
      </c>
      <c r="E5511">
        <v>1290</v>
      </c>
      <c r="F5511">
        <v>-696</v>
      </c>
      <c r="G5511">
        <v>-0.53953488372092995</v>
      </c>
      <c r="H5511" t="s">
        <v>82</v>
      </c>
    </row>
    <row r="5512" spans="1:8" x14ac:dyDescent="0.25">
      <c r="A5512" s="1">
        <v>44013</v>
      </c>
      <c r="B5512" t="s">
        <v>85</v>
      </c>
      <c r="C5512" t="s">
        <v>10</v>
      </c>
      <c r="D5512">
        <v>961</v>
      </c>
      <c r="E5512">
        <v>1279</v>
      </c>
      <c r="F5512">
        <v>-318</v>
      </c>
      <c r="G5512">
        <v>-0.24863174354964801</v>
      </c>
      <c r="H5512" t="s">
        <v>82</v>
      </c>
    </row>
    <row r="5513" spans="1:8" x14ac:dyDescent="0.25">
      <c r="A5513" s="1">
        <v>44013</v>
      </c>
      <c r="B5513" t="s">
        <v>85</v>
      </c>
      <c r="C5513" t="s">
        <v>11</v>
      </c>
      <c r="D5513">
        <v>270</v>
      </c>
      <c r="E5513">
        <v>286</v>
      </c>
      <c r="F5513">
        <v>-16</v>
      </c>
      <c r="G5513">
        <v>-5.5944055944055902E-2</v>
      </c>
      <c r="H5513" t="s">
        <v>82</v>
      </c>
    </row>
    <row r="5514" spans="1:8" x14ac:dyDescent="0.25">
      <c r="A5514" s="1">
        <v>44013</v>
      </c>
      <c r="B5514" t="s">
        <v>85</v>
      </c>
      <c r="C5514" t="s">
        <v>12</v>
      </c>
      <c r="D5514">
        <v>106</v>
      </c>
      <c r="E5514">
        <v>90</v>
      </c>
      <c r="F5514">
        <v>16</v>
      </c>
      <c r="G5514">
        <v>0.17777777777777801</v>
      </c>
      <c r="H5514" t="s">
        <v>82</v>
      </c>
    </row>
    <row r="5515" spans="1:8" x14ac:dyDescent="0.25">
      <c r="A5515" s="1">
        <v>44013</v>
      </c>
      <c r="B5515" t="s">
        <v>85</v>
      </c>
      <c r="C5515" t="s">
        <v>13</v>
      </c>
      <c r="D5515">
        <v>776</v>
      </c>
      <c r="E5515">
        <v>1000</v>
      </c>
      <c r="F5515">
        <v>-224</v>
      </c>
      <c r="G5515">
        <v>-0.224</v>
      </c>
      <c r="H5515" t="s">
        <v>82</v>
      </c>
    </row>
    <row r="5516" spans="1:8" x14ac:dyDescent="0.25">
      <c r="A5516" s="1">
        <v>44013</v>
      </c>
      <c r="B5516" t="s">
        <v>86</v>
      </c>
      <c r="C5516" t="s">
        <v>9</v>
      </c>
      <c r="D5516">
        <v>336</v>
      </c>
      <c r="E5516">
        <v>519</v>
      </c>
      <c r="F5516">
        <v>-183</v>
      </c>
      <c r="G5516">
        <v>-0.35260115606936399</v>
      </c>
      <c r="H5516" t="s">
        <v>82</v>
      </c>
    </row>
    <row r="5517" spans="1:8" x14ac:dyDescent="0.25">
      <c r="A5517" s="1">
        <v>44013</v>
      </c>
      <c r="B5517" t="s">
        <v>86</v>
      </c>
      <c r="C5517" t="s">
        <v>10</v>
      </c>
      <c r="D5517">
        <v>552</v>
      </c>
      <c r="E5517">
        <v>712</v>
      </c>
      <c r="F5517">
        <v>-160</v>
      </c>
      <c r="G5517">
        <v>-0.224719101123595</v>
      </c>
      <c r="H5517" t="s">
        <v>82</v>
      </c>
    </row>
    <row r="5518" spans="1:8" x14ac:dyDescent="0.25">
      <c r="A5518" s="1">
        <v>44013</v>
      </c>
      <c r="B5518" t="s">
        <v>86</v>
      </c>
      <c r="C5518" t="s">
        <v>11</v>
      </c>
      <c r="D5518">
        <v>662</v>
      </c>
      <c r="E5518">
        <v>817</v>
      </c>
      <c r="F5518">
        <v>-155</v>
      </c>
      <c r="G5518">
        <v>-0.189718482252142</v>
      </c>
      <c r="H5518" t="s">
        <v>82</v>
      </c>
    </row>
    <row r="5519" spans="1:8" x14ac:dyDescent="0.25">
      <c r="A5519" s="1">
        <v>44013</v>
      </c>
      <c r="B5519" t="s">
        <v>86</v>
      </c>
      <c r="C5519" t="s">
        <v>12</v>
      </c>
      <c r="D5519">
        <v>456</v>
      </c>
      <c r="E5519">
        <v>514</v>
      </c>
      <c r="F5519">
        <v>-58</v>
      </c>
      <c r="G5519">
        <v>-0.11284046692607</v>
      </c>
      <c r="H5519" t="s">
        <v>82</v>
      </c>
    </row>
    <row r="5520" spans="1:8" x14ac:dyDescent="0.25">
      <c r="A5520" s="1">
        <v>44013</v>
      </c>
      <c r="B5520" t="s">
        <v>86</v>
      </c>
      <c r="C5520" t="s">
        <v>13</v>
      </c>
      <c r="D5520">
        <v>607</v>
      </c>
      <c r="E5520">
        <v>559</v>
      </c>
      <c r="F5520">
        <v>48</v>
      </c>
      <c r="G5520">
        <v>8.5867620751341703E-2</v>
      </c>
      <c r="H5520" t="s">
        <v>82</v>
      </c>
    </row>
    <row r="5521" spans="1:8" x14ac:dyDescent="0.25">
      <c r="A5521" s="1">
        <v>44013</v>
      </c>
      <c r="B5521" t="s">
        <v>88</v>
      </c>
      <c r="C5521" t="s">
        <v>9</v>
      </c>
      <c r="D5521">
        <v>362</v>
      </c>
      <c r="E5521">
        <v>488</v>
      </c>
      <c r="F5521">
        <v>-126</v>
      </c>
      <c r="G5521">
        <v>-0.25819672131147497</v>
      </c>
      <c r="H5521" t="s">
        <v>82</v>
      </c>
    </row>
    <row r="5522" spans="1:8" x14ac:dyDescent="0.25">
      <c r="A5522" s="1">
        <v>44013</v>
      </c>
      <c r="B5522" t="s">
        <v>88</v>
      </c>
      <c r="C5522" t="s">
        <v>10</v>
      </c>
      <c r="D5522">
        <v>43</v>
      </c>
      <c r="E5522">
        <v>60</v>
      </c>
      <c r="F5522">
        <v>-17</v>
      </c>
      <c r="G5522">
        <v>-0.28333333333333299</v>
      </c>
      <c r="H5522" t="s">
        <v>82</v>
      </c>
    </row>
    <row r="5523" spans="1:8" x14ac:dyDescent="0.25">
      <c r="A5523" s="1">
        <v>44013</v>
      </c>
      <c r="B5523" t="s">
        <v>88</v>
      </c>
      <c r="C5523" t="s">
        <v>11</v>
      </c>
      <c r="D5523">
        <v>126</v>
      </c>
      <c r="E5523">
        <v>186</v>
      </c>
      <c r="F5523">
        <v>-60</v>
      </c>
      <c r="G5523">
        <v>-0.32258064516128998</v>
      </c>
      <c r="H5523" t="s">
        <v>82</v>
      </c>
    </row>
    <row r="5524" spans="1:8" x14ac:dyDescent="0.25">
      <c r="A5524" s="1">
        <v>44013</v>
      </c>
      <c r="B5524" t="s">
        <v>88</v>
      </c>
      <c r="C5524" t="s">
        <v>12</v>
      </c>
      <c r="D5524">
        <v>89</v>
      </c>
      <c r="E5524">
        <v>102</v>
      </c>
      <c r="F5524">
        <v>-13</v>
      </c>
      <c r="G5524">
        <v>-0.12745098039215699</v>
      </c>
      <c r="H5524" t="s">
        <v>82</v>
      </c>
    </row>
    <row r="5525" spans="1:8" x14ac:dyDescent="0.25">
      <c r="A5525" s="1">
        <v>44013</v>
      </c>
      <c r="B5525" t="s">
        <v>88</v>
      </c>
      <c r="C5525" t="s">
        <v>13</v>
      </c>
      <c r="D5525">
        <v>420</v>
      </c>
      <c r="E5525">
        <v>310</v>
      </c>
      <c r="F5525">
        <v>110</v>
      </c>
      <c r="G5525">
        <v>0.35483870967741898</v>
      </c>
      <c r="H5525" t="s">
        <v>82</v>
      </c>
    </row>
    <row r="5526" spans="1:8" x14ac:dyDescent="0.25">
      <c r="A5526" s="1">
        <v>44013</v>
      </c>
      <c r="B5526" t="s">
        <v>89</v>
      </c>
      <c r="C5526" t="s">
        <v>9</v>
      </c>
      <c r="D5526">
        <v>60</v>
      </c>
      <c r="E5526">
        <v>83</v>
      </c>
      <c r="F5526">
        <v>-23</v>
      </c>
      <c r="G5526">
        <v>-0.27710843373493999</v>
      </c>
      <c r="H5526" t="s">
        <v>82</v>
      </c>
    </row>
    <row r="5527" spans="1:8" x14ac:dyDescent="0.25">
      <c r="A5527" s="1">
        <v>44013</v>
      </c>
      <c r="B5527" t="s">
        <v>89</v>
      </c>
      <c r="C5527" t="s">
        <v>10</v>
      </c>
      <c r="D5527">
        <v>56</v>
      </c>
      <c r="E5527">
        <v>85</v>
      </c>
      <c r="F5527">
        <v>-29</v>
      </c>
      <c r="G5527">
        <v>-0.34117647058823503</v>
      </c>
      <c r="H5527" t="s">
        <v>82</v>
      </c>
    </row>
    <row r="5528" spans="1:8" x14ac:dyDescent="0.25">
      <c r="A5528" s="1">
        <v>44013</v>
      </c>
      <c r="B5528" t="s">
        <v>89</v>
      </c>
      <c r="C5528" t="s">
        <v>11</v>
      </c>
      <c r="D5528">
        <v>78</v>
      </c>
      <c r="E5528">
        <v>103</v>
      </c>
      <c r="F5528">
        <v>-25</v>
      </c>
      <c r="G5528">
        <v>-0.242718446601942</v>
      </c>
      <c r="H5528" t="s">
        <v>82</v>
      </c>
    </row>
    <row r="5529" spans="1:8" x14ac:dyDescent="0.25">
      <c r="A5529" s="1">
        <v>44013</v>
      </c>
      <c r="B5529" t="s">
        <v>89</v>
      </c>
      <c r="C5529" t="s">
        <v>12</v>
      </c>
      <c r="D5529">
        <v>155</v>
      </c>
      <c r="E5529">
        <v>221</v>
      </c>
      <c r="F5529">
        <v>-66</v>
      </c>
      <c r="G5529">
        <v>-0.29864253393665202</v>
      </c>
      <c r="H5529" t="s">
        <v>82</v>
      </c>
    </row>
    <row r="5530" spans="1:8" x14ac:dyDescent="0.25">
      <c r="A5530" s="1">
        <v>44013</v>
      </c>
      <c r="B5530" t="s">
        <v>89</v>
      </c>
      <c r="C5530" t="s">
        <v>13</v>
      </c>
      <c r="D5530">
        <v>555</v>
      </c>
      <c r="E5530">
        <v>618</v>
      </c>
      <c r="F5530">
        <v>-63</v>
      </c>
      <c r="G5530">
        <v>-0.101941747572816</v>
      </c>
      <c r="H5530" t="s">
        <v>82</v>
      </c>
    </row>
    <row r="5531" spans="1:8" x14ac:dyDescent="0.25">
      <c r="A5531" s="1">
        <v>44013</v>
      </c>
      <c r="B5531" t="s">
        <v>147</v>
      </c>
      <c r="C5531" t="s">
        <v>9</v>
      </c>
      <c r="D5531">
        <v>5</v>
      </c>
      <c r="E5531">
        <v>9</v>
      </c>
      <c r="F5531">
        <v>-4</v>
      </c>
      <c r="G5531">
        <v>-0.44444444444444398</v>
      </c>
      <c r="H5531" t="s">
        <v>82</v>
      </c>
    </row>
    <row r="5532" spans="1:8" x14ac:dyDescent="0.25">
      <c r="A5532" s="1">
        <v>44013</v>
      </c>
      <c r="B5532" t="s">
        <v>147</v>
      </c>
      <c r="C5532" t="s">
        <v>10</v>
      </c>
      <c r="D5532">
        <v>12</v>
      </c>
      <c r="E5532">
        <v>31</v>
      </c>
      <c r="F5532">
        <v>-19</v>
      </c>
      <c r="G5532">
        <v>-0.61290322580645196</v>
      </c>
      <c r="H5532" t="s">
        <v>82</v>
      </c>
    </row>
    <row r="5533" spans="1:8" x14ac:dyDescent="0.25">
      <c r="A5533" s="1">
        <v>44013</v>
      </c>
      <c r="B5533" t="s">
        <v>147</v>
      </c>
      <c r="C5533" t="s">
        <v>11</v>
      </c>
      <c r="D5533">
        <v>16</v>
      </c>
      <c r="E5533">
        <v>26</v>
      </c>
      <c r="F5533">
        <v>-10</v>
      </c>
      <c r="G5533">
        <v>-0.38461538461538503</v>
      </c>
      <c r="H5533" t="s">
        <v>82</v>
      </c>
    </row>
    <row r="5534" spans="1:8" x14ac:dyDescent="0.25">
      <c r="A5534" s="1">
        <v>44013</v>
      </c>
      <c r="B5534" t="s">
        <v>147</v>
      </c>
      <c r="C5534" t="s">
        <v>12</v>
      </c>
      <c r="D5534">
        <v>24</v>
      </c>
      <c r="E5534">
        <v>16</v>
      </c>
      <c r="F5534">
        <v>8</v>
      </c>
      <c r="G5534">
        <v>0.5</v>
      </c>
      <c r="H5534" t="s">
        <v>82</v>
      </c>
    </row>
    <row r="5535" spans="1:8" x14ac:dyDescent="0.25">
      <c r="A5535" s="1">
        <v>44013</v>
      </c>
      <c r="B5535" t="s">
        <v>147</v>
      </c>
      <c r="C5535" t="s">
        <v>13</v>
      </c>
      <c r="D5535">
        <v>59</v>
      </c>
      <c r="E5535">
        <v>75</v>
      </c>
      <c r="F5535">
        <v>-16</v>
      </c>
      <c r="G5535">
        <v>-0.21333333333333299</v>
      </c>
      <c r="H5535" t="s">
        <v>82</v>
      </c>
    </row>
    <row r="5536" spans="1:8" x14ac:dyDescent="0.25">
      <c r="A5536" s="1">
        <v>44013</v>
      </c>
      <c r="B5536" t="s">
        <v>148</v>
      </c>
      <c r="C5536" t="s">
        <v>9</v>
      </c>
      <c r="D5536">
        <v>195</v>
      </c>
      <c r="E5536">
        <v>226</v>
      </c>
      <c r="F5536">
        <v>-31</v>
      </c>
      <c r="G5536">
        <v>-0.13716814159292001</v>
      </c>
      <c r="H5536" t="s">
        <v>82</v>
      </c>
    </row>
    <row r="5537" spans="1:8" x14ac:dyDescent="0.25">
      <c r="A5537" s="1">
        <v>44013</v>
      </c>
      <c r="B5537" t="s">
        <v>148</v>
      </c>
      <c r="C5537" t="s">
        <v>10</v>
      </c>
      <c r="D5537">
        <v>38</v>
      </c>
      <c r="E5537">
        <v>45</v>
      </c>
      <c r="F5537">
        <v>-7</v>
      </c>
      <c r="G5537">
        <v>-0.155555555555556</v>
      </c>
      <c r="H5537" t="s">
        <v>82</v>
      </c>
    </row>
    <row r="5538" spans="1:8" x14ac:dyDescent="0.25">
      <c r="A5538" s="1">
        <v>44013</v>
      </c>
      <c r="B5538" t="s">
        <v>148</v>
      </c>
      <c r="C5538" t="s">
        <v>11</v>
      </c>
      <c r="D5538">
        <v>92</v>
      </c>
      <c r="E5538">
        <v>118</v>
      </c>
      <c r="F5538">
        <v>-26</v>
      </c>
      <c r="G5538">
        <v>-0.22033898305084701</v>
      </c>
      <c r="H5538" t="s">
        <v>82</v>
      </c>
    </row>
    <row r="5539" spans="1:8" x14ac:dyDescent="0.25">
      <c r="A5539" s="1">
        <v>44013</v>
      </c>
      <c r="B5539" t="s">
        <v>148</v>
      </c>
      <c r="C5539" t="s">
        <v>12</v>
      </c>
      <c r="D5539">
        <v>90</v>
      </c>
      <c r="E5539">
        <v>87</v>
      </c>
      <c r="F5539">
        <v>3</v>
      </c>
      <c r="G5539">
        <v>3.4482758620689703E-2</v>
      </c>
      <c r="H5539" t="s">
        <v>82</v>
      </c>
    </row>
    <row r="5540" spans="1:8" x14ac:dyDescent="0.25">
      <c r="A5540" s="1">
        <v>44013</v>
      </c>
      <c r="B5540" t="s">
        <v>148</v>
      </c>
      <c r="C5540" t="s">
        <v>13</v>
      </c>
      <c r="D5540">
        <v>266</v>
      </c>
      <c r="E5540">
        <v>333</v>
      </c>
      <c r="F5540">
        <v>-67</v>
      </c>
      <c r="G5540">
        <v>-0.201201201201201</v>
      </c>
      <c r="H5540" t="s">
        <v>82</v>
      </c>
    </row>
    <row r="5541" spans="1:8" x14ac:dyDescent="0.25">
      <c r="A5541" s="1">
        <v>44013</v>
      </c>
      <c r="B5541" t="s">
        <v>91</v>
      </c>
      <c r="C5541" t="s">
        <v>9</v>
      </c>
      <c r="D5541">
        <v>523</v>
      </c>
      <c r="E5541">
        <v>603</v>
      </c>
      <c r="F5541">
        <v>-80</v>
      </c>
      <c r="G5541">
        <v>-0.132669983416252</v>
      </c>
      <c r="H5541" t="s">
        <v>82</v>
      </c>
    </row>
    <row r="5542" spans="1:8" x14ac:dyDescent="0.25">
      <c r="A5542" s="1">
        <v>44013</v>
      </c>
      <c r="B5542" t="s">
        <v>91</v>
      </c>
      <c r="C5542" t="s">
        <v>10</v>
      </c>
      <c r="D5542">
        <v>168</v>
      </c>
      <c r="E5542">
        <v>234</v>
      </c>
      <c r="F5542">
        <v>-66</v>
      </c>
      <c r="G5542">
        <v>-0.28205128205128199</v>
      </c>
      <c r="H5542" t="s">
        <v>82</v>
      </c>
    </row>
    <row r="5543" spans="1:8" x14ac:dyDescent="0.25">
      <c r="A5543" s="1">
        <v>44013</v>
      </c>
      <c r="B5543" t="s">
        <v>91</v>
      </c>
      <c r="C5543" t="s">
        <v>11</v>
      </c>
      <c r="D5543">
        <v>506</v>
      </c>
      <c r="E5543">
        <v>653</v>
      </c>
      <c r="F5543">
        <v>-147</v>
      </c>
      <c r="G5543">
        <v>-0.22511485451761101</v>
      </c>
      <c r="H5543" t="s">
        <v>82</v>
      </c>
    </row>
    <row r="5544" spans="1:8" x14ac:dyDescent="0.25">
      <c r="A5544" s="1">
        <v>44013</v>
      </c>
      <c r="B5544" t="s">
        <v>91</v>
      </c>
      <c r="C5544" t="s">
        <v>12</v>
      </c>
      <c r="D5544">
        <v>1337</v>
      </c>
      <c r="E5544">
        <v>1329</v>
      </c>
      <c r="F5544">
        <v>8</v>
      </c>
      <c r="G5544">
        <v>6.01956358164033E-3</v>
      </c>
      <c r="H5544" t="s">
        <v>82</v>
      </c>
    </row>
    <row r="5545" spans="1:8" x14ac:dyDescent="0.25">
      <c r="A5545" s="1">
        <v>44013</v>
      </c>
      <c r="B5545" t="s">
        <v>91</v>
      </c>
      <c r="C5545" t="s">
        <v>13</v>
      </c>
      <c r="D5545">
        <v>361</v>
      </c>
      <c r="E5545">
        <v>411</v>
      </c>
      <c r="F5545">
        <v>-50</v>
      </c>
      <c r="G5545">
        <v>-0.121654501216545</v>
      </c>
      <c r="H5545" t="s">
        <v>82</v>
      </c>
    </row>
    <row r="5546" spans="1:8" x14ac:dyDescent="0.25">
      <c r="A5546" s="1">
        <v>44013</v>
      </c>
      <c r="B5546" t="s">
        <v>92</v>
      </c>
      <c r="C5546" t="s">
        <v>9</v>
      </c>
      <c r="D5546">
        <v>417</v>
      </c>
      <c r="E5546">
        <v>627</v>
      </c>
      <c r="F5546">
        <v>-210</v>
      </c>
      <c r="G5546">
        <v>-0.33492822966507202</v>
      </c>
      <c r="H5546" t="s">
        <v>82</v>
      </c>
    </row>
    <row r="5547" spans="1:8" x14ac:dyDescent="0.25">
      <c r="A5547" s="1">
        <v>44013</v>
      </c>
      <c r="B5547" t="s">
        <v>92</v>
      </c>
      <c r="C5547" t="s">
        <v>10</v>
      </c>
      <c r="D5547">
        <v>249</v>
      </c>
      <c r="E5547">
        <v>261</v>
      </c>
      <c r="F5547">
        <v>-12</v>
      </c>
      <c r="G5547">
        <v>-4.5977011494252901E-2</v>
      </c>
      <c r="H5547" t="s">
        <v>82</v>
      </c>
    </row>
    <row r="5548" spans="1:8" x14ac:dyDescent="0.25">
      <c r="A5548" s="1">
        <v>44013</v>
      </c>
      <c r="B5548" t="s">
        <v>92</v>
      </c>
      <c r="C5548" t="s">
        <v>11</v>
      </c>
      <c r="D5548">
        <v>33</v>
      </c>
      <c r="E5548">
        <v>47</v>
      </c>
      <c r="F5548">
        <v>-14</v>
      </c>
      <c r="G5548">
        <v>-0.29787234042553201</v>
      </c>
      <c r="H5548" t="s">
        <v>82</v>
      </c>
    </row>
    <row r="5549" spans="1:8" x14ac:dyDescent="0.25">
      <c r="A5549" s="1">
        <v>44013</v>
      </c>
      <c r="B5549" t="s">
        <v>92</v>
      </c>
      <c r="C5549" t="s">
        <v>12</v>
      </c>
      <c r="D5549">
        <v>24</v>
      </c>
      <c r="E5549">
        <v>15</v>
      </c>
      <c r="F5549">
        <v>9</v>
      </c>
      <c r="G5549">
        <v>0.6</v>
      </c>
      <c r="H5549" t="s">
        <v>82</v>
      </c>
    </row>
    <row r="5550" spans="1:8" x14ac:dyDescent="0.25">
      <c r="A5550" s="1">
        <v>44013</v>
      </c>
      <c r="B5550" t="s">
        <v>92</v>
      </c>
      <c r="C5550" t="s">
        <v>13</v>
      </c>
      <c r="D5550">
        <v>280</v>
      </c>
      <c r="E5550">
        <v>402</v>
      </c>
      <c r="F5550">
        <v>-122</v>
      </c>
      <c r="G5550">
        <v>-0.30348258706467701</v>
      </c>
      <c r="H5550" t="s">
        <v>82</v>
      </c>
    </row>
    <row r="5551" spans="1:8" x14ac:dyDescent="0.25">
      <c r="A5551" s="1">
        <v>44013</v>
      </c>
      <c r="B5551" t="s">
        <v>155</v>
      </c>
      <c r="C5551" t="s">
        <v>9</v>
      </c>
      <c r="D5551">
        <v>51</v>
      </c>
      <c r="E5551">
        <v>63</v>
      </c>
      <c r="F5551">
        <v>-12</v>
      </c>
      <c r="G5551">
        <v>-0.19047619047618999</v>
      </c>
      <c r="H5551" t="s">
        <v>82</v>
      </c>
    </row>
    <row r="5552" spans="1:8" x14ac:dyDescent="0.25">
      <c r="A5552" s="1">
        <v>44013</v>
      </c>
      <c r="B5552" t="s">
        <v>155</v>
      </c>
      <c r="C5552" t="s">
        <v>10</v>
      </c>
      <c r="D5552">
        <v>43</v>
      </c>
      <c r="E5552">
        <v>50</v>
      </c>
      <c r="F5552">
        <v>-7</v>
      </c>
      <c r="G5552">
        <v>-0.14000000000000001</v>
      </c>
      <c r="H5552" t="s">
        <v>82</v>
      </c>
    </row>
    <row r="5553" spans="1:8" x14ac:dyDescent="0.25">
      <c r="A5553" s="1">
        <v>44013</v>
      </c>
      <c r="B5553" t="s">
        <v>155</v>
      </c>
      <c r="C5553" t="s">
        <v>11</v>
      </c>
      <c r="D5553">
        <v>61</v>
      </c>
      <c r="E5553">
        <v>75</v>
      </c>
      <c r="F5553">
        <v>-14</v>
      </c>
      <c r="G5553">
        <v>-0.18666666666666701</v>
      </c>
      <c r="H5553" t="s">
        <v>82</v>
      </c>
    </row>
    <row r="5554" spans="1:8" x14ac:dyDescent="0.25">
      <c r="A5554" s="1">
        <v>44013</v>
      </c>
      <c r="B5554" t="s">
        <v>155</v>
      </c>
      <c r="C5554" t="s">
        <v>12</v>
      </c>
      <c r="D5554">
        <v>128</v>
      </c>
      <c r="E5554">
        <v>193</v>
      </c>
      <c r="F5554">
        <v>-65</v>
      </c>
      <c r="G5554">
        <v>-0.33678756476683902</v>
      </c>
      <c r="H5554" t="s">
        <v>82</v>
      </c>
    </row>
    <row r="5555" spans="1:8" x14ac:dyDescent="0.25">
      <c r="A5555" s="1">
        <v>44013</v>
      </c>
      <c r="B5555" t="s">
        <v>155</v>
      </c>
      <c r="C5555" t="s">
        <v>13</v>
      </c>
      <c r="D5555">
        <v>449</v>
      </c>
      <c r="E5555">
        <v>484</v>
      </c>
      <c r="F5555">
        <v>-35</v>
      </c>
      <c r="G5555">
        <v>-7.2314049586776896E-2</v>
      </c>
      <c r="H5555" t="s">
        <v>82</v>
      </c>
    </row>
    <row r="5556" spans="1:8" x14ac:dyDescent="0.25">
      <c r="A5556" s="1">
        <v>44013</v>
      </c>
      <c r="B5556" t="s">
        <v>156</v>
      </c>
      <c r="C5556" t="s">
        <v>9</v>
      </c>
      <c r="D5556">
        <v>22</v>
      </c>
      <c r="E5556">
        <v>34</v>
      </c>
      <c r="F5556">
        <v>-12</v>
      </c>
      <c r="G5556">
        <v>-0.35294117647058798</v>
      </c>
      <c r="H5556" t="s">
        <v>82</v>
      </c>
    </row>
    <row r="5557" spans="1:8" x14ac:dyDescent="0.25">
      <c r="A5557" s="1">
        <v>44013</v>
      </c>
      <c r="B5557" t="s">
        <v>156</v>
      </c>
      <c r="C5557" t="s">
        <v>10</v>
      </c>
      <c r="D5557">
        <v>97</v>
      </c>
      <c r="E5557">
        <v>113</v>
      </c>
      <c r="F5557">
        <v>-16</v>
      </c>
      <c r="G5557">
        <v>-0.14159292035398199</v>
      </c>
      <c r="H5557" t="s">
        <v>82</v>
      </c>
    </row>
    <row r="5558" spans="1:8" x14ac:dyDescent="0.25">
      <c r="A5558" s="1">
        <v>44013</v>
      </c>
      <c r="B5558" t="s">
        <v>156</v>
      </c>
      <c r="C5558" t="s">
        <v>11</v>
      </c>
      <c r="D5558">
        <v>179</v>
      </c>
      <c r="E5558">
        <v>166</v>
      </c>
      <c r="F5558">
        <v>13</v>
      </c>
      <c r="G5558">
        <v>7.8313253012048195E-2</v>
      </c>
      <c r="H5558" t="s">
        <v>82</v>
      </c>
    </row>
    <row r="5559" spans="1:8" x14ac:dyDescent="0.25">
      <c r="A5559" s="1">
        <v>44013</v>
      </c>
      <c r="B5559" t="s">
        <v>156</v>
      </c>
      <c r="C5559" t="s">
        <v>12</v>
      </c>
      <c r="D5559">
        <v>218</v>
      </c>
      <c r="E5559">
        <v>228</v>
      </c>
      <c r="F5559">
        <v>-10</v>
      </c>
      <c r="G5559">
        <v>-4.3859649122807001E-2</v>
      </c>
      <c r="H5559" t="s">
        <v>82</v>
      </c>
    </row>
    <row r="5560" spans="1:8" x14ac:dyDescent="0.25">
      <c r="A5560" s="1">
        <v>44013</v>
      </c>
      <c r="B5560" t="s">
        <v>156</v>
      </c>
      <c r="C5560" t="s">
        <v>13</v>
      </c>
      <c r="D5560">
        <v>211</v>
      </c>
      <c r="E5560">
        <v>189</v>
      </c>
      <c r="F5560">
        <v>22</v>
      </c>
      <c r="G5560">
        <v>0.11640211640211599</v>
      </c>
      <c r="H5560" t="s">
        <v>82</v>
      </c>
    </row>
    <row r="5561" spans="1:8" x14ac:dyDescent="0.25">
      <c r="A5561" s="1">
        <v>44013</v>
      </c>
      <c r="B5561" t="s">
        <v>93</v>
      </c>
      <c r="C5561" t="s">
        <v>9</v>
      </c>
      <c r="D5561">
        <v>39</v>
      </c>
      <c r="E5561">
        <v>60</v>
      </c>
      <c r="F5561">
        <v>-21</v>
      </c>
      <c r="G5561">
        <v>-0.35</v>
      </c>
      <c r="H5561" t="s">
        <v>82</v>
      </c>
    </row>
    <row r="5562" spans="1:8" x14ac:dyDescent="0.25">
      <c r="A5562" s="1">
        <v>44013</v>
      </c>
      <c r="B5562" t="s">
        <v>93</v>
      </c>
      <c r="C5562" t="s">
        <v>10</v>
      </c>
      <c r="D5562">
        <v>133</v>
      </c>
      <c r="E5562">
        <v>166</v>
      </c>
      <c r="F5562">
        <v>-33</v>
      </c>
      <c r="G5562">
        <v>-0.19879518072289201</v>
      </c>
      <c r="H5562" t="s">
        <v>82</v>
      </c>
    </row>
    <row r="5563" spans="1:8" x14ac:dyDescent="0.25">
      <c r="A5563" s="1">
        <v>44013</v>
      </c>
      <c r="B5563" t="s">
        <v>93</v>
      </c>
      <c r="C5563" t="s">
        <v>11</v>
      </c>
      <c r="D5563">
        <v>212</v>
      </c>
      <c r="E5563">
        <v>202</v>
      </c>
      <c r="F5563">
        <v>10</v>
      </c>
      <c r="G5563">
        <v>4.95049504950495E-2</v>
      </c>
      <c r="H5563" t="s">
        <v>82</v>
      </c>
    </row>
    <row r="5564" spans="1:8" x14ac:dyDescent="0.25">
      <c r="A5564" s="1">
        <v>44013</v>
      </c>
      <c r="B5564" t="s">
        <v>93</v>
      </c>
      <c r="C5564" t="s">
        <v>12</v>
      </c>
      <c r="D5564">
        <v>302</v>
      </c>
      <c r="E5564">
        <v>332</v>
      </c>
      <c r="F5564">
        <v>-30</v>
      </c>
      <c r="G5564">
        <v>-9.0361445783132502E-2</v>
      </c>
      <c r="H5564" t="s">
        <v>82</v>
      </c>
    </row>
    <row r="5565" spans="1:8" x14ac:dyDescent="0.25">
      <c r="A5565" s="1">
        <v>44013</v>
      </c>
      <c r="B5565" t="s">
        <v>93</v>
      </c>
      <c r="C5565" t="s">
        <v>13</v>
      </c>
      <c r="D5565">
        <v>338</v>
      </c>
      <c r="E5565">
        <v>328</v>
      </c>
      <c r="F5565">
        <v>10</v>
      </c>
      <c r="G5565">
        <v>3.0487804878048801E-2</v>
      </c>
      <c r="H5565" t="s">
        <v>82</v>
      </c>
    </row>
    <row r="5566" spans="1:8" x14ac:dyDescent="0.25">
      <c r="A5566" s="1">
        <v>44013</v>
      </c>
      <c r="B5566" t="s">
        <v>157</v>
      </c>
      <c r="C5566" t="s">
        <v>9</v>
      </c>
      <c r="D5566">
        <v>70</v>
      </c>
      <c r="E5566">
        <v>95</v>
      </c>
      <c r="F5566">
        <v>-25</v>
      </c>
      <c r="G5566">
        <v>-0.26315789473684198</v>
      </c>
      <c r="H5566" t="s">
        <v>82</v>
      </c>
    </row>
    <row r="5567" spans="1:8" x14ac:dyDescent="0.25">
      <c r="A5567" s="1">
        <v>44013</v>
      </c>
      <c r="B5567" t="s">
        <v>157</v>
      </c>
      <c r="C5567" t="s">
        <v>10</v>
      </c>
      <c r="D5567">
        <v>11</v>
      </c>
      <c r="E5567">
        <v>15</v>
      </c>
      <c r="F5567">
        <v>-4</v>
      </c>
      <c r="G5567">
        <v>-0.266666666666667</v>
      </c>
      <c r="H5567" t="s">
        <v>82</v>
      </c>
    </row>
    <row r="5568" spans="1:8" x14ac:dyDescent="0.25">
      <c r="A5568" s="1">
        <v>44013</v>
      </c>
      <c r="B5568" t="s">
        <v>157</v>
      </c>
      <c r="C5568" t="s">
        <v>11</v>
      </c>
      <c r="D5568">
        <v>68</v>
      </c>
      <c r="E5568">
        <v>107</v>
      </c>
      <c r="F5568">
        <v>-39</v>
      </c>
      <c r="G5568">
        <v>-0.36448598130841098</v>
      </c>
      <c r="H5568" t="s">
        <v>82</v>
      </c>
    </row>
    <row r="5569" spans="1:8" x14ac:dyDescent="0.25">
      <c r="A5569" s="1">
        <v>44013</v>
      </c>
      <c r="B5569" t="s">
        <v>157</v>
      </c>
      <c r="C5569" t="s">
        <v>12</v>
      </c>
      <c r="D5569">
        <v>58</v>
      </c>
      <c r="E5569">
        <v>59</v>
      </c>
      <c r="F5569">
        <v>-1</v>
      </c>
      <c r="G5569">
        <v>-1.6949152542372899E-2</v>
      </c>
      <c r="H5569" t="s">
        <v>82</v>
      </c>
    </row>
    <row r="5570" spans="1:8" x14ac:dyDescent="0.25">
      <c r="A5570" s="1">
        <v>44013</v>
      </c>
      <c r="B5570" t="s">
        <v>157</v>
      </c>
      <c r="C5570" t="s">
        <v>13</v>
      </c>
      <c r="D5570">
        <v>208</v>
      </c>
      <c r="E5570">
        <v>175</v>
      </c>
      <c r="F5570">
        <v>33</v>
      </c>
      <c r="G5570">
        <v>0.188571428571429</v>
      </c>
      <c r="H5570" t="s">
        <v>82</v>
      </c>
    </row>
    <row r="5571" spans="1:8" x14ac:dyDescent="0.25">
      <c r="A5571" s="1">
        <v>44013</v>
      </c>
      <c r="B5571" t="s">
        <v>158</v>
      </c>
      <c r="C5571" t="s">
        <v>9</v>
      </c>
      <c r="D5571">
        <v>31</v>
      </c>
      <c r="E5571">
        <v>44</v>
      </c>
      <c r="F5571">
        <v>-13</v>
      </c>
      <c r="G5571">
        <v>-0.29545454545454503</v>
      </c>
      <c r="H5571" t="s">
        <v>82</v>
      </c>
    </row>
    <row r="5572" spans="1:8" x14ac:dyDescent="0.25">
      <c r="A5572" s="1">
        <v>44013</v>
      </c>
      <c r="B5572" t="s">
        <v>158</v>
      </c>
      <c r="C5572" t="s">
        <v>10</v>
      </c>
      <c r="D5572">
        <v>40</v>
      </c>
      <c r="E5572">
        <v>57</v>
      </c>
      <c r="F5572">
        <v>-17</v>
      </c>
      <c r="G5572">
        <v>-0.29824561403508798</v>
      </c>
      <c r="H5572" t="s">
        <v>82</v>
      </c>
    </row>
    <row r="5573" spans="1:8" x14ac:dyDescent="0.25">
      <c r="A5573" s="1">
        <v>44013</v>
      </c>
      <c r="B5573" t="s">
        <v>158</v>
      </c>
      <c r="C5573" t="s">
        <v>11</v>
      </c>
      <c r="D5573">
        <v>71</v>
      </c>
      <c r="E5573">
        <v>67</v>
      </c>
      <c r="F5573">
        <v>4</v>
      </c>
      <c r="G5573">
        <v>5.9701492537313397E-2</v>
      </c>
      <c r="H5573" t="s">
        <v>82</v>
      </c>
    </row>
    <row r="5574" spans="1:8" x14ac:dyDescent="0.25">
      <c r="A5574" s="1">
        <v>44013</v>
      </c>
      <c r="B5574" t="s">
        <v>158</v>
      </c>
      <c r="C5574" t="s">
        <v>12</v>
      </c>
      <c r="D5574">
        <v>227</v>
      </c>
      <c r="E5574">
        <v>205</v>
      </c>
      <c r="F5574">
        <v>22</v>
      </c>
      <c r="G5574">
        <v>0.107317073170732</v>
      </c>
      <c r="H5574" t="s">
        <v>82</v>
      </c>
    </row>
    <row r="5575" spans="1:8" x14ac:dyDescent="0.25">
      <c r="A5575" s="1">
        <v>44013</v>
      </c>
      <c r="B5575" t="s">
        <v>158</v>
      </c>
      <c r="C5575" t="s">
        <v>13</v>
      </c>
      <c r="D5575">
        <v>322</v>
      </c>
      <c r="E5575">
        <v>318</v>
      </c>
      <c r="F5575">
        <v>4</v>
      </c>
      <c r="G5575">
        <v>1.25786163522013E-2</v>
      </c>
      <c r="H5575" t="s">
        <v>82</v>
      </c>
    </row>
    <row r="5576" spans="1:8" x14ac:dyDescent="0.25">
      <c r="A5576" s="1">
        <v>44013</v>
      </c>
      <c r="B5576" t="s">
        <v>94</v>
      </c>
      <c r="C5576" t="s">
        <v>9</v>
      </c>
      <c r="D5576">
        <v>525</v>
      </c>
      <c r="E5576">
        <v>917</v>
      </c>
      <c r="F5576">
        <v>-392</v>
      </c>
      <c r="G5576">
        <v>-0.42748091603053401</v>
      </c>
      <c r="H5576" t="s">
        <v>82</v>
      </c>
    </row>
    <row r="5577" spans="1:8" x14ac:dyDescent="0.25">
      <c r="A5577" s="1">
        <v>44013</v>
      </c>
      <c r="B5577" t="s">
        <v>94</v>
      </c>
      <c r="C5577" t="s">
        <v>10</v>
      </c>
      <c r="D5577">
        <v>259</v>
      </c>
      <c r="E5577">
        <v>447</v>
      </c>
      <c r="F5577">
        <v>-188</v>
      </c>
      <c r="G5577">
        <v>-0.42058165548098397</v>
      </c>
      <c r="H5577" t="s">
        <v>82</v>
      </c>
    </row>
    <row r="5578" spans="1:8" x14ac:dyDescent="0.25">
      <c r="A5578" s="1">
        <v>44013</v>
      </c>
      <c r="B5578" t="s">
        <v>94</v>
      </c>
      <c r="C5578" t="s">
        <v>11</v>
      </c>
      <c r="D5578">
        <v>450</v>
      </c>
      <c r="E5578">
        <v>799</v>
      </c>
      <c r="F5578">
        <v>-349</v>
      </c>
      <c r="G5578">
        <v>-0.436795994993742</v>
      </c>
      <c r="H5578" t="s">
        <v>82</v>
      </c>
    </row>
    <row r="5579" spans="1:8" x14ac:dyDescent="0.25">
      <c r="A5579" s="1">
        <v>44013</v>
      </c>
      <c r="B5579" t="s">
        <v>94</v>
      </c>
      <c r="C5579" t="s">
        <v>12</v>
      </c>
      <c r="D5579">
        <v>382</v>
      </c>
      <c r="E5579">
        <v>466</v>
      </c>
      <c r="F5579">
        <v>-84</v>
      </c>
      <c r="G5579">
        <v>-0.18025751072961399</v>
      </c>
      <c r="H5579" t="s">
        <v>82</v>
      </c>
    </row>
    <row r="5580" spans="1:8" x14ac:dyDescent="0.25">
      <c r="A5580" s="1">
        <v>44013</v>
      </c>
      <c r="B5580" t="s">
        <v>94</v>
      </c>
      <c r="C5580" t="s">
        <v>13</v>
      </c>
      <c r="D5580">
        <v>665</v>
      </c>
      <c r="E5580">
        <v>1136</v>
      </c>
      <c r="F5580">
        <v>-471</v>
      </c>
      <c r="G5580">
        <v>-0.414612676056338</v>
      </c>
      <c r="H5580" t="s">
        <v>82</v>
      </c>
    </row>
    <row r="5581" spans="1:8" x14ac:dyDescent="0.25">
      <c r="A5581" s="1">
        <v>44013</v>
      </c>
      <c r="B5581" t="s">
        <v>159</v>
      </c>
      <c r="C5581" t="s">
        <v>9</v>
      </c>
      <c r="D5581">
        <v>17</v>
      </c>
      <c r="E5581">
        <v>26</v>
      </c>
      <c r="F5581">
        <v>-9</v>
      </c>
      <c r="G5581">
        <v>-0.34615384615384598</v>
      </c>
      <c r="H5581" t="s">
        <v>82</v>
      </c>
    </row>
    <row r="5582" spans="1:8" x14ac:dyDescent="0.25">
      <c r="A5582" s="1">
        <v>44013</v>
      </c>
      <c r="B5582" t="s">
        <v>159</v>
      </c>
      <c r="C5582" t="s">
        <v>10</v>
      </c>
      <c r="D5582">
        <v>36</v>
      </c>
      <c r="E5582">
        <v>53</v>
      </c>
      <c r="F5582">
        <v>-17</v>
      </c>
      <c r="G5582">
        <v>-0.320754716981132</v>
      </c>
      <c r="H5582" t="s">
        <v>82</v>
      </c>
    </row>
    <row r="5583" spans="1:8" x14ac:dyDescent="0.25">
      <c r="A5583" s="1">
        <v>44013</v>
      </c>
      <c r="B5583" t="s">
        <v>159</v>
      </c>
      <c r="C5583" t="s">
        <v>11</v>
      </c>
      <c r="D5583">
        <v>33</v>
      </c>
      <c r="E5583">
        <v>36</v>
      </c>
      <c r="F5583">
        <v>-3</v>
      </c>
      <c r="G5583">
        <v>-8.3333333333333301E-2</v>
      </c>
      <c r="H5583" t="s">
        <v>82</v>
      </c>
    </row>
    <row r="5584" spans="1:8" x14ac:dyDescent="0.25">
      <c r="A5584" s="1">
        <v>44013</v>
      </c>
      <c r="B5584" t="s">
        <v>159</v>
      </c>
      <c r="C5584" t="s">
        <v>12</v>
      </c>
      <c r="D5584">
        <v>84</v>
      </c>
      <c r="E5584">
        <v>104</v>
      </c>
      <c r="F5584">
        <v>-20</v>
      </c>
      <c r="G5584">
        <v>-0.19230769230769201</v>
      </c>
      <c r="H5584" t="s">
        <v>82</v>
      </c>
    </row>
    <row r="5585" spans="1:8" x14ac:dyDescent="0.25">
      <c r="A5585" s="1">
        <v>44013</v>
      </c>
      <c r="B5585" t="s">
        <v>159</v>
      </c>
      <c r="C5585" t="s">
        <v>13</v>
      </c>
      <c r="D5585">
        <v>127</v>
      </c>
      <c r="E5585">
        <v>139</v>
      </c>
      <c r="F5585">
        <v>-12</v>
      </c>
      <c r="G5585">
        <v>-8.6330935251798593E-2</v>
      </c>
      <c r="H5585" t="s">
        <v>82</v>
      </c>
    </row>
    <row r="5586" spans="1:8" x14ac:dyDescent="0.25">
      <c r="A5586" s="1">
        <v>44013</v>
      </c>
      <c r="B5586" t="s">
        <v>95</v>
      </c>
      <c r="C5586" t="s">
        <v>9</v>
      </c>
      <c r="D5586">
        <v>31</v>
      </c>
      <c r="E5586">
        <v>44</v>
      </c>
      <c r="F5586">
        <v>-13</v>
      </c>
      <c r="G5586">
        <v>-0.29545454545454503</v>
      </c>
      <c r="H5586" t="s">
        <v>82</v>
      </c>
    </row>
    <row r="5587" spans="1:8" x14ac:dyDescent="0.25">
      <c r="A5587" s="1">
        <v>44013</v>
      </c>
      <c r="B5587" t="s">
        <v>95</v>
      </c>
      <c r="C5587" t="s">
        <v>10</v>
      </c>
      <c r="D5587">
        <v>40</v>
      </c>
      <c r="E5587">
        <v>57</v>
      </c>
      <c r="F5587">
        <v>-17</v>
      </c>
      <c r="G5587">
        <v>-0.29824561403508798</v>
      </c>
      <c r="H5587" t="s">
        <v>82</v>
      </c>
    </row>
    <row r="5588" spans="1:8" x14ac:dyDescent="0.25">
      <c r="A5588" s="1">
        <v>44013</v>
      </c>
      <c r="B5588" t="s">
        <v>95</v>
      </c>
      <c r="C5588" t="s">
        <v>11</v>
      </c>
      <c r="D5588">
        <v>71</v>
      </c>
      <c r="E5588">
        <v>67</v>
      </c>
      <c r="F5588">
        <v>4</v>
      </c>
      <c r="G5588">
        <v>5.9701492537313397E-2</v>
      </c>
      <c r="H5588" t="s">
        <v>82</v>
      </c>
    </row>
    <row r="5589" spans="1:8" x14ac:dyDescent="0.25">
      <c r="A5589" s="1">
        <v>44013</v>
      </c>
      <c r="B5589" t="s">
        <v>95</v>
      </c>
      <c r="C5589" t="s">
        <v>12</v>
      </c>
      <c r="D5589">
        <v>227</v>
      </c>
      <c r="E5589">
        <v>205</v>
      </c>
      <c r="F5589">
        <v>22</v>
      </c>
      <c r="G5589">
        <v>0.107317073170732</v>
      </c>
      <c r="H5589" t="s">
        <v>82</v>
      </c>
    </row>
    <row r="5590" spans="1:8" x14ac:dyDescent="0.25">
      <c r="A5590" s="1">
        <v>44013</v>
      </c>
      <c r="B5590" t="s">
        <v>95</v>
      </c>
      <c r="C5590" t="s">
        <v>13</v>
      </c>
      <c r="D5590">
        <v>322</v>
      </c>
      <c r="E5590">
        <v>318</v>
      </c>
      <c r="F5590">
        <v>4</v>
      </c>
      <c r="G5590">
        <v>1.25786163522013E-2</v>
      </c>
      <c r="H5590" t="s">
        <v>82</v>
      </c>
    </row>
    <row r="5591" spans="1:8" x14ac:dyDescent="0.25">
      <c r="A5591" s="1">
        <v>44013</v>
      </c>
      <c r="B5591" t="s">
        <v>96</v>
      </c>
      <c r="C5591" t="s">
        <v>9</v>
      </c>
      <c r="D5591">
        <v>368</v>
      </c>
      <c r="E5591">
        <v>430</v>
      </c>
      <c r="F5591">
        <v>-62</v>
      </c>
      <c r="G5591">
        <v>-0.144186046511628</v>
      </c>
      <c r="H5591" t="s">
        <v>82</v>
      </c>
    </row>
    <row r="5592" spans="1:8" x14ac:dyDescent="0.25">
      <c r="A5592" s="1">
        <v>44013</v>
      </c>
      <c r="B5592" t="s">
        <v>96</v>
      </c>
      <c r="C5592" t="s">
        <v>10</v>
      </c>
      <c r="D5592">
        <v>176</v>
      </c>
      <c r="E5592">
        <v>192</v>
      </c>
      <c r="F5592">
        <v>-16</v>
      </c>
      <c r="G5592">
        <v>-8.3333333333333301E-2</v>
      </c>
      <c r="H5592" t="s">
        <v>82</v>
      </c>
    </row>
    <row r="5593" spans="1:8" x14ac:dyDescent="0.25">
      <c r="A5593" s="1">
        <v>44013</v>
      </c>
      <c r="B5593" t="s">
        <v>96</v>
      </c>
      <c r="C5593" t="s">
        <v>11</v>
      </c>
      <c r="D5593">
        <v>137</v>
      </c>
      <c r="E5593">
        <v>164</v>
      </c>
      <c r="F5593">
        <v>-27</v>
      </c>
      <c r="G5593">
        <v>-0.16463414634146301</v>
      </c>
      <c r="H5593" t="s">
        <v>82</v>
      </c>
    </row>
    <row r="5594" spans="1:8" x14ac:dyDescent="0.25">
      <c r="A5594" s="1">
        <v>44013</v>
      </c>
      <c r="B5594" t="s">
        <v>96</v>
      </c>
      <c r="C5594" t="s">
        <v>12</v>
      </c>
      <c r="D5594">
        <v>115</v>
      </c>
      <c r="E5594">
        <v>109</v>
      </c>
      <c r="F5594">
        <v>6</v>
      </c>
      <c r="G5594">
        <v>5.5045871559633003E-2</v>
      </c>
      <c r="H5594" t="s">
        <v>82</v>
      </c>
    </row>
    <row r="5595" spans="1:8" x14ac:dyDescent="0.25">
      <c r="A5595" s="1">
        <v>44013</v>
      </c>
      <c r="B5595" t="s">
        <v>96</v>
      </c>
      <c r="C5595" t="s">
        <v>13</v>
      </c>
      <c r="D5595">
        <v>585</v>
      </c>
      <c r="E5595">
        <v>813</v>
      </c>
      <c r="F5595">
        <v>-228</v>
      </c>
      <c r="G5595">
        <v>-0.28044280442804398</v>
      </c>
      <c r="H5595" t="s">
        <v>82</v>
      </c>
    </row>
    <row r="5596" spans="1:8" x14ac:dyDescent="0.25">
      <c r="A5596" s="1">
        <v>44013</v>
      </c>
      <c r="B5596" t="s">
        <v>161</v>
      </c>
      <c r="C5596" t="s">
        <v>9</v>
      </c>
      <c r="D5596">
        <v>292</v>
      </c>
      <c r="E5596">
        <v>393</v>
      </c>
      <c r="F5596">
        <v>-101</v>
      </c>
      <c r="G5596">
        <v>-0.25699745547073799</v>
      </c>
      <c r="H5596" t="s">
        <v>82</v>
      </c>
    </row>
    <row r="5597" spans="1:8" x14ac:dyDescent="0.25">
      <c r="A5597" s="1">
        <v>44013</v>
      </c>
      <c r="B5597" t="s">
        <v>161</v>
      </c>
      <c r="C5597" t="s">
        <v>10</v>
      </c>
      <c r="D5597">
        <v>32</v>
      </c>
      <c r="E5597">
        <v>45</v>
      </c>
      <c r="F5597">
        <v>-13</v>
      </c>
      <c r="G5597">
        <v>-0.28888888888888897</v>
      </c>
      <c r="H5597" t="s">
        <v>82</v>
      </c>
    </row>
    <row r="5598" spans="1:8" x14ac:dyDescent="0.25">
      <c r="A5598" s="1">
        <v>44013</v>
      </c>
      <c r="B5598" t="s">
        <v>161</v>
      </c>
      <c r="C5598" t="s">
        <v>11</v>
      </c>
      <c r="D5598">
        <v>58</v>
      </c>
      <c r="E5598">
        <v>79</v>
      </c>
      <c r="F5598">
        <v>-21</v>
      </c>
      <c r="G5598">
        <v>-0.265822784810127</v>
      </c>
      <c r="H5598" t="s">
        <v>82</v>
      </c>
    </row>
    <row r="5599" spans="1:8" x14ac:dyDescent="0.25">
      <c r="A5599" s="1">
        <v>44013</v>
      </c>
      <c r="B5599" t="s">
        <v>161</v>
      </c>
      <c r="C5599" t="s">
        <v>12</v>
      </c>
      <c r="D5599">
        <v>31</v>
      </c>
      <c r="E5599">
        <v>43</v>
      </c>
      <c r="F5599">
        <v>-12</v>
      </c>
      <c r="G5599">
        <v>-0.27906976744186002</v>
      </c>
      <c r="H5599" t="s">
        <v>82</v>
      </c>
    </row>
    <row r="5600" spans="1:8" x14ac:dyDescent="0.25">
      <c r="A5600" s="1">
        <v>44013</v>
      </c>
      <c r="B5600" t="s">
        <v>161</v>
      </c>
      <c r="C5600" t="s">
        <v>13</v>
      </c>
      <c r="D5600">
        <v>212</v>
      </c>
      <c r="E5600">
        <v>135</v>
      </c>
      <c r="F5600">
        <v>77</v>
      </c>
      <c r="G5600">
        <v>0.57037037037036997</v>
      </c>
      <c r="H5600" t="s">
        <v>82</v>
      </c>
    </row>
    <row r="5601" spans="1:8" x14ac:dyDescent="0.25">
      <c r="A5601" s="1">
        <v>44044</v>
      </c>
      <c r="B5601" t="s">
        <v>80</v>
      </c>
      <c r="C5601" t="s">
        <v>9</v>
      </c>
      <c r="D5601">
        <v>3130</v>
      </c>
      <c r="E5601">
        <v>4467.6190476190504</v>
      </c>
      <c r="F5601">
        <v>-1337.61904761905</v>
      </c>
      <c r="G5601">
        <v>-0.29940311234278399</v>
      </c>
      <c r="H5601" t="s">
        <v>82</v>
      </c>
    </row>
    <row r="5602" spans="1:8" x14ac:dyDescent="0.25">
      <c r="A5602" s="1">
        <v>44044</v>
      </c>
      <c r="B5602" t="s">
        <v>80</v>
      </c>
      <c r="C5602" t="s">
        <v>10</v>
      </c>
      <c r="D5602">
        <v>2496</v>
      </c>
      <c r="E5602">
        <v>3000.9523809523798</v>
      </c>
      <c r="F5602">
        <v>-504.95238095238102</v>
      </c>
      <c r="G5602">
        <v>-0.16826404316090099</v>
      </c>
      <c r="H5602" t="s">
        <v>82</v>
      </c>
    </row>
    <row r="5603" spans="1:8" x14ac:dyDescent="0.25">
      <c r="A5603" s="1">
        <v>44044</v>
      </c>
      <c r="B5603" t="s">
        <v>80</v>
      </c>
      <c r="C5603" t="s">
        <v>11</v>
      </c>
      <c r="D5603">
        <v>2476</v>
      </c>
      <c r="E5603">
        <v>2894.2857142857101</v>
      </c>
      <c r="F5603">
        <v>-418.28571428571399</v>
      </c>
      <c r="G5603">
        <v>-0.14452122408687099</v>
      </c>
      <c r="H5603" t="s">
        <v>82</v>
      </c>
    </row>
    <row r="5604" spans="1:8" x14ac:dyDescent="0.25">
      <c r="A5604" s="1">
        <v>44044</v>
      </c>
      <c r="B5604" t="s">
        <v>80</v>
      </c>
      <c r="C5604" t="s">
        <v>12</v>
      </c>
      <c r="D5604">
        <v>2892</v>
      </c>
      <c r="E5604">
        <v>2903.8095238095202</v>
      </c>
      <c r="F5604">
        <v>-11.809523809523901</v>
      </c>
      <c r="G5604">
        <v>-4.06690718268286E-3</v>
      </c>
      <c r="H5604" t="s">
        <v>82</v>
      </c>
    </row>
    <row r="5605" spans="1:8" x14ac:dyDescent="0.25">
      <c r="A5605" s="1">
        <v>44044</v>
      </c>
      <c r="B5605" t="s">
        <v>80</v>
      </c>
      <c r="C5605" t="s">
        <v>13</v>
      </c>
      <c r="D5605">
        <v>4925</v>
      </c>
      <c r="E5605">
        <v>5082.8571428571404</v>
      </c>
      <c r="F5605">
        <v>-157.85714285714201</v>
      </c>
      <c r="G5605">
        <v>-3.1056773468240501E-2</v>
      </c>
      <c r="H5605" t="s">
        <v>82</v>
      </c>
    </row>
    <row r="5606" spans="1:8" x14ac:dyDescent="0.25">
      <c r="A5606" s="1">
        <v>44044</v>
      </c>
      <c r="B5606" t="s">
        <v>145</v>
      </c>
      <c r="C5606" t="s">
        <v>9</v>
      </c>
      <c r="D5606">
        <v>158</v>
      </c>
      <c r="E5606">
        <v>171.42857142857099</v>
      </c>
      <c r="F5606">
        <v>-13.4285714285714</v>
      </c>
      <c r="G5606">
        <v>-7.8333333333333297E-2</v>
      </c>
      <c r="H5606" t="s">
        <v>82</v>
      </c>
    </row>
    <row r="5607" spans="1:8" x14ac:dyDescent="0.25">
      <c r="A5607" s="1">
        <v>44044</v>
      </c>
      <c r="B5607" t="s">
        <v>145</v>
      </c>
      <c r="C5607" t="s">
        <v>10</v>
      </c>
      <c r="D5607">
        <v>145</v>
      </c>
      <c r="E5607">
        <v>136.19047619047601</v>
      </c>
      <c r="F5607">
        <v>8.8095238095238209</v>
      </c>
      <c r="G5607">
        <v>6.4685314685314799E-2</v>
      </c>
      <c r="H5607" t="s">
        <v>82</v>
      </c>
    </row>
    <row r="5608" spans="1:8" x14ac:dyDescent="0.25">
      <c r="A5608" s="1">
        <v>44044</v>
      </c>
      <c r="B5608" t="s">
        <v>145</v>
      </c>
      <c r="C5608" t="s">
        <v>11</v>
      </c>
      <c r="D5608">
        <v>49</v>
      </c>
      <c r="E5608">
        <v>40.952380952380899</v>
      </c>
      <c r="F5608">
        <v>8.0476190476190492</v>
      </c>
      <c r="G5608">
        <v>0.19651162790697699</v>
      </c>
      <c r="H5608" t="s">
        <v>82</v>
      </c>
    </row>
    <row r="5609" spans="1:8" x14ac:dyDescent="0.25">
      <c r="A5609" s="1">
        <v>44044</v>
      </c>
      <c r="B5609" t="s">
        <v>145</v>
      </c>
      <c r="C5609" t="s">
        <v>12</v>
      </c>
      <c r="D5609">
        <v>25</v>
      </c>
      <c r="E5609">
        <v>25.714285714285701</v>
      </c>
      <c r="F5609">
        <v>-0.71428571428571197</v>
      </c>
      <c r="G5609">
        <v>-2.77777777777777E-2</v>
      </c>
      <c r="H5609" t="s">
        <v>82</v>
      </c>
    </row>
    <row r="5610" spans="1:8" x14ac:dyDescent="0.25">
      <c r="A5610" s="1">
        <v>44044</v>
      </c>
      <c r="B5610" t="s">
        <v>145</v>
      </c>
      <c r="C5610" t="s">
        <v>13</v>
      </c>
      <c r="D5610">
        <v>338</v>
      </c>
      <c r="E5610">
        <v>368.57142857142901</v>
      </c>
      <c r="F5610">
        <v>-30.571428571428601</v>
      </c>
      <c r="G5610">
        <v>-8.2945736434108505E-2</v>
      </c>
      <c r="H5610" t="s">
        <v>82</v>
      </c>
    </row>
    <row r="5611" spans="1:8" x14ac:dyDescent="0.25">
      <c r="A5611" s="1">
        <v>44044</v>
      </c>
      <c r="B5611" t="s">
        <v>85</v>
      </c>
      <c r="C5611" t="s">
        <v>9</v>
      </c>
      <c r="D5611">
        <v>684</v>
      </c>
      <c r="E5611">
        <v>1113.3333333333301</v>
      </c>
      <c r="F5611">
        <v>-429.33333333333297</v>
      </c>
      <c r="G5611">
        <v>-0.38562874251496998</v>
      </c>
      <c r="H5611" t="s">
        <v>82</v>
      </c>
    </row>
    <row r="5612" spans="1:8" x14ac:dyDescent="0.25">
      <c r="A5612" s="1">
        <v>44044</v>
      </c>
      <c r="B5612" t="s">
        <v>85</v>
      </c>
      <c r="C5612" t="s">
        <v>10</v>
      </c>
      <c r="D5612">
        <v>949</v>
      </c>
      <c r="E5612">
        <v>1056.19047619048</v>
      </c>
      <c r="F5612">
        <v>-107.19047619047601</v>
      </c>
      <c r="G5612">
        <v>-0.101487826871055</v>
      </c>
      <c r="H5612" t="s">
        <v>82</v>
      </c>
    </row>
    <row r="5613" spans="1:8" x14ac:dyDescent="0.25">
      <c r="A5613" s="1">
        <v>44044</v>
      </c>
      <c r="B5613" t="s">
        <v>85</v>
      </c>
      <c r="C5613" t="s">
        <v>11</v>
      </c>
      <c r="D5613">
        <v>241</v>
      </c>
      <c r="E5613">
        <v>250.47619047619</v>
      </c>
      <c r="F5613">
        <v>-9.4761904761904496</v>
      </c>
      <c r="G5613">
        <v>-3.7832699619771801E-2</v>
      </c>
      <c r="H5613" t="s">
        <v>82</v>
      </c>
    </row>
    <row r="5614" spans="1:8" x14ac:dyDescent="0.25">
      <c r="A5614" s="1">
        <v>44044</v>
      </c>
      <c r="B5614" t="s">
        <v>85</v>
      </c>
      <c r="C5614" t="s">
        <v>12</v>
      </c>
      <c r="D5614">
        <v>99</v>
      </c>
      <c r="E5614">
        <v>75.238095238095198</v>
      </c>
      <c r="F5614">
        <v>23.761904761904798</v>
      </c>
      <c r="G5614">
        <v>0.31582278481012699</v>
      </c>
      <c r="H5614" t="s">
        <v>82</v>
      </c>
    </row>
    <row r="5615" spans="1:8" x14ac:dyDescent="0.25">
      <c r="A5615" s="1">
        <v>44044</v>
      </c>
      <c r="B5615" t="s">
        <v>85</v>
      </c>
      <c r="C5615" t="s">
        <v>13</v>
      </c>
      <c r="D5615">
        <v>691</v>
      </c>
      <c r="E5615">
        <v>827.61904761904805</v>
      </c>
      <c r="F5615">
        <v>-136.61904761904799</v>
      </c>
      <c r="G5615">
        <v>-0.16507479861910199</v>
      </c>
      <c r="H5615" t="s">
        <v>82</v>
      </c>
    </row>
    <row r="5616" spans="1:8" x14ac:dyDescent="0.25">
      <c r="A5616" s="1">
        <v>44044</v>
      </c>
      <c r="B5616" t="s">
        <v>86</v>
      </c>
      <c r="C5616" t="s">
        <v>9</v>
      </c>
      <c r="D5616">
        <v>308</v>
      </c>
      <c r="E5616">
        <v>447.61904761904799</v>
      </c>
      <c r="F5616">
        <v>-139.61904761904799</v>
      </c>
      <c r="G5616">
        <v>-0.31191489361702102</v>
      </c>
      <c r="H5616" t="s">
        <v>82</v>
      </c>
    </row>
    <row r="5617" spans="1:8" x14ac:dyDescent="0.25">
      <c r="A5617" s="1">
        <v>44044</v>
      </c>
      <c r="B5617" t="s">
        <v>86</v>
      </c>
      <c r="C5617" t="s">
        <v>10</v>
      </c>
      <c r="D5617">
        <v>509</v>
      </c>
      <c r="E5617">
        <v>632.38095238095195</v>
      </c>
      <c r="F5617">
        <v>-123.380952380952</v>
      </c>
      <c r="G5617">
        <v>-0.19510542168674699</v>
      </c>
      <c r="H5617" t="s">
        <v>82</v>
      </c>
    </row>
    <row r="5618" spans="1:8" x14ac:dyDescent="0.25">
      <c r="A5618" s="1">
        <v>44044</v>
      </c>
      <c r="B5618" t="s">
        <v>86</v>
      </c>
      <c r="C5618" t="s">
        <v>11</v>
      </c>
      <c r="D5618">
        <v>693</v>
      </c>
      <c r="E5618">
        <v>745.71428571428601</v>
      </c>
      <c r="F5618">
        <v>-52.714285714285701</v>
      </c>
      <c r="G5618">
        <v>-7.0689655172413698E-2</v>
      </c>
      <c r="H5618" t="s">
        <v>82</v>
      </c>
    </row>
    <row r="5619" spans="1:8" x14ac:dyDescent="0.25">
      <c r="A5619" s="1">
        <v>44044</v>
      </c>
      <c r="B5619" t="s">
        <v>86</v>
      </c>
      <c r="C5619" t="s">
        <v>12</v>
      </c>
      <c r="D5619">
        <v>422</v>
      </c>
      <c r="E5619">
        <v>440.95238095238102</v>
      </c>
      <c r="F5619">
        <v>-18.952380952380899</v>
      </c>
      <c r="G5619">
        <v>-4.29805615550755E-2</v>
      </c>
      <c r="H5619" t="s">
        <v>82</v>
      </c>
    </row>
    <row r="5620" spans="1:8" x14ac:dyDescent="0.25">
      <c r="A5620" s="1">
        <v>44044</v>
      </c>
      <c r="B5620" t="s">
        <v>86</v>
      </c>
      <c r="C5620" t="s">
        <v>13</v>
      </c>
      <c r="D5620">
        <v>653</v>
      </c>
      <c r="E5620">
        <v>495.23809523809501</v>
      </c>
      <c r="F5620">
        <v>157.76190476190499</v>
      </c>
      <c r="G5620">
        <v>0.31855769230769199</v>
      </c>
      <c r="H5620" t="s">
        <v>82</v>
      </c>
    </row>
    <row r="5621" spans="1:8" x14ac:dyDescent="0.25">
      <c r="A5621" s="1">
        <v>44044</v>
      </c>
      <c r="B5621" t="s">
        <v>88</v>
      </c>
      <c r="C5621" t="s">
        <v>9</v>
      </c>
      <c r="D5621">
        <v>324</v>
      </c>
      <c r="E5621">
        <v>437.142857142857</v>
      </c>
      <c r="F5621">
        <v>-113.142857142857</v>
      </c>
      <c r="G5621">
        <v>-0.25882352941176501</v>
      </c>
      <c r="H5621" t="s">
        <v>82</v>
      </c>
    </row>
    <row r="5622" spans="1:8" x14ac:dyDescent="0.25">
      <c r="A5622" s="1">
        <v>44044</v>
      </c>
      <c r="B5622" t="s">
        <v>88</v>
      </c>
      <c r="C5622" t="s">
        <v>10</v>
      </c>
      <c r="D5622">
        <v>46</v>
      </c>
      <c r="E5622">
        <v>58.095238095238102</v>
      </c>
      <c r="F5622">
        <v>-12.0952380952381</v>
      </c>
      <c r="G5622">
        <v>-0.20819672131147501</v>
      </c>
      <c r="H5622" t="s">
        <v>82</v>
      </c>
    </row>
    <row r="5623" spans="1:8" x14ac:dyDescent="0.25">
      <c r="A5623" s="1">
        <v>44044</v>
      </c>
      <c r="B5623" t="s">
        <v>88</v>
      </c>
      <c r="C5623" t="s">
        <v>11</v>
      </c>
      <c r="D5623">
        <v>104</v>
      </c>
      <c r="E5623">
        <v>161.90476190476201</v>
      </c>
      <c r="F5623">
        <v>-57.904761904761898</v>
      </c>
      <c r="G5623">
        <v>-0.35764705882352898</v>
      </c>
      <c r="H5623" t="s">
        <v>82</v>
      </c>
    </row>
    <row r="5624" spans="1:8" x14ac:dyDescent="0.25">
      <c r="A5624" s="1">
        <v>44044</v>
      </c>
      <c r="B5624" t="s">
        <v>88</v>
      </c>
      <c r="C5624" t="s">
        <v>12</v>
      </c>
      <c r="D5624">
        <v>85</v>
      </c>
      <c r="E5624">
        <v>87.619047619047606</v>
      </c>
      <c r="F5624">
        <v>-2.61904761904762</v>
      </c>
      <c r="G5624">
        <v>-2.9891304347826098E-2</v>
      </c>
      <c r="H5624" t="s">
        <v>82</v>
      </c>
    </row>
    <row r="5625" spans="1:8" x14ac:dyDescent="0.25">
      <c r="A5625" s="1">
        <v>44044</v>
      </c>
      <c r="B5625" t="s">
        <v>88</v>
      </c>
      <c r="C5625" t="s">
        <v>13</v>
      </c>
      <c r="D5625">
        <v>369</v>
      </c>
      <c r="E5625">
        <v>269.52380952380997</v>
      </c>
      <c r="F5625">
        <v>99.476190476190496</v>
      </c>
      <c r="G5625">
        <v>0.36908127208480601</v>
      </c>
      <c r="H5625" t="s">
        <v>82</v>
      </c>
    </row>
    <row r="5626" spans="1:8" x14ac:dyDescent="0.25">
      <c r="A5626" s="1">
        <v>44044</v>
      </c>
      <c r="B5626" t="s">
        <v>89</v>
      </c>
      <c r="C5626" t="s">
        <v>9</v>
      </c>
      <c r="D5626">
        <v>44</v>
      </c>
      <c r="E5626">
        <v>77.142857142857096</v>
      </c>
      <c r="F5626">
        <v>-33.142857142857103</v>
      </c>
      <c r="G5626">
        <v>-0.42962962962963003</v>
      </c>
      <c r="H5626" t="s">
        <v>82</v>
      </c>
    </row>
    <row r="5627" spans="1:8" x14ac:dyDescent="0.25">
      <c r="A5627" s="1">
        <v>44044</v>
      </c>
      <c r="B5627" t="s">
        <v>89</v>
      </c>
      <c r="C5627" t="s">
        <v>10</v>
      </c>
      <c r="D5627">
        <v>48</v>
      </c>
      <c r="E5627">
        <v>65.714285714285694</v>
      </c>
      <c r="F5627">
        <v>-17.714285714285701</v>
      </c>
      <c r="G5627">
        <v>-0.26956521739130401</v>
      </c>
      <c r="H5627" t="s">
        <v>82</v>
      </c>
    </row>
    <row r="5628" spans="1:8" x14ac:dyDescent="0.25">
      <c r="A5628" s="1">
        <v>44044</v>
      </c>
      <c r="B5628" t="s">
        <v>89</v>
      </c>
      <c r="C5628" t="s">
        <v>11</v>
      </c>
      <c r="D5628">
        <v>63</v>
      </c>
      <c r="E5628">
        <v>87.619047619047606</v>
      </c>
      <c r="F5628">
        <v>-24.619047619047599</v>
      </c>
      <c r="G5628">
        <v>-0.28097826086956501</v>
      </c>
      <c r="H5628" t="s">
        <v>82</v>
      </c>
    </row>
    <row r="5629" spans="1:8" x14ac:dyDescent="0.25">
      <c r="A5629" s="1">
        <v>44044</v>
      </c>
      <c r="B5629" t="s">
        <v>89</v>
      </c>
      <c r="C5629" t="s">
        <v>12</v>
      </c>
      <c r="D5629">
        <v>148</v>
      </c>
      <c r="E5629">
        <v>180</v>
      </c>
      <c r="F5629">
        <v>-32</v>
      </c>
      <c r="G5629">
        <v>-0.17777777777777801</v>
      </c>
      <c r="H5629" t="s">
        <v>82</v>
      </c>
    </row>
    <row r="5630" spans="1:8" x14ac:dyDescent="0.25">
      <c r="A5630" s="1">
        <v>44044</v>
      </c>
      <c r="B5630" t="s">
        <v>89</v>
      </c>
      <c r="C5630" t="s">
        <v>13</v>
      </c>
      <c r="D5630">
        <v>563</v>
      </c>
      <c r="E5630">
        <v>543.80952380952397</v>
      </c>
      <c r="F5630">
        <v>19.1904761904763</v>
      </c>
      <c r="G5630">
        <v>3.5288966725043898E-2</v>
      </c>
      <c r="H5630" t="s">
        <v>82</v>
      </c>
    </row>
    <row r="5631" spans="1:8" x14ac:dyDescent="0.25">
      <c r="A5631" s="1">
        <v>44044</v>
      </c>
      <c r="B5631" t="s">
        <v>147</v>
      </c>
      <c r="C5631" t="s">
        <v>9</v>
      </c>
      <c r="D5631">
        <v>11</v>
      </c>
      <c r="E5631">
        <v>10.476190476190499</v>
      </c>
      <c r="F5631">
        <v>0.52380952380952395</v>
      </c>
      <c r="G5631">
        <v>0.05</v>
      </c>
      <c r="H5631" t="s">
        <v>82</v>
      </c>
    </row>
    <row r="5632" spans="1:8" x14ac:dyDescent="0.25">
      <c r="A5632" s="1">
        <v>44044</v>
      </c>
      <c r="B5632" t="s">
        <v>147</v>
      </c>
      <c r="C5632" t="s">
        <v>10</v>
      </c>
      <c r="D5632">
        <v>16</v>
      </c>
      <c r="E5632">
        <v>21.904761904761902</v>
      </c>
      <c r="F5632">
        <v>-5.9047619047619104</v>
      </c>
      <c r="G5632">
        <v>-0.26956521739130401</v>
      </c>
      <c r="H5632" t="s">
        <v>82</v>
      </c>
    </row>
    <row r="5633" spans="1:8" x14ac:dyDescent="0.25">
      <c r="A5633" s="1">
        <v>44044</v>
      </c>
      <c r="B5633" t="s">
        <v>147</v>
      </c>
      <c r="C5633" t="s">
        <v>11</v>
      </c>
      <c r="D5633">
        <v>12</v>
      </c>
      <c r="E5633">
        <v>13.3333333333333</v>
      </c>
      <c r="F5633">
        <v>-1.3333333333333299</v>
      </c>
      <c r="G5633">
        <v>-9.9999999999999895E-2</v>
      </c>
      <c r="H5633" t="s">
        <v>82</v>
      </c>
    </row>
    <row r="5634" spans="1:8" x14ac:dyDescent="0.25">
      <c r="A5634" s="1">
        <v>44044</v>
      </c>
      <c r="B5634" t="s">
        <v>147</v>
      </c>
      <c r="C5634" t="s">
        <v>12</v>
      </c>
      <c r="D5634">
        <v>14</v>
      </c>
      <c r="E5634">
        <v>10.476190476190499</v>
      </c>
      <c r="F5634">
        <v>3.5238095238095202</v>
      </c>
      <c r="G5634">
        <v>0.33636363636363598</v>
      </c>
      <c r="H5634" t="s">
        <v>82</v>
      </c>
    </row>
    <row r="5635" spans="1:8" x14ac:dyDescent="0.25">
      <c r="A5635" s="1">
        <v>44044</v>
      </c>
      <c r="B5635" t="s">
        <v>147</v>
      </c>
      <c r="C5635" t="s">
        <v>13</v>
      </c>
      <c r="D5635">
        <v>64</v>
      </c>
      <c r="E5635">
        <v>63.809523809523803</v>
      </c>
      <c r="F5635">
        <v>0.19047619047619699</v>
      </c>
      <c r="G5635">
        <v>2.9850746268657701E-3</v>
      </c>
      <c r="H5635" t="s">
        <v>82</v>
      </c>
    </row>
    <row r="5636" spans="1:8" x14ac:dyDescent="0.25">
      <c r="A5636" s="1">
        <v>44044</v>
      </c>
      <c r="B5636" t="s">
        <v>148</v>
      </c>
      <c r="C5636" t="s">
        <v>9</v>
      </c>
      <c r="D5636">
        <v>161</v>
      </c>
      <c r="E5636">
        <v>183.80952380952399</v>
      </c>
      <c r="F5636">
        <v>-22.8095238095238</v>
      </c>
      <c r="G5636">
        <v>-0.124093264248705</v>
      </c>
      <c r="H5636" t="s">
        <v>82</v>
      </c>
    </row>
    <row r="5637" spans="1:8" x14ac:dyDescent="0.25">
      <c r="A5637" s="1">
        <v>44044</v>
      </c>
      <c r="B5637" t="s">
        <v>148</v>
      </c>
      <c r="C5637" t="s">
        <v>10</v>
      </c>
      <c r="D5637">
        <v>23</v>
      </c>
      <c r="E5637">
        <v>30.476190476190499</v>
      </c>
      <c r="F5637">
        <v>-7.4761904761904701</v>
      </c>
      <c r="G5637">
        <v>-0.24531249999999999</v>
      </c>
      <c r="H5637" t="s">
        <v>82</v>
      </c>
    </row>
    <row r="5638" spans="1:8" x14ac:dyDescent="0.25">
      <c r="A5638" s="1">
        <v>44044</v>
      </c>
      <c r="B5638" t="s">
        <v>148</v>
      </c>
      <c r="C5638" t="s">
        <v>11</v>
      </c>
      <c r="D5638">
        <v>91</v>
      </c>
      <c r="E5638">
        <v>98.095238095238102</v>
      </c>
      <c r="F5638">
        <v>-7.0952380952380896</v>
      </c>
      <c r="G5638">
        <v>-7.23300970873786E-2</v>
      </c>
      <c r="H5638" t="s">
        <v>82</v>
      </c>
    </row>
    <row r="5639" spans="1:8" x14ac:dyDescent="0.25">
      <c r="A5639" s="1">
        <v>44044</v>
      </c>
      <c r="B5639" t="s">
        <v>148</v>
      </c>
      <c r="C5639" t="s">
        <v>12</v>
      </c>
      <c r="D5639">
        <v>69</v>
      </c>
      <c r="E5639">
        <v>73.3333333333333</v>
      </c>
      <c r="F5639">
        <v>-4.3333333333333304</v>
      </c>
      <c r="G5639">
        <v>-5.9090909090909E-2</v>
      </c>
      <c r="H5639" t="s">
        <v>82</v>
      </c>
    </row>
    <row r="5640" spans="1:8" x14ac:dyDescent="0.25">
      <c r="A5640" s="1">
        <v>44044</v>
      </c>
      <c r="B5640" t="s">
        <v>148</v>
      </c>
      <c r="C5640" t="s">
        <v>13</v>
      </c>
      <c r="D5640">
        <v>238</v>
      </c>
      <c r="E5640">
        <v>297.142857142857</v>
      </c>
      <c r="F5640">
        <v>-59.142857142857103</v>
      </c>
      <c r="G5640">
        <v>-0.199038461538461</v>
      </c>
      <c r="H5640" t="s">
        <v>82</v>
      </c>
    </row>
    <row r="5641" spans="1:8" x14ac:dyDescent="0.25">
      <c r="A5641" s="1">
        <v>44044</v>
      </c>
      <c r="B5641" t="s">
        <v>91</v>
      </c>
      <c r="C5641" t="s">
        <v>9</v>
      </c>
      <c r="D5641">
        <v>464</v>
      </c>
      <c r="E5641">
        <v>478.09523809523802</v>
      </c>
      <c r="F5641">
        <v>-14.0952380952381</v>
      </c>
      <c r="G5641">
        <v>-2.9482071713147401E-2</v>
      </c>
      <c r="H5641" t="s">
        <v>82</v>
      </c>
    </row>
    <row r="5642" spans="1:8" x14ac:dyDescent="0.25">
      <c r="A5642" s="1">
        <v>44044</v>
      </c>
      <c r="B5642" t="s">
        <v>91</v>
      </c>
      <c r="C5642" t="s">
        <v>10</v>
      </c>
      <c r="D5642">
        <v>155</v>
      </c>
      <c r="E5642">
        <v>231.42857142857099</v>
      </c>
      <c r="F5642">
        <v>-76.428571428571402</v>
      </c>
      <c r="G5642">
        <v>-0.33024691358024699</v>
      </c>
      <c r="H5642" t="s">
        <v>82</v>
      </c>
    </row>
    <row r="5643" spans="1:8" x14ac:dyDescent="0.25">
      <c r="A5643" s="1">
        <v>44044</v>
      </c>
      <c r="B5643" t="s">
        <v>91</v>
      </c>
      <c r="C5643" t="s">
        <v>11</v>
      </c>
      <c r="D5643">
        <v>503</v>
      </c>
      <c r="E5643">
        <v>527.61904761904805</v>
      </c>
      <c r="F5643">
        <v>-24.619047619047599</v>
      </c>
      <c r="G5643">
        <v>-4.6660649819494499E-2</v>
      </c>
      <c r="H5643" t="s">
        <v>82</v>
      </c>
    </row>
    <row r="5644" spans="1:8" x14ac:dyDescent="0.25">
      <c r="A5644" s="1">
        <v>44044</v>
      </c>
      <c r="B5644" t="s">
        <v>91</v>
      </c>
      <c r="C5644" t="s">
        <v>12</v>
      </c>
      <c r="D5644">
        <v>1137</v>
      </c>
      <c r="E5644">
        <v>1134.2857142857099</v>
      </c>
      <c r="F5644">
        <v>2.7142857142857801</v>
      </c>
      <c r="G5644">
        <v>2.3929471032746201E-3</v>
      </c>
      <c r="H5644" t="s">
        <v>82</v>
      </c>
    </row>
    <row r="5645" spans="1:8" x14ac:dyDescent="0.25">
      <c r="A5645" s="1">
        <v>44044</v>
      </c>
      <c r="B5645" t="s">
        <v>91</v>
      </c>
      <c r="C5645" t="s">
        <v>13</v>
      </c>
      <c r="D5645">
        <v>436</v>
      </c>
      <c r="E5645">
        <v>353.33333333333297</v>
      </c>
      <c r="F5645">
        <v>82.6666666666667</v>
      </c>
      <c r="G5645">
        <v>0.23396226415094301</v>
      </c>
      <c r="H5645" t="s">
        <v>82</v>
      </c>
    </row>
    <row r="5646" spans="1:8" x14ac:dyDescent="0.25">
      <c r="A5646" s="1">
        <v>44044</v>
      </c>
      <c r="B5646" t="s">
        <v>92</v>
      </c>
      <c r="C5646" t="s">
        <v>9</v>
      </c>
      <c r="D5646">
        <v>369</v>
      </c>
      <c r="E5646">
        <v>646.66666666666697</v>
      </c>
      <c r="F5646">
        <v>-277.66666666666703</v>
      </c>
      <c r="G5646">
        <v>-0.42938144329896899</v>
      </c>
      <c r="H5646" t="s">
        <v>82</v>
      </c>
    </row>
    <row r="5647" spans="1:8" x14ac:dyDescent="0.25">
      <c r="A5647" s="1">
        <v>44044</v>
      </c>
      <c r="B5647" t="s">
        <v>92</v>
      </c>
      <c r="C5647" t="s">
        <v>10</v>
      </c>
      <c r="D5647">
        <v>195</v>
      </c>
      <c r="E5647">
        <v>219.04761904761901</v>
      </c>
      <c r="F5647">
        <v>-24.047619047619001</v>
      </c>
      <c r="G5647">
        <v>-0.109782608695652</v>
      </c>
      <c r="H5647" t="s">
        <v>82</v>
      </c>
    </row>
    <row r="5648" spans="1:8" x14ac:dyDescent="0.25">
      <c r="A5648" s="1">
        <v>44044</v>
      </c>
      <c r="B5648" t="s">
        <v>92</v>
      </c>
      <c r="C5648" t="s">
        <v>11</v>
      </c>
      <c r="D5648">
        <v>36</v>
      </c>
      <c r="E5648">
        <v>42.857142857142897</v>
      </c>
      <c r="F5648">
        <v>-6.8571428571428497</v>
      </c>
      <c r="G5648">
        <v>-0.16</v>
      </c>
      <c r="H5648" t="s">
        <v>82</v>
      </c>
    </row>
    <row r="5649" spans="1:8" x14ac:dyDescent="0.25">
      <c r="A5649" s="1">
        <v>44044</v>
      </c>
      <c r="B5649" t="s">
        <v>92</v>
      </c>
      <c r="C5649" t="s">
        <v>12</v>
      </c>
      <c r="D5649">
        <v>28</v>
      </c>
      <c r="E5649">
        <v>16.1904761904762</v>
      </c>
      <c r="F5649">
        <v>11.8095238095238</v>
      </c>
      <c r="G5649">
        <v>0.72941176470588198</v>
      </c>
      <c r="H5649" t="s">
        <v>82</v>
      </c>
    </row>
    <row r="5650" spans="1:8" x14ac:dyDescent="0.25">
      <c r="A5650" s="1">
        <v>44044</v>
      </c>
      <c r="B5650" t="s">
        <v>92</v>
      </c>
      <c r="C5650" t="s">
        <v>13</v>
      </c>
      <c r="D5650">
        <v>283</v>
      </c>
      <c r="E5650">
        <v>369.52380952380997</v>
      </c>
      <c r="F5650">
        <v>-86.523809523809504</v>
      </c>
      <c r="G5650">
        <v>-0.234149484536082</v>
      </c>
      <c r="H5650" t="s">
        <v>82</v>
      </c>
    </row>
    <row r="5651" spans="1:8" x14ac:dyDescent="0.25">
      <c r="A5651" s="1">
        <v>44044</v>
      </c>
      <c r="B5651" t="s">
        <v>155</v>
      </c>
      <c r="C5651" t="s">
        <v>9</v>
      </c>
      <c r="D5651">
        <v>32</v>
      </c>
      <c r="E5651">
        <v>63.809523809523803</v>
      </c>
      <c r="F5651">
        <v>-31.8095238095238</v>
      </c>
      <c r="G5651">
        <v>-0.49850746268656698</v>
      </c>
      <c r="H5651" t="s">
        <v>82</v>
      </c>
    </row>
    <row r="5652" spans="1:8" x14ac:dyDescent="0.25">
      <c r="A5652" s="1">
        <v>44044</v>
      </c>
      <c r="B5652" t="s">
        <v>155</v>
      </c>
      <c r="C5652" t="s">
        <v>10</v>
      </c>
      <c r="D5652">
        <v>32</v>
      </c>
      <c r="E5652">
        <v>42.857142857142897</v>
      </c>
      <c r="F5652">
        <v>-10.8571428571429</v>
      </c>
      <c r="G5652">
        <v>-0.25333333333333302</v>
      </c>
      <c r="H5652" t="s">
        <v>82</v>
      </c>
    </row>
    <row r="5653" spans="1:8" x14ac:dyDescent="0.25">
      <c r="A5653" s="1">
        <v>44044</v>
      </c>
      <c r="B5653" t="s">
        <v>155</v>
      </c>
      <c r="C5653" t="s">
        <v>11</v>
      </c>
      <c r="D5653">
        <v>49</v>
      </c>
      <c r="E5653">
        <v>69.523809523809504</v>
      </c>
      <c r="F5653">
        <v>-20.523809523809501</v>
      </c>
      <c r="G5653">
        <v>-0.295205479452055</v>
      </c>
      <c r="H5653" t="s">
        <v>82</v>
      </c>
    </row>
    <row r="5654" spans="1:8" x14ac:dyDescent="0.25">
      <c r="A5654" s="1">
        <v>44044</v>
      </c>
      <c r="B5654" t="s">
        <v>155</v>
      </c>
      <c r="C5654" t="s">
        <v>12</v>
      </c>
      <c r="D5654">
        <v>126</v>
      </c>
      <c r="E5654">
        <v>155.23809523809501</v>
      </c>
      <c r="F5654">
        <v>-29.238095238095202</v>
      </c>
      <c r="G5654">
        <v>-0.188343558282209</v>
      </c>
      <c r="H5654" t="s">
        <v>82</v>
      </c>
    </row>
    <row r="5655" spans="1:8" x14ac:dyDescent="0.25">
      <c r="A5655" s="1">
        <v>44044</v>
      </c>
      <c r="B5655" t="s">
        <v>155</v>
      </c>
      <c r="C5655" t="s">
        <v>13</v>
      </c>
      <c r="D5655">
        <v>451</v>
      </c>
      <c r="E5655">
        <v>433.33333333333297</v>
      </c>
      <c r="F5655">
        <v>17.6666666666667</v>
      </c>
      <c r="G5655">
        <v>4.0769230769230801E-2</v>
      </c>
      <c r="H5655" t="s">
        <v>82</v>
      </c>
    </row>
    <row r="5656" spans="1:8" x14ac:dyDescent="0.25">
      <c r="A5656" s="1">
        <v>44044</v>
      </c>
      <c r="B5656" t="s">
        <v>156</v>
      </c>
      <c r="C5656" t="s">
        <v>9</v>
      </c>
      <c r="D5656">
        <v>7</v>
      </c>
      <c r="E5656">
        <v>26.6666666666667</v>
      </c>
      <c r="F5656">
        <v>-19.6666666666667</v>
      </c>
      <c r="G5656">
        <v>-0.73750000000000004</v>
      </c>
      <c r="H5656" t="s">
        <v>82</v>
      </c>
    </row>
    <row r="5657" spans="1:8" x14ac:dyDescent="0.25">
      <c r="A5657" s="1">
        <v>44044</v>
      </c>
      <c r="B5657" t="s">
        <v>156</v>
      </c>
      <c r="C5657" t="s">
        <v>10</v>
      </c>
      <c r="D5657">
        <v>93</v>
      </c>
      <c r="E5657">
        <v>102.857142857143</v>
      </c>
      <c r="F5657">
        <v>-9.8571428571428505</v>
      </c>
      <c r="G5657">
        <v>-9.5833333333333201E-2</v>
      </c>
      <c r="H5657" t="s">
        <v>82</v>
      </c>
    </row>
    <row r="5658" spans="1:8" x14ac:dyDescent="0.25">
      <c r="A5658" s="1">
        <v>44044</v>
      </c>
      <c r="B5658" t="s">
        <v>156</v>
      </c>
      <c r="C5658" t="s">
        <v>11</v>
      </c>
      <c r="D5658">
        <v>142</v>
      </c>
      <c r="E5658">
        <v>195.23809523809501</v>
      </c>
      <c r="F5658">
        <v>-53.238095238095198</v>
      </c>
      <c r="G5658">
        <v>-0.27268292682926798</v>
      </c>
      <c r="H5658" t="s">
        <v>82</v>
      </c>
    </row>
    <row r="5659" spans="1:8" x14ac:dyDescent="0.25">
      <c r="A5659" s="1">
        <v>44044</v>
      </c>
      <c r="B5659" t="s">
        <v>156</v>
      </c>
      <c r="C5659" t="s">
        <v>12</v>
      </c>
      <c r="D5659">
        <v>214</v>
      </c>
      <c r="E5659">
        <v>204.76190476190499</v>
      </c>
      <c r="F5659">
        <v>9.2380952380952408</v>
      </c>
      <c r="G5659">
        <v>4.51162790697675E-2</v>
      </c>
      <c r="H5659" t="s">
        <v>82</v>
      </c>
    </row>
    <row r="5660" spans="1:8" x14ac:dyDescent="0.25">
      <c r="A5660" s="1">
        <v>44044</v>
      </c>
      <c r="B5660" t="s">
        <v>156</v>
      </c>
      <c r="C5660" t="s">
        <v>13</v>
      </c>
      <c r="D5660">
        <v>211</v>
      </c>
      <c r="E5660">
        <v>184.76190476190499</v>
      </c>
      <c r="F5660">
        <v>26.238095238095202</v>
      </c>
      <c r="G5660">
        <v>0.14201030927835101</v>
      </c>
      <c r="H5660" t="s">
        <v>82</v>
      </c>
    </row>
    <row r="5661" spans="1:8" x14ac:dyDescent="0.25">
      <c r="A5661" s="1">
        <v>44044</v>
      </c>
      <c r="B5661" t="s">
        <v>93</v>
      </c>
      <c r="C5661" t="s">
        <v>9</v>
      </c>
      <c r="D5661">
        <v>35</v>
      </c>
      <c r="E5661">
        <v>48.571428571428598</v>
      </c>
      <c r="F5661">
        <v>-13.5714285714286</v>
      </c>
      <c r="G5661">
        <v>-0.27941176470588203</v>
      </c>
      <c r="H5661" t="s">
        <v>82</v>
      </c>
    </row>
    <row r="5662" spans="1:8" x14ac:dyDescent="0.25">
      <c r="A5662" s="1">
        <v>44044</v>
      </c>
      <c r="B5662" t="s">
        <v>93</v>
      </c>
      <c r="C5662" t="s">
        <v>10</v>
      </c>
      <c r="D5662">
        <v>125</v>
      </c>
      <c r="E5662">
        <v>146.666666666667</v>
      </c>
      <c r="F5662">
        <v>-21.6666666666667</v>
      </c>
      <c r="G5662">
        <v>-0.14772727272727301</v>
      </c>
      <c r="H5662" t="s">
        <v>82</v>
      </c>
    </row>
    <row r="5663" spans="1:8" x14ac:dyDescent="0.25">
      <c r="A5663" s="1">
        <v>44044</v>
      </c>
      <c r="B5663" t="s">
        <v>93</v>
      </c>
      <c r="C5663" t="s">
        <v>11</v>
      </c>
      <c r="D5663">
        <v>170</v>
      </c>
      <c r="E5663">
        <v>216.19047619047601</v>
      </c>
      <c r="F5663">
        <v>-46.190476190476197</v>
      </c>
      <c r="G5663">
        <v>-0.21365638766519801</v>
      </c>
      <c r="H5663" t="s">
        <v>82</v>
      </c>
    </row>
    <row r="5664" spans="1:8" x14ac:dyDescent="0.25">
      <c r="A5664" s="1">
        <v>44044</v>
      </c>
      <c r="B5664" t="s">
        <v>93</v>
      </c>
      <c r="C5664" t="s">
        <v>12</v>
      </c>
      <c r="D5664">
        <v>311</v>
      </c>
      <c r="E5664">
        <v>277.142857142857</v>
      </c>
      <c r="F5664">
        <v>33.857142857142897</v>
      </c>
      <c r="G5664">
        <v>0.12216494845360799</v>
      </c>
      <c r="H5664" t="s">
        <v>82</v>
      </c>
    </row>
    <row r="5665" spans="1:8" x14ac:dyDescent="0.25">
      <c r="A5665" s="1">
        <v>44044</v>
      </c>
      <c r="B5665" t="s">
        <v>93</v>
      </c>
      <c r="C5665" t="s">
        <v>13</v>
      </c>
      <c r="D5665">
        <v>352</v>
      </c>
      <c r="E5665">
        <v>310.47619047619003</v>
      </c>
      <c r="F5665">
        <v>41.523809523809497</v>
      </c>
      <c r="G5665">
        <v>0.13374233128834401</v>
      </c>
      <c r="H5665" t="s">
        <v>82</v>
      </c>
    </row>
    <row r="5666" spans="1:8" x14ac:dyDescent="0.25">
      <c r="A5666" s="1">
        <v>44044</v>
      </c>
      <c r="B5666" t="s">
        <v>157</v>
      </c>
      <c r="C5666" t="s">
        <v>9</v>
      </c>
      <c r="D5666">
        <v>72</v>
      </c>
      <c r="E5666">
        <v>95.238095238095198</v>
      </c>
      <c r="F5666">
        <v>-23.238095238095202</v>
      </c>
      <c r="G5666">
        <v>-0.24399999999999999</v>
      </c>
      <c r="H5666" t="s">
        <v>82</v>
      </c>
    </row>
    <row r="5667" spans="1:8" x14ac:dyDescent="0.25">
      <c r="A5667" s="1">
        <v>44044</v>
      </c>
      <c r="B5667" t="s">
        <v>157</v>
      </c>
      <c r="C5667" t="s">
        <v>10</v>
      </c>
      <c r="D5667">
        <v>11</v>
      </c>
      <c r="E5667">
        <v>11.4285714285714</v>
      </c>
      <c r="F5667">
        <v>-0.42857142857142699</v>
      </c>
      <c r="G5667">
        <v>-3.7499999999999901E-2</v>
      </c>
      <c r="H5667" t="s">
        <v>82</v>
      </c>
    </row>
    <row r="5668" spans="1:8" x14ac:dyDescent="0.25">
      <c r="A5668" s="1">
        <v>44044</v>
      </c>
      <c r="B5668" t="s">
        <v>157</v>
      </c>
      <c r="C5668" t="s">
        <v>11</v>
      </c>
      <c r="D5668">
        <v>60</v>
      </c>
      <c r="E5668">
        <v>103.80952380952399</v>
      </c>
      <c r="F5668">
        <v>-43.809523809523803</v>
      </c>
      <c r="G5668">
        <v>-0.42201834862385301</v>
      </c>
      <c r="H5668" t="s">
        <v>82</v>
      </c>
    </row>
    <row r="5669" spans="1:8" x14ac:dyDescent="0.25">
      <c r="A5669" s="1">
        <v>44044</v>
      </c>
      <c r="B5669" t="s">
        <v>157</v>
      </c>
      <c r="C5669" t="s">
        <v>12</v>
      </c>
      <c r="D5669">
        <v>53</v>
      </c>
      <c r="E5669">
        <v>57.142857142857103</v>
      </c>
      <c r="F5669">
        <v>-4.1428571428571397</v>
      </c>
      <c r="G5669">
        <v>-7.2499999999999898E-2</v>
      </c>
      <c r="H5669" t="s">
        <v>82</v>
      </c>
    </row>
    <row r="5670" spans="1:8" x14ac:dyDescent="0.25">
      <c r="A5670" s="1">
        <v>44044</v>
      </c>
      <c r="B5670" t="s">
        <v>157</v>
      </c>
      <c r="C5670" t="s">
        <v>13</v>
      </c>
      <c r="D5670">
        <v>178</v>
      </c>
      <c r="E5670">
        <v>156.19047619047601</v>
      </c>
      <c r="F5670">
        <v>21.8095238095238</v>
      </c>
      <c r="G5670">
        <v>0.13963414634146401</v>
      </c>
      <c r="H5670" t="s">
        <v>82</v>
      </c>
    </row>
    <row r="5671" spans="1:8" x14ac:dyDescent="0.25">
      <c r="A5671" s="1">
        <v>44044</v>
      </c>
      <c r="B5671" t="s">
        <v>158</v>
      </c>
      <c r="C5671" t="s">
        <v>9</v>
      </c>
      <c r="D5671">
        <v>38</v>
      </c>
      <c r="E5671">
        <v>25.714285714285701</v>
      </c>
      <c r="F5671">
        <v>12.285714285714301</v>
      </c>
      <c r="G5671">
        <v>0.47777777777777802</v>
      </c>
      <c r="H5671" t="s">
        <v>82</v>
      </c>
    </row>
    <row r="5672" spans="1:8" x14ac:dyDescent="0.25">
      <c r="A5672" s="1">
        <v>44044</v>
      </c>
      <c r="B5672" t="s">
        <v>158</v>
      </c>
      <c r="C5672" t="s">
        <v>10</v>
      </c>
      <c r="D5672">
        <v>57</v>
      </c>
      <c r="E5672">
        <v>54.285714285714299</v>
      </c>
      <c r="F5672">
        <v>2.7142857142857202</v>
      </c>
      <c r="G5672">
        <v>0.05</v>
      </c>
      <c r="H5672" t="s">
        <v>82</v>
      </c>
    </row>
    <row r="5673" spans="1:8" x14ac:dyDescent="0.25">
      <c r="A5673" s="1">
        <v>44044</v>
      </c>
      <c r="B5673" t="s">
        <v>158</v>
      </c>
      <c r="C5673" t="s">
        <v>11</v>
      </c>
      <c r="D5673">
        <v>71</v>
      </c>
      <c r="E5673">
        <v>75.238095238095198</v>
      </c>
      <c r="F5673">
        <v>-4.2380952380952399</v>
      </c>
      <c r="G5673">
        <v>-5.6329113924050697E-2</v>
      </c>
      <c r="H5673" t="s">
        <v>82</v>
      </c>
    </row>
    <row r="5674" spans="1:8" x14ac:dyDescent="0.25">
      <c r="A5674" s="1">
        <v>44044</v>
      </c>
      <c r="B5674" t="s">
        <v>158</v>
      </c>
      <c r="C5674" t="s">
        <v>12</v>
      </c>
      <c r="D5674">
        <v>208</v>
      </c>
      <c r="E5674">
        <v>199.04761904761901</v>
      </c>
      <c r="F5674">
        <v>8.9523809523809597</v>
      </c>
      <c r="G5674">
        <v>4.4976076555024003E-2</v>
      </c>
      <c r="H5674" t="s">
        <v>82</v>
      </c>
    </row>
    <row r="5675" spans="1:8" x14ac:dyDescent="0.25">
      <c r="A5675" s="1">
        <v>44044</v>
      </c>
      <c r="B5675" t="s">
        <v>158</v>
      </c>
      <c r="C5675" t="s">
        <v>13</v>
      </c>
      <c r="D5675">
        <v>343</v>
      </c>
      <c r="E5675">
        <v>301.90476190476198</v>
      </c>
      <c r="F5675">
        <v>41.095238095238102</v>
      </c>
      <c r="G5675">
        <v>0.136119873817035</v>
      </c>
      <c r="H5675" t="s">
        <v>82</v>
      </c>
    </row>
    <row r="5676" spans="1:8" x14ac:dyDescent="0.25">
      <c r="A5676" s="1">
        <v>44044</v>
      </c>
      <c r="B5676" t="s">
        <v>94</v>
      </c>
      <c r="C5676" t="s">
        <v>9</v>
      </c>
      <c r="D5676">
        <v>545</v>
      </c>
      <c r="E5676">
        <v>838.09523809523796</v>
      </c>
      <c r="F5676">
        <v>-293.09523809523802</v>
      </c>
      <c r="G5676">
        <v>-0.34971590909090899</v>
      </c>
      <c r="H5676" t="s">
        <v>82</v>
      </c>
    </row>
    <row r="5677" spans="1:8" x14ac:dyDescent="0.25">
      <c r="A5677" s="1">
        <v>44044</v>
      </c>
      <c r="B5677" t="s">
        <v>94</v>
      </c>
      <c r="C5677" t="s">
        <v>10</v>
      </c>
      <c r="D5677">
        <v>244</v>
      </c>
      <c r="E5677">
        <v>370.47619047619003</v>
      </c>
      <c r="F5677">
        <v>-126.47619047619</v>
      </c>
      <c r="G5677">
        <v>-0.34138817480719802</v>
      </c>
      <c r="H5677" t="s">
        <v>82</v>
      </c>
    </row>
    <row r="5678" spans="1:8" x14ac:dyDescent="0.25">
      <c r="A5678" s="1">
        <v>44044</v>
      </c>
      <c r="B5678" t="s">
        <v>94</v>
      </c>
      <c r="C5678" t="s">
        <v>11</v>
      </c>
      <c r="D5678">
        <v>455</v>
      </c>
      <c r="E5678">
        <v>647.61904761904805</v>
      </c>
      <c r="F5678">
        <v>-192.61904761904799</v>
      </c>
      <c r="G5678">
        <v>-0.29742647058823501</v>
      </c>
      <c r="H5678" t="s">
        <v>82</v>
      </c>
    </row>
    <row r="5679" spans="1:8" x14ac:dyDescent="0.25">
      <c r="A5679" s="1">
        <v>44044</v>
      </c>
      <c r="B5679" t="s">
        <v>94</v>
      </c>
      <c r="C5679" t="s">
        <v>12</v>
      </c>
      <c r="D5679">
        <v>360</v>
      </c>
      <c r="E5679">
        <v>394.28571428571399</v>
      </c>
      <c r="F5679">
        <v>-34.285714285714299</v>
      </c>
      <c r="G5679">
        <v>-8.6956521739130405E-2</v>
      </c>
      <c r="H5679" t="s">
        <v>82</v>
      </c>
    </row>
    <row r="5680" spans="1:8" x14ac:dyDescent="0.25">
      <c r="A5680" s="1">
        <v>44044</v>
      </c>
      <c r="B5680" t="s">
        <v>94</v>
      </c>
      <c r="C5680" t="s">
        <v>13</v>
      </c>
      <c r="D5680">
        <v>659</v>
      </c>
      <c r="E5680">
        <v>945.71428571428601</v>
      </c>
      <c r="F5680">
        <v>-286.71428571428601</v>
      </c>
      <c r="G5680">
        <v>-0.303172205438066</v>
      </c>
      <c r="H5680" t="s">
        <v>82</v>
      </c>
    </row>
    <row r="5681" spans="1:8" x14ac:dyDescent="0.25">
      <c r="A5681" s="1">
        <v>44044</v>
      </c>
      <c r="B5681" t="s">
        <v>159</v>
      </c>
      <c r="C5681" t="s">
        <v>9</v>
      </c>
      <c r="D5681">
        <v>28</v>
      </c>
      <c r="E5681">
        <v>21.904761904761902</v>
      </c>
      <c r="F5681">
        <v>6.0952380952380896</v>
      </c>
      <c r="G5681">
        <v>0.27826086956521701</v>
      </c>
      <c r="H5681" t="s">
        <v>82</v>
      </c>
    </row>
    <row r="5682" spans="1:8" x14ac:dyDescent="0.25">
      <c r="A5682" s="1">
        <v>44044</v>
      </c>
      <c r="B5682" t="s">
        <v>159</v>
      </c>
      <c r="C5682" t="s">
        <v>10</v>
      </c>
      <c r="D5682">
        <v>32</v>
      </c>
      <c r="E5682">
        <v>43.809523809523803</v>
      </c>
      <c r="F5682">
        <v>-11.8095238095238</v>
      </c>
      <c r="G5682">
        <v>-0.26956521739130401</v>
      </c>
      <c r="H5682" t="s">
        <v>82</v>
      </c>
    </row>
    <row r="5683" spans="1:8" x14ac:dyDescent="0.25">
      <c r="A5683" s="1">
        <v>44044</v>
      </c>
      <c r="B5683" t="s">
        <v>159</v>
      </c>
      <c r="C5683" t="s">
        <v>11</v>
      </c>
      <c r="D5683">
        <v>28</v>
      </c>
      <c r="E5683">
        <v>20.952380952380999</v>
      </c>
      <c r="F5683">
        <v>7.0476190476190501</v>
      </c>
      <c r="G5683">
        <v>0.33636363636363598</v>
      </c>
      <c r="H5683" t="s">
        <v>82</v>
      </c>
    </row>
    <row r="5684" spans="1:8" x14ac:dyDescent="0.25">
      <c r="A5684" s="1">
        <v>44044</v>
      </c>
      <c r="B5684" t="s">
        <v>159</v>
      </c>
      <c r="C5684" t="s">
        <v>12</v>
      </c>
      <c r="D5684">
        <v>97</v>
      </c>
      <c r="E5684">
        <v>72.380952380952394</v>
      </c>
      <c r="F5684">
        <v>24.619047619047599</v>
      </c>
      <c r="G5684">
        <v>0.34013157894736801</v>
      </c>
      <c r="H5684" t="s">
        <v>82</v>
      </c>
    </row>
    <row r="5685" spans="1:8" x14ac:dyDescent="0.25">
      <c r="A5685" s="1">
        <v>44044</v>
      </c>
      <c r="B5685" t="s">
        <v>159</v>
      </c>
      <c r="C5685" t="s">
        <v>13</v>
      </c>
      <c r="D5685">
        <v>141</v>
      </c>
      <c r="E5685">
        <v>125.71428571428601</v>
      </c>
      <c r="F5685">
        <v>15.285714285714301</v>
      </c>
      <c r="G5685">
        <v>0.121590909090909</v>
      </c>
      <c r="H5685" t="s">
        <v>82</v>
      </c>
    </row>
    <row r="5686" spans="1:8" x14ac:dyDescent="0.25">
      <c r="A5686" s="1">
        <v>44044</v>
      </c>
      <c r="B5686" t="s">
        <v>95</v>
      </c>
      <c r="C5686" t="s">
        <v>9</v>
      </c>
      <c r="D5686">
        <v>38</v>
      </c>
      <c r="E5686">
        <v>25.714285714285701</v>
      </c>
      <c r="F5686">
        <v>12.285714285714301</v>
      </c>
      <c r="G5686">
        <v>0.47777777777777802</v>
      </c>
      <c r="H5686" t="s">
        <v>82</v>
      </c>
    </row>
    <row r="5687" spans="1:8" x14ac:dyDescent="0.25">
      <c r="A5687" s="1">
        <v>44044</v>
      </c>
      <c r="B5687" t="s">
        <v>95</v>
      </c>
      <c r="C5687" t="s">
        <v>10</v>
      </c>
      <c r="D5687">
        <v>57</v>
      </c>
      <c r="E5687">
        <v>54.285714285714299</v>
      </c>
      <c r="F5687">
        <v>2.7142857142857202</v>
      </c>
      <c r="G5687">
        <v>0.05</v>
      </c>
      <c r="H5687" t="s">
        <v>82</v>
      </c>
    </row>
    <row r="5688" spans="1:8" x14ac:dyDescent="0.25">
      <c r="A5688" s="1">
        <v>44044</v>
      </c>
      <c r="B5688" t="s">
        <v>95</v>
      </c>
      <c r="C5688" t="s">
        <v>11</v>
      </c>
      <c r="D5688">
        <v>71</v>
      </c>
      <c r="E5688">
        <v>75.238095238095198</v>
      </c>
      <c r="F5688">
        <v>-4.2380952380952399</v>
      </c>
      <c r="G5688">
        <v>-5.6329113924050697E-2</v>
      </c>
      <c r="H5688" t="s">
        <v>82</v>
      </c>
    </row>
    <row r="5689" spans="1:8" x14ac:dyDescent="0.25">
      <c r="A5689" s="1">
        <v>44044</v>
      </c>
      <c r="B5689" t="s">
        <v>95</v>
      </c>
      <c r="C5689" t="s">
        <v>12</v>
      </c>
      <c r="D5689">
        <v>208</v>
      </c>
      <c r="E5689">
        <v>199.04761904761901</v>
      </c>
      <c r="F5689">
        <v>8.9523809523809597</v>
      </c>
      <c r="G5689">
        <v>4.4976076555024003E-2</v>
      </c>
      <c r="H5689" t="s">
        <v>82</v>
      </c>
    </row>
    <row r="5690" spans="1:8" x14ac:dyDescent="0.25">
      <c r="A5690" s="1">
        <v>44044</v>
      </c>
      <c r="B5690" t="s">
        <v>95</v>
      </c>
      <c r="C5690" t="s">
        <v>13</v>
      </c>
      <c r="D5690">
        <v>343</v>
      </c>
      <c r="E5690">
        <v>301.90476190476198</v>
      </c>
      <c r="F5690">
        <v>41.095238095238102</v>
      </c>
      <c r="G5690">
        <v>0.136119873817035</v>
      </c>
      <c r="H5690" t="s">
        <v>82</v>
      </c>
    </row>
    <row r="5691" spans="1:8" x14ac:dyDescent="0.25">
      <c r="A5691" s="1">
        <v>44044</v>
      </c>
      <c r="B5691" t="s">
        <v>96</v>
      </c>
      <c r="C5691" t="s">
        <v>9</v>
      </c>
      <c r="D5691">
        <v>319</v>
      </c>
      <c r="E5691">
        <v>355.23809523809501</v>
      </c>
      <c r="F5691">
        <v>-36.238095238095198</v>
      </c>
      <c r="G5691">
        <v>-0.10201072386059</v>
      </c>
      <c r="H5691" t="s">
        <v>82</v>
      </c>
    </row>
    <row r="5692" spans="1:8" x14ac:dyDescent="0.25">
      <c r="A5692" s="1">
        <v>44044</v>
      </c>
      <c r="B5692" t="s">
        <v>96</v>
      </c>
      <c r="C5692" t="s">
        <v>10</v>
      </c>
      <c r="D5692">
        <v>168</v>
      </c>
      <c r="E5692">
        <v>166.666666666667</v>
      </c>
      <c r="F5692">
        <v>1.3333333333333399</v>
      </c>
      <c r="G5692">
        <v>8.0000000000000591E-3</v>
      </c>
      <c r="H5692" t="s">
        <v>82</v>
      </c>
    </row>
    <row r="5693" spans="1:8" x14ac:dyDescent="0.25">
      <c r="A5693" s="1">
        <v>44044</v>
      </c>
      <c r="B5693" t="s">
        <v>96</v>
      </c>
      <c r="C5693" t="s">
        <v>11</v>
      </c>
      <c r="D5693">
        <v>140</v>
      </c>
      <c r="E5693">
        <v>139.04761904761901</v>
      </c>
      <c r="F5693">
        <v>0.95238095238096299</v>
      </c>
      <c r="G5693">
        <v>6.8493150684932301E-3</v>
      </c>
      <c r="H5693" t="s">
        <v>82</v>
      </c>
    </row>
    <row r="5694" spans="1:8" x14ac:dyDescent="0.25">
      <c r="A5694" s="1">
        <v>44044</v>
      </c>
      <c r="B5694" t="s">
        <v>96</v>
      </c>
      <c r="C5694" t="s">
        <v>12</v>
      </c>
      <c r="D5694">
        <v>94</v>
      </c>
      <c r="E5694">
        <v>99.047619047618994</v>
      </c>
      <c r="F5694">
        <v>-5.0476190476190403</v>
      </c>
      <c r="G5694">
        <v>-5.0961538461538398E-2</v>
      </c>
      <c r="H5694" t="s">
        <v>82</v>
      </c>
    </row>
    <row r="5695" spans="1:8" x14ac:dyDescent="0.25">
      <c r="A5695" s="1">
        <v>44044</v>
      </c>
      <c r="B5695" t="s">
        <v>96</v>
      </c>
      <c r="C5695" t="s">
        <v>13</v>
      </c>
      <c r="D5695">
        <v>576</v>
      </c>
      <c r="E5695">
        <v>665.71428571428601</v>
      </c>
      <c r="F5695">
        <v>-89.714285714285694</v>
      </c>
      <c r="G5695">
        <v>-0.134763948497854</v>
      </c>
      <c r="H5695" t="s">
        <v>82</v>
      </c>
    </row>
    <row r="5696" spans="1:8" x14ac:dyDescent="0.25">
      <c r="A5696" s="1">
        <v>44044</v>
      </c>
      <c r="B5696" t="s">
        <v>161</v>
      </c>
      <c r="C5696" t="s">
        <v>9</v>
      </c>
      <c r="D5696">
        <v>252</v>
      </c>
      <c r="E5696">
        <v>341.90476190476198</v>
      </c>
      <c r="F5696">
        <v>-89.904761904761898</v>
      </c>
      <c r="G5696">
        <v>-0.262952646239554</v>
      </c>
      <c r="H5696" t="s">
        <v>82</v>
      </c>
    </row>
    <row r="5697" spans="1:8" x14ac:dyDescent="0.25">
      <c r="A5697" s="1">
        <v>44044</v>
      </c>
      <c r="B5697" t="s">
        <v>161</v>
      </c>
      <c r="C5697" t="s">
        <v>10</v>
      </c>
      <c r="D5697">
        <v>35</v>
      </c>
      <c r="E5697">
        <v>46.6666666666667</v>
      </c>
      <c r="F5697">
        <v>-11.6666666666667</v>
      </c>
      <c r="G5697">
        <v>-0.25</v>
      </c>
      <c r="H5697" t="s">
        <v>82</v>
      </c>
    </row>
    <row r="5698" spans="1:8" x14ac:dyDescent="0.25">
      <c r="A5698" s="1">
        <v>44044</v>
      </c>
      <c r="B5698" t="s">
        <v>161</v>
      </c>
      <c r="C5698" t="s">
        <v>11</v>
      </c>
      <c r="D5698">
        <v>44</v>
      </c>
      <c r="E5698">
        <v>58.095238095238102</v>
      </c>
      <c r="F5698">
        <v>-14.0952380952381</v>
      </c>
      <c r="G5698">
        <v>-0.242622950819672</v>
      </c>
      <c r="H5698" t="s">
        <v>82</v>
      </c>
    </row>
    <row r="5699" spans="1:8" x14ac:dyDescent="0.25">
      <c r="A5699" s="1">
        <v>44044</v>
      </c>
      <c r="B5699" t="s">
        <v>161</v>
      </c>
      <c r="C5699" t="s">
        <v>12</v>
      </c>
      <c r="D5699">
        <v>32</v>
      </c>
      <c r="E5699">
        <v>30.476190476190499</v>
      </c>
      <c r="F5699">
        <v>1.5238095238095299</v>
      </c>
      <c r="G5699">
        <v>5.00000000000001E-2</v>
      </c>
      <c r="H5699" t="s">
        <v>82</v>
      </c>
    </row>
    <row r="5700" spans="1:8" x14ac:dyDescent="0.25">
      <c r="A5700" s="1">
        <v>44044</v>
      </c>
      <c r="B5700" t="s">
        <v>161</v>
      </c>
      <c r="C5700" t="s">
        <v>13</v>
      </c>
      <c r="D5700">
        <v>191</v>
      </c>
      <c r="E5700">
        <v>113.333333333333</v>
      </c>
      <c r="F5700">
        <v>77.6666666666667</v>
      </c>
      <c r="G5700">
        <v>0.68529411764705905</v>
      </c>
      <c r="H5700" t="s">
        <v>82</v>
      </c>
    </row>
    <row r="5701" spans="1:8" x14ac:dyDescent="0.25">
      <c r="A5701" s="1">
        <v>44075</v>
      </c>
      <c r="B5701" t="s">
        <v>80</v>
      </c>
      <c r="C5701" t="s">
        <v>9</v>
      </c>
      <c r="D5701">
        <v>3986</v>
      </c>
      <c r="E5701">
        <v>4806.4761904761899</v>
      </c>
      <c r="F5701">
        <v>-820.47619047619105</v>
      </c>
      <c r="G5701">
        <v>-0.17070222715384001</v>
      </c>
      <c r="H5701" t="s">
        <v>82</v>
      </c>
    </row>
    <row r="5702" spans="1:8" x14ac:dyDescent="0.25">
      <c r="A5702" s="1">
        <v>44075</v>
      </c>
      <c r="B5702" t="s">
        <v>80</v>
      </c>
      <c r="C5702" t="s">
        <v>10</v>
      </c>
      <c r="D5702">
        <v>2983</v>
      </c>
      <c r="E5702">
        <v>3232.9523809523798</v>
      </c>
      <c r="F5702">
        <v>-249.95238095238099</v>
      </c>
      <c r="G5702">
        <v>-7.7313969245271993E-2</v>
      </c>
      <c r="H5702" t="s">
        <v>82</v>
      </c>
    </row>
    <row r="5703" spans="1:8" x14ac:dyDescent="0.25">
      <c r="A5703" s="1">
        <v>44075</v>
      </c>
      <c r="B5703" t="s">
        <v>80</v>
      </c>
      <c r="C5703" t="s">
        <v>11</v>
      </c>
      <c r="D5703">
        <v>2756</v>
      </c>
      <c r="E5703">
        <v>3228.76190476191</v>
      </c>
      <c r="F5703">
        <v>-472.76190476190499</v>
      </c>
      <c r="G5703">
        <v>-0.14642203999764</v>
      </c>
      <c r="H5703" t="s">
        <v>82</v>
      </c>
    </row>
    <row r="5704" spans="1:8" x14ac:dyDescent="0.25">
      <c r="A5704" s="1">
        <v>44075</v>
      </c>
      <c r="B5704" t="s">
        <v>80</v>
      </c>
      <c r="C5704" t="s">
        <v>12</v>
      </c>
      <c r="D5704">
        <v>3266</v>
      </c>
      <c r="E5704">
        <v>3155.4285714285702</v>
      </c>
      <c r="F5704">
        <v>110.571428571428</v>
      </c>
      <c r="G5704">
        <v>3.50416515755161E-2</v>
      </c>
      <c r="H5704" t="s">
        <v>82</v>
      </c>
    </row>
    <row r="5705" spans="1:8" x14ac:dyDescent="0.25">
      <c r="A5705" s="1">
        <v>44075</v>
      </c>
      <c r="B5705" t="s">
        <v>80</v>
      </c>
      <c r="C5705" t="s">
        <v>13</v>
      </c>
      <c r="D5705">
        <v>5792</v>
      </c>
      <c r="E5705">
        <v>5435.0476190476202</v>
      </c>
      <c r="F5705">
        <v>356.95238095238102</v>
      </c>
      <c r="G5705">
        <v>6.56760356066447E-2</v>
      </c>
      <c r="H5705" t="s">
        <v>82</v>
      </c>
    </row>
    <row r="5706" spans="1:8" x14ac:dyDescent="0.25">
      <c r="A5706" s="1">
        <v>44075</v>
      </c>
      <c r="B5706" t="s">
        <v>145</v>
      </c>
      <c r="C5706" t="s">
        <v>9</v>
      </c>
      <c r="D5706">
        <v>187</v>
      </c>
      <c r="E5706">
        <v>178.09523809523799</v>
      </c>
      <c r="F5706">
        <v>8.9047619047618998</v>
      </c>
      <c r="G5706">
        <v>0.05</v>
      </c>
      <c r="H5706" t="s">
        <v>82</v>
      </c>
    </row>
    <row r="5707" spans="1:8" x14ac:dyDescent="0.25">
      <c r="A5707" s="1">
        <v>44075</v>
      </c>
      <c r="B5707" t="s">
        <v>145</v>
      </c>
      <c r="C5707" t="s">
        <v>10</v>
      </c>
      <c r="D5707">
        <v>162</v>
      </c>
      <c r="E5707">
        <v>158.19047619047601</v>
      </c>
      <c r="F5707">
        <v>3.8095238095238</v>
      </c>
      <c r="G5707">
        <v>2.40818783865141E-2</v>
      </c>
      <c r="H5707" t="s">
        <v>82</v>
      </c>
    </row>
    <row r="5708" spans="1:8" x14ac:dyDescent="0.25">
      <c r="A5708" s="1">
        <v>44075</v>
      </c>
      <c r="B5708" t="s">
        <v>145</v>
      </c>
      <c r="C5708" t="s">
        <v>11</v>
      </c>
      <c r="D5708">
        <v>67</v>
      </c>
      <c r="E5708">
        <v>47.142857142857103</v>
      </c>
      <c r="F5708">
        <v>19.8571428571429</v>
      </c>
      <c r="G5708">
        <v>0.42121212121212098</v>
      </c>
      <c r="H5708" t="s">
        <v>82</v>
      </c>
    </row>
    <row r="5709" spans="1:8" x14ac:dyDescent="0.25">
      <c r="A5709" s="1">
        <v>44075</v>
      </c>
      <c r="B5709" t="s">
        <v>145</v>
      </c>
      <c r="C5709" t="s">
        <v>12</v>
      </c>
      <c r="D5709">
        <v>34</v>
      </c>
      <c r="E5709">
        <v>25.1428571428571</v>
      </c>
      <c r="F5709">
        <v>8.8571428571428505</v>
      </c>
      <c r="G5709">
        <v>0.35227272727272702</v>
      </c>
      <c r="H5709" t="s">
        <v>82</v>
      </c>
    </row>
    <row r="5710" spans="1:8" x14ac:dyDescent="0.25">
      <c r="A5710" s="1">
        <v>44075</v>
      </c>
      <c r="B5710" t="s">
        <v>145</v>
      </c>
      <c r="C5710" t="s">
        <v>13</v>
      </c>
      <c r="D5710">
        <v>389</v>
      </c>
      <c r="E5710">
        <v>344.66666666666703</v>
      </c>
      <c r="F5710">
        <v>44.3333333333333</v>
      </c>
      <c r="G5710">
        <v>0.12862669245648001</v>
      </c>
      <c r="H5710" t="s">
        <v>82</v>
      </c>
    </row>
    <row r="5711" spans="1:8" x14ac:dyDescent="0.25">
      <c r="A5711" s="1">
        <v>44075</v>
      </c>
      <c r="B5711" t="s">
        <v>85</v>
      </c>
      <c r="C5711" t="s">
        <v>9</v>
      </c>
      <c r="D5711">
        <v>879</v>
      </c>
      <c r="E5711">
        <v>1111.5238095238101</v>
      </c>
      <c r="F5711">
        <v>-232.52380952381</v>
      </c>
      <c r="G5711">
        <v>-0.20919372804386899</v>
      </c>
      <c r="H5711" t="s">
        <v>82</v>
      </c>
    </row>
    <row r="5712" spans="1:8" x14ac:dyDescent="0.25">
      <c r="A5712" s="1">
        <v>44075</v>
      </c>
      <c r="B5712" t="s">
        <v>85</v>
      </c>
      <c r="C5712" t="s">
        <v>10</v>
      </c>
      <c r="D5712">
        <v>1083</v>
      </c>
      <c r="E5712">
        <v>1103.1428571428601</v>
      </c>
      <c r="F5712">
        <v>-20.1428571428571</v>
      </c>
      <c r="G5712">
        <v>-1.8259518259518201E-2</v>
      </c>
      <c r="H5712" t="s">
        <v>82</v>
      </c>
    </row>
    <row r="5713" spans="1:8" x14ac:dyDescent="0.25">
      <c r="A5713" s="1">
        <v>44075</v>
      </c>
      <c r="B5713" t="s">
        <v>85</v>
      </c>
      <c r="C5713" t="s">
        <v>11</v>
      </c>
      <c r="D5713">
        <v>250</v>
      </c>
      <c r="E5713">
        <v>299.61904761904799</v>
      </c>
      <c r="F5713">
        <v>-49.619047619047599</v>
      </c>
      <c r="G5713">
        <v>-0.165607120152575</v>
      </c>
      <c r="H5713" t="s">
        <v>82</v>
      </c>
    </row>
    <row r="5714" spans="1:8" x14ac:dyDescent="0.25">
      <c r="A5714" s="1">
        <v>44075</v>
      </c>
      <c r="B5714" t="s">
        <v>85</v>
      </c>
      <c r="C5714" t="s">
        <v>12</v>
      </c>
      <c r="D5714">
        <v>111</v>
      </c>
      <c r="E5714">
        <v>99.523809523809504</v>
      </c>
      <c r="F5714">
        <v>11.476190476190499</v>
      </c>
      <c r="G5714">
        <v>0.115311004784689</v>
      </c>
      <c r="H5714" t="s">
        <v>82</v>
      </c>
    </row>
    <row r="5715" spans="1:8" x14ac:dyDescent="0.25">
      <c r="A5715" s="1">
        <v>44075</v>
      </c>
      <c r="B5715" t="s">
        <v>85</v>
      </c>
      <c r="C5715" t="s">
        <v>13</v>
      </c>
      <c r="D5715">
        <v>883</v>
      </c>
      <c r="E5715">
        <v>889.42857142857099</v>
      </c>
      <c r="F5715">
        <v>-6.4285714285714404</v>
      </c>
      <c r="G5715">
        <v>-7.2277545775779198E-3</v>
      </c>
      <c r="H5715" t="s">
        <v>82</v>
      </c>
    </row>
    <row r="5716" spans="1:8" x14ac:dyDescent="0.25">
      <c r="A5716" s="1">
        <v>44075</v>
      </c>
      <c r="B5716" t="s">
        <v>86</v>
      </c>
      <c r="C5716" t="s">
        <v>9</v>
      </c>
      <c r="D5716">
        <v>425</v>
      </c>
      <c r="E5716">
        <v>573.04761904761904</v>
      </c>
      <c r="F5716">
        <v>-148.04761904761901</v>
      </c>
      <c r="G5716">
        <v>-0.25835133787601799</v>
      </c>
      <c r="H5716" t="s">
        <v>82</v>
      </c>
    </row>
    <row r="5717" spans="1:8" x14ac:dyDescent="0.25">
      <c r="A5717" s="1">
        <v>44075</v>
      </c>
      <c r="B5717" t="s">
        <v>86</v>
      </c>
      <c r="C5717" t="s">
        <v>10</v>
      </c>
      <c r="D5717">
        <v>644</v>
      </c>
      <c r="E5717">
        <v>736.47619047619003</v>
      </c>
      <c r="F5717">
        <v>-92.476190476190496</v>
      </c>
      <c r="G5717">
        <v>-0.125565757144705</v>
      </c>
      <c r="H5717" t="s">
        <v>82</v>
      </c>
    </row>
    <row r="5718" spans="1:8" x14ac:dyDescent="0.25">
      <c r="A5718" s="1">
        <v>44075</v>
      </c>
      <c r="B5718" t="s">
        <v>86</v>
      </c>
      <c r="C5718" t="s">
        <v>11</v>
      </c>
      <c r="D5718">
        <v>755</v>
      </c>
      <c r="E5718">
        <v>832.857142857143</v>
      </c>
      <c r="F5718">
        <v>-77.857142857142904</v>
      </c>
      <c r="G5718">
        <v>-9.3481989708404795E-2</v>
      </c>
      <c r="H5718" t="s">
        <v>82</v>
      </c>
    </row>
    <row r="5719" spans="1:8" x14ac:dyDescent="0.25">
      <c r="A5719" s="1">
        <v>44075</v>
      </c>
      <c r="B5719" t="s">
        <v>86</v>
      </c>
      <c r="C5719" t="s">
        <v>12</v>
      </c>
      <c r="D5719">
        <v>458</v>
      </c>
      <c r="E5719">
        <v>445.23809523809501</v>
      </c>
      <c r="F5719">
        <v>12.7619047619048</v>
      </c>
      <c r="G5719">
        <v>2.86631016042781E-2</v>
      </c>
      <c r="H5719" t="s">
        <v>82</v>
      </c>
    </row>
    <row r="5720" spans="1:8" x14ac:dyDescent="0.25">
      <c r="A5720" s="1">
        <v>44075</v>
      </c>
      <c r="B5720" t="s">
        <v>86</v>
      </c>
      <c r="C5720" t="s">
        <v>13</v>
      </c>
      <c r="D5720">
        <v>691</v>
      </c>
      <c r="E5720">
        <v>555.23809523809496</v>
      </c>
      <c r="F5720">
        <v>135.76190476190499</v>
      </c>
      <c r="G5720">
        <v>0.24451114922813</v>
      </c>
      <c r="H5720" t="s">
        <v>82</v>
      </c>
    </row>
    <row r="5721" spans="1:8" x14ac:dyDescent="0.25">
      <c r="A5721" s="1">
        <v>44075</v>
      </c>
      <c r="B5721" t="s">
        <v>88</v>
      </c>
      <c r="C5721" t="s">
        <v>9</v>
      </c>
      <c r="D5721">
        <v>357</v>
      </c>
      <c r="E5721">
        <v>468.28571428571399</v>
      </c>
      <c r="F5721">
        <v>-111.28571428571399</v>
      </c>
      <c r="G5721">
        <v>-0.23764490543014</v>
      </c>
      <c r="H5721" t="s">
        <v>82</v>
      </c>
    </row>
    <row r="5722" spans="1:8" x14ac:dyDescent="0.25">
      <c r="A5722" s="1">
        <v>44075</v>
      </c>
      <c r="B5722" t="s">
        <v>88</v>
      </c>
      <c r="C5722" t="s">
        <v>10</v>
      </c>
      <c r="D5722">
        <v>43</v>
      </c>
      <c r="E5722">
        <v>52.380952380952401</v>
      </c>
      <c r="F5722">
        <v>-9.3809523809523903</v>
      </c>
      <c r="G5722">
        <v>-0.179090909090909</v>
      </c>
      <c r="H5722" t="s">
        <v>82</v>
      </c>
    </row>
    <row r="5723" spans="1:8" x14ac:dyDescent="0.25">
      <c r="A5723" s="1">
        <v>44075</v>
      </c>
      <c r="B5723" t="s">
        <v>88</v>
      </c>
      <c r="C5723" t="s">
        <v>11</v>
      </c>
      <c r="D5723">
        <v>114</v>
      </c>
      <c r="E5723">
        <v>157.142857142857</v>
      </c>
      <c r="F5723">
        <v>-43.142857142857103</v>
      </c>
      <c r="G5723">
        <v>-0.27454545454545498</v>
      </c>
      <c r="H5723" t="s">
        <v>82</v>
      </c>
    </row>
    <row r="5724" spans="1:8" x14ac:dyDescent="0.25">
      <c r="A5724" s="1">
        <v>44075</v>
      </c>
      <c r="B5724" t="s">
        <v>88</v>
      </c>
      <c r="C5724" t="s">
        <v>12</v>
      </c>
      <c r="D5724">
        <v>105</v>
      </c>
      <c r="E5724">
        <v>95.3333333333333</v>
      </c>
      <c r="F5724">
        <v>9.6666666666666607</v>
      </c>
      <c r="G5724">
        <v>0.101398601398601</v>
      </c>
      <c r="H5724" t="s">
        <v>82</v>
      </c>
    </row>
    <row r="5725" spans="1:8" x14ac:dyDescent="0.25">
      <c r="A5725" s="1">
        <v>44075</v>
      </c>
      <c r="B5725" t="s">
        <v>88</v>
      </c>
      <c r="C5725" t="s">
        <v>13</v>
      </c>
      <c r="D5725">
        <v>435</v>
      </c>
      <c r="E5725">
        <v>296.47619047619003</v>
      </c>
      <c r="F5725">
        <v>138.52380952381</v>
      </c>
      <c r="G5725">
        <v>0.46723417924831401</v>
      </c>
      <c r="H5725" t="s">
        <v>82</v>
      </c>
    </row>
    <row r="5726" spans="1:8" x14ac:dyDescent="0.25">
      <c r="A5726" s="1">
        <v>44075</v>
      </c>
      <c r="B5726" t="s">
        <v>89</v>
      </c>
      <c r="C5726" t="s">
        <v>9</v>
      </c>
      <c r="D5726">
        <v>48</v>
      </c>
      <c r="E5726">
        <v>69.142857142857196</v>
      </c>
      <c r="F5726">
        <v>-21.142857142857199</v>
      </c>
      <c r="G5726">
        <v>-0.30578512396694202</v>
      </c>
      <c r="H5726" t="s">
        <v>82</v>
      </c>
    </row>
    <row r="5727" spans="1:8" x14ac:dyDescent="0.25">
      <c r="A5727" s="1">
        <v>44075</v>
      </c>
      <c r="B5727" t="s">
        <v>89</v>
      </c>
      <c r="C5727" t="s">
        <v>10</v>
      </c>
      <c r="D5727">
        <v>64</v>
      </c>
      <c r="E5727">
        <v>70.190476190476204</v>
      </c>
      <c r="F5727">
        <v>-6.1904761904761898</v>
      </c>
      <c r="G5727">
        <v>-8.8195386702849404E-2</v>
      </c>
      <c r="H5727" t="s">
        <v>82</v>
      </c>
    </row>
    <row r="5728" spans="1:8" x14ac:dyDescent="0.25">
      <c r="A5728" s="1">
        <v>44075</v>
      </c>
      <c r="B5728" t="s">
        <v>89</v>
      </c>
      <c r="C5728" t="s">
        <v>11</v>
      </c>
      <c r="D5728">
        <v>67</v>
      </c>
      <c r="E5728">
        <v>72.285714285714306</v>
      </c>
      <c r="F5728">
        <v>-5.28571428571429</v>
      </c>
      <c r="G5728">
        <v>-7.3122529644268894E-2</v>
      </c>
      <c r="H5728" t="s">
        <v>82</v>
      </c>
    </row>
    <row r="5729" spans="1:8" x14ac:dyDescent="0.25">
      <c r="A5729" s="1">
        <v>44075</v>
      </c>
      <c r="B5729" t="s">
        <v>89</v>
      </c>
      <c r="C5729" t="s">
        <v>12</v>
      </c>
      <c r="D5729">
        <v>155</v>
      </c>
      <c r="E5729">
        <v>189.61904761904799</v>
      </c>
      <c r="F5729">
        <v>-34.619047619047599</v>
      </c>
      <c r="G5729">
        <v>-0.182571572074334</v>
      </c>
      <c r="H5729" t="s">
        <v>82</v>
      </c>
    </row>
    <row r="5730" spans="1:8" x14ac:dyDescent="0.25">
      <c r="A5730" s="1">
        <v>44075</v>
      </c>
      <c r="B5730" t="s">
        <v>89</v>
      </c>
      <c r="C5730" t="s">
        <v>13</v>
      </c>
      <c r="D5730">
        <v>648</v>
      </c>
      <c r="E5730">
        <v>551.04761904761904</v>
      </c>
      <c r="F5730">
        <v>96.952380952381006</v>
      </c>
      <c r="G5730">
        <v>0.17594192879364001</v>
      </c>
      <c r="H5730" t="s">
        <v>82</v>
      </c>
    </row>
    <row r="5731" spans="1:8" x14ac:dyDescent="0.25">
      <c r="A5731" s="1">
        <v>44075</v>
      </c>
      <c r="B5731" t="s">
        <v>147</v>
      </c>
      <c r="C5731" t="s">
        <v>9</v>
      </c>
      <c r="D5731">
        <v>5</v>
      </c>
      <c r="E5731">
        <v>5.2380952380952399</v>
      </c>
      <c r="F5731">
        <v>-0.238095238095238</v>
      </c>
      <c r="G5731">
        <v>-4.5454545454545497E-2</v>
      </c>
      <c r="H5731" t="s">
        <v>82</v>
      </c>
    </row>
    <row r="5732" spans="1:8" x14ac:dyDescent="0.25">
      <c r="A5732" s="1">
        <v>44075</v>
      </c>
      <c r="B5732" t="s">
        <v>147</v>
      </c>
      <c r="C5732" t="s">
        <v>10</v>
      </c>
      <c r="D5732">
        <v>25</v>
      </c>
      <c r="E5732">
        <v>26.1904761904762</v>
      </c>
      <c r="F5732">
        <v>-1.19047619047619</v>
      </c>
      <c r="G5732">
        <v>-4.5454545454545602E-2</v>
      </c>
      <c r="H5732" t="s">
        <v>82</v>
      </c>
    </row>
    <row r="5733" spans="1:8" x14ac:dyDescent="0.25">
      <c r="A5733" s="1">
        <v>44075</v>
      </c>
      <c r="B5733" t="s">
        <v>147</v>
      </c>
      <c r="C5733" t="s">
        <v>11</v>
      </c>
      <c r="D5733">
        <v>8</v>
      </c>
      <c r="E5733">
        <v>8.3809523809523796</v>
      </c>
      <c r="F5733">
        <v>-0.38095238095238099</v>
      </c>
      <c r="G5733">
        <v>-4.5454545454545497E-2</v>
      </c>
      <c r="H5733" t="s">
        <v>82</v>
      </c>
    </row>
    <row r="5734" spans="1:8" x14ac:dyDescent="0.25">
      <c r="A5734" s="1">
        <v>44075</v>
      </c>
      <c r="B5734" t="s">
        <v>147</v>
      </c>
      <c r="C5734" t="s">
        <v>12</v>
      </c>
      <c r="D5734">
        <v>19</v>
      </c>
      <c r="E5734">
        <v>26.1904761904762</v>
      </c>
      <c r="F5734">
        <v>-7.1904761904761898</v>
      </c>
      <c r="G5734">
        <v>-0.27454545454545498</v>
      </c>
      <c r="H5734" t="s">
        <v>82</v>
      </c>
    </row>
    <row r="5735" spans="1:8" x14ac:dyDescent="0.25">
      <c r="A5735" s="1">
        <v>44075</v>
      </c>
      <c r="B5735" t="s">
        <v>147</v>
      </c>
      <c r="C5735" t="s">
        <v>13</v>
      </c>
      <c r="D5735">
        <v>94</v>
      </c>
      <c r="E5735">
        <v>55.523809523809497</v>
      </c>
      <c r="F5735">
        <v>38.476190476190503</v>
      </c>
      <c r="G5735">
        <v>0.692967409948542</v>
      </c>
      <c r="H5735" t="s">
        <v>82</v>
      </c>
    </row>
    <row r="5736" spans="1:8" x14ac:dyDescent="0.25">
      <c r="A5736" s="1">
        <v>44075</v>
      </c>
      <c r="B5736" t="s">
        <v>148</v>
      </c>
      <c r="C5736" t="s">
        <v>9</v>
      </c>
      <c r="D5736">
        <v>206</v>
      </c>
      <c r="E5736">
        <v>233.61904761904799</v>
      </c>
      <c r="F5736">
        <v>-27.619047619047599</v>
      </c>
      <c r="G5736">
        <v>-0.118222584590298</v>
      </c>
      <c r="H5736" t="s">
        <v>82</v>
      </c>
    </row>
    <row r="5737" spans="1:8" x14ac:dyDescent="0.25">
      <c r="A5737" s="1">
        <v>44075</v>
      </c>
      <c r="B5737" t="s">
        <v>148</v>
      </c>
      <c r="C5737" t="s">
        <v>10</v>
      </c>
      <c r="D5737">
        <v>26</v>
      </c>
      <c r="E5737">
        <v>35.619047619047599</v>
      </c>
      <c r="F5737">
        <v>-9.6190476190476204</v>
      </c>
      <c r="G5737">
        <v>-0.27005347593582901</v>
      </c>
      <c r="H5737" t="s">
        <v>82</v>
      </c>
    </row>
    <row r="5738" spans="1:8" x14ac:dyDescent="0.25">
      <c r="A5738" s="1">
        <v>44075</v>
      </c>
      <c r="B5738" t="s">
        <v>148</v>
      </c>
      <c r="C5738" t="s">
        <v>11</v>
      </c>
      <c r="D5738">
        <v>115</v>
      </c>
      <c r="E5738">
        <v>114.19047619047601</v>
      </c>
      <c r="F5738">
        <v>0.80952380952380998</v>
      </c>
      <c r="G5738">
        <v>7.0892410341951697E-3</v>
      </c>
      <c r="H5738" t="s">
        <v>82</v>
      </c>
    </row>
    <row r="5739" spans="1:8" x14ac:dyDescent="0.25">
      <c r="A5739" s="1">
        <v>44075</v>
      </c>
      <c r="B5739" t="s">
        <v>148</v>
      </c>
      <c r="C5739" t="s">
        <v>12</v>
      </c>
      <c r="D5739">
        <v>63</v>
      </c>
      <c r="E5739">
        <v>66</v>
      </c>
      <c r="F5739">
        <v>-3</v>
      </c>
      <c r="G5739">
        <v>-4.5454545454545497E-2</v>
      </c>
      <c r="H5739" t="s">
        <v>82</v>
      </c>
    </row>
    <row r="5740" spans="1:8" x14ac:dyDescent="0.25">
      <c r="A5740" s="1">
        <v>44075</v>
      </c>
      <c r="B5740" t="s">
        <v>148</v>
      </c>
      <c r="C5740" t="s">
        <v>13</v>
      </c>
      <c r="D5740">
        <v>302</v>
      </c>
      <c r="E5740">
        <v>336.28571428571399</v>
      </c>
      <c r="F5740">
        <v>-34.285714285714299</v>
      </c>
      <c r="G5740">
        <v>-0.101954120645709</v>
      </c>
      <c r="H5740" t="s">
        <v>82</v>
      </c>
    </row>
    <row r="5741" spans="1:8" x14ac:dyDescent="0.25">
      <c r="A5741" s="1">
        <v>44075</v>
      </c>
      <c r="B5741" t="s">
        <v>91</v>
      </c>
      <c r="C5741" t="s">
        <v>9</v>
      </c>
      <c r="D5741">
        <v>603</v>
      </c>
      <c r="E5741">
        <v>557.33333333333303</v>
      </c>
      <c r="F5741">
        <v>45.6666666666666</v>
      </c>
      <c r="G5741">
        <v>8.1937799043062101E-2</v>
      </c>
      <c r="H5741" t="s">
        <v>82</v>
      </c>
    </row>
    <row r="5742" spans="1:8" x14ac:dyDescent="0.25">
      <c r="A5742" s="1">
        <v>44075</v>
      </c>
      <c r="B5742" t="s">
        <v>91</v>
      </c>
      <c r="C5742" t="s">
        <v>10</v>
      </c>
      <c r="D5742">
        <v>190</v>
      </c>
      <c r="E5742">
        <v>226.28571428571399</v>
      </c>
      <c r="F5742">
        <v>-36.285714285714299</v>
      </c>
      <c r="G5742">
        <v>-0.160353535353535</v>
      </c>
      <c r="H5742" t="s">
        <v>82</v>
      </c>
    </row>
    <row r="5743" spans="1:8" x14ac:dyDescent="0.25">
      <c r="A5743" s="1">
        <v>44075</v>
      </c>
      <c r="B5743" t="s">
        <v>91</v>
      </c>
      <c r="C5743" t="s">
        <v>11</v>
      </c>
      <c r="D5743">
        <v>528</v>
      </c>
      <c r="E5743">
        <v>640.09523809523796</v>
      </c>
      <c r="F5743">
        <v>-112.095238095238</v>
      </c>
      <c r="G5743">
        <v>-0.17512274959083499</v>
      </c>
      <c r="H5743" t="s">
        <v>82</v>
      </c>
    </row>
    <row r="5744" spans="1:8" x14ac:dyDescent="0.25">
      <c r="A5744" s="1">
        <v>44075</v>
      </c>
      <c r="B5744" t="s">
        <v>91</v>
      </c>
      <c r="C5744" t="s">
        <v>12</v>
      </c>
      <c r="D5744">
        <v>1320</v>
      </c>
      <c r="E5744">
        <v>1232</v>
      </c>
      <c r="F5744">
        <v>88</v>
      </c>
      <c r="G5744">
        <v>7.1428571428571397E-2</v>
      </c>
      <c r="H5744" t="s">
        <v>82</v>
      </c>
    </row>
    <row r="5745" spans="1:8" x14ac:dyDescent="0.25">
      <c r="A5745" s="1">
        <v>44075</v>
      </c>
      <c r="B5745" t="s">
        <v>91</v>
      </c>
      <c r="C5745" t="s">
        <v>13</v>
      </c>
      <c r="D5745">
        <v>450</v>
      </c>
      <c r="E5745">
        <v>370.857142857143</v>
      </c>
      <c r="F5745">
        <v>79.142857142857096</v>
      </c>
      <c r="G5745">
        <v>0.213405238828968</v>
      </c>
      <c r="H5745" t="s">
        <v>82</v>
      </c>
    </row>
    <row r="5746" spans="1:8" x14ac:dyDescent="0.25">
      <c r="A5746" s="1">
        <v>44075</v>
      </c>
      <c r="B5746" t="s">
        <v>92</v>
      </c>
      <c r="C5746" t="s">
        <v>9</v>
      </c>
      <c r="D5746">
        <v>475</v>
      </c>
      <c r="E5746">
        <v>647.42857142857099</v>
      </c>
      <c r="F5746">
        <v>-172.42857142857099</v>
      </c>
      <c r="G5746">
        <v>-0.26632833186231197</v>
      </c>
      <c r="H5746" t="s">
        <v>82</v>
      </c>
    </row>
    <row r="5747" spans="1:8" x14ac:dyDescent="0.25">
      <c r="A5747" s="1">
        <v>44075</v>
      </c>
      <c r="B5747" t="s">
        <v>92</v>
      </c>
      <c r="C5747" t="s">
        <v>10</v>
      </c>
      <c r="D5747">
        <v>260</v>
      </c>
      <c r="E5747">
        <v>225.23809523809501</v>
      </c>
      <c r="F5747">
        <v>34.761904761904802</v>
      </c>
      <c r="G5747">
        <v>0.15433403805496801</v>
      </c>
      <c r="H5747" t="s">
        <v>82</v>
      </c>
    </row>
    <row r="5748" spans="1:8" x14ac:dyDescent="0.25">
      <c r="A5748" s="1">
        <v>44075</v>
      </c>
      <c r="B5748" t="s">
        <v>92</v>
      </c>
      <c r="C5748" t="s">
        <v>11</v>
      </c>
      <c r="D5748">
        <v>40</v>
      </c>
      <c r="E5748">
        <v>41.904761904761898</v>
      </c>
      <c r="F5748">
        <v>-1.90476190476191</v>
      </c>
      <c r="G5748">
        <v>-4.5454545454545497E-2</v>
      </c>
      <c r="H5748" t="s">
        <v>82</v>
      </c>
    </row>
    <row r="5749" spans="1:8" x14ac:dyDescent="0.25">
      <c r="A5749" s="1">
        <v>44075</v>
      </c>
      <c r="B5749" t="s">
        <v>92</v>
      </c>
      <c r="C5749" t="s">
        <v>12</v>
      </c>
      <c r="D5749">
        <v>14</v>
      </c>
      <c r="E5749">
        <v>23.047619047619001</v>
      </c>
      <c r="F5749">
        <v>-9.0476190476190492</v>
      </c>
      <c r="G5749">
        <v>-0.39256198347107402</v>
      </c>
      <c r="H5749" t="s">
        <v>82</v>
      </c>
    </row>
    <row r="5750" spans="1:8" x14ac:dyDescent="0.25">
      <c r="A5750" s="1">
        <v>44075</v>
      </c>
      <c r="B5750" t="s">
        <v>92</v>
      </c>
      <c r="C5750" t="s">
        <v>13</v>
      </c>
      <c r="D5750">
        <v>356</v>
      </c>
      <c r="E5750">
        <v>411.71428571428601</v>
      </c>
      <c r="F5750">
        <v>-55.714285714285701</v>
      </c>
      <c r="G5750">
        <v>-0.135322692574601</v>
      </c>
      <c r="H5750" t="s">
        <v>82</v>
      </c>
    </row>
    <row r="5751" spans="1:8" x14ac:dyDescent="0.25">
      <c r="A5751" s="1">
        <v>44075</v>
      </c>
      <c r="B5751" t="s">
        <v>155</v>
      </c>
      <c r="C5751" t="s">
        <v>9</v>
      </c>
      <c r="D5751">
        <v>37</v>
      </c>
      <c r="E5751">
        <v>61.809523809523803</v>
      </c>
      <c r="F5751">
        <v>-24.8095238095238</v>
      </c>
      <c r="G5751">
        <v>-0.40138674884437597</v>
      </c>
      <c r="H5751" t="s">
        <v>82</v>
      </c>
    </row>
    <row r="5752" spans="1:8" x14ac:dyDescent="0.25">
      <c r="A5752" s="1">
        <v>44075</v>
      </c>
      <c r="B5752" t="s">
        <v>155</v>
      </c>
      <c r="C5752" t="s">
        <v>10</v>
      </c>
      <c r="D5752">
        <v>38</v>
      </c>
      <c r="E5752">
        <v>40.857142857142897</v>
      </c>
      <c r="F5752">
        <v>-2.8571428571428599</v>
      </c>
      <c r="G5752">
        <v>-6.9930069930070005E-2</v>
      </c>
      <c r="H5752" t="s">
        <v>82</v>
      </c>
    </row>
    <row r="5753" spans="1:8" x14ac:dyDescent="0.25">
      <c r="A5753" s="1">
        <v>44075</v>
      </c>
      <c r="B5753" t="s">
        <v>155</v>
      </c>
      <c r="C5753" t="s">
        <v>11</v>
      </c>
      <c r="D5753">
        <v>58</v>
      </c>
      <c r="E5753">
        <v>60.761904761904802</v>
      </c>
      <c r="F5753">
        <v>-2.7619047619047699</v>
      </c>
      <c r="G5753">
        <v>-4.5454545454545497E-2</v>
      </c>
      <c r="H5753" t="s">
        <v>82</v>
      </c>
    </row>
    <row r="5754" spans="1:8" x14ac:dyDescent="0.25">
      <c r="A5754" s="1">
        <v>44075</v>
      </c>
      <c r="B5754" t="s">
        <v>155</v>
      </c>
      <c r="C5754" t="s">
        <v>12</v>
      </c>
      <c r="D5754">
        <v>131</v>
      </c>
      <c r="E5754">
        <v>145.61904761904799</v>
      </c>
      <c r="F5754">
        <v>-14.619047619047601</v>
      </c>
      <c r="G5754">
        <v>-0.100392413342054</v>
      </c>
      <c r="H5754" t="s">
        <v>82</v>
      </c>
    </row>
    <row r="5755" spans="1:8" x14ac:dyDescent="0.25">
      <c r="A5755" s="1">
        <v>44075</v>
      </c>
      <c r="B5755" t="s">
        <v>155</v>
      </c>
      <c r="C5755" t="s">
        <v>13</v>
      </c>
      <c r="D5755">
        <v>502</v>
      </c>
      <c r="E5755">
        <v>446.28571428571399</v>
      </c>
      <c r="F5755">
        <v>55.714285714285701</v>
      </c>
      <c r="G5755">
        <v>0.124839948783611</v>
      </c>
      <c r="H5755" t="s">
        <v>82</v>
      </c>
    </row>
    <row r="5756" spans="1:8" x14ac:dyDescent="0.25">
      <c r="A5756" s="1">
        <v>44075</v>
      </c>
      <c r="B5756" t="s">
        <v>156</v>
      </c>
      <c r="C5756" t="s">
        <v>9</v>
      </c>
      <c r="D5756">
        <v>15</v>
      </c>
      <c r="E5756">
        <v>27.238095238095202</v>
      </c>
      <c r="F5756">
        <v>-12.2380952380952</v>
      </c>
      <c r="G5756">
        <v>-0.44930069930069899</v>
      </c>
      <c r="H5756" t="s">
        <v>82</v>
      </c>
    </row>
    <row r="5757" spans="1:8" x14ac:dyDescent="0.25">
      <c r="A5757" s="1">
        <v>44075</v>
      </c>
      <c r="B5757" t="s">
        <v>156</v>
      </c>
      <c r="C5757" t="s">
        <v>10</v>
      </c>
      <c r="D5757">
        <v>98</v>
      </c>
      <c r="E5757">
        <v>108.95238095238101</v>
      </c>
      <c r="F5757">
        <v>-10.952380952381001</v>
      </c>
      <c r="G5757">
        <v>-0.10052447552447601</v>
      </c>
      <c r="H5757" t="s">
        <v>82</v>
      </c>
    </row>
    <row r="5758" spans="1:8" x14ac:dyDescent="0.25">
      <c r="A5758" s="1">
        <v>44075</v>
      </c>
      <c r="B5758" t="s">
        <v>156</v>
      </c>
      <c r="C5758" t="s">
        <v>11</v>
      </c>
      <c r="D5758">
        <v>159</v>
      </c>
      <c r="E5758">
        <v>165.52380952381</v>
      </c>
      <c r="F5758">
        <v>-6.5238095238095202</v>
      </c>
      <c r="G5758">
        <v>-3.9413118527042497E-2</v>
      </c>
      <c r="H5758" t="s">
        <v>82</v>
      </c>
    </row>
    <row r="5759" spans="1:8" x14ac:dyDescent="0.25">
      <c r="A5759" s="1">
        <v>44075</v>
      </c>
      <c r="B5759" t="s">
        <v>156</v>
      </c>
      <c r="C5759" t="s">
        <v>12</v>
      </c>
      <c r="D5759">
        <v>227</v>
      </c>
      <c r="E5759">
        <v>228.38095238095201</v>
      </c>
      <c r="F5759">
        <v>-1.38095238095238</v>
      </c>
      <c r="G5759">
        <v>-6.0467055879899903E-3</v>
      </c>
      <c r="H5759" t="s">
        <v>82</v>
      </c>
    </row>
    <row r="5760" spans="1:8" x14ac:dyDescent="0.25">
      <c r="A5760" s="1">
        <v>44075</v>
      </c>
      <c r="B5760" t="s">
        <v>156</v>
      </c>
      <c r="C5760" t="s">
        <v>13</v>
      </c>
      <c r="D5760">
        <v>228</v>
      </c>
      <c r="E5760">
        <v>172.857142857143</v>
      </c>
      <c r="F5760">
        <v>55.142857142857103</v>
      </c>
      <c r="G5760">
        <v>0.31900826446281</v>
      </c>
      <c r="H5760" t="s">
        <v>82</v>
      </c>
    </row>
    <row r="5761" spans="1:8" x14ac:dyDescent="0.25">
      <c r="A5761" s="1">
        <v>44075</v>
      </c>
      <c r="B5761" t="s">
        <v>93</v>
      </c>
      <c r="C5761" t="s">
        <v>9</v>
      </c>
      <c r="D5761">
        <v>43</v>
      </c>
      <c r="E5761">
        <v>60.761904761904802</v>
      </c>
      <c r="F5761">
        <v>-17.761904761904798</v>
      </c>
      <c r="G5761">
        <v>-0.29231974921630099</v>
      </c>
      <c r="H5761" t="s">
        <v>82</v>
      </c>
    </row>
    <row r="5762" spans="1:8" x14ac:dyDescent="0.25">
      <c r="A5762" s="1">
        <v>44075</v>
      </c>
      <c r="B5762" t="s">
        <v>93</v>
      </c>
      <c r="C5762" t="s">
        <v>10</v>
      </c>
      <c r="D5762">
        <v>150</v>
      </c>
      <c r="E5762">
        <v>164.47619047619</v>
      </c>
      <c r="F5762">
        <v>-14.476190476190499</v>
      </c>
      <c r="G5762">
        <v>-8.8013896931094404E-2</v>
      </c>
      <c r="H5762" t="s">
        <v>82</v>
      </c>
    </row>
    <row r="5763" spans="1:8" x14ac:dyDescent="0.25">
      <c r="A5763" s="1">
        <v>44075</v>
      </c>
      <c r="B5763" t="s">
        <v>93</v>
      </c>
      <c r="C5763" t="s">
        <v>11</v>
      </c>
      <c r="D5763">
        <v>188</v>
      </c>
      <c r="E5763">
        <v>209.52380952381</v>
      </c>
      <c r="F5763">
        <v>-21.523809523809501</v>
      </c>
      <c r="G5763">
        <v>-0.102727272727273</v>
      </c>
      <c r="H5763" t="s">
        <v>82</v>
      </c>
    </row>
    <row r="5764" spans="1:8" x14ac:dyDescent="0.25">
      <c r="A5764" s="1">
        <v>44075</v>
      </c>
      <c r="B5764" t="s">
        <v>93</v>
      </c>
      <c r="C5764" t="s">
        <v>12</v>
      </c>
      <c r="D5764">
        <v>338</v>
      </c>
      <c r="E5764">
        <v>305.90476190476198</v>
      </c>
      <c r="F5764">
        <v>32.095238095238102</v>
      </c>
      <c r="G5764">
        <v>0.10491905354919</v>
      </c>
      <c r="H5764" t="s">
        <v>82</v>
      </c>
    </row>
    <row r="5765" spans="1:8" x14ac:dyDescent="0.25">
      <c r="A5765" s="1">
        <v>44075</v>
      </c>
      <c r="B5765" t="s">
        <v>93</v>
      </c>
      <c r="C5765" t="s">
        <v>13</v>
      </c>
      <c r="D5765">
        <v>378</v>
      </c>
      <c r="E5765">
        <v>335.23809523809501</v>
      </c>
      <c r="F5765">
        <v>42.761904761904802</v>
      </c>
      <c r="G5765">
        <v>0.12755681818181799</v>
      </c>
      <c r="H5765" t="s">
        <v>82</v>
      </c>
    </row>
    <row r="5766" spans="1:8" x14ac:dyDescent="0.25">
      <c r="A5766" s="1">
        <v>44075</v>
      </c>
      <c r="B5766" t="s">
        <v>157</v>
      </c>
      <c r="C5766" t="s">
        <v>9</v>
      </c>
      <c r="D5766">
        <v>56</v>
      </c>
      <c r="E5766">
        <v>101.619047619048</v>
      </c>
      <c r="F5766">
        <v>-45.619047619047599</v>
      </c>
      <c r="G5766">
        <v>-0.44892221180880998</v>
      </c>
      <c r="H5766" t="s">
        <v>82</v>
      </c>
    </row>
    <row r="5767" spans="1:8" x14ac:dyDescent="0.25">
      <c r="A5767" s="1">
        <v>44075</v>
      </c>
      <c r="B5767" t="s">
        <v>157</v>
      </c>
      <c r="C5767" t="s">
        <v>10</v>
      </c>
      <c r="D5767">
        <v>16</v>
      </c>
      <c r="E5767">
        <v>19.904761904761902</v>
      </c>
      <c r="F5767">
        <v>-3.90476190476191</v>
      </c>
      <c r="G5767">
        <v>-0.196172248803828</v>
      </c>
      <c r="H5767" t="s">
        <v>82</v>
      </c>
    </row>
    <row r="5768" spans="1:8" x14ac:dyDescent="0.25">
      <c r="A5768" s="1">
        <v>44075</v>
      </c>
      <c r="B5768" t="s">
        <v>157</v>
      </c>
      <c r="C5768" t="s">
        <v>11</v>
      </c>
      <c r="D5768">
        <v>53</v>
      </c>
      <c r="E5768">
        <v>98.476190476190496</v>
      </c>
      <c r="F5768">
        <v>-45.476190476190503</v>
      </c>
      <c r="G5768">
        <v>-0.46179883945841399</v>
      </c>
      <c r="H5768" t="s">
        <v>82</v>
      </c>
    </row>
    <row r="5769" spans="1:8" x14ac:dyDescent="0.25">
      <c r="A5769" s="1">
        <v>44075</v>
      </c>
      <c r="B5769" t="s">
        <v>157</v>
      </c>
      <c r="C5769" t="s">
        <v>12</v>
      </c>
      <c r="D5769">
        <v>67</v>
      </c>
      <c r="E5769">
        <v>59.714285714285701</v>
      </c>
      <c r="F5769">
        <v>7.2857142857142803</v>
      </c>
      <c r="G5769">
        <v>0.12200956937799</v>
      </c>
      <c r="H5769" t="s">
        <v>82</v>
      </c>
    </row>
    <row r="5770" spans="1:8" x14ac:dyDescent="0.25">
      <c r="A5770" s="1">
        <v>44075</v>
      </c>
      <c r="B5770" t="s">
        <v>157</v>
      </c>
      <c r="C5770" t="s">
        <v>13</v>
      </c>
      <c r="D5770">
        <v>200</v>
      </c>
      <c r="E5770">
        <v>164.47619047619</v>
      </c>
      <c r="F5770">
        <v>35.523809523809497</v>
      </c>
      <c r="G5770">
        <v>0.21598147075854099</v>
      </c>
      <c r="H5770" t="s">
        <v>82</v>
      </c>
    </row>
    <row r="5771" spans="1:8" x14ac:dyDescent="0.25">
      <c r="A5771" s="1">
        <v>44075</v>
      </c>
      <c r="B5771" t="s">
        <v>158</v>
      </c>
      <c r="C5771" t="s">
        <v>9</v>
      </c>
      <c r="D5771">
        <v>42</v>
      </c>
      <c r="E5771">
        <v>47.142857142857103</v>
      </c>
      <c r="F5771">
        <v>-5.1428571428571503</v>
      </c>
      <c r="G5771">
        <v>-0.109090909090909</v>
      </c>
      <c r="H5771" t="s">
        <v>82</v>
      </c>
    </row>
    <row r="5772" spans="1:8" x14ac:dyDescent="0.25">
      <c r="A5772" s="1">
        <v>44075</v>
      </c>
      <c r="B5772" t="s">
        <v>158</v>
      </c>
      <c r="C5772" t="s">
        <v>10</v>
      </c>
      <c r="D5772">
        <v>72</v>
      </c>
      <c r="E5772">
        <v>70.190476190476204</v>
      </c>
      <c r="F5772">
        <v>1.80952380952381</v>
      </c>
      <c r="G5772">
        <v>2.5780189959294399E-2</v>
      </c>
      <c r="H5772" t="s">
        <v>82</v>
      </c>
    </row>
    <row r="5773" spans="1:8" x14ac:dyDescent="0.25">
      <c r="A5773" s="1">
        <v>44075</v>
      </c>
      <c r="B5773" t="s">
        <v>158</v>
      </c>
      <c r="C5773" t="s">
        <v>11</v>
      </c>
      <c r="D5773">
        <v>67</v>
      </c>
      <c r="E5773">
        <v>88</v>
      </c>
      <c r="F5773">
        <v>-21</v>
      </c>
      <c r="G5773">
        <v>-0.23863636363636401</v>
      </c>
      <c r="H5773" t="s">
        <v>82</v>
      </c>
    </row>
    <row r="5774" spans="1:8" x14ac:dyDescent="0.25">
      <c r="A5774" s="1">
        <v>44075</v>
      </c>
      <c r="B5774" t="s">
        <v>158</v>
      </c>
      <c r="C5774" t="s">
        <v>12</v>
      </c>
      <c r="D5774">
        <v>193</v>
      </c>
      <c r="E5774">
        <v>214.76190476190499</v>
      </c>
      <c r="F5774">
        <v>-21.761904761904798</v>
      </c>
      <c r="G5774">
        <v>-0.101330376940133</v>
      </c>
      <c r="H5774" t="s">
        <v>82</v>
      </c>
    </row>
    <row r="5775" spans="1:8" x14ac:dyDescent="0.25">
      <c r="A5775" s="1">
        <v>44075</v>
      </c>
      <c r="B5775" t="s">
        <v>158</v>
      </c>
      <c r="C5775" t="s">
        <v>13</v>
      </c>
      <c r="D5775">
        <v>371</v>
      </c>
      <c r="E5775">
        <v>343.61904761904799</v>
      </c>
      <c r="F5775">
        <v>27.380952380952401</v>
      </c>
      <c r="G5775">
        <v>7.9684035476718304E-2</v>
      </c>
      <c r="H5775" t="s">
        <v>82</v>
      </c>
    </row>
    <row r="5776" spans="1:8" x14ac:dyDescent="0.25">
      <c r="A5776" s="1">
        <v>44075</v>
      </c>
      <c r="B5776" t="s">
        <v>94</v>
      </c>
      <c r="C5776" t="s">
        <v>9</v>
      </c>
      <c r="D5776">
        <v>721</v>
      </c>
      <c r="E5776">
        <v>860.09523809523796</v>
      </c>
      <c r="F5776">
        <v>-139.09523809523799</v>
      </c>
      <c r="G5776">
        <v>-0.16172073967445499</v>
      </c>
      <c r="H5776" t="s">
        <v>82</v>
      </c>
    </row>
    <row r="5777" spans="1:8" x14ac:dyDescent="0.25">
      <c r="A5777" s="1">
        <v>44075</v>
      </c>
      <c r="B5777" t="s">
        <v>94</v>
      </c>
      <c r="C5777" t="s">
        <v>10</v>
      </c>
      <c r="D5777">
        <v>289</v>
      </c>
      <c r="E5777">
        <v>390.76190476190499</v>
      </c>
      <c r="F5777">
        <v>-101.761904761905</v>
      </c>
      <c r="G5777">
        <v>-0.26041920545941999</v>
      </c>
      <c r="H5777" t="s">
        <v>82</v>
      </c>
    </row>
    <row r="5778" spans="1:8" x14ac:dyDescent="0.25">
      <c r="A5778" s="1">
        <v>44075</v>
      </c>
      <c r="B5778" t="s">
        <v>94</v>
      </c>
      <c r="C5778" t="s">
        <v>11</v>
      </c>
      <c r="D5778">
        <v>565</v>
      </c>
      <c r="E5778">
        <v>726</v>
      </c>
      <c r="F5778">
        <v>-161</v>
      </c>
      <c r="G5778">
        <v>-0.221763085399449</v>
      </c>
      <c r="H5778" t="s">
        <v>82</v>
      </c>
    </row>
    <row r="5779" spans="1:8" x14ac:dyDescent="0.25">
      <c r="A5779" s="1">
        <v>44075</v>
      </c>
      <c r="B5779" t="s">
        <v>94</v>
      </c>
      <c r="C5779" t="s">
        <v>12</v>
      </c>
      <c r="D5779">
        <v>475</v>
      </c>
      <c r="E5779">
        <v>458.857142857143</v>
      </c>
      <c r="F5779">
        <v>16.1428571428571</v>
      </c>
      <c r="G5779">
        <v>3.5180572851805703E-2</v>
      </c>
      <c r="H5779" t="s">
        <v>82</v>
      </c>
    </row>
    <row r="5780" spans="1:8" x14ac:dyDescent="0.25">
      <c r="A5780" s="1">
        <v>44075</v>
      </c>
      <c r="B5780" t="s">
        <v>94</v>
      </c>
      <c r="C5780" t="s">
        <v>13</v>
      </c>
      <c r="D5780">
        <v>889</v>
      </c>
      <c r="E5780">
        <v>1000.47619047619</v>
      </c>
      <c r="F5780">
        <v>-111.47619047619</v>
      </c>
      <c r="G5780">
        <v>-0.11142313184197999</v>
      </c>
      <c r="H5780" t="s">
        <v>82</v>
      </c>
    </row>
    <row r="5781" spans="1:8" x14ac:dyDescent="0.25">
      <c r="A5781" s="1">
        <v>44075</v>
      </c>
      <c r="B5781" t="s">
        <v>159</v>
      </c>
      <c r="C5781" t="s">
        <v>9</v>
      </c>
      <c r="D5781">
        <v>28</v>
      </c>
      <c r="E5781">
        <v>33.523809523809497</v>
      </c>
      <c r="F5781">
        <v>-5.5238095238095299</v>
      </c>
      <c r="G5781">
        <v>-0.16477272727272699</v>
      </c>
      <c r="H5781" t="s">
        <v>82</v>
      </c>
    </row>
    <row r="5782" spans="1:8" x14ac:dyDescent="0.25">
      <c r="A5782" s="1">
        <v>44075</v>
      </c>
      <c r="B5782" t="s">
        <v>159</v>
      </c>
      <c r="C5782" t="s">
        <v>10</v>
      </c>
      <c r="D5782">
        <v>52</v>
      </c>
      <c r="E5782">
        <v>55.523809523809497</v>
      </c>
      <c r="F5782">
        <v>-3.5238095238095299</v>
      </c>
      <c r="G5782">
        <v>-6.3464837049742706E-2</v>
      </c>
      <c r="H5782" t="s">
        <v>82</v>
      </c>
    </row>
    <row r="5783" spans="1:8" x14ac:dyDescent="0.25">
      <c r="A5783" s="1">
        <v>44075</v>
      </c>
      <c r="B5783" t="s">
        <v>159</v>
      </c>
      <c r="C5783" t="s">
        <v>11</v>
      </c>
      <c r="D5783">
        <v>29</v>
      </c>
      <c r="E5783">
        <v>44</v>
      </c>
      <c r="F5783">
        <v>-15</v>
      </c>
      <c r="G5783">
        <v>-0.34090909090909099</v>
      </c>
      <c r="H5783" t="s">
        <v>82</v>
      </c>
    </row>
    <row r="5784" spans="1:8" x14ac:dyDescent="0.25">
      <c r="A5784" s="1">
        <v>44075</v>
      </c>
      <c r="B5784" t="s">
        <v>159</v>
      </c>
      <c r="C5784" t="s">
        <v>12</v>
      </c>
      <c r="D5784">
        <v>111</v>
      </c>
      <c r="E5784">
        <v>77.523809523809504</v>
      </c>
      <c r="F5784">
        <v>33.476190476190503</v>
      </c>
      <c r="G5784">
        <v>0.43181818181818199</v>
      </c>
      <c r="H5784" t="s">
        <v>82</v>
      </c>
    </row>
    <row r="5785" spans="1:8" x14ac:dyDescent="0.25">
      <c r="A5785" s="1">
        <v>44075</v>
      </c>
      <c r="B5785" t="s">
        <v>159</v>
      </c>
      <c r="C5785" t="s">
        <v>13</v>
      </c>
      <c r="D5785">
        <v>150</v>
      </c>
      <c r="E5785">
        <v>162.38095238095201</v>
      </c>
      <c r="F5785">
        <v>-12.380952380952399</v>
      </c>
      <c r="G5785">
        <v>-7.62463343108504E-2</v>
      </c>
      <c r="H5785" t="s">
        <v>82</v>
      </c>
    </row>
    <row r="5786" spans="1:8" x14ac:dyDescent="0.25">
      <c r="A5786" s="1">
        <v>44075</v>
      </c>
      <c r="B5786" t="s">
        <v>95</v>
      </c>
      <c r="C5786" t="s">
        <v>9</v>
      </c>
      <c r="D5786">
        <v>42</v>
      </c>
      <c r="E5786">
        <v>47.142857142857103</v>
      </c>
      <c r="F5786">
        <v>-5.1428571428571503</v>
      </c>
      <c r="G5786">
        <v>-0.109090909090909</v>
      </c>
      <c r="H5786" t="s">
        <v>82</v>
      </c>
    </row>
    <row r="5787" spans="1:8" x14ac:dyDescent="0.25">
      <c r="A5787" s="1">
        <v>44075</v>
      </c>
      <c r="B5787" t="s">
        <v>95</v>
      </c>
      <c r="C5787" t="s">
        <v>10</v>
      </c>
      <c r="D5787">
        <v>72</v>
      </c>
      <c r="E5787">
        <v>70.190476190476204</v>
      </c>
      <c r="F5787">
        <v>1.80952380952381</v>
      </c>
      <c r="G5787">
        <v>2.5780189959294399E-2</v>
      </c>
      <c r="H5787" t="s">
        <v>82</v>
      </c>
    </row>
    <row r="5788" spans="1:8" x14ac:dyDescent="0.25">
      <c r="A5788" s="1">
        <v>44075</v>
      </c>
      <c r="B5788" t="s">
        <v>95</v>
      </c>
      <c r="C5788" t="s">
        <v>11</v>
      </c>
      <c r="D5788">
        <v>67</v>
      </c>
      <c r="E5788">
        <v>88</v>
      </c>
      <c r="F5788">
        <v>-21</v>
      </c>
      <c r="G5788">
        <v>-0.23863636363636401</v>
      </c>
      <c r="H5788" t="s">
        <v>82</v>
      </c>
    </row>
    <row r="5789" spans="1:8" x14ac:dyDescent="0.25">
      <c r="A5789" s="1">
        <v>44075</v>
      </c>
      <c r="B5789" t="s">
        <v>95</v>
      </c>
      <c r="C5789" t="s">
        <v>12</v>
      </c>
      <c r="D5789">
        <v>193</v>
      </c>
      <c r="E5789">
        <v>214.76190476190499</v>
      </c>
      <c r="F5789">
        <v>-21.761904761904798</v>
      </c>
      <c r="G5789">
        <v>-0.101330376940133</v>
      </c>
      <c r="H5789" t="s">
        <v>82</v>
      </c>
    </row>
    <row r="5790" spans="1:8" x14ac:dyDescent="0.25">
      <c r="A5790" s="1">
        <v>44075</v>
      </c>
      <c r="B5790" t="s">
        <v>95</v>
      </c>
      <c r="C5790" t="s">
        <v>13</v>
      </c>
      <c r="D5790">
        <v>371</v>
      </c>
      <c r="E5790">
        <v>343.61904761904799</v>
      </c>
      <c r="F5790">
        <v>27.380952380952401</v>
      </c>
      <c r="G5790">
        <v>7.9684035476718304E-2</v>
      </c>
      <c r="H5790" t="s">
        <v>82</v>
      </c>
    </row>
    <row r="5791" spans="1:8" x14ac:dyDescent="0.25">
      <c r="A5791" s="1">
        <v>44075</v>
      </c>
      <c r="B5791" t="s">
        <v>96</v>
      </c>
      <c r="C5791" t="s">
        <v>9</v>
      </c>
      <c r="D5791">
        <v>393</v>
      </c>
      <c r="E5791">
        <v>411.71428571428601</v>
      </c>
      <c r="F5791">
        <v>-18.714285714285701</v>
      </c>
      <c r="G5791">
        <v>-4.5454545454545497E-2</v>
      </c>
      <c r="H5791" t="s">
        <v>82</v>
      </c>
    </row>
    <row r="5792" spans="1:8" x14ac:dyDescent="0.25">
      <c r="A5792" s="1">
        <v>44075</v>
      </c>
      <c r="B5792" t="s">
        <v>96</v>
      </c>
      <c r="C5792" t="s">
        <v>10</v>
      </c>
      <c r="D5792">
        <v>188</v>
      </c>
      <c r="E5792">
        <v>193.80952380952399</v>
      </c>
      <c r="F5792">
        <v>-5.80952380952382</v>
      </c>
      <c r="G5792">
        <v>-2.9975429975430099E-2</v>
      </c>
      <c r="H5792" t="s">
        <v>82</v>
      </c>
    </row>
    <row r="5793" spans="1:8" x14ac:dyDescent="0.25">
      <c r="A5793" s="1">
        <v>44075</v>
      </c>
      <c r="B5793" t="s">
        <v>96</v>
      </c>
      <c r="C5793" t="s">
        <v>11</v>
      </c>
      <c r="D5793">
        <v>182</v>
      </c>
      <c r="E5793">
        <v>161.333333333333</v>
      </c>
      <c r="F5793">
        <v>20.6666666666667</v>
      </c>
      <c r="G5793">
        <v>0.128099173553719</v>
      </c>
      <c r="H5793" t="s">
        <v>82</v>
      </c>
    </row>
    <row r="5794" spans="1:8" x14ac:dyDescent="0.25">
      <c r="A5794" s="1">
        <v>44075</v>
      </c>
      <c r="B5794" t="s">
        <v>96</v>
      </c>
      <c r="C5794" t="s">
        <v>12</v>
      </c>
      <c r="D5794">
        <v>97</v>
      </c>
      <c r="E5794">
        <v>91.142857142857196</v>
      </c>
      <c r="F5794">
        <v>5.8571428571428497</v>
      </c>
      <c r="G5794">
        <v>6.4263322884012403E-2</v>
      </c>
      <c r="H5794" t="s">
        <v>82</v>
      </c>
    </row>
    <row r="5795" spans="1:8" x14ac:dyDescent="0.25">
      <c r="A5795" s="1">
        <v>44075</v>
      </c>
      <c r="B5795" t="s">
        <v>96</v>
      </c>
      <c r="C5795" t="s">
        <v>13</v>
      </c>
      <c r="D5795">
        <v>691</v>
      </c>
      <c r="E5795">
        <v>680.95238095238096</v>
      </c>
      <c r="F5795">
        <v>10.047619047618999</v>
      </c>
      <c r="G5795">
        <v>1.4755244755244701E-2</v>
      </c>
      <c r="H5795" t="s">
        <v>82</v>
      </c>
    </row>
    <row r="5796" spans="1:8" x14ac:dyDescent="0.25">
      <c r="A5796" s="1">
        <v>44075</v>
      </c>
      <c r="B5796" t="s">
        <v>161</v>
      </c>
      <c r="C5796" t="s">
        <v>9</v>
      </c>
      <c r="D5796">
        <v>301</v>
      </c>
      <c r="E5796">
        <v>366.66666666666703</v>
      </c>
      <c r="F5796">
        <v>-65.6666666666667</v>
      </c>
      <c r="G5796">
        <v>-0.179090909090909</v>
      </c>
      <c r="H5796" t="s">
        <v>82</v>
      </c>
    </row>
    <row r="5797" spans="1:8" x14ac:dyDescent="0.25">
      <c r="A5797" s="1">
        <v>44075</v>
      </c>
      <c r="B5797" t="s">
        <v>161</v>
      </c>
      <c r="C5797" t="s">
        <v>10</v>
      </c>
      <c r="D5797">
        <v>27</v>
      </c>
      <c r="E5797">
        <v>32.476190476190503</v>
      </c>
      <c r="F5797">
        <v>-5.4761904761904701</v>
      </c>
      <c r="G5797">
        <v>-0.168621700879765</v>
      </c>
      <c r="H5797" t="s">
        <v>82</v>
      </c>
    </row>
    <row r="5798" spans="1:8" x14ac:dyDescent="0.25">
      <c r="A5798" s="1">
        <v>44075</v>
      </c>
      <c r="B5798" t="s">
        <v>161</v>
      </c>
      <c r="C5798" t="s">
        <v>11</v>
      </c>
      <c r="D5798">
        <v>61</v>
      </c>
      <c r="E5798">
        <v>58.6666666666667</v>
      </c>
      <c r="F5798">
        <v>2.3333333333333299</v>
      </c>
      <c r="G5798">
        <v>3.9772727272727203E-2</v>
      </c>
      <c r="H5798" t="s">
        <v>82</v>
      </c>
    </row>
    <row r="5799" spans="1:8" x14ac:dyDescent="0.25">
      <c r="A5799" s="1">
        <v>44075</v>
      </c>
      <c r="B5799" t="s">
        <v>161</v>
      </c>
      <c r="C5799" t="s">
        <v>12</v>
      </c>
      <c r="D5799">
        <v>38</v>
      </c>
      <c r="E5799">
        <v>35.619047619047599</v>
      </c>
      <c r="F5799">
        <v>2.38095238095238</v>
      </c>
      <c r="G5799">
        <v>6.6844919786096205E-2</v>
      </c>
      <c r="H5799" t="s">
        <v>82</v>
      </c>
    </row>
    <row r="5800" spans="1:8" x14ac:dyDescent="0.25">
      <c r="A5800" s="1">
        <v>44075</v>
      </c>
      <c r="B5800" t="s">
        <v>161</v>
      </c>
      <c r="C5800" t="s">
        <v>13</v>
      </c>
      <c r="D5800">
        <v>235</v>
      </c>
      <c r="E5800">
        <v>132</v>
      </c>
      <c r="F5800">
        <v>103</v>
      </c>
      <c r="G5800">
        <v>0.78030303030303005</v>
      </c>
      <c r="H5800" t="s">
        <v>82</v>
      </c>
    </row>
    <row r="5801" spans="1:8" x14ac:dyDescent="0.25">
      <c r="A5801" s="1">
        <v>44105</v>
      </c>
      <c r="B5801" t="s">
        <v>80</v>
      </c>
      <c r="C5801" t="s">
        <v>9</v>
      </c>
      <c r="D5801">
        <v>4337</v>
      </c>
      <c r="E5801">
        <v>5011.2173913043498</v>
      </c>
      <c r="F5801">
        <v>-674.21739130434798</v>
      </c>
      <c r="G5801">
        <v>-0.13454163702302699</v>
      </c>
      <c r="H5801" t="s">
        <v>82</v>
      </c>
    </row>
    <row r="5802" spans="1:8" x14ac:dyDescent="0.25">
      <c r="A5802" s="1">
        <v>44105</v>
      </c>
      <c r="B5802" t="s">
        <v>80</v>
      </c>
      <c r="C5802" t="s">
        <v>10</v>
      </c>
      <c r="D5802">
        <v>3014</v>
      </c>
      <c r="E5802">
        <v>3426.2608695652202</v>
      </c>
      <c r="F5802">
        <v>-412.26086956521698</v>
      </c>
      <c r="G5802">
        <v>-0.120323841429369</v>
      </c>
      <c r="H5802" t="s">
        <v>82</v>
      </c>
    </row>
    <row r="5803" spans="1:8" x14ac:dyDescent="0.25">
      <c r="A5803" s="1">
        <v>44105</v>
      </c>
      <c r="B5803" t="s">
        <v>80</v>
      </c>
      <c r="C5803" t="s">
        <v>11</v>
      </c>
      <c r="D5803">
        <v>2858</v>
      </c>
      <c r="E5803">
        <v>3322.95652173913</v>
      </c>
      <c r="F5803">
        <v>-464.95652173912998</v>
      </c>
      <c r="G5803">
        <v>-0.13992254147694599</v>
      </c>
      <c r="H5803" t="s">
        <v>82</v>
      </c>
    </row>
    <row r="5804" spans="1:8" x14ac:dyDescent="0.25">
      <c r="A5804" s="1">
        <v>44105</v>
      </c>
      <c r="B5804" t="s">
        <v>80</v>
      </c>
      <c r="C5804" t="s">
        <v>12</v>
      </c>
      <c r="D5804">
        <v>3034</v>
      </c>
      <c r="E5804">
        <v>3196.6956521739098</v>
      </c>
      <c r="F5804">
        <v>-162.695652173913</v>
      </c>
      <c r="G5804">
        <v>-5.0894945868015899E-2</v>
      </c>
      <c r="H5804" t="s">
        <v>82</v>
      </c>
    </row>
    <row r="5805" spans="1:8" x14ac:dyDescent="0.25">
      <c r="A5805" s="1">
        <v>44105</v>
      </c>
      <c r="B5805" t="s">
        <v>80</v>
      </c>
      <c r="C5805" t="s">
        <v>13</v>
      </c>
      <c r="D5805">
        <v>6065</v>
      </c>
      <c r="E5805">
        <v>5429.2173913043498</v>
      </c>
      <c r="F5805">
        <v>635.78260869565202</v>
      </c>
      <c r="G5805">
        <v>0.11710391440835401</v>
      </c>
      <c r="H5805" t="s">
        <v>82</v>
      </c>
    </row>
    <row r="5806" spans="1:8" x14ac:dyDescent="0.25">
      <c r="A5806" s="1">
        <v>44105</v>
      </c>
      <c r="B5806" t="s">
        <v>145</v>
      </c>
      <c r="C5806" t="s">
        <v>9</v>
      </c>
      <c r="D5806">
        <v>196</v>
      </c>
      <c r="E5806">
        <v>181.73913043478299</v>
      </c>
      <c r="F5806">
        <v>14.2608695652174</v>
      </c>
      <c r="G5806">
        <v>7.8468899521530994E-2</v>
      </c>
      <c r="H5806" t="s">
        <v>82</v>
      </c>
    </row>
    <row r="5807" spans="1:8" x14ac:dyDescent="0.25">
      <c r="A5807" s="1">
        <v>44105</v>
      </c>
      <c r="B5807" t="s">
        <v>145</v>
      </c>
      <c r="C5807" t="s">
        <v>10</v>
      </c>
      <c r="D5807">
        <v>155</v>
      </c>
      <c r="E5807">
        <v>175.04347826086999</v>
      </c>
      <c r="F5807">
        <v>-20.043478260869598</v>
      </c>
      <c r="G5807">
        <v>-0.114505712866369</v>
      </c>
      <c r="H5807" t="s">
        <v>82</v>
      </c>
    </row>
    <row r="5808" spans="1:8" x14ac:dyDescent="0.25">
      <c r="A5808" s="1">
        <v>44105</v>
      </c>
      <c r="B5808" t="s">
        <v>145</v>
      </c>
      <c r="C5808" t="s">
        <v>11</v>
      </c>
      <c r="D5808">
        <v>51</v>
      </c>
      <c r="E5808">
        <v>50.695652173912997</v>
      </c>
      <c r="F5808">
        <v>0.30434782608695299</v>
      </c>
      <c r="G5808">
        <v>6.0034305317323601E-3</v>
      </c>
      <c r="H5808" t="s">
        <v>82</v>
      </c>
    </row>
    <row r="5809" spans="1:8" x14ac:dyDescent="0.25">
      <c r="A5809" s="1">
        <v>44105</v>
      </c>
      <c r="B5809" t="s">
        <v>145</v>
      </c>
      <c r="C5809" t="s">
        <v>12</v>
      </c>
      <c r="D5809">
        <v>29</v>
      </c>
      <c r="E5809">
        <v>18.173913043478301</v>
      </c>
      <c r="F5809">
        <v>10.826086956521699</v>
      </c>
      <c r="G5809">
        <v>0.59569377990430605</v>
      </c>
      <c r="H5809" t="s">
        <v>82</v>
      </c>
    </row>
    <row r="5810" spans="1:8" x14ac:dyDescent="0.25">
      <c r="A5810" s="1">
        <v>44105</v>
      </c>
      <c r="B5810" t="s">
        <v>145</v>
      </c>
      <c r="C5810" t="s">
        <v>13</v>
      </c>
      <c r="D5810">
        <v>353</v>
      </c>
      <c r="E5810">
        <v>388.34782608695701</v>
      </c>
      <c r="F5810">
        <v>-35.347826086956601</v>
      </c>
      <c r="G5810">
        <v>-9.1021047917599698E-2</v>
      </c>
      <c r="H5810" t="s">
        <v>82</v>
      </c>
    </row>
    <row r="5811" spans="1:8" x14ac:dyDescent="0.25">
      <c r="A5811" s="1">
        <v>44105</v>
      </c>
      <c r="B5811" t="s">
        <v>85</v>
      </c>
      <c r="C5811" t="s">
        <v>9</v>
      </c>
      <c r="D5811">
        <v>1005</v>
      </c>
      <c r="E5811">
        <v>1216.69565217391</v>
      </c>
      <c r="F5811">
        <v>-211.695652173913</v>
      </c>
      <c r="G5811">
        <v>-0.173992281303602</v>
      </c>
      <c r="H5811" t="s">
        <v>82</v>
      </c>
    </row>
    <row r="5812" spans="1:8" x14ac:dyDescent="0.25">
      <c r="A5812" s="1">
        <v>44105</v>
      </c>
      <c r="B5812" t="s">
        <v>85</v>
      </c>
      <c r="C5812" t="s">
        <v>10</v>
      </c>
      <c r="D5812">
        <v>1118</v>
      </c>
      <c r="E5812">
        <v>1219.5652173912999</v>
      </c>
      <c r="F5812">
        <v>-101.565217391304</v>
      </c>
      <c r="G5812">
        <v>-8.3279857397504597E-2</v>
      </c>
      <c r="H5812" t="s">
        <v>82</v>
      </c>
    </row>
    <row r="5813" spans="1:8" x14ac:dyDescent="0.25">
      <c r="A5813" s="1">
        <v>44105</v>
      </c>
      <c r="B5813" t="s">
        <v>85</v>
      </c>
      <c r="C5813" t="s">
        <v>11</v>
      </c>
      <c r="D5813">
        <v>279</v>
      </c>
      <c r="E5813">
        <v>273.56521739130397</v>
      </c>
      <c r="F5813">
        <v>5.4347826086956301</v>
      </c>
      <c r="G5813">
        <v>1.9866497139224299E-2</v>
      </c>
      <c r="H5813" t="s">
        <v>82</v>
      </c>
    </row>
    <row r="5814" spans="1:8" x14ac:dyDescent="0.25">
      <c r="A5814" s="1">
        <v>44105</v>
      </c>
      <c r="B5814" t="s">
        <v>85</v>
      </c>
      <c r="C5814" t="s">
        <v>12</v>
      </c>
      <c r="D5814">
        <v>102</v>
      </c>
      <c r="E5814">
        <v>76.521739130434796</v>
      </c>
      <c r="F5814">
        <v>25.478260869565201</v>
      </c>
      <c r="G5814">
        <v>0.332954545454546</v>
      </c>
      <c r="H5814" t="s">
        <v>82</v>
      </c>
    </row>
    <row r="5815" spans="1:8" x14ac:dyDescent="0.25">
      <c r="A5815" s="1">
        <v>44105</v>
      </c>
      <c r="B5815" t="s">
        <v>85</v>
      </c>
      <c r="C5815" t="s">
        <v>13</v>
      </c>
      <c r="D5815">
        <v>938</v>
      </c>
      <c r="E5815">
        <v>848.43478260869597</v>
      </c>
      <c r="F5815">
        <v>89.565217391304401</v>
      </c>
      <c r="G5815">
        <v>0.105565235215743</v>
      </c>
      <c r="H5815" t="s">
        <v>82</v>
      </c>
    </row>
    <row r="5816" spans="1:8" x14ac:dyDescent="0.25">
      <c r="A5816" s="1">
        <v>44105</v>
      </c>
      <c r="B5816" t="s">
        <v>86</v>
      </c>
      <c r="C5816" t="s">
        <v>9</v>
      </c>
      <c r="D5816">
        <v>437</v>
      </c>
      <c r="E5816">
        <v>534.695652173913</v>
      </c>
      <c r="F5816">
        <v>-97.695652173913004</v>
      </c>
      <c r="G5816">
        <v>-0.182712636201008</v>
      </c>
      <c r="H5816" t="s">
        <v>82</v>
      </c>
    </row>
    <row r="5817" spans="1:8" x14ac:dyDescent="0.25">
      <c r="A5817" s="1">
        <v>44105</v>
      </c>
      <c r="B5817" t="s">
        <v>86</v>
      </c>
      <c r="C5817" t="s">
        <v>10</v>
      </c>
      <c r="D5817">
        <v>653</v>
      </c>
      <c r="E5817">
        <v>750.86956521739103</v>
      </c>
      <c r="F5817">
        <v>-97.869565217391397</v>
      </c>
      <c r="G5817">
        <v>-0.13034163288940401</v>
      </c>
      <c r="H5817" t="s">
        <v>82</v>
      </c>
    </row>
    <row r="5818" spans="1:8" x14ac:dyDescent="0.25">
      <c r="A5818" s="1">
        <v>44105</v>
      </c>
      <c r="B5818" t="s">
        <v>86</v>
      </c>
      <c r="C5818" t="s">
        <v>11</v>
      </c>
      <c r="D5818">
        <v>807</v>
      </c>
      <c r="E5818">
        <v>852.26086956521704</v>
      </c>
      <c r="F5818">
        <v>-45.260869565217398</v>
      </c>
      <c r="G5818">
        <v>-5.3106825834098502E-2</v>
      </c>
      <c r="H5818" t="s">
        <v>82</v>
      </c>
    </row>
    <row r="5819" spans="1:8" x14ac:dyDescent="0.25">
      <c r="A5819" s="1">
        <v>44105</v>
      </c>
      <c r="B5819" t="s">
        <v>86</v>
      </c>
      <c r="C5819" t="s">
        <v>12</v>
      </c>
      <c r="D5819">
        <v>449</v>
      </c>
      <c r="E5819">
        <v>480.17391304347802</v>
      </c>
      <c r="F5819">
        <v>-31.173913043478301</v>
      </c>
      <c r="G5819">
        <v>-6.4922129663165504E-2</v>
      </c>
      <c r="H5819" t="s">
        <v>82</v>
      </c>
    </row>
    <row r="5820" spans="1:8" x14ac:dyDescent="0.25">
      <c r="A5820" s="1">
        <v>44105</v>
      </c>
      <c r="B5820" t="s">
        <v>86</v>
      </c>
      <c r="C5820" t="s">
        <v>13</v>
      </c>
      <c r="D5820">
        <v>778</v>
      </c>
      <c r="E5820">
        <v>499.304347826087</v>
      </c>
      <c r="F5820">
        <v>278.695652173913</v>
      </c>
      <c r="G5820">
        <v>0.55816788575409204</v>
      </c>
      <c r="H5820" t="s">
        <v>82</v>
      </c>
    </row>
    <row r="5821" spans="1:8" x14ac:dyDescent="0.25">
      <c r="A5821" s="1">
        <v>44105</v>
      </c>
      <c r="B5821" t="s">
        <v>88</v>
      </c>
      <c r="C5821" t="s">
        <v>9</v>
      </c>
      <c r="D5821">
        <v>459</v>
      </c>
      <c r="E5821">
        <v>463.91304347826099</v>
      </c>
      <c r="F5821">
        <v>-4.9130434782608701</v>
      </c>
      <c r="G5821">
        <v>-1.05904404873477E-2</v>
      </c>
      <c r="H5821" t="s">
        <v>82</v>
      </c>
    </row>
    <row r="5822" spans="1:8" x14ac:dyDescent="0.25">
      <c r="A5822" s="1">
        <v>44105</v>
      </c>
      <c r="B5822" t="s">
        <v>88</v>
      </c>
      <c r="C5822" t="s">
        <v>10</v>
      </c>
      <c r="D5822">
        <v>54</v>
      </c>
      <c r="E5822">
        <v>52.6086956521739</v>
      </c>
      <c r="F5822">
        <v>1.39130434782609</v>
      </c>
      <c r="G5822">
        <v>2.6446280991735498E-2</v>
      </c>
      <c r="H5822" t="s">
        <v>82</v>
      </c>
    </row>
    <row r="5823" spans="1:8" x14ac:dyDescent="0.25">
      <c r="A5823" s="1">
        <v>44105</v>
      </c>
      <c r="B5823" t="s">
        <v>88</v>
      </c>
      <c r="C5823" t="s">
        <v>11</v>
      </c>
      <c r="D5823">
        <v>147</v>
      </c>
      <c r="E5823">
        <v>153.04347826086999</v>
      </c>
      <c r="F5823">
        <v>-6.0434782608695601</v>
      </c>
      <c r="G5823">
        <v>-3.9488636363636399E-2</v>
      </c>
      <c r="H5823" t="s">
        <v>82</v>
      </c>
    </row>
    <row r="5824" spans="1:8" x14ac:dyDescent="0.25">
      <c r="A5824" s="1">
        <v>44105</v>
      </c>
      <c r="B5824" t="s">
        <v>88</v>
      </c>
      <c r="C5824" t="s">
        <v>12</v>
      </c>
      <c r="D5824">
        <v>103</v>
      </c>
      <c r="E5824">
        <v>79.391304347826093</v>
      </c>
      <c r="F5824">
        <v>23.6086956521739</v>
      </c>
      <c r="G5824">
        <v>0.29737130339540002</v>
      </c>
      <c r="H5824" t="s">
        <v>82</v>
      </c>
    </row>
    <row r="5825" spans="1:8" x14ac:dyDescent="0.25">
      <c r="A5825" s="1">
        <v>44105</v>
      </c>
      <c r="B5825" t="s">
        <v>88</v>
      </c>
      <c r="C5825" t="s">
        <v>13</v>
      </c>
      <c r="D5825">
        <v>477</v>
      </c>
      <c r="E5825">
        <v>319.47826086956502</v>
      </c>
      <c r="F5825">
        <v>157.52173913043501</v>
      </c>
      <c r="G5825">
        <v>0.49305933587370698</v>
      </c>
      <c r="H5825" t="s">
        <v>82</v>
      </c>
    </row>
    <row r="5826" spans="1:8" x14ac:dyDescent="0.25">
      <c r="A5826" s="1">
        <v>44105</v>
      </c>
      <c r="B5826" t="s">
        <v>89</v>
      </c>
      <c r="C5826" t="s">
        <v>9</v>
      </c>
      <c r="D5826">
        <v>53</v>
      </c>
      <c r="E5826">
        <v>84.173913043478294</v>
      </c>
      <c r="F5826">
        <v>-31.173913043478301</v>
      </c>
      <c r="G5826">
        <v>-0.37035123966942202</v>
      </c>
      <c r="H5826" t="s">
        <v>82</v>
      </c>
    </row>
    <row r="5827" spans="1:8" x14ac:dyDescent="0.25">
      <c r="A5827" s="1">
        <v>44105</v>
      </c>
      <c r="B5827" t="s">
        <v>89</v>
      </c>
      <c r="C5827" t="s">
        <v>10</v>
      </c>
      <c r="D5827">
        <v>50</v>
      </c>
      <c r="E5827">
        <v>64.086956521739097</v>
      </c>
      <c r="F5827">
        <v>-14.086956521739101</v>
      </c>
      <c r="G5827">
        <v>-0.21981004070556301</v>
      </c>
      <c r="H5827" t="s">
        <v>82</v>
      </c>
    </row>
    <row r="5828" spans="1:8" x14ac:dyDescent="0.25">
      <c r="A5828" s="1">
        <v>44105</v>
      </c>
      <c r="B5828" t="s">
        <v>89</v>
      </c>
      <c r="C5828" t="s">
        <v>11</v>
      </c>
      <c r="D5828">
        <v>65</v>
      </c>
      <c r="E5828">
        <v>107.130434782609</v>
      </c>
      <c r="F5828">
        <v>-42.130434782608702</v>
      </c>
      <c r="G5828">
        <v>-0.39326298701298701</v>
      </c>
      <c r="H5828" t="s">
        <v>82</v>
      </c>
    </row>
    <row r="5829" spans="1:8" x14ac:dyDescent="0.25">
      <c r="A5829" s="1">
        <v>44105</v>
      </c>
      <c r="B5829" t="s">
        <v>89</v>
      </c>
      <c r="C5829" t="s">
        <v>12</v>
      </c>
      <c r="D5829">
        <v>143</v>
      </c>
      <c r="E5829">
        <v>204.695652173913</v>
      </c>
      <c r="F5829">
        <v>-61.695652173913103</v>
      </c>
      <c r="G5829">
        <v>-0.30140186915887901</v>
      </c>
      <c r="H5829" t="s">
        <v>82</v>
      </c>
    </row>
    <row r="5830" spans="1:8" x14ac:dyDescent="0.25">
      <c r="A5830" s="1">
        <v>44105</v>
      </c>
      <c r="B5830" t="s">
        <v>89</v>
      </c>
      <c r="C5830" t="s">
        <v>13</v>
      </c>
      <c r="D5830">
        <v>654</v>
      </c>
      <c r="E5830">
        <v>609.304347826087</v>
      </c>
      <c r="F5830">
        <v>44.695652173912997</v>
      </c>
      <c r="G5830">
        <v>7.3355216212359006E-2</v>
      </c>
      <c r="H5830" t="s">
        <v>82</v>
      </c>
    </row>
    <row r="5831" spans="1:8" x14ac:dyDescent="0.25">
      <c r="A5831" s="1">
        <v>44105</v>
      </c>
      <c r="B5831" t="s">
        <v>147</v>
      </c>
      <c r="C5831" t="s">
        <v>9</v>
      </c>
      <c r="D5831">
        <v>6</v>
      </c>
      <c r="E5831">
        <v>17.2173913043478</v>
      </c>
      <c r="F5831">
        <v>-11.2173913043478</v>
      </c>
      <c r="G5831">
        <v>-0.65151515151515205</v>
      </c>
      <c r="H5831" t="s">
        <v>82</v>
      </c>
    </row>
    <row r="5832" spans="1:8" x14ac:dyDescent="0.25">
      <c r="A5832" s="1">
        <v>44105</v>
      </c>
      <c r="B5832" t="s">
        <v>147</v>
      </c>
      <c r="C5832" t="s">
        <v>10</v>
      </c>
      <c r="D5832">
        <v>15</v>
      </c>
      <c r="E5832">
        <v>20.086956521739101</v>
      </c>
      <c r="F5832">
        <v>-5.0869565217391299</v>
      </c>
      <c r="G5832">
        <v>-0.253246753246753</v>
      </c>
      <c r="H5832" t="s">
        <v>82</v>
      </c>
    </row>
    <row r="5833" spans="1:8" x14ac:dyDescent="0.25">
      <c r="A5833" s="1">
        <v>44105</v>
      </c>
      <c r="B5833" t="s">
        <v>147</v>
      </c>
      <c r="C5833" t="s">
        <v>11</v>
      </c>
      <c r="D5833">
        <v>9</v>
      </c>
      <c r="E5833">
        <v>18.173913043478301</v>
      </c>
      <c r="F5833">
        <v>-9.1739130434782599</v>
      </c>
      <c r="G5833">
        <v>-0.504784688995215</v>
      </c>
      <c r="H5833" t="s">
        <v>82</v>
      </c>
    </row>
    <row r="5834" spans="1:8" x14ac:dyDescent="0.25">
      <c r="A5834" s="1">
        <v>44105</v>
      </c>
      <c r="B5834" t="s">
        <v>147</v>
      </c>
      <c r="C5834" t="s">
        <v>12</v>
      </c>
      <c r="D5834">
        <v>18</v>
      </c>
      <c r="E5834">
        <v>22</v>
      </c>
      <c r="F5834">
        <v>-4</v>
      </c>
      <c r="G5834">
        <v>-0.18181818181818199</v>
      </c>
      <c r="H5834" t="s">
        <v>82</v>
      </c>
    </row>
    <row r="5835" spans="1:8" x14ac:dyDescent="0.25">
      <c r="A5835" s="1">
        <v>44105</v>
      </c>
      <c r="B5835" t="s">
        <v>147</v>
      </c>
      <c r="C5835" t="s">
        <v>13</v>
      </c>
      <c r="D5835">
        <v>72</v>
      </c>
      <c r="E5835">
        <v>69.826086956521706</v>
      </c>
      <c r="F5835">
        <v>2.1739130434782701</v>
      </c>
      <c r="G5835">
        <v>3.11332503113326E-2</v>
      </c>
      <c r="H5835" t="s">
        <v>82</v>
      </c>
    </row>
    <row r="5836" spans="1:8" x14ac:dyDescent="0.25">
      <c r="A5836" s="1">
        <v>44105</v>
      </c>
      <c r="B5836" t="s">
        <v>148</v>
      </c>
      <c r="C5836" t="s">
        <v>9</v>
      </c>
      <c r="D5836">
        <v>233</v>
      </c>
      <c r="E5836">
        <v>251.565217391304</v>
      </c>
      <c r="F5836">
        <v>-18.565217391304301</v>
      </c>
      <c r="G5836">
        <v>-7.3798824749395101E-2</v>
      </c>
      <c r="H5836" t="s">
        <v>82</v>
      </c>
    </row>
    <row r="5837" spans="1:8" x14ac:dyDescent="0.25">
      <c r="A5837" s="1">
        <v>44105</v>
      </c>
      <c r="B5837" t="s">
        <v>148</v>
      </c>
      <c r="C5837" t="s">
        <v>10</v>
      </c>
      <c r="D5837">
        <v>34</v>
      </c>
      <c r="E5837">
        <v>38.260869565217398</v>
      </c>
      <c r="F5837">
        <v>-4.2608695652173898</v>
      </c>
      <c r="G5837">
        <v>-0.111363636363636</v>
      </c>
      <c r="H5837" t="s">
        <v>82</v>
      </c>
    </row>
    <row r="5838" spans="1:8" x14ac:dyDescent="0.25">
      <c r="A5838" s="1">
        <v>44105</v>
      </c>
      <c r="B5838" t="s">
        <v>148</v>
      </c>
      <c r="C5838" t="s">
        <v>11</v>
      </c>
      <c r="D5838">
        <v>93</v>
      </c>
      <c r="E5838">
        <v>109.04347826087</v>
      </c>
      <c r="F5838">
        <v>-16.043478260869598</v>
      </c>
      <c r="G5838">
        <v>-0.147129186602871</v>
      </c>
      <c r="H5838" t="s">
        <v>82</v>
      </c>
    </row>
    <row r="5839" spans="1:8" x14ac:dyDescent="0.25">
      <c r="A5839" s="1">
        <v>44105</v>
      </c>
      <c r="B5839" t="s">
        <v>148</v>
      </c>
      <c r="C5839" t="s">
        <v>12</v>
      </c>
      <c r="D5839">
        <v>68</v>
      </c>
      <c r="E5839">
        <v>72.695652173913004</v>
      </c>
      <c r="F5839">
        <v>-4.6956521739130501</v>
      </c>
      <c r="G5839">
        <v>-6.4593301435406703E-2</v>
      </c>
      <c r="H5839" t="s">
        <v>82</v>
      </c>
    </row>
    <row r="5840" spans="1:8" x14ac:dyDescent="0.25">
      <c r="A5840" s="1">
        <v>44105</v>
      </c>
      <c r="B5840" t="s">
        <v>148</v>
      </c>
      <c r="C5840" t="s">
        <v>13</v>
      </c>
      <c r="D5840">
        <v>330</v>
      </c>
      <c r="E5840">
        <v>318.52173913043498</v>
      </c>
      <c r="F5840">
        <v>11.478260869565201</v>
      </c>
      <c r="G5840">
        <v>3.6036036036035897E-2</v>
      </c>
      <c r="H5840" t="s">
        <v>82</v>
      </c>
    </row>
    <row r="5841" spans="1:8" x14ac:dyDescent="0.25">
      <c r="A5841" s="1">
        <v>44105</v>
      </c>
      <c r="B5841" t="s">
        <v>91</v>
      </c>
      <c r="C5841" t="s">
        <v>9</v>
      </c>
      <c r="D5841">
        <v>612</v>
      </c>
      <c r="E5841">
        <v>608.34782608695696</v>
      </c>
      <c r="F5841">
        <v>3.6521739130434998</v>
      </c>
      <c r="G5841">
        <v>6.0034305317324503E-3</v>
      </c>
      <c r="H5841" t="s">
        <v>82</v>
      </c>
    </row>
    <row r="5842" spans="1:8" x14ac:dyDescent="0.25">
      <c r="A5842" s="1">
        <v>44105</v>
      </c>
      <c r="B5842" t="s">
        <v>91</v>
      </c>
      <c r="C5842" t="s">
        <v>10</v>
      </c>
      <c r="D5842">
        <v>201</v>
      </c>
      <c r="E5842">
        <v>236.26086956521701</v>
      </c>
      <c r="F5842">
        <v>-35.260869565217398</v>
      </c>
      <c r="G5842">
        <v>-0.14924549135075499</v>
      </c>
      <c r="H5842" t="s">
        <v>82</v>
      </c>
    </row>
    <row r="5843" spans="1:8" x14ac:dyDescent="0.25">
      <c r="A5843" s="1">
        <v>44105</v>
      </c>
      <c r="B5843" t="s">
        <v>91</v>
      </c>
      <c r="C5843" t="s">
        <v>11</v>
      </c>
      <c r="D5843">
        <v>529</v>
      </c>
      <c r="E5843">
        <v>623.65217391304304</v>
      </c>
      <c r="F5843">
        <v>-94.652173913043498</v>
      </c>
      <c r="G5843">
        <v>-0.151770775237033</v>
      </c>
      <c r="H5843" t="s">
        <v>82</v>
      </c>
    </row>
    <row r="5844" spans="1:8" x14ac:dyDescent="0.25">
      <c r="A5844" s="1">
        <v>44105</v>
      </c>
      <c r="B5844" t="s">
        <v>91</v>
      </c>
      <c r="C5844" t="s">
        <v>12</v>
      </c>
      <c r="D5844">
        <v>1205</v>
      </c>
      <c r="E5844">
        <v>1316.1739130434801</v>
      </c>
      <c r="F5844">
        <v>-111.173913043478</v>
      </c>
      <c r="G5844">
        <v>-8.4467494714587699E-2</v>
      </c>
      <c r="H5844" t="s">
        <v>82</v>
      </c>
    </row>
    <row r="5845" spans="1:8" x14ac:dyDescent="0.25">
      <c r="A5845" s="1">
        <v>44105</v>
      </c>
      <c r="B5845" t="s">
        <v>91</v>
      </c>
      <c r="C5845" t="s">
        <v>13</v>
      </c>
      <c r="D5845">
        <v>426</v>
      </c>
      <c r="E5845">
        <v>395.04347826087002</v>
      </c>
      <c r="F5845">
        <v>30.956521739130402</v>
      </c>
      <c r="G5845">
        <v>7.8362315650451306E-2</v>
      </c>
      <c r="H5845" t="s">
        <v>82</v>
      </c>
    </row>
    <row r="5846" spans="1:8" x14ac:dyDescent="0.25">
      <c r="A5846" s="1">
        <v>44105</v>
      </c>
      <c r="B5846" t="s">
        <v>92</v>
      </c>
      <c r="C5846" t="s">
        <v>9</v>
      </c>
      <c r="D5846">
        <v>493</v>
      </c>
      <c r="E5846">
        <v>616.95652173913004</v>
      </c>
      <c r="F5846">
        <v>-123.95652173913</v>
      </c>
      <c r="G5846">
        <v>-0.20091613812544101</v>
      </c>
      <c r="H5846" t="s">
        <v>82</v>
      </c>
    </row>
    <row r="5847" spans="1:8" x14ac:dyDescent="0.25">
      <c r="A5847" s="1">
        <v>44105</v>
      </c>
      <c r="B5847" t="s">
        <v>92</v>
      </c>
      <c r="C5847" t="s">
        <v>10</v>
      </c>
      <c r="D5847">
        <v>251</v>
      </c>
      <c r="E5847">
        <v>242.95652173913001</v>
      </c>
      <c r="F5847">
        <v>8.0434782608695592</v>
      </c>
      <c r="G5847">
        <v>3.3106657122405098E-2</v>
      </c>
      <c r="H5847" t="s">
        <v>82</v>
      </c>
    </row>
    <row r="5848" spans="1:8" x14ac:dyDescent="0.25">
      <c r="A5848" s="1">
        <v>44105</v>
      </c>
      <c r="B5848" t="s">
        <v>92</v>
      </c>
      <c r="C5848" t="s">
        <v>11</v>
      </c>
      <c r="D5848">
        <v>35</v>
      </c>
      <c r="E5848">
        <v>35.3913043478261</v>
      </c>
      <c r="F5848">
        <v>-0.39130434782608597</v>
      </c>
      <c r="G5848">
        <v>-1.1056511056511001E-2</v>
      </c>
      <c r="H5848" t="s">
        <v>82</v>
      </c>
    </row>
    <row r="5849" spans="1:8" x14ac:dyDescent="0.25">
      <c r="A5849" s="1">
        <v>44105</v>
      </c>
      <c r="B5849" t="s">
        <v>92</v>
      </c>
      <c r="C5849" t="s">
        <v>12</v>
      </c>
      <c r="D5849">
        <v>18</v>
      </c>
      <c r="E5849">
        <v>16.260869565217401</v>
      </c>
      <c r="F5849">
        <v>1.73913043478261</v>
      </c>
      <c r="G5849">
        <v>0.10695187165775399</v>
      </c>
      <c r="H5849" t="s">
        <v>82</v>
      </c>
    </row>
    <row r="5850" spans="1:8" x14ac:dyDescent="0.25">
      <c r="A5850" s="1">
        <v>44105</v>
      </c>
      <c r="B5850" t="s">
        <v>92</v>
      </c>
      <c r="C5850" t="s">
        <v>13</v>
      </c>
      <c r="D5850">
        <v>339</v>
      </c>
      <c r="E5850">
        <v>386.43478260869603</v>
      </c>
      <c r="F5850">
        <v>-47.434782608695699</v>
      </c>
      <c r="G5850">
        <v>-0.12274977497749801</v>
      </c>
      <c r="H5850" t="s">
        <v>82</v>
      </c>
    </row>
    <row r="5851" spans="1:8" x14ac:dyDescent="0.25">
      <c r="A5851" s="1">
        <v>44105</v>
      </c>
      <c r="B5851" t="s">
        <v>155</v>
      </c>
      <c r="C5851" t="s">
        <v>9</v>
      </c>
      <c r="D5851">
        <v>40</v>
      </c>
      <c r="E5851">
        <v>59.304347826087003</v>
      </c>
      <c r="F5851">
        <v>-19.304347826087</v>
      </c>
      <c r="G5851">
        <v>-0.32551319648093802</v>
      </c>
      <c r="H5851" t="s">
        <v>82</v>
      </c>
    </row>
    <row r="5852" spans="1:8" x14ac:dyDescent="0.25">
      <c r="A5852" s="1">
        <v>44105</v>
      </c>
      <c r="B5852" t="s">
        <v>155</v>
      </c>
      <c r="C5852" t="s">
        <v>10</v>
      </c>
      <c r="D5852">
        <v>30</v>
      </c>
      <c r="E5852">
        <v>42.086956521739097</v>
      </c>
      <c r="F5852">
        <v>-12.086956521739101</v>
      </c>
      <c r="G5852">
        <v>-0.28719008264462798</v>
      </c>
      <c r="H5852" t="s">
        <v>82</v>
      </c>
    </row>
    <row r="5853" spans="1:8" x14ac:dyDescent="0.25">
      <c r="A5853" s="1">
        <v>44105</v>
      </c>
      <c r="B5853" t="s">
        <v>155</v>
      </c>
      <c r="C5853" t="s">
        <v>11</v>
      </c>
      <c r="D5853">
        <v>55</v>
      </c>
      <c r="E5853">
        <v>86.086956521739097</v>
      </c>
      <c r="F5853">
        <v>-31.086956521739101</v>
      </c>
      <c r="G5853">
        <v>-0.36111111111111099</v>
      </c>
      <c r="H5853" t="s">
        <v>82</v>
      </c>
    </row>
    <row r="5854" spans="1:8" x14ac:dyDescent="0.25">
      <c r="A5854" s="1">
        <v>44105</v>
      </c>
      <c r="B5854" t="s">
        <v>155</v>
      </c>
      <c r="C5854" t="s">
        <v>12</v>
      </c>
      <c r="D5854">
        <v>117</v>
      </c>
      <c r="E5854">
        <v>163.565217391304</v>
      </c>
      <c r="F5854">
        <v>-46.565217391304301</v>
      </c>
      <c r="G5854">
        <v>-0.28468899521531099</v>
      </c>
      <c r="H5854" t="s">
        <v>82</v>
      </c>
    </row>
    <row r="5855" spans="1:8" x14ac:dyDescent="0.25">
      <c r="A5855" s="1">
        <v>44105</v>
      </c>
      <c r="B5855" t="s">
        <v>155</v>
      </c>
      <c r="C5855" t="s">
        <v>13</v>
      </c>
      <c r="D5855">
        <v>532</v>
      </c>
      <c r="E5855">
        <v>475.39130434782601</v>
      </c>
      <c r="F5855">
        <v>56.6086956521739</v>
      </c>
      <c r="G5855">
        <v>0.119078104993598</v>
      </c>
      <c r="H5855" t="s">
        <v>82</v>
      </c>
    </row>
    <row r="5856" spans="1:8" x14ac:dyDescent="0.25">
      <c r="A5856" s="1">
        <v>44105</v>
      </c>
      <c r="B5856" t="s">
        <v>156</v>
      </c>
      <c r="C5856" t="s">
        <v>9</v>
      </c>
      <c r="D5856">
        <v>18</v>
      </c>
      <c r="E5856">
        <v>34.434782608695699</v>
      </c>
      <c r="F5856">
        <v>-16.434782608695699</v>
      </c>
      <c r="G5856">
        <v>-0.47727272727272702</v>
      </c>
      <c r="H5856" t="s">
        <v>82</v>
      </c>
    </row>
    <row r="5857" spans="1:8" x14ac:dyDescent="0.25">
      <c r="A5857" s="1">
        <v>44105</v>
      </c>
      <c r="B5857" t="s">
        <v>156</v>
      </c>
      <c r="C5857" t="s">
        <v>10</v>
      </c>
      <c r="D5857">
        <v>80</v>
      </c>
      <c r="E5857">
        <v>110</v>
      </c>
      <c r="F5857">
        <v>-30</v>
      </c>
      <c r="G5857">
        <v>-0.27272727272727298</v>
      </c>
      <c r="H5857" t="s">
        <v>82</v>
      </c>
    </row>
    <row r="5858" spans="1:8" x14ac:dyDescent="0.25">
      <c r="A5858" s="1">
        <v>44105</v>
      </c>
      <c r="B5858" t="s">
        <v>156</v>
      </c>
      <c r="C5858" t="s">
        <v>11</v>
      </c>
      <c r="D5858">
        <v>183</v>
      </c>
      <c r="E5858">
        <v>167.39130434782601</v>
      </c>
      <c r="F5858">
        <v>15.6086956521739</v>
      </c>
      <c r="G5858">
        <v>9.3246753246753203E-2</v>
      </c>
      <c r="H5858" t="s">
        <v>82</v>
      </c>
    </row>
    <row r="5859" spans="1:8" x14ac:dyDescent="0.25">
      <c r="A5859" s="1">
        <v>44105</v>
      </c>
      <c r="B5859" t="s">
        <v>156</v>
      </c>
      <c r="C5859" t="s">
        <v>12</v>
      </c>
      <c r="D5859">
        <v>180</v>
      </c>
      <c r="E5859">
        <v>187.47826086956499</v>
      </c>
      <c r="F5859">
        <v>-7.4782608695652204</v>
      </c>
      <c r="G5859">
        <v>-3.9888682745825597E-2</v>
      </c>
      <c r="H5859" t="s">
        <v>82</v>
      </c>
    </row>
    <row r="5860" spans="1:8" x14ac:dyDescent="0.25">
      <c r="A5860" s="1">
        <v>44105</v>
      </c>
      <c r="B5860" t="s">
        <v>156</v>
      </c>
      <c r="C5860" t="s">
        <v>13</v>
      </c>
      <c r="D5860">
        <v>263</v>
      </c>
      <c r="E5860">
        <v>180.78260869565199</v>
      </c>
      <c r="F5860">
        <v>82.2173913043478</v>
      </c>
      <c r="G5860">
        <v>0.45478595478595502</v>
      </c>
      <c r="H5860" t="s">
        <v>82</v>
      </c>
    </row>
    <row r="5861" spans="1:8" x14ac:dyDescent="0.25">
      <c r="A5861" s="1">
        <v>44105</v>
      </c>
      <c r="B5861" t="s">
        <v>93</v>
      </c>
      <c r="C5861" t="s">
        <v>9</v>
      </c>
      <c r="D5861">
        <v>47</v>
      </c>
      <c r="E5861">
        <v>66</v>
      </c>
      <c r="F5861">
        <v>-19</v>
      </c>
      <c r="G5861">
        <v>-0.28787878787878801</v>
      </c>
      <c r="H5861" t="s">
        <v>82</v>
      </c>
    </row>
    <row r="5862" spans="1:8" x14ac:dyDescent="0.25">
      <c r="A5862" s="1">
        <v>44105</v>
      </c>
      <c r="B5862" t="s">
        <v>93</v>
      </c>
      <c r="C5862" t="s">
        <v>10</v>
      </c>
      <c r="D5862">
        <v>135</v>
      </c>
      <c r="E5862">
        <v>172.173913043478</v>
      </c>
      <c r="F5862">
        <v>-37.173913043478301</v>
      </c>
      <c r="G5862">
        <v>-0.21590909090909099</v>
      </c>
      <c r="H5862" t="s">
        <v>82</v>
      </c>
    </row>
    <row r="5863" spans="1:8" x14ac:dyDescent="0.25">
      <c r="A5863" s="1">
        <v>44105</v>
      </c>
      <c r="B5863" t="s">
        <v>93</v>
      </c>
      <c r="C5863" t="s">
        <v>11</v>
      </c>
      <c r="D5863">
        <v>207</v>
      </c>
      <c r="E5863">
        <v>197.04347826086999</v>
      </c>
      <c r="F5863">
        <v>9.9565217391304408</v>
      </c>
      <c r="G5863">
        <v>5.0529567519858799E-2</v>
      </c>
      <c r="H5863" t="s">
        <v>82</v>
      </c>
    </row>
    <row r="5864" spans="1:8" x14ac:dyDescent="0.25">
      <c r="A5864" s="1">
        <v>44105</v>
      </c>
      <c r="B5864" t="s">
        <v>93</v>
      </c>
      <c r="C5864" t="s">
        <v>12</v>
      </c>
      <c r="D5864">
        <v>251</v>
      </c>
      <c r="E5864">
        <v>284.08695652173901</v>
      </c>
      <c r="F5864">
        <v>-33.086956521739097</v>
      </c>
      <c r="G5864">
        <v>-0.116467707376798</v>
      </c>
      <c r="H5864" t="s">
        <v>82</v>
      </c>
    </row>
    <row r="5865" spans="1:8" x14ac:dyDescent="0.25">
      <c r="A5865" s="1">
        <v>44105</v>
      </c>
      <c r="B5865" t="s">
        <v>93</v>
      </c>
      <c r="C5865" t="s">
        <v>13</v>
      </c>
      <c r="D5865">
        <v>411</v>
      </c>
      <c r="E5865">
        <v>315.65217391304299</v>
      </c>
      <c r="F5865">
        <v>95.347826086956502</v>
      </c>
      <c r="G5865">
        <v>0.30206611570247899</v>
      </c>
      <c r="H5865" t="s">
        <v>82</v>
      </c>
    </row>
    <row r="5866" spans="1:8" x14ac:dyDescent="0.25">
      <c r="A5866" s="1">
        <v>44105</v>
      </c>
      <c r="B5866" t="s">
        <v>157</v>
      </c>
      <c r="C5866" t="s">
        <v>9</v>
      </c>
      <c r="D5866">
        <v>88</v>
      </c>
      <c r="E5866">
        <v>92.7826086956522</v>
      </c>
      <c r="F5866">
        <v>-4.7826086956521703</v>
      </c>
      <c r="G5866">
        <v>-5.1546391752577303E-2</v>
      </c>
      <c r="H5866" t="s">
        <v>82</v>
      </c>
    </row>
    <row r="5867" spans="1:8" x14ac:dyDescent="0.25">
      <c r="A5867" s="1">
        <v>44105</v>
      </c>
      <c r="B5867" t="s">
        <v>157</v>
      </c>
      <c r="C5867" t="s">
        <v>10</v>
      </c>
      <c r="D5867">
        <v>21</v>
      </c>
      <c r="E5867">
        <v>22.956521739130402</v>
      </c>
      <c r="F5867">
        <v>-1.9565217391304399</v>
      </c>
      <c r="G5867">
        <v>-8.5227272727272804E-2</v>
      </c>
      <c r="H5867" t="s">
        <v>82</v>
      </c>
    </row>
    <row r="5868" spans="1:8" x14ac:dyDescent="0.25">
      <c r="A5868" s="1">
        <v>44105</v>
      </c>
      <c r="B5868" t="s">
        <v>157</v>
      </c>
      <c r="C5868" t="s">
        <v>11</v>
      </c>
      <c r="D5868">
        <v>75</v>
      </c>
      <c r="E5868">
        <v>95.652173913043498</v>
      </c>
      <c r="F5868">
        <v>-20.652173913043502</v>
      </c>
      <c r="G5868">
        <v>-0.21590909090909099</v>
      </c>
      <c r="H5868" t="s">
        <v>82</v>
      </c>
    </row>
    <row r="5869" spans="1:8" x14ac:dyDescent="0.25">
      <c r="A5869" s="1">
        <v>44105</v>
      </c>
      <c r="B5869" t="s">
        <v>157</v>
      </c>
      <c r="C5869" t="s">
        <v>12</v>
      </c>
      <c r="D5869">
        <v>60</v>
      </c>
      <c r="E5869">
        <v>50.695652173912997</v>
      </c>
      <c r="F5869">
        <v>9.3043478260869499</v>
      </c>
      <c r="G5869">
        <v>0.183533447684391</v>
      </c>
      <c r="H5869" t="s">
        <v>82</v>
      </c>
    </row>
    <row r="5870" spans="1:8" x14ac:dyDescent="0.25">
      <c r="A5870" s="1">
        <v>44105</v>
      </c>
      <c r="B5870" t="s">
        <v>157</v>
      </c>
      <c r="C5870" t="s">
        <v>13</v>
      </c>
      <c r="D5870">
        <v>237</v>
      </c>
      <c r="E5870">
        <v>157.826086956522</v>
      </c>
      <c r="F5870">
        <v>79.173913043478294</v>
      </c>
      <c r="G5870">
        <v>0.50165289256198298</v>
      </c>
      <c r="H5870" t="s">
        <v>82</v>
      </c>
    </row>
    <row r="5871" spans="1:8" x14ac:dyDescent="0.25">
      <c r="A5871" s="1">
        <v>44105</v>
      </c>
      <c r="B5871" t="s">
        <v>158</v>
      </c>
      <c r="C5871" t="s">
        <v>9</v>
      </c>
      <c r="D5871">
        <v>48</v>
      </c>
      <c r="E5871">
        <v>42.086956521739097</v>
      </c>
      <c r="F5871">
        <v>5.9130434782608701</v>
      </c>
      <c r="G5871">
        <v>0.14049586776859499</v>
      </c>
      <c r="H5871" t="s">
        <v>82</v>
      </c>
    </row>
    <row r="5872" spans="1:8" x14ac:dyDescent="0.25">
      <c r="A5872" s="1">
        <v>44105</v>
      </c>
      <c r="B5872" t="s">
        <v>158</v>
      </c>
      <c r="C5872" t="s">
        <v>10</v>
      </c>
      <c r="D5872">
        <v>71</v>
      </c>
      <c r="E5872">
        <v>57.3913043478261</v>
      </c>
      <c r="F5872">
        <v>13.6086956521739</v>
      </c>
      <c r="G5872">
        <v>0.23712121212121201</v>
      </c>
      <c r="H5872" t="s">
        <v>82</v>
      </c>
    </row>
    <row r="5873" spans="1:8" x14ac:dyDescent="0.25">
      <c r="A5873" s="1">
        <v>44105</v>
      </c>
      <c r="B5873" t="s">
        <v>158</v>
      </c>
      <c r="C5873" t="s">
        <v>11</v>
      </c>
      <c r="D5873">
        <v>61</v>
      </c>
      <c r="E5873">
        <v>63.130434782608702</v>
      </c>
      <c r="F5873">
        <v>-2.1304347826086998</v>
      </c>
      <c r="G5873">
        <v>-3.3746556473829202E-2</v>
      </c>
      <c r="H5873" t="s">
        <v>82</v>
      </c>
    </row>
    <row r="5874" spans="1:8" x14ac:dyDescent="0.25">
      <c r="A5874" s="1">
        <v>44105</v>
      </c>
      <c r="B5874" t="s">
        <v>158</v>
      </c>
      <c r="C5874" t="s">
        <v>12</v>
      </c>
      <c r="D5874">
        <v>201</v>
      </c>
      <c r="E5874">
        <v>204.695652173913</v>
      </c>
      <c r="F5874">
        <v>-3.6956521739130599</v>
      </c>
      <c r="G5874">
        <v>-1.8054375531011101E-2</v>
      </c>
      <c r="H5874" t="s">
        <v>82</v>
      </c>
    </row>
    <row r="5875" spans="1:8" x14ac:dyDescent="0.25">
      <c r="A5875" s="1">
        <v>44105</v>
      </c>
      <c r="B5875" t="s">
        <v>158</v>
      </c>
      <c r="C5875" t="s">
        <v>13</v>
      </c>
      <c r="D5875">
        <v>401</v>
      </c>
      <c r="E5875">
        <v>334.78260869565202</v>
      </c>
      <c r="F5875">
        <v>66.2173913043478</v>
      </c>
      <c r="G5875">
        <v>0.19779220779220799</v>
      </c>
      <c r="H5875" t="s">
        <v>82</v>
      </c>
    </row>
    <row r="5876" spans="1:8" x14ac:dyDescent="0.25">
      <c r="A5876" s="1">
        <v>44105</v>
      </c>
      <c r="B5876" t="s">
        <v>94</v>
      </c>
      <c r="C5876" t="s">
        <v>9</v>
      </c>
      <c r="D5876">
        <v>754</v>
      </c>
      <c r="E5876">
        <v>945.04347826086996</v>
      </c>
      <c r="F5876">
        <v>-191.04347826086999</v>
      </c>
      <c r="G5876">
        <v>-0.202153110047847</v>
      </c>
      <c r="H5876" t="s">
        <v>82</v>
      </c>
    </row>
    <row r="5877" spans="1:8" x14ac:dyDescent="0.25">
      <c r="A5877" s="1">
        <v>44105</v>
      </c>
      <c r="B5877" t="s">
        <v>94</v>
      </c>
      <c r="C5877" t="s">
        <v>10</v>
      </c>
      <c r="D5877">
        <v>292</v>
      </c>
      <c r="E5877">
        <v>417.04347826087002</v>
      </c>
      <c r="F5877">
        <v>-125.04347826087</v>
      </c>
      <c r="G5877">
        <v>-0.299833194328607</v>
      </c>
      <c r="H5877" t="s">
        <v>82</v>
      </c>
    </row>
    <row r="5878" spans="1:8" x14ac:dyDescent="0.25">
      <c r="A5878" s="1">
        <v>44105</v>
      </c>
      <c r="B5878" t="s">
        <v>94</v>
      </c>
      <c r="C5878" t="s">
        <v>11</v>
      </c>
      <c r="D5878">
        <v>584</v>
      </c>
      <c r="E5878">
        <v>858</v>
      </c>
      <c r="F5878">
        <v>-274</v>
      </c>
      <c r="G5878">
        <v>-0.31934731934731903</v>
      </c>
      <c r="H5878" t="s">
        <v>82</v>
      </c>
    </row>
    <row r="5879" spans="1:8" x14ac:dyDescent="0.25">
      <c r="A5879" s="1">
        <v>44105</v>
      </c>
      <c r="B5879" t="s">
        <v>94</v>
      </c>
      <c r="C5879" t="s">
        <v>12</v>
      </c>
      <c r="D5879">
        <v>465</v>
      </c>
      <c r="E5879">
        <v>443.82608695652198</v>
      </c>
      <c r="F5879">
        <v>21.173913043478301</v>
      </c>
      <c r="G5879">
        <v>4.7707680250783702E-2</v>
      </c>
      <c r="H5879" t="s">
        <v>82</v>
      </c>
    </row>
    <row r="5880" spans="1:8" x14ac:dyDescent="0.25">
      <c r="A5880" s="1">
        <v>44105</v>
      </c>
      <c r="B5880" t="s">
        <v>94</v>
      </c>
      <c r="C5880" t="s">
        <v>13</v>
      </c>
      <c r="D5880">
        <v>958</v>
      </c>
      <c r="E5880">
        <v>1013.91304347826</v>
      </c>
      <c r="F5880">
        <v>-55.913043478260903</v>
      </c>
      <c r="G5880">
        <v>-5.5145797598627803E-2</v>
      </c>
      <c r="H5880" t="s">
        <v>82</v>
      </c>
    </row>
    <row r="5881" spans="1:8" x14ac:dyDescent="0.25">
      <c r="A5881" s="1">
        <v>44105</v>
      </c>
      <c r="B5881" t="s">
        <v>159</v>
      </c>
      <c r="C5881" t="s">
        <v>9</v>
      </c>
      <c r="D5881">
        <v>29</v>
      </c>
      <c r="E5881">
        <v>31.565217391304301</v>
      </c>
      <c r="F5881">
        <v>-2.5652173913043499</v>
      </c>
      <c r="G5881">
        <v>-8.1267217630853997E-2</v>
      </c>
      <c r="H5881" t="s">
        <v>82</v>
      </c>
    </row>
    <row r="5882" spans="1:8" x14ac:dyDescent="0.25">
      <c r="A5882" s="1">
        <v>44105</v>
      </c>
      <c r="B5882" t="s">
        <v>159</v>
      </c>
      <c r="C5882" t="s">
        <v>10</v>
      </c>
      <c r="D5882">
        <v>55</v>
      </c>
      <c r="E5882">
        <v>62.173913043478301</v>
      </c>
      <c r="F5882">
        <v>-7.1739130434782696</v>
      </c>
      <c r="G5882">
        <v>-0.115384615384615</v>
      </c>
      <c r="H5882" t="s">
        <v>82</v>
      </c>
    </row>
    <row r="5883" spans="1:8" x14ac:dyDescent="0.25">
      <c r="A5883" s="1">
        <v>44105</v>
      </c>
      <c r="B5883" t="s">
        <v>159</v>
      </c>
      <c r="C5883" t="s">
        <v>11</v>
      </c>
      <c r="D5883">
        <v>24</v>
      </c>
      <c r="E5883">
        <v>29.652173913043502</v>
      </c>
      <c r="F5883">
        <v>-5.6521739130434803</v>
      </c>
      <c r="G5883">
        <v>-0.19061583577712601</v>
      </c>
      <c r="H5883" t="s">
        <v>82</v>
      </c>
    </row>
    <row r="5884" spans="1:8" x14ac:dyDescent="0.25">
      <c r="A5884" s="1">
        <v>44105</v>
      </c>
      <c r="B5884" t="s">
        <v>159</v>
      </c>
      <c r="C5884" t="s">
        <v>12</v>
      </c>
      <c r="D5884">
        <v>71</v>
      </c>
      <c r="E5884">
        <v>96.608695652173907</v>
      </c>
      <c r="F5884">
        <v>-25.6086956521739</v>
      </c>
      <c r="G5884">
        <v>-0.26507650765076501</v>
      </c>
      <c r="H5884" t="s">
        <v>82</v>
      </c>
    </row>
    <row r="5885" spans="1:8" x14ac:dyDescent="0.25">
      <c r="A5885" s="1">
        <v>44105</v>
      </c>
      <c r="B5885" t="s">
        <v>159</v>
      </c>
      <c r="C5885" t="s">
        <v>13</v>
      </c>
      <c r="D5885">
        <v>148</v>
      </c>
      <c r="E5885">
        <v>134.869565217391</v>
      </c>
      <c r="F5885">
        <v>13.130434782608701</v>
      </c>
      <c r="G5885">
        <v>9.7356544165054695E-2</v>
      </c>
      <c r="H5885" t="s">
        <v>82</v>
      </c>
    </row>
    <row r="5886" spans="1:8" x14ac:dyDescent="0.25">
      <c r="A5886" s="1">
        <v>44105</v>
      </c>
      <c r="B5886" t="s">
        <v>95</v>
      </c>
      <c r="C5886" t="s">
        <v>9</v>
      </c>
      <c r="D5886">
        <v>48</v>
      </c>
      <c r="E5886">
        <v>42.086956521739097</v>
      </c>
      <c r="F5886">
        <v>5.9130434782608701</v>
      </c>
      <c r="G5886">
        <v>0.14049586776859499</v>
      </c>
      <c r="H5886" t="s">
        <v>82</v>
      </c>
    </row>
    <row r="5887" spans="1:8" x14ac:dyDescent="0.25">
      <c r="A5887" s="1">
        <v>44105</v>
      </c>
      <c r="B5887" t="s">
        <v>95</v>
      </c>
      <c r="C5887" t="s">
        <v>10</v>
      </c>
      <c r="D5887">
        <v>71</v>
      </c>
      <c r="E5887">
        <v>57.3913043478261</v>
      </c>
      <c r="F5887">
        <v>13.6086956521739</v>
      </c>
      <c r="G5887">
        <v>0.23712121212121201</v>
      </c>
      <c r="H5887" t="s">
        <v>82</v>
      </c>
    </row>
    <row r="5888" spans="1:8" x14ac:dyDescent="0.25">
      <c r="A5888" s="1">
        <v>44105</v>
      </c>
      <c r="B5888" t="s">
        <v>95</v>
      </c>
      <c r="C5888" t="s">
        <v>11</v>
      </c>
      <c r="D5888">
        <v>61</v>
      </c>
      <c r="E5888">
        <v>63.130434782608702</v>
      </c>
      <c r="F5888">
        <v>-2.1304347826086998</v>
      </c>
      <c r="G5888">
        <v>-3.3746556473829202E-2</v>
      </c>
      <c r="H5888" t="s">
        <v>82</v>
      </c>
    </row>
    <row r="5889" spans="1:8" x14ac:dyDescent="0.25">
      <c r="A5889" s="1">
        <v>44105</v>
      </c>
      <c r="B5889" t="s">
        <v>95</v>
      </c>
      <c r="C5889" t="s">
        <v>12</v>
      </c>
      <c r="D5889">
        <v>201</v>
      </c>
      <c r="E5889">
        <v>204.695652173913</v>
      </c>
      <c r="F5889">
        <v>-3.6956521739130599</v>
      </c>
      <c r="G5889">
        <v>-1.8054375531011101E-2</v>
      </c>
      <c r="H5889" t="s">
        <v>82</v>
      </c>
    </row>
    <row r="5890" spans="1:8" x14ac:dyDescent="0.25">
      <c r="A5890" s="1">
        <v>44105</v>
      </c>
      <c r="B5890" t="s">
        <v>95</v>
      </c>
      <c r="C5890" t="s">
        <v>13</v>
      </c>
      <c r="D5890">
        <v>401</v>
      </c>
      <c r="E5890">
        <v>334.78260869565202</v>
      </c>
      <c r="F5890">
        <v>66.2173913043478</v>
      </c>
      <c r="G5890">
        <v>0.19779220779220799</v>
      </c>
      <c r="H5890" t="s">
        <v>82</v>
      </c>
    </row>
    <row r="5891" spans="1:8" x14ac:dyDescent="0.25">
      <c r="A5891" s="1">
        <v>44105</v>
      </c>
      <c r="B5891" t="s">
        <v>96</v>
      </c>
      <c r="C5891" t="s">
        <v>9</v>
      </c>
      <c r="D5891">
        <v>429</v>
      </c>
      <c r="E5891">
        <v>433.304347826087</v>
      </c>
      <c r="F5891">
        <v>-4.3043478260869996</v>
      </c>
      <c r="G5891">
        <v>-9.9337748344371802E-3</v>
      </c>
      <c r="H5891" t="s">
        <v>82</v>
      </c>
    </row>
    <row r="5892" spans="1:8" x14ac:dyDescent="0.25">
      <c r="A5892" s="1">
        <v>44105</v>
      </c>
      <c r="B5892" t="s">
        <v>96</v>
      </c>
      <c r="C5892" t="s">
        <v>10</v>
      </c>
      <c r="D5892">
        <v>189</v>
      </c>
      <c r="E5892">
        <v>213.304347826087</v>
      </c>
      <c r="F5892">
        <v>-24.304347826087</v>
      </c>
      <c r="G5892">
        <v>-0.11394211169995901</v>
      </c>
      <c r="H5892" t="s">
        <v>82</v>
      </c>
    </row>
    <row r="5893" spans="1:8" x14ac:dyDescent="0.25">
      <c r="A5893" s="1">
        <v>44105</v>
      </c>
      <c r="B5893" t="s">
        <v>96</v>
      </c>
      <c r="C5893" t="s">
        <v>11</v>
      </c>
      <c r="D5893">
        <v>144</v>
      </c>
      <c r="E5893">
        <v>159.73913043478299</v>
      </c>
      <c r="F5893">
        <v>-15.7391304347826</v>
      </c>
      <c r="G5893">
        <v>-9.8530212302667494E-2</v>
      </c>
      <c r="H5893" t="s">
        <v>82</v>
      </c>
    </row>
    <row r="5894" spans="1:8" x14ac:dyDescent="0.25">
      <c r="A5894" s="1">
        <v>44105</v>
      </c>
      <c r="B5894" t="s">
        <v>96</v>
      </c>
      <c r="C5894" t="s">
        <v>12</v>
      </c>
      <c r="D5894">
        <v>97</v>
      </c>
      <c r="E5894">
        <v>90.869565217391298</v>
      </c>
      <c r="F5894">
        <v>6.13043478260869</v>
      </c>
      <c r="G5894">
        <v>6.7464114832535796E-2</v>
      </c>
      <c r="H5894" t="s">
        <v>82</v>
      </c>
    </row>
    <row r="5895" spans="1:8" x14ac:dyDescent="0.25">
      <c r="A5895" s="1">
        <v>44105</v>
      </c>
      <c r="B5895" t="s">
        <v>96</v>
      </c>
      <c r="C5895" t="s">
        <v>13</v>
      </c>
      <c r="D5895">
        <v>683</v>
      </c>
      <c r="E5895">
        <v>706.86956521739103</v>
      </c>
      <c r="F5895">
        <v>-23.869565217391401</v>
      </c>
      <c r="G5895">
        <v>-3.3767991142822099E-2</v>
      </c>
      <c r="H5895" t="s">
        <v>82</v>
      </c>
    </row>
    <row r="5896" spans="1:8" x14ac:dyDescent="0.25">
      <c r="A5896" s="1">
        <v>44105</v>
      </c>
      <c r="B5896" t="s">
        <v>161</v>
      </c>
      <c r="C5896" t="s">
        <v>9</v>
      </c>
      <c r="D5896">
        <v>371</v>
      </c>
      <c r="E5896">
        <v>371.13043478260897</v>
      </c>
      <c r="F5896">
        <v>-0.13043478260868799</v>
      </c>
      <c r="G5896">
        <v>-3.5145267104028002E-4</v>
      </c>
      <c r="H5896" t="s">
        <v>82</v>
      </c>
    </row>
    <row r="5897" spans="1:8" x14ac:dyDescent="0.25">
      <c r="A5897" s="1">
        <v>44105</v>
      </c>
      <c r="B5897" t="s">
        <v>161</v>
      </c>
      <c r="C5897" t="s">
        <v>10</v>
      </c>
      <c r="D5897">
        <v>33</v>
      </c>
      <c r="E5897">
        <v>29.652173913043502</v>
      </c>
      <c r="F5897">
        <v>3.3478260869565202</v>
      </c>
      <c r="G5897">
        <v>0.112903225806452</v>
      </c>
      <c r="H5897" t="s">
        <v>82</v>
      </c>
    </row>
    <row r="5898" spans="1:8" x14ac:dyDescent="0.25">
      <c r="A5898" s="1">
        <v>44105</v>
      </c>
      <c r="B5898" t="s">
        <v>161</v>
      </c>
      <c r="C5898" t="s">
        <v>11</v>
      </c>
      <c r="D5898">
        <v>72</v>
      </c>
      <c r="E5898">
        <v>57.3913043478261</v>
      </c>
      <c r="F5898">
        <v>14.6086956521739</v>
      </c>
      <c r="G5898">
        <v>0.25454545454545502</v>
      </c>
      <c r="H5898" t="s">
        <v>82</v>
      </c>
    </row>
    <row r="5899" spans="1:8" x14ac:dyDescent="0.25">
      <c r="A5899" s="1">
        <v>44105</v>
      </c>
      <c r="B5899" t="s">
        <v>161</v>
      </c>
      <c r="C5899" t="s">
        <v>12</v>
      </c>
      <c r="D5899">
        <v>43</v>
      </c>
      <c r="E5899">
        <v>28.695652173913</v>
      </c>
      <c r="F5899">
        <v>14.304347826087</v>
      </c>
      <c r="G5899">
        <v>0.49848484848484897</v>
      </c>
      <c r="H5899" t="s">
        <v>82</v>
      </c>
    </row>
    <row r="5900" spans="1:8" x14ac:dyDescent="0.25">
      <c r="A5900" s="1">
        <v>44105</v>
      </c>
      <c r="B5900" t="s">
        <v>161</v>
      </c>
      <c r="C5900" t="s">
        <v>13</v>
      </c>
      <c r="D5900">
        <v>240</v>
      </c>
      <c r="E5900">
        <v>161.65217391304299</v>
      </c>
      <c r="F5900">
        <v>78.347826086956502</v>
      </c>
      <c r="G5900">
        <v>0.48466917697686901</v>
      </c>
      <c r="H5900" t="s">
        <v>82</v>
      </c>
    </row>
    <row r="5901" spans="1:8" x14ac:dyDescent="0.25">
      <c r="A5901" s="1">
        <v>44136</v>
      </c>
      <c r="B5901" t="s">
        <v>80</v>
      </c>
      <c r="C5901" t="s">
        <v>9</v>
      </c>
      <c r="D5901">
        <v>4106</v>
      </c>
      <c r="E5901">
        <v>4938</v>
      </c>
      <c r="F5901">
        <v>-832</v>
      </c>
      <c r="G5901">
        <v>-0.16848926690968</v>
      </c>
      <c r="H5901" t="s">
        <v>82</v>
      </c>
    </row>
    <row r="5902" spans="1:8" x14ac:dyDescent="0.25">
      <c r="A5902" s="1">
        <v>44136</v>
      </c>
      <c r="B5902" t="s">
        <v>80</v>
      </c>
      <c r="C5902" t="s">
        <v>10</v>
      </c>
      <c r="D5902">
        <v>2863</v>
      </c>
      <c r="E5902">
        <v>3000</v>
      </c>
      <c r="F5902">
        <v>-137</v>
      </c>
      <c r="G5902">
        <v>-4.5666666666666703E-2</v>
      </c>
      <c r="H5902" t="s">
        <v>82</v>
      </c>
    </row>
    <row r="5903" spans="1:8" x14ac:dyDescent="0.25">
      <c r="A5903" s="1">
        <v>44136</v>
      </c>
      <c r="B5903" t="s">
        <v>80</v>
      </c>
      <c r="C5903" t="s">
        <v>11</v>
      </c>
      <c r="D5903">
        <v>2864</v>
      </c>
      <c r="E5903">
        <v>2979</v>
      </c>
      <c r="F5903">
        <v>-115</v>
      </c>
      <c r="G5903">
        <v>-3.8603558241020498E-2</v>
      </c>
      <c r="H5903" t="s">
        <v>82</v>
      </c>
    </row>
    <row r="5904" spans="1:8" x14ac:dyDescent="0.25">
      <c r="A5904" s="1">
        <v>44136</v>
      </c>
      <c r="B5904" t="s">
        <v>80</v>
      </c>
      <c r="C5904" t="s">
        <v>12</v>
      </c>
      <c r="D5904">
        <v>2947</v>
      </c>
      <c r="E5904">
        <v>3082</v>
      </c>
      <c r="F5904">
        <v>-135</v>
      </c>
      <c r="G5904">
        <v>-4.3802725502920199E-2</v>
      </c>
      <c r="H5904" t="s">
        <v>82</v>
      </c>
    </row>
    <row r="5905" spans="1:8" x14ac:dyDescent="0.25">
      <c r="A5905" s="1">
        <v>44136</v>
      </c>
      <c r="B5905" t="s">
        <v>80</v>
      </c>
      <c r="C5905" t="s">
        <v>13</v>
      </c>
      <c r="D5905">
        <v>5982</v>
      </c>
      <c r="E5905">
        <v>5093</v>
      </c>
      <c r="F5905">
        <v>889</v>
      </c>
      <c r="G5905">
        <v>0.17455330846259601</v>
      </c>
      <c r="H5905" t="s">
        <v>82</v>
      </c>
    </row>
    <row r="5906" spans="1:8" x14ac:dyDescent="0.25">
      <c r="A5906" s="1">
        <v>44136</v>
      </c>
      <c r="B5906" t="s">
        <v>145</v>
      </c>
      <c r="C5906" t="s">
        <v>9</v>
      </c>
      <c r="D5906">
        <v>172</v>
      </c>
      <c r="E5906">
        <v>164</v>
      </c>
      <c r="F5906">
        <v>8</v>
      </c>
      <c r="G5906">
        <v>4.8780487804878099E-2</v>
      </c>
      <c r="H5906" t="s">
        <v>82</v>
      </c>
    </row>
    <row r="5907" spans="1:8" x14ac:dyDescent="0.25">
      <c r="A5907" s="1">
        <v>44136</v>
      </c>
      <c r="B5907" t="s">
        <v>145</v>
      </c>
      <c r="C5907" t="s">
        <v>10</v>
      </c>
      <c r="D5907">
        <v>127</v>
      </c>
      <c r="E5907">
        <v>133</v>
      </c>
      <c r="F5907">
        <v>-6</v>
      </c>
      <c r="G5907">
        <v>-4.5112781954887202E-2</v>
      </c>
      <c r="H5907" t="s">
        <v>82</v>
      </c>
    </row>
    <row r="5908" spans="1:8" x14ac:dyDescent="0.25">
      <c r="A5908" s="1">
        <v>44136</v>
      </c>
      <c r="B5908" t="s">
        <v>145</v>
      </c>
      <c r="C5908" t="s">
        <v>11</v>
      </c>
      <c r="D5908">
        <v>44</v>
      </c>
      <c r="E5908">
        <v>34</v>
      </c>
      <c r="F5908">
        <v>10</v>
      </c>
      <c r="G5908">
        <v>0.29411764705882398</v>
      </c>
      <c r="H5908" t="s">
        <v>82</v>
      </c>
    </row>
    <row r="5909" spans="1:8" x14ac:dyDescent="0.25">
      <c r="A5909" s="1">
        <v>44136</v>
      </c>
      <c r="B5909" t="s">
        <v>145</v>
      </c>
      <c r="C5909" t="s">
        <v>12</v>
      </c>
      <c r="D5909">
        <v>25</v>
      </c>
      <c r="E5909">
        <v>18</v>
      </c>
      <c r="F5909">
        <v>7</v>
      </c>
      <c r="G5909">
        <v>0.38888888888888901</v>
      </c>
      <c r="H5909" t="s">
        <v>82</v>
      </c>
    </row>
    <row r="5910" spans="1:8" x14ac:dyDescent="0.25">
      <c r="A5910" s="1">
        <v>44136</v>
      </c>
      <c r="B5910" t="s">
        <v>145</v>
      </c>
      <c r="C5910" t="s">
        <v>13</v>
      </c>
      <c r="D5910">
        <v>402</v>
      </c>
      <c r="E5910">
        <v>348</v>
      </c>
      <c r="F5910">
        <v>54</v>
      </c>
      <c r="G5910">
        <v>0.15517241379310301</v>
      </c>
      <c r="H5910" t="s">
        <v>82</v>
      </c>
    </row>
    <row r="5911" spans="1:8" x14ac:dyDescent="0.25">
      <c r="A5911" s="1">
        <v>44136</v>
      </c>
      <c r="B5911" t="s">
        <v>85</v>
      </c>
      <c r="C5911" t="s">
        <v>9</v>
      </c>
      <c r="D5911">
        <v>985</v>
      </c>
      <c r="E5911">
        <v>1174</v>
      </c>
      <c r="F5911">
        <v>-189</v>
      </c>
      <c r="G5911">
        <v>-0.16098807495741099</v>
      </c>
      <c r="H5911" t="s">
        <v>82</v>
      </c>
    </row>
    <row r="5912" spans="1:8" x14ac:dyDescent="0.25">
      <c r="A5912" s="1">
        <v>44136</v>
      </c>
      <c r="B5912" t="s">
        <v>85</v>
      </c>
      <c r="C5912" t="s">
        <v>10</v>
      </c>
      <c r="D5912">
        <v>1090</v>
      </c>
      <c r="E5912">
        <v>1062</v>
      </c>
      <c r="F5912">
        <v>28</v>
      </c>
      <c r="G5912">
        <v>2.6365348399246698E-2</v>
      </c>
      <c r="H5912" t="s">
        <v>82</v>
      </c>
    </row>
    <row r="5913" spans="1:8" x14ac:dyDescent="0.25">
      <c r="A5913" s="1">
        <v>44136</v>
      </c>
      <c r="B5913" t="s">
        <v>85</v>
      </c>
      <c r="C5913" t="s">
        <v>11</v>
      </c>
      <c r="D5913">
        <v>253</v>
      </c>
      <c r="E5913">
        <v>262</v>
      </c>
      <c r="F5913">
        <v>-9</v>
      </c>
      <c r="G5913">
        <v>-3.4351145038167899E-2</v>
      </c>
      <c r="H5913" t="s">
        <v>82</v>
      </c>
    </row>
    <row r="5914" spans="1:8" x14ac:dyDescent="0.25">
      <c r="A5914" s="1">
        <v>44136</v>
      </c>
      <c r="B5914" t="s">
        <v>85</v>
      </c>
      <c r="C5914" t="s">
        <v>12</v>
      </c>
      <c r="D5914">
        <v>104</v>
      </c>
      <c r="E5914">
        <v>88</v>
      </c>
      <c r="F5914">
        <v>16</v>
      </c>
      <c r="G5914">
        <v>0.18181818181818199</v>
      </c>
      <c r="H5914" t="s">
        <v>82</v>
      </c>
    </row>
    <row r="5915" spans="1:8" x14ac:dyDescent="0.25">
      <c r="A5915" s="1">
        <v>44136</v>
      </c>
      <c r="B5915" t="s">
        <v>85</v>
      </c>
      <c r="C5915" t="s">
        <v>13</v>
      </c>
      <c r="D5915">
        <v>1023</v>
      </c>
      <c r="E5915">
        <v>810</v>
      </c>
      <c r="F5915">
        <v>213</v>
      </c>
      <c r="G5915">
        <v>0.26296296296296301</v>
      </c>
      <c r="H5915" t="s">
        <v>82</v>
      </c>
    </row>
    <row r="5916" spans="1:8" x14ac:dyDescent="0.25">
      <c r="A5916" s="1">
        <v>44136</v>
      </c>
      <c r="B5916" t="s">
        <v>86</v>
      </c>
      <c r="C5916" t="s">
        <v>9</v>
      </c>
      <c r="D5916">
        <v>470</v>
      </c>
      <c r="E5916">
        <v>610</v>
      </c>
      <c r="F5916">
        <v>-140</v>
      </c>
      <c r="G5916">
        <v>-0.22950819672131101</v>
      </c>
      <c r="H5916" t="s">
        <v>82</v>
      </c>
    </row>
    <row r="5917" spans="1:8" x14ac:dyDescent="0.25">
      <c r="A5917" s="1">
        <v>44136</v>
      </c>
      <c r="B5917" t="s">
        <v>86</v>
      </c>
      <c r="C5917" t="s">
        <v>10</v>
      </c>
      <c r="D5917">
        <v>564</v>
      </c>
      <c r="E5917">
        <v>677</v>
      </c>
      <c r="F5917">
        <v>-113</v>
      </c>
      <c r="G5917">
        <v>-0.166912850812408</v>
      </c>
      <c r="H5917" t="s">
        <v>82</v>
      </c>
    </row>
    <row r="5918" spans="1:8" x14ac:dyDescent="0.25">
      <c r="A5918" s="1">
        <v>44136</v>
      </c>
      <c r="B5918" t="s">
        <v>86</v>
      </c>
      <c r="C5918" t="s">
        <v>11</v>
      </c>
      <c r="D5918">
        <v>781</v>
      </c>
      <c r="E5918">
        <v>759</v>
      </c>
      <c r="F5918">
        <v>22</v>
      </c>
      <c r="G5918">
        <v>2.8985507246376802E-2</v>
      </c>
      <c r="H5918" t="s">
        <v>82</v>
      </c>
    </row>
    <row r="5919" spans="1:8" x14ac:dyDescent="0.25">
      <c r="A5919" s="1">
        <v>44136</v>
      </c>
      <c r="B5919" t="s">
        <v>86</v>
      </c>
      <c r="C5919" t="s">
        <v>12</v>
      </c>
      <c r="D5919">
        <v>453</v>
      </c>
      <c r="E5919">
        <v>457</v>
      </c>
      <c r="F5919">
        <v>-4</v>
      </c>
      <c r="G5919">
        <v>-8.7527352297592995E-3</v>
      </c>
      <c r="H5919" t="s">
        <v>82</v>
      </c>
    </row>
    <row r="5920" spans="1:8" x14ac:dyDescent="0.25">
      <c r="A5920" s="1">
        <v>44136</v>
      </c>
      <c r="B5920" t="s">
        <v>86</v>
      </c>
      <c r="C5920" t="s">
        <v>13</v>
      </c>
      <c r="D5920">
        <v>760</v>
      </c>
      <c r="E5920">
        <v>528</v>
      </c>
      <c r="F5920">
        <v>232</v>
      </c>
      <c r="G5920">
        <v>0.439393939393939</v>
      </c>
      <c r="H5920" t="s">
        <v>82</v>
      </c>
    </row>
    <row r="5921" spans="1:8" x14ac:dyDescent="0.25">
      <c r="A5921" s="1">
        <v>44136</v>
      </c>
      <c r="B5921" t="s">
        <v>88</v>
      </c>
      <c r="C5921" t="s">
        <v>9</v>
      </c>
      <c r="D5921">
        <v>351</v>
      </c>
      <c r="E5921">
        <v>472</v>
      </c>
      <c r="F5921">
        <v>-121</v>
      </c>
      <c r="G5921">
        <v>-0.25635593220338998</v>
      </c>
      <c r="H5921" t="s">
        <v>82</v>
      </c>
    </row>
    <row r="5922" spans="1:8" x14ac:dyDescent="0.25">
      <c r="A5922" s="1">
        <v>44136</v>
      </c>
      <c r="B5922" t="s">
        <v>88</v>
      </c>
      <c r="C5922" t="s">
        <v>10</v>
      </c>
      <c r="D5922">
        <v>49</v>
      </c>
      <c r="E5922">
        <v>47</v>
      </c>
      <c r="F5922">
        <v>2</v>
      </c>
      <c r="G5922">
        <v>4.2553191489361701E-2</v>
      </c>
      <c r="H5922" t="s">
        <v>82</v>
      </c>
    </row>
    <row r="5923" spans="1:8" x14ac:dyDescent="0.25">
      <c r="A5923" s="1">
        <v>44136</v>
      </c>
      <c r="B5923" t="s">
        <v>88</v>
      </c>
      <c r="C5923" t="s">
        <v>11</v>
      </c>
      <c r="D5923">
        <v>123</v>
      </c>
      <c r="E5923">
        <v>145</v>
      </c>
      <c r="F5923">
        <v>-22</v>
      </c>
      <c r="G5923">
        <v>-0.15172413793103401</v>
      </c>
      <c r="H5923" t="s">
        <v>82</v>
      </c>
    </row>
    <row r="5924" spans="1:8" x14ac:dyDescent="0.25">
      <c r="A5924" s="1">
        <v>44136</v>
      </c>
      <c r="B5924" t="s">
        <v>88</v>
      </c>
      <c r="C5924" t="s">
        <v>12</v>
      </c>
      <c r="D5924">
        <v>92</v>
      </c>
      <c r="E5924">
        <v>91</v>
      </c>
      <c r="F5924">
        <v>1</v>
      </c>
      <c r="G5924">
        <v>1.0989010989011E-2</v>
      </c>
      <c r="H5924" t="s">
        <v>82</v>
      </c>
    </row>
    <row r="5925" spans="1:8" x14ac:dyDescent="0.25">
      <c r="A5925" s="1">
        <v>44136</v>
      </c>
      <c r="B5925" t="s">
        <v>88</v>
      </c>
      <c r="C5925" t="s">
        <v>13</v>
      </c>
      <c r="D5925">
        <v>430</v>
      </c>
      <c r="E5925">
        <v>255</v>
      </c>
      <c r="F5925">
        <v>175</v>
      </c>
      <c r="G5925">
        <v>0.68627450980392202</v>
      </c>
      <c r="H5925" t="s">
        <v>82</v>
      </c>
    </row>
    <row r="5926" spans="1:8" x14ac:dyDescent="0.25">
      <c r="A5926" s="1">
        <v>44136</v>
      </c>
      <c r="B5926" t="s">
        <v>89</v>
      </c>
      <c r="C5926" t="s">
        <v>9</v>
      </c>
      <c r="D5926">
        <v>50</v>
      </c>
      <c r="E5926">
        <v>77</v>
      </c>
      <c r="F5926">
        <v>-27</v>
      </c>
      <c r="G5926">
        <v>-0.35064935064935099</v>
      </c>
      <c r="H5926" t="s">
        <v>82</v>
      </c>
    </row>
    <row r="5927" spans="1:8" x14ac:dyDescent="0.25">
      <c r="A5927" s="1">
        <v>44136</v>
      </c>
      <c r="B5927" t="s">
        <v>89</v>
      </c>
      <c r="C5927" t="s">
        <v>10</v>
      </c>
      <c r="D5927">
        <v>53</v>
      </c>
      <c r="E5927">
        <v>64</v>
      </c>
      <c r="F5927">
        <v>-11</v>
      </c>
      <c r="G5927">
        <v>-0.171875</v>
      </c>
      <c r="H5927" t="s">
        <v>82</v>
      </c>
    </row>
    <row r="5928" spans="1:8" x14ac:dyDescent="0.25">
      <c r="A5928" s="1">
        <v>44136</v>
      </c>
      <c r="B5928" t="s">
        <v>89</v>
      </c>
      <c r="C5928" t="s">
        <v>11</v>
      </c>
      <c r="D5928">
        <v>81</v>
      </c>
      <c r="E5928">
        <v>84</v>
      </c>
      <c r="F5928">
        <v>-3</v>
      </c>
      <c r="G5928">
        <v>-3.5714285714285698E-2</v>
      </c>
      <c r="H5928" t="s">
        <v>82</v>
      </c>
    </row>
    <row r="5929" spans="1:8" x14ac:dyDescent="0.25">
      <c r="A5929" s="1">
        <v>44136</v>
      </c>
      <c r="B5929" t="s">
        <v>89</v>
      </c>
      <c r="C5929" t="s">
        <v>12</v>
      </c>
      <c r="D5929">
        <v>143</v>
      </c>
      <c r="E5929">
        <v>216</v>
      </c>
      <c r="F5929">
        <v>-73</v>
      </c>
      <c r="G5929">
        <v>-0.33796296296296302</v>
      </c>
      <c r="H5929" t="s">
        <v>82</v>
      </c>
    </row>
    <row r="5930" spans="1:8" x14ac:dyDescent="0.25">
      <c r="A5930" s="1">
        <v>44136</v>
      </c>
      <c r="B5930" t="s">
        <v>89</v>
      </c>
      <c r="C5930" t="s">
        <v>13</v>
      </c>
      <c r="D5930">
        <v>572</v>
      </c>
      <c r="E5930">
        <v>550</v>
      </c>
      <c r="F5930">
        <v>22</v>
      </c>
      <c r="G5930">
        <v>0.04</v>
      </c>
      <c r="H5930" t="s">
        <v>82</v>
      </c>
    </row>
    <row r="5931" spans="1:8" x14ac:dyDescent="0.25">
      <c r="A5931" s="1">
        <v>44136</v>
      </c>
      <c r="B5931" t="s">
        <v>147</v>
      </c>
      <c r="C5931" t="s">
        <v>9</v>
      </c>
      <c r="D5931">
        <v>5</v>
      </c>
      <c r="E5931">
        <v>7</v>
      </c>
      <c r="F5931">
        <v>-2</v>
      </c>
      <c r="G5931">
        <v>-0.28571428571428598</v>
      </c>
      <c r="H5931" t="s">
        <v>82</v>
      </c>
    </row>
    <row r="5932" spans="1:8" x14ac:dyDescent="0.25">
      <c r="A5932" s="1">
        <v>44136</v>
      </c>
      <c r="B5932" t="s">
        <v>147</v>
      </c>
      <c r="C5932" t="s">
        <v>10</v>
      </c>
      <c r="D5932">
        <v>18</v>
      </c>
      <c r="E5932">
        <v>24</v>
      </c>
      <c r="F5932">
        <v>-6</v>
      </c>
      <c r="G5932">
        <v>-0.25</v>
      </c>
      <c r="H5932" t="s">
        <v>82</v>
      </c>
    </row>
    <row r="5933" spans="1:8" x14ac:dyDescent="0.25">
      <c r="A5933" s="1">
        <v>44136</v>
      </c>
      <c r="B5933" t="s">
        <v>147</v>
      </c>
      <c r="C5933" t="s">
        <v>11</v>
      </c>
      <c r="D5933">
        <v>12</v>
      </c>
      <c r="E5933">
        <v>19</v>
      </c>
      <c r="F5933">
        <v>-7</v>
      </c>
      <c r="G5933">
        <v>-0.36842105263157898</v>
      </c>
      <c r="H5933" t="s">
        <v>82</v>
      </c>
    </row>
    <row r="5934" spans="1:8" x14ac:dyDescent="0.25">
      <c r="A5934" s="1">
        <v>44136</v>
      </c>
      <c r="B5934" t="s">
        <v>147</v>
      </c>
      <c r="C5934" t="s">
        <v>12</v>
      </c>
      <c r="D5934">
        <v>19</v>
      </c>
      <c r="E5934">
        <v>18</v>
      </c>
      <c r="F5934">
        <v>1</v>
      </c>
      <c r="G5934">
        <v>5.5555555555555601E-2</v>
      </c>
      <c r="H5934" t="s">
        <v>82</v>
      </c>
    </row>
    <row r="5935" spans="1:8" x14ac:dyDescent="0.25">
      <c r="A5935" s="1">
        <v>44136</v>
      </c>
      <c r="B5935" t="s">
        <v>147</v>
      </c>
      <c r="C5935" t="s">
        <v>13</v>
      </c>
      <c r="D5935">
        <v>63</v>
      </c>
      <c r="E5935">
        <v>63</v>
      </c>
      <c r="F5935">
        <v>0</v>
      </c>
      <c r="G5935">
        <v>0</v>
      </c>
      <c r="H5935" t="s">
        <v>82</v>
      </c>
    </row>
    <row r="5936" spans="1:8" x14ac:dyDescent="0.25">
      <c r="A5936" s="1">
        <v>44136</v>
      </c>
      <c r="B5936" t="s">
        <v>148</v>
      </c>
      <c r="C5936" t="s">
        <v>9</v>
      </c>
      <c r="D5936">
        <v>225</v>
      </c>
      <c r="E5936">
        <v>215</v>
      </c>
      <c r="F5936">
        <v>10</v>
      </c>
      <c r="G5936">
        <v>4.6511627906976702E-2</v>
      </c>
      <c r="H5936" t="s">
        <v>82</v>
      </c>
    </row>
    <row r="5937" spans="1:8" x14ac:dyDescent="0.25">
      <c r="A5937" s="1">
        <v>44136</v>
      </c>
      <c r="B5937" t="s">
        <v>148</v>
      </c>
      <c r="C5937" t="s">
        <v>10</v>
      </c>
      <c r="D5937">
        <v>39</v>
      </c>
      <c r="E5937">
        <v>23</v>
      </c>
      <c r="F5937">
        <v>16</v>
      </c>
      <c r="G5937">
        <v>0.69565217391304301</v>
      </c>
      <c r="H5937" t="s">
        <v>82</v>
      </c>
    </row>
    <row r="5938" spans="1:8" x14ac:dyDescent="0.25">
      <c r="A5938" s="1">
        <v>44136</v>
      </c>
      <c r="B5938" t="s">
        <v>148</v>
      </c>
      <c r="C5938" t="s">
        <v>11</v>
      </c>
      <c r="D5938">
        <v>90</v>
      </c>
      <c r="E5938">
        <v>109</v>
      </c>
      <c r="F5938">
        <v>-19</v>
      </c>
      <c r="G5938">
        <v>-0.17431192660550501</v>
      </c>
      <c r="H5938" t="s">
        <v>82</v>
      </c>
    </row>
    <row r="5939" spans="1:8" x14ac:dyDescent="0.25">
      <c r="A5939" s="1">
        <v>44136</v>
      </c>
      <c r="B5939" t="s">
        <v>148</v>
      </c>
      <c r="C5939" t="s">
        <v>12</v>
      </c>
      <c r="D5939">
        <v>55</v>
      </c>
      <c r="E5939">
        <v>69</v>
      </c>
      <c r="F5939">
        <v>-14</v>
      </c>
      <c r="G5939">
        <v>-0.202898550724638</v>
      </c>
      <c r="H5939" t="s">
        <v>82</v>
      </c>
    </row>
    <row r="5940" spans="1:8" x14ac:dyDescent="0.25">
      <c r="A5940" s="1">
        <v>44136</v>
      </c>
      <c r="B5940" t="s">
        <v>148</v>
      </c>
      <c r="C5940" t="s">
        <v>13</v>
      </c>
      <c r="D5940">
        <v>323</v>
      </c>
      <c r="E5940">
        <v>310</v>
      </c>
      <c r="F5940">
        <v>13</v>
      </c>
      <c r="G5940">
        <v>4.1935483870967703E-2</v>
      </c>
      <c r="H5940" t="s">
        <v>82</v>
      </c>
    </row>
    <row r="5941" spans="1:8" x14ac:dyDescent="0.25">
      <c r="A5941" s="1">
        <v>44136</v>
      </c>
      <c r="B5941" t="s">
        <v>91</v>
      </c>
      <c r="C5941" t="s">
        <v>9</v>
      </c>
      <c r="D5941">
        <v>552</v>
      </c>
      <c r="E5941">
        <v>586</v>
      </c>
      <c r="F5941">
        <v>-34</v>
      </c>
      <c r="G5941">
        <v>-5.8020477815699703E-2</v>
      </c>
      <c r="H5941" t="s">
        <v>82</v>
      </c>
    </row>
    <row r="5942" spans="1:8" x14ac:dyDescent="0.25">
      <c r="A5942" s="1">
        <v>44136</v>
      </c>
      <c r="B5942" t="s">
        <v>91</v>
      </c>
      <c r="C5942" t="s">
        <v>10</v>
      </c>
      <c r="D5942">
        <v>181</v>
      </c>
      <c r="E5942">
        <v>212</v>
      </c>
      <c r="F5942">
        <v>-31</v>
      </c>
      <c r="G5942">
        <v>-0.14622641509434001</v>
      </c>
      <c r="H5942" t="s">
        <v>82</v>
      </c>
    </row>
    <row r="5943" spans="1:8" x14ac:dyDescent="0.25">
      <c r="A5943" s="1">
        <v>44136</v>
      </c>
      <c r="B5943" t="s">
        <v>91</v>
      </c>
      <c r="C5943" t="s">
        <v>11</v>
      </c>
      <c r="D5943">
        <v>577</v>
      </c>
      <c r="E5943">
        <v>560</v>
      </c>
      <c r="F5943">
        <v>17</v>
      </c>
      <c r="G5943">
        <v>3.0357142857142898E-2</v>
      </c>
      <c r="H5943" t="s">
        <v>82</v>
      </c>
    </row>
    <row r="5944" spans="1:8" x14ac:dyDescent="0.25">
      <c r="A5944" s="1">
        <v>44136</v>
      </c>
      <c r="B5944" t="s">
        <v>91</v>
      </c>
      <c r="C5944" t="s">
        <v>12</v>
      </c>
      <c r="D5944">
        <v>1190</v>
      </c>
      <c r="E5944">
        <v>1176</v>
      </c>
      <c r="F5944">
        <v>14</v>
      </c>
      <c r="G5944">
        <v>1.1904761904761901E-2</v>
      </c>
      <c r="H5944" t="s">
        <v>82</v>
      </c>
    </row>
    <row r="5945" spans="1:8" x14ac:dyDescent="0.25">
      <c r="A5945" s="1">
        <v>44136</v>
      </c>
      <c r="B5945" t="s">
        <v>91</v>
      </c>
      <c r="C5945" t="s">
        <v>13</v>
      </c>
      <c r="D5945">
        <v>428</v>
      </c>
      <c r="E5945">
        <v>351</v>
      </c>
      <c r="F5945">
        <v>77</v>
      </c>
      <c r="G5945">
        <v>0.21937321937321899</v>
      </c>
      <c r="H5945" t="s">
        <v>82</v>
      </c>
    </row>
    <row r="5946" spans="1:8" x14ac:dyDescent="0.25">
      <c r="A5946" s="1">
        <v>44136</v>
      </c>
      <c r="B5946" t="s">
        <v>92</v>
      </c>
      <c r="C5946" t="s">
        <v>9</v>
      </c>
      <c r="D5946">
        <v>467</v>
      </c>
      <c r="E5946">
        <v>560</v>
      </c>
      <c r="F5946">
        <v>-93</v>
      </c>
      <c r="G5946">
        <v>-0.16607142857142901</v>
      </c>
      <c r="H5946" t="s">
        <v>82</v>
      </c>
    </row>
    <row r="5947" spans="1:8" x14ac:dyDescent="0.25">
      <c r="A5947" s="1">
        <v>44136</v>
      </c>
      <c r="B5947" t="s">
        <v>92</v>
      </c>
      <c r="C5947" t="s">
        <v>10</v>
      </c>
      <c r="D5947">
        <v>227</v>
      </c>
      <c r="E5947">
        <v>181</v>
      </c>
      <c r="F5947">
        <v>46</v>
      </c>
      <c r="G5947">
        <v>0.25414364640884002</v>
      </c>
      <c r="H5947" t="s">
        <v>82</v>
      </c>
    </row>
    <row r="5948" spans="1:8" x14ac:dyDescent="0.25">
      <c r="A5948" s="1">
        <v>44136</v>
      </c>
      <c r="B5948" t="s">
        <v>92</v>
      </c>
      <c r="C5948" t="s">
        <v>11</v>
      </c>
      <c r="D5948">
        <v>32</v>
      </c>
      <c r="E5948">
        <v>31</v>
      </c>
      <c r="F5948">
        <v>1</v>
      </c>
      <c r="G5948">
        <v>3.2258064516128997E-2</v>
      </c>
      <c r="H5948" t="s">
        <v>82</v>
      </c>
    </row>
    <row r="5949" spans="1:8" x14ac:dyDescent="0.25">
      <c r="A5949" s="1">
        <v>44136</v>
      </c>
      <c r="B5949" t="s">
        <v>92</v>
      </c>
      <c r="C5949" t="s">
        <v>12</v>
      </c>
      <c r="D5949">
        <v>17</v>
      </c>
      <c r="E5949">
        <v>12</v>
      </c>
      <c r="F5949">
        <v>5</v>
      </c>
      <c r="G5949">
        <v>0.41666666666666702</v>
      </c>
      <c r="H5949" t="s">
        <v>82</v>
      </c>
    </row>
    <row r="5950" spans="1:8" x14ac:dyDescent="0.25">
      <c r="A5950" s="1">
        <v>44136</v>
      </c>
      <c r="B5950" t="s">
        <v>92</v>
      </c>
      <c r="C5950" t="s">
        <v>13</v>
      </c>
      <c r="D5950">
        <v>288</v>
      </c>
      <c r="E5950">
        <v>352</v>
      </c>
      <c r="F5950">
        <v>-64</v>
      </c>
      <c r="G5950">
        <v>-0.18181818181818199</v>
      </c>
      <c r="H5950" t="s">
        <v>82</v>
      </c>
    </row>
    <row r="5951" spans="1:8" x14ac:dyDescent="0.25">
      <c r="A5951" s="1">
        <v>44136</v>
      </c>
      <c r="B5951" t="s">
        <v>155</v>
      </c>
      <c r="C5951" t="s">
        <v>9</v>
      </c>
      <c r="D5951">
        <v>42</v>
      </c>
      <c r="E5951">
        <v>64</v>
      </c>
      <c r="F5951">
        <v>-22</v>
      </c>
      <c r="G5951">
        <v>-0.34375</v>
      </c>
      <c r="H5951" t="s">
        <v>82</v>
      </c>
    </row>
    <row r="5952" spans="1:8" x14ac:dyDescent="0.25">
      <c r="A5952" s="1">
        <v>44136</v>
      </c>
      <c r="B5952" t="s">
        <v>155</v>
      </c>
      <c r="C5952" t="s">
        <v>10</v>
      </c>
      <c r="D5952">
        <v>34</v>
      </c>
      <c r="E5952">
        <v>39</v>
      </c>
      <c r="F5952">
        <v>-5</v>
      </c>
      <c r="G5952">
        <v>-0.128205128205128</v>
      </c>
      <c r="H5952" t="s">
        <v>82</v>
      </c>
    </row>
    <row r="5953" spans="1:8" x14ac:dyDescent="0.25">
      <c r="A5953" s="1">
        <v>44136</v>
      </c>
      <c r="B5953" t="s">
        <v>155</v>
      </c>
      <c r="C5953" t="s">
        <v>11</v>
      </c>
      <c r="D5953">
        <v>64</v>
      </c>
      <c r="E5953">
        <v>61</v>
      </c>
      <c r="F5953">
        <v>3</v>
      </c>
      <c r="G5953">
        <v>4.91803278688525E-2</v>
      </c>
      <c r="H5953" t="s">
        <v>82</v>
      </c>
    </row>
    <row r="5954" spans="1:8" x14ac:dyDescent="0.25">
      <c r="A5954" s="1">
        <v>44136</v>
      </c>
      <c r="B5954" t="s">
        <v>155</v>
      </c>
      <c r="C5954" t="s">
        <v>12</v>
      </c>
      <c r="D5954">
        <v>113</v>
      </c>
      <c r="E5954">
        <v>189</v>
      </c>
      <c r="F5954">
        <v>-76</v>
      </c>
      <c r="G5954">
        <v>-0.40211640211640198</v>
      </c>
      <c r="H5954" t="s">
        <v>82</v>
      </c>
    </row>
    <row r="5955" spans="1:8" x14ac:dyDescent="0.25">
      <c r="A5955" s="1">
        <v>44136</v>
      </c>
      <c r="B5955" t="s">
        <v>155</v>
      </c>
      <c r="C5955" t="s">
        <v>13</v>
      </c>
      <c r="D5955">
        <v>461</v>
      </c>
      <c r="E5955">
        <v>428</v>
      </c>
      <c r="F5955">
        <v>33</v>
      </c>
      <c r="G5955">
        <v>7.7102803738317793E-2</v>
      </c>
      <c r="H5955" t="s">
        <v>82</v>
      </c>
    </row>
    <row r="5956" spans="1:8" x14ac:dyDescent="0.25">
      <c r="A5956" s="1">
        <v>44136</v>
      </c>
      <c r="B5956" t="s">
        <v>156</v>
      </c>
      <c r="C5956" t="s">
        <v>9</v>
      </c>
      <c r="D5956">
        <v>16</v>
      </c>
      <c r="E5956">
        <v>20</v>
      </c>
      <c r="F5956">
        <v>-4</v>
      </c>
      <c r="G5956">
        <v>-0.2</v>
      </c>
      <c r="H5956" t="s">
        <v>82</v>
      </c>
    </row>
    <row r="5957" spans="1:8" x14ac:dyDescent="0.25">
      <c r="A5957" s="1">
        <v>44136</v>
      </c>
      <c r="B5957" t="s">
        <v>156</v>
      </c>
      <c r="C5957" t="s">
        <v>10</v>
      </c>
      <c r="D5957">
        <v>82</v>
      </c>
      <c r="E5957">
        <v>110</v>
      </c>
      <c r="F5957">
        <v>-28</v>
      </c>
      <c r="G5957">
        <v>-0.25454545454545502</v>
      </c>
      <c r="H5957" t="s">
        <v>82</v>
      </c>
    </row>
    <row r="5958" spans="1:8" x14ac:dyDescent="0.25">
      <c r="A5958" s="1">
        <v>44136</v>
      </c>
      <c r="B5958" t="s">
        <v>156</v>
      </c>
      <c r="C5958" t="s">
        <v>11</v>
      </c>
      <c r="D5958">
        <v>165</v>
      </c>
      <c r="E5958">
        <v>156</v>
      </c>
      <c r="F5958">
        <v>9</v>
      </c>
      <c r="G5958">
        <v>5.7692307692307702E-2</v>
      </c>
      <c r="H5958" t="s">
        <v>82</v>
      </c>
    </row>
    <row r="5959" spans="1:8" x14ac:dyDescent="0.25">
      <c r="A5959" s="1">
        <v>44136</v>
      </c>
      <c r="B5959" t="s">
        <v>156</v>
      </c>
      <c r="C5959" t="s">
        <v>12</v>
      </c>
      <c r="D5959">
        <v>175</v>
      </c>
      <c r="E5959">
        <v>192</v>
      </c>
      <c r="F5959">
        <v>-17</v>
      </c>
      <c r="G5959">
        <v>-8.8541666666666699E-2</v>
      </c>
      <c r="H5959" t="s">
        <v>82</v>
      </c>
    </row>
    <row r="5960" spans="1:8" x14ac:dyDescent="0.25">
      <c r="A5960" s="1">
        <v>44136</v>
      </c>
      <c r="B5960" t="s">
        <v>156</v>
      </c>
      <c r="C5960" t="s">
        <v>13</v>
      </c>
      <c r="D5960">
        <v>227</v>
      </c>
      <c r="E5960">
        <v>167</v>
      </c>
      <c r="F5960">
        <v>60</v>
      </c>
      <c r="G5960">
        <v>0.359281437125749</v>
      </c>
      <c r="H5960" t="s">
        <v>82</v>
      </c>
    </row>
    <row r="5961" spans="1:8" x14ac:dyDescent="0.25">
      <c r="A5961" s="1">
        <v>44136</v>
      </c>
      <c r="B5961" t="s">
        <v>93</v>
      </c>
      <c r="C5961" t="s">
        <v>9</v>
      </c>
      <c r="D5961">
        <v>34</v>
      </c>
      <c r="E5961">
        <v>47</v>
      </c>
      <c r="F5961">
        <v>-13</v>
      </c>
      <c r="G5961">
        <v>-0.27659574468085102</v>
      </c>
      <c r="H5961" t="s">
        <v>82</v>
      </c>
    </row>
    <row r="5962" spans="1:8" x14ac:dyDescent="0.25">
      <c r="A5962" s="1">
        <v>44136</v>
      </c>
      <c r="B5962" t="s">
        <v>93</v>
      </c>
      <c r="C5962" t="s">
        <v>10</v>
      </c>
      <c r="D5962">
        <v>130</v>
      </c>
      <c r="E5962">
        <v>172</v>
      </c>
      <c r="F5962">
        <v>-42</v>
      </c>
      <c r="G5962">
        <v>-0.24418604651162801</v>
      </c>
      <c r="H5962" t="s">
        <v>82</v>
      </c>
    </row>
    <row r="5963" spans="1:8" x14ac:dyDescent="0.25">
      <c r="A5963" s="1">
        <v>44136</v>
      </c>
      <c r="B5963" t="s">
        <v>93</v>
      </c>
      <c r="C5963" t="s">
        <v>11</v>
      </c>
      <c r="D5963">
        <v>191</v>
      </c>
      <c r="E5963">
        <v>179</v>
      </c>
      <c r="F5963">
        <v>12</v>
      </c>
      <c r="G5963">
        <v>6.7039106145251395E-2</v>
      </c>
      <c r="H5963" t="s">
        <v>82</v>
      </c>
    </row>
    <row r="5964" spans="1:8" x14ac:dyDescent="0.25">
      <c r="A5964" s="1">
        <v>44136</v>
      </c>
      <c r="B5964" t="s">
        <v>93</v>
      </c>
      <c r="C5964" t="s">
        <v>12</v>
      </c>
      <c r="D5964">
        <v>257</v>
      </c>
      <c r="E5964">
        <v>276</v>
      </c>
      <c r="F5964">
        <v>-19</v>
      </c>
      <c r="G5964">
        <v>-6.88405797101449E-2</v>
      </c>
      <c r="H5964" t="s">
        <v>82</v>
      </c>
    </row>
    <row r="5965" spans="1:8" x14ac:dyDescent="0.25">
      <c r="A5965" s="1">
        <v>44136</v>
      </c>
      <c r="B5965" t="s">
        <v>93</v>
      </c>
      <c r="C5965" t="s">
        <v>13</v>
      </c>
      <c r="D5965">
        <v>375</v>
      </c>
      <c r="E5965">
        <v>276</v>
      </c>
      <c r="F5965">
        <v>99</v>
      </c>
      <c r="G5965">
        <v>0.35869565217391303</v>
      </c>
      <c r="H5965" t="s">
        <v>82</v>
      </c>
    </row>
    <row r="5966" spans="1:8" x14ac:dyDescent="0.25">
      <c r="A5966" s="1">
        <v>44136</v>
      </c>
      <c r="B5966" t="s">
        <v>157</v>
      </c>
      <c r="C5966" t="s">
        <v>9</v>
      </c>
      <c r="D5966">
        <v>77</v>
      </c>
      <c r="E5966">
        <v>84</v>
      </c>
      <c r="F5966">
        <v>-7</v>
      </c>
      <c r="G5966">
        <v>-8.3333333333333301E-2</v>
      </c>
      <c r="H5966" t="s">
        <v>82</v>
      </c>
    </row>
    <row r="5967" spans="1:8" x14ac:dyDescent="0.25">
      <c r="A5967" s="1">
        <v>44136</v>
      </c>
      <c r="B5967" t="s">
        <v>157</v>
      </c>
      <c r="C5967" t="s">
        <v>10</v>
      </c>
      <c r="D5967">
        <v>17</v>
      </c>
      <c r="E5967">
        <v>17</v>
      </c>
      <c r="F5967">
        <v>0</v>
      </c>
      <c r="G5967">
        <v>0</v>
      </c>
      <c r="H5967" t="s">
        <v>82</v>
      </c>
    </row>
    <row r="5968" spans="1:8" x14ac:dyDescent="0.25">
      <c r="A5968" s="1">
        <v>44136</v>
      </c>
      <c r="B5968" t="s">
        <v>157</v>
      </c>
      <c r="C5968" t="s">
        <v>11</v>
      </c>
      <c r="D5968">
        <v>66</v>
      </c>
      <c r="E5968">
        <v>94</v>
      </c>
      <c r="F5968">
        <v>-28</v>
      </c>
      <c r="G5968">
        <v>-0.29787234042553201</v>
      </c>
      <c r="H5968" t="s">
        <v>82</v>
      </c>
    </row>
    <row r="5969" spans="1:8" x14ac:dyDescent="0.25">
      <c r="A5969" s="1">
        <v>44136</v>
      </c>
      <c r="B5969" t="s">
        <v>157</v>
      </c>
      <c r="C5969" t="s">
        <v>12</v>
      </c>
      <c r="D5969">
        <v>67</v>
      </c>
      <c r="E5969">
        <v>57</v>
      </c>
      <c r="F5969">
        <v>10</v>
      </c>
      <c r="G5969">
        <v>0.175438596491228</v>
      </c>
      <c r="H5969" t="s">
        <v>82</v>
      </c>
    </row>
    <row r="5970" spans="1:8" x14ac:dyDescent="0.25">
      <c r="A5970" s="1">
        <v>44136</v>
      </c>
      <c r="B5970" t="s">
        <v>157</v>
      </c>
      <c r="C5970" t="s">
        <v>13</v>
      </c>
      <c r="D5970">
        <v>205</v>
      </c>
      <c r="E5970">
        <v>141</v>
      </c>
      <c r="F5970">
        <v>64</v>
      </c>
      <c r="G5970">
        <v>0.45390070921985798</v>
      </c>
      <c r="H5970" t="s">
        <v>82</v>
      </c>
    </row>
    <row r="5971" spans="1:8" x14ac:dyDescent="0.25">
      <c r="A5971" s="1">
        <v>44136</v>
      </c>
      <c r="B5971" t="s">
        <v>158</v>
      </c>
      <c r="C5971" t="s">
        <v>9</v>
      </c>
      <c r="D5971">
        <v>47</v>
      </c>
      <c r="E5971">
        <v>35</v>
      </c>
      <c r="F5971">
        <v>12</v>
      </c>
      <c r="G5971">
        <v>0.34285714285714303</v>
      </c>
      <c r="H5971" t="s">
        <v>82</v>
      </c>
    </row>
    <row r="5972" spans="1:8" x14ac:dyDescent="0.25">
      <c r="A5972" s="1">
        <v>44136</v>
      </c>
      <c r="B5972" t="s">
        <v>158</v>
      </c>
      <c r="C5972" t="s">
        <v>10</v>
      </c>
      <c r="D5972">
        <v>52</v>
      </c>
      <c r="E5972">
        <v>57</v>
      </c>
      <c r="F5972">
        <v>-5</v>
      </c>
      <c r="G5972">
        <v>-8.7719298245614002E-2</v>
      </c>
      <c r="H5972" t="s">
        <v>82</v>
      </c>
    </row>
    <row r="5973" spans="1:8" x14ac:dyDescent="0.25">
      <c r="A5973" s="1">
        <v>44136</v>
      </c>
      <c r="B5973" t="s">
        <v>158</v>
      </c>
      <c r="C5973" t="s">
        <v>11</v>
      </c>
      <c r="D5973">
        <v>58</v>
      </c>
      <c r="E5973">
        <v>63</v>
      </c>
      <c r="F5973">
        <v>-5</v>
      </c>
      <c r="G5973">
        <v>-7.9365079365079402E-2</v>
      </c>
      <c r="H5973" t="s">
        <v>82</v>
      </c>
    </row>
    <row r="5974" spans="1:8" x14ac:dyDescent="0.25">
      <c r="A5974" s="1">
        <v>44136</v>
      </c>
      <c r="B5974" t="s">
        <v>158</v>
      </c>
      <c r="C5974" t="s">
        <v>12</v>
      </c>
      <c r="D5974">
        <v>193</v>
      </c>
      <c r="E5974">
        <v>206</v>
      </c>
      <c r="F5974">
        <v>-13</v>
      </c>
      <c r="G5974">
        <v>-6.3106796116504896E-2</v>
      </c>
      <c r="H5974" t="s">
        <v>82</v>
      </c>
    </row>
    <row r="5975" spans="1:8" x14ac:dyDescent="0.25">
      <c r="A5975" s="1">
        <v>44136</v>
      </c>
      <c r="B5975" t="s">
        <v>158</v>
      </c>
      <c r="C5975" t="s">
        <v>13</v>
      </c>
      <c r="D5975">
        <v>355</v>
      </c>
      <c r="E5975">
        <v>339</v>
      </c>
      <c r="F5975">
        <v>16</v>
      </c>
      <c r="G5975">
        <v>4.71976401179941E-2</v>
      </c>
      <c r="H5975" t="s">
        <v>82</v>
      </c>
    </row>
    <row r="5976" spans="1:8" x14ac:dyDescent="0.25">
      <c r="A5976" s="1">
        <v>44136</v>
      </c>
      <c r="B5976" t="s">
        <v>94</v>
      </c>
      <c r="C5976" t="s">
        <v>9</v>
      </c>
      <c r="D5976">
        <v>753</v>
      </c>
      <c r="E5976">
        <v>998</v>
      </c>
      <c r="F5976">
        <v>-245</v>
      </c>
      <c r="G5976">
        <v>-0.24549098196392799</v>
      </c>
      <c r="H5976" t="s">
        <v>82</v>
      </c>
    </row>
    <row r="5977" spans="1:8" x14ac:dyDescent="0.25">
      <c r="A5977" s="1">
        <v>44136</v>
      </c>
      <c r="B5977" t="s">
        <v>94</v>
      </c>
      <c r="C5977" t="s">
        <v>10</v>
      </c>
      <c r="D5977">
        <v>351</v>
      </c>
      <c r="E5977">
        <v>372</v>
      </c>
      <c r="F5977">
        <v>-21</v>
      </c>
      <c r="G5977">
        <v>-5.6451612903225798E-2</v>
      </c>
      <c r="H5977" t="s">
        <v>82</v>
      </c>
    </row>
    <row r="5978" spans="1:8" x14ac:dyDescent="0.25">
      <c r="A5978" s="1">
        <v>44136</v>
      </c>
      <c r="B5978" t="s">
        <v>94</v>
      </c>
      <c r="C5978" t="s">
        <v>11</v>
      </c>
      <c r="D5978">
        <v>634</v>
      </c>
      <c r="E5978">
        <v>753</v>
      </c>
      <c r="F5978">
        <v>-119</v>
      </c>
      <c r="G5978">
        <v>-0.158034528552457</v>
      </c>
      <c r="H5978" t="s">
        <v>82</v>
      </c>
    </row>
    <row r="5979" spans="1:8" x14ac:dyDescent="0.25">
      <c r="A5979" s="1">
        <v>44136</v>
      </c>
      <c r="B5979" t="s">
        <v>94</v>
      </c>
      <c r="C5979" t="s">
        <v>12</v>
      </c>
      <c r="D5979">
        <v>418</v>
      </c>
      <c r="E5979">
        <v>473</v>
      </c>
      <c r="F5979">
        <v>-55</v>
      </c>
      <c r="G5979">
        <v>-0.116279069767442</v>
      </c>
      <c r="H5979" t="s">
        <v>82</v>
      </c>
    </row>
    <row r="5980" spans="1:8" x14ac:dyDescent="0.25">
      <c r="A5980" s="1">
        <v>44136</v>
      </c>
      <c r="B5980" t="s">
        <v>94</v>
      </c>
      <c r="C5980" t="s">
        <v>13</v>
      </c>
      <c r="D5980">
        <v>1026</v>
      </c>
      <c r="E5980">
        <v>974</v>
      </c>
      <c r="F5980">
        <v>52</v>
      </c>
      <c r="G5980">
        <v>5.3388090349076003E-2</v>
      </c>
      <c r="H5980" t="s">
        <v>82</v>
      </c>
    </row>
    <row r="5981" spans="1:8" x14ac:dyDescent="0.25">
      <c r="A5981" s="1">
        <v>44136</v>
      </c>
      <c r="B5981" t="s">
        <v>159</v>
      </c>
      <c r="C5981" t="s">
        <v>9</v>
      </c>
      <c r="D5981">
        <v>18</v>
      </c>
      <c r="E5981">
        <v>27</v>
      </c>
      <c r="F5981">
        <v>-9</v>
      </c>
      <c r="G5981">
        <v>-0.33333333333333298</v>
      </c>
      <c r="H5981" t="s">
        <v>82</v>
      </c>
    </row>
    <row r="5982" spans="1:8" x14ac:dyDescent="0.25">
      <c r="A5982" s="1">
        <v>44136</v>
      </c>
      <c r="B5982" t="s">
        <v>159</v>
      </c>
      <c r="C5982" t="s">
        <v>10</v>
      </c>
      <c r="D5982">
        <v>48</v>
      </c>
      <c r="E5982">
        <v>62</v>
      </c>
      <c r="F5982">
        <v>-14</v>
      </c>
      <c r="G5982">
        <v>-0.225806451612903</v>
      </c>
      <c r="H5982" t="s">
        <v>82</v>
      </c>
    </row>
    <row r="5983" spans="1:8" x14ac:dyDescent="0.25">
      <c r="A5983" s="1">
        <v>44136</v>
      </c>
      <c r="B5983" t="s">
        <v>159</v>
      </c>
      <c r="C5983" t="s">
        <v>11</v>
      </c>
      <c r="D5983">
        <v>26</v>
      </c>
      <c r="E5983">
        <v>23</v>
      </c>
      <c r="F5983">
        <v>3</v>
      </c>
      <c r="G5983">
        <v>0.13043478260869601</v>
      </c>
      <c r="H5983" t="s">
        <v>82</v>
      </c>
    </row>
    <row r="5984" spans="1:8" x14ac:dyDescent="0.25">
      <c r="A5984" s="1">
        <v>44136</v>
      </c>
      <c r="B5984" t="s">
        <v>159</v>
      </c>
      <c r="C5984" t="s">
        <v>12</v>
      </c>
      <c r="D5984">
        <v>82</v>
      </c>
      <c r="E5984">
        <v>84</v>
      </c>
      <c r="F5984">
        <v>-2</v>
      </c>
      <c r="G5984">
        <v>-2.3809523809523801E-2</v>
      </c>
      <c r="H5984" t="s">
        <v>82</v>
      </c>
    </row>
    <row r="5985" spans="1:8" x14ac:dyDescent="0.25">
      <c r="A5985" s="1">
        <v>44136</v>
      </c>
      <c r="B5985" t="s">
        <v>159</v>
      </c>
      <c r="C5985" t="s">
        <v>13</v>
      </c>
      <c r="D5985">
        <v>148</v>
      </c>
      <c r="E5985">
        <v>109</v>
      </c>
      <c r="F5985">
        <v>39</v>
      </c>
      <c r="G5985">
        <v>0.35779816513761498</v>
      </c>
      <c r="H5985" t="s">
        <v>82</v>
      </c>
    </row>
    <row r="5986" spans="1:8" x14ac:dyDescent="0.25">
      <c r="A5986" s="1">
        <v>44136</v>
      </c>
      <c r="B5986" t="s">
        <v>95</v>
      </c>
      <c r="C5986" t="s">
        <v>9</v>
      </c>
      <c r="D5986">
        <v>47</v>
      </c>
      <c r="E5986">
        <v>35</v>
      </c>
      <c r="F5986">
        <v>12</v>
      </c>
      <c r="G5986">
        <v>0.34285714285714303</v>
      </c>
      <c r="H5986" t="s">
        <v>82</v>
      </c>
    </row>
    <row r="5987" spans="1:8" x14ac:dyDescent="0.25">
      <c r="A5987" s="1">
        <v>44136</v>
      </c>
      <c r="B5987" t="s">
        <v>95</v>
      </c>
      <c r="C5987" t="s">
        <v>10</v>
      </c>
      <c r="D5987">
        <v>52</v>
      </c>
      <c r="E5987">
        <v>57</v>
      </c>
      <c r="F5987">
        <v>-5</v>
      </c>
      <c r="G5987">
        <v>-8.7719298245614002E-2</v>
      </c>
      <c r="H5987" t="s">
        <v>82</v>
      </c>
    </row>
    <row r="5988" spans="1:8" x14ac:dyDescent="0.25">
      <c r="A5988" s="1">
        <v>44136</v>
      </c>
      <c r="B5988" t="s">
        <v>95</v>
      </c>
      <c r="C5988" t="s">
        <v>11</v>
      </c>
      <c r="D5988">
        <v>58</v>
      </c>
      <c r="E5988">
        <v>63</v>
      </c>
      <c r="F5988">
        <v>-5</v>
      </c>
      <c r="G5988">
        <v>-7.9365079365079402E-2</v>
      </c>
      <c r="H5988" t="s">
        <v>82</v>
      </c>
    </row>
    <row r="5989" spans="1:8" x14ac:dyDescent="0.25">
      <c r="A5989" s="1">
        <v>44136</v>
      </c>
      <c r="B5989" t="s">
        <v>95</v>
      </c>
      <c r="C5989" t="s">
        <v>12</v>
      </c>
      <c r="D5989">
        <v>193</v>
      </c>
      <c r="E5989">
        <v>206</v>
      </c>
      <c r="F5989">
        <v>-13</v>
      </c>
      <c r="G5989">
        <v>-6.3106796116504896E-2</v>
      </c>
      <c r="H5989" t="s">
        <v>82</v>
      </c>
    </row>
    <row r="5990" spans="1:8" x14ac:dyDescent="0.25">
      <c r="A5990" s="1">
        <v>44136</v>
      </c>
      <c r="B5990" t="s">
        <v>95</v>
      </c>
      <c r="C5990" t="s">
        <v>13</v>
      </c>
      <c r="D5990">
        <v>355</v>
      </c>
      <c r="E5990">
        <v>339</v>
      </c>
      <c r="F5990">
        <v>16</v>
      </c>
      <c r="G5990">
        <v>4.71976401179941E-2</v>
      </c>
      <c r="H5990" t="s">
        <v>82</v>
      </c>
    </row>
    <row r="5991" spans="1:8" x14ac:dyDescent="0.25">
      <c r="A5991" s="1">
        <v>44136</v>
      </c>
      <c r="B5991" t="s">
        <v>96</v>
      </c>
      <c r="C5991" t="s">
        <v>9</v>
      </c>
      <c r="D5991">
        <v>397</v>
      </c>
      <c r="E5991">
        <v>379</v>
      </c>
      <c r="F5991">
        <v>18</v>
      </c>
      <c r="G5991">
        <v>4.7493403693931402E-2</v>
      </c>
      <c r="H5991" t="s">
        <v>82</v>
      </c>
    </row>
    <row r="5992" spans="1:8" x14ac:dyDescent="0.25">
      <c r="A5992" s="1">
        <v>44136</v>
      </c>
      <c r="B5992" t="s">
        <v>96</v>
      </c>
      <c r="C5992" t="s">
        <v>10</v>
      </c>
      <c r="D5992">
        <v>166</v>
      </c>
      <c r="E5992">
        <v>156</v>
      </c>
      <c r="F5992">
        <v>10</v>
      </c>
      <c r="G5992">
        <v>6.4102564102564097E-2</v>
      </c>
      <c r="H5992" t="s">
        <v>82</v>
      </c>
    </row>
    <row r="5993" spans="1:8" x14ac:dyDescent="0.25">
      <c r="A5993" s="1">
        <v>44136</v>
      </c>
      <c r="B5993" t="s">
        <v>96</v>
      </c>
      <c r="C5993" t="s">
        <v>11</v>
      </c>
      <c r="D5993">
        <v>134</v>
      </c>
      <c r="E5993">
        <v>143</v>
      </c>
      <c r="F5993">
        <v>-9</v>
      </c>
      <c r="G5993">
        <v>-6.2937062937062901E-2</v>
      </c>
      <c r="H5993" t="s">
        <v>82</v>
      </c>
    </row>
    <row r="5994" spans="1:8" x14ac:dyDescent="0.25">
      <c r="A5994" s="1">
        <v>44136</v>
      </c>
      <c r="B5994" t="s">
        <v>96</v>
      </c>
      <c r="C5994" t="s">
        <v>12</v>
      </c>
      <c r="D5994">
        <v>80</v>
      </c>
      <c r="E5994">
        <v>87</v>
      </c>
      <c r="F5994">
        <v>-7</v>
      </c>
      <c r="G5994">
        <v>-8.04597701149425E-2</v>
      </c>
      <c r="H5994" t="s">
        <v>82</v>
      </c>
    </row>
    <row r="5995" spans="1:8" x14ac:dyDescent="0.25">
      <c r="A5995" s="1">
        <v>44136</v>
      </c>
      <c r="B5995" t="s">
        <v>96</v>
      </c>
      <c r="C5995" t="s">
        <v>13</v>
      </c>
      <c r="D5995">
        <v>725</v>
      </c>
      <c r="E5995">
        <v>658</v>
      </c>
      <c r="F5995">
        <v>67</v>
      </c>
      <c r="G5995">
        <v>0.101823708206687</v>
      </c>
      <c r="H5995" t="s">
        <v>82</v>
      </c>
    </row>
    <row r="5996" spans="1:8" x14ac:dyDescent="0.25">
      <c r="A5996" s="1">
        <v>44136</v>
      </c>
      <c r="B5996" t="s">
        <v>161</v>
      </c>
      <c r="C5996" t="s">
        <v>9</v>
      </c>
      <c r="D5996">
        <v>274</v>
      </c>
      <c r="E5996">
        <v>388</v>
      </c>
      <c r="F5996">
        <v>-114</v>
      </c>
      <c r="G5996">
        <v>-0.29381443298969101</v>
      </c>
      <c r="H5996" t="s">
        <v>82</v>
      </c>
    </row>
    <row r="5997" spans="1:8" x14ac:dyDescent="0.25">
      <c r="A5997" s="1">
        <v>44136</v>
      </c>
      <c r="B5997" t="s">
        <v>161</v>
      </c>
      <c r="C5997" t="s">
        <v>10</v>
      </c>
      <c r="D5997">
        <v>32</v>
      </c>
      <c r="E5997">
        <v>30</v>
      </c>
      <c r="F5997">
        <v>2</v>
      </c>
      <c r="G5997">
        <v>6.6666666666666693E-2</v>
      </c>
      <c r="H5997" t="s">
        <v>82</v>
      </c>
    </row>
    <row r="5998" spans="1:8" x14ac:dyDescent="0.25">
      <c r="A5998" s="1">
        <v>44136</v>
      </c>
      <c r="B5998" t="s">
        <v>161</v>
      </c>
      <c r="C5998" t="s">
        <v>11</v>
      </c>
      <c r="D5998">
        <v>57</v>
      </c>
      <c r="E5998">
        <v>51</v>
      </c>
      <c r="F5998">
        <v>6</v>
      </c>
      <c r="G5998">
        <v>0.11764705882352899</v>
      </c>
      <c r="H5998" t="s">
        <v>82</v>
      </c>
    </row>
    <row r="5999" spans="1:8" x14ac:dyDescent="0.25">
      <c r="A5999" s="1">
        <v>44136</v>
      </c>
      <c r="B5999" t="s">
        <v>161</v>
      </c>
      <c r="C5999" t="s">
        <v>12</v>
      </c>
      <c r="D5999">
        <v>25</v>
      </c>
      <c r="E5999">
        <v>34</v>
      </c>
      <c r="F5999">
        <v>-9</v>
      </c>
      <c r="G5999">
        <v>-0.26470588235294101</v>
      </c>
      <c r="H5999" t="s">
        <v>82</v>
      </c>
    </row>
    <row r="6000" spans="1:8" x14ac:dyDescent="0.25">
      <c r="A6000" s="1">
        <v>44136</v>
      </c>
      <c r="B6000" t="s">
        <v>161</v>
      </c>
      <c r="C6000" t="s">
        <v>13</v>
      </c>
      <c r="D6000">
        <v>225</v>
      </c>
      <c r="E6000">
        <v>114</v>
      </c>
      <c r="F6000">
        <v>111</v>
      </c>
      <c r="G6000">
        <v>0.97368421052631604</v>
      </c>
      <c r="H6000" t="s">
        <v>82</v>
      </c>
    </row>
    <row r="6001" spans="1:8" x14ac:dyDescent="0.25">
      <c r="A6001" s="1">
        <v>44166</v>
      </c>
      <c r="B6001" t="s">
        <v>80</v>
      </c>
      <c r="C6001" t="s">
        <v>9</v>
      </c>
      <c r="D6001">
        <v>4300</v>
      </c>
      <c r="E6001">
        <v>4794.3</v>
      </c>
      <c r="F6001">
        <v>-494.3</v>
      </c>
      <c r="G6001">
        <v>-0.10310159981644899</v>
      </c>
      <c r="H6001" t="s">
        <v>82</v>
      </c>
    </row>
    <row r="6002" spans="1:8" x14ac:dyDescent="0.25">
      <c r="A6002" s="1">
        <v>44166</v>
      </c>
      <c r="B6002" t="s">
        <v>80</v>
      </c>
      <c r="C6002" t="s">
        <v>10</v>
      </c>
      <c r="D6002">
        <v>2890</v>
      </c>
      <c r="E6002">
        <v>3099.6</v>
      </c>
      <c r="F6002">
        <v>-209.6</v>
      </c>
      <c r="G6002">
        <v>-6.7621628597238304E-2</v>
      </c>
      <c r="H6002" t="s">
        <v>82</v>
      </c>
    </row>
    <row r="6003" spans="1:8" x14ac:dyDescent="0.25">
      <c r="A6003" s="1">
        <v>44166</v>
      </c>
      <c r="B6003" t="s">
        <v>80</v>
      </c>
      <c r="C6003" t="s">
        <v>11</v>
      </c>
      <c r="D6003">
        <v>2788</v>
      </c>
      <c r="E6003">
        <v>3227.7</v>
      </c>
      <c r="F6003">
        <v>-439.7</v>
      </c>
      <c r="G6003">
        <v>-0.13622703473061301</v>
      </c>
      <c r="H6003" t="s">
        <v>82</v>
      </c>
    </row>
    <row r="6004" spans="1:8" x14ac:dyDescent="0.25">
      <c r="A6004" s="1">
        <v>44166</v>
      </c>
      <c r="B6004" t="s">
        <v>80</v>
      </c>
      <c r="C6004" t="s">
        <v>12</v>
      </c>
      <c r="D6004">
        <v>3000</v>
      </c>
      <c r="E6004">
        <v>3022.95</v>
      </c>
      <c r="F6004">
        <v>-22.950000000000301</v>
      </c>
      <c r="G6004">
        <v>-7.59192179824353E-3</v>
      </c>
      <c r="H6004" t="s">
        <v>82</v>
      </c>
    </row>
    <row r="6005" spans="1:8" x14ac:dyDescent="0.25">
      <c r="A6005" s="1">
        <v>44166</v>
      </c>
      <c r="B6005" t="s">
        <v>80</v>
      </c>
      <c r="C6005" t="s">
        <v>13</v>
      </c>
      <c r="D6005">
        <v>5912</v>
      </c>
      <c r="E6005">
        <v>5288.85</v>
      </c>
      <c r="F6005">
        <v>623.15</v>
      </c>
      <c r="G6005">
        <v>0.11782334533972399</v>
      </c>
      <c r="H6005" t="s">
        <v>82</v>
      </c>
    </row>
    <row r="6006" spans="1:8" x14ac:dyDescent="0.25">
      <c r="A6006" s="1">
        <v>44166</v>
      </c>
      <c r="B6006" t="s">
        <v>145</v>
      </c>
      <c r="C6006" t="s">
        <v>9</v>
      </c>
      <c r="D6006">
        <v>172</v>
      </c>
      <c r="E6006">
        <v>192.15</v>
      </c>
      <c r="F6006">
        <v>-20.149999999999999</v>
      </c>
      <c r="G6006">
        <v>-0.104865990111892</v>
      </c>
      <c r="H6006" t="s">
        <v>82</v>
      </c>
    </row>
    <row r="6007" spans="1:8" x14ac:dyDescent="0.25">
      <c r="A6007" s="1">
        <v>44166</v>
      </c>
      <c r="B6007" t="s">
        <v>145</v>
      </c>
      <c r="C6007" t="s">
        <v>10</v>
      </c>
      <c r="D6007">
        <v>159</v>
      </c>
      <c r="E6007">
        <v>152.25</v>
      </c>
      <c r="F6007">
        <v>6.75</v>
      </c>
      <c r="G6007">
        <v>4.4334975369458102E-2</v>
      </c>
      <c r="H6007" t="s">
        <v>82</v>
      </c>
    </row>
    <row r="6008" spans="1:8" x14ac:dyDescent="0.25">
      <c r="A6008" s="1">
        <v>44166</v>
      </c>
      <c r="B6008" t="s">
        <v>145</v>
      </c>
      <c r="C6008" t="s">
        <v>11</v>
      </c>
      <c r="D6008">
        <v>50</v>
      </c>
      <c r="E6008">
        <v>50.4</v>
      </c>
      <c r="F6008">
        <v>-0.40000000000000602</v>
      </c>
      <c r="G6008">
        <v>-7.9365079365080506E-3</v>
      </c>
      <c r="H6008" t="s">
        <v>82</v>
      </c>
    </row>
    <row r="6009" spans="1:8" x14ac:dyDescent="0.25">
      <c r="A6009" s="1">
        <v>44166</v>
      </c>
      <c r="B6009" t="s">
        <v>145</v>
      </c>
      <c r="C6009" t="s">
        <v>12</v>
      </c>
      <c r="D6009">
        <v>29</v>
      </c>
      <c r="E6009">
        <v>24.15</v>
      </c>
      <c r="F6009">
        <v>4.8499999999999996</v>
      </c>
      <c r="G6009">
        <v>0.20082815734989601</v>
      </c>
      <c r="H6009" t="s">
        <v>82</v>
      </c>
    </row>
    <row r="6010" spans="1:8" x14ac:dyDescent="0.25">
      <c r="A6010" s="1">
        <v>44166</v>
      </c>
      <c r="B6010" t="s">
        <v>145</v>
      </c>
      <c r="C6010" t="s">
        <v>13</v>
      </c>
      <c r="D6010">
        <v>357</v>
      </c>
      <c r="E6010">
        <v>400.05</v>
      </c>
      <c r="F6010">
        <v>-43.05</v>
      </c>
      <c r="G6010">
        <v>-0.10761154855643</v>
      </c>
      <c r="H6010" t="s">
        <v>82</v>
      </c>
    </row>
    <row r="6011" spans="1:8" x14ac:dyDescent="0.25">
      <c r="A6011" s="1">
        <v>44166</v>
      </c>
      <c r="B6011" t="s">
        <v>85</v>
      </c>
      <c r="C6011" t="s">
        <v>9</v>
      </c>
      <c r="D6011">
        <v>1010</v>
      </c>
      <c r="E6011">
        <v>1183.3499999999999</v>
      </c>
      <c r="F6011">
        <v>-173.35</v>
      </c>
      <c r="G6011">
        <v>-0.146490894494444</v>
      </c>
      <c r="H6011" t="s">
        <v>82</v>
      </c>
    </row>
    <row r="6012" spans="1:8" x14ac:dyDescent="0.25">
      <c r="A6012" s="1">
        <v>44166</v>
      </c>
      <c r="B6012" t="s">
        <v>85</v>
      </c>
      <c r="C6012" t="s">
        <v>10</v>
      </c>
      <c r="D6012">
        <v>1037</v>
      </c>
      <c r="E6012">
        <v>1118.25</v>
      </c>
      <c r="F6012">
        <v>-81.25</v>
      </c>
      <c r="G6012">
        <v>-7.2658171249720502E-2</v>
      </c>
      <c r="H6012" t="s">
        <v>82</v>
      </c>
    </row>
    <row r="6013" spans="1:8" x14ac:dyDescent="0.25">
      <c r="A6013" s="1">
        <v>44166</v>
      </c>
      <c r="B6013" t="s">
        <v>85</v>
      </c>
      <c r="C6013" t="s">
        <v>11</v>
      </c>
      <c r="D6013">
        <v>236</v>
      </c>
      <c r="E6013">
        <v>294</v>
      </c>
      <c r="F6013">
        <v>-58</v>
      </c>
      <c r="G6013">
        <v>-0.19727891156462601</v>
      </c>
      <c r="H6013" t="s">
        <v>82</v>
      </c>
    </row>
    <row r="6014" spans="1:8" x14ac:dyDescent="0.25">
      <c r="A6014" s="1">
        <v>44166</v>
      </c>
      <c r="B6014" t="s">
        <v>85</v>
      </c>
      <c r="C6014" t="s">
        <v>12</v>
      </c>
      <c r="D6014">
        <v>123</v>
      </c>
      <c r="E6014">
        <v>109.2</v>
      </c>
      <c r="F6014">
        <v>13.8</v>
      </c>
      <c r="G6014">
        <v>0.12637362637362601</v>
      </c>
      <c r="H6014" t="s">
        <v>82</v>
      </c>
    </row>
    <row r="6015" spans="1:8" x14ac:dyDescent="0.25">
      <c r="A6015" s="1">
        <v>44166</v>
      </c>
      <c r="B6015" t="s">
        <v>85</v>
      </c>
      <c r="C6015" t="s">
        <v>13</v>
      </c>
      <c r="D6015">
        <v>1006</v>
      </c>
      <c r="E6015">
        <v>787.5</v>
      </c>
      <c r="F6015">
        <v>218.5</v>
      </c>
      <c r="G6015">
        <v>0.27746031746031702</v>
      </c>
      <c r="H6015" t="s">
        <v>82</v>
      </c>
    </row>
    <row r="6016" spans="1:8" x14ac:dyDescent="0.25">
      <c r="A6016" s="1">
        <v>44166</v>
      </c>
      <c r="B6016" t="s">
        <v>86</v>
      </c>
      <c r="C6016" t="s">
        <v>9</v>
      </c>
      <c r="D6016">
        <v>520</v>
      </c>
      <c r="E6016">
        <v>513.45000000000005</v>
      </c>
      <c r="F6016">
        <v>6.5499999999999501</v>
      </c>
      <c r="G6016">
        <v>1.27568409776998E-2</v>
      </c>
      <c r="H6016" t="s">
        <v>82</v>
      </c>
    </row>
    <row r="6017" spans="1:8" x14ac:dyDescent="0.25">
      <c r="A6017" s="1">
        <v>44166</v>
      </c>
      <c r="B6017" t="s">
        <v>86</v>
      </c>
      <c r="C6017" t="s">
        <v>10</v>
      </c>
      <c r="D6017">
        <v>578</v>
      </c>
      <c r="E6017">
        <v>636.29999999999995</v>
      </c>
      <c r="F6017">
        <v>-58.300000000000097</v>
      </c>
      <c r="G6017">
        <v>-9.16234480590917E-2</v>
      </c>
      <c r="H6017" t="s">
        <v>82</v>
      </c>
    </row>
    <row r="6018" spans="1:8" x14ac:dyDescent="0.25">
      <c r="A6018" s="1">
        <v>44166</v>
      </c>
      <c r="B6018" t="s">
        <v>86</v>
      </c>
      <c r="C6018" t="s">
        <v>11</v>
      </c>
      <c r="D6018">
        <v>747</v>
      </c>
      <c r="E6018">
        <v>795.9</v>
      </c>
      <c r="F6018">
        <v>-48.9</v>
      </c>
      <c r="G6018">
        <v>-6.1439879381831902E-2</v>
      </c>
      <c r="H6018" t="s">
        <v>82</v>
      </c>
    </row>
    <row r="6019" spans="1:8" x14ac:dyDescent="0.25">
      <c r="A6019" s="1">
        <v>44166</v>
      </c>
      <c r="B6019" t="s">
        <v>86</v>
      </c>
      <c r="C6019" t="s">
        <v>12</v>
      </c>
      <c r="D6019">
        <v>372</v>
      </c>
      <c r="E6019">
        <v>438.9</v>
      </c>
      <c r="F6019">
        <v>-66.900000000000006</v>
      </c>
      <c r="G6019">
        <v>-0.15242652084757399</v>
      </c>
      <c r="H6019" t="s">
        <v>82</v>
      </c>
    </row>
    <row r="6020" spans="1:8" x14ac:dyDescent="0.25">
      <c r="A6020" s="1">
        <v>44166</v>
      </c>
      <c r="B6020" t="s">
        <v>86</v>
      </c>
      <c r="C6020" t="s">
        <v>13</v>
      </c>
      <c r="D6020">
        <v>727</v>
      </c>
      <c r="E6020">
        <v>515.54999999999995</v>
      </c>
      <c r="F6020">
        <v>211.45</v>
      </c>
      <c r="G6020">
        <v>0.41014450586751999</v>
      </c>
      <c r="H6020" t="s">
        <v>82</v>
      </c>
    </row>
    <row r="6021" spans="1:8" x14ac:dyDescent="0.25">
      <c r="A6021" s="1">
        <v>44166</v>
      </c>
      <c r="B6021" t="s">
        <v>88</v>
      </c>
      <c r="C6021" t="s">
        <v>9</v>
      </c>
      <c r="D6021">
        <v>366</v>
      </c>
      <c r="E6021">
        <v>426.3</v>
      </c>
      <c r="F6021">
        <v>-60.3</v>
      </c>
      <c r="G6021">
        <v>-0.14144968332160501</v>
      </c>
      <c r="H6021" t="s">
        <v>82</v>
      </c>
    </row>
    <row r="6022" spans="1:8" x14ac:dyDescent="0.25">
      <c r="A6022" s="1">
        <v>44166</v>
      </c>
      <c r="B6022" t="s">
        <v>88</v>
      </c>
      <c r="C6022" t="s">
        <v>10</v>
      </c>
      <c r="D6022">
        <v>51</v>
      </c>
      <c r="E6022">
        <v>60.9</v>
      </c>
      <c r="F6022">
        <v>-9.9000000000000092</v>
      </c>
      <c r="G6022">
        <v>-0.16256157635467999</v>
      </c>
      <c r="H6022" t="s">
        <v>82</v>
      </c>
    </row>
    <row r="6023" spans="1:8" x14ac:dyDescent="0.25">
      <c r="A6023" s="1">
        <v>44166</v>
      </c>
      <c r="B6023" t="s">
        <v>88</v>
      </c>
      <c r="C6023" t="s">
        <v>11</v>
      </c>
      <c r="D6023">
        <v>110</v>
      </c>
      <c r="E6023">
        <v>159.6</v>
      </c>
      <c r="F6023">
        <v>-49.6</v>
      </c>
      <c r="G6023">
        <v>-0.31077694235588998</v>
      </c>
      <c r="H6023" t="s">
        <v>82</v>
      </c>
    </row>
    <row r="6024" spans="1:8" x14ac:dyDescent="0.25">
      <c r="A6024" s="1">
        <v>44166</v>
      </c>
      <c r="B6024" t="s">
        <v>88</v>
      </c>
      <c r="C6024" t="s">
        <v>12</v>
      </c>
      <c r="D6024">
        <v>91</v>
      </c>
      <c r="E6024">
        <v>92.4</v>
      </c>
      <c r="F6024">
        <v>-1.4000000000000099</v>
      </c>
      <c r="G6024">
        <v>-1.5151515151515201E-2</v>
      </c>
      <c r="H6024" t="s">
        <v>82</v>
      </c>
    </row>
    <row r="6025" spans="1:8" x14ac:dyDescent="0.25">
      <c r="A6025" s="1">
        <v>44166</v>
      </c>
      <c r="B6025" t="s">
        <v>88</v>
      </c>
      <c r="C6025" t="s">
        <v>13</v>
      </c>
      <c r="D6025">
        <v>425</v>
      </c>
      <c r="E6025">
        <v>294</v>
      </c>
      <c r="F6025">
        <v>131</v>
      </c>
      <c r="G6025">
        <v>0.445578231292517</v>
      </c>
      <c r="H6025" t="s">
        <v>82</v>
      </c>
    </row>
    <row r="6026" spans="1:8" x14ac:dyDescent="0.25">
      <c r="A6026" s="1">
        <v>44166</v>
      </c>
      <c r="B6026" t="s">
        <v>89</v>
      </c>
      <c r="C6026" t="s">
        <v>9</v>
      </c>
      <c r="D6026">
        <v>78</v>
      </c>
      <c r="E6026">
        <v>76.650000000000006</v>
      </c>
      <c r="F6026">
        <v>1.3499999999999901</v>
      </c>
      <c r="G6026">
        <v>1.7612524461839502E-2</v>
      </c>
      <c r="H6026" t="s">
        <v>82</v>
      </c>
    </row>
    <row r="6027" spans="1:8" x14ac:dyDescent="0.25">
      <c r="A6027" s="1">
        <v>44166</v>
      </c>
      <c r="B6027" t="s">
        <v>89</v>
      </c>
      <c r="C6027" t="s">
        <v>10</v>
      </c>
      <c r="D6027">
        <v>63</v>
      </c>
      <c r="E6027">
        <v>65.099999999999994</v>
      </c>
      <c r="F6027">
        <v>-2.1000000000000099</v>
      </c>
      <c r="G6027">
        <v>-3.2258064516129198E-2</v>
      </c>
      <c r="H6027" t="s">
        <v>82</v>
      </c>
    </row>
    <row r="6028" spans="1:8" x14ac:dyDescent="0.25">
      <c r="A6028" s="1">
        <v>44166</v>
      </c>
      <c r="B6028" t="s">
        <v>89</v>
      </c>
      <c r="C6028" t="s">
        <v>11</v>
      </c>
      <c r="D6028">
        <v>70</v>
      </c>
      <c r="E6028">
        <v>94.5</v>
      </c>
      <c r="F6028">
        <v>-24.5</v>
      </c>
      <c r="G6028">
        <v>-0.25925925925925902</v>
      </c>
      <c r="H6028" t="s">
        <v>82</v>
      </c>
    </row>
    <row r="6029" spans="1:8" x14ac:dyDescent="0.25">
      <c r="A6029" s="1">
        <v>44166</v>
      </c>
      <c r="B6029" t="s">
        <v>89</v>
      </c>
      <c r="C6029" t="s">
        <v>12</v>
      </c>
      <c r="D6029">
        <v>140</v>
      </c>
      <c r="E6029">
        <v>176.4</v>
      </c>
      <c r="F6029">
        <v>-36.4</v>
      </c>
      <c r="G6029">
        <v>-0.206349206349206</v>
      </c>
      <c r="H6029" t="s">
        <v>82</v>
      </c>
    </row>
    <row r="6030" spans="1:8" x14ac:dyDescent="0.25">
      <c r="A6030" s="1">
        <v>44166</v>
      </c>
      <c r="B6030" t="s">
        <v>89</v>
      </c>
      <c r="C6030" t="s">
        <v>13</v>
      </c>
      <c r="D6030">
        <v>642</v>
      </c>
      <c r="E6030">
        <v>606.9</v>
      </c>
      <c r="F6030">
        <v>35.1</v>
      </c>
      <c r="G6030">
        <v>5.7834898665348501E-2</v>
      </c>
      <c r="H6030" t="s">
        <v>82</v>
      </c>
    </row>
    <row r="6031" spans="1:8" x14ac:dyDescent="0.25">
      <c r="A6031" s="1">
        <v>44166</v>
      </c>
      <c r="B6031" t="s">
        <v>147</v>
      </c>
      <c r="C6031" t="s">
        <v>9</v>
      </c>
      <c r="D6031">
        <v>5</v>
      </c>
      <c r="E6031">
        <v>8.4</v>
      </c>
      <c r="F6031">
        <v>-3.4</v>
      </c>
      <c r="G6031">
        <v>-0.40476190476190499</v>
      </c>
      <c r="H6031" t="s">
        <v>82</v>
      </c>
    </row>
    <row r="6032" spans="1:8" x14ac:dyDescent="0.25">
      <c r="A6032" s="1">
        <v>44166</v>
      </c>
      <c r="B6032" t="s">
        <v>147</v>
      </c>
      <c r="C6032" t="s">
        <v>10</v>
      </c>
      <c r="D6032">
        <v>16</v>
      </c>
      <c r="E6032">
        <v>21</v>
      </c>
      <c r="F6032">
        <v>-5</v>
      </c>
      <c r="G6032">
        <v>-0.238095238095238</v>
      </c>
      <c r="H6032" t="s">
        <v>82</v>
      </c>
    </row>
    <row r="6033" spans="1:8" x14ac:dyDescent="0.25">
      <c r="A6033" s="1">
        <v>44166</v>
      </c>
      <c r="B6033" t="s">
        <v>147</v>
      </c>
      <c r="C6033" t="s">
        <v>11</v>
      </c>
      <c r="D6033">
        <v>19</v>
      </c>
      <c r="E6033">
        <v>14.7</v>
      </c>
      <c r="F6033">
        <v>4.3</v>
      </c>
      <c r="G6033">
        <v>0.29251700680272102</v>
      </c>
      <c r="H6033" t="s">
        <v>82</v>
      </c>
    </row>
    <row r="6034" spans="1:8" x14ac:dyDescent="0.25">
      <c r="A6034" s="1">
        <v>44166</v>
      </c>
      <c r="B6034" t="s">
        <v>147</v>
      </c>
      <c r="C6034" t="s">
        <v>12</v>
      </c>
      <c r="D6034">
        <v>20</v>
      </c>
      <c r="E6034">
        <v>23.1</v>
      </c>
      <c r="F6034">
        <v>-3.1</v>
      </c>
      <c r="G6034">
        <v>-0.13419913419913401</v>
      </c>
      <c r="H6034" t="s">
        <v>82</v>
      </c>
    </row>
    <row r="6035" spans="1:8" x14ac:dyDescent="0.25">
      <c r="A6035" s="1">
        <v>44166</v>
      </c>
      <c r="B6035" t="s">
        <v>147</v>
      </c>
      <c r="C6035" t="s">
        <v>13</v>
      </c>
      <c r="D6035">
        <v>74</v>
      </c>
      <c r="E6035">
        <v>72.45</v>
      </c>
      <c r="F6035">
        <v>1.55</v>
      </c>
      <c r="G6035">
        <v>2.1394064872325699E-2</v>
      </c>
      <c r="H6035" t="s">
        <v>82</v>
      </c>
    </row>
    <row r="6036" spans="1:8" x14ac:dyDescent="0.25">
      <c r="A6036" s="1">
        <v>44166</v>
      </c>
      <c r="B6036" t="s">
        <v>148</v>
      </c>
      <c r="C6036" t="s">
        <v>9</v>
      </c>
      <c r="D6036">
        <v>221</v>
      </c>
      <c r="E6036">
        <v>214.2</v>
      </c>
      <c r="F6036">
        <v>6.7999999999999803</v>
      </c>
      <c r="G6036">
        <v>3.1746031746031703E-2</v>
      </c>
      <c r="H6036" t="s">
        <v>82</v>
      </c>
    </row>
    <row r="6037" spans="1:8" x14ac:dyDescent="0.25">
      <c r="A6037" s="1">
        <v>44166</v>
      </c>
      <c r="B6037" t="s">
        <v>148</v>
      </c>
      <c r="C6037" t="s">
        <v>10</v>
      </c>
      <c r="D6037">
        <v>30</v>
      </c>
      <c r="E6037">
        <v>40.950000000000003</v>
      </c>
      <c r="F6037">
        <v>-10.95</v>
      </c>
      <c r="G6037">
        <v>-0.267399267399267</v>
      </c>
      <c r="H6037" t="s">
        <v>82</v>
      </c>
    </row>
    <row r="6038" spans="1:8" x14ac:dyDescent="0.25">
      <c r="A6038" s="1">
        <v>44166</v>
      </c>
      <c r="B6038" t="s">
        <v>148</v>
      </c>
      <c r="C6038" t="s">
        <v>11</v>
      </c>
      <c r="D6038">
        <v>121</v>
      </c>
      <c r="E6038">
        <v>135.44999999999999</v>
      </c>
      <c r="F6038">
        <v>-14.45</v>
      </c>
      <c r="G6038">
        <v>-0.106681432262828</v>
      </c>
      <c r="H6038" t="s">
        <v>82</v>
      </c>
    </row>
    <row r="6039" spans="1:8" x14ac:dyDescent="0.25">
      <c r="A6039" s="1">
        <v>44166</v>
      </c>
      <c r="B6039" t="s">
        <v>148</v>
      </c>
      <c r="C6039" t="s">
        <v>12</v>
      </c>
      <c r="D6039">
        <v>67</v>
      </c>
      <c r="E6039">
        <v>64.05</v>
      </c>
      <c r="F6039">
        <v>2.95</v>
      </c>
      <c r="G6039">
        <v>4.6057767369242802E-2</v>
      </c>
      <c r="H6039" t="s">
        <v>82</v>
      </c>
    </row>
    <row r="6040" spans="1:8" x14ac:dyDescent="0.25">
      <c r="A6040" s="1">
        <v>44166</v>
      </c>
      <c r="B6040" t="s">
        <v>148</v>
      </c>
      <c r="C6040" t="s">
        <v>13</v>
      </c>
      <c r="D6040">
        <v>341</v>
      </c>
      <c r="E6040">
        <v>290.85000000000002</v>
      </c>
      <c r="F6040">
        <v>50.15</v>
      </c>
      <c r="G6040">
        <v>0.172425648959945</v>
      </c>
      <c r="H6040" t="s">
        <v>82</v>
      </c>
    </row>
    <row r="6041" spans="1:8" x14ac:dyDescent="0.25">
      <c r="A6041" s="1">
        <v>44166</v>
      </c>
      <c r="B6041" t="s">
        <v>91</v>
      </c>
      <c r="C6041" t="s">
        <v>9</v>
      </c>
      <c r="D6041">
        <v>584</v>
      </c>
      <c r="E6041">
        <v>599.54999999999995</v>
      </c>
      <c r="F6041">
        <v>-15.5500000000001</v>
      </c>
      <c r="G6041">
        <v>-2.5936118755733598E-2</v>
      </c>
      <c r="H6041" t="s">
        <v>82</v>
      </c>
    </row>
    <row r="6042" spans="1:8" x14ac:dyDescent="0.25">
      <c r="A6042" s="1">
        <v>44166</v>
      </c>
      <c r="B6042" t="s">
        <v>91</v>
      </c>
      <c r="C6042" t="s">
        <v>10</v>
      </c>
      <c r="D6042">
        <v>182</v>
      </c>
      <c r="E6042">
        <v>215.25</v>
      </c>
      <c r="F6042">
        <v>-33.25</v>
      </c>
      <c r="G6042">
        <v>-0.154471544715447</v>
      </c>
      <c r="H6042" t="s">
        <v>82</v>
      </c>
    </row>
    <row r="6043" spans="1:8" x14ac:dyDescent="0.25">
      <c r="A6043" s="1">
        <v>44166</v>
      </c>
      <c r="B6043" t="s">
        <v>91</v>
      </c>
      <c r="C6043" t="s">
        <v>11</v>
      </c>
      <c r="D6043">
        <v>518</v>
      </c>
      <c r="E6043">
        <v>549.15</v>
      </c>
      <c r="F6043">
        <v>-31.15</v>
      </c>
      <c r="G6043">
        <v>-5.6724028043339703E-2</v>
      </c>
      <c r="H6043" t="s">
        <v>82</v>
      </c>
    </row>
    <row r="6044" spans="1:8" x14ac:dyDescent="0.25">
      <c r="A6044" s="1">
        <v>44166</v>
      </c>
      <c r="B6044" t="s">
        <v>91</v>
      </c>
      <c r="C6044" t="s">
        <v>12</v>
      </c>
      <c r="D6044">
        <v>1291</v>
      </c>
      <c r="E6044">
        <v>1129.8</v>
      </c>
      <c r="F6044">
        <v>161.19999999999999</v>
      </c>
      <c r="G6044">
        <v>0.14268012037528799</v>
      </c>
      <c r="H6044" t="s">
        <v>82</v>
      </c>
    </row>
    <row r="6045" spans="1:8" x14ac:dyDescent="0.25">
      <c r="A6045" s="1">
        <v>44166</v>
      </c>
      <c r="B6045" t="s">
        <v>91</v>
      </c>
      <c r="C6045" t="s">
        <v>13</v>
      </c>
      <c r="D6045">
        <v>438</v>
      </c>
      <c r="E6045">
        <v>402.15</v>
      </c>
      <c r="F6045">
        <v>35.85</v>
      </c>
      <c r="G6045">
        <v>8.9145841104065607E-2</v>
      </c>
      <c r="H6045" t="s">
        <v>82</v>
      </c>
    </row>
    <row r="6046" spans="1:8" x14ac:dyDescent="0.25">
      <c r="A6046" s="1">
        <v>44166</v>
      </c>
      <c r="B6046" t="s">
        <v>92</v>
      </c>
      <c r="C6046" t="s">
        <v>9</v>
      </c>
      <c r="D6046">
        <v>445</v>
      </c>
      <c r="E6046">
        <v>494.55</v>
      </c>
      <c r="F6046">
        <v>-49.55</v>
      </c>
      <c r="G6046">
        <v>-0.100192093822667</v>
      </c>
      <c r="H6046" t="s">
        <v>82</v>
      </c>
    </row>
    <row r="6047" spans="1:8" x14ac:dyDescent="0.25">
      <c r="A6047" s="1">
        <v>44166</v>
      </c>
      <c r="B6047" t="s">
        <v>92</v>
      </c>
      <c r="C6047" t="s">
        <v>10</v>
      </c>
      <c r="D6047">
        <v>219</v>
      </c>
      <c r="E6047">
        <v>183.75</v>
      </c>
      <c r="F6047">
        <v>35.25</v>
      </c>
      <c r="G6047">
        <v>0.19183673469387799</v>
      </c>
      <c r="H6047" t="s">
        <v>82</v>
      </c>
    </row>
    <row r="6048" spans="1:8" x14ac:dyDescent="0.25">
      <c r="A6048" s="1">
        <v>44166</v>
      </c>
      <c r="B6048" t="s">
        <v>92</v>
      </c>
      <c r="C6048" t="s">
        <v>11</v>
      </c>
      <c r="D6048">
        <v>37</v>
      </c>
      <c r="E6048">
        <v>27.3</v>
      </c>
      <c r="F6048">
        <v>9.6999999999999993</v>
      </c>
      <c r="G6048">
        <v>0.35531135531135499</v>
      </c>
      <c r="H6048" t="s">
        <v>82</v>
      </c>
    </row>
    <row r="6049" spans="1:8" x14ac:dyDescent="0.25">
      <c r="A6049" s="1">
        <v>44166</v>
      </c>
      <c r="B6049" t="s">
        <v>92</v>
      </c>
      <c r="C6049" t="s">
        <v>12</v>
      </c>
      <c r="D6049">
        <v>10</v>
      </c>
      <c r="E6049">
        <v>17.850000000000001</v>
      </c>
      <c r="F6049">
        <v>-7.85</v>
      </c>
      <c r="G6049">
        <v>-0.43977591036414598</v>
      </c>
      <c r="H6049" t="s">
        <v>82</v>
      </c>
    </row>
    <row r="6050" spans="1:8" x14ac:dyDescent="0.25">
      <c r="A6050" s="1">
        <v>44166</v>
      </c>
      <c r="B6050" t="s">
        <v>92</v>
      </c>
      <c r="C6050" t="s">
        <v>13</v>
      </c>
      <c r="D6050">
        <v>295</v>
      </c>
      <c r="E6050">
        <v>357</v>
      </c>
      <c r="F6050">
        <v>-62</v>
      </c>
      <c r="G6050">
        <v>-0.17366946778711501</v>
      </c>
      <c r="H6050" t="s">
        <v>82</v>
      </c>
    </row>
    <row r="6051" spans="1:8" x14ac:dyDescent="0.25">
      <c r="A6051" s="1">
        <v>44166</v>
      </c>
      <c r="B6051" t="s">
        <v>155</v>
      </c>
      <c r="C6051" t="s">
        <v>9</v>
      </c>
      <c r="D6051">
        <v>66</v>
      </c>
      <c r="E6051">
        <v>61.95</v>
      </c>
      <c r="F6051">
        <v>4.05</v>
      </c>
      <c r="G6051">
        <v>6.5375302663438203E-2</v>
      </c>
      <c r="H6051" t="s">
        <v>82</v>
      </c>
    </row>
    <row r="6052" spans="1:8" x14ac:dyDescent="0.25">
      <c r="A6052" s="1">
        <v>44166</v>
      </c>
      <c r="B6052" t="s">
        <v>155</v>
      </c>
      <c r="C6052" t="s">
        <v>10</v>
      </c>
      <c r="D6052">
        <v>47</v>
      </c>
      <c r="E6052">
        <v>44.1</v>
      </c>
      <c r="F6052">
        <v>2.9</v>
      </c>
      <c r="G6052">
        <v>6.5759637188208597E-2</v>
      </c>
      <c r="H6052" t="s">
        <v>82</v>
      </c>
    </row>
    <row r="6053" spans="1:8" x14ac:dyDescent="0.25">
      <c r="A6053" s="1">
        <v>44166</v>
      </c>
      <c r="B6053" t="s">
        <v>155</v>
      </c>
      <c r="C6053" t="s">
        <v>11</v>
      </c>
      <c r="D6053">
        <v>48</v>
      </c>
      <c r="E6053">
        <v>77.7</v>
      </c>
      <c r="F6053">
        <v>-29.7</v>
      </c>
      <c r="G6053">
        <v>-0.38223938223938198</v>
      </c>
      <c r="H6053" t="s">
        <v>82</v>
      </c>
    </row>
    <row r="6054" spans="1:8" x14ac:dyDescent="0.25">
      <c r="A6054" s="1">
        <v>44166</v>
      </c>
      <c r="B6054" t="s">
        <v>155</v>
      </c>
      <c r="C6054" t="s">
        <v>12</v>
      </c>
      <c r="D6054">
        <v>115</v>
      </c>
      <c r="E6054">
        <v>140.69999999999999</v>
      </c>
      <c r="F6054">
        <v>-25.7</v>
      </c>
      <c r="G6054">
        <v>-0.18265813788201901</v>
      </c>
      <c r="H6054" t="s">
        <v>82</v>
      </c>
    </row>
    <row r="6055" spans="1:8" x14ac:dyDescent="0.25">
      <c r="A6055" s="1">
        <v>44166</v>
      </c>
      <c r="B6055" t="s">
        <v>155</v>
      </c>
      <c r="C6055" t="s">
        <v>13</v>
      </c>
      <c r="D6055">
        <v>523</v>
      </c>
      <c r="E6055">
        <v>472.5</v>
      </c>
      <c r="F6055">
        <v>50.5</v>
      </c>
      <c r="G6055">
        <v>0.106878306878307</v>
      </c>
      <c r="H6055" t="s">
        <v>82</v>
      </c>
    </row>
    <row r="6056" spans="1:8" x14ac:dyDescent="0.25">
      <c r="A6056" s="1">
        <v>44166</v>
      </c>
      <c r="B6056" t="s">
        <v>156</v>
      </c>
      <c r="C6056" t="s">
        <v>9</v>
      </c>
      <c r="D6056">
        <v>33</v>
      </c>
      <c r="E6056">
        <v>33.6</v>
      </c>
      <c r="F6056">
        <v>-0.60000000000000098</v>
      </c>
      <c r="G6056">
        <v>-1.7857142857142901E-2</v>
      </c>
      <c r="H6056" t="s">
        <v>82</v>
      </c>
    </row>
    <row r="6057" spans="1:8" x14ac:dyDescent="0.25">
      <c r="A6057" s="1">
        <v>44166</v>
      </c>
      <c r="B6057" t="s">
        <v>156</v>
      </c>
      <c r="C6057" t="s">
        <v>10</v>
      </c>
      <c r="D6057">
        <v>99</v>
      </c>
      <c r="E6057">
        <v>107.1</v>
      </c>
      <c r="F6057">
        <v>-8.1000000000000103</v>
      </c>
      <c r="G6057">
        <v>-7.5630252100840401E-2</v>
      </c>
      <c r="H6057" t="s">
        <v>82</v>
      </c>
    </row>
    <row r="6058" spans="1:8" x14ac:dyDescent="0.25">
      <c r="A6058" s="1">
        <v>44166</v>
      </c>
      <c r="B6058" t="s">
        <v>156</v>
      </c>
      <c r="C6058" t="s">
        <v>11</v>
      </c>
      <c r="D6058">
        <v>147</v>
      </c>
      <c r="E6058">
        <v>161.69999999999999</v>
      </c>
      <c r="F6058">
        <v>-14.7</v>
      </c>
      <c r="G6058">
        <v>-9.0909090909090995E-2</v>
      </c>
      <c r="H6058" t="s">
        <v>82</v>
      </c>
    </row>
    <row r="6059" spans="1:8" x14ac:dyDescent="0.25">
      <c r="A6059" s="1">
        <v>44166</v>
      </c>
      <c r="B6059" t="s">
        <v>156</v>
      </c>
      <c r="C6059" t="s">
        <v>12</v>
      </c>
      <c r="D6059">
        <v>164</v>
      </c>
      <c r="E6059">
        <v>205.8</v>
      </c>
      <c r="F6059">
        <v>-41.8</v>
      </c>
      <c r="G6059">
        <v>-0.20310981535471301</v>
      </c>
      <c r="H6059" t="s">
        <v>82</v>
      </c>
    </row>
    <row r="6060" spans="1:8" x14ac:dyDescent="0.25">
      <c r="A6060" s="1">
        <v>44166</v>
      </c>
      <c r="B6060" t="s">
        <v>156</v>
      </c>
      <c r="C6060" t="s">
        <v>13</v>
      </c>
      <c r="D6060">
        <v>207</v>
      </c>
      <c r="E6060">
        <v>165.9</v>
      </c>
      <c r="F6060">
        <v>41.1</v>
      </c>
      <c r="G6060">
        <v>0.247739602169982</v>
      </c>
      <c r="H6060" t="s">
        <v>82</v>
      </c>
    </row>
    <row r="6061" spans="1:8" x14ac:dyDescent="0.25">
      <c r="A6061" s="1">
        <v>44166</v>
      </c>
      <c r="B6061" t="s">
        <v>93</v>
      </c>
      <c r="C6061" t="s">
        <v>9</v>
      </c>
      <c r="D6061">
        <v>55</v>
      </c>
      <c r="E6061">
        <v>65.099999999999994</v>
      </c>
      <c r="F6061">
        <v>-10.1</v>
      </c>
      <c r="G6061">
        <v>-0.15514592933947799</v>
      </c>
      <c r="H6061" t="s">
        <v>82</v>
      </c>
    </row>
    <row r="6062" spans="1:8" x14ac:dyDescent="0.25">
      <c r="A6062" s="1">
        <v>44166</v>
      </c>
      <c r="B6062" t="s">
        <v>93</v>
      </c>
      <c r="C6062" t="s">
        <v>10</v>
      </c>
      <c r="D6062">
        <v>139</v>
      </c>
      <c r="E6062">
        <v>157.5</v>
      </c>
      <c r="F6062">
        <v>-18.5</v>
      </c>
      <c r="G6062">
        <v>-0.117460317460317</v>
      </c>
      <c r="H6062" t="s">
        <v>82</v>
      </c>
    </row>
    <row r="6063" spans="1:8" x14ac:dyDescent="0.25">
      <c r="A6063" s="1">
        <v>44166</v>
      </c>
      <c r="B6063" t="s">
        <v>93</v>
      </c>
      <c r="C6063" t="s">
        <v>11</v>
      </c>
      <c r="D6063">
        <v>173</v>
      </c>
      <c r="E6063">
        <v>184.8</v>
      </c>
      <c r="F6063">
        <v>-11.8</v>
      </c>
      <c r="G6063">
        <v>-6.3852813852813897E-2</v>
      </c>
      <c r="H6063" t="s">
        <v>82</v>
      </c>
    </row>
    <row r="6064" spans="1:8" x14ac:dyDescent="0.25">
      <c r="A6064" s="1">
        <v>44166</v>
      </c>
      <c r="B6064" t="s">
        <v>93</v>
      </c>
      <c r="C6064" t="s">
        <v>12</v>
      </c>
      <c r="D6064">
        <v>237</v>
      </c>
      <c r="E6064">
        <v>306.60000000000002</v>
      </c>
      <c r="F6064">
        <v>-69.599999999999994</v>
      </c>
      <c r="G6064">
        <v>-0.22700587084148699</v>
      </c>
      <c r="H6064" t="s">
        <v>82</v>
      </c>
    </row>
    <row r="6065" spans="1:8" x14ac:dyDescent="0.25">
      <c r="A6065" s="1">
        <v>44166</v>
      </c>
      <c r="B6065" t="s">
        <v>93</v>
      </c>
      <c r="C6065" t="s">
        <v>13</v>
      </c>
      <c r="D6065">
        <v>363</v>
      </c>
      <c r="E6065">
        <v>304.5</v>
      </c>
      <c r="F6065">
        <v>58.5</v>
      </c>
      <c r="G6065">
        <v>0.19211822660098499</v>
      </c>
      <c r="H6065" t="s">
        <v>82</v>
      </c>
    </row>
    <row r="6066" spans="1:8" x14ac:dyDescent="0.25">
      <c r="A6066" s="1">
        <v>44166</v>
      </c>
      <c r="B6066" t="s">
        <v>157</v>
      </c>
      <c r="C6066" t="s">
        <v>9</v>
      </c>
      <c r="D6066">
        <v>65</v>
      </c>
      <c r="E6066">
        <v>98.7</v>
      </c>
      <c r="F6066">
        <v>-33.700000000000003</v>
      </c>
      <c r="G6066">
        <v>-0.34143870314083102</v>
      </c>
      <c r="H6066" t="s">
        <v>82</v>
      </c>
    </row>
    <row r="6067" spans="1:8" x14ac:dyDescent="0.25">
      <c r="A6067" s="1">
        <v>44166</v>
      </c>
      <c r="B6067" t="s">
        <v>157</v>
      </c>
      <c r="C6067" t="s">
        <v>10</v>
      </c>
      <c r="D6067">
        <v>12</v>
      </c>
      <c r="E6067">
        <v>21</v>
      </c>
      <c r="F6067">
        <v>-9</v>
      </c>
      <c r="G6067">
        <v>-0.42857142857142899</v>
      </c>
      <c r="H6067" t="s">
        <v>82</v>
      </c>
    </row>
    <row r="6068" spans="1:8" x14ac:dyDescent="0.25">
      <c r="A6068" s="1">
        <v>44166</v>
      </c>
      <c r="B6068" t="s">
        <v>157</v>
      </c>
      <c r="C6068" t="s">
        <v>11</v>
      </c>
      <c r="D6068">
        <v>64</v>
      </c>
      <c r="E6068">
        <v>98.7</v>
      </c>
      <c r="F6068">
        <v>-34.700000000000003</v>
      </c>
      <c r="G6068">
        <v>-0.35157041540020301</v>
      </c>
      <c r="H6068" t="s">
        <v>82</v>
      </c>
    </row>
    <row r="6069" spans="1:8" x14ac:dyDescent="0.25">
      <c r="A6069" s="1">
        <v>44166</v>
      </c>
      <c r="B6069" t="s">
        <v>157</v>
      </c>
      <c r="C6069" t="s">
        <v>12</v>
      </c>
      <c r="D6069">
        <v>55</v>
      </c>
      <c r="E6069">
        <v>63</v>
      </c>
      <c r="F6069">
        <v>-8</v>
      </c>
      <c r="G6069">
        <v>-0.126984126984127</v>
      </c>
      <c r="H6069" t="s">
        <v>82</v>
      </c>
    </row>
    <row r="6070" spans="1:8" x14ac:dyDescent="0.25">
      <c r="A6070" s="1">
        <v>44166</v>
      </c>
      <c r="B6070" t="s">
        <v>157</v>
      </c>
      <c r="C6070" t="s">
        <v>13</v>
      </c>
      <c r="D6070">
        <v>207</v>
      </c>
      <c r="E6070">
        <v>166.95</v>
      </c>
      <c r="F6070">
        <v>40.049999999999997</v>
      </c>
      <c r="G6070">
        <v>0.23989218328841</v>
      </c>
      <c r="H6070" t="s">
        <v>82</v>
      </c>
    </row>
    <row r="6071" spans="1:8" x14ac:dyDescent="0.25">
      <c r="A6071" s="1">
        <v>44166</v>
      </c>
      <c r="B6071" t="s">
        <v>158</v>
      </c>
      <c r="C6071" t="s">
        <v>9</v>
      </c>
      <c r="D6071">
        <v>50</v>
      </c>
      <c r="E6071">
        <v>31.5</v>
      </c>
      <c r="F6071">
        <v>18.5</v>
      </c>
      <c r="G6071">
        <v>0.58730158730158699</v>
      </c>
      <c r="H6071" t="s">
        <v>82</v>
      </c>
    </row>
    <row r="6072" spans="1:8" x14ac:dyDescent="0.25">
      <c r="A6072" s="1">
        <v>44166</v>
      </c>
      <c r="B6072" t="s">
        <v>158</v>
      </c>
      <c r="C6072" t="s">
        <v>10</v>
      </c>
      <c r="D6072">
        <v>46</v>
      </c>
      <c r="E6072">
        <v>46.2</v>
      </c>
      <c r="F6072">
        <v>-0.20000000000000301</v>
      </c>
      <c r="G6072">
        <v>-4.3290043290043897E-3</v>
      </c>
      <c r="H6072" t="s">
        <v>82</v>
      </c>
    </row>
    <row r="6073" spans="1:8" x14ac:dyDescent="0.25">
      <c r="A6073" s="1">
        <v>44166</v>
      </c>
      <c r="B6073" t="s">
        <v>158</v>
      </c>
      <c r="C6073" t="s">
        <v>11</v>
      </c>
      <c r="D6073">
        <v>61</v>
      </c>
      <c r="E6073">
        <v>71.400000000000006</v>
      </c>
      <c r="F6073">
        <v>-10.4</v>
      </c>
      <c r="G6073">
        <v>-0.145658263305322</v>
      </c>
      <c r="H6073" t="s">
        <v>82</v>
      </c>
    </row>
    <row r="6074" spans="1:8" x14ac:dyDescent="0.25">
      <c r="A6074" s="1">
        <v>44166</v>
      </c>
      <c r="B6074" t="s">
        <v>158</v>
      </c>
      <c r="C6074" t="s">
        <v>12</v>
      </c>
      <c r="D6074">
        <v>204</v>
      </c>
      <c r="E6074">
        <v>164.85</v>
      </c>
      <c r="F6074">
        <v>39.15</v>
      </c>
      <c r="G6074">
        <v>0.237488626023658</v>
      </c>
      <c r="H6074" t="s">
        <v>82</v>
      </c>
    </row>
    <row r="6075" spans="1:8" x14ac:dyDescent="0.25">
      <c r="A6075" s="1">
        <v>44166</v>
      </c>
      <c r="B6075" t="s">
        <v>158</v>
      </c>
      <c r="C6075" t="s">
        <v>13</v>
      </c>
      <c r="D6075">
        <v>322</v>
      </c>
      <c r="E6075">
        <v>327.60000000000002</v>
      </c>
      <c r="F6075">
        <v>-5.6000000000000201</v>
      </c>
      <c r="G6075">
        <v>-1.70940170940172E-2</v>
      </c>
      <c r="H6075" t="s">
        <v>82</v>
      </c>
    </row>
    <row r="6076" spans="1:8" x14ac:dyDescent="0.25">
      <c r="A6076" s="1">
        <v>44166</v>
      </c>
      <c r="B6076" t="s">
        <v>94</v>
      </c>
      <c r="C6076" t="s">
        <v>9</v>
      </c>
      <c r="D6076">
        <v>799</v>
      </c>
      <c r="E6076">
        <v>997.5</v>
      </c>
      <c r="F6076">
        <v>-198.5</v>
      </c>
      <c r="G6076">
        <v>-0.19899749373433601</v>
      </c>
      <c r="H6076" t="s">
        <v>82</v>
      </c>
    </row>
    <row r="6077" spans="1:8" x14ac:dyDescent="0.25">
      <c r="A6077" s="1">
        <v>44166</v>
      </c>
      <c r="B6077" t="s">
        <v>94</v>
      </c>
      <c r="C6077" t="s">
        <v>10</v>
      </c>
      <c r="D6077">
        <v>386</v>
      </c>
      <c r="E6077">
        <v>423.15</v>
      </c>
      <c r="F6077">
        <v>-37.15</v>
      </c>
      <c r="G6077">
        <v>-8.7793926503604E-2</v>
      </c>
      <c r="H6077" t="s">
        <v>82</v>
      </c>
    </row>
    <row r="6078" spans="1:8" x14ac:dyDescent="0.25">
      <c r="A6078" s="1">
        <v>44166</v>
      </c>
      <c r="B6078" t="s">
        <v>94</v>
      </c>
      <c r="C6078" t="s">
        <v>11</v>
      </c>
      <c r="D6078">
        <v>665</v>
      </c>
      <c r="E6078">
        <v>865.2</v>
      </c>
      <c r="F6078">
        <v>-200.2</v>
      </c>
      <c r="G6078">
        <v>-0.23139158576051799</v>
      </c>
      <c r="H6078" t="s">
        <v>82</v>
      </c>
    </row>
    <row r="6079" spans="1:8" x14ac:dyDescent="0.25">
      <c r="A6079" s="1">
        <v>44166</v>
      </c>
      <c r="B6079" t="s">
        <v>94</v>
      </c>
      <c r="C6079" t="s">
        <v>12</v>
      </c>
      <c r="D6079">
        <v>436</v>
      </c>
      <c r="E6079">
        <v>498.75</v>
      </c>
      <c r="F6079">
        <v>-62.75</v>
      </c>
      <c r="G6079">
        <v>-0.12581453634085199</v>
      </c>
      <c r="H6079" t="s">
        <v>82</v>
      </c>
    </row>
    <row r="6080" spans="1:8" x14ac:dyDescent="0.25">
      <c r="A6080" s="1">
        <v>44166</v>
      </c>
      <c r="B6080" t="s">
        <v>94</v>
      </c>
      <c r="C6080" t="s">
        <v>13</v>
      </c>
      <c r="D6080">
        <v>996</v>
      </c>
      <c r="E6080">
        <v>1002.75</v>
      </c>
      <c r="F6080">
        <v>-6.75</v>
      </c>
      <c r="G6080">
        <v>-6.7314884068810799E-3</v>
      </c>
      <c r="H6080" t="s">
        <v>82</v>
      </c>
    </row>
    <row r="6081" spans="1:8" x14ac:dyDescent="0.25">
      <c r="A6081" s="1">
        <v>44166</v>
      </c>
      <c r="B6081" t="s">
        <v>159</v>
      </c>
      <c r="C6081" t="s">
        <v>9</v>
      </c>
      <c r="D6081">
        <v>22</v>
      </c>
      <c r="E6081">
        <v>31.5</v>
      </c>
      <c r="F6081">
        <v>-9.5</v>
      </c>
      <c r="G6081">
        <v>-0.30158730158730201</v>
      </c>
      <c r="H6081" t="s">
        <v>82</v>
      </c>
    </row>
    <row r="6082" spans="1:8" x14ac:dyDescent="0.25">
      <c r="A6082" s="1">
        <v>44166</v>
      </c>
      <c r="B6082" t="s">
        <v>159</v>
      </c>
      <c r="C6082" t="s">
        <v>10</v>
      </c>
      <c r="D6082">
        <v>40</v>
      </c>
      <c r="E6082">
        <v>50.4</v>
      </c>
      <c r="F6082">
        <v>-10.4</v>
      </c>
      <c r="G6082">
        <v>-0.206349206349206</v>
      </c>
      <c r="H6082" t="s">
        <v>82</v>
      </c>
    </row>
    <row r="6083" spans="1:8" x14ac:dyDescent="0.25">
      <c r="A6083" s="1">
        <v>44166</v>
      </c>
      <c r="B6083" t="s">
        <v>159</v>
      </c>
      <c r="C6083" t="s">
        <v>11</v>
      </c>
      <c r="D6083">
        <v>26</v>
      </c>
      <c r="E6083">
        <v>23.1</v>
      </c>
      <c r="F6083">
        <v>2.9</v>
      </c>
      <c r="G6083">
        <v>0.12554112554112501</v>
      </c>
      <c r="H6083" t="s">
        <v>82</v>
      </c>
    </row>
    <row r="6084" spans="1:8" x14ac:dyDescent="0.25">
      <c r="A6084" s="1">
        <v>44166</v>
      </c>
      <c r="B6084" t="s">
        <v>159</v>
      </c>
      <c r="C6084" t="s">
        <v>12</v>
      </c>
      <c r="D6084">
        <v>73</v>
      </c>
      <c r="E6084">
        <v>100.8</v>
      </c>
      <c r="F6084">
        <v>-27.8</v>
      </c>
      <c r="G6084">
        <v>-0.27579365079365098</v>
      </c>
      <c r="H6084" t="s">
        <v>82</v>
      </c>
    </row>
    <row r="6085" spans="1:8" x14ac:dyDescent="0.25">
      <c r="A6085" s="1">
        <v>44166</v>
      </c>
      <c r="B6085" t="s">
        <v>159</v>
      </c>
      <c r="C6085" t="s">
        <v>13</v>
      </c>
      <c r="D6085">
        <v>156</v>
      </c>
      <c r="E6085">
        <v>138.6</v>
      </c>
      <c r="F6085">
        <v>17.399999999999999</v>
      </c>
      <c r="G6085">
        <v>0.12554112554112601</v>
      </c>
      <c r="H6085" t="s">
        <v>82</v>
      </c>
    </row>
    <row r="6086" spans="1:8" x14ac:dyDescent="0.25">
      <c r="A6086" s="1">
        <v>44166</v>
      </c>
      <c r="B6086" t="s">
        <v>95</v>
      </c>
      <c r="C6086" t="s">
        <v>9</v>
      </c>
      <c r="D6086">
        <v>50</v>
      </c>
      <c r="E6086">
        <v>31.5</v>
      </c>
      <c r="F6086">
        <v>18.5</v>
      </c>
      <c r="G6086">
        <v>0.58730158730158699</v>
      </c>
      <c r="H6086" t="s">
        <v>82</v>
      </c>
    </row>
    <row r="6087" spans="1:8" x14ac:dyDescent="0.25">
      <c r="A6087" s="1">
        <v>44166</v>
      </c>
      <c r="B6087" t="s">
        <v>95</v>
      </c>
      <c r="C6087" t="s">
        <v>10</v>
      </c>
      <c r="D6087">
        <v>46</v>
      </c>
      <c r="E6087">
        <v>46.2</v>
      </c>
      <c r="F6087">
        <v>-0.20000000000000301</v>
      </c>
      <c r="G6087">
        <v>-4.3290043290043897E-3</v>
      </c>
      <c r="H6087" t="s">
        <v>82</v>
      </c>
    </row>
    <row r="6088" spans="1:8" x14ac:dyDescent="0.25">
      <c r="A6088" s="1">
        <v>44166</v>
      </c>
      <c r="B6088" t="s">
        <v>95</v>
      </c>
      <c r="C6088" t="s">
        <v>11</v>
      </c>
      <c r="D6088">
        <v>61</v>
      </c>
      <c r="E6088">
        <v>71.400000000000006</v>
      </c>
      <c r="F6088">
        <v>-10.4</v>
      </c>
      <c r="G6088">
        <v>-0.145658263305322</v>
      </c>
      <c r="H6088" t="s">
        <v>82</v>
      </c>
    </row>
    <row r="6089" spans="1:8" x14ac:dyDescent="0.25">
      <c r="A6089" s="1">
        <v>44166</v>
      </c>
      <c r="B6089" t="s">
        <v>95</v>
      </c>
      <c r="C6089" t="s">
        <v>12</v>
      </c>
      <c r="D6089">
        <v>204</v>
      </c>
      <c r="E6089">
        <v>164.85</v>
      </c>
      <c r="F6089">
        <v>39.15</v>
      </c>
      <c r="G6089">
        <v>0.237488626023658</v>
      </c>
      <c r="H6089" t="s">
        <v>82</v>
      </c>
    </row>
    <row r="6090" spans="1:8" x14ac:dyDescent="0.25">
      <c r="A6090" s="1">
        <v>44166</v>
      </c>
      <c r="B6090" t="s">
        <v>95</v>
      </c>
      <c r="C6090" t="s">
        <v>13</v>
      </c>
      <c r="D6090">
        <v>322</v>
      </c>
      <c r="E6090">
        <v>327.60000000000002</v>
      </c>
      <c r="F6090">
        <v>-5.6000000000000201</v>
      </c>
      <c r="G6090">
        <v>-1.70940170940172E-2</v>
      </c>
      <c r="H6090" t="s">
        <v>82</v>
      </c>
    </row>
    <row r="6091" spans="1:8" x14ac:dyDescent="0.25">
      <c r="A6091" s="1">
        <v>44166</v>
      </c>
      <c r="B6091" t="s">
        <v>96</v>
      </c>
      <c r="C6091" t="s">
        <v>9</v>
      </c>
      <c r="D6091">
        <v>393</v>
      </c>
      <c r="E6091">
        <v>406.35</v>
      </c>
      <c r="F6091">
        <v>-13.35</v>
      </c>
      <c r="G6091">
        <v>-3.28534514581027E-2</v>
      </c>
      <c r="H6091" t="s">
        <v>82</v>
      </c>
    </row>
    <row r="6092" spans="1:8" x14ac:dyDescent="0.25">
      <c r="A6092" s="1">
        <v>44166</v>
      </c>
      <c r="B6092" t="s">
        <v>96</v>
      </c>
      <c r="C6092" t="s">
        <v>10</v>
      </c>
      <c r="D6092">
        <v>189</v>
      </c>
      <c r="E6092">
        <v>193.2</v>
      </c>
      <c r="F6092">
        <v>-4.2000000000000197</v>
      </c>
      <c r="G6092">
        <v>-2.1739130434782698E-2</v>
      </c>
      <c r="H6092" t="s">
        <v>82</v>
      </c>
    </row>
    <row r="6093" spans="1:8" x14ac:dyDescent="0.25">
      <c r="A6093" s="1">
        <v>44166</v>
      </c>
      <c r="B6093" t="s">
        <v>96</v>
      </c>
      <c r="C6093" t="s">
        <v>11</v>
      </c>
      <c r="D6093">
        <v>171</v>
      </c>
      <c r="E6093">
        <v>185.85</v>
      </c>
      <c r="F6093">
        <v>-14.85</v>
      </c>
      <c r="G6093">
        <v>-7.9903147699757801E-2</v>
      </c>
      <c r="H6093" t="s">
        <v>82</v>
      </c>
    </row>
    <row r="6094" spans="1:8" x14ac:dyDescent="0.25">
      <c r="A6094" s="1">
        <v>44166</v>
      </c>
      <c r="B6094" t="s">
        <v>96</v>
      </c>
      <c r="C6094" t="s">
        <v>12</v>
      </c>
      <c r="D6094">
        <v>96</v>
      </c>
      <c r="E6094">
        <v>88.2</v>
      </c>
      <c r="F6094">
        <v>7.8</v>
      </c>
      <c r="G6094">
        <v>8.8435374149659796E-2</v>
      </c>
      <c r="H6094" t="s">
        <v>82</v>
      </c>
    </row>
    <row r="6095" spans="1:8" x14ac:dyDescent="0.25">
      <c r="A6095" s="1">
        <v>44166</v>
      </c>
      <c r="B6095" t="s">
        <v>96</v>
      </c>
      <c r="C6095" t="s">
        <v>13</v>
      </c>
      <c r="D6095">
        <v>698</v>
      </c>
      <c r="E6095">
        <v>690.9</v>
      </c>
      <c r="F6095">
        <v>7.1000000000000201</v>
      </c>
      <c r="G6095">
        <v>1.0276451005934301E-2</v>
      </c>
      <c r="H6095" t="s">
        <v>82</v>
      </c>
    </row>
    <row r="6096" spans="1:8" x14ac:dyDescent="0.25">
      <c r="A6096" s="1">
        <v>44166</v>
      </c>
      <c r="B6096" t="s">
        <v>161</v>
      </c>
      <c r="C6096" t="s">
        <v>9</v>
      </c>
      <c r="D6096">
        <v>301</v>
      </c>
      <c r="E6096">
        <v>327.60000000000002</v>
      </c>
      <c r="F6096">
        <v>-26.6</v>
      </c>
      <c r="G6096">
        <v>-8.1196581196581297E-2</v>
      </c>
      <c r="H6096" t="s">
        <v>82</v>
      </c>
    </row>
    <row r="6097" spans="1:8" x14ac:dyDescent="0.25">
      <c r="A6097" s="1">
        <v>44166</v>
      </c>
      <c r="B6097" t="s">
        <v>161</v>
      </c>
      <c r="C6097" t="s">
        <v>10</v>
      </c>
      <c r="D6097">
        <v>39</v>
      </c>
      <c r="E6097">
        <v>39.9</v>
      </c>
      <c r="F6097">
        <v>-0.89999999999999902</v>
      </c>
      <c r="G6097">
        <v>-2.2556390977443601E-2</v>
      </c>
      <c r="H6097" t="s">
        <v>82</v>
      </c>
    </row>
    <row r="6098" spans="1:8" x14ac:dyDescent="0.25">
      <c r="A6098" s="1">
        <v>44166</v>
      </c>
      <c r="B6098" t="s">
        <v>161</v>
      </c>
      <c r="C6098" t="s">
        <v>11</v>
      </c>
      <c r="D6098">
        <v>46</v>
      </c>
      <c r="E6098">
        <v>60.9</v>
      </c>
      <c r="F6098">
        <v>-14.9</v>
      </c>
      <c r="G6098">
        <v>-0.244663382594417</v>
      </c>
      <c r="H6098" t="s">
        <v>82</v>
      </c>
    </row>
    <row r="6099" spans="1:8" x14ac:dyDescent="0.25">
      <c r="A6099" s="1">
        <v>44166</v>
      </c>
      <c r="B6099" t="s">
        <v>161</v>
      </c>
      <c r="C6099" t="s">
        <v>12</v>
      </c>
      <c r="D6099">
        <v>36</v>
      </c>
      <c r="E6099">
        <v>29.4</v>
      </c>
      <c r="F6099">
        <v>6.6</v>
      </c>
      <c r="G6099">
        <v>0.22448979591836701</v>
      </c>
      <c r="H6099" t="s">
        <v>82</v>
      </c>
    </row>
    <row r="6100" spans="1:8" x14ac:dyDescent="0.25">
      <c r="A6100" s="1">
        <v>44166</v>
      </c>
      <c r="B6100" t="s">
        <v>161</v>
      </c>
      <c r="C6100" t="s">
        <v>13</v>
      </c>
      <c r="D6100">
        <v>218</v>
      </c>
      <c r="E6100">
        <v>127.05</v>
      </c>
      <c r="F6100">
        <v>90.95</v>
      </c>
      <c r="G6100">
        <v>0.715859897678079</v>
      </c>
      <c r="H6100" t="s">
        <v>82</v>
      </c>
    </row>
    <row r="6101" spans="1:8" x14ac:dyDescent="0.25">
      <c r="A6101" s="1">
        <v>44197</v>
      </c>
      <c r="B6101" t="s">
        <v>80</v>
      </c>
      <c r="C6101" t="s">
        <v>9</v>
      </c>
      <c r="D6101">
        <v>3936</v>
      </c>
      <c r="E6101">
        <v>4380.9090909090901</v>
      </c>
      <c r="F6101">
        <v>-444.90909090909099</v>
      </c>
      <c r="G6101">
        <v>-0.101556339489521</v>
      </c>
      <c r="H6101" t="s">
        <v>82</v>
      </c>
    </row>
    <row r="6102" spans="1:8" x14ac:dyDescent="0.25">
      <c r="A6102" s="1">
        <v>44197</v>
      </c>
      <c r="B6102" t="s">
        <v>80</v>
      </c>
      <c r="C6102" t="s">
        <v>10</v>
      </c>
      <c r="D6102">
        <v>2682</v>
      </c>
      <c r="E6102">
        <v>2986.3636363636401</v>
      </c>
      <c r="F6102">
        <v>-304.36363636363598</v>
      </c>
      <c r="G6102">
        <v>-0.10191780821917799</v>
      </c>
      <c r="H6102" t="s">
        <v>82</v>
      </c>
    </row>
    <row r="6103" spans="1:8" x14ac:dyDescent="0.25">
      <c r="A6103" s="1">
        <v>44197</v>
      </c>
      <c r="B6103" t="s">
        <v>80</v>
      </c>
      <c r="C6103" t="s">
        <v>11</v>
      </c>
      <c r="D6103">
        <v>2718</v>
      </c>
      <c r="E6103">
        <v>2991.8181818181802</v>
      </c>
      <c r="F6103">
        <v>-273.81818181818198</v>
      </c>
      <c r="G6103">
        <v>-9.1522333637192296E-2</v>
      </c>
      <c r="H6103" t="s">
        <v>82</v>
      </c>
    </row>
    <row r="6104" spans="1:8" x14ac:dyDescent="0.25">
      <c r="A6104" s="1">
        <v>44197</v>
      </c>
      <c r="B6104" t="s">
        <v>80</v>
      </c>
      <c r="C6104" t="s">
        <v>12</v>
      </c>
      <c r="D6104">
        <v>2767</v>
      </c>
      <c r="E6104">
        <v>3129.0909090909099</v>
      </c>
      <c r="F6104">
        <v>-362.09090909090901</v>
      </c>
      <c r="G6104">
        <v>-0.11571760604299799</v>
      </c>
      <c r="H6104" t="s">
        <v>82</v>
      </c>
    </row>
    <row r="6105" spans="1:8" x14ac:dyDescent="0.25">
      <c r="A6105" s="1">
        <v>44197</v>
      </c>
      <c r="B6105" t="s">
        <v>80</v>
      </c>
      <c r="C6105" t="s">
        <v>13</v>
      </c>
      <c r="D6105">
        <v>5146</v>
      </c>
      <c r="E6105">
        <v>4713.6363636363603</v>
      </c>
      <c r="F6105">
        <v>432.363636363637</v>
      </c>
      <c r="G6105">
        <v>9.1726133076181396E-2</v>
      </c>
      <c r="H6105" t="s">
        <v>82</v>
      </c>
    </row>
    <row r="6106" spans="1:8" x14ac:dyDescent="0.25">
      <c r="A6106" s="1">
        <v>44197</v>
      </c>
      <c r="B6106" t="s">
        <v>145</v>
      </c>
      <c r="C6106" t="s">
        <v>9</v>
      </c>
      <c r="D6106">
        <v>171</v>
      </c>
      <c r="E6106">
        <v>190.90909090909099</v>
      </c>
      <c r="F6106">
        <v>-19.909090909090899</v>
      </c>
      <c r="G6106">
        <v>-0.104285714285714</v>
      </c>
      <c r="H6106" t="s">
        <v>82</v>
      </c>
    </row>
    <row r="6107" spans="1:8" x14ac:dyDescent="0.25">
      <c r="A6107" s="1">
        <v>44197</v>
      </c>
      <c r="B6107" t="s">
        <v>145</v>
      </c>
      <c r="C6107" t="s">
        <v>10</v>
      </c>
      <c r="D6107">
        <v>135</v>
      </c>
      <c r="E6107">
        <v>129.09090909090901</v>
      </c>
      <c r="F6107">
        <v>5.9090909090909101</v>
      </c>
      <c r="G6107">
        <v>4.5774647887323897E-2</v>
      </c>
      <c r="H6107" t="s">
        <v>82</v>
      </c>
    </row>
    <row r="6108" spans="1:8" x14ac:dyDescent="0.25">
      <c r="A6108" s="1">
        <v>44197</v>
      </c>
      <c r="B6108" t="s">
        <v>145</v>
      </c>
      <c r="C6108" t="s">
        <v>11</v>
      </c>
      <c r="D6108">
        <v>47</v>
      </c>
      <c r="E6108">
        <v>52.727272727272698</v>
      </c>
      <c r="F6108">
        <v>-5.7272727272727302</v>
      </c>
      <c r="G6108">
        <v>-0.10862068965517201</v>
      </c>
      <c r="H6108" t="s">
        <v>82</v>
      </c>
    </row>
    <row r="6109" spans="1:8" x14ac:dyDescent="0.25">
      <c r="A6109" s="1">
        <v>44197</v>
      </c>
      <c r="B6109" t="s">
        <v>145</v>
      </c>
      <c r="C6109" t="s">
        <v>12</v>
      </c>
      <c r="D6109">
        <v>19</v>
      </c>
      <c r="E6109">
        <v>23.636363636363601</v>
      </c>
      <c r="F6109">
        <v>-4.6363636363636402</v>
      </c>
      <c r="G6109">
        <v>-0.19615384615384601</v>
      </c>
      <c r="H6109" t="s">
        <v>82</v>
      </c>
    </row>
    <row r="6110" spans="1:8" x14ac:dyDescent="0.25">
      <c r="A6110" s="1">
        <v>44197</v>
      </c>
      <c r="B6110" t="s">
        <v>145</v>
      </c>
      <c r="C6110" t="s">
        <v>13</v>
      </c>
      <c r="D6110">
        <v>308</v>
      </c>
      <c r="E6110">
        <v>365.45454545454498</v>
      </c>
      <c r="F6110">
        <v>-57.454545454545404</v>
      </c>
      <c r="G6110">
        <v>-0.15721393034825901</v>
      </c>
      <c r="H6110" t="s">
        <v>82</v>
      </c>
    </row>
    <row r="6111" spans="1:8" x14ac:dyDescent="0.25">
      <c r="A6111" s="1">
        <v>44197</v>
      </c>
      <c r="B6111" t="s">
        <v>85</v>
      </c>
      <c r="C6111" t="s">
        <v>9</v>
      </c>
      <c r="D6111">
        <v>912</v>
      </c>
      <c r="E6111">
        <v>1008.1818181818199</v>
      </c>
      <c r="F6111">
        <v>-96.181818181818102</v>
      </c>
      <c r="G6111">
        <v>-9.5401262398557202E-2</v>
      </c>
      <c r="H6111" t="s">
        <v>82</v>
      </c>
    </row>
    <row r="6112" spans="1:8" x14ac:dyDescent="0.25">
      <c r="A6112" s="1">
        <v>44197</v>
      </c>
      <c r="B6112" t="s">
        <v>85</v>
      </c>
      <c r="C6112" t="s">
        <v>10</v>
      </c>
      <c r="D6112">
        <v>942</v>
      </c>
      <c r="E6112">
        <v>1086.3636363636399</v>
      </c>
      <c r="F6112">
        <v>-144.363636363636</v>
      </c>
      <c r="G6112">
        <v>-0.132887029288703</v>
      </c>
      <c r="H6112" t="s">
        <v>82</v>
      </c>
    </row>
    <row r="6113" spans="1:8" x14ac:dyDescent="0.25">
      <c r="A6113" s="1">
        <v>44197</v>
      </c>
      <c r="B6113" t="s">
        <v>85</v>
      </c>
      <c r="C6113" t="s">
        <v>11</v>
      </c>
      <c r="D6113">
        <v>231</v>
      </c>
      <c r="E6113">
        <v>230</v>
      </c>
      <c r="F6113">
        <v>1</v>
      </c>
      <c r="G6113">
        <v>4.3478260869565201E-3</v>
      </c>
      <c r="H6113" t="s">
        <v>82</v>
      </c>
    </row>
    <row r="6114" spans="1:8" x14ac:dyDescent="0.25">
      <c r="A6114" s="1">
        <v>44197</v>
      </c>
      <c r="B6114" t="s">
        <v>85</v>
      </c>
      <c r="C6114" t="s">
        <v>12</v>
      </c>
      <c r="D6114">
        <v>112</v>
      </c>
      <c r="E6114">
        <v>100.90909090909101</v>
      </c>
      <c r="F6114">
        <v>11.090909090909101</v>
      </c>
      <c r="G6114">
        <v>0.10990990990990999</v>
      </c>
      <c r="H6114" t="s">
        <v>82</v>
      </c>
    </row>
    <row r="6115" spans="1:8" x14ac:dyDescent="0.25">
      <c r="A6115" s="1">
        <v>44197</v>
      </c>
      <c r="B6115" t="s">
        <v>85</v>
      </c>
      <c r="C6115" t="s">
        <v>13</v>
      </c>
      <c r="D6115">
        <v>870</v>
      </c>
      <c r="E6115">
        <v>720</v>
      </c>
      <c r="F6115">
        <v>150</v>
      </c>
      <c r="G6115">
        <v>0.20833333333333301</v>
      </c>
      <c r="H6115" t="s">
        <v>82</v>
      </c>
    </row>
    <row r="6116" spans="1:8" x14ac:dyDescent="0.25">
      <c r="A6116" s="1">
        <v>44197</v>
      </c>
      <c r="B6116" t="s">
        <v>86</v>
      </c>
      <c r="C6116" t="s">
        <v>9</v>
      </c>
      <c r="D6116">
        <v>485</v>
      </c>
      <c r="E6116">
        <v>435.45454545454498</v>
      </c>
      <c r="F6116">
        <v>49.545454545454596</v>
      </c>
      <c r="G6116">
        <v>0.113778705636743</v>
      </c>
      <c r="H6116" t="s">
        <v>82</v>
      </c>
    </row>
    <row r="6117" spans="1:8" x14ac:dyDescent="0.25">
      <c r="A6117" s="1">
        <v>44197</v>
      </c>
      <c r="B6117" t="s">
        <v>86</v>
      </c>
      <c r="C6117" t="s">
        <v>10</v>
      </c>
      <c r="D6117">
        <v>567</v>
      </c>
      <c r="E6117">
        <v>560</v>
      </c>
      <c r="F6117">
        <v>7</v>
      </c>
      <c r="G6117">
        <v>1.2500000000000001E-2</v>
      </c>
      <c r="H6117" t="s">
        <v>82</v>
      </c>
    </row>
    <row r="6118" spans="1:8" x14ac:dyDescent="0.25">
      <c r="A6118" s="1">
        <v>44197</v>
      </c>
      <c r="B6118" t="s">
        <v>86</v>
      </c>
      <c r="C6118" t="s">
        <v>11</v>
      </c>
      <c r="D6118">
        <v>750</v>
      </c>
      <c r="E6118">
        <v>649.09090909090901</v>
      </c>
      <c r="F6118">
        <v>100.90909090909101</v>
      </c>
      <c r="G6118">
        <v>0.15546218487395</v>
      </c>
      <c r="H6118" t="s">
        <v>82</v>
      </c>
    </row>
    <row r="6119" spans="1:8" x14ac:dyDescent="0.25">
      <c r="A6119" s="1">
        <v>44197</v>
      </c>
      <c r="B6119" t="s">
        <v>86</v>
      </c>
      <c r="C6119" t="s">
        <v>12</v>
      </c>
      <c r="D6119">
        <v>408</v>
      </c>
      <c r="E6119">
        <v>410.90909090909099</v>
      </c>
      <c r="F6119">
        <v>-2.9090909090908799</v>
      </c>
      <c r="G6119">
        <v>-7.0796460176990404E-3</v>
      </c>
      <c r="H6119" t="s">
        <v>82</v>
      </c>
    </row>
    <row r="6120" spans="1:8" x14ac:dyDescent="0.25">
      <c r="A6120" s="1">
        <v>44197</v>
      </c>
      <c r="B6120" t="s">
        <v>86</v>
      </c>
      <c r="C6120" t="s">
        <v>13</v>
      </c>
      <c r="D6120">
        <v>630</v>
      </c>
      <c r="E6120">
        <v>498.18181818181802</v>
      </c>
      <c r="F6120">
        <v>131.81818181818201</v>
      </c>
      <c r="G6120">
        <v>0.264598540145985</v>
      </c>
      <c r="H6120" t="s">
        <v>82</v>
      </c>
    </row>
    <row r="6121" spans="1:8" x14ac:dyDescent="0.25">
      <c r="A6121" s="1">
        <v>44197</v>
      </c>
      <c r="B6121" t="s">
        <v>88</v>
      </c>
      <c r="C6121" t="s">
        <v>9</v>
      </c>
      <c r="D6121">
        <v>394</v>
      </c>
      <c r="E6121">
        <v>436.36363636363598</v>
      </c>
      <c r="F6121">
        <v>-42.363636363636402</v>
      </c>
      <c r="G6121">
        <v>-9.7083333333333396E-2</v>
      </c>
      <c r="H6121" t="s">
        <v>82</v>
      </c>
    </row>
    <row r="6122" spans="1:8" x14ac:dyDescent="0.25">
      <c r="A6122" s="1">
        <v>44197</v>
      </c>
      <c r="B6122" t="s">
        <v>88</v>
      </c>
      <c r="C6122" t="s">
        <v>10</v>
      </c>
      <c r="D6122">
        <v>52</v>
      </c>
      <c r="E6122">
        <v>57.272727272727302</v>
      </c>
      <c r="F6122">
        <v>-5.2727272727272698</v>
      </c>
      <c r="G6122">
        <v>-9.2063492063492097E-2</v>
      </c>
      <c r="H6122" t="s">
        <v>82</v>
      </c>
    </row>
    <row r="6123" spans="1:8" x14ac:dyDescent="0.25">
      <c r="A6123" s="1">
        <v>44197</v>
      </c>
      <c r="B6123" t="s">
        <v>88</v>
      </c>
      <c r="C6123" t="s">
        <v>11</v>
      </c>
      <c r="D6123">
        <v>113</v>
      </c>
      <c r="E6123">
        <v>148.18181818181799</v>
      </c>
      <c r="F6123">
        <v>-35.181818181818201</v>
      </c>
      <c r="G6123">
        <v>-0.23742331288343599</v>
      </c>
      <c r="H6123" t="s">
        <v>82</v>
      </c>
    </row>
    <row r="6124" spans="1:8" x14ac:dyDescent="0.25">
      <c r="A6124" s="1">
        <v>44197</v>
      </c>
      <c r="B6124" t="s">
        <v>88</v>
      </c>
      <c r="C6124" t="s">
        <v>12</v>
      </c>
      <c r="D6124">
        <v>67</v>
      </c>
      <c r="E6124">
        <v>100.90909090909101</v>
      </c>
      <c r="F6124">
        <v>-33.909090909090899</v>
      </c>
      <c r="G6124">
        <v>-0.33603603603603599</v>
      </c>
      <c r="H6124" t="s">
        <v>82</v>
      </c>
    </row>
    <row r="6125" spans="1:8" x14ac:dyDescent="0.25">
      <c r="A6125" s="1">
        <v>44197</v>
      </c>
      <c r="B6125" t="s">
        <v>88</v>
      </c>
      <c r="C6125" t="s">
        <v>13</v>
      </c>
      <c r="D6125">
        <v>415</v>
      </c>
      <c r="E6125">
        <v>247.272727272727</v>
      </c>
      <c r="F6125">
        <v>167.727272727273</v>
      </c>
      <c r="G6125">
        <v>0.67830882352941202</v>
      </c>
      <c r="H6125" t="s">
        <v>82</v>
      </c>
    </row>
    <row r="6126" spans="1:8" x14ac:dyDescent="0.25">
      <c r="A6126" s="1">
        <v>44197</v>
      </c>
      <c r="B6126" t="s">
        <v>89</v>
      </c>
      <c r="C6126" t="s">
        <v>9</v>
      </c>
      <c r="D6126">
        <v>61</v>
      </c>
      <c r="E6126">
        <v>80</v>
      </c>
      <c r="F6126">
        <v>-19</v>
      </c>
      <c r="G6126">
        <v>-0.23749999999999999</v>
      </c>
      <c r="H6126" t="s">
        <v>82</v>
      </c>
    </row>
    <row r="6127" spans="1:8" x14ac:dyDescent="0.25">
      <c r="A6127" s="1">
        <v>44197</v>
      </c>
      <c r="B6127" t="s">
        <v>89</v>
      </c>
      <c r="C6127" t="s">
        <v>10</v>
      </c>
      <c r="D6127">
        <v>58</v>
      </c>
      <c r="E6127">
        <v>78.181818181818201</v>
      </c>
      <c r="F6127">
        <v>-20.181818181818201</v>
      </c>
      <c r="G6127">
        <v>-0.25813953488372099</v>
      </c>
      <c r="H6127" t="s">
        <v>82</v>
      </c>
    </row>
    <row r="6128" spans="1:8" x14ac:dyDescent="0.25">
      <c r="A6128" s="1">
        <v>44197</v>
      </c>
      <c r="B6128" t="s">
        <v>89</v>
      </c>
      <c r="C6128" t="s">
        <v>11</v>
      </c>
      <c r="D6128">
        <v>63</v>
      </c>
      <c r="E6128">
        <v>110</v>
      </c>
      <c r="F6128">
        <v>-47</v>
      </c>
      <c r="G6128">
        <v>-0.42727272727272703</v>
      </c>
      <c r="H6128" t="s">
        <v>82</v>
      </c>
    </row>
    <row r="6129" spans="1:8" x14ac:dyDescent="0.25">
      <c r="A6129" s="1">
        <v>44197</v>
      </c>
      <c r="B6129" t="s">
        <v>89</v>
      </c>
      <c r="C6129" t="s">
        <v>12</v>
      </c>
      <c r="D6129">
        <v>118</v>
      </c>
      <c r="E6129">
        <v>196.363636363636</v>
      </c>
      <c r="F6129">
        <v>-78.363636363636303</v>
      </c>
      <c r="G6129">
        <v>-0.39907407407407403</v>
      </c>
      <c r="H6129" t="s">
        <v>82</v>
      </c>
    </row>
    <row r="6130" spans="1:8" x14ac:dyDescent="0.25">
      <c r="A6130" s="1">
        <v>44197</v>
      </c>
      <c r="B6130" t="s">
        <v>89</v>
      </c>
      <c r="C6130" t="s">
        <v>13</v>
      </c>
      <c r="D6130">
        <v>579</v>
      </c>
      <c r="E6130">
        <v>477.27272727272702</v>
      </c>
      <c r="F6130">
        <v>101.727272727273</v>
      </c>
      <c r="G6130">
        <v>0.213142857142857</v>
      </c>
      <c r="H6130" t="s">
        <v>82</v>
      </c>
    </row>
    <row r="6131" spans="1:8" x14ac:dyDescent="0.25">
      <c r="A6131" s="1">
        <v>44197</v>
      </c>
      <c r="B6131" t="s">
        <v>147</v>
      </c>
      <c r="C6131" t="s">
        <v>9</v>
      </c>
      <c r="D6131">
        <v>7</v>
      </c>
      <c r="E6131">
        <v>9.0909090909090899</v>
      </c>
      <c r="F6131">
        <v>-2.0909090909090899</v>
      </c>
      <c r="G6131">
        <v>-0.23</v>
      </c>
      <c r="H6131" t="s">
        <v>82</v>
      </c>
    </row>
    <row r="6132" spans="1:8" x14ac:dyDescent="0.25">
      <c r="A6132" s="1">
        <v>44197</v>
      </c>
      <c r="B6132" t="s">
        <v>147</v>
      </c>
      <c r="C6132" t="s">
        <v>10</v>
      </c>
      <c r="D6132">
        <v>28</v>
      </c>
      <c r="E6132">
        <v>23.636363636363601</v>
      </c>
      <c r="F6132">
        <v>4.3636363636363598</v>
      </c>
      <c r="G6132">
        <v>0.18461538461538499</v>
      </c>
      <c r="H6132" t="s">
        <v>82</v>
      </c>
    </row>
    <row r="6133" spans="1:8" x14ac:dyDescent="0.25">
      <c r="A6133" s="1">
        <v>44197</v>
      </c>
      <c r="B6133" t="s">
        <v>147</v>
      </c>
      <c r="C6133" t="s">
        <v>11</v>
      </c>
      <c r="D6133">
        <v>14</v>
      </c>
      <c r="E6133">
        <v>22.727272727272702</v>
      </c>
      <c r="F6133">
        <v>-8.7272727272727302</v>
      </c>
      <c r="G6133">
        <v>-0.38400000000000001</v>
      </c>
      <c r="H6133" t="s">
        <v>82</v>
      </c>
    </row>
    <row r="6134" spans="1:8" x14ac:dyDescent="0.25">
      <c r="A6134" s="1">
        <v>44197</v>
      </c>
      <c r="B6134" t="s">
        <v>147</v>
      </c>
      <c r="C6134" t="s">
        <v>12</v>
      </c>
      <c r="D6134">
        <v>16</v>
      </c>
      <c r="E6134">
        <v>24.545454545454501</v>
      </c>
      <c r="F6134">
        <v>-8.5454545454545396</v>
      </c>
      <c r="G6134">
        <v>-0.34814814814814798</v>
      </c>
      <c r="H6134" t="s">
        <v>82</v>
      </c>
    </row>
    <row r="6135" spans="1:8" x14ac:dyDescent="0.25">
      <c r="A6135" s="1">
        <v>44197</v>
      </c>
      <c r="B6135" t="s">
        <v>147</v>
      </c>
      <c r="C6135" t="s">
        <v>13</v>
      </c>
      <c r="D6135">
        <v>65</v>
      </c>
      <c r="E6135">
        <v>58.181818181818201</v>
      </c>
      <c r="F6135">
        <v>6.8181818181818201</v>
      </c>
      <c r="G6135">
        <v>0.1171875</v>
      </c>
      <c r="H6135" t="s">
        <v>82</v>
      </c>
    </row>
    <row r="6136" spans="1:8" x14ac:dyDescent="0.25">
      <c r="A6136" s="1">
        <v>44197</v>
      </c>
      <c r="B6136" t="s">
        <v>148</v>
      </c>
      <c r="C6136" t="s">
        <v>9</v>
      </c>
      <c r="D6136">
        <v>187</v>
      </c>
      <c r="E6136">
        <v>225.45454545454501</v>
      </c>
      <c r="F6136">
        <v>-38.454545454545404</v>
      </c>
      <c r="G6136">
        <v>-0.17056451612903201</v>
      </c>
      <c r="H6136" t="s">
        <v>82</v>
      </c>
    </row>
    <row r="6137" spans="1:8" x14ac:dyDescent="0.25">
      <c r="A6137" s="1">
        <v>44197</v>
      </c>
      <c r="B6137" t="s">
        <v>148</v>
      </c>
      <c r="C6137" t="s">
        <v>10</v>
      </c>
      <c r="D6137">
        <v>26</v>
      </c>
      <c r="E6137">
        <v>48.181818181818201</v>
      </c>
      <c r="F6137">
        <v>-22.181818181818201</v>
      </c>
      <c r="G6137">
        <v>-0.46037735849056599</v>
      </c>
      <c r="H6137" t="s">
        <v>82</v>
      </c>
    </row>
    <row r="6138" spans="1:8" x14ac:dyDescent="0.25">
      <c r="A6138" s="1">
        <v>44197</v>
      </c>
      <c r="B6138" t="s">
        <v>148</v>
      </c>
      <c r="C6138" t="s">
        <v>11</v>
      </c>
      <c r="D6138">
        <v>105</v>
      </c>
      <c r="E6138">
        <v>118.181818181818</v>
      </c>
      <c r="F6138">
        <v>-13.181818181818199</v>
      </c>
      <c r="G6138">
        <v>-0.111538461538461</v>
      </c>
      <c r="H6138" t="s">
        <v>82</v>
      </c>
    </row>
    <row r="6139" spans="1:8" x14ac:dyDescent="0.25">
      <c r="A6139" s="1">
        <v>44197</v>
      </c>
      <c r="B6139" t="s">
        <v>148</v>
      </c>
      <c r="C6139" t="s">
        <v>12</v>
      </c>
      <c r="D6139">
        <v>61</v>
      </c>
      <c r="E6139">
        <v>83.636363636363598</v>
      </c>
      <c r="F6139">
        <v>-22.636363636363601</v>
      </c>
      <c r="G6139">
        <v>-0.27065217391304403</v>
      </c>
      <c r="H6139" t="s">
        <v>82</v>
      </c>
    </row>
    <row r="6140" spans="1:8" x14ac:dyDescent="0.25">
      <c r="A6140" s="1">
        <v>44197</v>
      </c>
      <c r="B6140" t="s">
        <v>148</v>
      </c>
      <c r="C6140" t="s">
        <v>13</v>
      </c>
      <c r="D6140">
        <v>305</v>
      </c>
      <c r="E6140">
        <v>275.45454545454498</v>
      </c>
      <c r="F6140">
        <v>29.5454545454546</v>
      </c>
      <c r="G6140">
        <v>0.107260726072607</v>
      </c>
      <c r="H6140" t="s">
        <v>82</v>
      </c>
    </row>
    <row r="6141" spans="1:8" x14ac:dyDescent="0.25">
      <c r="A6141" s="1">
        <v>44197</v>
      </c>
      <c r="B6141" t="s">
        <v>91</v>
      </c>
      <c r="C6141" t="s">
        <v>9</v>
      </c>
      <c r="D6141">
        <v>498</v>
      </c>
      <c r="E6141">
        <v>521.81818181818198</v>
      </c>
      <c r="F6141">
        <v>-23.818181818181799</v>
      </c>
      <c r="G6141">
        <v>-4.5644599303135802E-2</v>
      </c>
      <c r="H6141" t="s">
        <v>82</v>
      </c>
    </row>
    <row r="6142" spans="1:8" x14ac:dyDescent="0.25">
      <c r="A6142" s="1">
        <v>44197</v>
      </c>
      <c r="B6142" t="s">
        <v>91</v>
      </c>
      <c r="C6142" t="s">
        <v>10</v>
      </c>
      <c r="D6142">
        <v>180</v>
      </c>
      <c r="E6142">
        <v>218.18181818181799</v>
      </c>
      <c r="F6142">
        <v>-38.181818181818201</v>
      </c>
      <c r="G6142">
        <v>-0.17499999999999999</v>
      </c>
      <c r="H6142" t="s">
        <v>82</v>
      </c>
    </row>
    <row r="6143" spans="1:8" x14ac:dyDescent="0.25">
      <c r="A6143" s="1">
        <v>44197</v>
      </c>
      <c r="B6143" t="s">
        <v>91</v>
      </c>
      <c r="C6143" t="s">
        <v>11</v>
      </c>
      <c r="D6143">
        <v>486</v>
      </c>
      <c r="E6143">
        <v>566.36363636363603</v>
      </c>
      <c r="F6143">
        <v>-80.363636363636402</v>
      </c>
      <c r="G6143">
        <v>-0.14189406099518501</v>
      </c>
      <c r="H6143" t="s">
        <v>82</v>
      </c>
    </row>
    <row r="6144" spans="1:8" x14ac:dyDescent="0.25">
      <c r="A6144" s="1">
        <v>44197</v>
      </c>
      <c r="B6144" t="s">
        <v>91</v>
      </c>
      <c r="C6144" t="s">
        <v>12</v>
      </c>
      <c r="D6144">
        <v>1112</v>
      </c>
      <c r="E6144">
        <v>1226.3636363636399</v>
      </c>
      <c r="F6144">
        <v>-114.363636363636</v>
      </c>
      <c r="G6144">
        <v>-9.3254262416604797E-2</v>
      </c>
      <c r="H6144" t="s">
        <v>82</v>
      </c>
    </row>
    <row r="6145" spans="1:8" x14ac:dyDescent="0.25">
      <c r="A6145" s="1">
        <v>44197</v>
      </c>
      <c r="B6145" t="s">
        <v>91</v>
      </c>
      <c r="C6145" t="s">
        <v>13</v>
      </c>
      <c r="D6145">
        <v>349</v>
      </c>
      <c r="E6145">
        <v>313.63636363636402</v>
      </c>
      <c r="F6145">
        <v>35.363636363636402</v>
      </c>
      <c r="G6145">
        <v>0.112753623188406</v>
      </c>
      <c r="H6145" t="s">
        <v>82</v>
      </c>
    </row>
    <row r="6146" spans="1:8" x14ac:dyDescent="0.25">
      <c r="A6146" s="1">
        <v>44197</v>
      </c>
      <c r="B6146" t="s">
        <v>92</v>
      </c>
      <c r="C6146" t="s">
        <v>9</v>
      </c>
      <c r="D6146">
        <v>422</v>
      </c>
      <c r="E6146">
        <v>442.72727272727298</v>
      </c>
      <c r="F6146">
        <v>-20.727272727272702</v>
      </c>
      <c r="G6146">
        <v>-4.6817248459958903E-2</v>
      </c>
      <c r="H6146" t="s">
        <v>82</v>
      </c>
    </row>
    <row r="6147" spans="1:8" x14ac:dyDescent="0.25">
      <c r="A6147" s="1">
        <v>44197</v>
      </c>
      <c r="B6147" t="s">
        <v>92</v>
      </c>
      <c r="C6147" t="s">
        <v>10</v>
      </c>
      <c r="D6147">
        <v>213</v>
      </c>
      <c r="E6147">
        <v>182.727272727273</v>
      </c>
      <c r="F6147">
        <v>30.272727272727298</v>
      </c>
      <c r="G6147">
        <v>0.16567164179104499</v>
      </c>
      <c r="H6147" t="s">
        <v>82</v>
      </c>
    </row>
    <row r="6148" spans="1:8" x14ac:dyDescent="0.25">
      <c r="A6148" s="1">
        <v>44197</v>
      </c>
      <c r="B6148" t="s">
        <v>92</v>
      </c>
      <c r="C6148" t="s">
        <v>11</v>
      </c>
      <c r="D6148">
        <v>28</v>
      </c>
      <c r="E6148">
        <v>30</v>
      </c>
      <c r="F6148">
        <v>-2</v>
      </c>
      <c r="G6148">
        <v>-6.6666666666666693E-2</v>
      </c>
      <c r="H6148" t="s">
        <v>82</v>
      </c>
    </row>
    <row r="6149" spans="1:8" x14ac:dyDescent="0.25">
      <c r="A6149" s="1">
        <v>44197</v>
      </c>
      <c r="B6149" t="s">
        <v>92</v>
      </c>
      <c r="C6149" t="s">
        <v>12</v>
      </c>
      <c r="D6149">
        <v>11</v>
      </c>
      <c r="E6149">
        <v>17.272727272727298</v>
      </c>
      <c r="F6149">
        <v>-6.2727272727272698</v>
      </c>
      <c r="G6149">
        <v>-0.36315789473684201</v>
      </c>
      <c r="H6149" t="s">
        <v>82</v>
      </c>
    </row>
    <row r="6150" spans="1:8" x14ac:dyDescent="0.25">
      <c r="A6150" s="1">
        <v>44197</v>
      </c>
      <c r="B6150" t="s">
        <v>92</v>
      </c>
      <c r="C6150" t="s">
        <v>13</v>
      </c>
      <c r="D6150">
        <v>258</v>
      </c>
      <c r="E6150">
        <v>283.63636363636402</v>
      </c>
      <c r="F6150">
        <v>-25.636363636363601</v>
      </c>
      <c r="G6150">
        <v>-9.0384615384615397E-2</v>
      </c>
      <c r="H6150" t="s">
        <v>82</v>
      </c>
    </row>
    <row r="6151" spans="1:8" x14ac:dyDescent="0.25">
      <c r="A6151" s="1">
        <v>44197</v>
      </c>
      <c r="B6151" t="s">
        <v>155</v>
      </c>
      <c r="C6151" t="s">
        <v>9</v>
      </c>
      <c r="D6151">
        <v>48</v>
      </c>
      <c r="E6151">
        <v>62.727272727272698</v>
      </c>
      <c r="F6151">
        <v>-14.7272727272727</v>
      </c>
      <c r="G6151">
        <v>-0.23478260869565201</v>
      </c>
      <c r="H6151" t="s">
        <v>82</v>
      </c>
    </row>
    <row r="6152" spans="1:8" x14ac:dyDescent="0.25">
      <c r="A6152" s="1">
        <v>44197</v>
      </c>
      <c r="B6152" t="s">
        <v>155</v>
      </c>
      <c r="C6152" t="s">
        <v>10</v>
      </c>
      <c r="D6152">
        <v>30</v>
      </c>
      <c r="E6152">
        <v>53.636363636363598</v>
      </c>
      <c r="F6152">
        <v>-23.636363636363601</v>
      </c>
      <c r="G6152">
        <v>-0.44067796610169502</v>
      </c>
      <c r="H6152" t="s">
        <v>82</v>
      </c>
    </row>
    <row r="6153" spans="1:8" x14ac:dyDescent="0.25">
      <c r="A6153" s="1">
        <v>44197</v>
      </c>
      <c r="B6153" t="s">
        <v>155</v>
      </c>
      <c r="C6153" t="s">
        <v>11</v>
      </c>
      <c r="D6153">
        <v>46</v>
      </c>
      <c r="E6153">
        <v>84.545454545454504</v>
      </c>
      <c r="F6153">
        <v>-38.545454545454497</v>
      </c>
      <c r="G6153">
        <v>-0.45591397849462401</v>
      </c>
      <c r="H6153" t="s">
        <v>82</v>
      </c>
    </row>
    <row r="6154" spans="1:8" x14ac:dyDescent="0.25">
      <c r="A6154" s="1">
        <v>44197</v>
      </c>
      <c r="B6154" t="s">
        <v>155</v>
      </c>
      <c r="C6154" t="s">
        <v>12</v>
      </c>
      <c r="D6154">
        <v>98</v>
      </c>
      <c r="E6154">
        <v>150.90909090909099</v>
      </c>
      <c r="F6154">
        <v>-52.909090909090899</v>
      </c>
      <c r="G6154">
        <v>-0.35060240963855399</v>
      </c>
      <c r="H6154" t="s">
        <v>82</v>
      </c>
    </row>
    <row r="6155" spans="1:8" x14ac:dyDescent="0.25">
      <c r="A6155" s="1">
        <v>44197</v>
      </c>
      <c r="B6155" t="s">
        <v>155</v>
      </c>
      <c r="C6155" t="s">
        <v>13</v>
      </c>
      <c r="D6155">
        <v>458</v>
      </c>
      <c r="E6155">
        <v>369.09090909090901</v>
      </c>
      <c r="F6155">
        <v>88.909090909090907</v>
      </c>
      <c r="G6155">
        <v>0.240886699507389</v>
      </c>
      <c r="H6155" t="s">
        <v>82</v>
      </c>
    </row>
    <row r="6156" spans="1:8" x14ac:dyDescent="0.25">
      <c r="A6156" s="1">
        <v>44197</v>
      </c>
      <c r="B6156" t="s">
        <v>156</v>
      </c>
      <c r="C6156" t="s">
        <v>9</v>
      </c>
      <c r="D6156">
        <v>21</v>
      </c>
      <c r="E6156">
        <v>24.545454545454501</v>
      </c>
      <c r="F6156">
        <v>-3.5454545454545401</v>
      </c>
      <c r="G6156">
        <v>-0.14444444444444399</v>
      </c>
      <c r="H6156" t="s">
        <v>82</v>
      </c>
    </row>
    <row r="6157" spans="1:8" x14ac:dyDescent="0.25">
      <c r="A6157" s="1">
        <v>44197</v>
      </c>
      <c r="B6157" t="s">
        <v>156</v>
      </c>
      <c r="C6157" t="s">
        <v>10</v>
      </c>
      <c r="D6157">
        <v>73</v>
      </c>
      <c r="E6157">
        <v>98.181818181818201</v>
      </c>
      <c r="F6157">
        <v>-25.181818181818201</v>
      </c>
      <c r="G6157">
        <v>-0.25648148148148098</v>
      </c>
      <c r="H6157" t="s">
        <v>82</v>
      </c>
    </row>
    <row r="6158" spans="1:8" x14ac:dyDescent="0.25">
      <c r="A6158" s="1">
        <v>44197</v>
      </c>
      <c r="B6158" t="s">
        <v>156</v>
      </c>
      <c r="C6158" t="s">
        <v>11</v>
      </c>
      <c r="D6158">
        <v>157</v>
      </c>
      <c r="E6158">
        <v>192.727272727273</v>
      </c>
      <c r="F6158">
        <v>-35.727272727272698</v>
      </c>
      <c r="G6158">
        <v>-0.185377358490566</v>
      </c>
      <c r="H6158" t="s">
        <v>82</v>
      </c>
    </row>
    <row r="6159" spans="1:8" x14ac:dyDescent="0.25">
      <c r="A6159" s="1">
        <v>44197</v>
      </c>
      <c r="B6159" t="s">
        <v>156</v>
      </c>
      <c r="C6159" t="s">
        <v>12</v>
      </c>
      <c r="D6159">
        <v>210</v>
      </c>
      <c r="E6159">
        <v>212.727272727273</v>
      </c>
      <c r="F6159">
        <v>-2.72727272727272</v>
      </c>
      <c r="G6159">
        <v>-1.2820512820512799E-2</v>
      </c>
      <c r="H6159" t="s">
        <v>82</v>
      </c>
    </row>
    <row r="6160" spans="1:8" x14ac:dyDescent="0.25">
      <c r="A6160" s="1">
        <v>44197</v>
      </c>
      <c r="B6160" t="s">
        <v>156</v>
      </c>
      <c r="C6160" t="s">
        <v>13</v>
      </c>
      <c r="D6160">
        <v>153</v>
      </c>
      <c r="E6160">
        <v>176.363636363636</v>
      </c>
      <c r="F6160">
        <v>-23.363636363636299</v>
      </c>
      <c r="G6160">
        <v>-0.13247422680412399</v>
      </c>
      <c r="H6160" t="s">
        <v>82</v>
      </c>
    </row>
    <row r="6161" spans="1:8" x14ac:dyDescent="0.25">
      <c r="A6161" s="1">
        <v>44197</v>
      </c>
      <c r="B6161" t="s">
        <v>93</v>
      </c>
      <c r="C6161" t="s">
        <v>9</v>
      </c>
      <c r="D6161">
        <v>40</v>
      </c>
      <c r="E6161">
        <v>55.454545454545503</v>
      </c>
      <c r="F6161">
        <v>-15.454545454545499</v>
      </c>
      <c r="G6161">
        <v>-0.27868852459016402</v>
      </c>
      <c r="H6161" t="s">
        <v>82</v>
      </c>
    </row>
    <row r="6162" spans="1:8" x14ac:dyDescent="0.25">
      <c r="A6162" s="1">
        <v>44197</v>
      </c>
      <c r="B6162" t="s">
        <v>93</v>
      </c>
      <c r="C6162" t="s">
        <v>10</v>
      </c>
      <c r="D6162">
        <v>121</v>
      </c>
      <c r="E6162">
        <v>142.727272727273</v>
      </c>
      <c r="F6162">
        <v>-21.727272727272702</v>
      </c>
      <c r="G6162">
        <v>-0.15222929936305701</v>
      </c>
      <c r="H6162" t="s">
        <v>82</v>
      </c>
    </row>
    <row r="6163" spans="1:8" x14ac:dyDescent="0.25">
      <c r="A6163" s="1">
        <v>44197</v>
      </c>
      <c r="B6163" t="s">
        <v>93</v>
      </c>
      <c r="C6163" t="s">
        <v>11</v>
      </c>
      <c r="D6163">
        <v>184</v>
      </c>
      <c r="E6163">
        <v>232.727272727273</v>
      </c>
      <c r="F6163">
        <v>-48.727272727272698</v>
      </c>
      <c r="G6163">
        <v>-0.20937500000000001</v>
      </c>
      <c r="H6163" t="s">
        <v>82</v>
      </c>
    </row>
    <row r="6164" spans="1:8" x14ac:dyDescent="0.25">
      <c r="A6164" s="1">
        <v>44197</v>
      </c>
      <c r="B6164" t="s">
        <v>93</v>
      </c>
      <c r="C6164" t="s">
        <v>12</v>
      </c>
      <c r="D6164">
        <v>291</v>
      </c>
      <c r="E6164">
        <v>310</v>
      </c>
      <c r="F6164">
        <v>-19</v>
      </c>
      <c r="G6164">
        <v>-6.12903225806452E-2</v>
      </c>
      <c r="H6164" t="s">
        <v>82</v>
      </c>
    </row>
    <row r="6165" spans="1:8" x14ac:dyDescent="0.25">
      <c r="A6165" s="1">
        <v>44197</v>
      </c>
      <c r="B6165" t="s">
        <v>93</v>
      </c>
      <c r="C6165" t="s">
        <v>13</v>
      </c>
      <c r="D6165">
        <v>254</v>
      </c>
      <c r="E6165">
        <v>295.45454545454498</v>
      </c>
      <c r="F6165">
        <v>-41.454545454545404</v>
      </c>
      <c r="G6165">
        <v>-0.14030769230769199</v>
      </c>
      <c r="H6165" t="s">
        <v>82</v>
      </c>
    </row>
    <row r="6166" spans="1:8" x14ac:dyDescent="0.25">
      <c r="A6166" s="1">
        <v>44197</v>
      </c>
      <c r="B6166" t="s">
        <v>157</v>
      </c>
      <c r="C6166" t="s">
        <v>9</v>
      </c>
      <c r="D6166">
        <v>75</v>
      </c>
      <c r="E6166">
        <v>86.363636363636402</v>
      </c>
      <c r="F6166">
        <v>-11.363636363636401</v>
      </c>
      <c r="G6166">
        <v>-0.13157894736842099</v>
      </c>
      <c r="H6166" t="s">
        <v>82</v>
      </c>
    </row>
    <row r="6167" spans="1:8" x14ac:dyDescent="0.25">
      <c r="A6167" s="1">
        <v>44197</v>
      </c>
      <c r="B6167" t="s">
        <v>157</v>
      </c>
      <c r="C6167" t="s">
        <v>10</v>
      </c>
      <c r="D6167">
        <v>17</v>
      </c>
      <c r="E6167">
        <v>18.181818181818201</v>
      </c>
      <c r="F6167">
        <v>-1.1818181818181801</v>
      </c>
      <c r="G6167">
        <v>-6.4999999999999905E-2</v>
      </c>
      <c r="H6167" t="s">
        <v>82</v>
      </c>
    </row>
    <row r="6168" spans="1:8" x14ac:dyDescent="0.25">
      <c r="A6168" s="1">
        <v>44197</v>
      </c>
      <c r="B6168" t="s">
        <v>157</v>
      </c>
      <c r="C6168" t="s">
        <v>11</v>
      </c>
      <c r="D6168">
        <v>55</v>
      </c>
      <c r="E6168">
        <v>81.818181818181799</v>
      </c>
      <c r="F6168">
        <v>-26.818181818181799</v>
      </c>
      <c r="G6168">
        <v>-0.327777777777778</v>
      </c>
      <c r="H6168" t="s">
        <v>82</v>
      </c>
    </row>
    <row r="6169" spans="1:8" x14ac:dyDescent="0.25">
      <c r="A6169" s="1">
        <v>44197</v>
      </c>
      <c r="B6169" t="s">
        <v>157</v>
      </c>
      <c r="C6169" t="s">
        <v>12</v>
      </c>
      <c r="D6169">
        <v>38</v>
      </c>
      <c r="E6169">
        <v>59.090909090909101</v>
      </c>
      <c r="F6169">
        <v>-21.090909090909101</v>
      </c>
      <c r="G6169">
        <v>-0.35692307692307701</v>
      </c>
      <c r="H6169" t="s">
        <v>82</v>
      </c>
    </row>
    <row r="6170" spans="1:8" x14ac:dyDescent="0.25">
      <c r="A6170" s="1">
        <v>44197</v>
      </c>
      <c r="B6170" t="s">
        <v>157</v>
      </c>
      <c r="C6170" t="s">
        <v>13</v>
      </c>
      <c r="D6170">
        <v>214</v>
      </c>
      <c r="E6170">
        <v>141.81818181818201</v>
      </c>
      <c r="F6170">
        <v>72.181818181818201</v>
      </c>
      <c r="G6170">
        <v>0.50897435897435905</v>
      </c>
      <c r="H6170" t="s">
        <v>82</v>
      </c>
    </row>
    <row r="6171" spans="1:8" x14ac:dyDescent="0.25">
      <c r="A6171" s="1">
        <v>44197</v>
      </c>
      <c r="B6171" t="s">
        <v>158</v>
      </c>
      <c r="C6171" t="s">
        <v>9</v>
      </c>
      <c r="D6171">
        <v>40</v>
      </c>
      <c r="E6171">
        <v>33.636363636363598</v>
      </c>
      <c r="F6171">
        <v>6.3636363636363704</v>
      </c>
      <c r="G6171">
        <v>0.18918918918918901</v>
      </c>
      <c r="H6171" t="s">
        <v>82</v>
      </c>
    </row>
    <row r="6172" spans="1:8" x14ac:dyDescent="0.25">
      <c r="A6172" s="1">
        <v>44197</v>
      </c>
      <c r="B6172" t="s">
        <v>158</v>
      </c>
      <c r="C6172" t="s">
        <v>10</v>
      </c>
      <c r="D6172">
        <v>49</v>
      </c>
      <c r="E6172">
        <v>48.181818181818201</v>
      </c>
      <c r="F6172">
        <v>0.81818181818182001</v>
      </c>
      <c r="G6172">
        <v>1.6981132075471701E-2</v>
      </c>
      <c r="H6172" t="s">
        <v>82</v>
      </c>
    </row>
    <row r="6173" spans="1:8" x14ac:dyDescent="0.25">
      <c r="A6173" s="1">
        <v>44197</v>
      </c>
      <c r="B6173" t="s">
        <v>158</v>
      </c>
      <c r="C6173" t="s">
        <v>11</v>
      </c>
      <c r="D6173">
        <v>54</v>
      </c>
      <c r="E6173">
        <v>80.909090909090907</v>
      </c>
      <c r="F6173">
        <v>-26.909090909090899</v>
      </c>
      <c r="G6173">
        <v>-0.33258426966292098</v>
      </c>
      <c r="H6173" t="s">
        <v>82</v>
      </c>
    </row>
    <row r="6174" spans="1:8" x14ac:dyDescent="0.25">
      <c r="A6174" s="1">
        <v>44197</v>
      </c>
      <c r="B6174" t="s">
        <v>158</v>
      </c>
      <c r="C6174" t="s">
        <v>12</v>
      </c>
      <c r="D6174">
        <v>206</v>
      </c>
      <c r="E6174">
        <v>204.54545454545499</v>
      </c>
      <c r="F6174">
        <v>1.4545454545454699</v>
      </c>
      <c r="G6174">
        <v>7.1111111111111704E-3</v>
      </c>
      <c r="H6174" t="s">
        <v>82</v>
      </c>
    </row>
    <row r="6175" spans="1:8" x14ac:dyDescent="0.25">
      <c r="A6175" s="1">
        <v>44197</v>
      </c>
      <c r="B6175" t="s">
        <v>158</v>
      </c>
      <c r="C6175" t="s">
        <v>13</v>
      </c>
      <c r="D6175">
        <v>336</v>
      </c>
      <c r="E6175">
        <v>271.81818181818198</v>
      </c>
      <c r="F6175">
        <v>64.181818181818201</v>
      </c>
      <c r="G6175">
        <v>0.236120401337793</v>
      </c>
      <c r="H6175" t="s">
        <v>82</v>
      </c>
    </row>
    <row r="6176" spans="1:8" x14ac:dyDescent="0.25">
      <c r="A6176" s="1">
        <v>44197</v>
      </c>
      <c r="B6176" t="s">
        <v>94</v>
      </c>
      <c r="C6176" t="s">
        <v>9</v>
      </c>
      <c r="D6176">
        <v>726</v>
      </c>
      <c r="E6176">
        <v>950.90909090909099</v>
      </c>
      <c r="F6176">
        <v>-224.90909090909099</v>
      </c>
      <c r="G6176">
        <v>-0.23652007648183601</v>
      </c>
      <c r="H6176" t="s">
        <v>82</v>
      </c>
    </row>
    <row r="6177" spans="1:8" x14ac:dyDescent="0.25">
      <c r="A6177" s="1">
        <v>44197</v>
      </c>
      <c r="B6177" t="s">
        <v>94</v>
      </c>
      <c r="C6177" t="s">
        <v>10</v>
      </c>
      <c r="D6177">
        <v>339</v>
      </c>
      <c r="E6177">
        <v>435.45454545454498</v>
      </c>
      <c r="F6177">
        <v>-96.454545454545396</v>
      </c>
      <c r="G6177">
        <v>-0.221503131524008</v>
      </c>
      <c r="H6177" t="s">
        <v>82</v>
      </c>
    </row>
    <row r="6178" spans="1:8" x14ac:dyDescent="0.25">
      <c r="A6178" s="1">
        <v>44197</v>
      </c>
      <c r="B6178" t="s">
        <v>94</v>
      </c>
      <c r="C6178" t="s">
        <v>11</v>
      </c>
      <c r="D6178">
        <v>657</v>
      </c>
      <c r="E6178">
        <v>773.63636363636397</v>
      </c>
      <c r="F6178">
        <v>-116.636363636364</v>
      </c>
      <c r="G6178">
        <v>-0.150763807285546</v>
      </c>
      <c r="H6178" t="s">
        <v>82</v>
      </c>
    </row>
    <row r="6179" spans="1:8" x14ac:dyDescent="0.25">
      <c r="A6179" s="1">
        <v>44197</v>
      </c>
      <c r="B6179" t="s">
        <v>94</v>
      </c>
      <c r="C6179" t="s">
        <v>12</v>
      </c>
      <c r="D6179">
        <v>362</v>
      </c>
      <c r="E6179">
        <v>454.54545454545502</v>
      </c>
      <c r="F6179">
        <v>-92.545454545454504</v>
      </c>
      <c r="G6179">
        <v>-0.2036</v>
      </c>
      <c r="H6179" t="s">
        <v>82</v>
      </c>
    </row>
    <row r="6180" spans="1:8" x14ac:dyDescent="0.25">
      <c r="A6180" s="1">
        <v>44197</v>
      </c>
      <c r="B6180" t="s">
        <v>94</v>
      </c>
      <c r="C6180" t="s">
        <v>13</v>
      </c>
      <c r="D6180">
        <v>842</v>
      </c>
      <c r="E6180">
        <v>965.45454545454504</v>
      </c>
      <c r="F6180">
        <v>-123.454545454545</v>
      </c>
      <c r="G6180">
        <v>-0.127871939736346</v>
      </c>
      <c r="H6180" t="s">
        <v>82</v>
      </c>
    </row>
    <row r="6181" spans="1:8" x14ac:dyDescent="0.25">
      <c r="A6181" s="1">
        <v>44197</v>
      </c>
      <c r="B6181" t="s">
        <v>159</v>
      </c>
      <c r="C6181" t="s">
        <v>9</v>
      </c>
      <c r="D6181">
        <v>19</v>
      </c>
      <c r="E6181">
        <v>30.909090909090899</v>
      </c>
      <c r="F6181">
        <v>-11.909090909090899</v>
      </c>
      <c r="G6181">
        <v>-0.38529411764705901</v>
      </c>
      <c r="H6181" t="s">
        <v>82</v>
      </c>
    </row>
    <row r="6182" spans="1:8" x14ac:dyDescent="0.25">
      <c r="A6182" s="1">
        <v>44197</v>
      </c>
      <c r="B6182" t="s">
        <v>159</v>
      </c>
      <c r="C6182" t="s">
        <v>10</v>
      </c>
      <c r="D6182">
        <v>48</v>
      </c>
      <c r="E6182">
        <v>44.545454545454497</v>
      </c>
      <c r="F6182">
        <v>3.4545454545454501</v>
      </c>
      <c r="G6182">
        <v>7.7551020408163196E-2</v>
      </c>
      <c r="H6182" t="s">
        <v>82</v>
      </c>
    </row>
    <row r="6183" spans="1:8" x14ac:dyDescent="0.25">
      <c r="A6183" s="1">
        <v>44197</v>
      </c>
      <c r="B6183" t="s">
        <v>159</v>
      </c>
      <c r="C6183" t="s">
        <v>11</v>
      </c>
      <c r="D6183">
        <v>27</v>
      </c>
      <c r="E6183">
        <v>40</v>
      </c>
      <c r="F6183">
        <v>-13</v>
      </c>
      <c r="G6183">
        <v>-0.32500000000000001</v>
      </c>
      <c r="H6183" t="s">
        <v>82</v>
      </c>
    </row>
    <row r="6184" spans="1:8" x14ac:dyDescent="0.25">
      <c r="A6184" s="1">
        <v>44197</v>
      </c>
      <c r="B6184" t="s">
        <v>159</v>
      </c>
      <c r="C6184" t="s">
        <v>12</v>
      </c>
      <c r="D6184">
        <v>81</v>
      </c>
      <c r="E6184">
        <v>97.272727272727295</v>
      </c>
      <c r="F6184">
        <v>-16.272727272727298</v>
      </c>
      <c r="G6184">
        <v>-0.16728971962616801</v>
      </c>
      <c r="H6184" t="s">
        <v>82</v>
      </c>
    </row>
    <row r="6185" spans="1:8" x14ac:dyDescent="0.25">
      <c r="A6185" s="1">
        <v>44197</v>
      </c>
      <c r="B6185" t="s">
        <v>159</v>
      </c>
      <c r="C6185" t="s">
        <v>13</v>
      </c>
      <c r="D6185">
        <v>101</v>
      </c>
      <c r="E6185">
        <v>119.09090909090899</v>
      </c>
      <c r="F6185">
        <v>-18.090909090909101</v>
      </c>
      <c r="G6185">
        <v>-0.15190839694656499</v>
      </c>
      <c r="H6185" t="s">
        <v>82</v>
      </c>
    </row>
    <row r="6186" spans="1:8" x14ac:dyDescent="0.25">
      <c r="A6186" s="1">
        <v>44197</v>
      </c>
      <c r="B6186" t="s">
        <v>95</v>
      </c>
      <c r="C6186" t="s">
        <v>9</v>
      </c>
      <c r="D6186">
        <v>40</v>
      </c>
      <c r="E6186">
        <v>33.636363636363598</v>
      </c>
      <c r="F6186">
        <v>6.3636363636363704</v>
      </c>
      <c r="G6186">
        <v>0.18918918918918901</v>
      </c>
      <c r="H6186" t="s">
        <v>82</v>
      </c>
    </row>
    <row r="6187" spans="1:8" x14ac:dyDescent="0.25">
      <c r="A6187" s="1">
        <v>44197</v>
      </c>
      <c r="B6187" t="s">
        <v>95</v>
      </c>
      <c r="C6187" t="s">
        <v>10</v>
      </c>
      <c r="D6187">
        <v>49</v>
      </c>
      <c r="E6187">
        <v>48.181818181818201</v>
      </c>
      <c r="F6187">
        <v>0.81818181818182001</v>
      </c>
      <c r="G6187">
        <v>1.6981132075471701E-2</v>
      </c>
      <c r="H6187" t="s">
        <v>82</v>
      </c>
    </row>
    <row r="6188" spans="1:8" x14ac:dyDescent="0.25">
      <c r="A6188" s="1">
        <v>44197</v>
      </c>
      <c r="B6188" t="s">
        <v>95</v>
      </c>
      <c r="C6188" t="s">
        <v>11</v>
      </c>
      <c r="D6188">
        <v>54</v>
      </c>
      <c r="E6188">
        <v>80.909090909090907</v>
      </c>
      <c r="F6188">
        <v>-26.909090909090899</v>
      </c>
      <c r="G6188">
        <v>-0.33258426966292098</v>
      </c>
      <c r="H6188" t="s">
        <v>82</v>
      </c>
    </row>
    <row r="6189" spans="1:8" x14ac:dyDescent="0.25">
      <c r="A6189" s="1">
        <v>44197</v>
      </c>
      <c r="B6189" t="s">
        <v>95</v>
      </c>
      <c r="C6189" t="s">
        <v>12</v>
      </c>
      <c r="D6189">
        <v>206</v>
      </c>
      <c r="E6189">
        <v>204.54545454545499</v>
      </c>
      <c r="F6189">
        <v>1.4545454545454699</v>
      </c>
      <c r="G6189">
        <v>7.1111111111111704E-3</v>
      </c>
      <c r="H6189" t="s">
        <v>82</v>
      </c>
    </row>
    <row r="6190" spans="1:8" x14ac:dyDescent="0.25">
      <c r="A6190" s="1">
        <v>44197</v>
      </c>
      <c r="B6190" t="s">
        <v>95</v>
      </c>
      <c r="C6190" t="s">
        <v>13</v>
      </c>
      <c r="D6190">
        <v>336</v>
      </c>
      <c r="E6190">
        <v>271.81818181818198</v>
      </c>
      <c r="F6190">
        <v>64.181818181818201</v>
      </c>
      <c r="G6190">
        <v>0.236120401337793</v>
      </c>
      <c r="H6190" t="s">
        <v>82</v>
      </c>
    </row>
    <row r="6191" spans="1:8" x14ac:dyDescent="0.25">
      <c r="A6191" s="1">
        <v>44197</v>
      </c>
      <c r="B6191" t="s">
        <v>96</v>
      </c>
      <c r="C6191" t="s">
        <v>9</v>
      </c>
      <c r="D6191">
        <v>358</v>
      </c>
      <c r="E6191">
        <v>416.36363636363598</v>
      </c>
      <c r="F6191">
        <v>-58.363636363636402</v>
      </c>
      <c r="G6191">
        <v>-0.140174672489083</v>
      </c>
      <c r="H6191" t="s">
        <v>82</v>
      </c>
    </row>
    <row r="6192" spans="1:8" x14ac:dyDescent="0.25">
      <c r="A6192" s="1">
        <v>44197</v>
      </c>
      <c r="B6192" t="s">
        <v>96</v>
      </c>
      <c r="C6192" t="s">
        <v>10</v>
      </c>
      <c r="D6192">
        <v>161</v>
      </c>
      <c r="E6192">
        <v>177.272727272727</v>
      </c>
      <c r="F6192">
        <v>-16.272727272727298</v>
      </c>
      <c r="G6192">
        <v>-9.1794871794871793E-2</v>
      </c>
      <c r="H6192" t="s">
        <v>82</v>
      </c>
    </row>
    <row r="6193" spans="1:8" x14ac:dyDescent="0.25">
      <c r="A6193" s="1">
        <v>44197</v>
      </c>
      <c r="B6193" t="s">
        <v>96</v>
      </c>
      <c r="C6193" t="s">
        <v>11</v>
      </c>
      <c r="D6193">
        <v>152</v>
      </c>
      <c r="E6193">
        <v>170.90909090909099</v>
      </c>
      <c r="F6193">
        <v>-18.909090909090899</v>
      </c>
      <c r="G6193">
        <v>-0.11063829787234</v>
      </c>
      <c r="H6193" t="s">
        <v>82</v>
      </c>
    </row>
    <row r="6194" spans="1:8" x14ac:dyDescent="0.25">
      <c r="A6194" s="1">
        <v>44197</v>
      </c>
      <c r="B6194" t="s">
        <v>96</v>
      </c>
      <c r="C6194" t="s">
        <v>12</v>
      </c>
      <c r="D6194">
        <v>80</v>
      </c>
      <c r="E6194">
        <v>107.272727272727</v>
      </c>
      <c r="F6194">
        <v>-27.272727272727298</v>
      </c>
      <c r="G6194">
        <v>-0.25423728813559299</v>
      </c>
      <c r="H6194" t="s">
        <v>82</v>
      </c>
    </row>
    <row r="6195" spans="1:8" x14ac:dyDescent="0.25">
      <c r="A6195" s="1">
        <v>44197</v>
      </c>
      <c r="B6195" t="s">
        <v>96</v>
      </c>
      <c r="C6195" t="s">
        <v>13</v>
      </c>
      <c r="D6195">
        <v>613</v>
      </c>
      <c r="E6195">
        <v>640.90909090909099</v>
      </c>
      <c r="F6195">
        <v>-27.909090909090899</v>
      </c>
      <c r="G6195">
        <v>-4.3546099290780099E-2</v>
      </c>
      <c r="H6195" t="s">
        <v>82</v>
      </c>
    </row>
    <row r="6196" spans="1:8" x14ac:dyDescent="0.25">
      <c r="A6196" s="1">
        <v>44197</v>
      </c>
      <c r="B6196" t="s">
        <v>161</v>
      </c>
      <c r="C6196" t="s">
        <v>9</v>
      </c>
      <c r="D6196">
        <v>319</v>
      </c>
      <c r="E6196">
        <v>350</v>
      </c>
      <c r="F6196">
        <v>-31</v>
      </c>
      <c r="G6196">
        <v>-8.8571428571428606E-2</v>
      </c>
      <c r="H6196" t="s">
        <v>82</v>
      </c>
    </row>
    <row r="6197" spans="1:8" x14ac:dyDescent="0.25">
      <c r="A6197" s="1">
        <v>44197</v>
      </c>
      <c r="B6197" t="s">
        <v>161</v>
      </c>
      <c r="C6197" t="s">
        <v>10</v>
      </c>
      <c r="D6197">
        <v>35</v>
      </c>
      <c r="E6197">
        <v>39.090909090909101</v>
      </c>
      <c r="F6197">
        <v>-4.0909090909090899</v>
      </c>
      <c r="G6197">
        <v>-0.104651162790698</v>
      </c>
      <c r="H6197" t="s">
        <v>82</v>
      </c>
    </row>
    <row r="6198" spans="1:8" x14ac:dyDescent="0.25">
      <c r="A6198" s="1">
        <v>44197</v>
      </c>
      <c r="B6198" t="s">
        <v>161</v>
      </c>
      <c r="C6198" t="s">
        <v>11</v>
      </c>
      <c r="D6198">
        <v>58</v>
      </c>
      <c r="E6198">
        <v>66.363636363636402</v>
      </c>
      <c r="F6198">
        <v>-8.3636363636363598</v>
      </c>
      <c r="G6198">
        <v>-0.12602739726027401</v>
      </c>
      <c r="H6198" t="s">
        <v>82</v>
      </c>
    </row>
    <row r="6199" spans="1:8" x14ac:dyDescent="0.25">
      <c r="A6199" s="1">
        <v>44197</v>
      </c>
      <c r="B6199" t="s">
        <v>161</v>
      </c>
      <c r="C6199" t="s">
        <v>12</v>
      </c>
      <c r="D6199">
        <v>29</v>
      </c>
      <c r="E6199">
        <v>41.818181818181799</v>
      </c>
      <c r="F6199">
        <v>-12.818181818181801</v>
      </c>
      <c r="G6199">
        <v>-0.30652173913043501</v>
      </c>
      <c r="H6199" t="s">
        <v>82</v>
      </c>
    </row>
    <row r="6200" spans="1:8" x14ac:dyDescent="0.25">
      <c r="A6200" s="1">
        <v>44197</v>
      </c>
      <c r="B6200" t="s">
        <v>161</v>
      </c>
      <c r="C6200" t="s">
        <v>13</v>
      </c>
      <c r="D6200">
        <v>201</v>
      </c>
      <c r="E6200">
        <v>105.454545454545</v>
      </c>
      <c r="F6200">
        <v>95.545454545454504</v>
      </c>
      <c r="G6200">
        <v>0.90603448275862097</v>
      </c>
      <c r="H6200" t="s">
        <v>82</v>
      </c>
    </row>
    <row r="6201" spans="1:8" x14ac:dyDescent="0.25">
      <c r="A6201" s="1">
        <v>44228</v>
      </c>
      <c r="B6201" t="s">
        <v>80</v>
      </c>
      <c r="C6201" t="s">
        <v>9</v>
      </c>
      <c r="D6201">
        <v>3738</v>
      </c>
      <c r="E6201">
        <v>4442</v>
      </c>
      <c r="F6201">
        <v>-704</v>
      </c>
      <c r="G6201">
        <v>-0.158487167942368</v>
      </c>
      <c r="H6201" t="s">
        <v>82</v>
      </c>
    </row>
    <row r="6202" spans="1:8" x14ac:dyDescent="0.25">
      <c r="A6202" s="1">
        <v>44228</v>
      </c>
      <c r="B6202" t="s">
        <v>80</v>
      </c>
      <c r="C6202" t="s">
        <v>10</v>
      </c>
      <c r="D6202">
        <v>2556</v>
      </c>
      <c r="E6202">
        <v>3008</v>
      </c>
      <c r="F6202">
        <v>-452</v>
      </c>
      <c r="G6202">
        <v>-0.15026595744680901</v>
      </c>
      <c r="H6202" t="s">
        <v>82</v>
      </c>
    </row>
    <row r="6203" spans="1:8" x14ac:dyDescent="0.25">
      <c r="A6203" s="1">
        <v>44228</v>
      </c>
      <c r="B6203" t="s">
        <v>80</v>
      </c>
      <c r="C6203" t="s">
        <v>11</v>
      </c>
      <c r="D6203">
        <v>2637</v>
      </c>
      <c r="E6203">
        <v>3081</v>
      </c>
      <c r="F6203">
        <v>-444</v>
      </c>
      <c r="G6203">
        <v>-0.144109055501461</v>
      </c>
      <c r="H6203" t="s">
        <v>82</v>
      </c>
    </row>
    <row r="6204" spans="1:8" x14ac:dyDescent="0.25">
      <c r="A6204" s="1">
        <v>44228</v>
      </c>
      <c r="B6204" t="s">
        <v>80</v>
      </c>
      <c r="C6204" t="s">
        <v>12</v>
      </c>
      <c r="D6204">
        <v>2781</v>
      </c>
      <c r="E6204">
        <v>2961</v>
      </c>
      <c r="F6204">
        <v>-180</v>
      </c>
      <c r="G6204">
        <v>-6.0790273556230998E-2</v>
      </c>
      <c r="H6204" t="s">
        <v>82</v>
      </c>
    </row>
    <row r="6205" spans="1:8" x14ac:dyDescent="0.25">
      <c r="A6205" s="1">
        <v>44228</v>
      </c>
      <c r="B6205" t="s">
        <v>80</v>
      </c>
      <c r="C6205" t="s">
        <v>13</v>
      </c>
      <c r="D6205">
        <v>5392</v>
      </c>
      <c r="E6205">
        <v>4714</v>
      </c>
      <c r="F6205">
        <v>678</v>
      </c>
      <c r="G6205">
        <v>0.14382689859991499</v>
      </c>
      <c r="H6205" t="s">
        <v>82</v>
      </c>
    </row>
    <row r="6206" spans="1:8" x14ac:dyDescent="0.25">
      <c r="A6206" s="1">
        <v>44228</v>
      </c>
      <c r="B6206" t="s">
        <v>145</v>
      </c>
      <c r="C6206" t="s">
        <v>9</v>
      </c>
      <c r="D6206">
        <v>161</v>
      </c>
      <c r="E6206">
        <v>178</v>
      </c>
      <c r="F6206">
        <v>-17</v>
      </c>
      <c r="G6206">
        <v>-9.5505617977528101E-2</v>
      </c>
      <c r="H6206" t="s">
        <v>82</v>
      </c>
    </row>
    <row r="6207" spans="1:8" x14ac:dyDescent="0.25">
      <c r="A6207" s="1">
        <v>44228</v>
      </c>
      <c r="B6207" t="s">
        <v>145</v>
      </c>
      <c r="C6207" t="s">
        <v>10</v>
      </c>
      <c r="D6207">
        <v>127</v>
      </c>
      <c r="E6207">
        <v>136</v>
      </c>
      <c r="F6207">
        <v>-9</v>
      </c>
      <c r="G6207">
        <v>-6.6176470588235295E-2</v>
      </c>
      <c r="H6207" t="s">
        <v>82</v>
      </c>
    </row>
    <row r="6208" spans="1:8" x14ac:dyDescent="0.25">
      <c r="A6208" s="1">
        <v>44228</v>
      </c>
      <c r="B6208" t="s">
        <v>145</v>
      </c>
      <c r="C6208" t="s">
        <v>11</v>
      </c>
      <c r="D6208">
        <v>44</v>
      </c>
      <c r="E6208">
        <v>48</v>
      </c>
      <c r="F6208">
        <v>-4</v>
      </c>
      <c r="G6208">
        <v>-8.3333333333333301E-2</v>
      </c>
      <c r="H6208" t="s">
        <v>82</v>
      </c>
    </row>
    <row r="6209" spans="1:8" x14ac:dyDescent="0.25">
      <c r="A6209" s="1">
        <v>44228</v>
      </c>
      <c r="B6209" t="s">
        <v>145</v>
      </c>
      <c r="C6209" t="s">
        <v>12</v>
      </c>
      <c r="D6209">
        <v>26</v>
      </c>
      <c r="E6209">
        <v>31</v>
      </c>
      <c r="F6209">
        <v>-5</v>
      </c>
      <c r="G6209">
        <v>-0.16129032258064499</v>
      </c>
      <c r="H6209" t="s">
        <v>82</v>
      </c>
    </row>
    <row r="6210" spans="1:8" x14ac:dyDescent="0.25">
      <c r="A6210" s="1">
        <v>44228</v>
      </c>
      <c r="B6210" t="s">
        <v>145</v>
      </c>
      <c r="C6210" t="s">
        <v>13</v>
      </c>
      <c r="D6210">
        <v>313</v>
      </c>
      <c r="E6210">
        <v>334</v>
      </c>
      <c r="F6210">
        <v>-21</v>
      </c>
      <c r="G6210">
        <v>-6.2874251497005998E-2</v>
      </c>
      <c r="H6210" t="s">
        <v>82</v>
      </c>
    </row>
    <row r="6211" spans="1:8" x14ac:dyDescent="0.25">
      <c r="A6211" s="1">
        <v>44228</v>
      </c>
      <c r="B6211" t="s">
        <v>85</v>
      </c>
      <c r="C6211" t="s">
        <v>9</v>
      </c>
      <c r="D6211">
        <v>866</v>
      </c>
      <c r="E6211">
        <v>1057</v>
      </c>
      <c r="F6211">
        <v>-191</v>
      </c>
      <c r="G6211">
        <v>-0.18070009460737901</v>
      </c>
      <c r="H6211" t="s">
        <v>82</v>
      </c>
    </row>
    <row r="6212" spans="1:8" x14ac:dyDescent="0.25">
      <c r="A6212" s="1">
        <v>44228</v>
      </c>
      <c r="B6212" t="s">
        <v>85</v>
      </c>
      <c r="C6212" t="s">
        <v>10</v>
      </c>
      <c r="D6212">
        <v>944</v>
      </c>
      <c r="E6212">
        <v>1071</v>
      </c>
      <c r="F6212">
        <v>-127</v>
      </c>
      <c r="G6212">
        <v>-0.118580765639589</v>
      </c>
      <c r="H6212" t="s">
        <v>82</v>
      </c>
    </row>
    <row r="6213" spans="1:8" x14ac:dyDescent="0.25">
      <c r="A6213" s="1">
        <v>44228</v>
      </c>
      <c r="B6213" t="s">
        <v>85</v>
      </c>
      <c r="C6213" t="s">
        <v>11</v>
      </c>
      <c r="D6213">
        <v>214</v>
      </c>
      <c r="E6213">
        <v>238</v>
      </c>
      <c r="F6213">
        <v>-24</v>
      </c>
      <c r="G6213">
        <v>-0.10084033613445401</v>
      </c>
      <c r="H6213" t="s">
        <v>82</v>
      </c>
    </row>
    <row r="6214" spans="1:8" x14ac:dyDescent="0.25">
      <c r="A6214" s="1">
        <v>44228</v>
      </c>
      <c r="B6214" t="s">
        <v>85</v>
      </c>
      <c r="C6214" t="s">
        <v>12</v>
      </c>
      <c r="D6214">
        <v>133</v>
      </c>
      <c r="E6214">
        <v>90</v>
      </c>
      <c r="F6214">
        <v>43</v>
      </c>
      <c r="G6214">
        <v>0.47777777777777802</v>
      </c>
      <c r="H6214" t="s">
        <v>82</v>
      </c>
    </row>
    <row r="6215" spans="1:8" x14ac:dyDescent="0.25">
      <c r="A6215" s="1">
        <v>44228</v>
      </c>
      <c r="B6215" t="s">
        <v>85</v>
      </c>
      <c r="C6215" t="s">
        <v>13</v>
      </c>
      <c r="D6215">
        <v>1007</v>
      </c>
      <c r="E6215">
        <v>803</v>
      </c>
      <c r="F6215">
        <v>204</v>
      </c>
      <c r="G6215">
        <v>0.25404732254047302</v>
      </c>
      <c r="H6215" t="s">
        <v>82</v>
      </c>
    </row>
    <row r="6216" spans="1:8" x14ac:dyDescent="0.25">
      <c r="A6216" s="1">
        <v>44228</v>
      </c>
      <c r="B6216" t="s">
        <v>86</v>
      </c>
      <c r="C6216" t="s">
        <v>9</v>
      </c>
      <c r="D6216">
        <v>482</v>
      </c>
      <c r="E6216">
        <v>409</v>
      </c>
      <c r="F6216">
        <v>73</v>
      </c>
      <c r="G6216">
        <v>0.17848410757946201</v>
      </c>
      <c r="H6216" t="s">
        <v>82</v>
      </c>
    </row>
    <row r="6217" spans="1:8" x14ac:dyDescent="0.25">
      <c r="A6217" s="1">
        <v>44228</v>
      </c>
      <c r="B6217" t="s">
        <v>86</v>
      </c>
      <c r="C6217" t="s">
        <v>10</v>
      </c>
      <c r="D6217">
        <v>551</v>
      </c>
      <c r="E6217">
        <v>591</v>
      </c>
      <c r="F6217">
        <v>-40</v>
      </c>
      <c r="G6217">
        <v>-6.7681895093062605E-2</v>
      </c>
      <c r="H6217" t="s">
        <v>82</v>
      </c>
    </row>
    <row r="6218" spans="1:8" x14ac:dyDescent="0.25">
      <c r="A6218" s="1">
        <v>44228</v>
      </c>
      <c r="B6218" t="s">
        <v>86</v>
      </c>
      <c r="C6218" t="s">
        <v>11</v>
      </c>
      <c r="D6218">
        <v>747</v>
      </c>
      <c r="E6218">
        <v>672</v>
      </c>
      <c r="F6218">
        <v>75</v>
      </c>
      <c r="G6218">
        <v>0.111607142857143</v>
      </c>
      <c r="H6218" t="s">
        <v>82</v>
      </c>
    </row>
    <row r="6219" spans="1:8" x14ac:dyDescent="0.25">
      <c r="A6219" s="1">
        <v>44228</v>
      </c>
      <c r="B6219" t="s">
        <v>86</v>
      </c>
      <c r="C6219" t="s">
        <v>12</v>
      </c>
      <c r="D6219">
        <v>398</v>
      </c>
      <c r="E6219">
        <v>407</v>
      </c>
      <c r="F6219">
        <v>-9</v>
      </c>
      <c r="G6219">
        <v>-2.2113022113022102E-2</v>
      </c>
      <c r="H6219" t="s">
        <v>82</v>
      </c>
    </row>
    <row r="6220" spans="1:8" x14ac:dyDescent="0.25">
      <c r="A6220" s="1">
        <v>44228</v>
      </c>
      <c r="B6220" t="s">
        <v>86</v>
      </c>
      <c r="C6220" t="s">
        <v>13</v>
      </c>
      <c r="D6220">
        <v>668</v>
      </c>
      <c r="E6220">
        <v>524</v>
      </c>
      <c r="F6220">
        <v>144</v>
      </c>
      <c r="G6220">
        <v>0.27480916030534402</v>
      </c>
      <c r="H6220" t="s">
        <v>82</v>
      </c>
    </row>
    <row r="6221" spans="1:8" x14ac:dyDescent="0.25">
      <c r="A6221" s="1">
        <v>44228</v>
      </c>
      <c r="B6221" t="s">
        <v>88</v>
      </c>
      <c r="C6221" t="s">
        <v>9</v>
      </c>
      <c r="D6221">
        <v>350</v>
      </c>
      <c r="E6221">
        <v>501</v>
      </c>
      <c r="F6221">
        <v>-151</v>
      </c>
      <c r="G6221">
        <v>-0.30139720558882199</v>
      </c>
      <c r="H6221" t="s">
        <v>82</v>
      </c>
    </row>
    <row r="6222" spans="1:8" x14ac:dyDescent="0.25">
      <c r="A6222" s="1">
        <v>44228</v>
      </c>
      <c r="B6222" t="s">
        <v>88</v>
      </c>
      <c r="C6222" t="s">
        <v>10</v>
      </c>
      <c r="D6222">
        <v>40</v>
      </c>
      <c r="E6222">
        <v>65</v>
      </c>
      <c r="F6222">
        <v>-25</v>
      </c>
      <c r="G6222">
        <v>-0.38461538461538503</v>
      </c>
      <c r="H6222" t="s">
        <v>82</v>
      </c>
    </row>
    <row r="6223" spans="1:8" x14ac:dyDescent="0.25">
      <c r="A6223" s="1">
        <v>44228</v>
      </c>
      <c r="B6223" t="s">
        <v>88</v>
      </c>
      <c r="C6223" t="s">
        <v>11</v>
      </c>
      <c r="D6223">
        <v>130</v>
      </c>
      <c r="E6223">
        <v>148</v>
      </c>
      <c r="F6223">
        <v>-18</v>
      </c>
      <c r="G6223">
        <v>-0.121621621621622</v>
      </c>
      <c r="H6223" t="s">
        <v>82</v>
      </c>
    </row>
    <row r="6224" spans="1:8" x14ac:dyDescent="0.25">
      <c r="A6224" s="1">
        <v>44228</v>
      </c>
      <c r="B6224" t="s">
        <v>88</v>
      </c>
      <c r="C6224" t="s">
        <v>12</v>
      </c>
      <c r="D6224">
        <v>88</v>
      </c>
      <c r="E6224">
        <v>100</v>
      </c>
      <c r="F6224">
        <v>-12</v>
      </c>
      <c r="G6224">
        <v>-0.12</v>
      </c>
      <c r="H6224" t="s">
        <v>82</v>
      </c>
    </row>
    <row r="6225" spans="1:8" x14ac:dyDescent="0.25">
      <c r="A6225" s="1">
        <v>44228</v>
      </c>
      <c r="B6225" t="s">
        <v>88</v>
      </c>
      <c r="C6225" t="s">
        <v>13</v>
      </c>
      <c r="D6225">
        <v>385</v>
      </c>
      <c r="E6225">
        <v>226</v>
      </c>
      <c r="F6225">
        <v>159</v>
      </c>
      <c r="G6225">
        <v>0.70353982300884998</v>
      </c>
      <c r="H6225" t="s">
        <v>82</v>
      </c>
    </row>
    <row r="6226" spans="1:8" x14ac:dyDescent="0.25">
      <c r="A6226" s="1">
        <v>44228</v>
      </c>
      <c r="B6226" t="s">
        <v>89</v>
      </c>
      <c r="C6226" t="s">
        <v>9</v>
      </c>
      <c r="D6226">
        <v>53</v>
      </c>
      <c r="E6226">
        <v>64</v>
      </c>
      <c r="F6226">
        <v>-11</v>
      </c>
      <c r="G6226">
        <v>-0.171875</v>
      </c>
      <c r="H6226" t="s">
        <v>82</v>
      </c>
    </row>
    <row r="6227" spans="1:8" x14ac:dyDescent="0.25">
      <c r="A6227" s="1">
        <v>44228</v>
      </c>
      <c r="B6227" t="s">
        <v>89</v>
      </c>
      <c r="C6227" t="s">
        <v>10</v>
      </c>
      <c r="D6227">
        <v>59</v>
      </c>
      <c r="E6227">
        <v>79</v>
      </c>
      <c r="F6227">
        <v>-20</v>
      </c>
      <c r="G6227">
        <v>-0.253164556962025</v>
      </c>
      <c r="H6227" t="s">
        <v>82</v>
      </c>
    </row>
    <row r="6228" spans="1:8" x14ac:dyDescent="0.25">
      <c r="A6228" s="1">
        <v>44228</v>
      </c>
      <c r="B6228" t="s">
        <v>89</v>
      </c>
      <c r="C6228" t="s">
        <v>11</v>
      </c>
      <c r="D6228">
        <v>72</v>
      </c>
      <c r="E6228">
        <v>93</v>
      </c>
      <c r="F6228">
        <v>-21</v>
      </c>
      <c r="G6228">
        <v>-0.225806451612903</v>
      </c>
      <c r="H6228" t="s">
        <v>82</v>
      </c>
    </row>
    <row r="6229" spans="1:8" x14ac:dyDescent="0.25">
      <c r="A6229" s="1">
        <v>44228</v>
      </c>
      <c r="B6229" t="s">
        <v>89</v>
      </c>
      <c r="C6229" t="s">
        <v>12</v>
      </c>
      <c r="D6229">
        <v>156</v>
      </c>
      <c r="E6229">
        <v>197</v>
      </c>
      <c r="F6229">
        <v>-41</v>
      </c>
      <c r="G6229">
        <v>-0.208121827411168</v>
      </c>
      <c r="H6229" t="s">
        <v>82</v>
      </c>
    </row>
    <row r="6230" spans="1:8" x14ac:dyDescent="0.25">
      <c r="A6230" s="1">
        <v>44228</v>
      </c>
      <c r="B6230" t="s">
        <v>89</v>
      </c>
      <c r="C6230" t="s">
        <v>13</v>
      </c>
      <c r="D6230">
        <v>581</v>
      </c>
      <c r="E6230">
        <v>478</v>
      </c>
      <c r="F6230">
        <v>103</v>
      </c>
      <c r="G6230">
        <v>0.215481171548117</v>
      </c>
      <c r="H6230" t="s">
        <v>82</v>
      </c>
    </row>
    <row r="6231" spans="1:8" x14ac:dyDescent="0.25">
      <c r="A6231" s="1">
        <v>44228</v>
      </c>
      <c r="B6231" t="s">
        <v>147</v>
      </c>
      <c r="C6231" t="s">
        <v>9</v>
      </c>
      <c r="D6231">
        <v>12</v>
      </c>
      <c r="E6231">
        <v>10</v>
      </c>
      <c r="F6231">
        <v>2</v>
      </c>
      <c r="G6231">
        <v>0.2</v>
      </c>
      <c r="H6231" t="s">
        <v>82</v>
      </c>
    </row>
    <row r="6232" spans="1:8" x14ac:dyDescent="0.25">
      <c r="A6232" s="1">
        <v>44228</v>
      </c>
      <c r="B6232" t="s">
        <v>147</v>
      </c>
      <c r="C6232" t="s">
        <v>10</v>
      </c>
      <c r="D6232">
        <v>31</v>
      </c>
      <c r="E6232">
        <v>34</v>
      </c>
      <c r="F6232">
        <v>-3</v>
      </c>
      <c r="G6232">
        <v>-8.8235294117647106E-2</v>
      </c>
      <c r="H6232" t="s">
        <v>82</v>
      </c>
    </row>
    <row r="6233" spans="1:8" x14ac:dyDescent="0.25">
      <c r="A6233" s="1">
        <v>44228</v>
      </c>
      <c r="B6233" t="s">
        <v>147</v>
      </c>
      <c r="C6233" t="s">
        <v>11</v>
      </c>
      <c r="D6233">
        <v>16</v>
      </c>
      <c r="E6233">
        <v>17</v>
      </c>
      <c r="F6233">
        <v>-1</v>
      </c>
      <c r="G6233">
        <v>-5.8823529411764698E-2</v>
      </c>
      <c r="H6233" t="s">
        <v>82</v>
      </c>
    </row>
    <row r="6234" spans="1:8" x14ac:dyDescent="0.25">
      <c r="A6234" s="1">
        <v>44228</v>
      </c>
      <c r="B6234" t="s">
        <v>147</v>
      </c>
      <c r="C6234" t="s">
        <v>12</v>
      </c>
      <c r="D6234">
        <v>22</v>
      </c>
      <c r="E6234">
        <v>14</v>
      </c>
      <c r="F6234">
        <v>8</v>
      </c>
      <c r="G6234">
        <v>0.57142857142857095</v>
      </c>
      <c r="H6234" t="s">
        <v>82</v>
      </c>
    </row>
    <row r="6235" spans="1:8" x14ac:dyDescent="0.25">
      <c r="A6235" s="1">
        <v>44228</v>
      </c>
      <c r="B6235" t="s">
        <v>147</v>
      </c>
      <c r="C6235" t="s">
        <v>13</v>
      </c>
      <c r="D6235">
        <v>82</v>
      </c>
      <c r="E6235">
        <v>73</v>
      </c>
      <c r="F6235">
        <v>9</v>
      </c>
      <c r="G6235">
        <v>0.123287671232877</v>
      </c>
      <c r="H6235" t="s">
        <v>82</v>
      </c>
    </row>
    <row r="6236" spans="1:8" x14ac:dyDescent="0.25">
      <c r="A6236" s="1">
        <v>44228</v>
      </c>
      <c r="B6236" t="s">
        <v>148</v>
      </c>
      <c r="C6236" t="s">
        <v>9</v>
      </c>
      <c r="D6236">
        <v>182</v>
      </c>
      <c r="E6236">
        <v>221</v>
      </c>
      <c r="F6236">
        <v>-39</v>
      </c>
      <c r="G6236">
        <v>-0.17647058823529399</v>
      </c>
      <c r="H6236" t="s">
        <v>82</v>
      </c>
    </row>
    <row r="6237" spans="1:8" x14ac:dyDescent="0.25">
      <c r="A6237" s="1">
        <v>44228</v>
      </c>
      <c r="B6237" t="s">
        <v>148</v>
      </c>
      <c r="C6237" t="s">
        <v>10</v>
      </c>
      <c r="D6237">
        <v>30</v>
      </c>
      <c r="E6237">
        <v>36</v>
      </c>
      <c r="F6237">
        <v>-6</v>
      </c>
      <c r="G6237">
        <v>-0.16666666666666699</v>
      </c>
      <c r="H6237" t="s">
        <v>82</v>
      </c>
    </row>
    <row r="6238" spans="1:8" x14ac:dyDescent="0.25">
      <c r="A6238" s="1">
        <v>44228</v>
      </c>
      <c r="B6238" t="s">
        <v>148</v>
      </c>
      <c r="C6238" t="s">
        <v>11</v>
      </c>
      <c r="D6238">
        <v>100</v>
      </c>
      <c r="E6238">
        <v>125</v>
      </c>
      <c r="F6238">
        <v>-25</v>
      </c>
      <c r="G6238">
        <v>-0.2</v>
      </c>
      <c r="H6238" t="s">
        <v>82</v>
      </c>
    </row>
    <row r="6239" spans="1:8" x14ac:dyDescent="0.25">
      <c r="A6239" s="1">
        <v>44228</v>
      </c>
      <c r="B6239" t="s">
        <v>148</v>
      </c>
      <c r="C6239" t="s">
        <v>12</v>
      </c>
      <c r="D6239">
        <v>60</v>
      </c>
      <c r="E6239">
        <v>68</v>
      </c>
      <c r="F6239">
        <v>-8</v>
      </c>
      <c r="G6239">
        <v>-0.11764705882352899</v>
      </c>
      <c r="H6239" t="s">
        <v>82</v>
      </c>
    </row>
    <row r="6240" spans="1:8" x14ac:dyDescent="0.25">
      <c r="A6240" s="1">
        <v>44228</v>
      </c>
      <c r="B6240" t="s">
        <v>148</v>
      </c>
      <c r="C6240" t="s">
        <v>13</v>
      </c>
      <c r="D6240">
        <v>303</v>
      </c>
      <c r="E6240">
        <v>281</v>
      </c>
      <c r="F6240">
        <v>22</v>
      </c>
      <c r="G6240">
        <v>7.8291814946619201E-2</v>
      </c>
      <c r="H6240" t="s">
        <v>82</v>
      </c>
    </row>
    <row r="6241" spans="1:8" x14ac:dyDescent="0.25">
      <c r="A6241" s="1">
        <v>44228</v>
      </c>
      <c r="B6241" t="s">
        <v>91</v>
      </c>
      <c r="C6241" t="s">
        <v>9</v>
      </c>
      <c r="D6241">
        <v>449</v>
      </c>
      <c r="E6241">
        <v>467</v>
      </c>
      <c r="F6241">
        <v>-18</v>
      </c>
      <c r="G6241">
        <v>-3.8543897216274103E-2</v>
      </c>
      <c r="H6241" t="s">
        <v>82</v>
      </c>
    </row>
    <row r="6242" spans="1:8" x14ac:dyDescent="0.25">
      <c r="A6242" s="1">
        <v>44228</v>
      </c>
      <c r="B6242" t="s">
        <v>91</v>
      </c>
      <c r="C6242" t="s">
        <v>10</v>
      </c>
      <c r="D6242">
        <v>175</v>
      </c>
      <c r="E6242">
        <v>212</v>
      </c>
      <c r="F6242">
        <v>-37</v>
      </c>
      <c r="G6242">
        <v>-0.174528301886792</v>
      </c>
      <c r="H6242" t="s">
        <v>82</v>
      </c>
    </row>
    <row r="6243" spans="1:8" x14ac:dyDescent="0.25">
      <c r="A6243" s="1">
        <v>44228</v>
      </c>
      <c r="B6243" t="s">
        <v>91</v>
      </c>
      <c r="C6243" t="s">
        <v>11</v>
      </c>
      <c r="D6243">
        <v>466</v>
      </c>
      <c r="E6243">
        <v>604</v>
      </c>
      <c r="F6243">
        <v>-138</v>
      </c>
      <c r="G6243">
        <v>-0.22847682119205301</v>
      </c>
      <c r="H6243" t="s">
        <v>82</v>
      </c>
    </row>
    <row r="6244" spans="1:8" x14ac:dyDescent="0.25">
      <c r="A6244" s="1">
        <v>44228</v>
      </c>
      <c r="B6244" t="s">
        <v>91</v>
      </c>
      <c r="C6244" t="s">
        <v>12</v>
      </c>
      <c r="D6244">
        <v>1101</v>
      </c>
      <c r="E6244">
        <v>1178</v>
      </c>
      <c r="F6244">
        <v>-77</v>
      </c>
      <c r="G6244">
        <v>-6.5365025466893004E-2</v>
      </c>
      <c r="H6244" t="s">
        <v>82</v>
      </c>
    </row>
    <row r="6245" spans="1:8" x14ac:dyDescent="0.25">
      <c r="A6245" s="1">
        <v>44228</v>
      </c>
      <c r="B6245" t="s">
        <v>91</v>
      </c>
      <c r="C6245" t="s">
        <v>13</v>
      </c>
      <c r="D6245">
        <v>441</v>
      </c>
      <c r="E6245">
        <v>338</v>
      </c>
      <c r="F6245">
        <v>103</v>
      </c>
      <c r="G6245">
        <v>0.304733727810651</v>
      </c>
      <c r="H6245" t="s">
        <v>82</v>
      </c>
    </row>
    <row r="6246" spans="1:8" x14ac:dyDescent="0.25">
      <c r="A6246" s="1">
        <v>44228</v>
      </c>
      <c r="B6246" t="s">
        <v>92</v>
      </c>
      <c r="C6246" t="s">
        <v>9</v>
      </c>
      <c r="D6246">
        <v>383</v>
      </c>
      <c r="E6246">
        <v>417</v>
      </c>
      <c r="F6246">
        <v>-34</v>
      </c>
      <c r="G6246">
        <v>-8.1534772182254203E-2</v>
      </c>
      <c r="H6246" t="s">
        <v>82</v>
      </c>
    </row>
    <row r="6247" spans="1:8" x14ac:dyDescent="0.25">
      <c r="A6247" s="1">
        <v>44228</v>
      </c>
      <c r="B6247" t="s">
        <v>92</v>
      </c>
      <c r="C6247" t="s">
        <v>10</v>
      </c>
      <c r="D6247">
        <v>187</v>
      </c>
      <c r="E6247">
        <v>186</v>
      </c>
      <c r="F6247">
        <v>1</v>
      </c>
      <c r="G6247">
        <v>5.3763440860215101E-3</v>
      </c>
      <c r="H6247" t="s">
        <v>82</v>
      </c>
    </row>
    <row r="6248" spans="1:8" x14ac:dyDescent="0.25">
      <c r="A6248" s="1">
        <v>44228</v>
      </c>
      <c r="B6248" t="s">
        <v>92</v>
      </c>
      <c r="C6248" t="s">
        <v>11</v>
      </c>
      <c r="D6248">
        <v>30</v>
      </c>
      <c r="E6248">
        <v>31</v>
      </c>
      <c r="F6248">
        <v>-1</v>
      </c>
      <c r="G6248">
        <v>-3.2258064516128997E-2</v>
      </c>
      <c r="H6248" t="s">
        <v>82</v>
      </c>
    </row>
    <row r="6249" spans="1:8" x14ac:dyDescent="0.25">
      <c r="A6249" s="1">
        <v>44228</v>
      </c>
      <c r="B6249" t="s">
        <v>92</v>
      </c>
      <c r="C6249" t="s">
        <v>12</v>
      </c>
      <c r="D6249">
        <v>18</v>
      </c>
      <c r="E6249">
        <v>24</v>
      </c>
      <c r="F6249">
        <v>-6</v>
      </c>
      <c r="G6249">
        <v>-0.25</v>
      </c>
      <c r="H6249" t="s">
        <v>82</v>
      </c>
    </row>
    <row r="6250" spans="1:8" x14ac:dyDescent="0.25">
      <c r="A6250" s="1">
        <v>44228</v>
      </c>
      <c r="B6250" t="s">
        <v>92</v>
      </c>
      <c r="C6250" t="s">
        <v>13</v>
      </c>
      <c r="D6250">
        <v>227</v>
      </c>
      <c r="E6250">
        <v>277</v>
      </c>
      <c r="F6250">
        <v>-50</v>
      </c>
      <c r="G6250">
        <v>-0.180505415162455</v>
      </c>
      <c r="H6250" t="s">
        <v>82</v>
      </c>
    </row>
    <row r="6251" spans="1:8" x14ac:dyDescent="0.25">
      <c r="A6251" s="1">
        <v>44228</v>
      </c>
      <c r="B6251" t="s">
        <v>155</v>
      </c>
      <c r="C6251" t="s">
        <v>9</v>
      </c>
      <c r="D6251">
        <v>40</v>
      </c>
      <c r="E6251">
        <v>50</v>
      </c>
      <c r="F6251">
        <v>-10</v>
      </c>
      <c r="G6251">
        <v>-0.2</v>
      </c>
      <c r="H6251" t="s">
        <v>82</v>
      </c>
    </row>
    <row r="6252" spans="1:8" x14ac:dyDescent="0.25">
      <c r="A6252" s="1">
        <v>44228</v>
      </c>
      <c r="B6252" t="s">
        <v>155</v>
      </c>
      <c r="C6252" t="s">
        <v>10</v>
      </c>
      <c r="D6252">
        <v>28</v>
      </c>
      <c r="E6252">
        <v>44</v>
      </c>
      <c r="F6252">
        <v>-16</v>
      </c>
      <c r="G6252">
        <v>-0.36363636363636398</v>
      </c>
      <c r="H6252" t="s">
        <v>82</v>
      </c>
    </row>
    <row r="6253" spans="1:8" x14ac:dyDescent="0.25">
      <c r="A6253" s="1">
        <v>44228</v>
      </c>
      <c r="B6253" t="s">
        <v>155</v>
      </c>
      <c r="C6253" t="s">
        <v>11</v>
      </c>
      <c r="D6253">
        <v>52</v>
      </c>
      <c r="E6253">
        <v>75</v>
      </c>
      <c r="F6253">
        <v>-23</v>
      </c>
      <c r="G6253">
        <v>-0.30666666666666698</v>
      </c>
      <c r="H6253" t="s">
        <v>82</v>
      </c>
    </row>
    <row r="6254" spans="1:8" x14ac:dyDescent="0.25">
      <c r="A6254" s="1">
        <v>44228</v>
      </c>
      <c r="B6254" t="s">
        <v>155</v>
      </c>
      <c r="C6254" t="s">
        <v>12</v>
      </c>
      <c r="D6254">
        <v>126</v>
      </c>
      <c r="E6254">
        <v>169</v>
      </c>
      <c r="F6254">
        <v>-43</v>
      </c>
      <c r="G6254">
        <v>-0.25443786982248501</v>
      </c>
      <c r="H6254" t="s">
        <v>82</v>
      </c>
    </row>
    <row r="6255" spans="1:8" x14ac:dyDescent="0.25">
      <c r="A6255" s="1">
        <v>44228</v>
      </c>
      <c r="B6255" t="s">
        <v>155</v>
      </c>
      <c r="C6255" t="s">
        <v>13</v>
      </c>
      <c r="D6255">
        <v>444</v>
      </c>
      <c r="E6255">
        <v>359</v>
      </c>
      <c r="F6255">
        <v>85</v>
      </c>
      <c r="G6255">
        <v>0.23676880222841201</v>
      </c>
      <c r="H6255" t="s">
        <v>82</v>
      </c>
    </row>
    <row r="6256" spans="1:8" x14ac:dyDescent="0.25">
      <c r="A6256" s="1">
        <v>44228</v>
      </c>
      <c r="B6256" t="s">
        <v>156</v>
      </c>
      <c r="C6256" t="s">
        <v>9</v>
      </c>
      <c r="D6256">
        <v>23</v>
      </c>
      <c r="E6256">
        <v>21</v>
      </c>
      <c r="F6256">
        <v>2</v>
      </c>
      <c r="G6256">
        <v>9.5238095238095205E-2</v>
      </c>
      <c r="H6256" t="s">
        <v>82</v>
      </c>
    </row>
    <row r="6257" spans="1:8" x14ac:dyDescent="0.25">
      <c r="A6257" s="1">
        <v>44228</v>
      </c>
      <c r="B6257" t="s">
        <v>156</v>
      </c>
      <c r="C6257" t="s">
        <v>10</v>
      </c>
      <c r="D6257">
        <v>81</v>
      </c>
      <c r="E6257">
        <v>84</v>
      </c>
      <c r="F6257">
        <v>-3</v>
      </c>
      <c r="G6257">
        <v>-3.5714285714285698E-2</v>
      </c>
      <c r="H6257" t="s">
        <v>82</v>
      </c>
    </row>
    <row r="6258" spans="1:8" x14ac:dyDescent="0.25">
      <c r="A6258" s="1">
        <v>44228</v>
      </c>
      <c r="B6258" t="s">
        <v>156</v>
      </c>
      <c r="C6258" t="s">
        <v>11</v>
      </c>
      <c r="D6258">
        <v>141</v>
      </c>
      <c r="E6258">
        <v>168</v>
      </c>
      <c r="F6258">
        <v>-27</v>
      </c>
      <c r="G6258">
        <v>-0.160714285714286</v>
      </c>
      <c r="H6258" t="s">
        <v>82</v>
      </c>
    </row>
    <row r="6259" spans="1:8" x14ac:dyDescent="0.25">
      <c r="A6259" s="1">
        <v>44228</v>
      </c>
      <c r="B6259" t="s">
        <v>156</v>
      </c>
      <c r="C6259" t="s">
        <v>12</v>
      </c>
      <c r="D6259">
        <v>175</v>
      </c>
      <c r="E6259">
        <v>167</v>
      </c>
      <c r="F6259">
        <v>8</v>
      </c>
      <c r="G6259">
        <v>4.7904191616766498E-2</v>
      </c>
      <c r="H6259" t="s">
        <v>82</v>
      </c>
    </row>
    <row r="6260" spans="1:8" x14ac:dyDescent="0.25">
      <c r="A6260" s="1">
        <v>44228</v>
      </c>
      <c r="B6260" t="s">
        <v>156</v>
      </c>
      <c r="C6260" t="s">
        <v>13</v>
      </c>
      <c r="D6260">
        <v>197</v>
      </c>
      <c r="E6260">
        <v>153</v>
      </c>
      <c r="F6260">
        <v>44</v>
      </c>
      <c r="G6260">
        <v>0.28758169934640498</v>
      </c>
      <c r="H6260" t="s">
        <v>82</v>
      </c>
    </row>
    <row r="6261" spans="1:8" x14ac:dyDescent="0.25">
      <c r="A6261" s="1">
        <v>44228</v>
      </c>
      <c r="B6261" t="s">
        <v>93</v>
      </c>
      <c r="C6261" t="s">
        <v>9</v>
      </c>
      <c r="D6261">
        <v>36</v>
      </c>
      <c r="E6261">
        <v>58</v>
      </c>
      <c r="F6261">
        <v>-22</v>
      </c>
      <c r="G6261">
        <v>-0.37931034482758602</v>
      </c>
      <c r="H6261" t="s">
        <v>82</v>
      </c>
    </row>
    <row r="6262" spans="1:8" x14ac:dyDescent="0.25">
      <c r="A6262" s="1">
        <v>44228</v>
      </c>
      <c r="B6262" t="s">
        <v>93</v>
      </c>
      <c r="C6262" t="s">
        <v>10</v>
      </c>
      <c r="D6262">
        <v>117</v>
      </c>
      <c r="E6262">
        <v>125</v>
      </c>
      <c r="F6262">
        <v>-8</v>
      </c>
      <c r="G6262">
        <v>-6.4000000000000001E-2</v>
      </c>
      <c r="H6262" t="s">
        <v>82</v>
      </c>
    </row>
    <row r="6263" spans="1:8" x14ac:dyDescent="0.25">
      <c r="A6263" s="1">
        <v>44228</v>
      </c>
      <c r="B6263" t="s">
        <v>93</v>
      </c>
      <c r="C6263" t="s">
        <v>11</v>
      </c>
      <c r="D6263">
        <v>170</v>
      </c>
      <c r="E6263">
        <v>201</v>
      </c>
      <c r="F6263">
        <v>-31</v>
      </c>
      <c r="G6263">
        <v>-0.154228855721393</v>
      </c>
      <c r="H6263" t="s">
        <v>82</v>
      </c>
    </row>
    <row r="6264" spans="1:8" x14ac:dyDescent="0.25">
      <c r="A6264" s="1">
        <v>44228</v>
      </c>
      <c r="B6264" t="s">
        <v>93</v>
      </c>
      <c r="C6264" t="s">
        <v>12</v>
      </c>
      <c r="D6264">
        <v>246</v>
      </c>
      <c r="E6264">
        <v>234</v>
      </c>
      <c r="F6264">
        <v>12</v>
      </c>
      <c r="G6264">
        <v>5.1282051282051301E-2</v>
      </c>
      <c r="H6264" t="s">
        <v>82</v>
      </c>
    </row>
    <row r="6265" spans="1:8" x14ac:dyDescent="0.25">
      <c r="A6265" s="1">
        <v>44228</v>
      </c>
      <c r="B6265" t="s">
        <v>93</v>
      </c>
      <c r="C6265" t="s">
        <v>13</v>
      </c>
      <c r="D6265">
        <v>340</v>
      </c>
      <c r="E6265">
        <v>272</v>
      </c>
      <c r="F6265">
        <v>68</v>
      </c>
      <c r="G6265">
        <v>0.25</v>
      </c>
      <c r="H6265" t="s">
        <v>82</v>
      </c>
    </row>
    <row r="6266" spans="1:8" x14ac:dyDescent="0.25">
      <c r="A6266" s="1">
        <v>44228</v>
      </c>
      <c r="B6266" t="s">
        <v>157</v>
      </c>
      <c r="C6266" t="s">
        <v>9</v>
      </c>
      <c r="D6266">
        <v>73</v>
      </c>
      <c r="E6266">
        <v>79</v>
      </c>
      <c r="F6266">
        <v>-6</v>
      </c>
      <c r="G6266">
        <v>-7.5949367088607597E-2</v>
      </c>
      <c r="H6266" t="s">
        <v>82</v>
      </c>
    </row>
    <row r="6267" spans="1:8" x14ac:dyDescent="0.25">
      <c r="A6267" s="1">
        <v>44228</v>
      </c>
      <c r="B6267" t="s">
        <v>157</v>
      </c>
      <c r="C6267" t="s">
        <v>10</v>
      </c>
      <c r="D6267">
        <v>15</v>
      </c>
      <c r="E6267">
        <v>16</v>
      </c>
      <c r="F6267">
        <v>-1</v>
      </c>
      <c r="G6267">
        <v>-6.25E-2</v>
      </c>
      <c r="H6267" t="s">
        <v>82</v>
      </c>
    </row>
    <row r="6268" spans="1:8" x14ac:dyDescent="0.25">
      <c r="A6268" s="1">
        <v>44228</v>
      </c>
      <c r="B6268" t="s">
        <v>157</v>
      </c>
      <c r="C6268" t="s">
        <v>11</v>
      </c>
      <c r="D6268">
        <v>69</v>
      </c>
      <c r="E6268">
        <v>92</v>
      </c>
      <c r="F6268">
        <v>-23</v>
      </c>
      <c r="G6268">
        <v>-0.25</v>
      </c>
      <c r="H6268" t="s">
        <v>82</v>
      </c>
    </row>
    <row r="6269" spans="1:8" x14ac:dyDescent="0.25">
      <c r="A6269" s="1">
        <v>44228</v>
      </c>
      <c r="B6269" t="s">
        <v>157</v>
      </c>
      <c r="C6269" t="s">
        <v>12</v>
      </c>
      <c r="D6269">
        <v>46</v>
      </c>
      <c r="E6269">
        <v>63</v>
      </c>
      <c r="F6269">
        <v>-17</v>
      </c>
      <c r="G6269">
        <v>-0.26984126984126999</v>
      </c>
      <c r="H6269" t="s">
        <v>82</v>
      </c>
    </row>
    <row r="6270" spans="1:8" x14ac:dyDescent="0.25">
      <c r="A6270" s="1">
        <v>44228</v>
      </c>
      <c r="B6270" t="s">
        <v>157</v>
      </c>
      <c r="C6270" t="s">
        <v>13</v>
      </c>
      <c r="D6270">
        <v>188</v>
      </c>
      <c r="E6270">
        <v>118</v>
      </c>
      <c r="F6270">
        <v>70</v>
      </c>
      <c r="G6270">
        <v>0.59322033898305104</v>
      </c>
      <c r="H6270" t="s">
        <v>82</v>
      </c>
    </row>
    <row r="6271" spans="1:8" x14ac:dyDescent="0.25">
      <c r="A6271" s="1">
        <v>44228</v>
      </c>
      <c r="B6271" t="s">
        <v>158</v>
      </c>
      <c r="C6271" t="s">
        <v>9</v>
      </c>
      <c r="D6271">
        <v>42</v>
      </c>
      <c r="E6271">
        <v>32</v>
      </c>
      <c r="F6271">
        <v>10</v>
      </c>
      <c r="G6271">
        <v>0.3125</v>
      </c>
      <c r="H6271" t="s">
        <v>82</v>
      </c>
    </row>
    <row r="6272" spans="1:8" x14ac:dyDescent="0.25">
      <c r="A6272" s="1">
        <v>44228</v>
      </c>
      <c r="B6272" t="s">
        <v>158</v>
      </c>
      <c r="C6272" t="s">
        <v>10</v>
      </c>
      <c r="D6272">
        <v>38</v>
      </c>
      <c r="E6272">
        <v>48</v>
      </c>
      <c r="F6272">
        <v>-10</v>
      </c>
      <c r="G6272">
        <v>-0.20833333333333301</v>
      </c>
      <c r="H6272" t="s">
        <v>82</v>
      </c>
    </row>
    <row r="6273" spans="1:8" x14ac:dyDescent="0.25">
      <c r="A6273" s="1">
        <v>44228</v>
      </c>
      <c r="B6273" t="s">
        <v>158</v>
      </c>
      <c r="C6273" t="s">
        <v>11</v>
      </c>
      <c r="D6273">
        <v>66</v>
      </c>
      <c r="E6273">
        <v>55</v>
      </c>
      <c r="F6273">
        <v>11</v>
      </c>
      <c r="G6273">
        <v>0.2</v>
      </c>
      <c r="H6273" t="s">
        <v>82</v>
      </c>
    </row>
    <row r="6274" spans="1:8" x14ac:dyDescent="0.25">
      <c r="A6274" s="1">
        <v>44228</v>
      </c>
      <c r="B6274" t="s">
        <v>158</v>
      </c>
      <c r="C6274" t="s">
        <v>12</v>
      </c>
      <c r="D6274">
        <v>177</v>
      </c>
      <c r="E6274">
        <v>206</v>
      </c>
      <c r="F6274">
        <v>-29</v>
      </c>
      <c r="G6274">
        <v>-0.14077669902912601</v>
      </c>
      <c r="H6274" t="s">
        <v>82</v>
      </c>
    </row>
    <row r="6275" spans="1:8" x14ac:dyDescent="0.25">
      <c r="A6275" s="1">
        <v>44228</v>
      </c>
      <c r="B6275" t="s">
        <v>158</v>
      </c>
      <c r="C6275" t="s">
        <v>13</v>
      </c>
      <c r="D6275">
        <v>332</v>
      </c>
      <c r="E6275">
        <v>279</v>
      </c>
      <c r="F6275">
        <v>53</v>
      </c>
      <c r="G6275">
        <v>0.18996415770609301</v>
      </c>
      <c r="H6275" t="s">
        <v>82</v>
      </c>
    </row>
    <row r="6276" spans="1:8" x14ac:dyDescent="0.25">
      <c r="A6276" s="1">
        <v>44228</v>
      </c>
      <c r="B6276" t="s">
        <v>94</v>
      </c>
      <c r="C6276" t="s">
        <v>9</v>
      </c>
      <c r="D6276">
        <v>734</v>
      </c>
      <c r="E6276">
        <v>1038</v>
      </c>
      <c r="F6276">
        <v>-304</v>
      </c>
      <c r="G6276">
        <v>-0.29287090558766898</v>
      </c>
      <c r="H6276" t="s">
        <v>82</v>
      </c>
    </row>
    <row r="6277" spans="1:8" x14ac:dyDescent="0.25">
      <c r="A6277" s="1">
        <v>44228</v>
      </c>
      <c r="B6277" t="s">
        <v>94</v>
      </c>
      <c r="C6277" t="s">
        <v>10</v>
      </c>
      <c r="D6277">
        <v>288</v>
      </c>
      <c r="E6277">
        <v>459</v>
      </c>
      <c r="F6277">
        <v>-171</v>
      </c>
      <c r="G6277">
        <v>-0.37254901960784298</v>
      </c>
      <c r="H6277" t="s">
        <v>82</v>
      </c>
    </row>
    <row r="6278" spans="1:8" x14ac:dyDescent="0.25">
      <c r="A6278" s="1">
        <v>44228</v>
      </c>
      <c r="B6278" t="s">
        <v>94</v>
      </c>
      <c r="C6278" t="s">
        <v>11</v>
      </c>
      <c r="D6278">
        <v>598</v>
      </c>
      <c r="E6278">
        <v>866</v>
      </c>
      <c r="F6278">
        <v>-268</v>
      </c>
      <c r="G6278">
        <v>-0.30946882217090099</v>
      </c>
      <c r="H6278" t="s">
        <v>82</v>
      </c>
    </row>
    <row r="6279" spans="1:8" x14ac:dyDescent="0.25">
      <c r="A6279" s="1">
        <v>44228</v>
      </c>
      <c r="B6279" t="s">
        <v>94</v>
      </c>
      <c r="C6279" t="s">
        <v>12</v>
      </c>
      <c r="D6279">
        <v>378</v>
      </c>
      <c r="E6279">
        <v>426</v>
      </c>
      <c r="F6279">
        <v>-48</v>
      </c>
      <c r="G6279">
        <v>-0.11267605633802801</v>
      </c>
      <c r="H6279" t="s">
        <v>82</v>
      </c>
    </row>
    <row r="6280" spans="1:8" x14ac:dyDescent="0.25">
      <c r="A6280" s="1">
        <v>44228</v>
      </c>
      <c r="B6280" t="s">
        <v>94</v>
      </c>
      <c r="C6280" t="s">
        <v>13</v>
      </c>
      <c r="D6280">
        <v>795</v>
      </c>
      <c r="E6280">
        <v>902</v>
      </c>
      <c r="F6280">
        <v>-107</v>
      </c>
      <c r="G6280">
        <v>-0.118625277161863</v>
      </c>
      <c r="H6280" t="s">
        <v>82</v>
      </c>
    </row>
    <row r="6281" spans="1:8" x14ac:dyDescent="0.25">
      <c r="A6281" s="1">
        <v>44228</v>
      </c>
      <c r="B6281" t="s">
        <v>159</v>
      </c>
      <c r="C6281" t="s">
        <v>9</v>
      </c>
      <c r="D6281">
        <v>13</v>
      </c>
      <c r="E6281">
        <v>37</v>
      </c>
      <c r="F6281">
        <v>-24</v>
      </c>
      <c r="G6281">
        <v>-0.64864864864864902</v>
      </c>
      <c r="H6281" t="s">
        <v>82</v>
      </c>
    </row>
    <row r="6282" spans="1:8" x14ac:dyDescent="0.25">
      <c r="A6282" s="1">
        <v>44228</v>
      </c>
      <c r="B6282" t="s">
        <v>159</v>
      </c>
      <c r="C6282" t="s">
        <v>10</v>
      </c>
      <c r="D6282">
        <v>36</v>
      </c>
      <c r="E6282">
        <v>41</v>
      </c>
      <c r="F6282">
        <v>-5</v>
      </c>
      <c r="G6282">
        <v>-0.12195121951219499</v>
      </c>
      <c r="H6282" t="s">
        <v>82</v>
      </c>
    </row>
    <row r="6283" spans="1:8" x14ac:dyDescent="0.25">
      <c r="A6283" s="1">
        <v>44228</v>
      </c>
      <c r="B6283" t="s">
        <v>159</v>
      </c>
      <c r="C6283" t="s">
        <v>11</v>
      </c>
      <c r="D6283">
        <v>29</v>
      </c>
      <c r="E6283">
        <v>33</v>
      </c>
      <c r="F6283">
        <v>-4</v>
      </c>
      <c r="G6283">
        <v>-0.12121212121212099</v>
      </c>
      <c r="H6283" t="s">
        <v>82</v>
      </c>
    </row>
    <row r="6284" spans="1:8" x14ac:dyDescent="0.25">
      <c r="A6284" s="1">
        <v>44228</v>
      </c>
      <c r="B6284" t="s">
        <v>159</v>
      </c>
      <c r="C6284" t="s">
        <v>12</v>
      </c>
      <c r="D6284">
        <v>71</v>
      </c>
      <c r="E6284">
        <v>67</v>
      </c>
      <c r="F6284">
        <v>4</v>
      </c>
      <c r="G6284">
        <v>5.9701492537313397E-2</v>
      </c>
      <c r="H6284" t="s">
        <v>82</v>
      </c>
    </row>
    <row r="6285" spans="1:8" x14ac:dyDescent="0.25">
      <c r="A6285" s="1">
        <v>44228</v>
      </c>
      <c r="B6285" t="s">
        <v>159</v>
      </c>
      <c r="C6285" t="s">
        <v>13</v>
      </c>
      <c r="D6285">
        <v>143</v>
      </c>
      <c r="E6285">
        <v>119</v>
      </c>
      <c r="F6285">
        <v>24</v>
      </c>
      <c r="G6285">
        <v>0.20168067226890801</v>
      </c>
      <c r="H6285" t="s">
        <v>82</v>
      </c>
    </row>
    <row r="6286" spans="1:8" x14ac:dyDescent="0.25">
      <c r="A6286" s="1">
        <v>44228</v>
      </c>
      <c r="B6286" t="s">
        <v>95</v>
      </c>
      <c r="C6286" t="s">
        <v>9</v>
      </c>
      <c r="D6286">
        <v>42</v>
      </c>
      <c r="E6286">
        <v>32</v>
      </c>
      <c r="F6286">
        <v>10</v>
      </c>
      <c r="G6286">
        <v>0.3125</v>
      </c>
      <c r="H6286" t="s">
        <v>82</v>
      </c>
    </row>
    <row r="6287" spans="1:8" x14ac:dyDescent="0.25">
      <c r="A6287" s="1">
        <v>44228</v>
      </c>
      <c r="B6287" t="s">
        <v>95</v>
      </c>
      <c r="C6287" t="s">
        <v>10</v>
      </c>
      <c r="D6287">
        <v>38</v>
      </c>
      <c r="E6287">
        <v>48</v>
      </c>
      <c r="F6287">
        <v>-10</v>
      </c>
      <c r="G6287">
        <v>-0.20833333333333301</v>
      </c>
      <c r="H6287" t="s">
        <v>82</v>
      </c>
    </row>
    <row r="6288" spans="1:8" x14ac:dyDescent="0.25">
      <c r="A6288" s="1">
        <v>44228</v>
      </c>
      <c r="B6288" t="s">
        <v>95</v>
      </c>
      <c r="C6288" t="s">
        <v>11</v>
      </c>
      <c r="D6288">
        <v>66</v>
      </c>
      <c r="E6288">
        <v>55</v>
      </c>
      <c r="F6288">
        <v>11</v>
      </c>
      <c r="G6288">
        <v>0.2</v>
      </c>
      <c r="H6288" t="s">
        <v>82</v>
      </c>
    </row>
    <row r="6289" spans="1:8" x14ac:dyDescent="0.25">
      <c r="A6289" s="1">
        <v>44228</v>
      </c>
      <c r="B6289" t="s">
        <v>95</v>
      </c>
      <c r="C6289" t="s">
        <v>12</v>
      </c>
      <c r="D6289">
        <v>177</v>
      </c>
      <c r="E6289">
        <v>206</v>
      </c>
      <c r="F6289">
        <v>-29</v>
      </c>
      <c r="G6289">
        <v>-0.14077669902912601</v>
      </c>
      <c r="H6289" t="s">
        <v>82</v>
      </c>
    </row>
    <row r="6290" spans="1:8" x14ac:dyDescent="0.25">
      <c r="A6290" s="1">
        <v>44228</v>
      </c>
      <c r="B6290" t="s">
        <v>95</v>
      </c>
      <c r="C6290" t="s">
        <v>13</v>
      </c>
      <c r="D6290">
        <v>332</v>
      </c>
      <c r="E6290">
        <v>279</v>
      </c>
      <c r="F6290">
        <v>53</v>
      </c>
      <c r="G6290">
        <v>0.18996415770609301</v>
      </c>
      <c r="H6290" t="s">
        <v>82</v>
      </c>
    </row>
    <row r="6291" spans="1:8" x14ac:dyDescent="0.25">
      <c r="A6291" s="1">
        <v>44228</v>
      </c>
      <c r="B6291" t="s">
        <v>96</v>
      </c>
      <c r="C6291" t="s">
        <v>9</v>
      </c>
      <c r="D6291">
        <v>343</v>
      </c>
      <c r="E6291">
        <v>399</v>
      </c>
      <c r="F6291">
        <v>-56</v>
      </c>
      <c r="G6291">
        <v>-0.140350877192982</v>
      </c>
      <c r="H6291" t="s">
        <v>82</v>
      </c>
    </row>
    <row r="6292" spans="1:8" x14ac:dyDescent="0.25">
      <c r="A6292" s="1">
        <v>44228</v>
      </c>
      <c r="B6292" t="s">
        <v>96</v>
      </c>
      <c r="C6292" t="s">
        <v>10</v>
      </c>
      <c r="D6292">
        <v>157</v>
      </c>
      <c r="E6292">
        <v>172</v>
      </c>
      <c r="F6292">
        <v>-15</v>
      </c>
      <c r="G6292">
        <v>-8.7209302325581398E-2</v>
      </c>
      <c r="H6292" t="s">
        <v>82</v>
      </c>
    </row>
    <row r="6293" spans="1:8" x14ac:dyDescent="0.25">
      <c r="A6293" s="1">
        <v>44228</v>
      </c>
      <c r="B6293" t="s">
        <v>96</v>
      </c>
      <c r="C6293" t="s">
        <v>11</v>
      </c>
      <c r="D6293">
        <v>144</v>
      </c>
      <c r="E6293">
        <v>173</v>
      </c>
      <c r="F6293">
        <v>-29</v>
      </c>
      <c r="G6293">
        <v>-0.16763005780346801</v>
      </c>
      <c r="H6293" t="s">
        <v>82</v>
      </c>
    </row>
    <row r="6294" spans="1:8" x14ac:dyDescent="0.25">
      <c r="A6294" s="1">
        <v>44228</v>
      </c>
      <c r="B6294" t="s">
        <v>96</v>
      </c>
      <c r="C6294" t="s">
        <v>12</v>
      </c>
      <c r="D6294">
        <v>86</v>
      </c>
      <c r="E6294">
        <v>99</v>
      </c>
      <c r="F6294">
        <v>-13</v>
      </c>
      <c r="G6294">
        <v>-0.13131313131313099</v>
      </c>
      <c r="H6294" t="s">
        <v>82</v>
      </c>
    </row>
    <row r="6295" spans="1:8" x14ac:dyDescent="0.25">
      <c r="A6295" s="1">
        <v>44228</v>
      </c>
      <c r="B6295" t="s">
        <v>96</v>
      </c>
      <c r="C6295" t="s">
        <v>13</v>
      </c>
      <c r="D6295">
        <v>616</v>
      </c>
      <c r="E6295">
        <v>615</v>
      </c>
      <c r="F6295">
        <v>1</v>
      </c>
      <c r="G6295">
        <v>1.6260162601626001E-3</v>
      </c>
      <c r="H6295" t="s">
        <v>82</v>
      </c>
    </row>
    <row r="6296" spans="1:8" x14ac:dyDescent="0.25">
      <c r="A6296" s="1">
        <v>44228</v>
      </c>
      <c r="B6296" t="s">
        <v>161</v>
      </c>
      <c r="C6296" t="s">
        <v>9</v>
      </c>
      <c r="D6296">
        <v>277</v>
      </c>
      <c r="E6296">
        <v>422</v>
      </c>
      <c r="F6296">
        <v>-145</v>
      </c>
      <c r="G6296">
        <v>-0.34360189573459698</v>
      </c>
      <c r="H6296" t="s">
        <v>82</v>
      </c>
    </row>
    <row r="6297" spans="1:8" x14ac:dyDescent="0.25">
      <c r="A6297" s="1">
        <v>44228</v>
      </c>
      <c r="B6297" t="s">
        <v>161</v>
      </c>
      <c r="C6297" t="s">
        <v>10</v>
      </c>
      <c r="D6297">
        <v>25</v>
      </c>
      <c r="E6297">
        <v>49</v>
      </c>
      <c r="F6297">
        <v>-24</v>
      </c>
      <c r="G6297">
        <v>-0.48979591836734698</v>
      </c>
      <c r="H6297" t="s">
        <v>82</v>
      </c>
    </row>
    <row r="6298" spans="1:8" x14ac:dyDescent="0.25">
      <c r="A6298" s="1">
        <v>44228</v>
      </c>
      <c r="B6298" t="s">
        <v>161</v>
      </c>
      <c r="C6298" t="s">
        <v>11</v>
      </c>
      <c r="D6298">
        <v>61</v>
      </c>
      <c r="E6298">
        <v>56</v>
      </c>
      <c r="F6298">
        <v>5</v>
      </c>
      <c r="G6298">
        <v>8.9285714285714302E-2</v>
      </c>
      <c r="H6298" t="s">
        <v>82</v>
      </c>
    </row>
    <row r="6299" spans="1:8" x14ac:dyDescent="0.25">
      <c r="A6299" s="1">
        <v>44228</v>
      </c>
      <c r="B6299" t="s">
        <v>161</v>
      </c>
      <c r="C6299" t="s">
        <v>12</v>
      </c>
      <c r="D6299">
        <v>42</v>
      </c>
      <c r="E6299">
        <v>37</v>
      </c>
      <c r="F6299">
        <v>5</v>
      </c>
      <c r="G6299">
        <v>0.135135135135135</v>
      </c>
      <c r="H6299" t="s">
        <v>82</v>
      </c>
    </row>
    <row r="6300" spans="1:8" x14ac:dyDescent="0.25">
      <c r="A6300" s="1">
        <v>44228</v>
      </c>
      <c r="B6300" t="s">
        <v>161</v>
      </c>
      <c r="C6300" t="s">
        <v>13</v>
      </c>
      <c r="D6300">
        <v>197</v>
      </c>
      <c r="E6300">
        <v>108</v>
      </c>
      <c r="F6300">
        <v>89</v>
      </c>
      <c r="G6300">
        <v>0.82407407407407396</v>
      </c>
      <c r="H6300" t="s">
        <v>82</v>
      </c>
    </row>
    <row r="6301" spans="1:8" x14ac:dyDescent="0.25">
      <c r="A6301" s="1">
        <v>44256</v>
      </c>
      <c r="B6301" t="s">
        <v>80</v>
      </c>
      <c r="C6301" t="s">
        <v>9</v>
      </c>
      <c r="D6301">
        <v>4676</v>
      </c>
      <c r="E6301">
        <v>5188.1428571428596</v>
      </c>
      <c r="F6301">
        <v>-512.14285714285802</v>
      </c>
      <c r="G6301">
        <v>-9.8714100834320098E-2</v>
      </c>
      <c r="H6301" t="s">
        <v>82</v>
      </c>
    </row>
    <row r="6302" spans="1:8" x14ac:dyDescent="0.25">
      <c r="A6302" s="1">
        <v>44256</v>
      </c>
      <c r="B6302" t="s">
        <v>80</v>
      </c>
      <c r="C6302" t="s">
        <v>10</v>
      </c>
      <c r="D6302">
        <v>3157</v>
      </c>
      <c r="E6302">
        <v>3467.5238095238101</v>
      </c>
      <c r="F6302">
        <v>-310.52380952380997</v>
      </c>
      <c r="G6302">
        <v>-8.9552033837787398E-2</v>
      </c>
      <c r="H6302" t="s">
        <v>82</v>
      </c>
    </row>
    <row r="6303" spans="1:8" x14ac:dyDescent="0.25">
      <c r="A6303" s="1">
        <v>44256</v>
      </c>
      <c r="B6303" t="s">
        <v>80</v>
      </c>
      <c r="C6303" t="s">
        <v>11</v>
      </c>
      <c r="D6303">
        <v>3062</v>
      </c>
      <c r="E6303">
        <v>3475.1904761904798</v>
      </c>
      <c r="F6303">
        <v>-413.190476190477</v>
      </c>
      <c r="G6303">
        <v>-0.11889721700763201</v>
      </c>
      <c r="H6303" t="s">
        <v>82</v>
      </c>
    </row>
    <row r="6304" spans="1:8" x14ac:dyDescent="0.25">
      <c r="A6304" s="1">
        <v>44256</v>
      </c>
      <c r="B6304" t="s">
        <v>80</v>
      </c>
      <c r="C6304" t="s">
        <v>12</v>
      </c>
      <c r="D6304">
        <v>3153</v>
      </c>
      <c r="E6304">
        <v>3377.7142857142899</v>
      </c>
      <c r="F6304">
        <v>-224.71428571428601</v>
      </c>
      <c r="G6304">
        <v>-6.6528506174928198E-2</v>
      </c>
      <c r="H6304" t="s">
        <v>82</v>
      </c>
    </row>
    <row r="6305" spans="1:8" x14ac:dyDescent="0.25">
      <c r="A6305" s="1">
        <v>44256</v>
      </c>
      <c r="B6305" t="s">
        <v>80</v>
      </c>
      <c r="C6305" t="s">
        <v>13</v>
      </c>
      <c r="D6305">
        <v>6482</v>
      </c>
      <c r="E6305">
        <v>5487.1428571428596</v>
      </c>
      <c r="F6305">
        <v>994.85714285714198</v>
      </c>
      <c r="G6305">
        <v>0.18130695131476199</v>
      </c>
      <c r="H6305" t="s">
        <v>82</v>
      </c>
    </row>
    <row r="6306" spans="1:8" x14ac:dyDescent="0.25">
      <c r="A6306" s="1">
        <v>44256</v>
      </c>
      <c r="B6306" t="s">
        <v>145</v>
      </c>
      <c r="C6306" t="s">
        <v>9</v>
      </c>
      <c r="D6306">
        <v>208</v>
      </c>
      <c r="E6306">
        <v>217.95238095238099</v>
      </c>
      <c r="F6306">
        <v>-9.9523809523809597</v>
      </c>
      <c r="G6306">
        <v>-4.5663098099191703E-2</v>
      </c>
      <c r="H6306" t="s">
        <v>82</v>
      </c>
    </row>
    <row r="6307" spans="1:8" x14ac:dyDescent="0.25">
      <c r="A6307" s="1">
        <v>44256</v>
      </c>
      <c r="B6307" t="s">
        <v>145</v>
      </c>
      <c r="C6307" t="s">
        <v>10</v>
      </c>
      <c r="D6307">
        <v>154</v>
      </c>
      <c r="E6307">
        <v>181.80952380952399</v>
      </c>
      <c r="F6307">
        <v>-27.8095238095238</v>
      </c>
      <c r="G6307">
        <v>-0.15295966474594</v>
      </c>
      <c r="H6307" t="s">
        <v>82</v>
      </c>
    </row>
    <row r="6308" spans="1:8" x14ac:dyDescent="0.25">
      <c r="A6308" s="1">
        <v>44256</v>
      </c>
      <c r="B6308" t="s">
        <v>145</v>
      </c>
      <c r="C6308" t="s">
        <v>11</v>
      </c>
      <c r="D6308">
        <v>42</v>
      </c>
      <c r="E6308">
        <v>61.3333333333333</v>
      </c>
      <c r="F6308">
        <v>-19.3333333333333</v>
      </c>
      <c r="G6308">
        <v>-0.315217391304348</v>
      </c>
      <c r="H6308" t="s">
        <v>82</v>
      </c>
    </row>
    <row r="6309" spans="1:8" x14ac:dyDescent="0.25">
      <c r="A6309" s="1">
        <v>44256</v>
      </c>
      <c r="B6309" t="s">
        <v>145</v>
      </c>
      <c r="C6309" t="s">
        <v>12</v>
      </c>
      <c r="D6309">
        <v>27</v>
      </c>
      <c r="E6309">
        <v>21.904761904761902</v>
      </c>
      <c r="F6309">
        <v>5.0952380952380896</v>
      </c>
      <c r="G6309">
        <v>0.23260869565217401</v>
      </c>
      <c r="H6309" t="s">
        <v>82</v>
      </c>
    </row>
    <row r="6310" spans="1:8" x14ac:dyDescent="0.25">
      <c r="A6310" s="1">
        <v>44256</v>
      </c>
      <c r="B6310" t="s">
        <v>145</v>
      </c>
      <c r="C6310" t="s">
        <v>13</v>
      </c>
      <c r="D6310">
        <v>365</v>
      </c>
      <c r="E6310">
        <v>422.76190476190499</v>
      </c>
      <c r="F6310">
        <v>-57.761904761904802</v>
      </c>
      <c r="G6310">
        <v>-0.13662987159270101</v>
      </c>
      <c r="H6310" t="s">
        <v>82</v>
      </c>
    </row>
    <row r="6311" spans="1:8" x14ac:dyDescent="0.25">
      <c r="A6311" s="1">
        <v>44256</v>
      </c>
      <c r="B6311" t="s">
        <v>85</v>
      </c>
      <c r="C6311" t="s">
        <v>9</v>
      </c>
      <c r="D6311">
        <v>1169</v>
      </c>
      <c r="E6311">
        <v>1313.19047619048</v>
      </c>
      <c r="F6311">
        <v>-144.19047619047601</v>
      </c>
      <c r="G6311">
        <v>-0.10980164629945301</v>
      </c>
      <c r="H6311" t="s">
        <v>82</v>
      </c>
    </row>
    <row r="6312" spans="1:8" x14ac:dyDescent="0.25">
      <c r="A6312" s="1">
        <v>44256</v>
      </c>
      <c r="B6312" t="s">
        <v>85</v>
      </c>
      <c r="C6312" t="s">
        <v>10</v>
      </c>
      <c r="D6312">
        <v>1155</v>
      </c>
      <c r="E6312">
        <v>1254.0476190476199</v>
      </c>
      <c r="F6312">
        <v>-99.047619047619307</v>
      </c>
      <c r="G6312">
        <v>-7.8982342889690693E-2</v>
      </c>
      <c r="H6312" t="s">
        <v>82</v>
      </c>
    </row>
    <row r="6313" spans="1:8" x14ac:dyDescent="0.25">
      <c r="A6313" s="1">
        <v>44256</v>
      </c>
      <c r="B6313" t="s">
        <v>85</v>
      </c>
      <c r="C6313" t="s">
        <v>11</v>
      </c>
      <c r="D6313">
        <v>258</v>
      </c>
      <c r="E6313">
        <v>282.57142857142901</v>
      </c>
      <c r="F6313">
        <v>-24.571428571428601</v>
      </c>
      <c r="G6313">
        <v>-8.6956521739130599E-2</v>
      </c>
      <c r="H6313" t="s">
        <v>82</v>
      </c>
    </row>
    <row r="6314" spans="1:8" x14ac:dyDescent="0.25">
      <c r="A6314" s="1">
        <v>44256</v>
      </c>
      <c r="B6314" t="s">
        <v>85</v>
      </c>
      <c r="C6314" t="s">
        <v>12</v>
      </c>
      <c r="D6314">
        <v>133</v>
      </c>
      <c r="E6314">
        <v>105.142857142857</v>
      </c>
      <c r="F6314">
        <v>27.857142857142801</v>
      </c>
      <c r="G6314">
        <v>0.26494565217391303</v>
      </c>
      <c r="H6314" t="s">
        <v>82</v>
      </c>
    </row>
    <row r="6315" spans="1:8" x14ac:dyDescent="0.25">
      <c r="A6315" s="1">
        <v>44256</v>
      </c>
      <c r="B6315" t="s">
        <v>85</v>
      </c>
      <c r="C6315" t="s">
        <v>13</v>
      </c>
      <c r="D6315">
        <v>1160</v>
      </c>
      <c r="E6315">
        <v>914.52380952380997</v>
      </c>
      <c r="F6315">
        <v>245.47619047619</v>
      </c>
      <c r="G6315">
        <v>0.26841968237438202</v>
      </c>
      <c r="H6315" t="s">
        <v>82</v>
      </c>
    </row>
    <row r="6316" spans="1:8" x14ac:dyDescent="0.25">
      <c r="A6316" s="1">
        <v>44256</v>
      </c>
      <c r="B6316" t="s">
        <v>86</v>
      </c>
      <c r="C6316" t="s">
        <v>9</v>
      </c>
      <c r="D6316">
        <v>531</v>
      </c>
      <c r="E6316">
        <v>532.28571428571399</v>
      </c>
      <c r="F6316">
        <v>-1.28571428571433</v>
      </c>
      <c r="G6316">
        <v>-2.4154589371981599E-3</v>
      </c>
      <c r="H6316" t="s">
        <v>82</v>
      </c>
    </row>
    <row r="6317" spans="1:8" x14ac:dyDescent="0.25">
      <c r="A6317" s="1">
        <v>44256</v>
      </c>
      <c r="B6317" t="s">
        <v>86</v>
      </c>
      <c r="C6317" t="s">
        <v>10</v>
      </c>
      <c r="D6317">
        <v>650</v>
      </c>
      <c r="E6317">
        <v>636.33333333333303</v>
      </c>
      <c r="F6317">
        <v>13.6666666666666</v>
      </c>
      <c r="G6317">
        <v>2.1477213200628498E-2</v>
      </c>
      <c r="H6317" t="s">
        <v>82</v>
      </c>
    </row>
    <row r="6318" spans="1:8" x14ac:dyDescent="0.25">
      <c r="A6318" s="1">
        <v>44256</v>
      </c>
      <c r="B6318" t="s">
        <v>86</v>
      </c>
      <c r="C6318" t="s">
        <v>11</v>
      </c>
      <c r="D6318">
        <v>923</v>
      </c>
      <c r="E6318">
        <v>787.47619047619105</v>
      </c>
      <c r="F6318">
        <v>135.52380952380901</v>
      </c>
      <c r="G6318">
        <v>0.17209892967285501</v>
      </c>
      <c r="H6318" t="s">
        <v>82</v>
      </c>
    </row>
    <row r="6319" spans="1:8" x14ac:dyDescent="0.25">
      <c r="A6319" s="1">
        <v>44256</v>
      </c>
      <c r="B6319" t="s">
        <v>86</v>
      </c>
      <c r="C6319" t="s">
        <v>12</v>
      </c>
      <c r="D6319">
        <v>443</v>
      </c>
      <c r="E6319">
        <v>464.38095238095201</v>
      </c>
      <c r="F6319">
        <v>-21.380952380952401</v>
      </c>
      <c r="G6319">
        <v>-4.6041837571780202E-2</v>
      </c>
      <c r="H6319" t="s">
        <v>82</v>
      </c>
    </row>
    <row r="6320" spans="1:8" x14ac:dyDescent="0.25">
      <c r="A6320" s="1">
        <v>44256</v>
      </c>
      <c r="B6320" t="s">
        <v>86</v>
      </c>
      <c r="C6320" t="s">
        <v>13</v>
      </c>
      <c r="D6320">
        <v>863</v>
      </c>
      <c r="E6320">
        <v>582.66666666666697</v>
      </c>
      <c r="F6320">
        <v>280.33333333333297</v>
      </c>
      <c r="G6320">
        <v>0.48112128146453098</v>
      </c>
      <c r="H6320" t="s">
        <v>82</v>
      </c>
    </row>
    <row r="6321" spans="1:8" x14ac:dyDescent="0.25">
      <c r="A6321" s="1">
        <v>44256</v>
      </c>
      <c r="B6321" t="s">
        <v>88</v>
      </c>
      <c r="C6321" t="s">
        <v>9</v>
      </c>
      <c r="D6321">
        <v>392</v>
      </c>
      <c r="E6321">
        <v>543.23809523809496</v>
      </c>
      <c r="F6321">
        <v>-151.23809523809501</v>
      </c>
      <c r="G6321">
        <v>-0.27840112201963502</v>
      </c>
      <c r="H6321" t="s">
        <v>82</v>
      </c>
    </row>
    <row r="6322" spans="1:8" x14ac:dyDescent="0.25">
      <c r="A6322" s="1">
        <v>44256</v>
      </c>
      <c r="B6322" t="s">
        <v>88</v>
      </c>
      <c r="C6322" t="s">
        <v>10</v>
      </c>
      <c r="D6322">
        <v>44</v>
      </c>
      <c r="E6322">
        <v>65.714285714285694</v>
      </c>
      <c r="F6322">
        <v>-21.714285714285701</v>
      </c>
      <c r="G6322">
        <v>-0.33043478260869602</v>
      </c>
      <c r="H6322" t="s">
        <v>82</v>
      </c>
    </row>
    <row r="6323" spans="1:8" x14ac:dyDescent="0.25">
      <c r="A6323" s="1">
        <v>44256</v>
      </c>
      <c r="B6323" t="s">
        <v>88</v>
      </c>
      <c r="C6323" t="s">
        <v>11</v>
      </c>
      <c r="D6323">
        <v>132</v>
      </c>
      <c r="E6323">
        <v>181.80952380952399</v>
      </c>
      <c r="F6323">
        <v>-49.809523809523803</v>
      </c>
      <c r="G6323">
        <v>-0.27396542692509201</v>
      </c>
      <c r="H6323" t="s">
        <v>82</v>
      </c>
    </row>
    <row r="6324" spans="1:8" x14ac:dyDescent="0.25">
      <c r="A6324" s="1">
        <v>44256</v>
      </c>
      <c r="B6324" t="s">
        <v>88</v>
      </c>
      <c r="C6324" t="s">
        <v>12</v>
      </c>
      <c r="D6324">
        <v>108</v>
      </c>
      <c r="E6324">
        <v>134.71428571428601</v>
      </c>
      <c r="F6324">
        <v>-26.714285714285701</v>
      </c>
      <c r="G6324">
        <v>-0.19830328738069999</v>
      </c>
      <c r="H6324" t="s">
        <v>82</v>
      </c>
    </row>
    <row r="6325" spans="1:8" x14ac:dyDescent="0.25">
      <c r="A6325" s="1">
        <v>44256</v>
      </c>
      <c r="B6325" t="s">
        <v>88</v>
      </c>
      <c r="C6325" t="s">
        <v>13</v>
      </c>
      <c r="D6325">
        <v>496</v>
      </c>
      <c r="E6325">
        <v>242.04761904761901</v>
      </c>
      <c r="F6325">
        <v>253.95238095238099</v>
      </c>
      <c r="G6325">
        <v>1.0491835530198701</v>
      </c>
      <c r="H6325" t="s">
        <v>82</v>
      </c>
    </row>
    <row r="6326" spans="1:8" x14ac:dyDescent="0.25">
      <c r="A6326" s="1">
        <v>44256</v>
      </c>
      <c r="B6326" t="s">
        <v>89</v>
      </c>
      <c r="C6326" t="s">
        <v>9</v>
      </c>
      <c r="D6326">
        <v>62</v>
      </c>
      <c r="E6326">
        <v>88.714285714285694</v>
      </c>
      <c r="F6326">
        <v>-26.714285714285701</v>
      </c>
      <c r="G6326">
        <v>-0.30112721417069199</v>
      </c>
      <c r="H6326" t="s">
        <v>82</v>
      </c>
    </row>
    <row r="6327" spans="1:8" x14ac:dyDescent="0.25">
      <c r="A6327" s="1">
        <v>44256</v>
      </c>
      <c r="B6327" t="s">
        <v>89</v>
      </c>
      <c r="C6327" t="s">
        <v>10</v>
      </c>
      <c r="D6327">
        <v>60</v>
      </c>
      <c r="E6327">
        <v>92</v>
      </c>
      <c r="F6327">
        <v>-32</v>
      </c>
      <c r="G6327">
        <v>-0.34782608695652201</v>
      </c>
      <c r="H6327" t="s">
        <v>82</v>
      </c>
    </row>
    <row r="6328" spans="1:8" x14ac:dyDescent="0.25">
      <c r="A6328" s="1">
        <v>44256</v>
      </c>
      <c r="B6328" t="s">
        <v>89</v>
      </c>
      <c r="C6328" t="s">
        <v>11</v>
      </c>
      <c r="D6328">
        <v>86</v>
      </c>
      <c r="E6328">
        <v>109.52380952381</v>
      </c>
      <c r="F6328">
        <v>-23.523809523809501</v>
      </c>
      <c r="G6328">
        <v>-0.21478260869565199</v>
      </c>
      <c r="H6328" t="s">
        <v>82</v>
      </c>
    </row>
    <row r="6329" spans="1:8" x14ac:dyDescent="0.25">
      <c r="A6329" s="1">
        <v>44256</v>
      </c>
      <c r="B6329" t="s">
        <v>89</v>
      </c>
      <c r="C6329" t="s">
        <v>12</v>
      </c>
      <c r="D6329">
        <v>148</v>
      </c>
      <c r="E6329">
        <v>242.04761904761901</v>
      </c>
      <c r="F6329">
        <v>-94.047619047619094</v>
      </c>
      <c r="G6329">
        <v>-0.38855006885697402</v>
      </c>
      <c r="H6329" t="s">
        <v>82</v>
      </c>
    </row>
    <row r="6330" spans="1:8" x14ac:dyDescent="0.25">
      <c r="A6330" s="1">
        <v>44256</v>
      </c>
      <c r="B6330" t="s">
        <v>89</v>
      </c>
      <c r="C6330" t="s">
        <v>13</v>
      </c>
      <c r="D6330">
        <v>749</v>
      </c>
      <c r="E6330">
        <v>601.28571428571399</v>
      </c>
      <c r="F6330">
        <v>147.71428571428601</v>
      </c>
      <c r="G6330">
        <v>0.24566405321929199</v>
      </c>
      <c r="H6330" t="s">
        <v>82</v>
      </c>
    </row>
    <row r="6331" spans="1:8" x14ac:dyDescent="0.25">
      <c r="A6331" s="1">
        <v>44256</v>
      </c>
      <c r="B6331" t="s">
        <v>147</v>
      </c>
      <c r="C6331" t="s">
        <v>9</v>
      </c>
      <c r="D6331">
        <v>7</v>
      </c>
      <c r="E6331">
        <v>5.4761904761904798</v>
      </c>
      <c r="F6331">
        <v>1.52380952380952</v>
      </c>
      <c r="G6331">
        <v>0.27826086956521701</v>
      </c>
      <c r="H6331" t="s">
        <v>82</v>
      </c>
    </row>
    <row r="6332" spans="1:8" x14ac:dyDescent="0.25">
      <c r="A6332" s="1">
        <v>44256</v>
      </c>
      <c r="B6332" t="s">
        <v>147</v>
      </c>
      <c r="C6332" t="s">
        <v>10</v>
      </c>
      <c r="D6332">
        <v>17</v>
      </c>
      <c r="E6332">
        <v>30.6666666666667</v>
      </c>
      <c r="F6332">
        <v>-13.6666666666667</v>
      </c>
      <c r="G6332">
        <v>-0.44565217391304401</v>
      </c>
      <c r="H6332" t="s">
        <v>82</v>
      </c>
    </row>
    <row r="6333" spans="1:8" x14ac:dyDescent="0.25">
      <c r="A6333" s="1">
        <v>44256</v>
      </c>
      <c r="B6333" t="s">
        <v>147</v>
      </c>
      <c r="C6333" t="s">
        <v>11</v>
      </c>
      <c r="D6333">
        <v>17</v>
      </c>
      <c r="E6333">
        <v>18.619047619047599</v>
      </c>
      <c r="F6333">
        <v>-1.61904761904762</v>
      </c>
      <c r="G6333">
        <v>-8.6956521739130502E-2</v>
      </c>
      <c r="H6333" t="s">
        <v>82</v>
      </c>
    </row>
    <row r="6334" spans="1:8" x14ac:dyDescent="0.25">
      <c r="A6334" s="1">
        <v>44256</v>
      </c>
      <c r="B6334" t="s">
        <v>147</v>
      </c>
      <c r="C6334" t="s">
        <v>12</v>
      </c>
      <c r="D6334">
        <v>24</v>
      </c>
      <c r="E6334">
        <v>21.904761904761902</v>
      </c>
      <c r="F6334">
        <v>2.09523809523809</v>
      </c>
      <c r="G6334">
        <v>9.5652173913043495E-2</v>
      </c>
      <c r="H6334" t="s">
        <v>82</v>
      </c>
    </row>
    <row r="6335" spans="1:8" x14ac:dyDescent="0.25">
      <c r="A6335" s="1">
        <v>44256</v>
      </c>
      <c r="B6335" t="s">
        <v>147</v>
      </c>
      <c r="C6335" t="s">
        <v>13</v>
      </c>
      <c r="D6335">
        <v>101</v>
      </c>
      <c r="E6335">
        <v>75.571428571428598</v>
      </c>
      <c r="F6335">
        <v>25.428571428571399</v>
      </c>
      <c r="G6335">
        <v>0.33648393194706999</v>
      </c>
      <c r="H6335" t="s">
        <v>82</v>
      </c>
    </row>
    <row r="6336" spans="1:8" x14ac:dyDescent="0.25">
      <c r="A6336" s="1">
        <v>44256</v>
      </c>
      <c r="B6336" t="s">
        <v>148</v>
      </c>
      <c r="C6336" t="s">
        <v>9</v>
      </c>
      <c r="D6336">
        <v>226</v>
      </c>
      <c r="E6336">
        <v>222.333333333333</v>
      </c>
      <c r="F6336">
        <v>3.6666666666666599</v>
      </c>
      <c r="G6336">
        <v>1.64917541229385E-2</v>
      </c>
      <c r="H6336" t="s">
        <v>82</v>
      </c>
    </row>
    <row r="6337" spans="1:8" x14ac:dyDescent="0.25">
      <c r="A6337" s="1">
        <v>44256</v>
      </c>
      <c r="B6337" t="s">
        <v>148</v>
      </c>
      <c r="C6337" t="s">
        <v>10</v>
      </c>
      <c r="D6337">
        <v>32</v>
      </c>
      <c r="E6337">
        <v>42.714285714285701</v>
      </c>
      <c r="F6337">
        <v>-10.714285714285699</v>
      </c>
      <c r="G6337">
        <v>-0.25083612040133801</v>
      </c>
      <c r="H6337" t="s">
        <v>82</v>
      </c>
    </row>
    <row r="6338" spans="1:8" x14ac:dyDescent="0.25">
      <c r="A6338" s="1">
        <v>44256</v>
      </c>
      <c r="B6338" t="s">
        <v>148</v>
      </c>
      <c r="C6338" t="s">
        <v>11</v>
      </c>
      <c r="D6338">
        <v>122</v>
      </c>
      <c r="E6338">
        <v>111.71428571428601</v>
      </c>
      <c r="F6338">
        <v>10.285714285714301</v>
      </c>
      <c r="G6338">
        <v>9.2071611253196906E-2</v>
      </c>
      <c r="H6338" t="s">
        <v>82</v>
      </c>
    </row>
    <row r="6339" spans="1:8" x14ac:dyDescent="0.25">
      <c r="A6339" s="1">
        <v>44256</v>
      </c>
      <c r="B6339" t="s">
        <v>148</v>
      </c>
      <c r="C6339" t="s">
        <v>12</v>
      </c>
      <c r="D6339">
        <v>61</v>
      </c>
      <c r="E6339">
        <v>77.761904761904802</v>
      </c>
      <c r="F6339">
        <v>-16.761904761904798</v>
      </c>
      <c r="G6339">
        <v>-0.215554194733619</v>
      </c>
      <c r="H6339" t="s">
        <v>82</v>
      </c>
    </row>
    <row r="6340" spans="1:8" x14ac:dyDescent="0.25">
      <c r="A6340" s="1">
        <v>44256</v>
      </c>
      <c r="B6340" t="s">
        <v>148</v>
      </c>
      <c r="C6340" t="s">
        <v>13</v>
      </c>
      <c r="D6340">
        <v>365</v>
      </c>
      <c r="E6340">
        <v>307.76190476190499</v>
      </c>
      <c r="F6340">
        <v>57.238095238095198</v>
      </c>
      <c r="G6340">
        <v>0.18598174222497299</v>
      </c>
      <c r="H6340" t="s">
        <v>82</v>
      </c>
    </row>
    <row r="6341" spans="1:8" x14ac:dyDescent="0.25">
      <c r="A6341" s="1">
        <v>44256</v>
      </c>
      <c r="B6341" t="s">
        <v>91</v>
      </c>
      <c r="C6341" t="s">
        <v>9</v>
      </c>
      <c r="D6341">
        <v>639</v>
      </c>
      <c r="E6341">
        <v>582.66666666666697</v>
      </c>
      <c r="F6341">
        <v>56.3333333333333</v>
      </c>
      <c r="G6341">
        <v>9.6681922196796194E-2</v>
      </c>
      <c r="H6341" t="s">
        <v>82</v>
      </c>
    </row>
    <row r="6342" spans="1:8" x14ac:dyDescent="0.25">
      <c r="A6342" s="1">
        <v>44256</v>
      </c>
      <c r="B6342" t="s">
        <v>91</v>
      </c>
      <c r="C6342" t="s">
        <v>10</v>
      </c>
      <c r="D6342">
        <v>217</v>
      </c>
      <c r="E6342">
        <v>254.09523809523799</v>
      </c>
      <c r="F6342">
        <v>-37.095238095238102</v>
      </c>
      <c r="G6342">
        <v>-0.145989505247376</v>
      </c>
      <c r="H6342" t="s">
        <v>82</v>
      </c>
    </row>
    <row r="6343" spans="1:8" x14ac:dyDescent="0.25">
      <c r="A6343" s="1">
        <v>44256</v>
      </c>
      <c r="B6343" t="s">
        <v>91</v>
      </c>
      <c r="C6343" t="s">
        <v>11</v>
      </c>
      <c r="D6343">
        <v>560</v>
      </c>
      <c r="E6343">
        <v>670.28571428571399</v>
      </c>
      <c r="F6343">
        <v>-110.28571428571399</v>
      </c>
      <c r="G6343">
        <v>-0.16453537936913901</v>
      </c>
      <c r="H6343" t="s">
        <v>82</v>
      </c>
    </row>
    <row r="6344" spans="1:8" x14ac:dyDescent="0.25">
      <c r="A6344" s="1">
        <v>44256</v>
      </c>
      <c r="B6344" t="s">
        <v>91</v>
      </c>
      <c r="C6344" t="s">
        <v>12</v>
      </c>
      <c r="D6344">
        <v>1289</v>
      </c>
      <c r="E6344">
        <v>1260.61904761905</v>
      </c>
      <c r="F6344">
        <v>28.380952380952301</v>
      </c>
      <c r="G6344">
        <v>2.2513504325161401E-2</v>
      </c>
      <c r="H6344" t="s">
        <v>82</v>
      </c>
    </row>
    <row r="6345" spans="1:8" x14ac:dyDescent="0.25">
      <c r="A6345" s="1">
        <v>44256</v>
      </c>
      <c r="B6345" t="s">
        <v>91</v>
      </c>
      <c r="C6345" t="s">
        <v>13</v>
      </c>
      <c r="D6345">
        <v>464</v>
      </c>
      <c r="E6345">
        <v>403.04761904761898</v>
      </c>
      <c r="F6345">
        <v>60.952380952380899</v>
      </c>
      <c r="G6345">
        <v>0.151228733459357</v>
      </c>
      <c r="H6345" t="s">
        <v>82</v>
      </c>
    </row>
    <row r="6346" spans="1:8" x14ac:dyDescent="0.25">
      <c r="A6346" s="1">
        <v>44256</v>
      </c>
      <c r="B6346" t="s">
        <v>92</v>
      </c>
      <c r="C6346" t="s">
        <v>9</v>
      </c>
      <c r="D6346">
        <v>507</v>
      </c>
      <c r="E6346">
        <v>541.04761904761904</v>
      </c>
      <c r="F6346">
        <v>-34.0476190476192</v>
      </c>
      <c r="G6346">
        <v>-6.2929061784897197E-2</v>
      </c>
      <c r="H6346" t="s">
        <v>82</v>
      </c>
    </row>
    <row r="6347" spans="1:8" x14ac:dyDescent="0.25">
      <c r="A6347" s="1">
        <v>44256</v>
      </c>
      <c r="B6347" t="s">
        <v>92</v>
      </c>
      <c r="C6347" t="s">
        <v>10</v>
      </c>
      <c r="D6347">
        <v>260</v>
      </c>
      <c r="E6347">
        <v>208.09523809523799</v>
      </c>
      <c r="F6347">
        <v>51.904761904761898</v>
      </c>
      <c r="G6347">
        <v>0.249427917620137</v>
      </c>
      <c r="H6347" t="s">
        <v>82</v>
      </c>
    </row>
    <row r="6348" spans="1:8" x14ac:dyDescent="0.25">
      <c r="A6348" s="1">
        <v>44256</v>
      </c>
      <c r="B6348" t="s">
        <v>92</v>
      </c>
      <c r="C6348" t="s">
        <v>11</v>
      </c>
      <c r="D6348">
        <v>47</v>
      </c>
      <c r="E6348">
        <v>41.619047619047599</v>
      </c>
      <c r="F6348">
        <v>5.3809523809523796</v>
      </c>
      <c r="G6348">
        <v>0.12929061784897</v>
      </c>
      <c r="H6348" t="s">
        <v>82</v>
      </c>
    </row>
    <row r="6349" spans="1:8" x14ac:dyDescent="0.25">
      <c r="A6349" s="1">
        <v>44256</v>
      </c>
      <c r="B6349" t="s">
        <v>92</v>
      </c>
      <c r="C6349" t="s">
        <v>12</v>
      </c>
      <c r="D6349">
        <v>18</v>
      </c>
      <c r="E6349">
        <v>19.714285714285701</v>
      </c>
      <c r="F6349">
        <v>-1.71428571428572</v>
      </c>
      <c r="G6349">
        <v>-8.6956521739130502E-2</v>
      </c>
      <c r="H6349" t="s">
        <v>82</v>
      </c>
    </row>
    <row r="6350" spans="1:8" x14ac:dyDescent="0.25">
      <c r="A6350" s="1">
        <v>44256</v>
      </c>
      <c r="B6350" t="s">
        <v>92</v>
      </c>
      <c r="C6350" t="s">
        <v>13</v>
      </c>
      <c r="D6350">
        <v>279</v>
      </c>
      <c r="E6350">
        <v>320.90476190476198</v>
      </c>
      <c r="F6350">
        <v>-41.904761904761898</v>
      </c>
      <c r="G6350">
        <v>-0.13058317257753399</v>
      </c>
      <c r="H6350" t="s">
        <v>82</v>
      </c>
    </row>
    <row r="6351" spans="1:8" x14ac:dyDescent="0.25">
      <c r="A6351" s="1">
        <v>44256</v>
      </c>
      <c r="B6351" t="s">
        <v>155</v>
      </c>
      <c r="C6351" t="s">
        <v>9</v>
      </c>
      <c r="D6351">
        <v>48</v>
      </c>
      <c r="E6351">
        <v>75.571428571428598</v>
      </c>
      <c r="F6351">
        <v>-27.571428571428601</v>
      </c>
      <c r="G6351">
        <v>-0.36483931947069997</v>
      </c>
      <c r="H6351" t="s">
        <v>82</v>
      </c>
    </row>
    <row r="6352" spans="1:8" x14ac:dyDescent="0.25">
      <c r="A6352" s="1">
        <v>44256</v>
      </c>
      <c r="B6352" t="s">
        <v>155</v>
      </c>
      <c r="C6352" t="s">
        <v>10</v>
      </c>
      <c r="D6352">
        <v>43</v>
      </c>
      <c r="E6352">
        <v>61.3333333333333</v>
      </c>
      <c r="F6352">
        <v>-18.3333333333333</v>
      </c>
      <c r="G6352">
        <v>-0.29891304347826098</v>
      </c>
      <c r="H6352" t="s">
        <v>82</v>
      </c>
    </row>
    <row r="6353" spans="1:8" x14ac:dyDescent="0.25">
      <c r="A6353" s="1">
        <v>44256</v>
      </c>
      <c r="B6353" t="s">
        <v>155</v>
      </c>
      <c r="C6353" t="s">
        <v>11</v>
      </c>
      <c r="D6353">
        <v>65</v>
      </c>
      <c r="E6353">
        <v>87.619047619047606</v>
      </c>
      <c r="F6353">
        <v>-22.619047619047599</v>
      </c>
      <c r="G6353">
        <v>-0.25815217391304401</v>
      </c>
      <c r="H6353" t="s">
        <v>82</v>
      </c>
    </row>
    <row r="6354" spans="1:8" x14ac:dyDescent="0.25">
      <c r="A6354" s="1">
        <v>44256</v>
      </c>
      <c r="B6354" t="s">
        <v>155</v>
      </c>
      <c r="C6354" t="s">
        <v>12</v>
      </c>
      <c r="D6354">
        <v>119</v>
      </c>
      <c r="E6354">
        <v>199.333333333333</v>
      </c>
      <c r="F6354">
        <v>-80.3333333333333</v>
      </c>
      <c r="G6354">
        <v>-0.40301003344481601</v>
      </c>
      <c r="H6354" t="s">
        <v>82</v>
      </c>
    </row>
    <row r="6355" spans="1:8" x14ac:dyDescent="0.25">
      <c r="A6355" s="1">
        <v>44256</v>
      </c>
      <c r="B6355" t="s">
        <v>155</v>
      </c>
      <c r="C6355" t="s">
        <v>13</v>
      </c>
      <c r="D6355">
        <v>587</v>
      </c>
      <c r="E6355">
        <v>462.19047619047598</v>
      </c>
      <c r="F6355">
        <v>124.80952380952399</v>
      </c>
      <c r="G6355">
        <v>0.27003915104059301</v>
      </c>
      <c r="H6355" t="s">
        <v>82</v>
      </c>
    </row>
    <row r="6356" spans="1:8" x14ac:dyDescent="0.25">
      <c r="A6356" s="1">
        <v>44256</v>
      </c>
      <c r="B6356" t="s">
        <v>156</v>
      </c>
      <c r="C6356" t="s">
        <v>9</v>
      </c>
      <c r="D6356">
        <v>25</v>
      </c>
      <c r="E6356">
        <v>41.619047619047599</v>
      </c>
      <c r="F6356">
        <v>-16.619047619047599</v>
      </c>
      <c r="G6356">
        <v>-0.39931350114416497</v>
      </c>
      <c r="H6356" t="s">
        <v>82</v>
      </c>
    </row>
    <row r="6357" spans="1:8" x14ac:dyDescent="0.25">
      <c r="A6357" s="1">
        <v>44256</v>
      </c>
      <c r="B6357" t="s">
        <v>156</v>
      </c>
      <c r="C6357" t="s">
        <v>10</v>
      </c>
      <c r="D6357">
        <v>109</v>
      </c>
      <c r="E6357">
        <v>119.380952380952</v>
      </c>
      <c r="F6357">
        <v>-10.380952380952399</v>
      </c>
      <c r="G6357">
        <v>-8.6956521739130502E-2</v>
      </c>
      <c r="H6357" t="s">
        <v>82</v>
      </c>
    </row>
    <row r="6358" spans="1:8" x14ac:dyDescent="0.25">
      <c r="A6358" s="1">
        <v>44256</v>
      </c>
      <c r="B6358" t="s">
        <v>156</v>
      </c>
      <c r="C6358" t="s">
        <v>11</v>
      </c>
      <c r="D6358">
        <v>155</v>
      </c>
      <c r="E6358">
        <v>199.333333333333</v>
      </c>
      <c r="F6358">
        <v>-44.3333333333333</v>
      </c>
      <c r="G6358">
        <v>-0.222408026755853</v>
      </c>
      <c r="H6358" t="s">
        <v>82</v>
      </c>
    </row>
    <row r="6359" spans="1:8" x14ac:dyDescent="0.25">
      <c r="A6359" s="1">
        <v>44256</v>
      </c>
      <c r="B6359" t="s">
        <v>156</v>
      </c>
      <c r="C6359" t="s">
        <v>12</v>
      </c>
      <c r="D6359">
        <v>190</v>
      </c>
      <c r="E6359">
        <v>242.04761904761901</v>
      </c>
      <c r="F6359">
        <v>-52.047619047619101</v>
      </c>
      <c r="G6359">
        <v>-0.21503049380287201</v>
      </c>
      <c r="H6359" t="s">
        <v>82</v>
      </c>
    </row>
    <row r="6360" spans="1:8" x14ac:dyDescent="0.25">
      <c r="A6360" s="1">
        <v>44256</v>
      </c>
      <c r="B6360" t="s">
        <v>156</v>
      </c>
      <c r="C6360" t="s">
        <v>13</v>
      </c>
      <c r="D6360">
        <v>238</v>
      </c>
      <c r="E6360">
        <v>199.333333333333</v>
      </c>
      <c r="F6360">
        <v>38.6666666666667</v>
      </c>
      <c r="G6360">
        <v>0.19397993311036801</v>
      </c>
      <c r="H6360" t="s">
        <v>82</v>
      </c>
    </row>
    <row r="6361" spans="1:8" x14ac:dyDescent="0.25">
      <c r="A6361" s="1">
        <v>44256</v>
      </c>
      <c r="B6361" t="s">
        <v>93</v>
      </c>
      <c r="C6361" t="s">
        <v>9</v>
      </c>
      <c r="D6361">
        <v>49</v>
      </c>
      <c r="E6361">
        <v>74.476190476190496</v>
      </c>
      <c r="F6361">
        <v>-25.476190476190499</v>
      </c>
      <c r="G6361">
        <v>-0.34207161125319702</v>
      </c>
      <c r="H6361" t="s">
        <v>82</v>
      </c>
    </row>
    <row r="6362" spans="1:8" x14ac:dyDescent="0.25">
      <c r="A6362" s="1">
        <v>44256</v>
      </c>
      <c r="B6362" t="s">
        <v>93</v>
      </c>
      <c r="C6362" t="s">
        <v>10</v>
      </c>
      <c r="D6362">
        <v>155</v>
      </c>
      <c r="E6362">
        <v>184</v>
      </c>
      <c r="F6362">
        <v>-29</v>
      </c>
      <c r="G6362">
        <v>-0.157608695652174</v>
      </c>
      <c r="H6362" t="s">
        <v>82</v>
      </c>
    </row>
    <row r="6363" spans="1:8" x14ac:dyDescent="0.25">
      <c r="A6363" s="1">
        <v>44256</v>
      </c>
      <c r="B6363" t="s">
        <v>93</v>
      </c>
      <c r="C6363" t="s">
        <v>11</v>
      </c>
      <c r="D6363">
        <v>187</v>
      </c>
      <c r="E6363">
        <v>242.04761904761901</v>
      </c>
      <c r="F6363">
        <v>-55.047619047619101</v>
      </c>
      <c r="G6363">
        <v>-0.22742474916388</v>
      </c>
      <c r="H6363" t="s">
        <v>82</v>
      </c>
    </row>
    <row r="6364" spans="1:8" x14ac:dyDescent="0.25">
      <c r="A6364" s="1">
        <v>44256</v>
      </c>
      <c r="B6364" t="s">
        <v>93</v>
      </c>
      <c r="C6364" t="s">
        <v>12</v>
      </c>
      <c r="D6364">
        <v>267</v>
      </c>
      <c r="E6364">
        <v>338.42857142857099</v>
      </c>
      <c r="F6364">
        <v>-71.428571428571402</v>
      </c>
      <c r="G6364">
        <v>-0.21105951878429699</v>
      </c>
      <c r="H6364" t="s">
        <v>82</v>
      </c>
    </row>
    <row r="6365" spans="1:8" x14ac:dyDescent="0.25">
      <c r="A6365" s="1">
        <v>44256</v>
      </c>
      <c r="B6365" t="s">
        <v>93</v>
      </c>
      <c r="C6365" t="s">
        <v>13</v>
      </c>
      <c r="D6365">
        <v>407</v>
      </c>
      <c r="E6365">
        <v>352.66666666666703</v>
      </c>
      <c r="F6365">
        <v>54.3333333333333</v>
      </c>
      <c r="G6365">
        <v>0.15406427221172</v>
      </c>
      <c r="H6365" t="s">
        <v>82</v>
      </c>
    </row>
    <row r="6366" spans="1:8" x14ac:dyDescent="0.25">
      <c r="A6366" s="1">
        <v>44256</v>
      </c>
      <c r="B6366" t="s">
        <v>157</v>
      </c>
      <c r="C6366" t="s">
        <v>9</v>
      </c>
      <c r="D6366">
        <v>72</v>
      </c>
      <c r="E6366">
        <v>106.238095238095</v>
      </c>
      <c r="F6366">
        <v>-34.238095238095298</v>
      </c>
      <c r="G6366">
        <v>-0.32227700582698399</v>
      </c>
      <c r="H6366" t="s">
        <v>82</v>
      </c>
    </row>
    <row r="6367" spans="1:8" x14ac:dyDescent="0.25">
      <c r="A6367" s="1">
        <v>44256</v>
      </c>
      <c r="B6367" t="s">
        <v>157</v>
      </c>
      <c r="C6367" t="s">
        <v>10</v>
      </c>
      <c r="D6367">
        <v>10</v>
      </c>
      <c r="E6367">
        <v>21.904761904761902</v>
      </c>
      <c r="F6367">
        <v>-11.9047619047619</v>
      </c>
      <c r="G6367">
        <v>-0.54347826086956497</v>
      </c>
      <c r="H6367" t="s">
        <v>82</v>
      </c>
    </row>
    <row r="6368" spans="1:8" x14ac:dyDescent="0.25">
      <c r="A6368" s="1">
        <v>44256</v>
      </c>
      <c r="B6368" t="s">
        <v>157</v>
      </c>
      <c r="C6368" t="s">
        <v>11</v>
      </c>
      <c r="D6368">
        <v>79</v>
      </c>
      <c r="E6368">
        <v>115</v>
      </c>
      <c r="F6368">
        <v>-36</v>
      </c>
      <c r="G6368">
        <v>-0.31304347826086998</v>
      </c>
      <c r="H6368" t="s">
        <v>82</v>
      </c>
    </row>
    <row r="6369" spans="1:8" x14ac:dyDescent="0.25">
      <c r="A6369" s="1">
        <v>44256</v>
      </c>
      <c r="B6369" t="s">
        <v>157</v>
      </c>
      <c r="C6369" t="s">
        <v>12</v>
      </c>
      <c r="D6369">
        <v>52</v>
      </c>
      <c r="E6369">
        <v>83.238095238095198</v>
      </c>
      <c r="F6369">
        <v>-31.238095238095202</v>
      </c>
      <c r="G6369">
        <v>-0.37528604118993097</v>
      </c>
      <c r="H6369" t="s">
        <v>82</v>
      </c>
    </row>
    <row r="6370" spans="1:8" x14ac:dyDescent="0.25">
      <c r="A6370" s="1">
        <v>44256</v>
      </c>
      <c r="B6370" t="s">
        <v>157</v>
      </c>
      <c r="C6370" t="s">
        <v>13</v>
      </c>
      <c r="D6370">
        <v>223</v>
      </c>
      <c r="E6370">
        <v>134.71428571428601</v>
      </c>
      <c r="F6370">
        <v>88.285714285714306</v>
      </c>
      <c r="G6370">
        <v>0.65535524920466603</v>
      </c>
      <c r="H6370" t="s">
        <v>82</v>
      </c>
    </row>
    <row r="6371" spans="1:8" x14ac:dyDescent="0.25">
      <c r="A6371" s="1">
        <v>44256</v>
      </c>
      <c r="B6371" t="s">
        <v>158</v>
      </c>
      <c r="C6371" t="s">
        <v>9</v>
      </c>
      <c r="D6371">
        <v>39</v>
      </c>
      <c r="E6371">
        <v>38.3333333333333</v>
      </c>
      <c r="F6371">
        <v>0.66666666666666397</v>
      </c>
      <c r="G6371">
        <v>1.7391304347826E-2</v>
      </c>
      <c r="H6371" t="s">
        <v>82</v>
      </c>
    </row>
    <row r="6372" spans="1:8" x14ac:dyDescent="0.25">
      <c r="A6372" s="1">
        <v>44256</v>
      </c>
      <c r="B6372" t="s">
        <v>158</v>
      </c>
      <c r="C6372" t="s">
        <v>10</v>
      </c>
      <c r="D6372">
        <v>73</v>
      </c>
      <c r="E6372">
        <v>54.761904761904802</v>
      </c>
      <c r="F6372">
        <v>18.238095238095202</v>
      </c>
      <c r="G6372">
        <v>0.333043478260869</v>
      </c>
      <c r="H6372" t="s">
        <v>82</v>
      </c>
    </row>
    <row r="6373" spans="1:8" x14ac:dyDescent="0.25">
      <c r="A6373" s="1">
        <v>44256</v>
      </c>
      <c r="B6373" t="s">
        <v>158</v>
      </c>
      <c r="C6373" t="s">
        <v>11</v>
      </c>
      <c r="D6373">
        <v>75</v>
      </c>
      <c r="E6373">
        <v>74.476190476190496</v>
      </c>
      <c r="F6373">
        <v>0.52380952380951795</v>
      </c>
      <c r="G6373">
        <v>7.0332480818413598E-3</v>
      </c>
      <c r="H6373" t="s">
        <v>82</v>
      </c>
    </row>
    <row r="6374" spans="1:8" x14ac:dyDescent="0.25">
      <c r="A6374" s="1">
        <v>44256</v>
      </c>
      <c r="B6374" t="s">
        <v>158</v>
      </c>
      <c r="C6374" t="s">
        <v>12</v>
      </c>
      <c r="D6374">
        <v>239</v>
      </c>
      <c r="E6374">
        <v>194.95238095238099</v>
      </c>
      <c r="F6374">
        <v>44.047619047619001</v>
      </c>
      <c r="G6374">
        <v>0.225940400586224</v>
      </c>
      <c r="H6374" t="s">
        <v>82</v>
      </c>
    </row>
    <row r="6375" spans="1:8" x14ac:dyDescent="0.25">
      <c r="A6375" s="1">
        <v>44256</v>
      </c>
      <c r="B6375" t="s">
        <v>158</v>
      </c>
      <c r="C6375" t="s">
        <v>13</v>
      </c>
      <c r="D6375">
        <v>350</v>
      </c>
      <c r="E6375">
        <v>339.52380952380997</v>
      </c>
      <c r="F6375">
        <v>10.4761904761904</v>
      </c>
      <c r="G6375">
        <v>3.0855539971949401E-2</v>
      </c>
      <c r="H6375" t="s">
        <v>82</v>
      </c>
    </row>
    <row r="6376" spans="1:8" x14ac:dyDescent="0.25">
      <c r="A6376" s="1">
        <v>44256</v>
      </c>
      <c r="B6376" t="s">
        <v>94</v>
      </c>
      <c r="C6376" t="s">
        <v>9</v>
      </c>
      <c r="D6376">
        <v>854</v>
      </c>
      <c r="E6376">
        <v>1033.9047619047601</v>
      </c>
      <c r="F6376">
        <v>-179.90476190476201</v>
      </c>
      <c r="G6376">
        <v>-0.17400515843773001</v>
      </c>
      <c r="H6376" t="s">
        <v>82</v>
      </c>
    </row>
    <row r="6377" spans="1:8" x14ac:dyDescent="0.25">
      <c r="A6377" s="1">
        <v>44256</v>
      </c>
      <c r="B6377" t="s">
        <v>94</v>
      </c>
      <c r="C6377" t="s">
        <v>10</v>
      </c>
      <c r="D6377">
        <v>357</v>
      </c>
      <c r="E6377">
        <v>493.95238095238102</v>
      </c>
      <c r="F6377">
        <v>-136.95238095238099</v>
      </c>
      <c r="G6377">
        <v>-0.27725826665381298</v>
      </c>
      <c r="H6377" t="s">
        <v>82</v>
      </c>
    </row>
    <row r="6378" spans="1:8" x14ac:dyDescent="0.25">
      <c r="A6378" s="1">
        <v>44256</v>
      </c>
      <c r="B6378" t="s">
        <v>94</v>
      </c>
      <c r="C6378" t="s">
        <v>11</v>
      </c>
      <c r="D6378">
        <v>630</v>
      </c>
      <c r="E6378">
        <v>912.33333333333303</v>
      </c>
      <c r="F6378">
        <v>-282.33333333333297</v>
      </c>
      <c r="G6378">
        <v>-0.30946291560102301</v>
      </c>
      <c r="H6378" t="s">
        <v>82</v>
      </c>
    </row>
    <row r="6379" spans="1:8" x14ac:dyDescent="0.25">
      <c r="A6379" s="1">
        <v>44256</v>
      </c>
      <c r="B6379" t="s">
        <v>94</v>
      </c>
      <c r="C6379" t="s">
        <v>12</v>
      </c>
      <c r="D6379">
        <v>420</v>
      </c>
      <c r="E6379">
        <v>518.04761904761904</v>
      </c>
      <c r="F6379">
        <v>-98.047619047619193</v>
      </c>
      <c r="G6379">
        <v>-0.18926371909182799</v>
      </c>
      <c r="H6379" t="s">
        <v>82</v>
      </c>
    </row>
    <row r="6380" spans="1:8" x14ac:dyDescent="0.25">
      <c r="A6380" s="1">
        <v>44256</v>
      </c>
      <c r="B6380" t="s">
        <v>94</v>
      </c>
      <c r="C6380" t="s">
        <v>13</v>
      </c>
      <c r="D6380">
        <v>984</v>
      </c>
      <c r="E6380">
        <v>999.95238095238096</v>
      </c>
      <c r="F6380">
        <v>-15.9523809523811</v>
      </c>
      <c r="G6380">
        <v>-1.5953140625744201E-2</v>
      </c>
      <c r="H6380" t="s">
        <v>82</v>
      </c>
    </row>
    <row r="6381" spans="1:8" x14ac:dyDescent="0.25">
      <c r="A6381" s="1">
        <v>44256</v>
      </c>
      <c r="B6381" t="s">
        <v>159</v>
      </c>
      <c r="C6381" t="s">
        <v>9</v>
      </c>
      <c r="D6381">
        <v>24</v>
      </c>
      <c r="E6381">
        <v>32.857142857142897</v>
      </c>
      <c r="F6381">
        <v>-8.8571428571428594</v>
      </c>
      <c r="G6381">
        <v>-0.26956521739130401</v>
      </c>
      <c r="H6381" t="s">
        <v>82</v>
      </c>
    </row>
    <row r="6382" spans="1:8" x14ac:dyDescent="0.25">
      <c r="A6382" s="1">
        <v>44256</v>
      </c>
      <c r="B6382" t="s">
        <v>159</v>
      </c>
      <c r="C6382" t="s">
        <v>10</v>
      </c>
      <c r="D6382">
        <v>46</v>
      </c>
      <c r="E6382">
        <v>64.619047619047606</v>
      </c>
      <c r="F6382">
        <v>-18.619047619047599</v>
      </c>
      <c r="G6382">
        <v>-0.28813559322033899</v>
      </c>
      <c r="H6382" t="s">
        <v>82</v>
      </c>
    </row>
    <row r="6383" spans="1:8" x14ac:dyDescent="0.25">
      <c r="A6383" s="1">
        <v>44256</v>
      </c>
      <c r="B6383" t="s">
        <v>159</v>
      </c>
      <c r="C6383" t="s">
        <v>11</v>
      </c>
      <c r="D6383">
        <v>32</v>
      </c>
      <c r="E6383">
        <v>42.714285714285701</v>
      </c>
      <c r="F6383">
        <v>-10.714285714285699</v>
      </c>
      <c r="G6383">
        <v>-0.25083612040133801</v>
      </c>
      <c r="H6383" t="s">
        <v>82</v>
      </c>
    </row>
    <row r="6384" spans="1:8" x14ac:dyDescent="0.25">
      <c r="A6384" s="1">
        <v>44256</v>
      </c>
      <c r="B6384" t="s">
        <v>159</v>
      </c>
      <c r="C6384" t="s">
        <v>12</v>
      </c>
      <c r="D6384">
        <v>77</v>
      </c>
      <c r="E6384">
        <v>96.380952380952394</v>
      </c>
      <c r="F6384">
        <v>-19.380952380952401</v>
      </c>
      <c r="G6384">
        <v>-0.201086956521739</v>
      </c>
      <c r="H6384" t="s">
        <v>82</v>
      </c>
    </row>
    <row r="6385" spans="1:8" x14ac:dyDescent="0.25">
      <c r="A6385" s="1">
        <v>44256</v>
      </c>
      <c r="B6385" t="s">
        <v>159</v>
      </c>
      <c r="C6385" t="s">
        <v>13</v>
      </c>
      <c r="D6385">
        <v>169</v>
      </c>
      <c r="E6385">
        <v>153.333333333333</v>
      </c>
      <c r="F6385">
        <v>15.6666666666667</v>
      </c>
      <c r="G6385">
        <v>0.102173913043478</v>
      </c>
      <c r="H6385" t="s">
        <v>82</v>
      </c>
    </row>
    <row r="6386" spans="1:8" x14ac:dyDescent="0.25">
      <c r="A6386" s="1">
        <v>44256</v>
      </c>
      <c r="B6386" t="s">
        <v>95</v>
      </c>
      <c r="C6386" t="s">
        <v>9</v>
      </c>
      <c r="D6386">
        <v>39</v>
      </c>
      <c r="E6386">
        <v>38.3333333333333</v>
      </c>
      <c r="F6386">
        <v>0.66666666666666397</v>
      </c>
      <c r="G6386">
        <v>1.7391304347826E-2</v>
      </c>
      <c r="H6386" t="s">
        <v>82</v>
      </c>
    </row>
    <row r="6387" spans="1:8" x14ac:dyDescent="0.25">
      <c r="A6387" s="1">
        <v>44256</v>
      </c>
      <c r="B6387" t="s">
        <v>95</v>
      </c>
      <c r="C6387" t="s">
        <v>10</v>
      </c>
      <c r="D6387">
        <v>73</v>
      </c>
      <c r="E6387">
        <v>54.761904761904802</v>
      </c>
      <c r="F6387">
        <v>18.238095238095202</v>
      </c>
      <c r="G6387">
        <v>0.333043478260869</v>
      </c>
      <c r="H6387" t="s">
        <v>82</v>
      </c>
    </row>
    <row r="6388" spans="1:8" x14ac:dyDescent="0.25">
      <c r="A6388" s="1">
        <v>44256</v>
      </c>
      <c r="B6388" t="s">
        <v>95</v>
      </c>
      <c r="C6388" t="s">
        <v>11</v>
      </c>
      <c r="D6388">
        <v>75</v>
      </c>
      <c r="E6388">
        <v>74.476190476190496</v>
      </c>
      <c r="F6388">
        <v>0.52380952380951795</v>
      </c>
      <c r="G6388">
        <v>7.0332480818413598E-3</v>
      </c>
      <c r="H6388" t="s">
        <v>82</v>
      </c>
    </row>
    <row r="6389" spans="1:8" x14ac:dyDescent="0.25">
      <c r="A6389" s="1">
        <v>44256</v>
      </c>
      <c r="B6389" t="s">
        <v>95</v>
      </c>
      <c r="C6389" t="s">
        <v>12</v>
      </c>
      <c r="D6389">
        <v>239</v>
      </c>
      <c r="E6389">
        <v>194.95238095238099</v>
      </c>
      <c r="F6389">
        <v>44.047619047619001</v>
      </c>
      <c r="G6389">
        <v>0.225940400586224</v>
      </c>
      <c r="H6389" t="s">
        <v>82</v>
      </c>
    </row>
    <row r="6390" spans="1:8" x14ac:dyDescent="0.25">
      <c r="A6390" s="1">
        <v>44256</v>
      </c>
      <c r="B6390" t="s">
        <v>95</v>
      </c>
      <c r="C6390" t="s">
        <v>13</v>
      </c>
      <c r="D6390">
        <v>350</v>
      </c>
      <c r="E6390">
        <v>339.52380952380997</v>
      </c>
      <c r="F6390">
        <v>10.4761904761904</v>
      </c>
      <c r="G6390">
        <v>3.0855539971949401E-2</v>
      </c>
      <c r="H6390" t="s">
        <v>82</v>
      </c>
    </row>
    <row r="6391" spans="1:8" x14ac:dyDescent="0.25">
      <c r="A6391" s="1">
        <v>44256</v>
      </c>
      <c r="B6391" t="s">
        <v>96</v>
      </c>
      <c r="C6391" t="s">
        <v>9</v>
      </c>
      <c r="D6391">
        <v>434</v>
      </c>
      <c r="E6391">
        <v>440.28571428571399</v>
      </c>
      <c r="F6391">
        <v>-6.28571428571433</v>
      </c>
      <c r="G6391">
        <v>-1.4276443867618499E-2</v>
      </c>
      <c r="H6391" t="s">
        <v>82</v>
      </c>
    </row>
    <row r="6392" spans="1:8" x14ac:dyDescent="0.25">
      <c r="A6392" s="1">
        <v>44256</v>
      </c>
      <c r="B6392" t="s">
        <v>96</v>
      </c>
      <c r="C6392" t="s">
        <v>10</v>
      </c>
      <c r="D6392">
        <v>186</v>
      </c>
      <c r="E6392">
        <v>224.52380952381</v>
      </c>
      <c r="F6392">
        <v>-38.523809523809497</v>
      </c>
      <c r="G6392">
        <v>-0.17158006362672301</v>
      </c>
      <c r="H6392" t="s">
        <v>82</v>
      </c>
    </row>
    <row r="6393" spans="1:8" x14ac:dyDescent="0.25">
      <c r="A6393" s="1">
        <v>44256</v>
      </c>
      <c r="B6393" t="s">
        <v>96</v>
      </c>
      <c r="C6393" t="s">
        <v>11</v>
      </c>
      <c r="D6393">
        <v>164</v>
      </c>
      <c r="E6393">
        <v>173.04761904761901</v>
      </c>
      <c r="F6393">
        <v>-9.0476190476190705</v>
      </c>
      <c r="G6393">
        <v>-5.2283984589983602E-2</v>
      </c>
      <c r="H6393" t="s">
        <v>82</v>
      </c>
    </row>
    <row r="6394" spans="1:8" x14ac:dyDescent="0.25">
      <c r="A6394" s="1">
        <v>44256</v>
      </c>
      <c r="B6394" t="s">
        <v>96</v>
      </c>
      <c r="C6394" t="s">
        <v>12</v>
      </c>
      <c r="D6394">
        <v>88</v>
      </c>
      <c r="E6394">
        <v>99.6666666666667</v>
      </c>
      <c r="F6394">
        <v>-11.6666666666667</v>
      </c>
      <c r="G6394">
        <v>-0.117056856187291</v>
      </c>
      <c r="H6394" t="s">
        <v>82</v>
      </c>
    </row>
    <row r="6395" spans="1:8" x14ac:dyDescent="0.25">
      <c r="A6395" s="1">
        <v>44256</v>
      </c>
      <c r="B6395" t="s">
        <v>96</v>
      </c>
      <c r="C6395" t="s">
        <v>13</v>
      </c>
      <c r="D6395">
        <v>730</v>
      </c>
      <c r="E6395">
        <v>730.52380952380997</v>
      </c>
      <c r="F6395">
        <v>-0.52380952380963197</v>
      </c>
      <c r="G6395">
        <v>-7.1703278795399701E-4</v>
      </c>
      <c r="H6395" t="s">
        <v>82</v>
      </c>
    </row>
    <row r="6396" spans="1:8" x14ac:dyDescent="0.25">
      <c r="A6396" s="1">
        <v>44256</v>
      </c>
      <c r="B6396" t="s">
        <v>161</v>
      </c>
      <c r="C6396" t="s">
        <v>9</v>
      </c>
      <c r="D6396">
        <v>320</v>
      </c>
      <c r="E6396">
        <v>437</v>
      </c>
      <c r="F6396">
        <v>-117</v>
      </c>
      <c r="G6396">
        <v>-0.26773455377574401</v>
      </c>
      <c r="H6396" t="s">
        <v>82</v>
      </c>
    </row>
    <row r="6397" spans="1:8" x14ac:dyDescent="0.25">
      <c r="A6397" s="1">
        <v>44256</v>
      </c>
      <c r="B6397" t="s">
        <v>161</v>
      </c>
      <c r="C6397" t="s">
        <v>10</v>
      </c>
      <c r="D6397">
        <v>34</v>
      </c>
      <c r="E6397">
        <v>43.809523809523803</v>
      </c>
      <c r="F6397">
        <v>-9.8095238095238102</v>
      </c>
      <c r="G6397">
        <v>-0.22391304347826099</v>
      </c>
      <c r="H6397" t="s">
        <v>82</v>
      </c>
    </row>
    <row r="6398" spans="1:8" x14ac:dyDescent="0.25">
      <c r="A6398" s="1">
        <v>44256</v>
      </c>
      <c r="B6398" t="s">
        <v>161</v>
      </c>
      <c r="C6398" t="s">
        <v>11</v>
      </c>
      <c r="D6398">
        <v>53</v>
      </c>
      <c r="E6398">
        <v>66.809523809523796</v>
      </c>
      <c r="F6398">
        <v>-13.8095238095238</v>
      </c>
      <c r="G6398">
        <v>-0.20669992872416301</v>
      </c>
      <c r="H6398" t="s">
        <v>82</v>
      </c>
    </row>
    <row r="6399" spans="1:8" x14ac:dyDescent="0.25">
      <c r="A6399" s="1">
        <v>44256</v>
      </c>
      <c r="B6399" t="s">
        <v>161</v>
      </c>
      <c r="C6399" t="s">
        <v>12</v>
      </c>
      <c r="D6399">
        <v>56</v>
      </c>
      <c r="E6399">
        <v>51.476190476190503</v>
      </c>
      <c r="F6399">
        <v>4.5238095238095202</v>
      </c>
      <c r="G6399">
        <v>8.7881591119333802E-2</v>
      </c>
      <c r="H6399" t="s">
        <v>82</v>
      </c>
    </row>
    <row r="6400" spans="1:8" x14ac:dyDescent="0.25">
      <c r="A6400" s="1">
        <v>44256</v>
      </c>
      <c r="B6400" t="s">
        <v>161</v>
      </c>
      <c r="C6400" t="s">
        <v>13</v>
      </c>
      <c r="D6400">
        <v>273</v>
      </c>
      <c r="E6400">
        <v>107.333333333333</v>
      </c>
      <c r="F6400">
        <v>165.666666666667</v>
      </c>
      <c r="G6400">
        <v>1.5434782608695601</v>
      </c>
      <c r="H6400" t="s">
        <v>82</v>
      </c>
    </row>
    <row r="6401" spans="1:8" x14ac:dyDescent="0.25">
      <c r="A6401" s="1">
        <v>44287</v>
      </c>
      <c r="B6401" t="s">
        <v>80</v>
      </c>
      <c r="C6401" t="s">
        <v>9</v>
      </c>
      <c r="D6401">
        <v>4271</v>
      </c>
      <c r="E6401">
        <v>4702</v>
      </c>
      <c r="F6401">
        <v>-431</v>
      </c>
      <c r="G6401">
        <v>-9.1663122075712505E-2</v>
      </c>
      <c r="H6401" t="s">
        <v>82</v>
      </c>
    </row>
    <row r="6402" spans="1:8" x14ac:dyDescent="0.25">
      <c r="A6402" s="1">
        <v>44287</v>
      </c>
      <c r="B6402" t="s">
        <v>80</v>
      </c>
      <c r="C6402" t="s">
        <v>10</v>
      </c>
      <c r="D6402">
        <v>2976</v>
      </c>
      <c r="E6402">
        <v>3198</v>
      </c>
      <c r="F6402">
        <v>-222</v>
      </c>
      <c r="G6402">
        <v>-6.9418386491557196E-2</v>
      </c>
      <c r="H6402" t="s">
        <v>82</v>
      </c>
    </row>
    <row r="6403" spans="1:8" x14ac:dyDescent="0.25">
      <c r="A6403" s="1">
        <v>44287</v>
      </c>
      <c r="B6403" t="s">
        <v>80</v>
      </c>
      <c r="C6403" t="s">
        <v>11</v>
      </c>
      <c r="D6403">
        <v>2812</v>
      </c>
      <c r="E6403">
        <v>3126</v>
      </c>
      <c r="F6403">
        <v>-314</v>
      </c>
      <c r="G6403">
        <v>-0.100447856685861</v>
      </c>
      <c r="H6403" t="s">
        <v>82</v>
      </c>
    </row>
    <row r="6404" spans="1:8" x14ac:dyDescent="0.25">
      <c r="A6404" s="1">
        <v>44287</v>
      </c>
      <c r="B6404" t="s">
        <v>80</v>
      </c>
      <c r="C6404" t="s">
        <v>12</v>
      </c>
      <c r="D6404">
        <v>3155</v>
      </c>
      <c r="E6404">
        <v>3203</v>
      </c>
      <c r="F6404">
        <v>-48</v>
      </c>
      <c r="G6404">
        <v>-1.4985950671245699E-2</v>
      </c>
      <c r="H6404" t="s">
        <v>82</v>
      </c>
    </row>
    <row r="6405" spans="1:8" x14ac:dyDescent="0.25">
      <c r="A6405" s="1">
        <v>44287</v>
      </c>
      <c r="B6405" t="s">
        <v>80</v>
      </c>
      <c r="C6405" t="s">
        <v>13</v>
      </c>
      <c r="D6405">
        <v>5796</v>
      </c>
      <c r="E6405">
        <v>4940</v>
      </c>
      <c r="F6405">
        <v>856</v>
      </c>
      <c r="G6405">
        <v>0.173279352226721</v>
      </c>
      <c r="H6405" t="s">
        <v>82</v>
      </c>
    </row>
    <row r="6406" spans="1:8" x14ac:dyDescent="0.25">
      <c r="A6406" s="1">
        <v>44287</v>
      </c>
      <c r="B6406" t="s">
        <v>145</v>
      </c>
      <c r="C6406" t="s">
        <v>9</v>
      </c>
      <c r="D6406">
        <v>200</v>
      </c>
      <c r="E6406">
        <v>209</v>
      </c>
      <c r="F6406">
        <v>-9</v>
      </c>
      <c r="G6406">
        <v>-4.3062200956937802E-2</v>
      </c>
      <c r="H6406" t="s">
        <v>82</v>
      </c>
    </row>
    <row r="6407" spans="1:8" x14ac:dyDescent="0.25">
      <c r="A6407" s="1">
        <v>44287</v>
      </c>
      <c r="B6407" t="s">
        <v>145</v>
      </c>
      <c r="C6407" t="s">
        <v>10</v>
      </c>
      <c r="D6407">
        <v>169</v>
      </c>
      <c r="E6407">
        <v>157</v>
      </c>
      <c r="F6407">
        <v>12</v>
      </c>
      <c r="G6407">
        <v>7.6433121019108305E-2</v>
      </c>
      <c r="H6407" t="s">
        <v>82</v>
      </c>
    </row>
    <row r="6408" spans="1:8" x14ac:dyDescent="0.25">
      <c r="A6408" s="1">
        <v>44287</v>
      </c>
      <c r="B6408" t="s">
        <v>145</v>
      </c>
      <c r="C6408" t="s">
        <v>11</v>
      </c>
      <c r="D6408">
        <v>41</v>
      </c>
      <c r="E6408">
        <v>46</v>
      </c>
      <c r="F6408">
        <v>-5</v>
      </c>
      <c r="G6408">
        <v>-0.108695652173913</v>
      </c>
      <c r="H6408" t="s">
        <v>82</v>
      </c>
    </row>
    <row r="6409" spans="1:8" x14ac:dyDescent="0.25">
      <c r="A6409" s="1">
        <v>44287</v>
      </c>
      <c r="B6409" t="s">
        <v>145</v>
      </c>
      <c r="C6409" t="s">
        <v>12</v>
      </c>
      <c r="D6409">
        <v>28</v>
      </c>
      <c r="E6409">
        <v>33</v>
      </c>
      <c r="F6409">
        <v>-5</v>
      </c>
      <c r="G6409">
        <v>-0.15151515151515199</v>
      </c>
      <c r="H6409" t="s">
        <v>82</v>
      </c>
    </row>
    <row r="6410" spans="1:8" x14ac:dyDescent="0.25">
      <c r="A6410" s="1">
        <v>44287</v>
      </c>
      <c r="B6410" t="s">
        <v>145</v>
      </c>
      <c r="C6410" t="s">
        <v>13</v>
      </c>
      <c r="D6410">
        <v>347</v>
      </c>
      <c r="E6410">
        <v>367</v>
      </c>
      <c r="F6410">
        <v>-20</v>
      </c>
      <c r="G6410">
        <v>-5.4495912806539502E-2</v>
      </c>
      <c r="H6410" t="s">
        <v>82</v>
      </c>
    </row>
    <row r="6411" spans="1:8" x14ac:dyDescent="0.25">
      <c r="A6411" s="1">
        <v>44287</v>
      </c>
      <c r="B6411" t="s">
        <v>85</v>
      </c>
      <c r="C6411" t="s">
        <v>9</v>
      </c>
      <c r="D6411">
        <v>942</v>
      </c>
      <c r="E6411">
        <v>1184</v>
      </c>
      <c r="F6411">
        <v>-242</v>
      </c>
      <c r="G6411">
        <v>-0.204391891891892</v>
      </c>
      <c r="H6411" t="s">
        <v>82</v>
      </c>
    </row>
    <row r="6412" spans="1:8" x14ac:dyDescent="0.25">
      <c r="A6412" s="1">
        <v>44287</v>
      </c>
      <c r="B6412" t="s">
        <v>85</v>
      </c>
      <c r="C6412" t="s">
        <v>10</v>
      </c>
      <c r="D6412">
        <v>1096</v>
      </c>
      <c r="E6412">
        <v>1115</v>
      </c>
      <c r="F6412">
        <v>-19</v>
      </c>
      <c r="G6412">
        <v>-1.70403587443946E-2</v>
      </c>
      <c r="H6412" t="s">
        <v>82</v>
      </c>
    </row>
    <row r="6413" spans="1:8" x14ac:dyDescent="0.25">
      <c r="A6413" s="1">
        <v>44287</v>
      </c>
      <c r="B6413" t="s">
        <v>85</v>
      </c>
      <c r="C6413" t="s">
        <v>11</v>
      </c>
      <c r="D6413">
        <v>227</v>
      </c>
      <c r="E6413">
        <v>287</v>
      </c>
      <c r="F6413">
        <v>-60</v>
      </c>
      <c r="G6413">
        <v>-0.20905923344947699</v>
      </c>
      <c r="H6413" t="s">
        <v>82</v>
      </c>
    </row>
    <row r="6414" spans="1:8" x14ac:dyDescent="0.25">
      <c r="A6414" s="1">
        <v>44287</v>
      </c>
      <c r="B6414" t="s">
        <v>85</v>
      </c>
      <c r="C6414" t="s">
        <v>12</v>
      </c>
      <c r="D6414">
        <v>128</v>
      </c>
      <c r="E6414">
        <v>102</v>
      </c>
      <c r="F6414">
        <v>26</v>
      </c>
      <c r="G6414">
        <v>0.25490196078431399</v>
      </c>
      <c r="H6414" t="s">
        <v>82</v>
      </c>
    </row>
    <row r="6415" spans="1:8" x14ac:dyDescent="0.25">
      <c r="A6415" s="1">
        <v>44287</v>
      </c>
      <c r="B6415" t="s">
        <v>85</v>
      </c>
      <c r="C6415" t="s">
        <v>13</v>
      </c>
      <c r="D6415">
        <v>1183</v>
      </c>
      <c r="E6415">
        <v>835</v>
      </c>
      <c r="F6415">
        <v>348</v>
      </c>
      <c r="G6415">
        <v>0.41676646706586801</v>
      </c>
      <c r="H6415" t="s">
        <v>82</v>
      </c>
    </row>
    <row r="6416" spans="1:8" x14ac:dyDescent="0.25">
      <c r="A6416" s="1">
        <v>44287</v>
      </c>
      <c r="B6416" t="s">
        <v>86</v>
      </c>
      <c r="C6416" t="s">
        <v>9</v>
      </c>
      <c r="D6416">
        <v>548</v>
      </c>
      <c r="E6416">
        <v>408</v>
      </c>
      <c r="F6416">
        <v>140</v>
      </c>
      <c r="G6416">
        <v>0.34313725490196101</v>
      </c>
      <c r="H6416" t="s">
        <v>82</v>
      </c>
    </row>
    <row r="6417" spans="1:8" x14ac:dyDescent="0.25">
      <c r="A6417" s="1">
        <v>44287</v>
      </c>
      <c r="B6417" t="s">
        <v>86</v>
      </c>
      <c r="C6417" t="s">
        <v>10</v>
      </c>
      <c r="D6417">
        <v>582</v>
      </c>
      <c r="E6417">
        <v>592</v>
      </c>
      <c r="F6417">
        <v>-10</v>
      </c>
      <c r="G6417">
        <v>-1.68918918918919E-2</v>
      </c>
      <c r="H6417" t="s">
        <v>82</v>
      </c>
    </row>
    <row r="6418" spans="1:8" x14ac:dyDescent="0.25">
      <c r="A6418" s="1">
        <v>44287</v>
      </c>
      <c r="B6418" t="s">
        <v>86</v>
      </c>
      <c r="C6418" t="s">
        <v>11</v>
      </c>
      <c r="D6418">
        <v>817</v>
      </c>
      <c r="E6418">
        <v>714</v>
      </c>
      <c r="F6418">
        <v>103</v>
      </c>
      <c r="G6418">
        <v>0.14425770308123201</v>
      </c>
      <c r="H6418" t="s">
        <v>82</v>
      </c>
    </row>
    <row r="6419" spans="1:8" x14ac:dyDescent="0.25">
      <c r="A6419" s="1">
        <v>44287</v>
      </c>
      <c r="B6419" t="s">
        <v>86</v>
      </c>
      <c r="C6419" t="s">
        <v>12</v>
      </c>
      <c r="D6419">
        <v>463</v>
      </c>
      <c r="E6419">
        <v>469</v>
      </c>
      <c r="F6419">
        <v>-6</v>
      </c>
      <c r="G6419">
        <v>-1.2793176972281399E-2</v>
      </c>
      <c r="H6419" t="s">
        <v>82</v>
      </c>
    </row>
    <row r="6420" spans="1:8" x14ac:dyDescent="0.25">
      <c r="A6420" s="1">
        <v>44287</v>
      </c>
      <c r="B6420" t="s">
        <v>86</v>
      </c>
      <c r="C6420" t="s">
        <v>13</v>
      </c>
      <c r="D6420">
        <v>766</v>
      </c>
      <c r="E6420">
        <v>512</v>
      </c>
      <c r="F6420">
        <v>254</v>
      </c>
      <c r="G6420">
        <v>0.49609375</v>
      </c>
      <c r="H6420" t="s">
        <v>82</v>
      </c>
    </row>
    <row r="6421" spans="1:8" x14ac:dyDescent="0.25">
      <c r="A6421" s="1">
        <v>44287</v>
      </c>
      <c r="B6421" t="s">
        <v>88</v>
      </c>
      <c r="C6421" t="s">
        <v>9</v>
      </c>
      <c r="D6421">
        <v>390</v>
      </c>
      <c r="E6421">
        <v>503</v>
      </c>
      <c r="F6421">
        <v>-113</v>
      </c>
      <c r="G6421">
        <v>-0.224652087475149</v>
      </c>
      <c r="H6421" t="s">
        <v>82</v>
      </c>
    </row>
    <row r="6422" spans="1:8" x14ac:dyDescent="0.25">
      <c r="A6422" s="1">
        <v>44287</v>
      </c>
      <c r="B6422" t="s">
        <v>88</v>
      </c>
      <c r="C6422" t="s">
        <v>10</v>
      </c>
      <c r="D6422">
        <v>42</v>
      </c>
      <c r="E6422">
        <v>65</v>
      </c>
      <c r="F6422">
        <v>-23</v>
      </c>
      <c r="G6422">
        <v>-0.35384615384615398</v>
      </c>
      <c r="H6422" t="s">
        <v>82</v>
      </c>
    </row>
    <row r="6423" spans="1:8" x14ac:dyDescent="0.25">
      <c r="A6423" s="1">
        <v>44287</v>
      </c>
      <c r="B6423" t="s">
        <v>88</v>
      </c>
      <c r="C6423" t="s">
        <v>11</v>
      </c>
      <c r="D6423">
        <v>134</v>
      </c>
      <c r="E6423">
        <v>165</v>
      </c>
      <c r="F6423">
        <v>-31</v>
      </c>
      <c r="G6423">
        <v>-0.18787878787878801</v>
      </c>
      <c r="H6423" t="s">
        <v>82</v>
      </c>
    </row>
    <row r="6424" spans="1:8" x14ac:dyDescent="0.25">
      <c r="A6424" s="1">
        <v>44287</v>
      </c>
      <c r="B6424" t="s">
        <v>88</v>
      </c>
      <c r="C6424" t="s">
        <v>12</v>
      </c>
      <c r="D6424">
        <v>85</v>
      </c>
      <c r="E6424">
        <v>110</v>
      </c>
      <c r="F6424">
        <v>-25</v>
      </c>
      <c r="G6424">
        <v>-0.22727272727272699</v>
      </c>
      <c r="H6424" t="s">
        <v>82</v>
      </c>
    </row>
    <row r="6425" spans="1:8" x14ac:dyDescent="0.25">
      <c r="A6425" s="1">
        <v>44287</v>
      </c>
      <c r="B6425" t="s">
        <v>88</v>
      </c>
      <c r="C6425" t="s">
        <v>13</v>
      </c>
      <c r="D6425">
        <v>453</v>
      </c>
      <c r="E6425">
        <v>273</v>
      </c>
      <c r="F6425">
        <v>180</v>
      </c>
      <c r="G6425">
        <v>0.659340659340659</v>
      </c>
      <c r="H6425" t="s">
        <v>82</v>
      </c>
    </row>
    <row r="6426" spans="1:8" x14ac:dyDescent="0.25">
      <c r="A6426" s="1">
        <v>44287</v>
      </c>
      <c r="B6426" t="s">
        <v>89</v>
      </c>
      <c r="C6426" t="s">
        <v>9</v>
      </c>
      <c r="D6426">
        <v>40</v>
      </c>
      <c r="E6426">
        <v>77</v>
      </c>
      <c r="F6426">
        <v>-37</v>
      </c>
      <c r="G6426">
        <v>-0.48051948051948101</v>
      </c>
      <c r="H6426" t="s">
        <v>82</v>
      </c>
    </row>
    <row r="6427" spans="1:8" x14ac:dyDescent="0.25">
      <c r="A6427" s="1">
        <v>44287</v>
      </c>
      <c r="B6427" t="s">
        <v>89</v>
      </c>
      <c r="C6427" t="s">
        <v>10</v>
      </c>
      <c r="D6427">
        <v>47</v>
      </c>
      <c r="E6427">
        <v>81</v>
      </c>
      <c r="F6427">
        <v>-34</v>
      </c>
      <c r="G6427">
        <v>-0.41975308641975301</v>
      </c>
      <c r="H6427" t="s">
        <v>82</v>
      </c>
    </row>
    <row r="6428" spans="1:8" x14ac:dyDescent="0.25">
      <c r="A6428" s="1">
        <v>44287</v>
      </c>
      <c r="B6428" t="s">
        <v>89</v>
      </c>
      <c r="C6428" t="s">
        <v>11</v>
      </c>
      <c r="D6428">
        <v>68</v>
      </c>
      <c r="E6428">
        <v>85</v>
      </c>
      <c r="F6428">
        <v>-17</v>
      </c>
      <c r="G6428">
        <v>-0.2</v>
      </c>
      <c r="H6428" t="s">
        <v>82</v>
      </c>
    </row>
    <row r="6429" spans="1:8" x14ac:dyDescent="0.25">
      <c r="A6429" s="1">
        <v>44287</v>
      </c>
      <c r="B6429" t="s">
        <v>89</v>
      </c>
      <c r="C6429" t="s">
        <v>12</v>
      </c>
      <c r="D6429">
        <v>154</v>
      </c>
      <c r="E6429">
        <v>218</v>
      </c>
      <c r="F6429">
        <v>-64</v>
      </c>
      <c r="G6429">
        <v>-0.293577981651376</v>
      </c>
      <c r="H6429" t="s">
        <v>82</v>
      </c>
    </row>
    <row r="6430" spans="1:8" x14ac:dyDescent="0.25">
      <c r="A6430" s="1">
        <v>44287</v>
      </c>
      <c r="B6430" t="s">
        <v>89</v>
      </c>
      <c r="C6430" t="s">
        <v>13</v>
      </c>
      <c r="D6430">
        <v>638</v>
      </c>
      <c r="E6430">
        <v>511</v>
      </c>
      <c r="F6430">
        <v>127</v>
      </c>
      <c r="G6430">
        <v>0.24853228962818</v>
      </c>
      <c r="H6430" t="s">
        <v>82</v>
      </c>
    </row>
    <row r="6431" spans="1:8" x14ac:dyDescent="0.25">
      <c r="A6431" s="1">
        <v>44287</v>
      </c>
      <c r="B6431" t="s">
        <v>147</v>
      </c>
      <c r="C6431" t="s">
        <v>9</v>
      </c>
      <c r="D6431">
        <v>6</v>
      </c>
      <c r="E6431">
        <v>8</v>
      </c>
      <c r="F6431">
        <v>-2</v>
      </c>
      <c r="G6431">
        <v>-0.25</v>
      </c>
      <c r="H6431" t="s">
        <v>82</v>
      </c>
    </row>
    <row r="6432" spans="1:8" x14ac:dyDescent="0.25">
      <c r="A6432" s="1">
        <v>44287</v>
      </c>
      <c r="B6432" t="s">
        <v>147</v>
      </c>
      <c r="C6432" t="s">
        <v>10</v>
      </c>
      <c r="D6432">
        <v>16</v>
      </c>
      <c r="E6432">
        <v>18</v>
      </c>
      <c r="F6432">
        <v>-2</v>
      </c>
      <c r="G6432">
        <v>-0.11111111111111099</v>
      </c>
      <c r="H6432" t="s">
        <v>82</v>
      </c>
    </row>
    <row r="6433" spans="1:8" x14ac:dyDescent="0.25">
      <c r="A6433" s="1">
        <v>44287</v>
      </c>
      <c r="B6433" t="s">
        <v>147</v>
      </c>
      <c r="C6433" t="s">
        <v>11</v>
      </c>
      <c r="D6433">
        <v>13</v>
      </c>
      <c r="E6433">
        <v>22</v>
      </c>
      <c r="F6433">
        <v>-9</v>
      </c>
      <c r="G6433">
        <v>-0.40909090909090901</v>
      </c>
      <c r="H6433" t="s">
        <v>82</v>
      </c>
    </row>
    <row r="6434" spans="1:8" x14ac:dyDescent="0.25">
      <c r="A6434" s="1">
        <v>44287</v>
      </c>
      <c r="B6434" t="s">
        <v>147</v>
      </c>
      <c r="C6434" t="s">
        <v>12</v>
      </c>
      <c r="D6434">
        <v>27</v>
      </c>
      <c r="E6434">
        <v>21</v>
      </c>
      <c r="F6434">
        <v>6</v>
      </c>
      <c r="G6434">
        <v>0.28571428571428598</v>
      </c>
      <c r="H6434" t="s">
        <v>82</v>
      </c>
    </row>
    <row r="6435" spans="1:8" x14ac:dyDescent="0.25">
      <c r="A6435" s="1">
        <v>44287</v>
      </c>
      <c r="B6435" t="s">
        <v>147</v>
      </c>
      <c r="C6435" t="s">
        <v>13</v>
      </c>
      <c r="D6435">
        <v>84</v>
      </c>
      <c r="E6435">
        <v>61</v>
      </c>
      <c r="F6435">
        <v>23</v>
      </c>
      <c r="G6435">
        <v>0.37704918032786899</v>
      </c>
      <c r="H6435" t="s">
        <v>82</v>
      </c>
    </row>
    <row r="6436" spans="1:8" x14ac:dyDescent="0.25">
      <c r="A6436" s="1">
        <v>44287</v>
      </c>
      <c r="B6436" t="s">
        <v>148</v>
      </c>
      <c r="C6436" t="s">
        <v>9</v>
      </c>
      <c r="D6436">
        <v>206</v>
      </c>
      <c r="E6436">
        <v>203</v>
      </c>
      <c r="F6436">
        <v>3</v>
      </c>
      <c r="G6436">
        <v>1.47783251231527E-2</v>
      </c>
      <c r="H6436" t="s">
        <v>82</v>
      </c>
    </row>
    <row r="6437" spans="1:8" x14ac:dyDescent="0.25">
      <c r="A6437" s="1">
        <v>44287</v>
      </c>
      <c r="B6437" t="s">
        <v>148</v>
      </c>
      <c r="C6437" t="s">
        <v>10</v>
      </c>
      <c r="D6437">
        <v>34</v>
      </c>
      <c r="E6437">
        <v>44</v>
      </c>
      <c r="F6437">
        <v>-10</v>
      </c>
      <c r="G6437">
        <v>-0.22727272727272699</v>
      </c>
      <c r="H6437" t="s">
        <v>82</v>
      </c>
    </row>
    <row r="6438" spans="1:8" x14ac:dyDescent="0.25">
      <c r="A6438" s="1">
        <v>44287</v>
      </c>
      <c r="B6438" t="s">
        <v>148</v>
      </c>
      <c r="C6438" t="s">
        <v>11</v>
      </c>
      <c r="D6438">
        <v>106</v>
      </c>
      <c r="E6438">
        <v>106</v>
      </c>
      <c r="F6438">
        <v>0</v>
      </c>
      <c r="G6438">
        <v>0</v>
      </c>
      <c r="H6438" t="s">
        <v>82</v>
      </c>
    </row>
    <row r="6439" spans="1:8" x14ac:dyDescent="0.25">
      <c r="A6439" s="1">
        <v>44287</v>
      </c>
      <c r="B6439" t="s">
        <v>148</v>
      </c>
      <c r="C6439" t="s">
        <v>12</v>
      </c>
      <c r="D6439">
        <v>60</v>
      </c>
      <c r="E6439">
        <v>83</v>
      </c>
      <c r="F6439">
        <v>-23</v>
      </c>
      <c r="G6439">
        <v>-0.27710843373493999</v>
      </c>
      <c r="H6439" t="s">
        <v>82</v>
      </c>
    </row>
    <row r="6440" spans="1:8" x14ac:dyDescent="0.25">
      <c r="A6440" s="1">
        <v>44287</v>
      </c>
      <c r="B6440" t="s">
        <v>148</v>
      </c>
      <c r="C6440" t="s">
        <v>13</v>
      </c>
      <c r="D6440">
        <v>270</v>
      </c>
      <c r="E6440">
        <v>275</v>
      </c>
      <c r="F6440">
        <v>-5</v>
      </c>
      <c r="G6440">
        <v>-1.8181818181818198E-2</v>
      </c>
      <c r="H6440" t="s">
        <v>82</v>
      </c>
    </row>
    <row r="6441" spans="1:8" x14ac:dyDescent="0.25">
      <c r="A6441" s="1">
        <v>44287</v>
      </c>
      <c r="B6441" t="s">
        <v>91</v>
      </c>
      <c r="C6441" t="s">
        <v>9</v>
      </c>
      <c r="D6441">
        <v>547</v>
      </c>
      <c r="E6441">
        <v>544</v>
      </c>
      <c r="F6441">
        <v>3</v>
      </c>
      <c r="G6441">
        <v>5.5147058823529398E-3</v>
      </c>
      <c r="H6441" t="s">
        <v>82</v>
      </c>
    </row>
    <row r="6442" spans="1:8" x14ac:dyDescent="0.25">
      <c r="A6442" s="1">
        <v>44287</v>
      </c>
      <c r="B6442" t="s">
        <v>91</v>
      </c>
      <c r="C6442" t="s">
        <v>10</v>
      </c>
      <c r="D6442">
        <v>196</v>
      </c>
      <c r="E6442">
        <v>221</v>
      </c>
      <c r="F6442">
        <v>-25</v>
      </c>
      <c r="G6442">
        <v>-0.113122171945701</v>
      </c>
      <c r="H6442" t="s">
        <v>82</v>
      </c>
    </row>
    <row r="6443" spans="1:8" x14ac:dyDescent="0.25">
      <c r="A6443" s="1">
        <v>44287</v>
      </c>
      <c r="B6443" t="s">
        <v>91</v>
      </c>
      <c r="C6443" t="s">
        <v>11</v>
      </c>
      <c r="D6443">
        <v>530</v>
      </c>
      <c r="E6443">
        <v>574</v>
      </c>
      <c r="F6443">
        <v>-44</v>
      </c>
      <c r="G6443">
        <v>-7.6655052264808399E-2</v>
      </c>
      <c r="H6443" t="s">
        <v>82</v>
      </c>
    </row>
    <row r="6444" spans="1:8" x14ac:dyDescent="0.25">
      <c r="A6444" s="1">
        <v>44287</v>
      </c>
      <c r="B6444" t="s">
        <v>91</v>
      </c>
      <c r="C6444" t="s">
        <v>12</v>
      </c>
      <c r="D6444">
        <v>1276</v>
      </c>
      <c r="E6444">
        <v>1229</v>
      </c>
      <c r="F6444">
        <v>47</v>
      </c>
      <c r="G6444">
        <v>3.82424735557364E-2</v>
      </c>
      <c r="H6444" t="s">
        <v>82</v>
      </c>
    </row>
    <row r="6445" spans="1:8" x14ac:dyDescent="0.25">
      <c r="A6445" s="1">
        <v>44287</v>
      </c>
      <c r="B6445" t="s">
        <v>91</v>
      </c>
      <c r="C6445" t="s">
        <v>13</v>
      </c>
      <c r="D6445">
        <v>349</v>
      </c>
      <c r="E6445">
        <v>339</v>
      </c>
      <c r="F6445">
        <v>10</v>
      </c>
      <c r="G6445">
        <v>2.9498525073746298E-2</v>
      </c>
      <c r="H6445" t="s">
        <v>82</v>
      </c>
    </row>
    <row r="6446" spans="1:8" x14ac:dyDescent="0.25">
      <c r="A6446" s="1">
        <v>44287</v>
      </c>
      <c r="B6446" t="s">
        <v>92</v>
      </c>
      <c r="C6446" t="s">
        <v>9</v>
      </c>
      <c r="D6446">
        <v>498</v>
      </c>
      <c r="E6446">
        <v>509</v>
      </c>
      <c r="F6446">
        <v>-11</v>
      </c>
      <c r="G6446">
        <v>-2.16110019646365E-2</v>
      </c>
      <c r="H6446" t="s">
        <v>82</v>
      </c>
    </row>
    <row r="6447" spans="1:8" x14ac:dyDescent="0.25">
      <c r="A6447" s="1">
        <v>44287</v>
      </c>
      <c r="B6447" t="s">
        <v>92</v>
      </c>
      <c r="C6447" t="s">
        <v>10</v>
      </c>
      <c r="D6447">
        <v>297</v>
      </c>
      <c r="E6447">
        <v>228</v>
      </c>
      <c r="F6447">
        <v>69</v>
      </c>
      <c r="G6447">
        <v>0.30263157894736797</v>
      </c>
      <c r="H6447" t="s">
        <v>82</v>
      </c>
    </row>
    <row r="6448" spans="1:8" x14ac:dyDescent="0.25">
      <c r="A6448" s="1">
        <v>44287</v>
      </c>
      <c r="B6448" t="s">
        <v>92</v>
      </c>
      <c r="C6448" t="s">
        <v>11</v>
      </c>
      <c r="D6448">
        <v>35</v>
      </c>
      <c r="E6448">
        <v>36</v>
      </c>
      <c r="F6448">
        <v>-1</v>
      </c>
      <c r="G6448">
        <v>-2.7777777777777801E-2</v>
      </c>
      <c r="H6448" t="s">
        <v>82</v>
      </c>
    </row>
    <row r="6449" spans="1:8" x14ac:dyDescent="0.25">
      <c r="A6449" s="1">
        <v>44287</v>
      </c>
      <c r="B6449" t="s">
        <v>92</v>
      </c>
      <c r="C6449" t="s">
        <v>12</v>
      </c>
      <c r="D6449">
        <v>20</v>
      </c>
      <c r="E6449">
        <v>18</v>
      </c>
      <c r="F6449">
        <v>2</v>
      </c>
      <c r="G6449">
        <v>0.11111111111111099</v>
      </c>
      <c r="H6449" t="s">
        <v>82</v>
      </c>
    </row>
    <row r="6450" spans="1:8" x14ac:dyDescent="0.25">
      <c r="A6450" s="1">
        <v>44287</v>
      </c>
      <c r="B6450" t="s">
        <v>92</v>
      </c>
      <c r="C6450" t="s">
        <v>13</v>
      </c>
      <c r="D6450">
        <v>281</v>
      </c>
      <c r="E6450">
        <v>316</v>
      </c>
      <c r="F6450">
        <v>-35</v>
      </c>
      <c r="G6450">
        <v>-0.110759493670886</v>
      </c>
      <c r="H6450" t="s">
        <v>82</v>
      </c>
    </row>
    <row r="6451" spans="1:8" x14ac:dyDescent="0.25">
      <c r="A6451" s="1">
        <v>44287</v>
      </c>
      <c r="B6451" t="s">
        <v>155</v>
      </c>
      <c r="C6451" t="s">
        <v>9</v>
      </c>
      <c r="D6451">
        <v>31</v>
      </c>
      <c r="E6451">
        <v>60</v>
      </c>
      <c r="F6451">
        <v>-29</v>
      </c>
      <c r="G6451">
        <v>-0.483333333333333</v>
      </c>
      <c r="H6451" t="s">
        <v>82</v>
      </c>
    </row>
    <row r="6452" spans="1:8" x14ac:dyDescent="0.25">
      <c r="A6452" s="1">
        <v>44287</v>
      </c>
      <c r="B6452" t="s">
        <v>155</v>
      </c>
      <c r="C6452" t="s">
        <v>10</v>
      </c>
      <c r="D6452">
        <v>31</v>
      </c>
      <c r="E6452">
        <v>60</v>
      </c>
      <c r="F6452">
        <v>-29</v>
      </c>
      <c r="G6452">
        <v>-0.483333333333333</v>
      </c>
      <c r="H6452" t="s">
        <v>82</v>
      </c>
    </row>
    <row r="6453" spans="1:8" x14ac:dyDescent="0.25">
      <c r="A6453" s="1">
        <v>44287</v>
      </c>
      <c r="B6453" t="s">
        <v>155</v>
      </c>
      <c r="C6453" t="s">
        <v>11</v>
      </c>
      <c r="D6453">
        <v>54</v>
      </c>
      <c r="E6453">
        <v>56</v>
      </c>
      <c r="F6453">
        <v>-2</v>
      </c>
      <c r="G6453">
        <v>-3.5714285714285698E-2</v>
      </c>
      <c r="H6453" t="s">
        <v>82</v>
      </c>
    </row>
    <row r="6454" spans="1:8" x14ac:dyDescent="0.25">
      <c r="A6454" s="1">
        <v>44287</v>
      </c>
      <c r="B6454" t="s">
        <v>155</v>
      </c>
      <c r="C6454" t="s">
        <v>12</v>
      </c>
      <c r="D6454">
        <v>115</v>
      </c>
      <c r="E6454">
        <v>186</v>
      </c>
      <c r="F6454">
        <v>-71</v>
      </c>
      <c r="G6454">
        <v>-0.38172043010752699</v>
      </c>
      <c r="H6454" t="s">
        <v>82</v>
      </c>
    </row>
    <row r="6455" spans="1:8" x14ac:dyDescent="0.25">
      <c r="A6455" s="1">
        <v>44287</v>
      </c>
      <c r="B6455" t="s">
        <v>155</v>
      </c>
      <c r="C6455" t="s">
        <v>13</v>
      </c>
      <c r="D6455">
        <v>495</v>
      </c>
      <c r="E6455">
        <v>401</v>
      </c>
      <c r="F6455">
        <v>94</v>
      </c>
      <c r="G6455">
        <v>0.23441396508728199</v>
      </c>
      <c r="H6455" t="s">
        <v>82</v>
      </c>
    </row>
    <row r="6456" spans="1:8" x14ac:dyDescent="0.25">
      <c r="A6456" s="1">
        <v>44287</v>
      </c>
      <c r="B6456" t="s">
        <v>156</v>
      </c>
      <c r="C6456" t="s">
        <v>9</v>
      </c>
      <c r="D6456">
        <v>20</v>
      </c>
      <c r="E6456">
        <v>29</v>
      </c>
      <c r="F6456">
        <v>-9</v>
      </c>
      <c r="G6456">
        <v>-0.31034482758620702</v>
      </c>
      <c r="H6456" t="s">
        <v>82</v>
      </c>
    </row>
    <row r="6457" spans="1:8" x14ac:dyDescent="0.25">
      <c r="A6457" s="1">
        <v>44287</v>
      </c>
      <c r="B6457" t="s">
        <v>156</v>
      </c>
      <c r="C6457" t="s">
        <v>10</v>
      </c>
      <c r="D6457">
        <v>84</v>
      </c>
      <c r="E6457">
        <v>110</v>
      </c>
      <c r="F6457">
        <v>-26</v>
      </c>
      <c r="G6457">
        <v>-0.236363636363636</v>
      </c>
      <c r="H6457" t="s">
        <v>82</v>
      </c>
    </row>
    <row r="6458" spans="1:8" x14ac:dyDescent="0.25">
      <c r="A6458" s="1">
        <v>44287</v>
      </c>
      <c r="B6458" t="s">
        <v>156</v>
      </c>
      <c r="C6458" t="s">
        <v>11</v>
      </c>
      <c r="D6458">
        <v>159</v>
      </c>
      <c r="E6458">
        <v>188</v>
      </c>
      <c r="F6458">
        <v>-29</v>
      </c>
      <c r="G6458">
        <v>-0.154255319148936</v>
      </c>
      <c r="H6458" t="s">
        <v>82</v>
      </c>
    </row>
    <row r="6459" spans="1:8" x14ac:dyDescent="0.25">
      <c r="A6459" s="1">
        <v>44287</v>
      </c>
      <c r="B6459" t="s">
        <v>156</v>
      </c>
      <c r="C6459" t="s">
        <v>12</v>
      </c>
      <c r="D6459">
        <v>183</v>
      </c>
      <c r="E6459">
        <v>213</v>
      </c>
      <c r="F6459">
        <v>-30</v>
      </c>
      <c r="G6459">
        <v>-0.140845070422535</v>
      </c>
      <c r="H6459" t="s">
        <v>82</v>
      </c>
    </row>
    <row r="6460" spans="1:8" x14ac:dyDescent="0.25">
      <c r="A6460" s="1">
        <v>44287</v>
      </c>
      <c r="B6460" t="s">
        <v>156</v>
      </c>
      <c r="C6460" t="s">
        <v>13</v>
      </c>
      <c r="D6460">
        <v>211</v>
      </c>
      <c r="E6460">
        <v>167</v>
      </c>
      <c r="F6460">
        <v>44</v>
      </c>
      <c r="G6460">
        <v>0.26347305389221598</v>
      </c>
      <c r="H6460" t="s">
        <v>82</v>
      </c>
    </row>
    <row r="6461" spans="1:8" x14ac:dyDescent="0.25">
      <c r="A6461" s="1">
        <v>44287</v>
      </c>
      <c r="B6461" t="s">
        <v>93</v>
      </c>
      <c r="C6461" t="s">
        <v>9</v>
      </c>
      <c r="D6461">
        <v>42</v>
      </c>
      <c r="E6461">
        <v>60</v>
      </c>
      <c r="F6461">
        <v>-18</v>
      </c>
      <c r="G6461">
        <v>-0.3</v>
      </c>
      <c r="H6461" t="s">
        <v>82</v>
      </c>
    </row>
    <row r="6462" spans="1:8" x14ac:dyDescent="0.25">
      <c r="A6462" s="1">
        <v>44287</v>
      </c>
      <c r="B6462" t="s">
        <v>93</v>
      </c>
      <c r="C6462" t="s">
        <v>10</v>
      </c>
      <c r="D6462">
        <v>115</v>
      </c>
      <c r="E6462">
        <v>171</v>
      </c>
      <c r="F6462">
        <v>-56</v>
      </c>
      <c r="G6462">
        <v>-0.32748538011695899</v>
      </c>
      <c r="H6462" t="s">
        <v>82</v>
      </c>
    </row>
    <row r="6463" spans="1:8" x14ac:dyDescent="0.25">
      <c r="A6463" s="1">
        <v>44287</v>
      </c>
      <c r="B6463" t="s">
        <v>93</v>
      </c>
      <c r="C6463" t="s">
        <v>11</v>
      </c>
      <c r="D6463">
        <v>192</v>
      </c>
      <c r="E6463">
        <v>220</v>
      </c>
      <c r="F6463">
        <v>-28</v>
      </c>
      <c r="G6463">
        <v>-0.12727272727272701</v>
      </c>
      <c r="H6463" t="s">
        <v>82</v>
      </c>
    </row>
    <row r="6464" spans="1:8" x14ac:dyDescent="0.25">
      <c r="A6464" s="1">
        <v>44287</v>
      </c>
      <c r="B6464" t="s">
        <v>93</v>
      </c>
      <c r="C6464" t="s">
        <v>12</v>
      </c>
      <c r="D6464">
        <v>268</v>
      </c>
      <c r="E6464">
        <v>304</v>
      </c>
      <c r="F6464">
        <v>-36</v>
      </c>
      <c r="G6464">
        <v>-0.118421052631579</v>
      </c>
      <c r="H6464" t="s">
        <v>82</v>
      </c>
    </row>
    <row r="6465" spans="1:8" x14ac:dyDescent="0.25">
      <c r="A6465" s="1">
        <v>44287</v>
      </c>
      <c r="B6465" t="s">
        <v>93</v>
      </c>
      <c r="C6465" t="s">
        <v>13</v>
      </c>
      <c r="D6465">
        <v>337</v>
      </c>
      <c r="E6465">
        <v>264</v>
      </c>
      <c r="F6465">
        <v>73</v>
      </c>
      <c r="G6465">
        <v>0.27651515151515099</v>
      </c>
      <c r="H6465" t="s">
        <v>82</v>
      </c>
    </row>
    <row r="6466" spans="1:8" x14ac:dyDescent="0.25">
      <c r="A6466" s="1">
        <v>44287</v>
      </c>
      <c r="B6466" t="s">
        <v>157</v>
      </c>
      <c r="C6466" t="s">
        <v>9</v>
      </c>
      <c r="D6466">
        <v>73</v>
      </c>
      <c r="E6466">
        <v>122</v>
      </c>
      <c r="F6466">
        <v>-49</v>
      </c>
      <c r="G6466">
        <v>-0.40163934426229497</v>
      </c>
      <c r="H6466" t="s">
        <v>82</v>
      </c>
    </row>
    <row r="6467" spans="1:8" x14ac:dyDescent="0.25">
      <c r="A6467" s="1">
        <v>44287</v>
      </c>
      <c r="B6467" t="s">
        <v>157</v>
      </c>
      <c r="C6467" t="s">
        <v>10</v>
      </c>
      <c r="D6467">
        <v>14</v>
      </c>
      <c r="E6467">
        <v>21</v>
      </c>
      <c r="F6467">
        <v>-7</v>
      </c>
      <c r="G6467">
        <v>-0.33333333333333298</v>
      </c>
      <c r="H6467" t="s">
        <v>82</v>
      </c>
    </row>
    <row r="6468" spans="1:8" x14ac:dyDescent="0.25">
      <c r="A6468" s="1">
        <v>44287</v>
      </c>
      <c r="B6468" t="s">
        <v>157</v>
      </c>
      <c r="C6468" t="s">
        <v>11</v>
      </c>
      <c r="D6468">
        <v>66</v>
      </c>
      <c r="E6468">
        <v>92</v>
      </c>
      <c r="F6468">
        <v>-26</v>
      </c>
      <c r="G6468">
        <v>-0.282608695652174</v>
      </c>
      <c r="H6468" t="s">
        <v>82</v>
      </c>
    </row>
    <row r="6469" spans="1:8" x14ac:dyDescent="0.25">
      <c r="A6469" s="1">
        <v>44287</v>
      </c>
      <c r="B6469" t="s">
        <v>157</v>
      </c>
      <c r="C6469" t="s">
        <v>12</v>
      </c>
      <c r="D6469">
        <v>50</v>
      </c>
      <c r="E6469">
        <v>71</v>
      </c>
      <c r="F6469">
        <v>-21</v>
      </c>
      <c r="G6469">
        <v>-0.29577464788732399</v>
      </c>
      <c r="H6469" t="s">
        <v>82</v>
      </c>
    </row>
    <row r="6470" spans="1:8" x14ac:dyDescent="0.25">
      <c r="A6470" s="1">
        <v>44287</v>
      </c>
      <c r="B6470" t="s">
        <v>157</v>
      </c>
      <c r="C6470" t="s">
        <v>13</v>
      </c>
      <c r="D6470">
        <v>224</v>
      </c>
      <c r="E6470">
        <v>131</v>
      </c>
      <c r="F6470">
        <v>93</v>
      </c>
      <c r="G6470">
        <v>0.70992366412213703</v>
      </c>
      <c r="H6470" t="s">
        <v>82</v>
      </c>
    </row>
    <row r="6471" spans="1:8" x14ac:dyDescent="0.25">
      <c r="A6471" s="1">
        <v>44287</v>
      </c>
      <c r="B6471" t="s">
        <v>158</v>
      </c>
      <c r="C6471" t="s">
        <v>9</v>
      </c>
      <c r="D6471">
        <v>40</v>
      </c>
      <c r="E6471">
        <v>32</v>
      </c>
      <c r="F6471">
        <v>8</v>
      </c>
      <c r="G6471">
        <v>0.25</v>
      </c>
      <c r="H6471" t="s">
        <v>82</v>
      </c>
    </row>
    <row r="6472" spans="1:8" x14ac:dyDescent="0.25">
      <c r="A6472" s="1">
        <v>44287</v>
      </c>
      <c r="B6472" t="s">
        <v>158</v>
      </c>
      <c r="C6472" t="s">
        <v>10</v>
      </c>
      <c r="D6472">
        <v>58</v>
      </c>
      <c r="E6472">
        <v>59</v>
      </c>
      <c r="F6472">
        <v>-1</v>
      </c>
      <c r="G6472">
        <v>-1.6949152542372899E-2</v>
      </c>
      <c r="H6472" t="s">
        <v>82</v>
      </c>
    </row>
    <row r="6473" spans="1:8" x14ac:dyDescent="0.25">
      <c r="A6473" s="1">
        <v>44287</v>
      </c>
      <c r="B6473" t="s">
        <v>158</v>
      </c>
      <c r="C6473" t="s">
        <v>11</v>
      </c>
      <c r="D6473">
        <v>64</v>
      </c>
      <c r="E6473">
        <v>68</v>
      </c>
      <c r="F6473">
        <v>-4</v>
      </c>
      <c r="G6473">
        <v>-5.8823529411764698E-2</v>
      </c>
      <c r="H6473" t="s">
        <v>82</v>
      </c>
    </row>
    <row r="6474" spans="1:8" x14ac:dyDescent="0.25">
      <c r="A6474" s="1">
        <v>44287</v>
      </c>
      <c r="B6474" t="s">
        <v>158</v>
      </c>
      <c r="C6474" t="s">
        <v>12</v>
      </c>
      <c r="D6474">
        <v>201</v>
      </c>
      <c r="E6474">
        <v>177</v>
      </c>
      <c r="F6474">
        <v>24</v>
      </c>
      <c r="G6474">
        <v>0.13559322033898299</v>
      </c>
      <c r="H6474" t="s">
        <v>82</v>
      </c>
    </row>
    <row r="6475" spans="1:8" x14ac:dyDescent="0.25">
      <c r="A6475" s="1">
        <v>44287</v>
      </c>
      <c r="B6475" t="s">
        <v>158</v>
      </c>
      <c r="C6475" t="s">
        <v>13</v>
      </c>
      <c r="D6475">
        <v>276</v>
      </c>
      <c r="E6475">
        <v>309</v>
      </c>
      <c r="F6475">
        <v>-33</v>
      </c>
      <c r="G6475">
        <v>-0.106796116504854</v>
      </c>
      <c r="H6475" t="s">
        <v>82</v>
      </c>
    </row>
    <row r="6476" spans="1:8" x14ac:dyDescent="0.25">
      <c r="A6476" s="1">
        <v>44287</v>
      </c>
      <c r="B6476" t="s">
        <v>94</v>
      </c>
      <c r="C6476" t="s">
        <v>9</v>
      </c>
      <c r="D6476">
        <v>818</v>
      </c>
      <c r="E6476">
        <v>973</v>
      </c>
      <c r="F6476">
        <v>-155</v>
      </c>
      <c r="G6476">
        <v>-0.15930113052415201</v>
      </c>
      <c r="H6476" t="s">
        <v>82</v>
      </c>
    </row>
    <row r="6477" spans="1:8" x14ac:dyDescent="0.25">
      <c r="A6477" s="1">
        <v>44287</v>
      </c>
      <c r="B6477" t="s">
        <v>94</v>
      </c>
      <c r="C6477" t="s">
        <v>10</v>
      </c>
      <c r="D6477">
        <v>340</v>
      </c>
      <c r="E6477">
        <v>465</v>
      </c>
      <c r="F6477">
        <v>-125</v>
      </c>
      <c r="G6477">
        <v>-0.26881720430107497</v>
      </c>
      <c r="H6477" t="s">
        <v>82</v>
      </c>
    </row>
    <row r="6478" spans="1:8" x14ac:dyDescent="0.25">
      <c r="A6478" s="1">
        <v>44287</v>
      </c>
      <c r="B6478" t="s">
        <v>94</v>
      </c>
      <c r="C6478" t="s">
        <v>11</v>
      </c>
      <c r="D6478">
        <v>598</v>
      </c>
      <c r="E6478">
        <v>825</v>
      </c>
      <c r="F6478">
        <v>-227</v>
      </c>
      <c r="G6478">
        <v>-0.27515151515151498</v>
      </c>
      <c r="H6478" t="s">
        <v>82</v>
      </c>
    </row>
    <row r="6479" spans="1:8" x14ac:dyDescent="0.25">
      <c r="A6479" s="1">
        <v>44287</v>
      </c>
      <c r="B6479" t="s">
        <v>94</v>
      </c>
      <c r="C6479" t="s">
        <v>12</v>
      </c>
      <c r="D6479">
        <v>472</v>
      </c>
      <c r="E6479">
        <v>460</v>
      </c>
      <c r="F6479">
        <v>12</v>
      </c>
      <c r="G6479">
        <v>2.6086956521739101E-2</v>
      </c>
      <c r="H6479" t="s">
        <v>82</v>
      </c>
    </row>
    <row r="6480" spans="1:8" x14ac:dyDescent="0.25">
      <c r="A6480" s="1">
        <v>44287</v>
      </c>
      <c r="B6480" t="s">
        <v>94</v>
      </c>
      <c r="C6480" t="s">
        <v>13</v>
      </c>
      <c r="D6480">
        <v>896</v>
      </c>
      <c r="E6480">
        <v>939</v>
      </c>
      <c r="F6480">
        <v>-43</v>
      </c>
      <c r="G6480">
        <v>-4.5793397231096898E-2</v>
      </c>
      <c r="H6480" t="s">
        <v>82</v>
      </c>
    </row>
    <row r="6481" spans="1:8" x14ac:dyDescent="0.25">
      <c r="A6481" s="1">
        <v>44287</v>
      </c>
      <c r="B6481" t="s">
        <v>159</v>
      </c>
      <c r="C6481" t="s">
        <v>9</v>
      </c>
      <c r="D6481">
        <v>22</v>
      </c>
      <c r="E6481">
        <v>31</v>
      </c>
      <c r="F6481">
        <v>-9</v>
      </c>
      <c r="G6481">
        <v>-0.29032258064516098</v>
      </c>
      <c r="H6481" t="s">
        <v>82</v>
      </c>
    </row>
    <row r="6482" spans="1:8" x14ac:dyDescent="0.25">
      <c r="A6482" s="1">
        <v>44287</v>
      </c>
      <c r="B6482" t="s">
        <v>159</v>
      </c>
      <c r="C6482" t="s">
        <v>10</v>
      </c>
      <c r="D6482">
        <v>31</v>
      </c>
      <c r="E6482">
        <v>61</v>
      </c>
      <c r="F6482">
        <v>-30</v>
      </c>
      <c r="G6482">
        <v>-0.49180327868852503</v>
      </c>
      <c r="H6482" t="s">
        <v>82</v>
      </c>
    </row>
    <row r="6483" spans="1:8" x14ac:dyDescent="0.25">
      <c r="A6483" s="1">
        <v>44287</v>
      </c>
      <c r="B6483" t="s">
        <v>159</v>
      </c>
      <c r="C6483" t="s">
        <v>11</v>
      </c>
      <c r="D6483">
        <v>33</v>
      </c>
      <c r="E6483">
        <v>32</v>
      </c>
      <c r="F6483">
        <v>1</v>
      </c>
      <c r="G6483">
        <v>3.125E-2</v>
      </c>
      <c r="H6483" t="s">
        <v>82</v>
      </c>
    </row>
    <row r="6484" spans="1:8" x14ac:dyDescent="0.25">
      <c r="A6484" s="1">
        <v>44287</v>
      </c>
      <c r="B6484" t="s">
        <v>159</v>
      </c>
      <c r="C6484" t="s">
        <v>12</v>
      </c>
      <c r="D6484">
        <v>85</v>
      </c>
      <c r="E6484">
        <v>91</v>
      </c>
      <c r="F6484">
        <v>-6</v>
      </c>
      <c r="G6484">
        <v>-6.5934065934065894E-2</v>
      </c>
      <c r="H6484" t="s">
        <v>82</v>
      </c>
    </row>
    <row r="6485" spans="1:8" x14ac:dyDescent="0.25">
      <c r="A6485" s="1">
        <v>44287</v>
      </c>
      <c r="B6485" t="s">
        <v>159</v>
      </c>
      <c r="C6485" t="s">
        <v>13</v>
      </c>
      <c r="D6485">
        <v>126</v>
      </c>
      <c r="E6485">
        <v>97</v>
      </c>
      <c r="F6485">
        <v>29</v>
      </c>
      <c r="G6485">
        <v>0.298969072164948</v>
      </c>
      <c r="H6485" t="s">
        <v>82</v>
      </c>
    </row>
    <row r="6486" spans="1:8" x14ac:dyDescent="0.25">
      <c r="A6486" s="1">
        <v>44287</v>
      </c>
      <c r="B6486" t="s">
        <v>95</v>
      </c>
      <c r="C6486" t="s">
        <v>9</v>
      </c>
      <c r="D6486">
        <v>40</v>
      </c>
      <c r="E6486">
        <v>32</v>
      </c>
      <c r="F6486">
        <v>8</v>
      </c>
      <c r="G6486">
        <v>0.25</v>
      </c>
      <c r="H6486" t="s">
        <v>82</v>
      </c>
    </row>
    <row r="6487" spans="1:8" x14ac:dyDescent="0.25">
      <c r="A6487" s="1">
        <v>44287</v>
      </c>
      <c r="B6487" t="s">
        <v>95</v>
      </c>
      <c r="C6487" t="s">
        <v>10</v>
      </c>
      <c r="D6487">
        <v>58</v>
      </c>
      <c r="E6487">
        <v>59</v>
      </c>
      <c r="F6487">
        <v>-1</v>
      </c>
      <c r="G6487">
        <v>-1.6949152542372899E-2</v>
      </c>
      <c r="H6487" t="s">
        <v>82</v>
      </c>
    </row>
    <row r="6488" spans="1:8" x14ac:dyDescent="0.25">
      <c r="A6488" s="1">
        <v>44287</v>
      </c>
      <c r="B6488" t="s">
        <v>95</v>
      </c>
      <c r="C6488" t="s">
        <v>11</v>
      </c>
      <c r="D6488">
        <v>64</v>
      </c>
      <c r="E6488">
        <v>68</v>
      </c>
      <c r="F6488">
        <v>-4</v>
      </c>
      <c r="G6488">
        <v>-5.8823529411764698E-2</v>
      </c>
      <c r="H6488" t="s">
        <v>82</v>
      </c>
    </row>
    <row r="6489" spans="1:8" x14ac:dyDescent="0.25">
      <c r="A6489" s="1">
        <v>44287</v>
      </c>
      <c r="B6489" t="s">
        <v>95</v>
      </c>
      <c r="C6489" t="s">
        <v>12</v>
      </c>
      <c r="D6489">
        <v>201</v>
      </c>
      <c r="E6489">
        <v>177</v>
      </c>
      <c r="F6489">
        <v>24</v>
      </c>
      <c r="G6489">
        <v>0.13559322033898299</v>
      </c>
      <c r="H6489" t="s">
        <v>82</v>
      </c>
    </row>
    <row r="6490" spans="1:8" x14ac:dyDescent="0.25">
      <c r="A6490" s="1">
        <v>44287</v>
      </c>
      <c r="B6490" t="s">
        <v>95</v>
      </c>
      <c r="C6490" t="s">
        <v>13</v>
      </c>
      <c r="D6490">
        <v>276</v>
      </c>
      <c r="E6490">
        <v>309</v>
      </c>
      <c r="F6490">
        <v>-33</v>
      </c>
      <c r="G6490">
        <v>-0.106796116504854</v>
      </c>
      <c r="H6490" t="s">
        <v>82</v>
      </c>
    </row>
    <row r="6491" spans="1:8" x14ac:dyDescent="0.25">
      <c r="A6491" s="1">
        <v>44287</v>
      </c>
      <c r="B6491" t="s">
        <v>96</v>
      </c>
      <c r="C6491" t="s">
        <v>9</v>
      </c>
      <c r="D6491">
        <v>406</v>
      </c>
      <c r="E6491">
        <v>412</v>
      </c>
      <c r="F6491">
        <v>-6</v>
      </c>
      <c r="G6491">
        <v>-1.45631067961165E-2</v>
      </c>
      <c r="H6491" t="s">
        <v>82</v>
      </c>
    </row>
    <row r="6492" spans="1:8" x14ac:dyDescent="0.25">
      <c r="A6492" s="1">
        <v>44287</v>
      </c>
      <c r="B6492" t="s">
        <v>96</v>
      </c>
      <c r="C6492" t="s">
        <v>10</v>
      </c>
      <c r="D6492">
        <v>203</v>
      </c>
      <c r="E6492">
        <v>201</v>
      </c>
      <c r="F6492">
        <v>2</v>
      </c>
      <c r="G6492">
        <v>9.9502487562189105E-3</v>
      </c>
      <c r="H6492" t="s">
        <v>82</v>
      </c>
    </row>
    <row r="6493" spans="1:8" x14ac:dyDescent="0.25">
      <c r="A6493" s="1">
        <v>44287</v>
      </c>
      <c r="B6493" t="s">
        <v>96</v>
      </c>
      <c r="C6493" t="s">
        <v>11</v>
      </c>
      <c r="D6493">
        <v>147</v>
      </c>
      <c r="E6493">
        <v>152</v>
      </c>
      <c r="F6493">
        <v>-5</v>
      </c>
      <c r="G6493">
        <v>-3.2894736842105303E-2</v>
      </c>
      <c r="H6493" t="s">
        <v>82</v>
      </c>
    </row>
    <row r="6494" spans="1:8" x14ac:dyDescent="0.25">
      <c r="A6494" s="1">
        <v>44287</v>
      </c>
      <c r="B6494" t="s">
        <v>96</v>
      </c>
      <c r="C6494" t="s">
        <v>12</v>
      </c>
      <c r="D6494">
        <v>88</v>
      </c>
      <c r="E6494">
        <v>116</v>
      </c>
      <c r="F6494">
        <v>-28</v>
      </c>
      <c r="G6494">
        <v>-0.24137931034482801</v>
      </c>
      <c r="H6494" t="s">
        <v>82</v>
      </c>
    </row>
    <row r="6495" spans="1:8" x14ac:dyDescent="0.25">
      <c r="A6495" s="1">
        <v>44287</v>
      </c>
      <c r="B6495" t="s">
        <v>96</v>
      </c>
      <c r="C6495" t="s">
        <v>13</v>
      </c>
      <c r="D6495">
        <v>617</v>
      </c>
      <c r="E6495">
        <v>642</v>
      </c>
      <c r="F6495">
        <v>-25</v>
      </c>
      <c r="G6495">
        <v>-3.8940809968847301E-2</v>
      </c>
      <c r="H6495" t="s">
        <v>82</v>
      </c>
    </row>
    <row r="6496" spans="1:8" x14ac:dyDescent="0.25">
      <c r="A6496" s="1">
        <v>44287</v>
      </c>
      <c r="B6496" t="s">
        <v>161</v>
      </c>
      <c r="C6496" t="s">
        <v>9</v>
      </c>
      <c r="D6496">
        <v>317</v>
      </c>
      <c r="E6496">
        <v>381</v>
      </c>
      <c r="F6496">
        <v>-64</v>
      </c>
      <c r="G6496">
        <v>-0.167979002624672</v>
      </c>
      <c r="H6496" t="s">
        <v>82</v>
      </c>
    </row>
    <row r="6497" spans="1:8" x14ac:dyDescent="0.25">
      <c r="A6497" s="1">
        <v>44287</v>
      </c>
      <c r="B6497" t="s">
        <v>161</v>
      </c>
      <c r="C6497" t="s">
        <v>10</v>
      </c>
      <c r="D6497">
        <v>28</v>
      </c>
      <c r="E6497">
        <v>44</v>
      </c>
      <c r="F6497">
        <v>-16</v>
      </c>
      <c r="G6497">
        <v>-0.36363636363636398</v>
      </c>
      <c r="H6497" t="s">
        <v>82</v>
      </c>
    </row>
    <row r="6498" spans="1:8" x14ac:dyDescent="0.25">
      <c r="A6498" s="1">
        <v>44287</v>
      </c>
      <c r="B6498" t="s">
        <v>161</v>
      </c>
      <c r="C6498" t="s">
        <v>11</v>
      </c>
      <c r="D6498">
        <v>68</v>
      </c>
      <c r="E6498">
        <v>73</v>
      </c>
      <c r="F6498">
        <v>-5</v>
      </c>
      <c r="G6498">
        <v>-6.8493150684931503E-2</v>
      </c>
      <c r="H6498" t="s">
        <v>82</v>
      </c>
    </row>
    <row r="6499" spans="1:8" x14ac:dyDescent="0.25">
      <c r="A6499" s="1">
        <v>44287</v>
      </c>
      <c r="B6499" t="s">
        <v>161</v>
      </c>
      <c r="C6499" t="s">
        <v>12</v>
      </c>
      <c r="D6499">
        <v>35</v>
      </c>
      <c r="E6499">
        <v>39</v>
      </c>
      <c r="F6499">
        <v>-4</v>
      </c>
      <c r="G6499">
        <v>-0.102564102564103</v>
      </c>
      <c r="H6499" t="s">
        <v>82</v>
      </c>
    </row>
    <row r="6500" spans="1:8" x14ac:dyDescent="0.25">
      <c r="A6500" s="1">
        <v>44287</v>
      </c>
      <c r="B6500" t="s">
        <v>161</v>
      </c>
      <c r="C6500" t="s">
        <v>13</v>
      </c>
      <c r="D6500">
        <v>229</v>
      </c>
      <c r="E6500">
        <v>142</v>
      </c>
      <c r="F6500">
        <v>87</v>
      </c>
      <c r="G6500">
        <v>0.61267605633802802</v>
      </c>
      <c r="H6500" t="s">
        <v>82</v>
      </c>
    </row>
    <row r="6501" spans="1:8" x14ac:dyDescent="0.25">
      <c r="A6501" s="1">
        <v>44317</v>
      </c>
      <c r="B6501" t="s">
        <v>80</v>
      </c>
      <c r="C6501" t="s">
        <v>9</v>
      </c>
      <c r="D6501">
        <v>4206</v>
      </c>
      <c r="E6501">
        <v>4476.7619047619</v>
      </c>
      <c r="F6501">
        <v>-270.76190476190499</v>
      </c>
      <c r="G6501">
        <v>-6.0481640641620198E-2</v>
      </c>
      <c r="H6501" t="s">
        <v>82</v>
      </c>
    </row>
    <row r="6502" spans="1:8" x14ac:dyDescent="0.25">
      <c r="A6502" s="1">
        <v>44317</v>
      </c>
      <c r="B6502" t="s">
        <v>80</v>
      </c>
      <c r="C6502" t="s">
        <v>10</v>
      </c>
      <c r="D6502">
        <v>2867</v>
      </c>
      <c r="E6502">
        <v>3046.3333333333298</v>
      </c>
      <c r="F6502">
        <v>-179.333333333333</v>
      </c>
      <c r="G6502">
        <v>-5.8868585184374697E-2</v>
      </c>
      <c r="H6502" t="s">
        <v>82</v>
      </c>
    </row>
    <row r="6503" spans="1:8" x14ac:dyDescent="0.25">
      <c r="A6503" s="1">
        <v>44317</v>
      </c>
      <c r="B6503" t="s">
        <v>80</v>
      </c>
      <c r="C6503" t="s">
        <v>11</v>
      </c>
      <c r="D6503">
        <v>2724</v>
      </c>
      <c r="E6503">
        <v>3014.6666666666702</v>
      </c>
      <c r="F6503">
        <v>-290.66666666666703</v>
      </c>
      <c r="G6503">
        <v>-9.6417514374170704E-2</v>
      </c>
      <c r="H6503" t="s">
        <v>82</v>
      </c>
    </row>
    <row r="6504" spans="1:8" x14ac:dyDescent="0.25">
      <c r="A6504" s="1">
        <v>44317</v>
      </c>
      <c r="B6504" t="s">
        <v>80</v>
      </c>
      <c r="C6504" t="s">
        <v>12</v>
      </c>
      <c r="D6504">
        <v>2951</v>
      </c>
      <c r="E6504">
        <v>3078</v>
      </c>
      <c r="F6504">
        <v>-127</v>
      </c>
      <c r="G6504">
        <v>-4.12605588044185E-2</v>
      </c>
      <c r="H6504" t="s">
        <v>82</v>
      </c>
    </row>
    <row r="6505" spans="1:8" x14ac:dyDescent="0.25">
      <c r="A6505" s="1">
        <v>44317</v>
      </c>
      <c r="B6505" t="s">
        <v>80</v>
      </c>
      <c r="C6505" t="s">
        <v>13</v>
      </c>
      <c r="D6505">
        <v>6069</v>
      </c>
      <c r="E6505">
        <v>4791.6190476190504</v>
      </c>
      <c r="F6505">
        <v>1277.38095238095</v>
      </c>
      <c r="G6505">
        <v>0.26658650023851199</v>
      </c>
      <c r="H6505" t="s">
        <v>82</v>
      </c>
    </row>
    <row r="6506" spans="1:8" x14ac:dyDescent="0.25">
      <c r="A6506" s="1">
        <v>44317</v>
      </c>
      <c r="B6506" t="s">
        <v>145</v>
      </c>
      <c r="C6506" t="s">
        <v>9</v>
      </c>
      <c r="D6506">
        <v>168</v>
      </c>
      <c r="E6506">
        <v>188.19047619047601</v>
      </c>
      <c r="F6506">
        <v>-20.1904761904762</v>
      </c>
      <c r="G6506">
        <v>-0.10728744939271299</v>
      </c>
      <c r="H6506" t="s">
        <v>82</v>
      </c>
    </row>
    <row r="6507" spans="1:8" x14ac:dyDescent="0.25">
      <c r="A6507" s="1">
        <v>44317</v>
      </c>
      <c r="B6507" t="s">
        <v>145</v>
      </c>
      <c r="C6507" t="s">
        <v>10</v>
      </c>
      <c r="D6507">
        <v>145</v>
      </c>
      <c r="E6507">
        <v>133.90476190476201</v>
      </c>
      <c r="F6507">
        <v>11.0952380952381</v>
      </c>
      <c r="G6507">
        <v>8.2859174964438204E-2</v>
      </c>
      <c r="H6507" t="s">
        <v>82</v>
      </c>
    </row>
    <row r="6508" spans="1:8" x14ac:dyDescent="0.25">
      <c r="A6508" s="1">
        <v>44317</v>
      </c>
      <c r="B6508" t="s">
        <v>145</v>
      </c>
      <c r="C6508" t="s">
        <v>11</v>
      </c>
      <c r="D6508">
        <v>48</v>
      </c>
      <c r="E6508">
        <v>47.047619047619101</v>
      </c>
      <c r="F6508">
        <v>0.952380952380949</v>
      </c>
      <c r="G6508">
        <v>2.0242914979756998E-2</v>
      </c>
      <c r="H6508" t="s">
        <v>82</v>
      </c>
    </row>
    <row r="6509" spans="1:8" x14ac:dyDescent="0.25">
      <c r="A6509" s="1">
        <v>44317</v>
      </c>
      <c r="B6509" t="s">
        <v>145</v>
      </c>
      <c r="C6509" t="s">
        <v>12</v>
      </c>
      <c r="D6509">
        <v>17</v>
      </c>
      <c r="E6509">
        <v>30.761904761904798</v>
      </c>
      <c r="F6509">
        <v>-13.7619047619048</v>
      </c>
      <c r="G6509">
        <v>-0.44736842105263203</v>
      </c>
      <c r="H6509" t="s">
        <v>82</v>
      </c>
    </row>
    <row r="6510" spans="1:8" x14ac:dyDescent="0.25">
      <c r="A6510" s="1">
        <v>44317</v>
      </c>
      <c r="B6510" t="s">
        <v>145</v>
      </c>
      <c r="C6510" t="s">
        <v>13</v>
      </c>
      <c r="D6510">
        <v>383</v>
      </c>
      <c r="E6510">
        <v>364.61904761904799</v>
      </c>
      <c r="F6510">
        <v>18.380952380952401</v>
      </c>
      <c r="G6510">
        <v>5.0411388272169198E-2</v>
      </c>
      <c r="H6510" t="s">
        <v>82</v>
      </c>
    </row>
    <row r="6511" spans="1:8" x14ac:dyDescent="0.25">
      <c r="A6511" s="1">
        <v>44317</v>
      </c>
      <c r="B6511" t="s">
        <v>85</v>
      </c>
      <c r="C6511" t="s">
        <v>9</v>
      </c>
      <c r="D6511">
        <v>1013</v>
      </c>
      <c r="E6511">
        <v>1143.61904761905</v>
      </c>
      <c r="F6511">
        <v>-130.61904761904799</v>
      </c>
      <c r="G6511">
        <v>-0.11421552298467701</v>
      </c>
      <c r="H6511" t="s">
        <v>82</v>
      </c>
    </row>
    <row r="6512" spans="1:8" x14ac:dyDescent="0.25">
      <c r="A6512" s="1">
        <v>44317</v>
      </c>
      <c r="B6512" t="s">
        <v>85</v>
      </c>
      <c r="C6512" t="s">
        <v>10</v>
      </c>
      <c r="D6512">
        <v>1013</v>
      </c>
      <c r="E6512">
        <v>1101.0952380952399</v>
      </c>
      <c r="F6512">
        <v>-88.095238095238102</v>
      </c>
      <c r="G6512">
        <v>-8.0006919517363606E-2</v>
      </c>
      <c r="H6512" t="s">
        <v>82</v>
      </c>
    </row>
    <row r="6513" spans="1:8" x14ac:dyDescent="0.25">
      <c r="A6513" s="1">
        <v>44317</v>
      </c>
      <c r="B6513" t="s">
        <v>85</v>
      </c>
      <c r="C6513" t="s">
        <v>11</v>
      </c>
      <c r="D6513">
        <v>218</v>
      </c>
      <c r="E6513">
        <v>304</v>
      </c>
      <c r="F6513">
        <v>-86</v>
      </c>
      <c r="G6513">
        <v>-0.28289473684210498</v>
      </c>
      <c r="H6513" t="s">
        <v>82</v>
      </c>
    </row>
    <row r="6514" spans="1:8" x14ac:dyDescent="0.25">
      <c r="A6514" s="1">
        <v>44317</v>
      </c>
      <c r="B6514" t="s">
        <v>85</v>
      </c>
      <c r="C6514" t="s">
        <v>12</v>
      </c>
      <c r="D6514">
        <v>104</v>
      </c>
      <c r="E6514">
        <v>101.333333333333</v>
      </c>
      <c r="F6514">
        <v>2.6666666666666701</v>
      </c>
      <c r="G6514">
        <v>2.6315789473684299E-2</v>
      </c>
      <c r="H6514" t="s">
        <v>82</v>
      </c>
    </row>
    <row r="6515" spans="1:8" x14ac:dyDescent="0.25">
      <c r="A6515" s="1">
        <v>44317</v>
      </c>
      <c r="B6515" t="s">
        <v>85</v>
      </c>
      <c r="C6515" t="s">
        <v>13</v>
      </c>
      <c r="D6515">
        <v>1214</v>
      </c>
      <c r="E6515">
        <v>830.57142857142901</v>
      </c>
      <c r="F6515">
        <v>383.42857142857099</v>
      </c>
      <c r="G6515">
        <v>0.46164430684554503</v>
      </c>
      <c r="H6515" t="s">
        <v>82</v>
      </c>
    </row>
    <row r="6516" spans="1:8" x14ac:dyDescent="0.25">
      <c r="A6516" s="1">
        <v>44317</v>
      </c>
      <c r="B6516" t="s">
        <v>86</v>
      </c>
      <c r="C6516" t="s">
        <v>9</v>
      </c>
      <c r="D6516">
        <v>509</v>
      </c>
      <c r="E6516">
        <v>412.57142857142901</v>
      </c>
      <c r="F6516">
        <v>96.428571428571402</v>
      </c>
      <c r="G6516">
        <v>0.23372576177285301</v>
      </c>
      <c r="H6516" t="s">
        <v>82</v>
      </c>
    </row>
    <row r="6517" spans="1:8" x14ac:dyDescent="0.25">
      <c r="A6517" s="1">
        <v>44317</v>
      </c>
      <c r="B6517" t="s">
        <v>86</v>
      </c>
      <c r="C6517" t="s">
        <v>10</v>
      </c>
      <c r="D6517">
        <v>590</v>
      </c>
      <c r="E6517">
        <v>582.66666666666697</v>
      </c>
      <c r="F6517">
        <v>7.3333333333333703</v>
      </c>
      <c r="G6517">
        <v>1.25858123569795E-2</v>
      </c>
      <c r="H6517" t="s">
        <v>82</v>
      </c>
    </row>
    <row r="6518" spans="1:8" x14ac:dyDescent="0.25">
      <c r="A6518" s="1">
        <v>44317</v>
      </c>
      <c r="B6518" t="s">
        <v>86</v>
      </c>
      <c r="C6518" t="s">
        <v>11</v>
      </c>
      <c r="D6518">
        <v>774</v>
      </c>
      <c r="E6518">
        <v>684.90476190476204</v>
      </c>
      <c r="F6518">
        <v>89.095238095238102</v>
      </c>
      <c r="G6518">
        <v>0.130084127094487</v>
      </c>
      <c r="H6518" t="s">
        <v>82</v>
      </c>
    </row>
    <row r="6519" spans="1:8" x14ac:dyDescent="0.25">
      <c r="A6519" s="1">
        <v>44317</v>
      </c>
      <c r="B6519" t="s">
        <v>86</v>
      </c>
      <c r="C6519" t="s">
        <v>12</v>
      </c>
      <c r="D6519">
        <v>406</v>
      </c>
      <c r="E6519">
        <v>423.42857142857099</v>
      </c>
      <c r="F6519">
        <v>-17.428571428571399</v>
      </c>
      <c r="G6519">
        <v>-4.1160593792172802E-2</v>
      </c>
      <c r="H6519" t="s">
        <v>82</v>
      </c>
    </row>
    <row r="6520" spans="1:8" x14ac:dyDescent="0.25">
      <c r="A6520" s="1">
        <v>44317</v>
      </c>
      <c r="B6520" t="s">
        <v>86</v>
      </c>
      <c r="C6520" t="s">
        <v>13</v>
      </c>
      <c r="D6520">
        <v>870</v>
      </c>
      <c r="E6520">
        <v>490.38095238095201</v>
      </c>
      <c r="F6520">
        <v>379.61904761904799</v>
      </c>
      <c r="G6520">
        <v>0.77413089920372902</v>
      </c>
      <c r="H6520" t="s">
        <v>82</v>
      </c>
    </row>
    <row r="6521" spans="1:8" x14ac:dyDescent="0.25">
      <c r="A6521" s="1">
        <v>44317</v>
      </c>
      <c r="B6521" t="s">
        <v>88</v>
      </c>
      <c r="C6521" t="s">
        <v>9</v>
      </c>
      <c r="D6521">
        <v>354</v>
      </c>
      <c r="E6521">
        <v>471.38095238095201</v>
      </c>
      <c r="F6521">
        <v>-117.380952380952</v>
      </c>
      <c r="G6521">
        <v>-0.24901505202545701</v>
      </c>
      <c r="H6521" t="s">
        <v>82</v>
      </c>
    </row>
    <row r="6522" spans="1:8" x14ac:dyDescent="0.25">
      <c r="A6522" s="1">
        <v>44317</v>
      </c>
      <c r="B6522" t="s">
        <v>88</v>
      </c>
      <c r="C6522" t="s">
        <v>10</v>
      </c>
      <c r="D6522">
        <v>43</v>
      </c>
      <c r="E6522">
        <v>57.904761904761898</v>
      </c>
      <c r="F6522">
        <v>-14.9047619047619</v>
      </c>
      <c r="G6522">
        <v>-0.25740131578947401</v>
      </c>
      <c r="H6522" t="s">
        <v>82</v>
      </c>
    </row>
    <row r="6523" spans="1:8" x14ac:dyDescent="0.25">
      <c r="A6523" s="1">
        <v>44317</v>
      </c>
      <c r="B6523" t="s">
        <v>88</v>
      </c>
      <c r="C6523" t="s">
        <v>11</v>
      </c>
      <c r="D6523">
        <v>109</v>
      </c>
      <c r="E6523">
        <v>151.09523809523799</v>
      </c>
      <c r="F6523">
        <v>-42.095238095238102</v>
      </c>
      <c r="G6523">
        <v>-0.27860069335014198</v>
      </c>
      <c r="H6523" t="s">
        <v>82</v>
      </c>
    </row>
    <row r="6524" spans="1:8" x14ac:dyDescent="0.25">
      <c r="A6524" s="1">
        <v>44317</v>
      </c>
      <c r="B6524" t="s">
        <v>88</v>
      </c>
      <c r="C6524" t="s">
        <v>12</v>
      </c>
      <c r="D6524">
        <v>72</v>
      </c>
      <c r="E6524">
        <v>88.6666666666667</v>
      </c>
      <c r="F6524">
        <v>-16.6666666666667</v>
      </c>
      <c r="G6524">
        <v>-0.18796992481203001</v>
      </c>
      <c r="H6524" t="s">
        <v>82</v>
      </c>
    </row>
    <row r="6525" spans="1:8" x14ac:dyDescent="0.25">
      <c r="A6525" s="1">
        <v>44317</v>
      </c>
      <c r="B6525" t="s">
        <v>88</v>
      </c>
      <c r="C6525" t="s">
        <v>13</v>
      </c>
      <c r="D6525">
        <v>487</v>
      </c>
      <c r="E6525">
        <v>238.857142857143</v>
      </c>
      <c r="F6525">
        <v>248.142857142857</v>
      </c>
      <c r="G6525">
        <v>1.03887559808612</v>
      </c>
      <c r="H6525" t="s">
        <v>82</v>
      </c>
    </row>
    <row r="6526" spans="1:8" x14ac:dyDescent="0.25">
      <c r="A6526" s="1">
        <v>44317</v>
      </c>
      <c r="B6526" t="s">
        <v>89</v>
      </c>
      <c r="C6526" t="s">
        <v>9</v>
      </c>
      <c r="D6526">
        <v>54</v>
      </c>
      <c r="E6526">
        <v>77.809523809523796</v>
      </c>
      <c r="F6526">
        <v>-23.8095238095238</v>
      </c>
      <c r="G6526">
        <v>-0.30599755201958401</v>
      </c>
      <c r="H6526" t="s">
        <v>82</v>
      </c>
    </row>
    <row r="6527" spans="1:8" x14ac:dyDescent="0.25">
      <c r="A6527" s="1">
        <v>44317</v>
      </c>
      <c r="B6527" t="s">
        <v>89</v>
      </c>
      <c r="C6527" t="s">
        <v>10</v>
      </c>
      <c r="D6527">
        <v>63</v>
      </c>
      <c r="E6527">
        <v>69.6666666666667</v>
      </c>
      <c r="F6527">
        <v>-6.6666666666666696</v>
      </c>
      <c r="G6527">
        <v>-9.5693779904306303E-2</v>
      </c>
      <c r="H6527" t="s">
        <v>82</v>
      </c>
    </row>
    <row r="6528" spans="1:8" x14ac:dyDescent="0.25">
      <c r="A6528" s="1">
        <v>44317</v>
      </c>
      <c r="B6528" t="s">
        <v>89</v>
      </c>
      <c r="C6528" t="s">
        <v>11</v>
      </c>
      <c r="D6528">
        <v>67</v>
      </c>
      <c r="E6528">
        <v>86.857142857142904</v>
      </c>
      <c r="F6528">
        <v>-19.8571428571429</v>
      </c>
      <c r="G6528">
        <v>-0.228618421052632</v>
      </c>
      <c r="H6528" t="s">
        <v>82</v>
      </c>
    </row>
    <row r="6529" spans="1:8" x14ac:dyDescent="0.25">
      <c r="A6529" s="1">
        <v>44317</v>
      </c>
      <c r="B6529" t="s">
        <v>89</v>
      </c>
      <c r="C6529" t="s">
        <v>12</v>
      </c>
      <c r="D6529">
        <v>150</v>
      </c>
      <c r="E6529">
        <v>245.19047619047601</v>
      </c>
      <c r="F6529">
        <v>-95.190476190476204</v>
      </c>
      <c r="G6529">
        <v>-0.388230724412507</v>
      </c>
      <c r="H6529" t="s">
        <v>82</v>
      </c>
    </row>
    <row r="6530" spans="1:8" x14ac:dyDescent="0.25">
      <c r="A6530" s="1">
        <v>44317</v>
      </c>
      <c r="B6530" t="s">
        <v>89</v>
      </c>
      <c r="C6530" t="s">
        <v>13</v>
      </c>
      <c r="D6530">
        <v>650</v>
      </c>
      <c r="E6530">
        <v>527.47619047619003</v>
      </c>
      <c r="F6530">
        <v>122.52380952381</v>
      </c>
      <c r="G6530">
        <v>0.232283109145075</v>
      </c>
      <c r="H6530" t="s">
        <v>82</v>
      </c>
    </row>
    <row r="6531" spans="1:8" x14ac:dyDescent="0.25">
      <c r="A6531" s="1">
        <v>44317</v>
      </c>
      <c r="B6531" t="s">
        <v>147</v>
      </c>
      <c r="C6531" t="s">
        <v>9</v>
      </c>
      <c r="D6531">
        <v>3</v>
      </c>
      <c r="E6531">
        <v>7.2380952380952399</v>
      </c>
      <c r="F6531">
        <v>-4.2380952380952399</v>
      </c>
      <c r="G6531">
        <v>-0.58552631578947401</v>
      </c>
      <c r="H6531" t="s">
        <v>82</v>
      </c>
    </row>
    <row r="6532" spans="1:8" x14ac:dyDescent="0.25">
      <c r="A6532" s="1">
        <v>44317</v>
      </c>
      <c r="B6532" t="s">
        <v>147</v>
      </c>
      <c r="C6532" t="s">
        <v>10</v>
      </c>
      <c r="D6532">
        <v>17</v>
      </c>
      <c r="E6532">
        <v>28.047619047619001</v>
      </c>
      <c r="F6532">
        <v>-11.047619047618999</v>
      </c>
      <c r="G6532">
        <v>-0.39388794567062801</v>
      </c>
      <c r="H6532" t="s">
        <v>82</v>
      </c>
    </row>
    <row r="6533" spans="1:8" x14ac:dyDescent="0.25">
      <c r="A6533" s="1">
        <v>44317</v>
      </c>
      <c r="B6533" t="s">
        <v>147</v>
      </c>
      <c r="C6533" t="s">
        <v>11</v>
      </c>
      <c r="D6533">
        <v>11</v>
      </c>
      <c r="E6533">
        <v>16.285714285714299</v>
      </c>
      <c r="F6533">
        <v>-5.2857142857142803</v>
      </c>
      <c r="G6533">
        <v>-0.324561403508772</v>
      </c>
      <c r="H6533" t="s">
        <v>82</v>
      </c>
    </row>
    <row r="6534" spans="1:8" x14ac:dyDescent="0.25">
      <c r="A6534" s="1">
        <v>44317</v>
      </c>
      <c r="B6534" t="s">
        <v>147</v>
      </c>
      <c r="C6534" t="s">
        <v>12</v>
      </c>
      <c r="D6534">
        <v>18</v>
      </c>
      <c r="E6534">
        <v>33.476190476190503</v>
      </c>
      <c r="F6534">
        <v>-15.476190476190499</v>
      </c>
      <c r="G6534">
        <v>-0.46230440967283098</v>
      </c>
      <c r="H6534" t="s">
        <v>82</v>
      </c>
    </row>
    <row r="6535" spans="1:8" x14ac:dyDescent="0.25">
      <c r="A6535" s="1">
        <v>44317</v>
      </c>
      <c r="B6535" t="s">
        <v>147</v>
      </c>
      <c r="C6535" t="s">
        <v>13</v>
      </c>
      <c r="D6535">
        <v>90</v>
      </c>
      <c r="E6535">
        <v>56.095238095238102</v>
      </c>
      <c r="F6535">
        <v>33.904761904761898</v>
      </c>
      <c r="G6535">
        <v>0.60441426146010202</v>
      </c>
      <c r="H6535" t="s">
        <v>82</v>
      </c>
    </row>
    <row r="6536" spans="1:8" x14ac:dyDescent="0.25">
      <c r="A6536" s="1">
        <v>44317</v>
      </c>
      <c r="B6536" t="s">
        <v>148</v>
      </c>
      <c r="C6536" t="s">
        <v>9</v>
      </c>
      <c r="D6536">
        <v>211</v>
      </c>
      <c r="E6536">
        <v>185.47619047619</v>
      </c>
      <c r="F6536">
        <v>25.523809523809501</v>
      </c>
      <c r="G6536">
        <v>0.137612323491656</v>
      </c>
      <c r="H6536" t="s">
        <v>82</v>
      </c>
    </row>
    <row r="6537" spans="1:8" x14ac:dyDescent="0.25">
      <c r="A6537" s="1">
        <v>44317</v>
      </c>
      <c r="B6537" t="s">
        <v>148</v>
      </c>
      <c r="C6537" t="s">
        <v>10</v>
      </c>
      <c r="D6537">
        <v>29</v>
      </c>
      <c r="E6537">
        <v>38.904761904761898</v>
      </c>
      <c r="F6537">
        <v>-9.9047619047619104</v>
      </c>
      <c r="G6537">
        <v>-0.25458996328029398</v>
      </c>
      <c r="H6537" t="s">
        <v>82</v>
      </c>
    </row>
    <row r="6538" spans="1:8" x14ac:dyDescent="0.25">
      <c r="A6538" s="1">
        <v>44317</v>
      </c>
      <c r="B6538" t="s">
        <v>148</v>
      </c>
      <c r="C6538" t="s">
        <v>11</v>
      </c>
      <c r="D6538">
        <v>104</v>
      </c>
      <c r="E6538">
        <v>97.714285714285694</v>
      </c>
      <c r="F6538">
        <v>6.28571428571429</v>
      </c>
      <c r="G6538">
        <v>6.4327485380116997E-2</v>
      </c>
      <c r="H6538" t="s">
        <v>82</v>
      </c>
    </row>
    <row r="6539" spans="1:8" x14ac:dyDescent="0.25">
      <c r="A6539" s="1">
        <v>44317</v>
      </c>
      <c r="B6539" t="s">
        <v>148</v>
      </c>
      <c r="C6539" t="s">
        <v>12</v>
      </c>
      <c r="D6539">
        <v>66</v>
      </c>
      <c r="E6539">
        <v>62.428571428571402</v>
      </c>
      <c r="F6539">
        <v>3.5714285714285698</v>
      </c>
      <c r="G6539">
        <v>5.7208237986269998E-2</v>
      </c>
      <c r="H6539" t="s">
        <v>82</v>
      </c>
    </row>
    <row r="6540" spans="1:8" x14ac:dyDescent="0.25">
      <c r="A6540" s="1">
        <v>44317</v>
      </c>
      <c r="B6540" t="s">
        <v>148</v>
      </c>
      <c r="C6540" t="s">
        <v>13</v>
      </c>
      <c r="D6540">
        <v>340</v>
      </c>
      <c r="E6540">
        <v>266</v>
      </c>
      <c r="F6540">
        <v>74</v>
      </c>
      <c r="G6540">
        <v>0.278195488721804</v>
      </c>
      <c r="H6540" t="s">
        <v>82</v>
      </c>
    </row>
    <row r="6541" spans="1:8" x14ac:dyDescent="0.25">
      <c r="A6541" s="1">
        <v>44317</v>
      </c>
      <c r="B6541" t="s">
        <v>91</v>
      </c>
      <c r="C6541" t="s">
        <v>9</v>
      </c>
      <c r="D6541">
        <v>563</v>
      </c>
      <c r="E6541">
        <v>494.90476190476198</v>
      </c>
      <c r="F6541">
        <v>68.095238095238102</v>
      </c>
      <c r="G6541">
        <v>0.13759261041085299</v>
      </c>
      <c r="H6541" t="s">
        <v>82</v>
      </c>
    </row>
    <row r="6542" spans="1:8" x14ac:dyDescent="0.25">
      <c r="A6542" s="1">
        <v>44317</v>
      </c>
      <c r="B6542" t="s">
        <v>91</v>
      </c>
      <c r="C6542" t="s">
        <v>10</v>
      </c>
      <c r="D6542">
        <v>185</v>
      </c>
      <c r="E6542">
        <v>215.333333333333</v>
      </c>
      <c r="F6542">
        <v>-30.3333333333333</v>
      </c>
      <c r="G6542">
        <v>-0.140866873065016</v>
      </c>
      <c r="H6542" t="s">
        <v>82</v>
      </c>
    </row>
    <row r="6543" spans="1:8" x14ac:dyDescent="0.25">
      <c r="A6543" s="1">
        <v>44317</v>
      </c>
      <c r="B6543" t="s">
        <v>91</v>
      </c>
      <c r="C6543" t="s">
        <v>11</v>
      </c>
      <c r="D6543">
        <v>556</v>
      </c>
      <c r="E6543">
        <v>596.23809523809496</v>
      </c>
      <c r="F6543">
        <v>-40.238095238095298</v>
      </c>
      <c r="G6543">
        <v>-6.7486622474243405E-2</v>
      </c>
      <c r="H6543" t="s">
        <v>82</v>
      </c>
    </row>
    <row r="6544" spans="1:8" x14ac:dyDescent="0.25">
      <c r="A6544" s="1">
        <v>44317</v>
      </c>
      <c r="B6544" t="s">
        <v>91</v>
      </c>
      <c r="C6544" t="s">
        <v>12</v>
      </c>
      <c r="D6544">
        <v>1190</v>
      </c>
      <c r="E6544">
        <v>1224.1428571428601</v>
      </c>
      <c r="F6544">
        <v>-34.142857142857103</v>
      </c>
      <c r="G6544">
        <v>-2.78912358501575E-2</v>
      </c>
      <c r="H6544" t="s">
        <v>82</v>
      </c>
    </row>
    <row r="6545" spans="1:8" x14ac:dyDescent="0.25">
      <c r="A6545" s="1">
        <v>44317</v>
      </c>
      <c r="B6545" t="s">
        <v>91</v>
      </c>
      <c r="C6545" t="s">
        <v>13</v>
      </c>
      <c r="D6545">
        <v>318</v>
      </c>
      <c r="E6545">
        <v>296.76190476190499</v>
      </c>
      <c r="F6545">
        <v>21.238095238095202</v>
      </c>
      <c r="G6545">
        <v>7.1566110397946095E-2</v>
      </c>
      <c r="H6545" t="s">
        <v>82</v>
      </c>
    </row>
    <row r="6546" spans="1:8" x14ac:dyDescent="0.25">
      <c r="A6546" s="1">
        <v>44317</v>
      </c>
      <c r="B6546" t="s">
        <v>92</v>
      </c>
      <c r="C6546" t="s">
        <v>9</v>
      </c>
      <c r="D6546">
        <v>511</v>
      </c>
      <c r="E6546">
        <v>524.76190476190504</v>
      </c>
      <c r="F6546">
        <v>-13.7619047619048</v>
      </c>
      <c r="G6546">
        <v>-2.6225045372050899E-2</v>
      </c>
      <c r="H6546" t="s">
        <v>82</v>
      </c>
    </row>
    <row r="6547" spans="1:8" x14ac:dyDescent="0.25">
      <c r="A6547" s="1">
        <v>44317</v>
      </c>
      <c r="B6547" t="s">
        <v>92</v>
      </c>
      <c r="C6547" t="s">
        <v>10</v>
      </c>
      <c r="D6547">
        <v>273</v>
      </c>
      <c r="E6547">
        <v>254.23809523809501</v>
      </c>
      <c r="F6547">
        <v>18.761904761904798</v>
      </c>
      <c r="G6547">
        <v>7.3796591121932903E-2</v>
      </c>
      <c r="H6547" t="s">
        <v>82</v>
      </c>
    </row>
    <row r="6548" spans="1:8" x14ac:dyDescent="0.25">
      <c r="A6548" s="1">
        <v>44317</v>
      </c>
      <c r="B6548" t="s">
        <v>92</v>
      </c>
      <c r="C6548" t="s">
        <v>11</v>
      </c>
      <c r="D6548">
        <v>24</v>
      </c>
      <c r="E6548">
        <v>41.619047619047599</v>
      </c>
      <c r="F6548">
        <v>-17.619047619047599</v>
      </c>
      <c r="G6548">
        <v>-0.42334096109839803</v>
      </c>
      <c r="H6548" t="s">
        <v>82</v>
      </c>
    </row>
    <row r="6549" spans="1:8" x14ac:dyDescent="0.25">
      <c r="A6549" s="1">
        <v>44317</v>
      </c>
      <c r="B6549" t="s">
        <v>92</v>
      </c>
      <c r="C6549" t="s">
        <v>12</v>
      </c>
      <c r="D6549">
        <v>16</v>
      </c>
      <c r="E6549">
        <v>9.0476190476190492</v>
      </c>
      <c r="F6549">
        <v>6.9523809523809499</v>
      </c>
      <c r="G6549">
        <v>0.768421052631579</v>
      </c>
      <c r="H6549" t="s">
        <v>82</v>
      </c>
    </row>
    <row r="6550" spans="1:8" x14ac:dyDescent="0.25">
      <c r="A6550" s="1">
        <v>44317</v>
      </c>
      <c r="B6550" t="s">
        <v>92</v>
      </c>
      <c r="C6550" t="s">
        <v>13</v>
      </c>
      <c r="D6550">
        <v>293</v>
      </c>
      <c r="E6550">
        <v>281.38095238095201</v>
      </c>
      <c r="F6550">
        <v>11.619047619047601</v>
      </c>
      <c r="G6550">
        <v>4.1292942968353299E-2</v>
      </c>
      <c r="H6550" t="s">
        <v>82</v>
      </c>
    </row>
    <row r="6551" spans="1:8" x14ac:dyDescent="0.25">
      <c r="A6551" s="1">
        <v>44317</v>
      </c>
      <c r="B6551" t="s">
        <v>155</v>
      </c>
      <c r="C6551" t="s">
        <v>9</v>
      </c>
      <c r="D6551">
        <v>43</v>
      </c>
      <c r="E6551">
        <v>60.619047619047599</v>
      </c>
      <c r="F6551">
        <v>-17.619047619047599</v>
      </c>
      <c r="G6551">
        <v>-0.29065200314218398</v>
      </c>
      <c r="H6551" t="s">
        <v>82</v>
      </c>
    </row>
    <row r="6552" spans="1:8" x14ac:dyDescent="0.25">
      <c r="A6552" s="1">
        <v>44317</v>
      </c>
      <c r="B6552" t="s">
        <v>155</v>
      </c>
      <c r="C6552" t="s">
        <v>10</v>
      </c>
      <c r="D6552">
        <v>46</v>
      </c>
      <c r="E6552">
        <v>39.809523809523803</v>
      </c>
      <c r="F6552">
        <v>6.1904761904761898</v>
      </c>
      <c r="G6552">
        <v>0.155502392344498</v>
      </c>
      <c r="H6552" t="s">
        <v>82</v>
      </c>
    </row>
    <row r="6553" spans="1:8" x14ac:dyDescent="0.25">
      <c r="A6553" s="1">
        <v>44317</v>
      </c>
      <c r="B6553" t="s">
        <v>155</v>
      </c>
      <c r="C6553" t="s">
        <v>11</v>
      </c>
      <c r="D6553">
        <v>55</v>
      </c>
      <c r="E6553">
        <v>66.952380952380906</v>
      </c>
      <c r="F6553">
        <v>-11.952380952380899</v>
      </c>
      <c r="G6553">
        <v>-0.17852062588904699</v>
      </c>
      <c r="H6553" t="s">
        <v>82</v>
      </c>
    </row>
    <row r="6554" spans="1:8" x14ac:dyDescent="0.25">
      <c r="A6554" s="1">
        <v>44317</v>
      </c>
      <c r="B6554" t="s">
        <v>155</v>
      </c>
      <c r="C6554" t="s">
        <v>12</v>
      </c>
      <c r="D6554">
        <v>128</v>
      </c>
      <c r="E6554">
        <v>196.333333333333</v>
      </c>
      <c r="F6554">
        <v>-68.3333333333333</v>
      </c>
      <c r="G6554">
        <v>-0.34804753820034001</v>
      </c>
      <c r="H6554" t="s">
        <v>82</v>
      </c>
    </row>
    <row r="6555" spans="1:8" x14ac:dyDescent="0.25">
      <c r="A6555" s="1">
        <v>44317</v>
      </c>
      <c r="B6555" t="s">
        <v>155</v>
      </c>
      <c r="C6555" t="s">
        <v>13</v>
      </c>
      <c r="D6555">
        <v>502</v>
      </c>
      <c r="E6555">
        <v>420.71428571428601</v>
      </c>
      <c r="F6555">
        <v>81.285714285714306</v>
      </c>
      <c r="G6555">
        <v>0.19320882852292001</v>
      </c>
      <c r="H6555" t="s">
        <v>82</v>
      </c>
    </row>
    <row r="6556" spans="1:8" x14ac:dyDescent="0.25">
      <c r="A6556" s="1">
        <v>44317</v>
      </c>
      <c r="B6556" t="s">
        <v>156</v>
      </c>
      <c r="C6556" t="s">
        <v>9</v>
      </c>
      <c r="D6556">
        <v>15</v>
      </c>
      <c r="E6556">
        <v>28.952380952380999</v>
      </c>
      <c r="F6556">
        <v>-13.952380952381001</v>
      </c>
      <c r="G6556">
        <v>-0.48190789473684198</v>
      </c>
      <c r="H6556" t="s">
        <v>82</v>
      </c>
    </row>
    <row r="6557" spans="1:8" x14ac:dyDescent="0.25">
      <c r="A6557" s="1">
        <v>44317</v>
      </c>
      <c r="B6557" t="s">
        <v>156</v>
      </c>
      <c r="C6557" t="s">
        <v>10</v>
      </c>
      <c r="D6557">
        <v>90</v>
      </c>
      <c r="E6557">
        <v>80.523809523809504</v>
      </c>
      <c r="F6557">
        <v>9.4761904761904798</v>
      </c>
      <c r="G6557">
        <v>0.117681845062094</v>
      </c>
      <c r="H6557" t="s">
        <v>82</v>
      </c>
    </row>
    <row r="6558" spans="1:8" x14ac:dyDescent="0.25">
      <c r="A6558" s="1">
        <v>44317</v>
      </c>
      <c r="B6558" t="s">
        <v>156</v>
      </c>
      <c r="C6558" t="s">
        <v>11</v>
      </c>
      <c r="D6558">
        <v>148</v>
      </c>
      <c r="E6558">
        <v>166.47619047619</v>
      </c>
      <c r="F6558">
        <v>-18.476190476190499</v>
      </c>
      <c r="G6558">
        <v>-0.110983981693364</v>
      </c>
      <c r="H6558" t="s">
        <v>82</v>
      </c>
    </row>
    <row r="6559" spans="1:8" x14ac:dyDescent="0.25">
      <c r="A6559" s="1">
        <v>44317</v>
      </c>
      <c r="B6559" t="s">
        <v>156</v>
      </c>
      <c r="C6559" t="s">
        <v>12</v>
      </c>
      <c r="D6559">
        <v>197</v>
      </c>
      <c r="E6559">
        <v>191.80952380952399</v>
      </c>
      <c r="F6559">
        <v>5.19047619047618</v>
      </c>
      <c r="G6559">
        <v>2.7060575968222401E-2</v>
      </c>
      <c r="H6559" t="s">
        <v>82</v>
      </c>
    </row>
    <row r="6560" spans="1:8" x14ac:dyDescent="0.25">
      <c r="A6560" s="1">
        <v>44317</v>
      </c>
      <c r="B6560" t="s">
        <v>156</v>
      </c>
      <c r="C6560" t="s">
        <v>13</v>
      </c>
      <c r="D6560">
        <v>245</v>
      </c>
      <c r="E6560">
        <v>183.666666666667</v>
      </c>
      <c r="F6560">
        <v>61.3333333333333</v>
      </c>
      <c r="G6560">
        <v>0.33393829401088898</v>
      </c>
      <c r="H6560" t="s">
        <v>82</v>
      </c>
    </row>
    <row r="6561" spans="1:8" x14ac:dyDescent="0.25">
      <c r="A6561" s="1">
        <v>44317</v>
      </c>
      <c r="B6561" t="s">
        <v>93</v>
      </c>
      <c r="C6561" t="s">
        <v>9</v>
      </c>
      <c r="D6561">
        <v>33</v>
      </c>
      <c r="E6561">
        <v>47.952380952380999</v>
      </c>
      <c r="F6561">
        <v>-14.952380952381001</v>
      </c>
      <c r="G6561">
        <v>-0.311817279046673</v>
      </c>
      <c r="H6561" t="s">
        <v>82</v>
      </c>
    </row>
    <row r="6562" spans="1:8" x14ac:dyDescent="0.25">
      <c r="A6562" s="1">
        <v>44317</v>
      </c>
      <c r="B6562" t="s">
        <v>93</v>
      </c>
      <c r="C6562" t="s">
        <v>10</v>
      </c>
      <c r="D6562">
        <v>137</v>
      </c>
      <c r="E6562">
        <v>135.71428571428601</v>
      </c>
      <c r="F6562">
        <v>1.28571428571428</v>
      </c>
      <c r="G6562">
        <v>9.4736842105262592E-3</v>
      </c>
      <c r="H6562" t="s">
        <v>82</v>
      </c>
    </row>
    <row r="6563" spans="1:8" x14ac:dyDescent="0.25">
      <c r="A6563" s="1">
        <v>44317</v>
      </c>
      <c r="B6563" t="s">
        <v>93</v>
      </c>
      <c r="C6563" t="s">
        <v>11</v>
      </c>
      <c r="D6563">
        <v>176</v>
      </c>
      <c r="E6563">
        <v>197.23809523809501</v>
      </c>
      <c r="F6563">
        <v>-21.238095238095202</v>
      </c>
      <c r="G6563">
        <v>-0.107677450507001</v>
      </c>
      <c r="H6563" t="s">
        <v>82</v>
      </c>
    </row>
    <row r="6564" spans="1:8" x14ac:dyDescent="0.25">
      <c r="A6564" s="1">
        <v>44317</v>
      </c>
      <c r="B6564" t="s">
        <v>93</v>
      </c>
      <c r="C6564" t="s">
        <v>12</v>
      </c>
      <c r="D6564">
        <v>272</v>
      </c>
      <c r="E6564">
        <v>287.71428571428601</v>
      </c>
      <c r="F6564">
        <v>-15.714285714285699</v>
      </c>
      <c r="G6564">
        <v>-5.4617676266137102E-2</v>
      </c>
      <c r="H6564" t="s">
        <v>82</v>
      </c>
    </row>
    <row r="6565" spans="1:8" x14ac:dyDescent="0.25">
      <c r="A6565" s="1">
        <v>44317</v>
      </c>
      <c r="B6565" t="s">
        <v>93</v>
      </c>
      <c r="C6565" t="s">
        <v>13</v>
      </c>
      <c r="D6565">
        <v>367</v>
      </c>
      <c r="E6565">
        <v>312.142857142857</v>
      </c>
      <c r="F6565">
        <v>54.857142857142797</v>
      </c>
      <c r="G6565">
        <v>0.17574370709382101</v>
      </c>
      <c r="H6565" t="s">
        <v>82</v>
      </c>
    </row>
    <row r="6566" spans="1:8" x14ac:dyDescent="0.25">
      <c r="A6566" s="1">
        <v>44317</v>
      </c>
      <c r="B6566" t="s">
        <v>157</v>
      </c>
      <c r="C6566" t="s">
        <v>9</v>
      </c>
      <c r="D6566">
        <v>72</v>
      </c>
      <c r="E6566">
        <v>97.714285714285694</v>
      </c>
      <c r="F6566">
        <v>-25.714285714285701</v>
      </c>
      <c r="G6566">
        <v>-0.26315789473684198</v>
      </c>
      <c r="H6566" t="s">
        <v>82</v>
      </c>
    </row>
    <row r="6567" spans="1:8" x14ac:dyDescent="0.25">
      <c r="A6567" s="1">
        <v>44317</v>
      </c>
      <c r="B6567" t="s">
        <v>157</v>
      </c>
      <c r="C6567" t="s">
        <v>10</v>
      </c>
      <c r="D6567">
        <v>17</v>
      </c>
      <c r="E6567">
        <v>21.714285714285701</v>
      </c>
      <c r="F6567">
        <v>-4.7142857142857197</v>
      </c>
      <c r="G6567">
        <v>-0.217105263157895</v>
      </c>
      <c r="H6567" t="s">
        <v>82</v>
      </c>
    </row>
    <row r="6568" spans="1:8" x14ac:dyDescent="0.25">
      <c r="A6568" s="1">
        <v>44317</v>
      </c>
      <c r="B6568" t="s">
        <v>157</v>
      </c>
      <c r="C6568" t="s">
        <v>11</v>
      </c>
      <c r="D6568">
        <v>58</v>
      </c>
      <c r="E6568">
        <v>95.904761904761898</v>
      </c>
      <c r="F6568">
        <v>-37.904761904761898</v>
      </c>
      <c r="G6568">
        <v>-0.39523336643495499</v>
      </c>
      <c r="H6568" t="s">
        <v>82</v>
      </c>
    </row>
    <row r="6569" spans="1:8" x14ac:dyDescent="0.25">
      <c r="A6569" s="1">
        <v>44317</v>
      </c>
      <c r="B6569" t="s">
        <v>157</v>
      </c>
      <c r="C6569" t="s">
        <v>12</v>
      </c>
      <c r="D6569">
        <v>39</v>
      </c>
      <c r="E6569">
        <v>52.476190476190503</v>
      </c>
      <c r="F6569">
        <v>-13.476190476190499</v>
      </c>
      <c r="G6569">
        <v>-0.25680580762250399</v>
      </c>
      <c r="H6569" t="s">
        <v>82</v>
      </c>
    </row>
    <row r="6570" spans="1:8" x14ac:dyDescent="0.25">
      <c r="A6570" s="1">
        <v>44317</v>
      </c>
      <c r="B6570" t="s">
        <v>157</v>
      </c>
      <c r="C6570" t="s">
        <v>13</v>
      </c>
      <c r="D6570">
        <v>237</v>
      </c>
      <c r="E6570">
        <v>133.90476190476201</v>
      </c>
      <c r="F6570">
        <v>103.095238095238</v>
      </c>
      <c r="G6570">
        <v>0.76991465149359894</v>
      </c>
      <c r="H6570" t="s">
        <v>82</v>
      </c>
    </row>
    <row r="6571" spans="1:8" x14ac:dyDescent="0.25">
      <c r="A6571" s="1">
        <v>44317</v>
      </c>
      <c r="B6571" t="s">
        <v>158</v>
      </c>
      <c r="C6571" t="s">
        <v>9</v>
      </c>
      <c r="D6571">
        <v>43</v>
      </c>
      <c r="E6571">
        <v>33.476190476190503</v>
      </c>
      <c r="F6571">
        <v>9.5238095238095308</v>
      </c>
      <c r="G6571">
        <v>0.28449502133712701</v>
      </c>
      <c r="H6571" t="s">
        <v>82</v>
      </c>
    </row>
    <row r="6572" spans="1:8" x14ac:dyDescent="0.25">
      <c r="A6572" s="1">
        <v>44317</v>
      </c>
      <c r="B6572" t="s">
        <v>158</v>
      </c>
      <c r="C6572" t="s">
        <v>10</v>
      </c>
      <c r="D6572">
        <v>46</v>
      </c>
      <c r="E6572">
        <v>51.571428571428598</v>
      </c>
      <c r="F6572">
        <v>-5.5714285714285703</v>
      </c>
      <c r="G6572">
        <v>-0.10803324099723</v>
      </c>
      <c r="H6572" t="s">
        <v>82</v>
      </c>
    </row>
    <row r="6573" spans="1:8" x14ac:dyDescent="0.25">
      <c r="A6573" s="1">
        <v>44317</v>
      </c>
      <c r="B6573" t="s">
        <v>158</v>
      </c>
      <c r="C6573" t="s">
        <v>11</v>
      </c>
      <c r="D6573">
        <v>47</v>
      </c>
      <c r="E6573">
        <v>72.380952380952394</v>
      </c>
      <c r="F6573">
        <v>-25.380952380952401</v>
      </c>
      <c r="G6573">
        <v>-0.350657894736842</v>
      </c>
      <c r="H6573" t="s">
        <v>82</v>
      </c>
    </row>
    <row r="6574" spans="1:8" x14ac:dyDescent="0.25">
      <c r="A6574" s="1">
        <v>44317</v>
      </c>
      <c r="B6574" t="s">
        <v>158</v>
      </c>
      <c r="C6574" t="s">
        <v>12</v>
      </c>
      <c r="D6574">
        <v>201</v>
      </c>
      <c r="E6574">
        <v>197.23809523809501</v>
      </c>
      <c r="F6574">
        <v>3.7619047619047601</v>
      </c>
      <c r="G6574">
        <v>1.9072911636890399E-2</v>
      </c>
      <c r="H6574" t="s">
        <v>82</v>
      </c>
    </row>
    <row r="6575" spans="1:8" x14ac:dyDescent="0.25">
      <c r="A6575" s="1">
        <v>44317</v>
      </c>
      <c r="B6575" t="s">
        <v>158</v>
      </c>
      <c r="C6575" t="s">
        <v>13</v>
      </c>
      <c r="D6575">
        <v>266</v>
      </c>
      <c r="E6575">
        <v>280.47619047619003</v>
      </c>
      <c r="F6575">
        <v>-14.476190476190499</v>
      </c>
      <c r="G6575">
        <v>-5.16129032258065E-2</v>
      </c>
      <c r="H6575" t="s">
        <v>82</v>
      </c>
    </row>
    <row r="6576" spans="1:8" x14ac:dyDescent="0.25">
      <c r="A6576" s="1">
        <v>44317</v>
      </c>
      <c r="B6576" t="s">
        <v>94</v>
      </c>
      <c r="C6576" t="s">
        <v>9</v>
      </c>
      <c r="D6576">
        <v>747</v>
      </c>
      <c r="E6576">
        <v>896.61904761904805</v>
      </c>
      <c r="F6576">
        <v>-149.61904761904799</v>
      </c>
      <c r="G6576">
        <v>-0.16687025333262501</v>
      </c>
      <c r="H6576" t="s">
        <v>82</v>
      </c>
    </row>
    <row r="6577" spans="1:8" x14ac:dyDescent="0.25">
      <c r="A6577" s="1">
        <v>44317</v>
      </c>
      <c r="B6577" t="s">
        <v>94</v>
      </c>
      <c r="C6577" t="s">
        <v>10</v>
      </c>
      <c r="D6577">
        <v>343</v>
      </c>
      <c r="E6577">
        <v>405.33333333333297</v>
      </c>
      <c r="F6577">
        <v>-62.3333333333333</v>
      </c>
      <c r="G6577">
        <v>-0.15378289473684201</v>
      </c>
      <c r="H6577" t="s">
        <v>82</v>
      </c>
    </row>
    <row r="6578" spans="1:8" x14ac:dyDescent="0.25">
      <c r="A6578" s="1">
        <v>44317</v>
      </c>
      <c r="B6578" t="s">
        <v>94</v>
      </c>
      <c r="C6578" t="s">
        <v>11</v>
      </c>
      <c r="D6578">
        <v>601</v>
      </c>
      <c r="E6578">
        <v>735.57142857142901</v>
      </c>
      <c r="F6578">
        <v>-134.57142857142901</v>
      </c>
      <c r="G6578">
        <v>-0.18294814527092601</v>
      </c>
      <c r="H6578" t="s">
        <v>82</v>
      </c>
    </row>
    <row r="6579" spans="1:8" x14ac:dyDescent="0.25">
      <c r="A6579" s="1">
        <v>44317</v>
      </c>
      <c r="B6579" t="s">
        <v>94</v>
      </c>
      <c r="C6579" t="s">
        <v>12</v>
      </c>
      <c r="D6579">
        <v>457</v>
      </c>
      <c r="E6579">
        <v>408.04761904761898</v>
      </c>
      <c r="F6579">
        <v>48.952380952380999</v>
      </c>
      <c r="G6579">
        <v>0.11996732407515499</v>
      </c>
      <c r="H6579" t="s">
        <v>82</v>
      </c>
    </row>
    <row r="6580" spans="1:8" x14ac:dyDescent="0.25">
      <c r="A6580" s="1">
        <v>44317</v>
      </c>
      <c r="B6580" t="s">
        <v>94</v>
      </c>
      <c r="C6580" t="s">
        <v>13</v>
      </c>
      <c r="D6580">
        <v>881</v>
      </c>
      <c r="E6580">
        <v>902.95238095238096</v>
      </c>
      <c r="F6580">
        <v>-21.952380952380999</v>
      </c>
      <c r="G6580">
        <v>-2.4311781457652198E-2</v>
      </c>
      <c r="H6580" t="s">
        <v>82</v>
      </c>
    </row>
    <row r="6581" spans="1:8" x14ac:dyDescent="0.25">
      <c r="A6581" s="1">
        <v>44317</v>
      </c>
      <c r="B6581" t="s">
        <v>159</v>
      </c>
      <c r="C6581" t="s">
        <v>9</v>
      </c>
      <c r="D6581">
        <v>18</v>
      </c>
      <c r="E6581">
        <v>19</v>
      </c>
      <c r="F6581">
        <v>-1</v>
      </c>
      <c r="G6581">
        <v>-5.2631578947368397E-2</v>
      </c>
      <c r="H6581" t="s">
        <v>82</v>
      </c>
    </row>
    <row r="6582" spans="1:8" x14ac:dyDescent="0.25">
      <c r="A6582" s="1">
        <v>44317</v>
      </c>
      <c r="B6582" t="s">
        <v>159</v>
      </c>
      <c r="C6582" t="s">
        <v>10</v>
      </c>
      <c r="D6582">
        <v>47</v>
      </c>
      <c r="E6582">
        <v>55.190476190476197</v>
      </c>
      <c r="F6582">
        <v>-8.1904761904761898</v>
      </c>
      <c r="G6582">
        <v>-0.148403796376186</v>
      </c>
      <c r="H6582" t="s">
        <v>82</v>
      </c>
    </row>
    <row r="6583" spans="1:8" x14ac:dyDescent="0.25">
      <c r="A6583" s="1">
        <v>44317</v>
      </c>
      <c r="B6583" t="s">
        <v>159</v>
      </c>
      <c r="C6583" t="s">
        <v>11</v>
      </c>
      <c r="D6583">
        <v>28</v>
      </c>
      <c r="E6583">
        <v>30.761904761904798</v>
      </c>
      <c r="F6583">
        <v>-2.7619047619047601</v>
      </c>
      <c r="G6583">
        <v>-8.9783281733746195E-2</v>
      </c>
      <c r="H6583" t="s">
        <v>82</v>
      </c>
    </row>
    <row r="6584" spans="1:8" x14ac:dyDescent="0.25">
      <c r="A6584" s="1">
        <v>44317</v>
      </c>
      <c r="B6584" t="s">
        <v>159</v>
      </c>
      <c r="C6584" t="s">
        <v>12</v>
      </c>
      <c r="D6584">
        <v>75</v>
      </c>
      <c r="E6584">
        <v>95.904761904761898</v>
      </c>
      <c r="F6584">
        <v>-20.904761904761902</v>
      </c>
      <c r="G6584">
        <v>-0.217974180734856</v>
      </c>
      <c r="H6584" t="s">
        <v>82</v>
      </c>
    </row>
    <row r="6585" spans="1:8" x14ac:dyDescent="0.25">
      <c r="A6585" s="1">
        <v>44317</v>
      </c>
      <c r="B6585" t="s">
        <v>159</v>
      </c>
      <c r="C6585" t="s">
        <v>13</v>
      </c>
      <c r="D6585">
        <v>122</v>
      </c>
      <c r="E6585">
        <v>128.47619047619</v>
      </c>
      <c r="F6585">
        <v>-6.4761904761904798</v>
      </c>
      <c r="G6585">
        <v>-5.0407709414381101E-2</v>
      </c>
      <c r="H6585" t="s">
        <v>82</v>
      </c>
    </row>
    <row r="6586" spans="1:8" x14ac:dyDescent="0.25">
      <c r="A6586" s="1">
        <v>44317</v>
      </c>
      <c r="B6586" t="s">
        <v>95</v>
      </c>
      <c r="C6586" t="s">
        <v>9</v>
      </c>
      <c r="D6586">
        <v>43</v>
      </c>
      <c r="E6586">
        <v>33.476190476190503</v>
      </c>
      <c r="F6586">
        <v>9.5238095238095308</v>
      </c>
      <c r="G6586">
        <v>0.28449502133712701</v>
      </c>
      <c r="H6586" t="s">
        <v>82</v>
      </c>
    </row>
    <row r="6587" spans="1:8" x14ac:dyDescent="0.25">
      <c r="A6587" s="1">
        <v>44317</v>
      </c>
      <c r="B6587" t="s">
        <v>95</v>
      </c>
      <c r="C6587" t="s">
        <v>10</v>
      </c>
      <c r="D6587">
        <v>46</v>
      </c>
      <c r="E6587">
        <v>51.571428571428598</v>
      </c>
      <c r="F6587">
        <v>-5.5714285714285703</v>
      </c>
      <c r="G6587">
        <v>-0.10803324099723</v>
      </c>
      <c r="H6587" t="s">
        <v>82</v>
      </c>
    </row>
    <row r="6588" spans="1:8" x14ac:dyDescent="0.25">
      <c r="A6588" s="1">
        <v>44317</v>
      </c>
      <c r="B6588" t="s">
        <v>95</v>
      </c>
      <c r="C6588" t="s">
        <v>11</v>
      </c>
      <c r="D6588">
        <v>47</v>
      </c>
      <c r="E6588">
        <v>72.380952380952394</v>
      </c>
      <c r="F6588">
        <v>-25.380952380952401</v>
      </c>
      <c r="G6588">
        <v>-0.350657894736842</v>
      </c>
      <c r="H6588" t="s">
        <v>82</v>
      </c>
    </row>
    <row r="6589" spans="1:8" x14ac:dyDescent="0.25">
      <c r="A6589" s="1">
        <v>44317</v>
      </c>
      <c r="B6589" t="s">
        <v>95</v>
      </c>
      <c r="C6589" t="s">
        <v>12</v>
      </c>
      <c r="D6589">
        <v>201</v>
      </c>
      <c r="E6589">
        <v>197.23809523809501</v>
      </c>
      <c r="F6589">
        <v>3.7619047619047601</v>
      </c>
      <c r="G6589">
        <v>1.9072911636890399E-2</v>
      </c>
      <c r="H6589" t="s">
        <v>82</v>
      </c>
    </row>
    <row r="6590" spans="1:8" x14ac:dyDescent="0.25">
      <c r="A6590" s="1">
        <v>44317</v>
      </c>
      <c r="B6590" t="s">
        <v>95</v>
      </c>
      <c r="C6590" t="s">
        <v>13</v>
      </c>
      <c r="D6590">
        <v>266</v>
      </c>
      <c r="E6590">
        <v>280.47619047619003</v>
      </c>
      <c r="F6590">
        <v>-14.476190476190499</v>
      </c>
      <c r="G6590">
        <v>-5.16129032258065E-2</v>
      </c>
      <c r="H6590" t="s">
        <v>82</v>
      </c>
    </row>
    <row r="6591" spans="1:8" x14ac:dyDescent="0.25">
      <c r="A6591" s="1">
        <v>44317</v>
      </c>
      <c r="B6591" t="s">
        <v>96</v>
      </c>
      <c r="C6591" t="s">
        <v>9</v>
      </c>
      <c r="D6591">
        <v>379</v>
      </c>
      <c r="E6591">
        <v>373.66666666666703</v>
      </c>
      <c r="F6591">
        <v>5.3333333333333099</v>
      </c>
      <c r="G6591">
        <v>1.4272970561998201E-2</v>
      </c>
      <c r="H6591" t="s">
        <v>82</v>
      </c>
    </row>
    <row r="6592" spans="1:8" x14ac:dyDescent="0.25">
      <c r="A6592" s="1">
        <v>44317</v>
      </c>
      <c r="B6592" t="s">
        <v>96</v>
      </c>
      <c r="C6592" t="s">
        <v>10</v>
      </c>
      <c r="D6592">
        <v>174</v>
      </c>
      <c r="E6592">
        <v>172.80952380952399</v>
      </c>
      <c r="F6592">
        <v>1.19047619047618</v>
      </c>
      <c r="G6592">
        <v>6.88895012400102E-3</v>
      </c>
      <c r="H6592" t="s">
        <v>82</v>
      </c>
    </row>
    <row r="6593" spans="1:8" x14ac:dyDescent="0.25">
      <c r="A6593" s="1">
        <v>44317</v>
      </c>
      <c r="B6593" t="s">
        <v>96</v>
      </c>
      <c r="C6593" t="s">
        <v>11</v>
      </c>
      <c r="D6593">
        <v>152</v>
      </c>
      <c r="E6593">
        <v>144.76190476190499</v>
      </c>
      <c r="F6593">
        <v>7.2380952380952399</v>
      </c>
      <c r="G6593">
        <v>0.05</v>
      </c>
      <c r="H6593" t="s">
        <v>82</v>
      </c>
    </row>
    <row r="6594" spans="1:8" x14ac:dyDescent="0.25">
      <c r="A6594" s="1">
        <v>44317</v>
      </c>
      <c r="B6594" t="s">
        <v>96</v>
      </c>
      <c r="C6594" t="s">
        <v>12</v>
      </c>
      <c r="D6594">
        <v>83</v>
      </c>
      <c r="E6594">
        <v>93.190476190476204</v>
      </c>
      <c r="F6594">
        <v>-10.1904761904762</v>
      </c>
      <c r="G6594">
        <v>-0.109351047521717</v>
      </c>
      <c r="H6594" t="s">
        <v>82</v>
      </c>
    </row>
    <row r="6595" spans="1:8" x14ac:dyDescent="0.25">
      <c r="A6595" s="1">
        <v>44317</v>
      </c>
      <c r="B6595" t="s">
        <v>96</v>
      </c>
      <c r="C6595" t="s">
        <v>13</v>
      </c>
      <c r="D6595">
        <v>723</v>
      </c>
      <c r="E6595">
        <v>630.61904761904805</v>
      </c>
      <c r="F6595">
        <v>92.380952380952394</v>
      </c>
      <c r="G6595">
        <v>0.14649248659669301</v>
      </c>
      <c r="H6595" t="s">
        <v>82</v>
      </c>
    </row>
    <row r="6596" spans="1:8" x14ac:dyDescent="0.25">
      <c r="A6596" s="1">
        <v>44317</v>
      </c>
      <c r="B6596" t="s">
        <v>161</v>
      </c>
      <c r="C6596" t="s">
        <v>9</v>
      </c>
      <c r="D6596">
        <v>282</v>
      </c>
      <c r="E6596">
        <v>373.66666666666703</v>
      </c>
      <c r="F6596">
        <v>-91.6666666666667</v>
      </c>
      <c r="G6596">
        <v>-0.24531668153434399</v>
      </c>
      <c r="H6596" t="s">
        <v>82</v>
      </c>
    </row>
    <row r="6597" spans="1:8" x14ac:dyDescent="0.25">
      <c r="A6597" s="1">
        <v>44317</v>
      </c>
      <c r="B6597" t="s">
        <v>161</v>
      </c>
      <c r="C6597" t="s">
        <v>10</v>
      </c>
      <c r="D6597">
        <v>26</v>
      </c>
      <c r="E6597">
        <v>36.190476190476197</v>
      </c>
      <c r="F6597">
        <v>-10.1904761904762</v>
      </c>
      <c r="G6597">
        <v>-0.28157894736842098</v>
      </c>
      <c r="H6597" t="s">
        <v>82</v>
      </c>
    </row>
    <row r="6598" spans="1:8" x14ac:dyDescent="0.25">
      <c r="A6598" s="1">
        <v>44317</v>
      </c>
      <c r="B6598" t="s">
        <v>161</v>
      </c>
      <c r="C6598" t="s">
        <v>11</v>
      </c>
      <c r="D6598">
        <v>51</v>
      </c>
      <c r="E6598">
        <v>55.190476190476197</v>
      </c>
      <c r="F6598">
        <v>-4.1904761904761898</v>
      </c>
      <c r="G6598">
        <v>-7.5927523727351107E-2</v>
      </c>
      <c r="H6598" t="s">
        <v>82</v>
      </c>
    </row>
    <row r="6599" spans="1:8" x14ac:dyDescent="0.25">
      <c r="A6599" s="1">
        <v>44317</v>
      </c>
      <c r="B6599" t="s">
        <v>161</v>
      </c>
      <c r="C6599" t="s">
        <v>12</v>
      </c>
      <c r="D6599">
        <v>33</v>
      </c>
      <c r="E6599">
        <v>36.190476190476197</v>
      </c>
      <c r="F6599">
        <v>-3.1904761904761898</v>
      </c>
      <c r="G6599">
        <v>-8.8157894736842102E-2</v>
      </c>
      <c r="H6599" t="s">
        <v>82</v>
      </c>
    </row>
    <row r="6600" spans="1:8" x14ac:dyDescent="0.25">
      <c r="A6600" s="1">
        <v>44317</v>
      </c>
      <c r="B6600" t="s">
        <v>161</v>
      </c>
      <c r="C6600" t="s">
        <v>13</v>
      </c>
      <c r="D6600">
        <v>250</v>
      </c>
      <c r="E6600">
        <v>104.95238095238101</v>
      </c>
      <c r="F6600">
        <v>145.04761904761901</v>
      </c>
      <c r="G6600">
        <v>1.38203266787659</v>
      </c>
      <c r="H6600" t="s">
        <v>82</v>
      </c>
    </row>
    <row r="6601" spans="1:8" x14ac:dyDescent="0.25">
      <c r="A6601" s="1">
        <v>44348</v>
      </c>
      <c r="B6601" t="s">
        <v>80</v>
      </c>
      <c r="C6601" t="s">
        <v>9</v>
      </c>
      <c r="D6601">
        <v>4371</v>
      </c>
      <c r="E6601">
        <v>4987.3999999999996</v>
      </c>
      <c r="F6601">
        <v>-616.400000000001</v>
      </c>
      <c r="G6601">
        <v>-0.123591450455147</v>
      </c>
      <c r="H6601" t="s">
        <v>82</v>
      </c>
    </row>
    <row r="6602" spans="1:8" x14ac:dyDescent="0.25">
      <c r="A6602" s="1">
        <v>44348</v>
      </c>
      <c r="B6602" t="s">
        <v>80</v>
      </c>
      <c r="C6602" t="s">
        <v>10</v>
      </c>
      <c r="D6602">
        <v>2957</v>
      </c>
      <c r="E6602">
        <v>3434.2</v>
      </c>
      <c r="F6602">
        <v>-477.2</v>
      </c>
      <c r="G6602">
        <v>-0.13895521518839901</v>
      </c>
      <c r="H6602" t="s">
        <v>82</v>
      </c>
    </row>
    <row r="6603" spans="1:8" x14ac:dyDescent="0.25">
      <c r="A6603" s="1">
        <v>44348</v>
      </c>
      <c r="B6603" t="s">
        <v>80</v>
      </c>
      <c r="C6603" t="s">
        <v>11</v>
      </c>
      <c r="D6603">
        <v>2910</v>
      </c>
      <c r="E6603">
        <v>3377</v>
      </c>
      <c r="F6603">
        <v>-467</v>
      </c>
      <c r="G6603">
        <v>-0.13828842167604399</v>
      </c>
      <c r="H6603" t="s">
        <v>82</v>
      </c>
    </row>
    <row r="6604" spans="1:8" x14ac:dyDescent="0.25">
      <c r="A6604" s="1">
        <v>44348</v>
      </c>
      <c r="B6604" t="s">
        <v>80</v>
      </c>
      <c r="C6604" t="s">
        <v>12</v>
      </c>
      <c r="D6604">
        <v>3075</v>
      </c>
      <c r="E6604">
        <v>3366</v>
      </c>
      <c r="F6604">
        <v>-291</v>
      </c>
      <c r="G6604">
        <v>-8.6452762923351301E-2</v>
      </c>
      <c r="H6604" t="s">
        <v>82</v>
      </c>
    </row>
    <row r="6605" spans="1:8" x14ac:dyDescent="0.25">
      <c r="A6605" s="1">
        <v>44348</v>
      </c>
      <c r="B6605" t="s">
        <v>80</v>
      </c>
      <c r="C6605" t="s">
        <v>13</v>
      </c>
      <c r="D6605">
        <v>6782</v>
      </c>
      <c r="E6605">
        <v>5643</v>
      </c>
      <c r="F6605">
        <v>1139</v>
      </c>
      <c r="G6605">
        <v>0.20184299131667499</v>
      </c>
      <c r="H6605" t="s">
        <v>82</v>
      </c>
    </row>
    <row r="6606" spans="1:8" x14ac:dyDescent="0.25">
      <c r="A6606" s="1">
        <v>44348</v>
      </c>
      <c r="B6606" t="s">
        <v>145</v>
      </c>
      <c r="C6606" t="s">
        <v>9</v>
      </c>
      <c r="D6606">
        <v>195</v>
      </c>
      <c r="E6606">
        <v>214.5</v>
      </c>
      <c r="F6606">
        <v>-19.5</v>
      </c>
      <c r="G6606">
        <v>-9.0909090909090995E-2</v>
      </c>
      <c r="H6606" t="s">
        <v>82</v>
      </c>
    </row>
    <row r="6607" spans="1:8" x14ac:dyDescent="0.25">
      <c r="A6607" s="1">
        <v>44348</v>
      </c>
      <c r="B6607" t="s">
        <v>145</v>
      </c>
      <c r="C6607" t="s">
        <v>10</v>
      </c>
      <c r="D6607">
        <v>197</v>
      </c>
      <c r="E6607">
        <v>167.2</v>
      </c>
      <c r="F6607">
        <v>29.8</v>
      </c>
      <c r="G6607">
        <v>0.17822966507176999</v>
      </c>
      <c r="H6607" t="s">
        <v>82</v>
      </c>
    </row>
    <row r="6608" spans="1:8" x14ac:dyDescent="0.25">
      <c r="A6608" s="1">
        <v>44348</v>
      </c>
      <c r="B6608" t="s">
        <v>145</v>
      </c>
      <c r="C6608" t="s">
        <v>11</v>
      </c>
      <c r="D6608">
        <v>41</v>
      </c>
      <c r="E6608">
        <v>46.2</v>
      </c>
      <c r="F6608">
        <v>-5.2</v>
      </c>
      <c r="G6608">
        <v>-0.112554112554113</v>
      </c>
      <c r="H6608" t="s">
        <v>82</v>
      </c>
    </row>
    <row r="6609" spans="1:8" x14ac:dyDescent="0.25">
      <c r="A6609" s="1">
        <v>44348</v>
      </c>
      <c r="B6609" t="s">
        <v>145</v>
      </c>
      <c r="C6609" t="s">
        <v>12</v>
      </c>
      <c r="D6609">
        <v>21</v>
      </c>
      <c r="E6609">
        <v>27.5</v>
      </c>
      <c r="F6609">
        <v>-6.5</v>
      </c>
      <c r="G6609">
        <v>-0.236363636363636</v>
      </c>
      <c r="H6609" t="s">
        <v>82</v>
      </c>
    </row>
    <row r="6610" spans="1:8" x14ac:dyDescent="0.25">
      <c r="A6610" s="1">
        <v>44348</v>
      </c>
      <c r="B6610" t="s">
        <v>145</v>
      </c>
      <c r="C6610" t="s">
        <v>13</v>
      </c>
      <c r="D6610">
        <v>356</v>
      </c>
      <c r="E6610">
        <v>433.4</v>
      </c>
      <c r="F6610">
        <v>-77.400000000000006</v>
      </c>
      <c r="G6610">
        <v>-0.17858790955237699</v>
      </c>
      <c r="H6610" t="s">
        <v>82</v>
      </c>
    </row>
    <row r="6611" spans="1:8" x14ac:dyDescent="0.25">
      <c r="A6611" s="1">
        <v>44348</v>
      </c>
      <c r="B6611" t="s">
        <v>85</v>
      </c>
      <c r="C6611" t="s">
        <v>9</v>
      </c>
      <c r="D6611">
        <v>993</v>
      </c>
      <c r="E6611">
        <v>1199</v>
      </c>
      <c r="F6611">
        <v>-206</v>
      </c>
      <c r="G6611">
        <v>-0.17180984153461201</v>
      </c>
      <c r="H6611" t="s">
        <v>82</v>
      </c>
    </row>
    <row r="6612" spans="1:8" x14ac:dyDescent="0.25">
      <c r="A6612" s="1">
        <v>44348</v>
      </c>
      <c r="B6612" t="s">
        <v>85</v>
      </c>
      <c r="C6612" t="s">
        <v>10</v>
      </c>
      <c r="D6612">
        <v>1026</v>
      </c>
      <c r="E6612">
        <v>1204.5</v>
      </c>
      <c r="F6612">
        <v>-178.5</v>
      </c>
      <c r="G6612">
        <v>-0.148194271481943</v>
      </c>
      <c r="H6612" t="s">
        <v>82</v>
      </c>
    </row>
    <row r="6613" spans="1:8" x14ac:dyDescent="0.25">
      <c r="A6613" s="1">
        <v>44348</v>
      </c>
      <c r="B6613" t="s">
        <v>85</v>
      </c>
      <c r="C6613" t="s">
        <v>11</v>
      </c>
      <c r="D6613">
        <v>251</v>
      </c>
      <c r="E6613">
        <v>282.7</v>
      </c>
      <c r="F6613">
        <v>-31.7</v>
      </c>
      <c r="G6613">
        <v>-0.112133003183587</v>
      </c>
      <c r="H6613" t="s">
        <v>82</v>
      </c>
    </row>
    <row r="6614" spans="1:8" x14ac:dyDescent="0.25">
      <c r="A6614" s="1">
        <v>44348</v>
      </c>
      <c r="B6614" t="s">
        <v>85</v>
      </c>
      <c r="C6614" t="s">
        <v>12</v>
      </c>
      <c r="D6614">
        <v>111</v>
      </c>
      <c r="E6614">
        <v>102.3</v>
      </c>
      <c r="F6614">
        <v>8.6999999999999904</v>
      </c>
      <c r="G6614">
        <v>8.5043988269794604E-2</v>
      </c>
      <c r="H6614" t="s">
        <v>82</v>
      </c>
    </row>
    <row r="6615" spans="1:8" x14ac:dyDescent="0.25">
      <c r="A6615" s="1">
        <v>44348</v>
      </c>
      <c r="B6615" t="s">
        <v>85</v>
      </c>
      <c r="C6615" t="s">
        <v>13</v>
      </c>
      <c r="D6615">
        <v>1447</v>
      </c>
      <c r="E6615">
        <v>930.6</v>
      </c>
      <c r="F6615">
        <v>516.4</v>
      </c>
      <c r="G6615">
        <v>0.55491081022995903</v>
      </c>
      <c r="H6615" t="s">
        <v>82</v>
      </c>
    </row>
    <row r="6616" spans="1:8" x14ac:dyDescent="0.25">
      <c r="A6616" s="1">
        <v>44348</v>
      </c>
      <c r="B6616" t="s">
        <v>86</v>
      </c>
      <c r="C6616" t="s">
        <v>9</v>
      </c>
      <c r="D6616">
        <v>482</v>
      </c>
      <c r="E6616">
        <v>489.5</v>
      </c>
      <c r="F6616">
        <v>-7.5000000000000604</v>
      </c>
      <c r="G6616">
        <v>-1.53217568947907E-2</v>
      </c>
      <c r="H6616" t="s">
        <v>82</v>
      </c>
    </row>
    <row r="6617" spans="1:8" x14ac:dyDescent="0.25">
      <c r="A6617" s="1">
        <v>44348</v>
      </c>
      <c r="B6617" t="s">
        <v>86</v>
      </c>
      <c r="C6617" t="s">
        <v>10</v>
      </c>
      <c r="D6617">
        <v>571</v>
      </c>
      <c r="E6617">
        <v>698.5</v>
      </c>
      <c r="F6617">
        <v>-127.5</v>
      </c>
      <c r="G6617">
        <v>-0.182534001431639</v>
      </c>
      <c r="H6617" t="s">
        <v>82</v>
      </c>
    </row>
    <row r="6618" spans="1:8" x14ac:dyDescent="0.25">
      <c r="A6618" s="1">
        <v>44348</v>
      </c>
      <c r="B6618" t="s">
        <v>86</v>
      </c>
      <c r="C6618" t="s">
        <v>11</v>
      </c>
      <c r="D6618">
        <v>808</v>
      </c>
      <c r="E6618">
        <v>845.9</v>
      </c>
      <c r="F6618">
        <v>-37.900000000000098</v>
      </c>
      <c r="G6618">
        <v>-4.4804350396028002E-2</v>
      </c>
      <c r="H6618" t="s">
        <v>82</v>
      </c>
    </row>
    <row r="6619" spans="1:8" x14ac:dyDescent="0.25">
      <c r="A6619" s="1">
        <v>44348</v>
      </c>
      <c r="B6619" t="s">
        <v>86</v>
      </c>
      <c r="C6619" t="s">
        <v>12</v>
      </c>
      <c r="D6619">
        <v>447</v>
      </c>
      <c r="E6619">
        <v>475.2</v>
      </c>
      <c r="F6619">
        <v>-28.2</v>
      </c>
      <c r="G6619">
        <v>-5.9343434343434399E-2</v>
      </c>
      <c r="H6619" t="s">
        <v>82</v>
      </c>
    </row>
    <row r="6620" spans="1:8" x14ac:dyDescent="0.25">
      <c r="A6620" s="1">
        <v>44348</v>
      </c>
      <c r="B6620" t="s">
        <v>86</v>
      </c>
      <c r="C6620" t="s">
        <v>13</v>
      </c>
      <c r="D6620">
        <v>905</v>
      </c>
      <c r="E6620">
        <v>590.70000000000005</v>
      </c>
      <c r="F6620">
        <v>314.3</v>
      </c>
      <c r="G6620">
        <v>0.53208058235991196</v>
      </c>
      <c r="H6620" t="s">
        <v>82</v>
      </c>
    </row>
    <row r="6621" spans="1:8" x14ac:dyDescent="0.25">
      <c r="A6621" s="1">
        <v>44348</v>
      </c>
      <c r="B6621" t="s">
        <v>88</v>
      </c>
      <c r="C6621" t="s">
        <v>9</v>
      </c>
      <c r="D6621">
        <v>361</v>
      </c>
      <c r="E6621">
        <v>508.2</v>
      </c>
      <c r="F6621">
        <v>-147.19999999999999</v>
      </c>
      <c r="G6621">
        <v>-0.28964974419519901</v>
      </c>
      <c r="H6621" t="s">
        <v>82</v>
      </c>
    </row>
    <row r="6622" spans="1:8" x14ac:dyDescent="0.25">
      <c r="A6622" s="1">
        <v>44348</v>
      </c>
      <c r="B6622" t="s">
        <v>88</v>
      </c>
      <c r="C6622" t="s">
        <v>10</v>
      </c>
      <c r="D6622">
        <v>41</v>
      </c>
      <c r="E6622">
        <v>62.7</v>
      </c>
      <c r="F6622">
        <v>-21.7</v>
      </c>
      <c r="G6622">
        <v>-0.34609250398724101</v>
      </c>
      <c r="H6622" t="s">
        <v>82</v>
      </c>
    </row>
    <row r="6623" spans="1:8" x14ac:dyDescent="0.25">
      <c r="A6623" s="1">
        <v>44348</v>
      </c>
      <c r="B6623" t="s">
        <v>88</v>
      </c>
      <c r="C6623" t="s">
        <v>11</v>
      </c>
      <c r="D6623">
        <v>106</v>
      </c>
      <c r="E6623">
        <v>165</v>
      </c>
      <c r="F6623">
        <v>-59</v>
      </c>
      <c r="G6623">
        <v>-0.35757575757575799</v>
      </c>
      <c r="H6623" t="s">
        <v>82</v>
      </c>
    </row>
    <row r="6624" spans="1:8" x14ac:dyDescent="0.25">
      <c r="A6624" s="1">
        <v>44348</v>
      </c>
      <c r="B6624" t="s">
        <v>88</v>
      </c>
      <c r="C6624" t="s">
        <v>12</v>
      </c>
      <c r="D6624">
        <v>71</v>
      </c>
      <c r="E6624">
        <v>102.3</v>
      </c>
      <c r="F6624">
        <v>-31.3</v>
      </c>
      <c r="G6624">
        <v>-0.30596285434995102</v>
      </c>
      <c r="H6624" t="s">
        <v>82</v>
      </c>
    </row>
    <row r="6625" spans="1:8" x14ac:dyDescent="0.25">
      <c r="A6625" s="1">
        <v>44348</v>
      </c>
      <c r="B6625" t="s">
        <v>88</v>
      </c>
      <c r="C6625" t="s">
        <v>13</v>
      </c>
      <c r="D6625">
        <v>523</v>
      </c>
      <c r="E6625">
        <v>308</v>
      </c>
      <c r="F6625">
        <v>215</v>
      </c>
      <c r="G6625">
        <v>0.69805194805194803</v>
      </c>
      <c r="H6625" t="s">
        <v>82</v>
      </c>
    </row>
    <row r="6626" spans="1:8" x14ac:dyDescent="0.25">
      <c r="A6626" s="1">
        <v>44348</v>
      </c>
      <c r="B6626" t="s">
        <v>89</v>
      </c>
      <c r="C6626" t="s">
        <v>9</v>
      </c>
      <c r="D6626">
        <v>51</v>
      </c>
      <c r="E6626">
        <v>99</v>
      </c>
      <c r="F6626">
        <v>-48</v>
      </c>
      <c r="G6626">
        <v>-0.48484848484848497</v>
      </c>
      <c r="H6626" t="s">
        <v>82</v>
      </c>
    </row>
    <row r="6627" spans="1:8" x14ac:dyDescent="0.25">
      <c r="A6627" s="1">
        <v>44348</v>
      </c>
      <c r="B6627" t="s">
        <v>89</v>
      </c>
      <c r="C6627" t="s">
        <v>10</v>
      </c>
      <c r="D6627">
        <v>63</v>
      </c>
      <c r="E6627">
        <v>69.3</v>
      </c>
      <c r="F6627">
        <v>-6.3000000000000096</v>
      </c>
      <c r="G6627">
        <v>-9.0909090909091106E-2</v>
      </c>
      <c r="H6627" t="s">
        <v>82</v>
      </c>
    </row>
    <row r="6628" spans="1:8" x14ac:dyDescent="0.25">
      <c r="A6628" s="1">
        <v>44348</v>
      </c>
      <c r="B6628" t="s">
        <v>89</v>
      </c>
      <c r="C6628" t="s">
        <v>11</v>
      </c>
      <c r="D6628">
        <v>72</v>
      </c>
      <c r="E6628">
        <v>92.4</v>
      </c>
      <c r="F6628">
        <v>-20.399999999999999</v>
      </c>
      <c r="G6628">
        <v>-0.22077922077922099</v>
      </c>
      <c r="H6628" t="s">
        <v>82</v>
      </c>
    </row>
    <row r="6629" spans="1:8" x14ac:dyDescent="0.25">
      <c r="A6629" s="1">
        <v>44348</v>
      </c>
      <c r="B6629" t="s">
        <v>89</v>
      </c>
      <c r="C6629" t="s">
        <v>12</v>
      </c>
      <c r="D6629">
        <v>140</v>
      </c>
      <c r="E6629">
        <v>212.3</v>
      </c>
      <c r="F6629">
        <v>-72.3</v>
      </c>
      <c r="G6629">
        <v>-0.34055581723975498</v>
      </c>
      <c r="H6629" t="s">
        <v>82</v>
      </c>
    </row>
    <row r="6630" spans="1:8" x14ac:dyDescent="0.25">
      <c r="A6630" s="1">
        <v>44348</v>
      </c>
      <c r="B6630" t="s">
        <v>89</v>
      </c>
      <c r="C6630" t="s">
        <v>13</v>
      </c>
      <c r="D6630">
        <v>660</v>
      </c>
      <c r="E6630">
        <v>551.1</v>
      </c>
      <c r="F6630">
        <v>108.9</v>
      </c>
      <c r="G6630">
        <v>0.19760479041916201</v>
      </c>
      <c r="H6630" t="s">
        <v>82</v>
      </c>
    </row>
    <row r="6631" spans="1:8" x14ac:dyDescent="0.25">
      <c r="A6631" s="1">
        <v>44348</v>
      </c>
      <c r="B6631" t="s">
        <v>147</v>
      </c>
      <c r="C6631" t="s">
        <v>9</v>
      </c>
      <c r="D6631">
        <v>8</v>
      </c>
      <c r="E6631">
        <v>13.2</v>
      </c>
      <c r="F6631">
        <v>-5.2</v>
      </c>
      <c r="G6631">
        <v>-0.39393939393939398</v>
      </c>
      <c r="H6631" t="s">
        <v>82</v>
      </c>
    </row>
    <row r="6632" spans="1:8" x14ac:dyDescent="0.25">
      <c r="A6632" s="1">
        <v>44348</v>
      </c>
      <c r="B6632" t="s">
        <v>147</v>
      </c>
      <c r="C6632" t="s">
        <v>10</v>
      </c>
      <c r="D6632">
        <v>21</v>
      </c>
      <c r="E6632">
        <v>25.3</v>
      </c>
      <c r="F6632">
        <v>-4.3</v>
      </c>
      <c r="G6632">
        <v>-0.1699604743083</v>
      </c>
      <c r="H6632" t="s">
        <v>82</v>
      </c>
    </row>
    <row r="6633" spans="1:8" x14ac:dyDescent="0.25">
      <c r="A6633" s="1">
        <v>44348</v>
      </c>
      <c r="B6633" t="s">
        <v>147</v>
      </c>
      <c r="C6633" t="s">
        <v>11</v>
      </c>
      <c r="D6633">
        <v>11</v>
      </c>
      <c r="E6633">
        <v>14.3</v>
      </c>
      <c r="F6633">
        <v>-3.3</v>
      </c>
      <c r="G6633">
        <v>-0.230769230769231</v>
      </c>
      <c r="H6633" t="s">
        <v>82</v>
      </c>
    </row>
    <row r="6634" spans="1:8" x14ac:dyDescent="0.25">
      <c r="A6634" s="1">
        <v>44348</v>
      </c>
      <c r="B6634" t="s">
        <v>147</v>
      </c>
      <c r="C6634" t="s">
        <v>12</v>
      </c>
      <c r="D6634">
        <v>24</v>
      </c>
      <c r="E6634">
        <v>28.6</v>
      </c>
      <c r="F6634">
        <v>-4.5999999999999996</v>
      </c>
      <c r="G6634">
        <v>-0.160839160839161</v>
      </c>
      <c r="H6634" t="s">
        <v>82</v>
      </c>
    </row>
    <row r="6635" spans="1:8" x14ac:dyDescent="0.25">
      <c r="A6635" s="1">
        <v>44348</v>
      </c>
      <c r="B6635" t="s">
        <v>147</v>
      </c>
      <c r="C6635" t="s">
        <v>13</v>
      </c>
      <c r="D6635">
        <v>92</v>
      </c>
      <c r="E6635">
        <v>64.900000000000006</v>
      </c>
      <c r="F6635">
        <v>27.1</v>
      </c>
      <c r="G6635">
        <v>0.41756548536209498</v>
      </c>
      <c r="H6635" t="s">
        <v>82</v>
      </c>
    </row>
    <row r="6636" spans="1:8" x14ac:dyDescent="0.25">
      <c r="A6636" s="1">
        <v>44348</v>
      </c>
      <c r="B6636" t="s">
        <v>148</v>
      </c>
      <c r="C6636" t="s">
        <v>9</v>
      </c>
      <c r="D6636">
        <v>201</v>
      </c>
      <c r="E6636">
        <v>234.3</v>
      </c>
      <c r="F6636">
        <v>-33.299999999999997</v>
      </c>
      <c r="G6636">
        <v>-0.14212548015364901</v>
      </c>
      <c r="H6636" t="s">
        <v>82</v>
      </c>
    </row>
    <row r="6637" spans="1:8" x14ac:dyDescent="0.25">
      <c r="A6637" s="1">
        <v>44348</v>
      </c>
      <c r="B6637" t="s">
        <v>148</v>
      </c>
      <c r="C6637" t="s">
        <v>10</v>
      </c>
      <c r="D6637">
        <v>30</v>
      </c>
      <c r="E6637">
        <v>40.700000000000003</v>
      </c>
      <c r="F6637">
        <v>-10.7</v>
      </c>
      <c r="G6637">
        <v>-0.26289926289926302</v>
      </c>
      <c r="H6637" t="s">
        <v>82</v>
      </c>
    </row>
    <row r="6638" spans="1:8" x14ac:dyDescent="0.25">
      <c r="A6638" s="1">
        <v>44348</v>
      </c>
      <c r="B6638" t="s">
        <v>148</v>
      </c>
      <c r="C6638" t="s">
        <v>11</v>
      </c>
      <c r="D6638">
        <v>95</v>
      </c>
      <c r="E6638">
        <v>137.5</v>
      </c>
      <c r="F6638">
        <v>-42.5</v>
      </c>
      <c r="G6638">
        <v>-0.30909090909090903</v>
      </c>
      <c r="H6638" t="s">
        <v>82</v>
      </c>
    </row>
    <row r="6639" spans="1:8" x14ac:dyDescent="0.25">
      <c r="A6639" s="1">
        <v>44348</v>
      </c>
      <c r="B6639" t="s">
        <v>148</v>
      </c>
      <c r="C6639" t="s">
        <v>12</v>
      </c>
      <c r="D6639">
        <v>61</v>
      </c>
      <c r="E6639">
        <v>69.3</v>
      </c>
      <c r="F6639">
        <v>-8.3000000000000096</v>
      </c>
      <c r="G6639">
        <v>-0.11976911976912</v>
      </c>
      <c r="H6639" t="s">
        <v>82</v>
      </c>
    </row>
    <row r="6640" spans="1:8" x14ac:dyDescent="0.25">
      <c r="A6640" s="1">
        <v>44348</v>
      </c>
      <c r="B6640" t="s">
        <v>148</v>
      </c>
      <c r="C6640" t="s">
        <v>13</v>
      </c>
      <c r="D6640">
        <v>370</v>
      </c>
      <c r="E6640">
        <v>292.60000000000002</v>
      </c>
      <c r="F6640">
        <v>77.400000000000006</v>
      </c>
      <c r="G6640">
        <v>0.264524948735475</v>
      </c>
      <c r="H6640" t="s">
        <v>82</v>
      </c>
    </row>
    <row r="6641" spans="1:8" x14ac:dyDescent="0.25">
      <c r="A6641" s="1">
        <v>44348</v>
      </c>
      <c r="B6641" t="s">
        <v>91</v>
      </c>
      <c r="C6641" t="s">
        <v>9</v>
      </c>
      <c r="D6641">
        <v>638</v>
      </c>
      <c r="E6641">
        <v>621.5</v>
      </c>
      <c r="F6641">
        <v>16.5</v>
      </c>
      <c r="G6641">
        <v>2.6548672566371698E-2</v>
      </c>
      <c r="H6641" t="s">
        <v>82</v>
      </c>
    </row>
    <row r="6642" spans="1:8" x14ac:dyDescent="0.25">
      <c r="A6642" s="1">
        <v>44348</v>
      </c>
      <c r="B6642" t="s">
        <v>91</v>
      </c>
      <c r="C6642" t="s">
        <v>10</v>
      </c>
      <c r="D6642">
        <v>204</v>
      </c>
      <c r="E6642">
        <v>253</v>
      </c>
      <c r="F6642">
        <v>-49</v>
      </c>
      <c r="G6642">
        <v>-0.19367588932806301</v>
      </c>
      <c r="H6642" t="s">
        <v>82</v>
      </c>
    </row>
    <row r="6643" spans="1:8" x14ac:dyDescent="0.25">
      <c r="A6643" s="1">
        <v>44348</v>
      </c>
      <c r="B6643" t="s">
        <v>91</v>
      </c>
      <c r="C6643" t="s">
        <v>11</v>
      </c>
      <c r="D6643">
        <v>622</v>
      </c>
      <c r="E6643">
        <v>673.2</v>
      </c>
      <c r="F6643">
        <v>-51.2</v>
      </c>
      <c r="G6643">
        <v>-7.6054664289958496E-2</v>
      </c>
      <c r="H6643" t="s">
        <v>82</v>
      </c>
    </row>
    <row r="6644" spans="1:8" x14ac:dyDescent="0.25">
      <c r="A6644" s="1">
        <v>44348</v>
      </c>
      <c r="B6644" t="s">
        <v>91</v>
      </c>
      <c r="C6644" t="s">
        <v>12</v>
      </c>
      <c r="D6644">
        <v>1279</v>
      </c>
      <c r="E6644">
        <v>1362.9</v>
      </c>
      <c r="F6644">
        <v>-83.900000000000105</v>
      </c>
      <c r="G6644">
        <v>-6.1559909017536198E-2</v>
      </c>
      <c r="H6644" t="s">
        <v>82</v>
      </c>
    </row>
    <row r="6645" spans="1:8" x14ac:dyDescent="0.25">
      <c r="A6645" s="1">
        <v>44348</v>
      </c>
      <c r="B6645" t="s">
        <v>91</v>
      </c>
      <c r="C6645" t="s">
        <v>13</v>
      </c>
      <c r="D6645">
        <v>425</v>
      </c>
      <c r="E6645">
        <v>414.7</v>
      </c>
      <c r="F6645">
        <v>10.3</v>
      </c>
      <c r="G6645">
        <v>2.4837231733783299E-2</v>
      </c>
      <c r="H6645" t="s">
        <v>82</v>
      </c>
    </row>
    <row r="6646" spans="1:8" x14ac:dyDescent="0.25">
      <c r="A6646" s="1">
        <v>44348</v>
      </c>
      <c r="B6646" t="s">
        <v>92</v>
      </c>
      <c r="C6646" t="s">
        <v>9</v>
      </c>
      <c r="D6646">
        <v>589</v>
      </c>
      <c r="E6646">
        <v>589.6</v>
      </c>
      <c r="F6646">
        <v>-0.60000000000002296</v>
      </c>
      <c r="G6646">
        <v>-1.0176390773406099E-3</v>
      </c>
      <c r="H6646" t="s">
        <v>82</v>
      </c>
    </row>
    <row r="6647" spans="1:8" x14ac:dyDescent="0.25">
      <c r="A6647" s="1">
        <v>44348</v>
      </c>
      <c r="B6647" t="s">
        <v>92</v>
      </c>
      <c r="C6647" t="s">
        <v>10</v>
      </c>
      <c r="D6647">
        <v>301</v>
      </c>
      <c r="E6647">
        <v>266.2</v>
      </c>
      <c r="F6647">
        <v>34.799999999999997</v>
      </c>
      <c r="G6647">
        <v>0.13072877535687399</v>
      </c>
      <c r="H6647" t="s">
        <v>82</v>
      </c>
    </row>
    <row r="6648" spans="1:8" x14ac:dyDescent="0.25">
      <c r="A6648" s="1">
        <v>44348</v>
      </c>
      <c r="B6648" t="s">
        <v>92</v>
      </c>
      <c r="C6648" t="s">
        <v>11</v>
      </c>
      <c r="D6648">
        <v>18</v>
      </c>
      <c r="E6648">
        <v>44</v>
      </c>
      <c r="F6648">
        <v>-26</v>
      </c>
      <c r="G6648">
        <v>-0.59090909090909105</v>
      </c>
      <c r="H6648" t="s">
        <v>82</v>
      </c>
    </row>
    <row r="6649" spans="1:8" x14ac:dyDescent="0.25">
      <c r="A6649" s="1">
        <v>44348</v>
      </c>
      <c r="B6649" t="s">
        <v>92</v>
      </c>
      <c r="C6649" t="s">
        <v>12</v>
      </c>
      <c r="D6649">
        <v>16</v>
      </c>
      <c r="E6649">
        <v>18.7</v>
      </c>
      <c r="F6649">
        <v>-2.7</v>
      </c>
      <c r="G6649">
        <v>-0.14438502673796799</v>
      </c>
      <c r="H6649" t="s">
        <v>82</v>
      </c>
    </row>
    <row r="6650" spans="1:8" x14ac:dyDescent="0.25">
      <c r="A6650" s="1">
        <v>44348</v>
      </c>
      <c r="B6650" t="s">
        <v>92</v>
      </c>
      <c r="C6650" t="s">
        <v>13</v>
      </c>
      <c r="D6650">
        <v>323</v>
      </c>
      <c r="E6650">
        <v>357.5</v>
      </c>
      <c r="F6650">
        <v>-34.500000000000099</v>
      </c>
      <c r="G6650">
        <v>-9.65034965034966E-2</v>
      </c>
      <c r="H6650" t="s">
        <v>82</v>
      </c>
    </row>
    <row r="6651" spans="1:8" x14ac:dyDescent="0.25">
      <c r="A6651" s="1">
        <v>44348</v>
      </c>
      <c r="B6651" t="s">
        <v>155</v>
      </c>
      <c r="C6651" t="s">
        <v>9</v>
      </c>
      <c r="D6651">
        <v>35</v>
      </c>
      <c r="E6651">
        <v>79.2</v>
      </c>
      <c r="F6651">
        <v>-44.2</v>
      </c>
      <c r="G6651">
        <v>-0.55808080808080796</v>
      </c>
      <c r="H6651" t="s">
        <v>82</v>
      </c>
    </row>
    <row r="6652" spans="1:8" x14ac:dyDescent="0.25">
      <c r="A6652" s="1">
        <v>44348</v>
      </c>
      <c r="B6652" t="s">
        <v>155</v>
      </c>
      <c r="C6652" t="s">
        <v>10</v>
      </c>
      <c r="D6652">
        <v>41</v>
      </c>
      <c r="E6652">
        <v>41.8</v>
      </c>
      <c r="F6652">
        <v>-0.80000000000000404</v>
      </c>
      <c r="G6652">
        <v>-1.9138755980861299E-2</v>
      </c>
      <c r="H6652" t="s">
        <v>82</v>
      </c>
    </row>
    <row r="6653" spans="1:8" x14ac:dyDescent="0.25">
      <c r="A6653" s="1">
        <v>44348</v>
      </c>
      <c r="B6653" t="s">
        <v>155</v>
      </c>
      <c r="C6653" t="s">
        <v>11</v>
      </c>
      <c r="D6653">
        <v>56</v>
      </c>
      <c r="E6653">
        <v>73.7</v>
      </c>
      <c r="F6653">
        <v>-17.7</v>
      </c>
      <c r="G6653">
        <v>-0.24016282225237501</v>
      </c>
      <c r="H6653" t="s">
        <v>82</v>
      </c>
    </row>
    <row r="6654" spans="1:8" x14ac:dyDescent="0.25">
      <c r="A6654" s="1">
        <v>44348</v>
      </c>
      <c r="B6654" t="s">
        <v>155</v>
      </c>
      <c r="C6654" t="s">
        <v>12</v>
      </c>
      <c r="D6654">
        <v>105</v>
      </c>
      <c r="E6654">
        <v>173.8</v>
      </c>
      <c r="F6654">
        <v>-68.8</v>
      </c>
      <c r="G6654">
        <v>-0.39585730724971202</v>
      </c>
      <c r="H6654" t="s">
        <v>82</v>
      </c>
    </row>
    <row r="6655" spans="1:8" x14ac:dyDescent="0.25">
      <c r="A6655" s="1">
        <v>44348</v>
      </c>
      <c r="B6655" t="s">
        <v>155</v>
      </c>
      <c r="C6655" t="s">
        <v>13</v>
      </c>
      <c r="D6655">
        <v>496</v>
      </c>
      <c r="E6655">
        <v>440</v>
      </c>
      <c r="F6655">
        <v>55.999999999999901</v>
      </c>
      <c r="G6655">
        <v>0.12727272727272701</v>
      </c>
      <c r="H6655" t="s">
        <v>82</v>
      </c>
    </row>
    <row r="6656" spans="1:8" x14ac:dyDescent="0.25">
      <c r="A6656" s="1">
        <v>44348</v>
      </c>
      <c r="B6656" t="s">
        <v>156</v>
      </c>
      <c r="C6656" t="s">
        <v>9</v>
      </c>
      <c r="D6656">
        <v>14</v>
      </c>
      <c r="E6656">
        <v>31.9</v>
      </c>
      <c r="F6656">
        <v>-17.899999999999999</v>
      </c>
      <c r="G6656">
        <v>-0.56112852664576796</v>
      </c>
      <c r="H6656" t="s">
        <v>82</v>
      </c>
    </row>
    <row r="6657" spans="1:8" x14ac:dyDescent="0.25">
      <c r="A6657" s="1">
        <v>44348</v>
      </c>
      <c r="B6657" t="s">
        <v>156</v>
      </c>
      <c r="C6657" t="s">
        <v>10</v>
      </c>
      <c r="D6657">
        <v>94</v>
      </c>
      <c r="E6657">
        <v>115.5</v>
      </c>
      <c r="F6657">
        <v>-21.5</v>
      </c>
      <c r="G6657">
        <v>-0.18614718614718601</v>
      </c>
      <c r="H6657" t="s">
        <v>82</v>
      </c>
    </row>
    <row r="6658" spans="1:8" x14ac:dyDescent="0.25">
      <c r="A6658" s="1">
        <v>44348</v>
      </c>
      <c r="B6658" t="s">
        <v>156</v>
      </c>
      <c r="C6658" t="s">
        <v>11</v>
      </c>
      <c r="D6658">
        <v>146</v>
      </c>
      <c r="E6658">
        <v>145.19999999999999</v>
      </c>
      <c r="F6658">
        <v>0.79999999999998295</v>
      </c>
      <c r="G6658">
        <v>5.50964187327812E-3</v>
      </c>
      <c r="H6658" t="s">
        <v>82</v>
      </c>
    </row>
    <row r="6659" spans="1:8" x14ac:dyDescent="0.25">
      <c r="A6659" s="1">
        <v>44348</v>
      </c>
      <c r="B6659" t="s">
        <v>156</v>
      </c>
      <c r="C6659" t="s">
        <v>12</v>
      </c>
      <c r="D6659">
        <v>204</v>
      </c>
      <c r="E6659">
        <v>232.1</v>
      </c>
      <c r="F6659">
        <v>-28.1</v>
      </c>
      <c r="G6659">
        <v>-0.121068504954761</v>
      </c>
      <c r="H6659" t="s">
        <v>82</v>
      </c>
    </row>
    <row r="6660" spans="1:8" x14ac:dyDescent="0.25">
      <c r="A6660" s="1">
        <v>44348</v>
      </c>
      <c r="B6660" t="s">
        <v>156</v>
      </c>
      <c r="C6660" t="s">
        <v>13</v>
      </c>
      <c r="D6660">
        <v>209</v>
      </c>
      <c r="E6660">
        <v>201.3</v>
      </c>
      <c r="F6660">
        <v>7.6999999999999904</v>
      </c>
      <c r="G6660">
        <v>3.8251366120218497E-2</v>
      </c>
      <c r="H6660" t="s">
        <v>82</v>
      </c>
    </row>
    <row r="6661" spans="1:8" x14ac:dyDescent="0.25">
      <c r="A6661" s="1">
        <v>44348</v>
      </c>
      <c r="B6661" t="s">
        <v>93</v>
      </c>
      <c r="C6661" t="s">
        <v>9</v>
      </c>
      <c r="D6661">
        <v>29</v>
      </c>
      <c r="E6661">
        <v>56.1</v>
      </c>
      <c r="F6661">
        <v>-27.1</v>
      </c>
      <c r="G6661">
        <v>-0.48306595365418897</v>
      </c>
      <c r="H6661" t="s">
        <v>82</v>
      </c>
    </row>
    <row r="6662" spans="1:8" x14ac:dyDescent="0.25">
      <c r="A6662" s="1">
        <v>44348</v>
      </c>
      <c r="B6662" t="s">
        <v>93</v>
      </c>
      <c r="C6662" t="s">
        <v>10</v>
      </c>
      <c r="D6662">
        <v>134</v>
      </c>
      <c r="E6662">
        <v>179.3</v>
      </c>
      <c r="F6662">
        <v>-45.3</v>
      </c>
      <c r="G6662">
        <v>-0.25264919129949798</v>
      </c>
      <c r="H6662" t="s">
        <v>82</v>
      </c>
    </row>
    <row r="6663" spans="1:8" x14ac:dyDescent="0.25">
      <c r="A6663" s="1">
        <v>44348</v>
      </c>
      <c r="B6663" t="s">
        <v>93</v>
      </c>
      <c r="C6663" t="s">
        <v>11</v>
      </c>
      <c r="D6663">
        <v>176</v>
      </c>
      <c r="E6663">
        <v>178.2</v>
      </c>
      <c r="F6663">
        <v>-2.2000000000000202</v>
      </c>
      <c r="G6663">
        <v>-1.23456790123458E-2</v>
      </c>
      <c r="H6663" t="s">
        <v>82</v>
      </c>
    </row>
    <row r="6664" spans="1:8" x14ac:dyDescent="0.25">
      <c r="A6664" s="1">
        <v>44348</v>
      </c>
      <c r="B6664" t="s">
        <v>93</v>
      </c>
      <c r="C6664" t="s">
        <v>12</v>
      </c>
      <c r="D6664">
        <v>289</v>
      </c>
      <c r="E6664">
        <v>334.4</v>
      </c>
      <c r="F6664">
        <v>-45.4</v>
      </c>
      <c r="G6664">
        <v>-0.13576555023923501</v>
      </c>
      <c r="H6664" t="s">
        <v>82</v>
      </c>
    </row>
    <row r="6665" spans="1:8" x14ac:dyDescent="0.25">
      <c r="A6665" s="1">
        <v>44348</v>
      </c>
      <c r="B6665" t="s">
        <v>93</v>
      </c>
      <c r="C6665" t="s">
        <v>13</v>
      </c>
      <c r="D6665">
        <v>360</v>
      </c>
      <c r="E6665">
        <v>363</v>
      </c>
      <c r="F6665">
        <v>-3.00000000000006</v>
      </c>
      <c r="G6665">
        <v>-8.26446280991751E-3</v>
      </c>
      <c r="H6665" t="s">
        <v>82</v>
      </c>
    </row>
    <row r="6666" spans="1:8" x14ac:dyDescent="0.25">
      <c r="A6666" s="1">
        <v>44348</v>
      </c>
      <c r="B6666" t="s">
        <v>157</v>
      </c>
      <c r="C6666" t="s">
        <v>9</v>
      </c>
      <c r="D6666">
        <v>63</v>
      </c>
      <c r="E6666">
        <v>95.7</v>
      </c>
      <c r="F6666">
        <v>-32.700000000000003</v>
      </c>
      <c r="G6666">
        <v>-0.34169278996865199</v>
      </c>
      <c r="H6666" t="s">
        <v>82</v>
      </c>
    </row>
    <row r="6667" spans="1:8" x14ac:dyDescent="0.25">
      <c r="A6667" s="1">
        <v>44348</v>
      </c>
      <c r="B6667" t="s">
        <v>157</v>
      </c>
      <c r="C6667" t="s">
        <v>10</v>
      </c>
      <c r="D6667">
        <v>15</v>
      </c>
      <c r="E6667">
        <v>19.8</v>
      </c>
      <c r="F6667">
        <v>-4.8</v>
      </c>
      <c r="G6667">
        <v>-0.24242424242424199</v>
      </c>
      <c r="H6667" t="s">
        <v>82</v>
      </c>
    </row>
    <row r="6668" spans="1:8" x14ac:dyDescent="0.25">
      <c r="A6668" s="1">
        <v>44348</v>
      </c>
      <c r="B6668" t="s">
        <v>157</v>
      </c>
      <c r="C6668" t="s">
        <v>11</v>
      </c>
      <c r="D6668">
        <v>57</v>
      </c>
      <c r="E6668">
        <v>100.1</v>
      </c>
      <c r="F6668">
        <v>-43.1</v>
      </c>
      <c r="G6668">
        <v>-0.43056943056943098</v>
      </c>
      <c r="H6668" t="s">
        <v>82</v>
      </c>
    </row>
    <row r="6669" spans="1:8" x14ac:dyDescent="0.25">
      <c r="A6669" s="1">
        <v>44348</v>
      </c>
      <c r="B6669" t="s">
        <v>157</v>
      </c>
      <c r="C6669" t="s">
        <v>12</v>
      </c>
      <c r="D6669">
        <v>39</v>
      </c>
      <c r="E6669">
        <v>70.400000000000006</v>
      </c>
      <c r="F6669">
        <v>-31.4</v>
      </c>
      <c r="G6669">
        <v>-0.44602272727272702</v>
      </c>
      <c r="H6669" t="s">
        <v>82</v>
      </c>
    </row>
    <row r="6670" spans="1:8" x14ac:dyDescent="0.25">
      <c r="A6670" s="1">
        <v>44348</v>
      </c>
      <c r="B6670" t="s">
        <v>157</v>
      </c>
      <c r="C6670" t="s">
        <v>13</v>
      </c>
      <c r="D6670">
        <v>221</v>
      </c>
      <c r="E6670">
        <v>174.9</v>
      </c>
      <c r="F6670">
        <v>46.1</v>
      </c>
      <c r="G6670">
        <v>0.26357918810748998</v>
      </c>
      <c r="H6670" t="s">
        <v>82</v>
      </c>
    </row>
    <row r="6671" spans="1:8" x14ac:dyDescent="0.25">
      <c r="A6671" s="1">
        <v>44348</v>
      </c>
      <c r="B6671" t="s">
        <v>158</v>
      </c>
      <c r="C6671" t="s">
        <v>9</v>
      </c>
      <c r="D6671">
        <v>57</v>
      </c>
      <c r="E6671">
        <v>42.9</v>
      </c>
      <c r="F6671">
        <v>14.1</v>
      </c>
      <c r="G6671">
        <v>0.32867132867132798</v>
      </c>
      <c r="H6671" t="s">
        <v>82</v>
      </c>
    </row>
    <row r="6672" spans="1:8" x14ac:dyDescent="0.25">
      <c r="A6672" s="1">
        <v>44348</v>
      </c>
      <c r="B6672" t="s">
        <v>158</v>
      </c>
      <c r="C6672" t="s">
        <v>10</v>
      </c>
      <c r="D6672">
        <v>53</v>
      </c>
      <c r="E6672">
        <v>49.5</v>
      </c>
      <c r="F6672">
        <v>3.4999999999999898</v>
      </c>
      <c r="G6672">
        <v>7.0707070707070593E-2</v>
      </c>
      <c r="H6672" t="s">
        <v>82</v>
      </c>
    </row>
    <row r="6673" spans="1:8" x14ac:dyDescent="0.25">
      <c r="A6673" s="1">
        <v>44348</v>
      </c>
      <c r="B6673" t="s">
        <v>158</v>
      </c>
      <c r="C6673" t="s">
        <v>11</v>
      </c>
      <c r="D6673">
        <v>63</v>
      </c>
      <c r="E6673">
        <v>64.900000000000006</v>
      </c>
      <c r="F6673">
        <v>-1.9000000000000099</v>
      </c>
      <c r="G6673">
        <v>-2.9275808936825999E-2</v>
      </c>
      <c r="H6673" t="s">
        <v>82</v>
      </c>
    </row>
    <row r="6674" spans="1:8" x14ac:dyDescent="0.25">
      <c r="A6674" s="1">
        <v>44348</v>
      </c>
      <c r="B6674" t="s">
        <v>158</v>
      </c>
      <c r="C6674" t="s">
        <v>12</v>
      </c>
      <c r="D6674">
        <v>218</v>
      </c>
      <c r="E6674">
        <v>212.3</v>
      </c>
      <c r="F6674">
        <v>5.6999999999999904</v>
      </c>
      <c r="G6674">
        <v>2.6848798869524199E-2</v>
      </c>
      <c r="H6674" t="s">
        <v>82</v>
      </c>
    </row>
    <row r="6675" spans="1:8" x14ac:dyDescent="0.25">
      <c r="A6675" s="1">
        <v>44348</v>
      </c>
      <c r="B6675" t="s">
        <v>158</v>
      </c>
      <c r="C6675" t="s">
        <v>13</v>
      </c>
      <c r="D6675">
        <v>287</v>
      </c>
      <c r="E6675">
        <v>339.9</v>
      </c>
      <c r="F6675">
        <v>-52.9</v>
      </c>
      <c r="G6675">
        <v>-0.155634010002942</v>
      </c>
      <c r="H6675" t="s">
        <v>82</v>
      </c>
    </row>
    <row r="6676" spans="1:8" x14ac:dyDescent="0.25">
      <c r="A6676" s="1">
        <v>44348</v>
      </c>
      <c r="B6676" t="s">
        <v>94</v>
      </c>
      <c r="C6676" t="s">
        <v>9</v>
      </c>
      <c r="D6676">
        <v>775</v>
      </c>
      <c r="E6676">
        <v>932.8</v>
      </c>
      <c r="F6676">
        <v>-157.80000000000001</v>
      </c>
      <c r="G6676">
        <v>-0.169168096054889</v>
      </c>
      <c r="H6676" t="s">
        <v>82</v>
      </c>
    </row>
    <row r="6677" spans="1:8" x14ac:dyDescent="0.25">
      <c r="A6677" s="1">
        <v>44348</v>
      </c>
      <c r="B6677" t="s">
        <v>94</v>
      </c>
      <c r="C6677" t="s">
        <v>10</v>
      </c>
      <c r="D6677">
        <v>337</v>
      </c>
      <c r="E6677">
        <v>443.3</v>
      </c>
      <c r="F6677">
        <v>-106.3</v>
      </c>
      <c r="G6677">
        <v>-0.23979246559891701</v>
      </c>
      <c r="H6677" t="s">
        <v>82</v>
      </c>
    </row>
    <row r="6678" spans="1:8" x14ac:dyDescent="0.25">
      <c r="A6678" s="1">
        <v>44348</v>
      </c>
      <c r="B6678" t="s">
        <v>94</v>
      </c>
      <c r="C6678" t="s">
        <v>11</v>
      </c>
      <c r="D6678">
        <v>658</v>
      </c>
      <c r="E6678">
        <v>847</v>
      </c>
      <c r="F6678">
        <v>-189</v>
      </c>
      <c r="G6678">
        <v>-0.22314049586776899</v>
      </c>
      <c r="H6678" t="s">
        <v>82</v>
      </c>
    </row>
    <row r="6679" spans="1:8" x14ac:dyDescent="0.25">
      <c r="A6679" s="1">
        <v>44348</v>
      </c>
      <c r="B6679" t="s">
        <v>94</v>
      </c>
      <c r="C6679" t="s">
        <v>12</v>
      </c>
      <c r="D6679">
        <v>422</v>
      </c>
      <c r="E6679">
        <v>448.8</v>
      </c>
      <c r="F6679">
        <v>-26.8</v>
      </c>
      <c r="G6679">
        <v>-5.9714795008912698E-2</v>
      </c>
      <c r="H6679" t="s">
        <v>82</v>
      </c>
    </row>
    <row r="6680" spans="1:8" x14ac:dyDescent="0.25">
      <c r="A6680" s="1">
        <v>44348</v>
      </c>
      <c r="B6680" t="s">
        <v>94</v>
      </c>
      <c r="C6680" t="s">
        <v>13</v>
      </c>
      <c r="D6680">
        <v>1126</v>
      </c>
      <c r="E6680">
        <v>1061.5</v>
      </c>
      <c r="F6680">
        <v>64.5</v>
      </c>
      <c r="G6680">
        <v>6.07630711257654E-2</v>
      </c>
      <c r="H6680" t="s">
        <v>82</v>
      </c>
    </row>
    <row r="6681" spans="1:8" x14ac:dyDescent="0.25">
      <c r="A6681" s="1">
        <v>44348</v>
      </c>
      <c r="B6681" t="s">
        <v>159</v>
      </c>
      <c r="C6681" t="s">
        <v>9</v>
      </c>
      <c r="D6681">
        <v>15</v>
      </c>
      <c r="E6681">
        <v>24.2</v>
      </c>
      <c r="F6681">
        <v>-9.1999999999999993</v>
      </c>
      <c r="G6681">
        <v>-0.38016528925619802</v>
      </c>
      <c r="H6681" t="s">
        <v>82</v>
      </c>
    </row>
    <row r="6682" spans="1:8" x14ac:dyDescent="0.25">
      <c r="A6682" s="1">
        <v>44348</v>
      </c>
      <c r="B6682" t="s">
        <v>159</v>
      </c>
      <c r="C6682" t="s">
        <v>10</v>
      </c>
      <c r="D6682">
        <v>40</v>
      </c>
      <c r="E6682">
        <v>63.8</v>
      </c>
      <c r="F6682">
        <v>-23.8</v>
      </c>
      <c r="G6682">
        <v>-0.37304075235109702</v>
      </c>
      <c r="H6682" t="s">
        <v>82</v>
      </c>
    </row>
    <row r="6683" spans="1:8" x14ac:dyDescent="0.25">
      <c r="A6683" s="1">
        <v>44348</v>
      </c>
      <c r="B6683" t="s">
        <v>159</v>
      </c>
      <c r="C6683" t="s">
        <v>11</v>
      </c>
      <c r="D6683">
        <v>30</v>
      </c>
      <c r="E6683">
        <v>33</v>
      </c>
      <c r="F6683">
        <v>-3</v>
      </c>
      <c r="G6683">
        <v>-9.0909090909090898E-2</v>
      </c>
      <c r="H6683" t="s">
        <v>82</v>
      </c>
    </row>
    <row r="6684" spans="1:8" x14ac:dyDescent="0.25">
      <c r="A6684" s="1">
        <v>44348</v>
      </c>
      <c r="B6684" t="s">
        <v>159</v>
      </c>
      <c r="C6684" t="s">
        <v>12</v>
      </c>
      <c r="D6684">
        <v>85</v>
      </c>
      <c r="E6684">
        <v>102.3</v>
      </c>
      <c r="F6684">
        <v>-17.3</v>
      </c>
      <c r="G6684">
        <v>-0.16911045943304001</v>
      </c>
      <c r="H6684" t="s">
        <v>82</v>
      </c>
    </row>
    <row r="6685" spans="1:8" x14ac:dyDescent="0.25">
      <c r="A6685" s="1">
        <v>44348</v>
      </c>
      <c r="B6685" t="s">
        <v>159</v>
      </c>
      <c r="C6685" t="s">
        <v>13</v>
      </c>
      <c r="D6685">
        <v>151</v>
      </c>
      <c r="E6685">
        <v>161.69999999999999</v>
      </c>
      <c r="F6685">
        <v>-10.7</v>
      </c>
      <c r="G6685">
        <v>-6.6171923314780598E-2</v>
      </c>
      <c r="H6685" t="s">
        <v>82</v>
      </c>
    </row>
    <row r="6686" spans="1:8" x14ac:dyDescent="0.25">
      <c r="A6686" s="1">
        <v>44348</v>
      </c>
      <c r="B6686" t="s">
        <v>95</v>
      </c>
      <c r="C6686" t="s">
        <v>9</v>
      </c>
      <c r="D6686">
        <v>57</v>
      </c>
      <c r="E6686">
        <v>42.9</v>
      </c>
      <c r="F6686">
        <v>14.1</v>
      </c>
      <c r="G6686">
        <v>0.32867132867132798</v>
      </c>
      <c r="H6686" t="s">
        <v>82</v>
      </c>
    </row>
    <row r="6687" spans="1:8" x14ac:dyDescent="0.25">
      <c r="A6687" s="1">
        <v>44348</v>
      </c>
      <c r="B6687" t="s">
        <v>95</v>
      </c>
      <c r="C6687" t="s">
        <v>10</v>
      </c>
      <c r="D6687">
        <v>53</v>
      </c>
      <c r="E6687">
        <v>49.5</v>
      </c>
      <c r="F6687">
        <v>3.4999999999999898</v>
      </c>
      <c r="G6687">
        <v>7.0707070707070593E-2</v>
      </c>
      <c r="H6687" t="s">
        <v>82</v>
      </c>
    </row>
    <row r="6688" spans="1:8" x14ac:dyDescent="0.25">
      <c r="A6688" s="1">
        <v>44348</v>
      </c>
      <c r="B6688" t="s">
        <v>95</v>
      </c>
      <c r="C6688" t="s">
        <v>11</v>
      </c>
      <c r="D6688">
        <v>63</v>
      </c>
      <c r="E6688">
        <v>64.900000000000006</v>
      </c>
      <c r="F6688">
        <v>-1.9000000000000099</v>
      </c>
      <c r="G6688">
        <v>-2.9275808936825999E-2</v>
      </c>
      <c r="H6688" t="s">
        <v>82</v>
      </c>
    </row>
    <row r="6689" spans="1:8" x14ac:dyDescent="0.25">
      <c r="A6689" s="1">
        <v>44348</v>
      </c>
      <c r="B6689" t="s">
        <v>95</v>
      </c>
      <c r="C6689" t="s">
        <v>12</v>
      </c>
      <c r="D6689">
        <v>218</v>
      </c>
      <c r="E6689">
        <v>212.3</v>
      </c>
      <c r="F6689">
        <v>5.6999999999999904</v>
      </c>
      <c r="G6689">
        <v>2.6848798869524199E-2</v>
      </c>
      <c r="H6689" t="s">
        <v>82</v>
      </c>
    </row>
    <row r="6690" spans="1:8" x14ac:dyDescent="0.25">
      <c r="A6690" s="1">
        <v>44348</v>
      </c>
      <c r="B6690" t="s">
        <v>95</v>
      </c>
      <c r="C6690" t="s">
        <v>13</v>
      </c>
      <c r="D6690">
        <v>287</v>
      </c>
      <c r="E6690">
        <v>339.9</v>
      </c>
      <c r="F6690">
        <v>-52.9</v>
      </c>
      <c r="G6690">
        <v>-0.155634010002942</v>
      </c>
      <c r="H6690" t="s">
        <v>82</v>
      </c>
    </row>
    <row r="6691" spans="1:8" x14ac:dyDescent="0.25">
      <c r="A6691" s="1">
        <v>44348</v>
      </c>
      <c r="B6691" t="s">
        <v>96</v>
      </c>
      <c r="C6691" t="s">
        <v>9</v>
      </c>
      <c r="D6691">
        <v>396</v>
      </c>
      <c r="E6691">
        <v>448.8</v>
      </c>
      <c r="F6691">
        <v>-52.8</v>
      </c>
      <c r="G6691">
        <v>-0.11764705882352899</v>
      </c>
      <c r="H6691" t="s">
        <v>82</v>
      </c>
    </row>
    <row r="6692" spans="1:8" x14ac:dyDescent="0.25">
      <c r="A6692" s="1">
        <v>44348</v>
      </c>
      <c r="B6692" t="s">
        <v>96</v>
      </c>
      <c r="C6692" t="s">
        <v>10</v>
      </c>
      <c r="D6692">
        <v>227</v>
      </c>
      <c r="E6692">
        <v>207.9</v>
      </c>
      <c r="F6692">
        <v>19.100000000000001</v>
      </c>
      <c r="G6692">
        <v>9.1871091871091798E-2</v>
      </c>
      <c r="H6692" t="s">
        <v>82</v>
      </c>
    </row>
    <row r="6693" spans="1:8" x14ac:dyDescent="0.25">
      <c r="A6693" s="1">
        <v>44348</v>
      </c>
      <c r="B6693" t="s">
        <v>96</v>
      </c>
      <c r="C6693" t="s">
        <v>11</v>
      </c>
      <c r="D6693">
        <v>136</v>
      </c>
      <c r="E6693">
        <v>183.7</v>
      </c>
      <c r="F6693">
        <v>-47.7</v>
      </c>
      <c r="G6693">
        <v>-0.259662493195427</v>
      </c>
      <c r="H6693" t="s">
        <v>82</v>
      </c>
    </row>
    <row r="6694" spans="1:8" x14ac:dyDescent="0.25">
      <c r="A6694" s="1">
        <v>44348</v>
      </c>
      <c r="B6694" t="s">
        <v>96</v>
      </c>
      <c r="C6694" t="s">
        <v>12</v>
      </c>
      <c r="D6694">
        <v>82</v>
      </c>
      <c r="E6694">
        <v>96.8</v>
      </c>
      <c r="F6694">
        <v>-14.8</v>
      </c>
      <c r="G6694">
        <v>-0.15289256198347101</v>
      </c>
      <c r="H6694" t="s">
        <v>82</v>
      </c>
    </row>
    <row r="6695" spans="1:8" x14ac:dyDescent="0.25">
      <c r="A6695" s="1">
        <v>44348</v>
      </c>
      <c r="B6695" t="s">
        <v>96</v>
      </c>
      <c r="C6695" t="s">
        <v>13</v>
      </c>
      <c r="D6695">
        <v>726</v>
      </c>
      <c r="E6695">
        <v>726</v>
      </c>
      <c r="F6695">
        <v>-1.13686837721616E-13</v>
      </c>
      <c r="G6695">
        <v>-1.56593440387901E-16</v>
      </c>
      <c r="H6695" t="s">
        <v>82</v>
      </c>
    </row>
    <row r="6696" spans="1:8" x14ac:dyDescent="0.25">
      <c r="A6696" s="1">
        <v>44348</v>
      </c>
      <c r="B6696" t="s">
        <v>161</v>
      </c>
      <c r="C6696" t="s">
        <v>9</v>
      </c>
      <c r="D6696">
        <v>298</v>
      </c>
      <c r="E6696">
        <v>412.5</v>
      </c>
      <c r="F6696">
        <v>-114.5</v>
      </c>
      <c r="G6696">
        <v>-0.27757575757575798</v>
      </c>
      <c r="H6696" t="s">
        <v>82</v>
      </c>
    </row>
    <row r="6697" spans="1:8" x14ac:dyDescent="0.25">
      <c r="A6697" s="1">
        <v>44348</v>
      </c>
      <c r="B6697" t="s">
        <v>161</v>
      </c>
      <c r="C6697" t="s">
        <v>10</v>
      </c>
      <c r="D6697">
        <v>26</v>
      </c>
      <c r="E6697">
        <v>42.9</v>
      </c>
      <c r="F6697">
        <v>-16.899999999999999</v>
      </c>
      <c r="G6697">
        <v>-0.39393939393939398</v>
      </c>
      <c r="H6697" t="s">
        <v>82</v>
      </c>
    </row>
    <row r="6698" spans="1:8" x14ac:dyDescent="0.25">
      <c r="A6698" s="1">
        <v>44348</v>
      </c>
      <c r="B6698" t="s">
        <v>161</v>
      </c>
      <c r="C6698" t="s">
        <v>11</v>
      </c>
      <c r="D6698">
        <v>49</v>
      </c>
      <c r="E6698">
        <v>64.900000000000006</v>
      </c>
      <c r="F6698">
        <v>-15.9</v>
      </c>
      <c r="G6698">
        <v>-0.24499229583975399</v>
      </c>
      <c r="H6698" t="s">
        <v>82</v>
      </c>
    </row>
    <row r="6699" spans="1:8" x14ac:dyDescent="0.25">
      <c r="A6699" s="1">
        <v>44348</v>
      </c>
      <c r="B6699" t="s">
        <v>161</v>
      </c>
      <c r="C6699" t="s">
        <v>12</v>
      </c>
      <c r="D6699">
        <v>32</v>
      </c>
      <c r="E6699">
        <v>31.9</v>
      </c>
      <c r="F6699">
        <v>9.9999999999997896E-2</v>
      </c>
      <c r="G6699">
        <v>3.1347962382444498E-3</v>
      </c>
      <c r="H6699" t="s">
        <v>82</v>
      </c>
    </row>
    <row r="6700" spans="1:8" x14ac:dyDescent="0.25">
      <c r="A6700" s="1">
        <v>44348</v>
      </c>
      <c r="B6700" t="s">
        <v>161</v>
      </c>
      <c r="C6700" t="s">
        <v>13</v>
      </c>
      <c r="D6700">
        <v>302</v>
      </c>
      <c r="E6700">
        <v>133.1</v>
      </c>
      <c r="F6700">
        <v>168.9</v>
      </c>
      <c r="G6700">
        <v>1.26897069872276</v>
      </c>
      <c r="H6700" t="s">
        <v>82</v>
      </c>
    </row>
    <row r="6701" spans="1:8" x14ac:dyDescent="0.25">
      <c r="A6701" s="1">
        <v>44378</v>
      </c>
      <c r="B6701" t="s">
        <v>80</v>
      </c>
      <c r="C6701" t="s">
        <v>9</v>
      </c>
      <c r="D6701">
        <v>3799</v>
      </c>
      <c r="E6701">
        <v>4840.95652173913</v>
      </c>
      <c r="F6701">
        <v>-1041.95652173913</v>
      </c>
      <c r="G6701">
        <v>-0.21523773598462401</v>
      </c>
      <c r="H6701" t="s">
        <v>82</v>
      </c>
    </row>
    <row r="6702" spans="1:8" x14ac:dyDescent="0.25">
      <c r="A6702" s="1">
        <v>44378</v>
      </c>
      <c r="B6702" t="s">
        <v>80</v>
      </c>
      <c r="C6702" t="s">
        <v>10</v>
      </c>
      <c r="D6702">
        <v>2478</v>
      </c>
      <c r="E6702">
        <v>3341.1304347826099</v>
      </c>
      <c r="F6702">
        <v>-863.13043478260897</v>
      </c>
      <c r="G6702">
        <v>-0.25833485152122398</v>
      </c>
      <c r="H6702" t="s">
        <v>82</v>
      </c>
    </row>
    <row r="6703" spans="1:8" x14ac:dyDescent="0.25">
      <c r="A6703" s="1">
        <v>44378</v>
      </c>
      <c r="B6703" t="s">
        <v>80</v>
      </c>
      <c r="C6703" t="s">
        <v>11</v>
      </c>
      <c r="D6703">
        <v>2275</v>
      </c>
      <c r="E6703">
        <v>3179.47826086957</v>
      </c>
      <c r="F6703">
        <v>-904.47826086956502</v>
      </c>
      <c r="G6703">
        <v>-0.28447379936549599</v>
      </c>
      <c r="H6703" t="s">
        <v>82</v>
      </c>
    </row>
    <row r="6704" spans="1:8" x14ac:dyDescent="0.25">
      <c r="A6704" s="1">
        <v>44378</v>
      </c>
      <c r="B6704" t="s">
        <v>80</v>
      </c>
      <c r="C6704" t="s">
        <v>12</v>
      </c>
      <c r="D6704">
        <v>2569</v>
      </c>
      <c r="E6704">
        <v>3235.9130434782601</v>
      </c>
      <c r="F6704">
        <v>-666.91304347826099</v>
      </c>
      <c r="G6704">
        <v>-0.20609733157767399</v>
      </c>
      <c r="H6704" t="s">
        <v>82</v>
      </c>
    </row>
    <row r="6705" spans="1:8" x14ac:dyDescent="0.25">
      <c r="A6705" s="1">
        <v>44378</v>
      </c>
      <c r="B6705" t="s">
        <v>80</v>
      </c>
      <c r="C6705" t="s">
        <v>13</v>
      </c>
      <c r="D6705">
        <v>7144</v>
      </c>
      <c r="E6705">
        <v>5638.6956521739103</v>
      </c>
      <c r="F6705">
        <v>1505.30434782609</v>
      </c>
      <c r="G6705">
        <v>0.266959673066543</v>
      </c>
      <c r="H6705" t="s">
        <v>82</v>
      </c>
    </row>
    <row r="6706" spans="1:8" x14ac:dyDescent="0.25">
      <c r="A6706" s="1">
        <v>44378</v>
      </c>
      <c r="B6706" t="s">
        <v>145</v>
      </c>
      <c r="C6706" t="s">
        <v>9</v>
      </c>
      <c r="D6706">
        <v>156</v>
      </c>
      <c r="E6706">
        <v>195.130434782609</v>
      </c>
      <c r="F6706">
        <v>-39.130434782608702</v>
      </c>
      <c r="G6706">
        <v>-0.20053475935828899</v>
      </c>
      <c r="H6706" t="s">
        <v>82</v>
      </c>
    </row>
    <row r="6707" spans="1:8" x14ac:dyDescent="0.25">
      <c r="A6707" s="1">
        <v>44378</v>
      </c>
      <c r="B6707" t="s">
        <v>145</v>
      </c>
      <c r="C6707" t="s">
        <v>10</v>
      </c>
      <c r="D6707">
        <v>154</v>
      </c>
      <c r="E6707">
        <v>140.60869565217399</v>
      </c>
      <c r="F6707">
        <v>13.3913043478261</v>
      </c>
      <c r="G6707">
        <v>9.5238095238095302E-2</v>
      </c>
      <c r="H6707" t="s">
        <v>82</v>
      </c>
    </row>
    <row r="6708" spans="1:8" x14ac:dyDescent="0.25">
      <c r="A6708" s="1">
        <v>44378</v>
      </c>
      <c r="B6708" t="s">
        <v>145</v>
      </c>
      <c r="C6708" t="s">
        <v>11</v>
      </c>
      <c r="D6708">
        <v>26</v>
      </c>
      <c r="E6708">
        <v>44</v>
      </c>
      <c r="F6708">
        <v>-18</v>
      </c>
      <c r="G6708">
        <v>-0.40909090909090901</v>
      </c>
      <c r="H6708" t="s">
        <v>82</v>
      </c>
    </row>
    <row r="6709" spans="1:8" x14ac:dyDescent="0.25">
      <c r="A6709" s="1">
        <v>44378</v>
      </c>
      <c r="B6709" t="s">
        <v>145</v>
      </c>
      <c r="C6709" t="s">
        <v>12</v>
      </c>
      <c r="D6709">
        <v>17</v>
      </c>
      <c r="E6709">
        <v>21.043478260869598</v>
      </c>
      <c r="F6709">
        <v>-4.0434782608695699</v>
      </c>
      <c r="G6709">
        <v>-0.19214876033057901</v>
      </c>
      <c r="H6709" t="s">
        <v>82</v>
      </c>
    </row>
    <row r="6710" spans="1:8" x14ac:dyDescent="0.25">
      <c r="A6710" s="1">
        <v>44378</v>
      </c>
      <c r="B6710" t="s">
        <v>145</v>
      </c>
      <c r="C6710" t="s">
        <v>13</v>
      </c>
      <c r="D6710">
        <v>301</v>
      </c>
      <c r="E6710">
        <v>459.13043478260897</v>
      </c>
      <c r="F6710">
        <v>-158.130434782609</v>
      </c>
      <c r="G6710">
        <v>-0.34441287878787902</v>
      </c>
      <c r="H6710" t="s">
        <v>82</v>
      </c>
    </row>
    <row r="6711" spans="1:8" x14ac:dyDescent="0.25">
      <c r="A6711" s="1">
        <v>44378</v>
      </c>
      <c r="B6711" t="s">
        <v>85</v>
      </c>
      <c r="C6711" t="s">
        <v>9</v>
      </c>
      <c r="D6711">
        <v>784</v>
      </c>
      <c r="E6711">
        <v>1233.9130434782601</v>
      </c>
      <c r="F6711">
        <v>-449.91304347826099</v>
      </c>
      <c r="G6711">
        <v>-0.36462297392530002</v>
      </c>
      <c r="H6711" t="s">
        <v>82</v>
      </c>
    </row>
    <row r="6712" spans="1:8" x14ac:dyDescent="0.25">
      <c r="A6712" s="1">
        <v>44378</v>
      </c>
      <c r="B6712" t="s">
        <v>85</v>
      </c>
      <c r="C6712" t="s">
        <v>10</v>
      </c>
      <c r="D6712">
        <v>791</v>
      </c>
      <c r="E6712">
        <v>1223.3913043478301</v>
      </c>
      <c r="F6712">
        <v>-432.39130434782601</v>
      </c>
      <c r="G6712">
        <v>-0.35343663373374101</v>
      </c>
      <c r="H6712" t="s">
        <v>82</v>
      </c>
    </row>
    <row r="6713" spans="1:8" x14ac:dyDescent="0.25">
      <c r="A6713" s="1">
        <v>44378</v>
      </c>
      <c r="B6713" t="s">
        <v>85</v>
      </c>
      <c r="C6713" t="s">
        <v>11</v>
      </c>
      <c r="D6713">
        <v>139</v>
      </c>
      <c r="E6713">
        <v>273.56521739130397</v>
      </c>
      <c r="F6713">
        <v>-134.565217391304</v>
      </c>
      <c r="G6713">
        <v>-0.49189446916719598</v>
      </c>
      <c r="H6713" t="s">
        <v>82</v>
      </c>
    </row>
    <row r="6714" spans="1:8" x14ac:dyDescent="0.25">
      <c r="A6714" s="1">
        <v>44378</v>
      </c>
      <c r="B6714" t="s">
        <v>85</v>
      </c>
      <c r="C6714" t="s">
        <v>12</v>
      </c>
      <c r="D6714">
        <v>85</v>
      </c>
      <c r="E6714">
        <v>86.086956521739097</v>
      </c>
      <c r="F6714">
        <v>-1.0869565217391399</v>
      </c>
      <c r="G6714">
        <v>-1.2626262626262701E-2</v>
      </c>
      <c r="H6714" t="s">
        <v>82</v>
      </c>
    </row>
    <row r="6715" spans="1:8" x14ac:dyDescent="0.25">
      <c r="A6715" s="1">
        <v>44378</v>
      </c>
      <c r="B6715" t="s">
        <v>85</v>
      </c>
      <c r="C6715" t="s">
        <v>13</v>
      </c>
      <c r="D6715">
        <v>1683</v>
      </c>
      <c r="E6715">
        <v>956.52173913043498</v>
      </c>
      <c r="F6715">
        <v>726.47826086956502</v>
      </c>
      <c r="G6715">
        <v>0.75949999999999995</v>
      </c>
      <c r="H6715" t="s">
        <v>82</v>
      </c>
    </row>
    <row r="6716" spans="1:8" x14ac:dyDescent="0.25">
      <c r="A6716" s="1">
        <v>44378</v>
      </c>
      <c r="B6716" t="s">
        <v>86</v>
      </c>
      <c r="C6716" t="s">
        <v>9</v>
      </c>
      <c r="D6716">
        <v>431</v>
      </c>
      <c r="E6716">
        <v>496.43478260869603</v>
      </c>
      <c r="F6716">
        <v>-65.434782608695699</v>
      </c>
      <c r="G6716">
        <v>-0.13180942371693799</v>
      </c>
      <c r="H6716" t="s">
        <v>82</v>
      </c>
    </row>
    <row r="6717" spans="1:8" x14ac:dyDescent="0.25">
      <c r="A6717" s="1">
        <v>44378</v>
      </c>
      <c r="B6717" t="s">
        <v>86</v>
      </c>
      <c r="C6717" t="s">
        <v>10</v>
      </c>
      <c r="D6717">
        <v>453</v>
      </c>
      <c r="E6717">
        <v>681.04347826086996</v>
      </c>
      <c r="F6717">
        <v>-228.04347826086999</v>
      </c>
      <c r="G6717">
        <v>-0.334844228804903</v>
      </c>
      <c r="H6717" t="s">
        <v>82</v>
      </c>
    </row>
    <row r="6718" spans="1:8" x14ac:dyDescent="0.25">
      <c r="A6718" s="1">
        <v>44378</v>
      </c>
      <c r="B6718" t="s">
        <v>86</v>
      </c>
      <c r="C6718" t="s">
        <v>11</v>
      </c>
      <c r="D6718">
        <v>644</v>
      </c>
      <c r="E6718">
        <v>781.47826086956502</v>
      </c>
      <c r="F6718">
        <v>-137.47826086956499</v>
      </c>
      <c r="G6718">
        <v>-0.17592077445198601</v>
      </c>
      <c r="H6718" t="s">
        <v>82</v>
      </c>
    </row>
    <row r="6719" spans="1:8" x14ac:dyDescent="0.25">
      <c r="A6719" s="1">
        <v>44378</v>
      </c>
      <c r="B6719" t="s">
        <v>86</v>
      </c>
      <c r="C6719" t="s">
        <v>12</v>
      </c>
      <c r="D6719">
        <v>357</v>
      </c>
      <c r="E6719">
        <v>491.65217391304299</v>
      </c>
      <c r="F6719">
        <v>-134.65217391304299</v>
      </c>
      <c r="G6719">
        <v>-0.27387690130880799</v>
      </c>
      <c r="H6719" t="s">
        <v>82</v>
      </c>
    </row>
    <row r="6720" spans="1:8" x14ac:dyDescent="0.25">
      <c r="A6720" s="1">
        <v>44378</v>
      </c>
      <c r="B6720" t="s">
        <v>86</v>
      </c>
      <c r="C6720" t="s">
        <v>13</v>
      </c>
      <c r="D6720">
        <v>1060</v>
      </c>
      <c r="E6720">
        <v>534.695652173913</v>
      </c>
      <c r="F6720">
        <v>525.304347826087</v>
      </c>
      <c r="G6720">
        <v>0.98243616848268001</v>
      </c>
      <c r="H6720" t="s">
        <v>82</v>
      </c>
    </row>
    <row r="6721" spans="1:8" x14ac:dyDescent="0.25">
      <c r="A6721" s="1">
        <v>44378</v>
      </c>
      <c r="B6721" t="s">
        <v>88</v>
      </c>
      <c r="C6721" t="s">
        <v>9</v>
      </c>
      <c r="D6721">
        <v>274</v>
      </c>
      <c r="E6721">
        <v>466.78260869565202</v>
      </c>
      <c r="F6721">
        <v>-192.78260869565199</v>
      </c>
      <c r="G6721">
        <v>-0.41300298062593099</v>
      </c>
      <c r="H6721" t="s">
        <v>82</v>
      </c>
    </row>
    <row r="6722" spans="1:8" x14ac:dyDescent="0.25">
      <c r="A6722" s="1">
        <v>44378</v>
      </c>
      <c r="B6722" t="s">
        <v>88</v>
      </c>
      <c r="C6722" t="s">
        <v>10</v>
      </c>
      <c r="D6722">
        <v>27</v>
      </c>
      <c r="E6722">
        <v>57.3913043478261</v>
      </c>
      <c r="F6722">
        <v>-30.3913043478261</v>
      </c>
      <c r="G6722">
        <v>-0.52954545454545499</v>
      </c>
      <c r="H6722" t="s">
        <v>82</v>
      </c>
    </row>
    <row r="6723" spans="1:8" x14ac:dyDescent="0.25">
      <c r="A6723" s="1">
        <v>44378</v>
      </c>
      <c r="B6723" t="s">
        <v>88</v>
      </c>
      <c r="C6723" t="s">
        <v>11</v>
      </c>
      <c r="D6723">
        <v>80</v>
      </c>
      <c r="E6723">
        <v>177.91304347826099</v>
      </c>
      <c r="F6723">
        <v>-97.913043478260903</v>
      </c>
      <c r="G6723">
        <v>-0.55034213098729201</v>
      </c>
      <c r="H6723" t="s">
        <v>82</v>
      </c>
    </row>
    <row r="6724" spans="1:8" x14ac:dyDescent="0.25">
      <c r="A6724" s="1">
        <v>44378</v>
      </c>
      <c r="B6724" t="s">
        <v>88</v>
      </c>
      <c r="C6724" t="s">
        <v>12</v>
      </c>
      <c r="D6724">
        <v>64</v>
      </c>
      <c r="E6724">
        <v>97.565217391304301</v>
      </c>
      <c r="F6724">
        <v>-33.565217391304301</v>
      </c>
      <c r="G6724">
        <v>-0.34402852049910898</v>
      </c>
      <c r="H6724" t="s">
        <v>82</v>
      </c>
    </row>
    <row r="6725" spans="1:8" x14ac:dyDescent="0.25">
      <c r="A6725" s="1">
        <v>44378</v>
      </c>
      <c r="B6725" t="s">
        <v>88</v>
      </c>
      <c r="C6725" t="s">
        <v>13</v>
      </c>
      <c r="D6725">
        <v>576</v>
      </c>
      <c r="E6725">
        <v>296.52173913043498</v>
      </c>
      <c r="F6725">
        <v>279.47826086956502</v>
      </c>
      <c r="G6725">
        <v>0.94252199413489701</v>
      </c>
      <c r="H6725" t="s">
        <v>82</v>
      </c>
    </row>
    <row r="6726" spans="1:8" x14ac:dyDescent="0.25">
      <c r="A6726" s="1">
        <v>44378</v>
      </c>
      <c r="B6726" t="s">
        <v>89</v>
      </c>
      <c r="C6726" t="s">
        <v>9</v>
      </c>
      <c r="D6726">
        <v>41</v>
      </c>
      <c r="E6726">
        <v>79.391304347826093</v>
      </c>
      <c r="F6726">
        <v>-38.3913043478261</v>
      </c>
      <c r="G6726">
        <v>-0.48357064622124901</v>
      </c>
      <c r="H6726" t="s">
        <v>82</v>
      </c>
    </row>
    <row r="6727" spans="1:8" x14ac:dyDescent="0.25">
      <c r="A6727" s="1">
        <v>44378</v>
      </c>
      <c r="B6727" t="s">
        <v>89</v>
      </c>
      <c r="C6727" t="s">
        <v>10</v>
      </c>
      <c r="D6727">
        <v>55</v>
      </c>
      <c r="E6727">
        <v>81.304347826086996</v>
      </c>
      <c r="F6727">
        <v>-26.304347826087</v>
      </c>
      <c r="G6727">
        <v>-0.32352941176470601</v>
      </c>
      <c r="H6727" t="s">
        <v>82</v>
      </c>
    </row>
    <row r="6728" spans="1:8" x14ac:dyDescent="0.25">
      <c r="A6728" s="1">
        <v>44378</v>
      </c>
      <c r="B6728" t="s">
        <v>89</v>
      </c>
      <c r="C6728" t="s">
        <v>11</v>
      </c>
      <c r="D6728">
        <v>48</v>
      </c>
      <c r="E6728">
        <v>98.521739130434796</v>
      </c>
      <c r="F6728">
        <v>-50.521739130434803</v>
      </c>
      <c r="G6728">
        <v>-0.51279788172992102</v>
      </c>
      <c r="H6728" t="s">
        <v>82</v>
      </c>
    </row>
    <row r="6729" spans="1:8" x14ac:dyDescent="0.25">
      <c r="A6729" s="1">
        <v>44378</v>
      </c>
      <c r="B6729" t="s">
        <v>89</v>
      </c>
      <c r="C6729" t="s">
        <v>12</v>
      </c>
      <c r="D6729">
        <v>118</v>
      </c>
      <c r="E6729">
        <v>211.39130434782601</v>
      </c>
      <c r="F6729">
        <v>-93.391304347826093</v>
      </c>
      <c r="G6729">
        <v>-0.44179350061702999</v>
      </c>
      <c r="H6729" t="s">
        <v>82</v>
      </c>
    </row>
    <row r="6730" spans="1:8" x14ac:dyDescent="0.25">
      <c r="A6730" s="1">
        <v>44378</v>
      </c>
      <c r="B6730" t="s">
        <v>89</v>
      </c>
      <c r="C6730" t="s">
        <v>13</v>
      </c>
      <c r="D6730">
        <v>591</v>
      </c>
      <c r="E6730">
        <v>591.13043478260897</v>
      </c>
      <c r="F6730">
        <v>-0.130434782608745</v>
      </c>
      <c r="G6730">
        <v>-2.2065313327457599E-4</v>
      </c>
      <c r="H6730" t="s">
        <v>82</v>
      </c>
    </row>
    <row r="6731" spans="1:8" x14ac:dyDescent="0.25">
      <c r="A6731" s="1">
        <v>44378</v>
      </c>
      <c r="B6731" t="s">
        <v>147</v>
      </c>
      <c r="C6731" t="s">
        <v>9</v>
      </c>
      <c r="D6731">
        <v>5</v>
      </c>
      <c r="E6731">
        <v>8.6086956521739104</v>
      </c>
      <c r="F6731">
        <v>-3.60869565217391</v>
      </c>
      <c r="G6731">
        <v>-0.419191919191919</v>
      </c>
      <c r="H6731" t="s">
        <v>82</v>
      </c>
    </row>
    <row r="6732" spans="1:8" x14ac:dyDescent="0.25">
      <c r="A6732" s="1">
        <v>44378</v>
      </c>
      <c r="B6732" t="s">
        <v>147</v>
      </c>
      <c r="C6732" t="s">
        <v>10</v>
      </c>
      <c r="D6732">
        <v>17</v>
      </c>
      <c r="E6732">
        <v>29.652173913043502</v>
      </c>
      <c r="F6732">
        <v>-12.6521739130435</v>
      </c>
      <c r="G6732">
        <v>-0.426686217008798</v>
      </c>
      <c r="H6732" t="s">
        <v>82</v>
      </c>
    </row>
    <row r="6733" spans="1:8" x14ac:dyDescent="0.25">
      <c r="A6733" s="1">
        <v>44378</v>
      </c>
      <c r="B6733" t="s">
        <v>147</v>
      </c>
      <c r="C6733" t="s">
        <v>11</v>
      </c>
      <c r="D6733">
        <v>11</v>
      </c>
      <c r="E6733">
        <v>24.869565217391301</v>
      </c>
      <c r="F6733">
        <v>-13.869565217391299</v>
      </c>
      <c r="G6733">
        <v>-0.55769230769230804</v>
      </c>
      <c r="H6733" t="s">
        <v>82</v>
      </c>
    </row>
    <row r="6734" spans="1:8" x14ac:dyDescent="0.25">
      <c r="A6734" s="1">
        <v>44378</v>
      </c>
      <c r="B6734" t="s">
        <v>147</v>
      </c>
      <c r="C6734" t="s">
        <v>12</v>
      </c>
      <c r="D6734">
        <v>18</v>
      </c>
      <c r="E6734">
        <v>15.304347826087</v>
      </c>
      <c r="F6734">
        <v>2.6956521739130399</v>
      </c>
      <c r="G6734">
        <v>0.17613636363636401</v>
      </c>
      <c r="H6734" t="s">
        <v>82</v>
      </c>
    </row>
    <row r="6735" spans="1:8" x14ac:dyDescent="0.25">
      <c r="A6735" s="1">
        <v>44378</v>
      </c>
      <c r="B6735" t="s">
        <v>147</v>
      </c>
      <c r="C6735" t="s">
        <v>13</v>
      </c>
      <c r="D6735">
        <v>81</v>
      </c>
      <c r="E6735">
        <v>71.739130434782595</v>
      </c>
      <c r="F6735">
        <v>9.2608695652173907</v>
      </c>
      <c r="G6735">
        <v>0.12909090909090901</v>
      </c>
      <c r="H6735" t="s">
        <v>82</v>
      </c>
    </row>
    <row r="6736" spans="1:8" x14ac:dyDescent="0.25">
      <c r="A6736" s="1">
        <v>44378</v>
      </c>
      <c r="B6736" t="s">
        <v>148</v>
      </c>
      <c r="C6736" t="s">
        <v>9</v>
      </c>
      <c r="D6736">
        <v>124</v>
      </c>
      <c r="E6736">
        <v>216.173913043478</v>
      </c>
      <c r="F6736">
        <v>-92.173913043478294</v>
      </c>
      <c r="G6736">
        <v>-0.42638777152051499</v>
      </c>
      <c r="H6736" t="s">
        <v>82</v>
      </c>
    </row>
    <row r="6737" spans="1:8" x14ac:dyDescent="0.25">
      <c r="A6737" s="1">
        <v>44378</v>
      </c>
      <c r="B6737" t="s">
        <v>148</v>
      </c>
      <c r="C6737" t="s">
        <v>10</v>
      </c>
      <c r="D6737">
        <v>28</v>
      </c>
      <c r="E6737">
        <v>43.043478260869598</v>
      </c>
      <c r="F6737">
        <v>-15.0434782608696</v>
      </c>
      <c r="G6737">
        <v>-0.34949494949495002</v>
      </c>
      <c r="H6737" t="s">
        <v>82</v>
      </c>
    </row>
    <row r="6738" spans="1:8" x14ac:dyDescent="0.25">
      <c r="A6738" s="1">
        <v>44378</v>
      </c>
      <c r="B6738" t="s">
        <v>148</v>
      </c>
      <c r="C6738" t="s">
        <v>11</v>
      </c>
      <c r="D6738">
        <v>79</v>
      </c>
      <c r="E6738">
        <v>112.869565217391</v>
      </c>
      <c r="F6738">
        <v>-33.869565217391298</v>
      </c>
      <c r="G6738">
        <v>-0.30007704160246501</v>
      </c>
      <c r="H6738" t="s">
        <v>82</v>
      </c>
    </row>
    <row r="6739" spans="1:8" x14ac:dyDescent="0.25">
      <c r="A6739" s="1">
        <v>44378</v>
      </c>
      <c r="B6739" t="s">
        <v>148</v>
      </c>
      <c r="C6739" t="s">
        <v>12</v>
      </c>
      <c r="D6739">
        <v>45</v>
      </c>
      <c r="E6739">
        <v>83.2173913043478</v>
      </c>
      <c r="F6739">
        <v>-38.2173913043478</v>
      </c>
      <c r="G6739">
        <v>-0.45924764890282099</v>
      </c>
      <c r="H6739" t="s">
        <v>82</v>
      </c>
    </row>
    <row r="6740" spans="1:8" x14ac:dyDescent="0.25">
      <c r="A6740" s="1">
        <v>44378</v>
      </c>
      <c r="B6740" t="s">
        <v>148</v>
      </c>
      <c r="C6740" t="s">
        <v>13</v>
      </c>
      <c r="D6740">
        <v>329</v>
      </c>
      <c r="E6740">
        <v>318.52173913043498</v>
      </c>
      <c r="F6740">
        <v>10.478260869565201</v>
      </c>
      <c r="G6740">
        <v>3.2896532896532799E-2</v>
      </c>
      <c r="H6740" t="s">
        <v>82</v>
      </c>
    </row>
    <row r="6741" spans="1:8" x14ac:dyDescent="0.25">
      <c r="A6741" s="1">
        <v>44378</v>
      </c>
      <c r="B6741" t="s">
        <v>91</v>
      </c>
      <c r="C6741" t="s">
        <v>9</v>
      </c>
      <c r="D6741">
        <v>507</v>
      </c>
      <c r="E6741">
        <v>576.78260869565202</v>
      </c>
      <c r="F6741">
        <v>-69.7826086956522</v>
      </c>
      <c r="G6741">
        <v>-0.12098597919493501</v>
      </c>
      <c r="H6741" t="s">
        <v>82</v>
      </c>
    </row>
    <row r="6742" spans="1:8" x14ac:dyDescent="0.25">
      <c r="A6742" s="1">
        <v>44378</v>
      </c>
      <c r="B6742" t="s">
        <v>91</v>
      </c>
      <c r="C6742" t="s">
        <v>10</v>
      </c>
      <c r="D6742">
        <v>193</v>
      </c>
      <c r="E6742">
        <v>223.826086956522</v>
      </c>
      <c r="F6742">
        <v>-30.826086956521699</v>
      </c>
      <c r="G6742">
        <v>-0.13772338772338799</v>
      </c>
      <c r="H6742" t="s">
        <v>82</v>
      </c>
    </row>
    <row r="6743" spans="1:8" x14ac:dyDescent="0.25">
      <c r="A6743" s="1">
        <v>44378</v>
      </c>
      <c r="B6743" t="s">
        <v>91</v>
      </c>
      <c r="C6743" t="s">
        <v>11</v>
      </c>
      <c r="D6743">
        <v>462</v>
      </c>
      <c r="E6743">
        <v>624.60869565217399</v>
      </c>
      <c r="F6743">
        <v>-162.60869565217399</v>
      </c>
      <c r="G6743">
        <v>-0.26033690658499198</v>
      </c>
      <c r="H6743" t="s">
        <v>82</v>
      </c>
    </row>
    <row r="6744" spans="1:8" x14ac:dyDescent="0.25">
      <c r="A6744" s="1">
        <v>44378</v>
      </c>
      <c r="B6744" t="s">
        <v>91</v>
      </c>
      <c r="C6744" t="s">
        <v>12</v>
      </c>
      <c r="D6744">
        <v>1117</v>
      </c>
      <c r="E6744">
        <v>1271.21739130435</v>
      </c>
      <c r="F6744">
        <v>-154.21739130434801</v>
      </c>
      <c r="G6744">
        <v>-0.121314727409535</v>
      </c>
      <c r="H6744" t="s">
        <v>82</v>
      </c>
    </row>
    <row r="6745" spans="1:8" x14ac:dyDescent="0.25">
      <c r="A6745" s="1">
        <v>44378</v>
      </c>
      <c r="B6745" t="s">
        <v>91</v>
      </c>
      <c r="C6745" t="s">
        <v>13</v>
      </c>
      <c r="D6745">
        <v>394</v>
      </c>
      <c r="E6745">
        <v>393.13043478260897</v>
      </c>
      <c r="F6745">
        <v>0.86956521739131198</v>
      </c>
      <c r="G6745">
        <v>2.2119000221190199E-3</v>
      </c>
      <c r="H6745" t="s">
        <v>82</v>
      </c>
    </row>
    <row r="6746" spans="1:8" x14ac:dyDescent="0.25">
      <c r="A6746" s="1">
        <v>44378</v>
      </c>
      <c r="B6746" t="s">
        <v>92</v>
      </c>
      <c r="C6746" t="s">
        <v>9</v>
      </c>
      <c r="D6746">
        <v>616</v>
      </c>
      <c r="E6746">
        <v>599.73913043478296</v>
      </c>
      <c r="F6746">
        <v>16.260869565217401</v>
      </c>
      <c r="G6746">
        <v>2.7113237639553402E-2</v>
      </c>
      <c r="H6746" t="s">
        <v>82</v>
      </c>
    </row>
    <row r="6747" spans="1:8" x14ac:dyDescent="0.25">
      <c r="A6747" s="1">
        <v>44378</v>
      </c>
      <c r="B6747" t="s">
        <v>92</v>
      </c>
      <c r="C6747" t="s">
        <v>10</v>
      </c>
      <c r="D6747">
        <v>282</v>
      </c>
      <c r="E6747">
        <v>249.65217391304299</v>
      </c>
      <c r="F6747">
        <v>32.347826086956502</v>
      </c>
      <c r="G6747">
        <v>0.12957157784744</v>
      </c>
      <c r="H6747" t="s">
        <v>82</v>
      </c>
    </row>
    <row r="6748" spans="1:8" x14ac:dyDescent="0.25">
      <c r="A6748" s="1">
        <v>44378</v>
      </c>
      <c r="B6748" t="s">
        <v>92</v>
      </c>
      <c r="C6748" t="s">
        <v>11</v>
      </c>
      <c r="D6748">
        <v>11</v>
      </c>
      <c r="E6748">
        <v>44.956521739130402</v>
      </c>
      <c r="F6748">
        <v>-33.956521739130402</v>
      </c>
      <c r="G6748">
        <v>-0.75531914893617003</v>
      </c>
      <c r="H6748" t="s">
        <v>82</v>
      </c>
    </row>
    <row r="6749" spans="1:8" x14ac:dyDescent="0.25">
      <c r="A6749" s="1">
        <v>44378</v>
      </c>
      <c r="B6749" t="s">
        <v>92</v>
      </c>
      <c r="C6749" t="s">
        <v>12</v>
      </c>
      <c r="D6749">
        <v>7</v>
      </c>
      <c r="E6749">
        <v>14.3478260869565</v>
      </c>
      <c r="F6749">
        <v>-7.3478260869565197</v>
      </c>
      <c r="G6749">
        <v>-0.51212121212121198</v>
      </c>
      <c r="H6749" t="s">
        <v>82</v>
      </c>
    </row>
    <row r="6750" spans="1:8" x14ac:dyDescent="0.25">
      <c r="A6750" s="1">
        <v>44378</v>
      </c>
      <c r="B6750" t="s">
        <v>92</v>
      </c>
      <c r="C6750" t="s">
        <v>13</v>
      </c>
      <c r="D6750">
        <v>383</v>
      </c>
      <c r="E6750">
        <v>384.52173913043498</v>
      </c>
      <c r="F6750">
        <v>-1.52173913043481</v>
      </c>
      <c r="G6750">
        <v>-3.9574853007689498E-3</v>
      </c>
      <c r="H6750" t="s">
        <v>82</v>
      </c>
    </row>
    <row r="6751" spans="1:8" x14ac:dyDescent="0.25">
      <c r="A6751" s="1">
        <v>44378</v>
      </c>
      <c r="B6751" t="s">
        <v>155</v>
      </c>
      <c r="C6751" t="s">
        <v>9</v>
      </c>
      <c r="D6751">
        <v>30</v>
      </c>
      <c r="E6751">
        <v>60.260869565217398</v>
      </c>
      <c r="F6751">
        <v>-30.260869565217401</v>
      </c>
      <c r="G6751">
        <v>-0.50216450216450204</v>
      </c>
      <c r="H6751" t="s">
        <v>82</v>
      </c>
    </row>
    <row r="6752" spans="1:8" x14ac:dyDescent="0.25">
      <c r="A6752" s="1">
        <v>44378</v>
      </c>
      <c r="B6752" t="s">
        <v>155</v>
      </c>
      <c r="C6752" t="s">
        <v>10</v>
      </c>
      <c r="D6752">
        <v>36</v>
      </c>
      <c r="E6752">
        <v>47.826086956521699</v>
      </c>
      <c r="F6752">
        <v>-11.826086956521699</v>
      </c>
      <c r="G6752">
        <v>-0.24727272727272701</v>
      </c>
      <c r="H6752" t="s">
        <v>82</v>
      </c>
    </row>
    <row r="6753" spans="1:8" x14ac:dyDescent="0.25">
      <c r="A6753" s="1">
        <v>44378</v>
      </c>
      <c r="B6753" t="s">
        <v>155</v>
      </c>
      <c r="C6753" t="s">
        <v>11</v>
      </c>
      <c r="D6753">
        <v>37</v>
      </c>
      <c r="E6753">
        <v>71.739130434782595</v>
      </c>
      <c r="F6753">
        <v>-34.739130434782602</v>
      </c>
      <c r="G6753">
        <v>-0.48424242424242397</v>
      </c>
      <c r="H6753" t="s">
        <v>82</v>
      </c>
    </row>
    <row r="6754" spans="1:8" x14ac:dyDescent="0.25">
      <c r="A6754" s="1">
        <v>44378</v>
      </c>
      <c r="B6754" t="s">
        <v>155</v>
      </c>
      <c r="C6754" t="s">
        <v>12</v>
      </c>
      <c r="D6754">
        <v>96</v>
      </c>
      <c r="E6754">
        <v>184.60869565217399</v>
      </c>
      <c r="F6754">
        <v>-88.608695652173907</v>
      </c>
      <c r="G6754">
        <v>-0.47998115873763503</v>
      </c>
      <c r="H6754" t="s">
        <v>82</v>
      </c>
    </row>
    <row r="6755" spans="1:8" x14ac:dyDescent="0.25">
      <c r="A6755" s="1">
        <v>44378</v>
      </c>
      <c r="B6755" t="s">
        <v>155</v>
      </c>
      <c r="C6755" t="s">
        <v>13</v>
      </c>
      <c r="D6755">
        <v>459</v>
      </c>
      <c r="E6755">
        <v>462.95652173912998</v>
      </c>
      <c r="F6755">
        <v>-3.9565217391304399</v>
      </c>
      <c r="G6755">
        <v>-8.5462058602554496E-3</v>
      </c>
      <c r="H6755" t="s">
        <v>82</v>
      </c>
    </row>
    <row r="6756" spans="1:8" x14ac:dyDescent="0.25">
      <c r="A6756" s="1">
        <v>44378</v>
      </c>
      <c r="B6756" t="s">
        <v>156</v>
      </c>
      <c r="C6756" t="s">
        <v>9</v>
      </c>
      <c r="D6756">
        <v>8</v>
      </c>
      <c r="E6756">
        <v>32.521739130434803</v>
      </c>
      <c r="F6756">
        <v>-24.521739130434799</v>
      </c>
      <c r="G6756">
        <v>-0.75401069518716601</v>
      </c>
      <c r="H6756" t="s">
        <v>82</v>
      </c>
    </row>
    <row r="6757" spans="1:8" x14ac:dyDescent="0.25">
      <c r="A6757" s="1">
        <v>44378</v>
      </c>
      <c r="B6757" t="s">
        <v>156</v>
      </c>
      <c r="C6757" t="s">
        <v>10</v>
      </c>
      <c r="D6757">
        <v>79</v>
      </c>
      <c r="E6757">
        <v>108.086956521739</v>
      </c>
      <c r="F6757">
        <v>-29.086956521739101</v>
      </c>
      <c r="G6757">
        <v>-0.26910699919549502</v>
      </c>
      <c r="H6757" t="s">
        <v>82</v>
      </c>
    </row>
    <row r="6758" spans="1:8" x14ac:dyDescent="0.25">
      <c r="A6758" s="1">
        <v>44378</v>
      </c>
      <c r="B6758" t="s">
        <v>156</v>
      </c>
      <c r="C6758" t="s">
        <v>11</v>
      </c>
      <c r="D6758">
        <v>145</v>
      </c>
      <c r="E6758">
        <v>158.78260869565199</v>
      </c>
      <c r="F6758">
        <v>-13.7826086956522</v>
      </c>
      <c r="G6758">
        <v>-8.6801752464403095E-2</v>
      </c>
      <c r="H6758" t="s">
        <v>82</v>
      </c>
    </row>
    <row r="6759" spans="1:8" x14ac:dyDescent="0.25">
      <c r="A6759" s="1">
        <v>44378</v>
      </c>
      <c r="B6759" t="s">
        <v>156</v>
      </c>
      <c r="C6759" t="s">
        <v>12</v>
      </c>
      <c r="D6759">
        <v>175</v>
      </c>
      <c r="E6759">
        <v>218.08695652173901</v>
      </c>
      <c r="F6759">
        <v>-43.086956521739097</v>
      </c>
      <c r="G6759">
        <v>-0.197567783094099</v>
      </c>
      <c r="H6759" t="s">
        <v>82</v>
      </c>
    </row>
    <row r="6760" spans="1:8" x14ac:dyDescent="0.25">
      <c r="A6760" s="1">
        <v>44378</v>
      </c>
      <c r="B6760" t="s">
        <v>156</v>
      </c>
      <c r="C6760" t="s">
        <v>13</v>
      </c>
      <c r="D6760">
        <v>239</v>
      </c>
      <c r="E6760">
        <v>180.78260869565199</v>
      </c>
      <c r="F6760">
        <v>58.2173913043478</v>
      </c>
      <c r="G6760">
        <v>0.322029822029822</v>
      </c>
      <c r="H6760" t="s">
        <v>82</v>
      </c>
    </row>
    <row r="6761" spans="1:8" x14ac:dyDescent="0.25">
      <c r="A6761" s="1">
        <v>44378</v>
      </c>
      <c r="B6761" t="s">
        <v>93</v>
      </c>
      <c r="C6761" t="s">
        <v>9</v>
      </c>
      <c r="D6761">
        <v>30</v>
      </c>
      <c r="E6761">
        <v>57.3913043478261</v>
      </c>
      <c r="F6761">
        <v>-27.3913043478261</v>
      </c>
      <c r="G6761">
        <v>-0.47727272727272702</v>
      </c>
      <c r="H6761" t="s">
        <v>82</v>
      </c>
    </row>
    <row r="6762" spans="1:8" x14ac:dyDescent="0.25">
      <c r="A6762" s="1">
        <v>44378</v>
      </c>
      <c r="B6762" t="s">
        <v>93</v>
      </c>
      <c r="C6762" t="s">
        <v>10</v>
      </c>
      <c r="D6762">
        <v>117</v>
      </c>
      <c r="E6762">
        <v>158.78260869565199</v>
      </c>
      <c r="F6762">
        <v>-41.7826086956522</v>
      </c>
      <c r="G6762">
        <v>-0.263143483023001</v>
      </c>
      <c r="H6762" t="s">
        <v>82</v>
      </c>
    </row>
    <row r="6763" spans="1:8" x14ac:dyDescent="0.25">
      <c r="A6763" s="1">
        <v>44378</v>
      </c>
      <c r="B6763" t="s">
        <v>93</v>
      </c>
      <c r="C6763" t="s">
        <v>11</v>
      </c>
      <c r="D6763">
        <v>167</v>
      </c>
      <c r="E6763">
        <v>193.21739130434801</v>
      </c>
      <c r="F6763">
        <v>-26.2173913043478</v>
      </c>
      <c r="G6763">
        <v>-0.13568856885688599</v>
      </c>
      <c r="H6763" t="s">
        <v>82</v>
      </c>
    </row>
    <row r="6764" spans="1:8" x14ac:dyDescent="0.25">
      <c r="A6764" s="1">
        <v>44378</v>
      </c>
      <c r="B6764" t="s">
        <v>93</v>
      </c>
      <c r="C6764" t="s">
        <v>12</v>
      </c>
      <c r="D6764">
        <v>251</v>
      </c>
      <c r="E6764">
        <v>317.56521739130397</v>
      </c>
      <c r="F6764">
        <v>-66.565217391304401</v>
      </c>
      <c r="G6764">
        <v>-0.20961117196057</v>
      </c>
      <c r="H6764" t="s">
        <v>82</v>
      </c>
    </row>
    <row r="6765" spans="1:8" x14ac:dyDescent="0.25">
      <c r="A6765" s="1">
        <v>44378</v>
      </c>
      <c r="B6765" t="s">
        <v>93</v>
      </c>
      <c r="C6765" t="s">
        <v>13</v>
      </c>
      <c r="D6765">
        <v>392</v>
      </c>
      <c r="E6765">
        <v>313.73913043478302</v>
      </c>
      <c r="F6765">
        <v>78.260869565217405</v>
      </c>
      <c r="G6765">
        <v>0.24944567627494499</v>
      </c>
      <c r="H6765" t="s">
        <v>82</v>
      </c>
    </row>
    <row r="6766" spans="1:8" x14ac:dyDescent="0.25">
      <c r="A6766" s="1">
        <v>44378</v>
      </c>
      <c r="B6766" t="s">
        <v>157</v>
      </c>
      <c r="C6766" t="s">
        <v>9</v>
      </c>
      <c r="D6766">
        <v>64</v>
      </c>
      <c r="E6766">
        <v>90.869565217391298</v>
      </c>
      <c r="F6766">
        <v>-26.869565217391301</v>
      </c>
      <c r="G6766">
        <v>-0.29569377990430601</v>
      </c>
      <c r="H6766" t="s">
        <v>82</v>
      </c>
    </row>
    <row r="6767" spans="1:8" x14ac:dyDescent="0.25">
      <c r="A6767" s="1">
        <v>44378</v>
      </c>
      <c r="B6767" t="s">
        <v>157</v>
      </c>
      <c r="C6767" t="s">
        <v>10</v>
      </c>
      <c r="D6767">
        <v>11</v>
      </c>
      <c r="E6767">
        <v>14.3478260869565</v>
      </c>
      <c r="F6767">
        <v>-3.3478260869565202</v>
      </c>
      <c r="G6767">
        <v>-0.233333333333333</v>
      </c>
      <c r="H6767" t="s">
        <v>82</v>
      </c>
    </row>
    <row r="6768" spans="1:8" x14ac:dyDescent="0.25">
      <c r="A6768" s="1">
        <v>44378</v>
      </c>
      <c r="B6768" t="s">
        <v>157</v>
      </c>
      <c r="C6768" t="s">
        <v>11</v>
      </c>
      <c r="D6768">
        <v>50</v>
      </c>
      <c r="E6768">
        <v>102.347826086957</v>
      </c>
      <c r="F6768">
        <v>-52.347826086956502</v>
      </c>
      <c r="G6768">
        <v>-0.51146983857264205</v>
      </c>
      <c r="H6768" t="s">
        <v>82</v>
      </c>
    </row>
    <row r="6769" spans="1:8" x14ac:dyDescent="0.25">
      <c r="A6769" s="1">
        <v>44378</v>
      </c>
      <c r="B6769" t="s">
        <v>157</v>
      </c>
      <c r="C6769" t="s">
        <v>12</v>
      </c>
      <c r="D6769">
        <v>45</v>
      </c>
      <c r="E6769">
        <v>56.434782608695699</v>
      </c>
      <c r="F6769">
        <v>-11.4347826086957</v>
      </c>
      <c r="G6769">
        <v>-0.20261941448382101</v>
      </c>
      <c r="H6769" t="s">
        <v>82</v>
      </c>
    </row>
    <row r="6770" spans="1:8" x14ac:dyDescent="0.25">
      <c r="A6770" s="1">
        <v>44378</v>
      </c>
      <c r="B6770" t="s">
        <v>157</v>
      </c>
      <c r="C6770" t="s">
        <v>13</v>
      </c>
      <c r="D6770">
        <v>218</v>
      </c>
      <c r="E6770">
        <v>167.39130434782601</v>
      </c>
      <c r="F6770">
        <v>50.6086956521739</v>
      </c>
      <c r="G6770">
        <v>0.30233766233766202</v>
      </c>
      <c r="H6770" t="s">
        <v>82</v>
      </c>
    </row>
    <row r="6771" spans="1:8" x14ac:dyDescent="0.25">
      <c r="A6771" s="1">
        <v>44378</v>
      </c>
      <c r="B6771" t="s">
        <v>158</v>
      </c>
      <c r="C6771" t="s">
        <v>9</v>
      </c>
      <c r="D6771">
        <v>34</v>
      </c>
      <c r="E6771">
        <v>42.086956521739097</v>
      </c>
      <c r="F6771">
        <v>-8.0869565217391308</v>
      </c>
      <c r="G6771">
        <v>-0.19214876033057901</v>
      </c>
      <c r="H6771" t="s">
        <v>82</v>
      </c>
    </row>
    <row r="6772" spans="1:8" x14ac:dyDescent="0.25">
      <c r="A6772" s="1">
        <v>44378</v>
      </c>
      <c r="B6772" t="s">
        <v>158</v>
      </c>
      <c r="C6772" t="s">
        <v>10</v>
      </c>
      <c r="D6772">
        <v>48</v>
      </c>
      <c r="E6772">
        <v>54.521739130434803</v>
      </c>
      <c r="F6772">
        <v>-6.5217391304347796</v>
      </c>
      <c r="G6772">
        <v>-0.119617224880383</v>
      </c>
      <c r="H6772" t="s">
        <v>82</v>
      </c>
    </row>
    <row r="6773" spans="1:8" x14ac:dyDescent="0.25">
      <c r="A6773" s="1">
        <v>44378</v>
      </c>
      <c r="B6773" t="s">
        <v>158</v>
      </c>
      <c r="C6773" t="s">
        <v>11</v>
      </c>
      <c r="D6773">
        <v>36</v>
      </c>
      <c r="E6773">
        <v>64.086956521739097</v>
      </c>
      <c r="F6773">
        <v>-28.086956521739101</v>
      </c>
      <c r="G6773">
        <v>-0.43826322930800499</v>
      </c>
      <c r="H6773" t="s">
        <v>82</v>
      </c>
    </row>
    <row r="6774" spans="1:8" x14ac:dyDescent="0.25">
      <c r="A6774" s="1">
        <v>44378</v>
      </c>
      <c r="B6774" t="s">
        <v>158</v>
      </c>
      <c r="C6774" t="s">
        <v>12</v>
      </c>
      <c r="D6774">
        <v>164</v>
      </c>
      <c r="E6774">
        <v>196.08695652173901</v>
      </c>
      <c r="F6774">
        <v>-32.086956521739097</v>
      </c>
      <c r="G6774">
        <v>-0.163636363636364</v>
      </c>
      <c r="H6774" t="s">
        <v>82</v>
      </c>
    </row>
    <row r="6775" spans="1:8" x14ac:dyDescent="0.25">
      <c r="A6775" s="1">
        <v>44378</v>
      </c>
      <c r="B6775" t="s">
        <v>158</v>
      </c>
      <c r="C6775" t="s">
        <v>13</v>
      </c>
      <c r="D6775">
        <v>299</v>
      </c>
      <c r="E6775">
        <v>304.17391304347802</v>
      </c>
      <c r="F6775">
        <v>-5.1739130434782501</v>
      </c>
      <c r="G6775">
        <v>-1.70097198399085E-2</v>
      </c>
      <c r="H6775" t="s">
        <v>82</v>
      </c>
    </row>
    <row r="6776" spans="1:8" x14ac:dyDescent="0.25">
      <c r="A6776" s="1">
        <v>44378</v>
      </c>
      <c r="B6776" t="s">
        <v>94</v>
      </c>
      <c r="C6776" t="s">
        <v>9</v>
      </c>
      <c r="D6776">
        <v>802</v>
      </c>
      <c r="E6776">
        <v>877.13043478260897</v>
      </c>
      <c r="F6776">
        <v>-75.130434782608702</v>
      </c>
      <c r="G6776">
        <v>-8.5654803212055194E-2</v>
      </c>
      <c r="H6776" t="s">
        <v>82</v>
      </c>
    </row>
    <row r="6777" spans="1:8" x14ac:dyDescent="0.25">
      <c r="A6777" s="1">
        <v>44378</v>
      </c>
      <c r="B6777" t="s">
        <v>94</v>
      </c>
      <c r="C6777" t="s">
        <v>10</v>
      </c>
      <c r="D6777">
        <v>330</v>
      </c>
      <c r="E6777">
        <v>427.56521739130397</v>
      </c>
      <c r="F6777">
        <v>-97.565217391304401</v>
      </c>
      <c r="G6777">
        <v>-0.228187919463087</v>
      </c>
      <c r="H6777" t="s">
        <v>82</v>
      </c>
    </row>
    <row r="6778" spans="1:8" x14ac:dyDescent="0.25">
      <c r="A6778" s="1">
        <v>44378</v>
      </c>
      <c r="B6778" t="s">
        <v>94</v>
      </c>
      <c r="C6778" t="s">
        <v>11</v>
      </c>
      <c r="D6778">
        <v>583</v>
      </c>
      <c r="E6778">
        <v>764.26086956521704</v>
      </c>
      <c r="F6778">
        <v>-181.26086956521701</v>
      </c>
      <c r="G6778">
        <v>-0.237171464330413</v>
      </c>
      <c r="H6778" t="s">
        <v>82</v>
      </c>
    </row>
    <row r="6779" spans="1:8" x14ac:dyDescent="0.25">
      <c r="A6779" s="1">
        <v>44378</v>
      </c>
      <c r="B6779" t="s">
        <v>94</v>
      </c>
      <c r="C6779" t="s">
        <v>12</v>
      </c>
      <c r="D6779">
        <v>344</v>
      </c>
      <c r="E6779">
        <v>445.73913043478302</v>
      </c>
      <c r="F6779">
        <v>-101.73913043478299</v>
      </c>
      <c r="G6779">
        <v>-0.22824814670308199</v>
      </c>
      <c r="H6779" t="s">
        <v>82</v>
      </c>
    </row>
    <row r="6780" spans="1:8" x14ac:dyDescent="0.25">
      <c r="A6780" s="1">
        <v>44378</v>
      </c>
      <c r="B6780" t="s">
        <v>94</v>
      </c>
      <c r="C6780" t="s">
        <v>13</v>
      </c>
      <c r="D6780">
        <v>1136</v>
      </c>
      <c r="E6780">
        <v>1086.6086956521699</v>
      </c>
      <c r="F6780">
        <v>49.391304347826001</v>
      </c>
      <c r="G6780">
        <v>4.54545454545454E-2</v>
      </c>
      <c r="H6780" t="s">
        <v>82</v>
      </c>
    </row>
    <row r="6781" spans="1:8" x14ac:dyDescent="0.25">
      <c r="A6781" s="1">
        <v>44378</v>
      </c>
      <c r="B6781" t="s">
        <v>159</v>
      </c>
      <c r="C6781" t="s">
        <v>9</v>
      </c>
      <c r="D6781">
        <v>22</v>
      </c>
      <c r="E6781">
        <v>24.869565217391301</v>
      </c>
      <c r="F6781">
        <v>-2.8695652173913002</v>
      </c>
      <c r="G6781">
        <v>-0.115384615384615</v>
      </c>
      <c r="H6781" t="s">
        <v>82</v>
      </c>
    </row>
    <row r="6782" spans="1:8" x14ac:dyDescent="0.25">
      <c r="A6782" s="1">
        <v>44378</v>
      </c>
      <c r="B6782" t="s">
        <v>159</v>
      </c>
      <c r="C6782" t="s">
        <v>10</v>
      </c>
      <c r="D6782">
        <v>38</v>
      </c>
      <c r="E6782">
        <v>50.695652173912997</v>
      </c>
      <c r="F6782">
        <v>-12.695652173913</v>
      </c>
      <c r="G6782">
        <v>-0.25042881646655202</v>
      </c>
      <c r="H6782" t="s">
        <v>82</v>
      </c>
    </row>
    <row r="6783" spans="1:8" x14ac:dyDescent="0.25">
      <c r="A6783" s="1">
        <v>44378</v>
      </c>
      <c r="B6783" t="s">
        <v>159</v>
      </c>
      <c r="C6783" t="s">
        <v>11</v>
      </c>
      <c r="D6783">
        <v>22</v>
      </c>
      <c r="E6783">
        <v>34.434782608695699</v>
      </c>
      <c r="F6783">
        <v>-12.4347826086957</v>
      </c>
      <c r="G6783">
        <v>-0.36111111111111099</v>
      </c>
      <c r="H6783" t="s">
        <v>82</v>
      </c>
    </row>
    <row r="6784" spans="1:8" x14ac:dyDescent="0.25">
      <c r="A6784" s="1">
        <v>44378</v>
      </c>
      <c r="B6784" t="s">
        <v>159</v>
      </c>
      <c r="C6784" t="s">
        <v>12</v>
      </c>
      <c r="D6784">
        <v>76</v>
      </c>
      <c r="E6784">
        <v>99.478260869565204</v>
      </c>
      <c r="F6784">
        <v>-23.478260869565201</v>
      </c>
      <c r="G6784">
        <v>-0.23601398601398599</v>
      </c>
      <c r="H6784" t="s">
        <v>82</v>
      </c>
    </row>
    <row r="6785" spans="1:8" x14ac:dyDescent="0.25">
      <c r="A6785" s="1">
        <v>44378</v>
      </c>
      <c r="B6785" t="s">
        <v>159</v>
      </c>
      <c r="C6785" t="s">
        <v>13</v>
      </c>
      <c r="D6785">
        <v>153</v>
      </c>
      <c r="E6785">
        <v>132.95652173913001</v>
      </c>
      <c r="F6785">
        <v>20.043478260869598</v>
      </c>
      <c r="G6785">
        <v>0.150752125572269</v>
      </c>
      <c r="H6785" t="s">
        <v>82</v>
      </c>
    </row>
    <row r="6786" spans="1:8" x14ac:dyDescent="0.25">
      <c r="A6786" s="1">
        <v>44378</v>
      </c>
      <c r="B6786" t="s">
        <v>95</v>
      </c>
      <c r="C6786" t="s">
        <v>9</v>
      </c>
      <c r="D6786">
        <v>34</v>
      </c>
      <c r="E6786">
        <v>42.086956521739097</v>
      </c>
      <c r="F6786">
        <v>-8.0869565217391308</v>
      </c>
      <c r="G6786">
        <v>-0.19214876033057901</v>
      </c>
      <c r="H6786" t="s">
        <v>82</v>
      </c>
    </row>
    <row r="6787" spans="1:8" x14ac:dyDescent="0.25">
      <c r="A6787" s="1">
        <v>44378</v>
      </c>
      <c r="B6787" t="s">
        <v>95</v>
      </c>
      <c r="C6787" t="s">
        <v>10</v>
      </c>
      <c r="D6787">
        <v>48</v>
      </c>
      <c r="E6787">
        <v>54.521739130434803</v>
      </c>
      <c r="F6787">
        <v>-6.5217391304347796</v>
      </c>
      <c r="G6787">
        <v>-0.119617224880383</v>
      </c>
      <c r="H6787" t="s">
        <v>82</v>
      </c>
    </row>
    <row r="6788" spans="1:8" x14ac:dyDescent="0.25">
      <c r="A6788" s="1">
        <v>44378</v>
      </c>
      <c r="B6788" t="s">
        <v>95</v>
      </c>
      <c r="C6788" t="s">
        <v>11</v>
      </c>
      <c r="D6788">
        <v>36</v>
      </c>
      <c r="E6788">
        <v>64.086956521739097</v>
      </c>
      <c r="F6788">
        <v>-28.086956521739101</v>
      </c>
      <c r="G6788">
        <v>-0.43826322930800499</v>
      </c>
      <c r="H6788" t="s">
        <v>82</v>
      </c>
    </row>
    <row r="6789" spans="1:8" x14ac:dyDescent="0.25">
      <c r="A6789" s="1">
        <v>44378</v>
      </c>
      <c r="B6789" t="s">
        <v>95</v>
      </c>
      <c r="C6789" t="s">
        <v>12</v>
      </c>
      <c r="D6789">
        <v>164</v>
      </c>
      <c r="E6789">
        <v>196.08695652173901</v>
      </c>
      <c r="F6789">
        <v>-32.086956521739097</v>
      </c>
      <c r="G6789">
        <v>-0.163636363636364</v>
      </c>
      <c r="H6789" t="s">
        <v>82</v>
      </c>
    </row>
    <row r="6790" spans="1:8" x14ac:dyDescent="0.25">
      <c r="A6790" s="1">
        <v>44378</v>
      </c>
      <c r="B6790" t="s">
        <v>95</v>
      </c>
      <c r="C6790" t="s">
        <v>13</v>
      </c>
      <c r="D6790">
        <v>299</v>
      </c>
      <c r="E6790">
        <v>304.17391304347802</v>
      </c>
      <c r="F6790">
        <v>-5.1739130434782501</v>
      </c>
      <c r="G6790">
        <v>-1.70097198399085E-2</v>
      </c>
      <c r="H6790" t="s">
        <v>82</v>
      </c>
    </row>
    <row r="6791" spans="1:8" x14ac:dyDescent="0.25">
      <c r="A6791" s="1">
        <v>44378</v>
      </c>
      <c r="B6791" t="s">
        <v>96</v>
      </c>
      <c r="C6791" t="s">
        <v>9</v>
      </c>
      <c r="D6791">
        <v>280</v>
      </c>
      <c r="E6791">
        <v>411.304347826087</v>
      </c>
      <c r="F6791">
        <v>-131.304347826087</v>
      </c>
      <c r="G6791">
        <v>-0.31923890063424998</v>
      </c>
      <c r="H6791" t="s">
        <v>82</v>
      </c>
    </row>
    <row r="6792" spans="1:8" x14ac:dyDescent="0.25">
      <c r="A6792" s="1">
        <v>44378</v>
      </c>
      <c r="B6792" t="s">
        <v>96</v>
      </c>
      <c r="C6792" t="s">
        <v>10</v>
      </c>
      <c r="D6792">
        <v>182</v>
      </c>
      <c r="E6792">
        <v>183.65217391304299</v>
      </c>
      <c r="F6792">
        <v>-1.6521739130435</v>
      </c>
      <c r="G6792">
        <v>-8.9962121212122294E-3</v>
      </c>
      <c r="H6792" t="s">
        <v>82</v>
      </c>
    </row>
    <row r="6793" spans="1:8" x14ac:dyDescent="0.25">
      <c r="A6793" s="1">
        <v>44378</v>
      </c>
      <c r="B6793" t="s">
        <v>96</v>
      </c>
      <c r="C6793" t="s">
        <v>11</v>
      </c>
      <c r="D6793">
        <v>105</v>
      </c>
      <c r="E6793">
        <v>156.869565217391</v>
      </c>
      <c r="F6793">
        <v>-51.869565217391298</v>
      </c>
      <c r="G6793">
        <v>-0.330654101995565</v>
      </c>
      <c r="H6793" t="s">
        <v>82</v>
      </c>
    </row>
    <row r="6794" spans="1:8" x14ac:dyDescent="0.25">
      <c r="A6794" s="1">
        <v>44378</v>
      </c>
      <c r="B6794" t="s">
        <v>96</v>
      </c>
      <c r="C6794" t="s">
        <v>12</v>
      </c>
      <c r="D6794">
        <v>62</v>
      </c>
      <c r="E6794">
        <v>104.26086956521701</v>
      </c>
      <c r="F6794">
        <v>-42.260869565217398</v>
      </c>
      <c r="G6794">
        <v>-0.40533778148457</v>
      </c>
      <c r="H6794" t="s">
        <v>82</v>
      </c>
    </row>
    <row r="6795" spans="1:8" x14ac:dyDescent="0.25">
      <c r="A6795" s="1">
        <v>44378</v>
      </c>
      <c r="B6795" t="s">
        <v>96</v>
      </c>
      <c r="C6795" t="s">
        <v>13</v>
      </c>
      <c r="D6795">
        <v>630</v>
      </c>
      <c r="E6795">
        <v>777.65217391304304</v>
      </c>
      <c r="F6795">
        <v>-147.65217391304299</v>
      </c>
      <c r="G6795">
        <v>-0.18986917141898699</v>
      </c>
      <c r="H6795" t="s">
        <v>82</v>
      </c>
    </row>
    <row r="6796" spans="1:8" x14ac:dyDescent="0.25">
      <c r="A6796" s="1">
        <v>44378</v>
      </c>
      <c r="B6796" t="s">
        <v>161</v>
      </c>
      <c r="C6796" t="s">
        <v>9</v>
      </c>
      <c r="D6796">
        <v>210</v>
      </c>
      <c r="E6796">
        <v>375.91304347826099</v>
      </c>
      <c r="F6796">
        <v>-165.91304347826099</v>
      </c>
      <c r="G6796">
        <v>-0.44136016655100602</v>
      </c>
      <c r="H6796" t="s">
        <v>82</v>
      </c>
    </row>
    <row r="6797" spans="1:8" x14ac:dyDescent="0.25">
      <c r="A6797" s="1">
        <v>44378</v>
      </c>
      <c r="B6797" t="s">
        <v>161</v>
      </c>
      <c r="C6797" t="s">
        <v>10</v>
      </c>
      <c r="D6797">
        <v>16</v>
      </c>
      <c r="E6797">
        <v>43.043478260869598</v>
      </c>
      <c r="F6797">
        <v>-27.043478260869598</v>
      </c>
      <c r="G6797">
        <v>-0.628282828282828</v>
      </c>
      <c r="H6797" t="s">
        <v>82</v>
      </c>
    </row>
    <row r="6798" spans="1:8" x14ac:dyDescent="0.25">
      <c r="A6798" s="1">
        <v>44378</v>
      </c>
      <c r="B6798" t="s">
        <v>161</v>
      </c>
      <c r="C6798" t="s">
        <v>11</v>
      </c>
      <c r="D6798">
        <v>30</v>
      </c>
      <c r="E6798">
        <v>75.565217391304301</v>
      </c>
      <c r="F6798">
        <v>-45.565217391304301</v>
      </c>
      <c r="G6798">
        <v>-0.60299194476409701</v>
      </c>
      <c r="H6798" t="s">
        <v>82</v>
      </c>
    </row>
    <row r="6799" spans="1:8" x14ac:dyDescent="0.25">
      <c r="A6799" s="1">
        <v>44378</v>
      </c>
      <c r="B6799" t="s">
        <v>161</v>
      </c>
      <c r="C6799" t="s">
        <v>12</v>
      </c>
      <c r="D6799">
        <v>19</v>
      </c>
      <c r="E6799">
        <v>41.130434782608702</v>
      </c>
      <c r="F6799">
        <v>-22.130434782608699</v>
      </c>
      <c r="G6799">
        <v>-0.53805496828752597</v>
      </c>
      <c r="H6799" t="s">
        <v>82</v>
      </c>
    </row>
    <row r="6800" spans="1:8" x14ac:dyDescent="0.25">
      <c r="A6800" s="1">
        <v>44378</v>
      </c>
      <c r="B6800" t="s">
        <v>161</v>
      </c>
      <c r="C6800" t="s">
        <v>13</v>
      </c>
      <c r="D6800">
        <v>358</v>
      </c>
      <c r="E6800">
        <v>129.130434782609</v>
      </c>
      <c r="F6800">
        <v>228.869565217391</v>
      </c>
      <c r="G6800">
        <v>1.77239057239057</v>
      </c>
      <c r="H6800" t="s">
        <v>82</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D92F9-CADD-43B7-9F61-EEFD24E1E780}">
  <dimension ref="A1:AB140"/>
  <sheetViews>
    <sheetView topLeftCell="A25" zoomScale="50" zoomScaleNormal="50" workbookViewId="0">
      <selection activeCell="C61" sqref="C61"/>
    </sheetView>
  </sheetViews>
  <sheetFormatPr defaultRowHeight="15" x14ac:dyDescent="0.25"/>
  <cols>
    <col min="2" max="2" width="31.42578125" bestFit="1" customWidth="1"/>
    <col min="3" max="17" width="10.42578125" customWidth="1"/>
  </cols>
  <sheetData>
    <row r="1" spans="1:18" ht="26.25" x14ac:dyDescent="0.4">
      <c r="A1" s="11" t="s">
        <v>99</v>
      </c>
    </row>
    <row r="2" spans="1:18" ht="26.25" x14ac:dyDescent="0.4">
      <c r="A2" s="11"/>
    </row>
    <row r="3" spans="1:18" x14ac:dyDescent="0.25">
      <c r="A3" s="3"/>
      <c r="B3" s="31" t="s">
        <v>100</v>
      </c>
      <c r="C3" s="298" t="s">
        <v>101</v>
      </c>
      <c r="D3" s="299"/>
      <c r="E3" s="299"/>
      <c r="F3" s="299"/>
      <c r="G3" s="300"/>
      <c r="H3" s="303" t="s">
        <v>102</v>
      </c>
      <c r="I3" s="304"/>
      <c r="J3" s="304"/>
      <c r="K3" s="304"/>
      <c r="L3" s="305"/>
      <c r="M3" s="301" t="s">
        <v>103</v>
      </c>
      <c r="N3" s="299"/>
      <c r="O3" s="299"/>
      <c r="P3" s="299"/>
      <c r="Q3" s="302"/>
    </row>
    <row r="4" spans="1:18" ht="60" x14ac:dyDescent="0.25">
      <c r="B4" s="23" t="s">
        <v>104</v>
      </c>
      <c r="C4" s="21" t="s">
        <v>46</v>
      </c>
      <c r="D4" s="19" t="s">
        <v>47</v>
      </c>
      <c r="E4" s="19" t="s">
        <v>48</v>
      </c>
      <c r="F4" s="19" t="s">
        <v>49</v>
      </c>
      <c r="G4" s="60" t="s">
        <v>50</v>
      </c>
      <c r="H4" s="52" t="s">
        <v>46</v>
      </c>
      <c r="I4" s="51" t="s">
        <v>47</v>
      </c>
      <c r="J4" s="51" t="s">
        <v>48</v>
      </c>
      <c r="K4" s="51" t="s">
        <v>49</v>
      </c>
      <c r="L4" s="53" t="s">
        <v>50</v>
      </c>
      <c r="M4" s="20" t="s">
        <v>46</v>
      </c>
      <c r="N4" s="19" t="s">
        <v>47</v>
      </c>
      <c r="O4" s="19" t="s">
        <v>48</v>
      </c>
      <c r="P4" s="19" t="s">
        <v>49</v>
      </c>
      <c r="Q4" s="22" t="s">
        <v>50</v>
      </c>
    </row>
    <row r="5" spans="1:18" x14ac:dyDescent="0.25">
      <c r="A5" s="98"/>
      <c r="B5" s="24" t="s">
        <v>80</v>
      </c>
      <c r="C5" s="12" t="e">
        <f>SUM(#REF!)</f>
        <v>#REF!</v>
      </c>
      <c r="D5" s="9" t="e">
        <f>SUM(#REF!)</f>
        <v>#REF!</v>
      </c>
      <c r="E5" s="9" t="e">
        <f>SUM(#REF!)</f>
        <v>#REF!</v>
      </c>
      <c r="F5" s="45" t="e">
        <f>SUM(#REF!)</f>
        <v>#REF!</v>
      </c>
      <c r="G5" s="61" t="e">
        <f>SUM(#REF!)</f>
        <v>#REF!</v>
      </c>
      <c r="H5" s="54" t="e">
        <f>SUM(#REF!)</f>
        <v>#REF!</v>
      </c>
      <c r="I5" s="47" t="e">
        <f>SUM(#REF!)</f>
        <v>#REF!</v>
      </c>
      <c r="J5" s="47" t="e">
        <f>SUM(#REF!)</f>
        <v>#REF!</v>
      </c>
      <c r="K5" s="47" t="e">
        <f>SUM(#REF!)</f>
        <v>#REF!</v>
      </c>
      <c r="L5" s="55" t="e">
        <f>SUM(#REF!)</f>
        <v>#REF!</v>
      </c>
      <c r="M5" s="49" t="e">
        <f>SUM(#REF!)</f>
        <v>#REF!</v>
      </c>
      <c r="N5" s="9" t="e">
        <f>SUM(#REF!)</f>
        <v>#REF!</v>
      </c>
      <c r="O5" s="9" t="e">
        <f>SUM(#REF!)</f>
        <v>#REF!</v>
      </c>
      <c r="P5" s="45" t="e">
        <f>SUM(#REF!)</f>
        <v>#REF!</v>
      </c>
      <c r="Q5" s="13" t="e">
        <f>SUM(#REF!)</f>
        <v>#REF!</v>
      </c>
    </row>
    <row r="6" spans="1:18" x14ac:dyDescent="0.25">
      <c r="B6" s="24" t="s">
        <v>83</v>
      </c>
      <c r="C6" s="12" t="e">
        <f>SUM(#REF!)</f>
        <v>#REF!</v>
      </c>
      <c r="D6" s="9" t="e">
        <f>SUM(#REF!)</f>
        <v>#REF!</v>
      </c>
      <c r="E6" s="9" t="e">
        <f>SUM(#REF!)</f>
        <v>#REF!</v>
      </c>
      <c r="F6" s="46" t="s">
        <v>105</v>
      </c>
      <c r="G6" s="61" t="e">
        <f>SUM(#REF!)</f>
        <v>#REF!</v>
      </c>
      <c r="H6" s="54" t="e">
        <f>SUM(#REF!)</f>
        <v>#REF!</v>
      </c>
      <c r="I6" s="47" t="e">
        <f>SUM(#REF!)</f>
        <v>#REF!</v>
      </c>
      <c r="J6" s="47" t="e">
        <f>SUM(#REF!)</f>
        <v>#REF!</v>
      </c>
      <c r="K6" s="48" t="s">
        <v>105</v>
      </c>
      <c r="L6" s="55" t="e">
        <f>SUM(#REF!)</f>
        <v>#REF!</v>
      </c>
      <c r="M6" s="49" t="e">
        <f>SUM(#REF!)</f>
        <v>#REF!</v>
      </c>
      <c r="N6" s="9" t="e">
        <f>SUM(#REF!)</f>
        <v>#REF!</v>
      </c>
      <c r="O6" s="9" t="e">
        <f>SUM(#REF!)</f>
        <v>#REF!</v>
      </c>
      <c r="P6" s="46" t="s">
        <v>105</v>
      </c>
      <c r="Q6" s="13" t="e">
        <f>SUM(#REF!)</f>
        <v>#REF!</v>
      </c>
    </row>
    <row r="7" spans="1:18" x14ac:dyDescent="0.25">
      <c r="B7" s="24" t="s">
        <v>84</v>
      </c>
      <c r="C7" s="12" t="e">
        <f>SUM(#REF!)</f>
        <v>#REF!</v>
      </c>
      <c r="D7" s="9" t="e">
        <f>SUM(#REF!)</f>
        <v>#REF!</v>
      </c>
      <c r="E7" s="9" t="e">
        <f>SUM(#REF!)</f>
        <v>#REF!</v>
      </c>
      <c r="F7" s="46" t="s">
        <v>105</v>
      </c>
      <c r="G7" s="61" t="e">
        <f>SUM(#REF!)</f>
        <v>#REF!</v>
      </c>
      <c r="H7" s="54" t="e">
        <f>SUM(#REF!)</f>
        <v>#REF!</v>
      </c>
      <c r="I7" s="47" t="e">
        <f>SUM(#REF!)</f>
        <v>#REF!</v>
      </c>
      <c r="J7" s="47" t="e">
        <f>SUM(#REF!)</f>
        <v>#REF!</v>
      </c>
      <c r="K7" s="48" t="s">
        <v>105</v>
      </c>
      <c r="L7" s="55" t="e">
        <f>SUM(#REF!)</f>
        <v>#REF!</v>
      </c>
      <c r="M7" s="49" t="e">
        <f>SUM(#REF!)</f>
        <v>#REF!</v>
      </c>
      <c r="N7" s="9" t="e">
        <f>SUM(#REF!)</f>
        <v>#REF!</v>
      </c>
      <c r="O7" s="9" t="e">
        <f>SUM(#REF!)</f>
        <v>#REF!</v>
      </c>
      <c r="P7" s="46" t="s">
        <v>105</v>
      </c>
      <c r="Q7" s="13" t="e">
        <f>SUM(#REF!)</f>
        <v>#REF!</v>
      </c>
    </row>
    <row r="8" spans="1:18" x14ac:dyDescent="0.25">
      <c r="B8" s="24" t="s">
        <v>85</v>
      </c>
      <c r="C8" s="12" t="e">
        <f>SUM(#REF!)</f>
        <v>#REF!</v>
      </c>
      <c r="D8" s="9" t="e">
        <f>SUM(#REF!)</f>
        <v>#REF!</v>
      </c>
      <c r="E8" s="9" t="e">
        <f>SUM(#REF!)</f>
        <v>#REF!</v>
      </c>
      <c r="F8" s="45" t="e">
        <f>SUM(#REF!)</f>
        <v>#REF!</v>
      </c>
      <c r="G8" s="61" t="e">
        <f>SUM(#REF!)</f>
        <v>#REF!</v>
      </c>
      <c r="H8" s="54" t="e">
        <f>SUM(#REF!)</f>
        <v>#REF!</v>
      </c>
      <c r="I8" s="47" t="e">
        <f>SUM(#REF!)</f>
        <v>#REF!</v>
      </c>
      <c r="J8" s="47" t="e">
        <f>SUM(#REF!)</f>
        <v>#REF!</v>
      </c>
      <c r="K8" s="47" t="e">
        <f>SUM(#REF!)</f>
        <v>#REF!</v>
      </c>
      <c r="L8" s="55" t="e">
        <f>SUM(#REF!)</f>
        <v>#REF!</v>
      </c>
      <c r="M8" s="49" t="e">
        <f>SUM(#REF!)</f>
        <v>#REF!</v>
      </c>
      <c r="N8" s="9" t="e">
        <f>SUM(#REF!)</f>
        <v>#REF!</v>
      </c>
      <c r="O8" s="9" t="e">
        <f>SUM(#REF!)</f>
        <v>#REF!</v>
      </c>
      <c r="P8" s="45" t="e">
        <f>SUM(#REF!)</f>
        <v>#REF!</v>
      </c>
      <c r="Q8" s="13" t="e">
        <f>SUM(#REF!)</f>
        <v>#REF!</v>
      </c>
    </row>
    <row r="9" spans="1:18" x14ac:dyDescent="0.25">
      <c r="B9" s="24" t="s">
        <v>86</v>
      </c>
      <c r="C9" s="12" t="e">
        <f>SUM(#REF!)</f>
        <v>#REF!</v>
      </c>
      <c r="D9" s="9" t="e">
        <f>SUM(#REF!)</f>
        <v>#REF!</v>
      </c>
      <c r="E9" s="9" t="e">
        <f>SUM(#REF!)</f>
        <v>#REF!</v>
      </c>
      <c r="F9" s="45" t="e">
        <f>SUM(#REF!)</f>
        <v>#REF!</v>
      </c>
      <c r="G9" s="61" t="e">
        <f>SUM(#REF!)</f>
        <v>#REF!</v>
      </c>
      <c r="H9" s="54" t="e">
        <f>SUM(#REF!)</f>
        <v>#REF!</v>
      </c>
      <c r="I9" s="47" t="e">
        <f>SUM(#REF!)</f>
        <v>#REF!</v>
      </c>
      <c r="J9" s="47" t="e">
        <f>SUM(#REF!)</f>
        <v>#REF!</v>
      </c>
      <c r="K9" s="47" t="e">
        <f>SUM(#REF!)</f>
        <v>#REF!</v>
      </c>
      <c r="L9" s="55" t="e">
        <f>SUM(#REF!)</f>
        <v>#REF!</v>
      </c>
      <c r="M9" s="49" t="e">
        <f>SUM(#REF!)</f>
        <v>#REF!</v>
      </c>
      <c r="N9" s="9" t="e">
        <f>SUM(#REF!)</f>
        <v>#REF!</v>
      </c>
      <c r="O9" s="9" t="e">
        <f>SUM(#REF!)</f>
        <v>#REF!</v>
      </c>
      <c r="P9" s="45" t="e">
        <f>SUM(#REF!)</f>
        <v>#REF!</v>
      </c>
      <c r="Q9" s="13" t="e">
        <f>SUM(#REF!)</f>
        <v>#REF!</v>
      </c>
      <c r="R9" s="86"/>
    </row>
    <row r="10" spans="1:18" x14ac:dyDescent="0.25">
      <c r="B10" s="24" t="s">
        <v>87</v>
      </c>
      <c r="C10" s="12" t="e">
        <f>SUM(#REF!)</f>
        <v>#REF!</v>
      </c>
      <c r="D10" s="9" t="e">
        <f>SUM(#REF!)</f>
        <v>#REF!</v>
      </c>
      <c r="E10" s="9" t="e">
        <f>SUM(#REF!)</f>
        <v>#REF!</v>
      </c>
      <c r="F10" s="46" t="s">
        <v>105</v>
      </c>
      <c r="G10" s="61" t="e">
        <f>SUM(#REF!)</f>
        <v>#REF!</v>
      </c>
      <c r="H10" s="54" t="e">
        <f>SUM(#REF!)</f>
        <v>#REF!</v>
      </c>
      <c r="I10" s="47" t="e">
        <f>SUM(#REF!)</f>
        <v>#REF!</v>
      </c>
      <c r="J10" s="47" t="e">
        <f>SUM(#REF!)</f>
        <v>#REF!</v>
      </c>
      <c r="K10" s="48" t="s">
        <v>105</v>
      </c>
      <c r="L10" s="55" t="e">
        <f>SUM(#REF!)</f>
        <v>#REF!</v>
      </c>
      <c r="M10" s="49" t="e">
        <f>SUM(#REF!)</f>
        <v>#REF!</v>
      </c>
      <c r="N10" s="9" t="e">
        <f>SUM(#REF!)</f>
        <v>#REF!</v>
      </c>
      <c r="O10" s="9" t="e">
        <f>SUM(#REF!)</f>
        <v>#REF!</v>
      </c>
      <c r="P10" s="46" t="s">
        <v>105</v>
      </c>
      <c r="Q10" s="13" t="e">
        <f>SUM(#REF!)</f>
        <v>#REF!</v>
      </c>
    </row>
    <row r="11" spans="1:18" x14ac:dyDescent="0.25">
      <c r="B11" s="24" t="s">
        <v>88</v>
      </c>
      <c r="C11" s="12" t="e">
        <f>SUM(#REF!)</f>
        <v>#REF!</v>
      </c>
      <c r="D11" s="9" t="e">
        <f>SUM(#REF!)</f>
        <v>#REF!</v>
      </c>
      <c r="E11" s="9" t="e">
        <f>SUM(#REF!)</f>
        <v>#REF!</v>
      </c>
      <c r="F11" s="45" t="e">
        <f>SUM(#REF!)</f>
        <v>#REF!</v>
      </c>
      <c r="G11" s="61" t="e">
        <f>SUM(#REF!)</f>
        <v>#REF!</v>
      </c>
      <c r="H11" s="54" t="e">
        <f>SUM(#REF!)</f>
        <v>#REF!</v>
      </c>
      <c r="I11" s="47" t="e">
        <f>SUM(#REF!)</f>
        <v>#REF!</v>
      </c>
      <c r="J11" s="47" t="e">
        <f>SUM(#REF!)</f>
        <v>#REF!</v>
      </c>
      <c r="K11" s="47" t="e">
        <f>SUM(#REF!)</f>
        <v>#REF!</v>
      </c>
      <c r="L11" s="55" t="e">
        <f>SUM(#REF!)</f>
        <v>#REF!</v>
      </c>
      <c r="M11" s="49" t="e">
        <f>SUM(#REF!)</f>
        <v>#REF!</v>
      </c>
      <c r="N11" s="9" t="e">
        <f>SUM(#REF!)</f>
        <v>#REF!</v>
      </c>
      <c r="O11" s="9" t="e">
        <f>SUM(#REF!)</f>
        <v>#REF!</v>
      </c>
      <c r="P11" s="45" t="e">
        <f>SUM(#REF!)</f>
        <v>#REF!</v>
      </c>
      <c r="Q11" s="13" t="e">
        <f>SUM(#REF!)</f>
        <v>#REF!</v>
      </c>
    </row>
    <row r="12" spans="1:18" x14ac:dyDescent="0.25">
      <c r="B12" s="24" t="s">
        <v>89</v>
      </c>
      <c r="C12" s="12" t="e">
        <f>SUM(#REF!)</f>
        <v>#REF!</v>
      </c>
      <c r="D12" s="9" t="e">
        <f>SUM(#REF!)</f>
        <v>#REF!</v>
      </c>
      <c r="E12" s="9" t="e">
        <f>SUM(#REF!)</f>
        <v>#REF!</v>
      </c>
      <c r="F12" s="26" t="s">
        <v>105</v>
      </c>
      <c r="G12" s="61" t="e">
        <f>SUM(#REF!)</f>
        <v>#REF!</v>
      </c>
      <c r="H12" s="54" t="e">
        <f>SUM(#REF!)</f>
        <v>#REF!</v>
      </c>
      <c r="I12" s="47" t="e">
        <f>SUM(#REF!)</f>
        <v>#REF!</v>
      </c>
      <c r="J12" s="47" t="e">
        <f>SUM(#REF!)</f>
        <v>#REF!</v>
      </c>
      <c r="K12" s="48" t="s">
        <v>105</v>
      </c>
      <c r="L12" s="55" t="e">
        <f>SUM(#REF!)</f>
        <v>#REF!</v>
      </c>
      <c r="M12" s="49" t="e">
        <f>SUM(#REF!)</f>
        <v>#REF!</v>
      </c>
      <c r="N12" s="9" t="e">
        <f>SUM(#REF!)</f>
        <v>#REF!</v>
      </c>
      <c r="O12" s="9" t="e">
        <f>SUM(#REF!)</f>
        <v>#REF!</v>
      </c>
      <c r="P12" s="26" t="s">
        <v>105</v>
      </c>
      <c r="Q12" s="13" t="e">
        <f>SUM(#REF!)</f>
        <v>#REF!</v>
      </c>
    </row>
    <row r="13" spans="1:18" x14ac:dyDescent="0.25">
      <c r="B13" s="24" t="s">
        <v>98</v>
      </c>
      <c r="C13" s="12" t="e">
        <f>SUM(#REF!)</f>
        <v>#REF!</v>
      </c>
      <c r="D13" s="9" t="e">
        <f>SUM(#REF!)</f>
        <v>#REF!</v>
      </c>
      <c r="E13" s="9" t="e">
        <f>SUM(#REF!)</f>
        <v>#REF!</v>
      </c>
      <c r="F13" s="26" t="s">
        <v>105</v>
      </c>
      <c r="G13" s="61" t="e">
        <f>SUM(#REF!)</f>
        <v>#REF!</v>
      </c>
      <c r="H13" s="54" t="e">
        <f>SUM(#REF!)</f>
        <v>#REF!</v>
      </c>
      <c r="I13" s="47" t="e">
        <f>SUM(#REF!)</f>
        <v>#REF!</v>
      </c>
      <c r="J13" s="47" t="e">
        <f>SUM(#REF!)</f>
        <v>#REF!</v>
      </c>
      <c r="K13" s="48" t="s">
        <v>105</v>
      </c>
      <c r="L13" s="55" t="e">
        <f>SUM(#REF!)</f>
        <v>#REF!</v>
      </c>
      <c r="M13" s="49" t="e">
        <f>SUM(#REF!)</f>
        <v>#REF!</v>
      </c>
      <c r="N13" s="9" t="e">
        <f>SUM(#REF!)</f>
        <v>#REF!</v>
      </c>
      <c r="O13" s="9" t="e">
        <f>SUM(#REF!)</f>
        <v>#REF!</v>
      </c>
      <c r="P13" s="26" t="s">
        <v>105</v>
      </c>
      <c r="Q13" s="13" t="e">
        <f>SUM(#REF!)</f>
        <v>#REF!</v>
      </c>
    </row>
    <row r="14" spans="1:18" x14ac:dyDescent="0.25">
      <c r="B14" s="24" t="s">
        <v>91</v>
      </c>
      <c r="C14" s="12" t="e">
        <f>SUM(#REF!)</f>
        <v>#REF!</v>
      </c>
      <c r="D14" s="9" t="e">
        <f>SUM(#REF!)</f>
        <v>#REF!</v>
      </c>
      <c r="E14" s="9" t="e">
        <f>SUM(#REF!)</f>
        <v>#REF!</v>
      </c>
      <c r="F14" s="26" t="s">
        <v>105</v>
      </c>
      <c r="G14" s="61" t="e">
        <f>SUM(#REF!)</f>
        <v>#REF!</v>
      </c>
      <c r="H14" s="54" t="e">
        <f>SUM(#REF!)</f>
        <v>#REF!</v>
      </c>
      <c r="I14" s="47" t="e">
        <f>SUM(#REF!)</f>
        <v>#REF!</v>
      </c>
      <c r="J14" s="47" t="e">
        <f>SUM(#REF!)</f>
        <v>#REF!</v>
      </c>
      <c r="K14" s="48" t="s">
        <v>105</v>
      </c>
      <c r="L14" s="55" t="e">
        <f>SUM(#REF!)</f>
        <v>#REF!</v>
      </c>
      <c r="M14" s="49" t="e">
        <f>SUM(#REF!)</f>
        <v>#REF!</v>
      </c>
      <c r="N14" s="9" t="e">
        <f>SUM(#REF!)</f>
        <v>#REF!</v>
      </c>
      <c r="O14" s="9" t="e">
        <f>SUM(#REF!)</f>
        <v>#REF!</v>
      </c>
      <c r="P14" s="26" t="s">
        <v>105</v>
      </c>
      <c r="Q14" s="13" t="e">
        <f>SUM(#REF!)</f>
        <v>#REF!</v>
      </c>
    </row>
    <row r="15" spans="1:18" x14ac:dyDescent="0.25">
      <c r="B15" s="24" t="s">
        <v>92</v>
      </c>
      <c r="C15" s="12" t="e">
        <f>SUM(#REF!)</f>
        <v>#REF!</v>
      </c>
      <c r="D15" s="9" t="e">
        <f>SUM(#REF!)</f>
        <v>#REF!</v>
      </c>
      <c r="E15" s="9" t="e">
        <f>SUM(#REF!)</f>
        <v>#REF!</v>
      </c>
      <c r="F15" s="26" t="s">
        <v>105</v>
      </c>
      <c r="G15" s="61" t="e">
        <f>SUM(#REF!)</f>
        <v>#REF!</v>
      </c>
      <c r="H15" s="54" t="e">
        <f>SUM(#REF!)</f>
        <v>#REF!</v>
      </c>
      <c r="I15" s="47" t="e">
        <f>SUM(#REF!)</f>
        <v>#REF!</v>
      </c>
      <c r="J15" s="47" t="e">
        <f>SUM(#REF!)</f>
        <v>#REF!</v>
      </c>
      <c r="K15" s="48" t="s">
        <v>105</v>
      </c>
      <c r="L15" s="55" t="e">
        <f>SUM(#REF!)</f>
        <v>#REF!</v>
      </c>
      <c r="M15" s="49" t="e">
        <f>SUM(#REF!)</f>
        <v>#REF!</v>
      </c>
      <c r="N15" s="9" t="e">
        <f>SUM(#REF!)</f>
        <v>#REF!</v>
      </c>
      <c r="O15" s="9" t="e">
        <f>SUM(#REF!)</f>
        <v>#REF!</v>
      </c>
      <c r="P15" s="26" t="s">
        <v>105</v>
      </c>
      <c r="Q15" s="13" t="e">
        <f>SUM(#REF!)</f>
        <v>#REF!</v>
      </c>
    </row>
    <row r="16" spans="1:18" x14ac:dyDescent="0.25">
      <c r="B16" s="24" t="s">
        <v>93</v>
      </c>
      <c r="C16" s="12" t="e">
        <f>SUM(#REF!)</f>
        <v>#REF!</v>
      </c>
      <c r="D16" s="9" t="e">
        <f>SUM(#REF!)</f>
        <v>#REF!</v>
      </c>
      <c r="E16" s="9" t="e">
        <f>SUM(#REF!)</f>
        <v>#REF!</v>
      </c>
      <c r="F16" s="26" t="s">
        <v>105</v>
      </c>
      <c r="G16" s="61" t="e">
        <f>SUM(#REF!)</f>
        <v>#REF!</v>
      </c>
      <c r="H16" s="54" t="e">
        <f>SUM(#REF!)</f>
        <v>#REF!</v>
      </c>
      <c r="I16" s="47" t="e">
        <f>SUM(#REF!)</f>
        <v>#REF!</v>
      </c>
      <c r="J16" s="47" t="e">
        <f>SUM(#REF!)</f>
        <v>#REF!</v>
      </c>
      <c r="K16" s="48" t="s">
        <v>105</v>
      </c>
      <c r="L16" s="55" t="e">
        <f>SUM(#REF!)</f>
        <v>#REF!</v>
      </c>
      <c r="M16" s="49" t="e">
        <f>SUM(#REF!)</f>
        <v>#REF!</v>
      </c>
      <c r="N16" s="9" t="e">
        <f>SUM(#REF!)</f>
        <v>#REF!</v>
      </c>
      <c r="O16" s="9" t="e">
        <f>SUM(#REF!)</f>
        <v>#REF!</v>
      </c>
      <c r="P16" s="26" t="s">
        <v>105</v>
      </c>
      <c r="Q16" s="13" t="e">
        <f>SUM(#REF!)</f>
        <v>#REF!</v>
      </c>
    </row>
    <row r="17" spans="2:28" x14ac:dyDescent="0.25">
      <c r="B17" s="24" t="s">
        <v>94</v>
      </c>
      <c r="C17" s="12" t="e">
        <f>SUM(#REF!)</f>
        <v>#REF!</v>
      </c>
      <c r="D17" s="9" t="e">
        <f>SUM(#REF!)</f>
        <v>#REF!</v>
      </c>
      <c r="E17" s="9" t="e">
        <f>SUM(#REF!)</f>
        <v>#REF!</v>
      </c>
      <c r="F17" s="26" t="s">
        <v>105</v>
      </c>
      <c r="G17" s="61" t="e">
        <f>SUM(#REF!)</f>
        <v>#REF!</v>
      </c>
      <c r="H17" s="54" t="e">
        <f>SUM(#REF!)</f>
        <v>#REF!</v>
      </c>
      <c r="I17" s="47" t="e">
        <f>SUM(#REF!)</f>
        <v>#REF!</v>
      </c>
      <c r="J17" s="47" t="e">
        <f>SUM(#REF!)</f>
        <v>#REF!</v>
      </c>
      <c r="K17" s="48" t="s">
        <v>105</v>
      </c>
      <c r="L17" s="55" t="e">
        <f>SUM(#REF!)</f>
        <v>#REF!</v>
      </c>
      <c r="M17" s="49" t="e">
        <f>SUM(#REF!)</f>
        <v>#REF!</v>
      </c>
      <c r="N17" s="9" t="e">
        <f>SUM(#REF!)</f>
        <v>#REF!</v>
      </c>
      <c r="O17" s="9" t="e">
        <f>SUM(#REF!)</f>
        <v>#REF!</v>
      </c>
      <c r="P17" s="26" t="s">
        <v>105</v>
      </c>
      <c r="Q17" s="13" t="e">
        <f>SUM(#REF!)</f>
        <v>#REF!</v>
      </c>
    </row>
    <row r="18" spans="2:28" x14ac:dyDescent="0.25">
      <c r="B18" s="24" t="s">
        <v>13</v>
      </c>
      <c r="C18" s="12" t="e">
        <f>SUM(#REF!)</f>
        <v>#REF!</v>
      </c>
      <c r="D18" s="9" t="e">
        <f>SUM(#REF!)</f>
        <v>#REF!</v>
      </c>
      <c r="E18" s="9" t="e">
        <f>SUM(#REF!)</f>
        <v>#REF!</v>
      </c>
      <c r="F18" s="26" t="s">
        <v>105</v>
      </c>
      <c r="G18" s="61" t="e">
        <f>SUM(#REF!)</f>
        <v>#REF!</v>
      </c>
      <c r="H18" s="54" t="e">
        <f>SUM(#REF!)</f>
        <v>#REF!</v>
      </c>
      <c r="I18" s="47" t="e">
        <f>SUM(#REF!)</f>
        <v>#REF!</v>
      </c>
      <c r="J18" s="47" t="e">
        <f>SUM(#REF!)</f>
        <v>#REF!</v>
      </c>
      <c r="K18" s="48" t="s">
        <v>105</v>
      </c>
      <c r="L18" s="55" t="e">
        <f>SUM(#REF!)</f>
        <v>#REF!</v>
      </c>
      <c r="M18" s="49" t="e">
        <f>SUM(#REF!)</f>
        <v>#REF!</v>
      </c>
      <c r="N18" s="9" t="e">
        <f>SUM(#REF!)</f>
        <v>#REF!</v>
      </c>
      <c r="O18" s="9" t="e">
        <f>SUM(#REF!)</f>
        <v>#REF!</v>
      </c>
      <c r="P18" s="26" t="s">
        <v>105</v>
      </c>
      <c r="Q18" s="13" t="e">
        <f>SUM(#REF!)</f>
        <v>#REF!</v>
      </c>
    </row>
    <row r="19" spans="2:28" x14ac:dyDescent="0.25">
      <c r="B19" s="24" t="s">
        <v>95</v>
      </c>
      <c r="C19" s="12" t="e">
        <f>SUM(#REF!)</f>
        <v>#REF!</v>
      </c>
      <c r="D19" s="9" t="e">
        <f>SUM(#REF!)</f>
        <v>#REF!</v>
      </c>
      <c r="E19" s="9" t="e">
        <f>SUM(#REF!)</f>
        <v>#REF!</v>
      </c>
      <c r="F19" s="26" t="s">
        <v>105</v>
      </c>
      <c r="G19" s="61" t="e">
        <f>SUM(#REF!)</f>
        <v>#REF!</v>
      </c>
      <c r="H19" s="54" t="e">
        <f>SUM(#REF!)</f>
        <v>#REF!</v>
      </c>
      <c r="I19" s="47" t="e">
        <f>SUM(#REF!)</f>
        <v>#REF!</v>
      </c>
      <c r="J19" s="47" t="e">
        <f>SUM(#REF!)</f>
        <v>#REF!</v>
      </c>
      <c r="K19" s="48" t="s">
        <v>105</v>
      </c>
      <c r="L19" s="55" t="e">
        <f>SUM(#REF!)</f>
        <v>#REF!</v>
      </c>
      <c r="M19" s="49" t="e">
        <f>SUM(#REF!)</f>
        <v>#REF!</v>
      </c>
      <c r="N19" s="9" t="e">
        <f>SUM(#REF!)</f>
        <v>#REF!</v>
      </c>
      <c r="O19" s="9" t="e">
        <f>SUM(#REF!)</f>
        <v>#REF!</v>
      </c>
      <c r="P19" s="26" t="s">
        <v>105</v>
      </c>
      <c r="Q19" s="13" t="e">
        <f>SUM(#REF!)</f>
        <v>#REF!</v>
      </c>
    </row>
    <row r="20" spans="2:28" x14ac:dyDescent="0.25">
      <c r="B20" s="25" t="s">
        <v>96</v>
      </c>
      <c r="C20" s="27" t="e">
        <f>SUM(#REF!)</f>
        <v>#REF!</v>
      </c>
      <c r="D20" s="28" t="e">
        <f>SUM(#REF!)</f>
        <v>#REF!</v>
      </c>
      <c r="E20" s="28" t="e">
        <f>SUM(#REF!)</f>
        <v>#REF!</v>
      </c>
      <c r="F20" s="29" t="s">
        <v>105</v>
      </c>
      <c r="G20" s="62" t="e">
        <f>SUM(#REF!)</f>
        <v>#REF!</v>
      </c>
      <c r="H20" s="56" t="e">
        <f>SUM(#REF!)</f>
        <v>#REF!</v>
      </c>
      <c r="I20" s="57" t="e">
        <f>SUM(#REF!)</f>
        <v>#REF!</v>
      </c>
      <c r="J20" s="57" t="e">
        <f>SUM(#REF!)</f>
        <v>#REF!</v>
      </c>
      <c r="K20" s="58" t="s">
        <v>105</v>
      </c>
      <c r="L20" s="59" t="e">
        <f>SUM(#REF!)</f>
        <v>#REF!</v>
      </c>
      <c r="M20" s="50" t="e">
        <f>SUM(#REF!)</f>
        <v>#REF!</v>
      </c>
      <c r="N20" s="28" t="e">
        <f>SUM(#REF!)</f>
        <v>#REF!</v>
      </c>
      <c r="O20" s="28" t="e">
        <f>SUM(#REF!)</f>
        <v>#REF!</v>
      </c>
      <c r="P20" s="29" t="s">
        <v>105</v>
      </c>
      <c r="Q20" s="30" t="e">
        <f>SUM(#REF!)</f>
        <v>#REF!</v>
      </c>
    </row>
    <row r="23" spans="2:28" x14ac:dyDescent="0.25">
      <c r="B23" s="157"/>
    </row>
    <row r="24" spans="2:28" x14ac:dyDescent="0.25">
      <c r="B24" s="158" t="s">
        <v>106</v>
      </c>
      <c r="C24" s="298" t="s">
        <v>107</v>
      </c>
      <c r="D24" s="299"/>
      <c r="E24" s="299"/>
      <c r="F24" s="299"/>
      <c r="G24" s="302"/>
      <c r="H24" s="301" t="s">
        <v>108</v>
      </c>
      <c r="I24" s="299"/>
      <c r="J24" s="299"/>
      <c r="K24" s="299"/>
      <c r="L24" s="302"/>
    </row>
    <row r="25" spans="2:28" ht="60" x14ac:dyDescent="0.25">
      <c r="B25" s="23" t="s">
        <v>104</v>
      </c>
      <c r="C25" s="21" t="s">
        <v>46</v>
      </c>
      <c r="D25" s="19" t="s">
        <v>47</v>
      </c>
      <c r="E25" s="19" t="s">
        <v>48</v>
      </c>
      <c r="F25" s="19" t="s">
        <v>49</v>
      </c>
      <c r="G25" s="22" t="s">
        <v>50</v>
      </c>
      <c r="H25" s="20" t="s">
        <v>46</v>
      </c>
      <c r="I25" s="19" t="s">
        <v>47</v>
      </c>
      <c r="J25" s="19" t="s">
        <v>48</v>
      </c>
      <c r="K25" s="19" t="s">
        <v>49</v>
      </c>
      <c r="L25" s="22" t="s">
        <v>50</v>
      </c>
      <c r="AB25" s="90"/>
    </row>
    <row r="26" spans="2:28" x14ac:dyDescent="0.25">
      <c r="B26" s="24" t="s">
        <v>80</v>
      </c>
      <c r="C26" s="37" t="e">
        <f>M5-H5</f>
        <v>#REF!</v>
      </c>
      <c r="D26" s="32" t="e">
        <f>N5-I5</f>
        <v>#REF!</v>
      </c>
      <c r="E26" s="32" t="e">
        <f t="shared" ref="D26:G28" si="0">O5-J5</f>
        <v>#REF!</v>
      </c>
      <c r="F26" s="32" t="e">
        <f>P5-K5</f>
        <v>#REF!</v>
      </c>
      <c r="G26" s="38" t="e">
        <f t="shared" si="0"/>
        <v>#REF!</v>
      </c>
      <c r="H26" s="92" t="e">
        <f>C26/H5</f>
        <v>#REF!</v>
      </c>
      <c r="I26" s="85" t="e">
        <f>D26/I5</f>
        <v>#REF!</v>
      </c>
      <c r="J26" s="85" t="e">
        <f t="shared" ref="J26:K26" si="1">E26/J5</f>
        <v>#REF!</v>
      </c>
      <c r="K26" s="85" t="e">
        <f t="shared" si="1"/>
        <v>#REF!</v>
      </c>
      <c r="L26" s="93" t="e">
        <f>G26/L5</f>
        <v>#REF!</v>
      </c>
      <c r="M26" s="86" t="e">
        <f t="shared" ref="M26:M41" si="2">SUM(C26:G26)</f>
        <v>#REF!</v>
      </c>
    </row>
    <row r="27" spans="2:28" x14ac:dyDescent="0.25">
      <c r="B27" s="24" t="s">
        <v>83</v>
      </c>
      <c r="C27" s="37" t="e">
        <f t="shared" ref="C27:C41" si="3">M6-H6</f>
        <v>#REF!</v>
      </c>
      <c r="D27" s="32" t="e">
        <f t="shared" si="0"/>
        <v>#REF!</v>
      </c>
      <c r="E27" s="32" t="e">
        <f t="shared" si="0"/>
        <v>#REF!</v>
      </c>
      <c r="F27" s="26" t="s">
        <v>105</v>
      </c>
      <c r="G27" s="38" t="e">
        <f t="shared" si="0"/>
        <v>#REF!</v>
      </c>
      <c r="H27" s="17" t="e">
        <f t="shared" ref="H27:H41" si="4">C27/H6</f>
        <v>#REF!</v>
      </c>
      <c r="I27" s="15" t="e">
        <f t="shared" ref="I27:I41" si="5">D27/I6</f>
        <v>#REF!</v>
      </c>
      <c r="J27" s="15" t="e">
        <f t="shared" ref="J27:J41" si="6">E27/J6</f>
        <v>#REF!</v>
      </c>
      <c r="K27" s="26" t="s">
        <v>105</v>
      </c>
      <c r="L27" s="16" t="e">
        <f t="shared" ref="L27:L41" si="7">G27/L6</f>
        <v>#REF!</v>
      </c>
      <c r="M27" s="86" t="e">
        <f t="shared" si="2"/>
        <v>#REF!</v>
      </c>
    </row>
    <row r="28" spans="2:28" x14ac:dyDescent="0.25">
      <c r="B28" s="24" t="s">
        <v>84</v>
      </c>
      <c r="C28" s="37" t="e">
        <f t="shared" si="3"/>
        <v>#REF!</v>
      </c>
      <c r="D28" s="32" t="e">
        <f t="shared" si="0"/>
        <v>#REF!</v>
      </c>
      <c r="E28" s="32" t="e">
        <f>O7-J7</f>
        <v>#REF!</v>
      </c>
      <c r="F28" s="26" t="s">
        <v>105</v>
      </c>
      <c r="G28" s="38" t="e">
        <f t="shared" si="0"/>
        <v>#REF!</v>
      </c>
      <c r="H28" s="17" t="e">
        <f t="shared" si="4"/>
        <v>#REF!</v>
      </c>
      <c r="I28" s="15" t="e">
        <f t="shared" si="5"/>
        <v>#REF!</v>
      </c>
      <c r="J28" s="15" t="e">
        <f>E28/J7</f>
        <v>#REF!</v>
      </c>
      <c r="K28" s="26" t="s">
        <v>105</v>
      </c>
      <c r="L28" s="16" t="e">
        <f t="shared" si="7"/>
        <v>#REF!</v>
      </c>
      <c r="M28" s="86" t="e">
        <f t="shared" si="2"/>
        <v>#REF!</v>
      </c>
    </row>
    <row r="29" spans="2:28" x14ac:dyDescent="0.25">
      <c r="B29" s="24" t="s">
        <v>85</v>
      </c>
      <c r="C29" s="37" t="e">
        <f>M8-H8</f>
        <v>#REF!</v>
      </c>
      <c r="D29" s="32" t="e">
        <f t="shared" ref="D29:G41" si="8">N8-I8</f>
        <v>#REF!</v>
      </c>
      <c r="E29" s="32" t="e">
        <f t="shared" si="8"/>
        <v>#REF!</v>
      </c>
      <c r="F29" s="32" t="e">
        <f>P8-K8</f>
        <v>#REF!</v>
      </c>
      <c r="G29" s="38" t="e">
        <f t="shared" si="8"/>
        <v>#REF!</v>
      </c>
      <c r="H29" s="17" t="e">
        <f t="shared" si="4"/>
        <v>#REF!</v>
      </c>
      <c r="I29" s="15" t="e">
        <f t="shared" si="5"/>
        <v>#REF!</v>
      </c>
      <c r="J29" s="15" t="e">
        <f t="shared" si="6"/>
        <v>#REF!</v>
      </c>
      <c r="K29" s="15" t="e">
        <f>F29/K8</f>
        <v>#REF!</v>
      </c>
      <c r="L29" s="16" t="e">
        <f t="shared" si="7"/>
        <v>#REF!</v>
      </c>
      <c r="M29" s="86" t="e">
        <f t="shared" si="2"/>
        <v>#REF!</v>
      </c>
    </row>
    <row r="30" spans="2:28" x14ac:dyDescent="0.25">
      <c r="B30" s="24" t="s">
        <v>86</v>
      </c>
      <c r="C30" s="37" t="e">
        <f>M9-H9</f>
        <v>#REF!</v>
      </c>
      <c r="D30" s="32" t="e">
        <f>N9-I9</f>
        <v>#REF!</v>
      </c>
      <c r="E30" s="32" t="e">
        <f>O9-J9</f>
        <v>#REF!</v>
      </c>
      <c r="F30" s="32" t="e">
        <f>P9-K9</f>
        <v>#REF!</v>
      </c>
      <c r="G30" s="38" t="e">
        <f>Q9-L9</f>
        <v>#REF!</v>
      </c>
      <c r="H30" s="17" t="e">
        <f>C30/H9</f>
        <v>#REF!</v>
      </c>
      <c r="I30" s="15" t="e">
        <f t="shared" si="5"/>
        <v>#REF!</v>
      </c>
      <c r="J30" s="15" t="e">
        <f t="shared" si="6"/>
        <v>#REF!</v>
      </c>
      <c r="K30" s="15" t="e">
        <f t="shared" ref="K30:K32" si="9">F30/K9</f>
        <v>#REF!</v>
      </c>
      <c r="L30" s="16" t="e">
        <f t="shared" si="7"/>
        <v>#REF!</v>
      </c>
      <c r="M30" s="86" t="e">
        <f t="shared" si="2"/>
        <v>#REF!</v>
      </c>
    </row>
    <row r="31" spans="2:28" x14ac:dyDescent="0.25">
      <c r="B31" s="24" t="s">
        <v>87</v>
      </c>
      <c r="C31" s="37" t="e">
        <f t="shared" si="3"/>
        <v>#REF!</v>
      </c>
      <c r="D31" s="32" t="e">
        <f t="shared" si="8"/>
        <v>#REF!</v>
      </c>
      <c r="E31" s="32" t="e">
        <f t="shared" si="8"/>
        <v>#REF!</v>
      </c>
      <c r="F31" s="26" t="s">
        <v>105</v>
      </c>
      <c r="G31" s="38" t="e">
        <f t="shared" si="8"/>
        <v>#REF!</v>
      </c>
      <c r="H31" s="17" t="e">
        <f t="shared" si="4"/>
        <v>#REF!</v>
      </c>
      <c r="I31" s="15" t="e">
        <f t="shared" si="5"/>
        <v>#REF!</v>
      </c>
      <c r="J31" s="15" t="e">
        <f t="shared" si="6"/>
        <v>#REF!</v>
      </c>
      <c r="K31" s="26" t="s">
        <v>105</v>
      </c>
      <c r="L31" s="16" t="e">
        <f t="shared" si="7"/>
        <v>#REF!</v>
      </c>
      <c r="M31" s="86" t="e">
        <f t="shared" si="2"/>
        <v>#REF!</v>
      </c>
    </row>
    <row r="32" spans="2:28" x14ac:dyDescent="0.25">
      <c r="B32" s="24" t="s">
        <v>88</v>
      </c>
      <c r="C32" s="37" t="e">
        <f t="shared" si="3"/>
        <v>#REF!</v>
      </c>
      <c r="D32" s="32" t="e">
        <f t="shared" si="8"/>
        <v>#REF!</v>
      </c>
      <c r="E32" s="32" t="e">
        <f t="shared" si="8"/>
        <v>#REF!</v>
      </c>
      <c r="F32" s="32" t="e">
        <f t="shared" si="8"/>
        <v>#REF!</v>
      </c>
      <c r="G32" s="38" t="e">
        <f t="shared" si="8"/>
        <v>#REF!</v>
      </c>
      <c r="H32" s="17" t="e">
        <f t="shared" si="4"/>
        <v>#REF!</v>
      </c>
      <c r="I32" s="15" t="e">
        <f t="shared" si="5"/>
        <v>#REF!</v>
      </c>
      <c r="J32" s="15" t="e">
        <f t="shared" si="6"/>
        <v>#REF!</v>
      </c>
      <c r="K32" s="15" t="e">
        <f t="shared" si="9"/>
        <v>#REF!</v>
      </c>
      <c r="L32" s="16" t="e">
        <f t="shared" si="7"/>
        <v>#REF!</v>
      </c>
      <c r="M32" s="86" t="e">
        <f t="shared" si="2"/>
        <v>#REF!</v>
      </c>
    </row>
    <row r="33" spans="2:14" x14ac:dyDescent="0.25">
      <c r="B33" s="24" t="s">
        <v>89</v>
      </c>
      <c r="C33" s="37" t="e">
        <f t="shared" si="3"/>
        <v>#REF!</v>
      </c>
      <c r="D33" s="32" t="e">
        <f t="shared" si="8"/>
        <v>#REF!</v>
      </c>
      <c r="E33" s="32" t="e">
        <f t="shared" si="8"/>
        <v>#REF!</v>
      </c>
      <c r="F33" s="26" t="s">
        <v>105</v>
      </c>
      <c r="G33" s="38" t="e">
        <f t="shared" si="8"/>
        <v>#REF!</v>
      </c>
      <c r="H33" s="17" t="e">
        <f t="shared" si="4"/>
        <v>#REF!</v>
      </c>
      <c r="I33" s="15" t="e">
        <f t="shared" si="5"/>
        <v>#REF!</v>
      </c>
      <c r="J33" s="15" t="e">
        <f t="shared" si="6"/>
        <v>#REF!</v>
      </c>
      <c r="K33" s="26" t="s">
        <v>105</v>
      </c>
      <c r="L33" s="16" t="e">
        <f t="shared" si="7"/>
        <v>#REF!</v>
      </c>
      <c r="M33" s="86" t="e">
        <f t="shared" si="2"/>
        <v>#REF!</v>
      </c>
    </row>
    <row r="34" spans="2:14" x14ac:dyDescent="0.25">
      <c r="B34" s="24" t="s">
        <v>98</v>
      </c>
      <c r="C34" s="37" t="e">
        <f t="shared" si="3"/>
        <v>#REF!</v>
      </c>
      <c r="D34" s="32" t="e">
        <f t="shared" si="8"/>
        <v>#REF!</v>
      </c>
      <c r="E34" s="32" t="e">
        <f t="shared" si="8"/>
        <v>#REF!</v>
      </c>
      <c r="F34" s="26" t="s">
        <v>105</v>
      </c>
      <c r="G34" s="38" t="e">
        <f t="shared" si="8"/>
        <v>#REF!</v>
      </c>
      <c r="H34" s="17" t="e">
        <f t="shared" si="4"/>
        <v>#REF!</v>
      </c>
      <c r="I34" s="15" t="e">
        <f t="shared" si="5"/>
        <v>#REF!</v>
      </c>
      <c r="J34" s="15" t="e">
        <f t="shared" si="6"/>
        <v>#REF!</v>
      </c>
      <c r="K34" s="26" t="s">
        <v>105</v>
      </c>
      <c r="L34" s="16" t="e">
        <f t="shared" si="7"/>
        <v>#REF!</v>
      </c>
      <c r="M34" s="86" t="e">
        <f t="shared" si="2"/>
        <v>#REF!</v>
      </c>
    </row>
    <row r="35" spans="2:14" x14ac:dyDescent="0.25">
      <c r="B35" s="24" t="s">
        <v>91</v>
      </c>
      <c r="C35" s="37" t="e">
        <f t="shared" si="3"/>
        <v>#REF!</v>
      </c>
      <c r="D35" s="32" t="e">
        <f t="shared" si="8"/>
        <v>#REF!</v>
      </c>
      <c r="E35" s="32" t="e">
        <f t="shared" si="8"/>
        <v>#REF!</v>
      </c>
      <c r="F35" s="26" t="s">
        <v>105</v>
      </c>
      <c r="G35" s="38" t="e">
        <f t="shared" si="8"/>
        <v>#REF!</v>
      </c>
      <c r="H35" s="17" t="e">
        <f t="shared" si="4"/>
        <v>#REF!</v>
      </c>
      <c r="I35" s="15" t="e">
        <f t="shared" si="5"/>
        <v>#REF!</v>
      </c>
      <c r="J35" s="15" t="e">
        <f t="shared" si="6"/>
        <v>#REF!</v>
      </c>
      <c r="K35" s="26" t="s">
        <v>105</v>
      </c>
      <c r="L35" s="16" t="e">
        <f t="shared" si="7"/>
        <v>#REF!</v>
      </c>
      <c r="M35" s="86" t="e">
        <f t="shared" si="2"/>
        <v>#REF!</v>
      </c>
    </row>
    <row r="36" spans="2:14" x14ac:dyDescent="0.25">
      <c r="B36" s="24" t="s">
        <v>92</v>
      </c>
      <c r="C36" s="37" t="e">
        <f t="shared" si="3"/>
        <v>#REF!</v>
      </c>
      <c r="D36" s="32" t="e">
        <f t="shared" si="8"/>
        <v>#REF!</v>
      </c>
      <c r="E36" s="32" t="e">
        <f t="shared" si="8"/>
        <v>#REF!</v>
      </c>
      <c r="F36" s="46" t="s">
        <v>105</v>
      </c>
      <c r="G36" s="38" t="e">
        <f t="shared" si="8"/>
        <v>#REF!</v>
      </c>
      <c r="H36" s="17" t="e">
        <f t="shared" si="4"/>
        <v>#REF!</v>
      </c>
      <c r="I36" s="15" t="e">
        <f t="shared" si="5"/>
        <v>#REF!</v>
      </c>
      <c r="J36" s="15" t="e">
        <f t="shared" si="6"/>
        <v>#REF!</v>
      </c>
      <c r="K36" s="26" t="s">
        <v>105</v>
      </c>
      <c r="L36" s="16" t="e">
        <f t="shared" si="7"/>
        <v>#REF!</v>
      </c>
      <c r="M36" s="86" t="e">
        <f t="shared" si="2"/>
        <v>#REF!</v>
      </c>
    </row>
    <row r="37" spans="2:14" x14ac:dyDescent="0.25">
      <c r="B37" s="24" t="s">
        <v>93</v>
      </c>
      <c r="C37" s="37" t="e">
        <f t="shared" si="3"/>
        <v>#REF!</v>
      </c>
      <c r="D37" s="32" t="e">
        <f t="shared" si="8"/>
        <v>#REF!</v>
      </c>
      <c r="E37" s="32" t="e">
        <f t="shared" si="8"/>
        <v>#REF!</v>
      </c>
      <c r="F37" s="26" t="s">
        <v>105</v>
      </c>
      <c r="G37" s="38" t="e">
        <f t="shared" si="8"/>
        <v>#REF!</v>
      </c>
      <c r="H37" s="17" t="e">
        <f t="shared" si="4"/>
        <v>#REF!</v>
      </c>
      <c r="I37" s="15" t="e">
        <f t="shared" si="5"/>
        <v>#REF!</v>
      </c>
      <c r="J37" s="15" t="e">
        <f t="shared" si="6"/>
        <v>#REF!</v>
      </c>
      <c r="K37" s="26" t="s">
        <v>105</v>
      </c>
      <c r="L37" s="16" t="e">
        <f t="shared" si="7"/>
        <v>#REF!</v>
      </c>
      <c r="M37" s="86" t="e">
        <f t="shared" si="2"/>
        <v>#REF!</v>
      </c>
    </row>
    <row r="38" spans="2:14" x14ac:dyDescent="0.25">
      <c r="B38" s="24" t="s">
        <v>94</v>
      </c>
      <c r="C38" s="37" t="e">
        <f>M17-H17</f>
        <v>#REF!</v>
      </c>
      <c r="D38" s="32" t="e">
        <f t="shared" si="8"/>
        <v>#REF!</v>
      </c>
      <c r="E38" s="32" t="e">
        <f t="shared" si="8"/>
        <v>#REF!</v>
      </c>
      <c r="F38" s="26" t="s">
        <v>105</v>
      </c>
      <c r="G38" s="38" t="e">
        <f>Q17-L17</f>
        <v>#REF!</v>
      </c>
      <c r="H38" s="17" t="e">
        <f t="shared" si="4"/>
        <v>#REF!</v>
      </c>
      <c r="I38" s="15" t="e">
        <f t="shared" si="5"/>
        <v>#REF!</v>
      </c>
      <c r="J38" s="15" t="e">
        <f t="shared" si="6"/>
        <v>#REF!</v>
      </c>
      <c r="K38" s="26" t="s">
        <v>105</v>
      </c>
      <c r="L38" s="16" t="e">
        <f>G38/L17</f>
        <v>#REF!</v>
      </c>
      <c r="M38" s="86" t="e">
        <f t="shared" si="2"/>
        <v>#REF!</v>
      </c>
    </row>
    <row r="39" spans="2:14" x14ac:dyDescent="0.25">
      <c r="B39" s="24" t="s">
        <v>13</v>
      </c>
      <c r="C39" s="37" t="e">
        <f t="shared" si="3"/>
        <v>#REF!</v>
      </c>
      <c r="D39" s="32" t="e">
        <f t="shared" si="8"/>
        <v>#REF!</v>
      </c>
      <c r="E39" s="32" t="e">
        <f t="shared" si="8"/>
        <v>#REF!</v>
      </c>
      <c r="F39" s="26" t="s">
        <v>105</v>
      </c>
      <c r="G39" s="38" t="e">
        <f t="shared" si="8"/>
        <v>#REF!</v>
      </c>
      <c r="H39" s="17" t="e">
        <f t="shared" si="4"/>
        <v>#REF!</v>
      </c>
      <c r="I39" s="15" t="e">
        <f t="shared" si="5"/>
        <v>#REF!</v>
      </c>
      <c r="J39" s="15" t="e">
        <f t="shared" si="6"/>
        <v>#REF!</v>
      </c>
      <c r="K39" s="26" t="s">
        <v>105</v>
      </c>
      <c r="L39" s="16" t="e">
        <f t="shared" si="7"/>
        <v>#REF!</v>
      </c>
      <c r="M39" s="86" t="e">
        <f t="shared" si="2"/>
        <v>#REF!</v>
      </c>
    </row>
    <row r="40" spans="2:14" x14ac:dyDescent="0.25">
      <c r="B40" s="24" t="s">
        <v>95</v>
      </c>
      <c r="C40" s="37" t="e">
        <f t="shared" si="3"/>
        <v>#REF!</v>
      </c>
      <c r="D40" s="32" t="e">
        <f t="shared" si="8"/>
        <v>#REF!</v>
      </c>
      <c r="E40" s="32" t="e">
        <f t="shared" si="8"/>
        <v>#REF!</v>
      </c>
      <c r="F40" s="26" t="s">
        <v>105</v>
      </c>
      <c r="G40" s="38" t="e">
        <f t="shared" si="8"/>
        <v>#REF!</v>
      </c>
      <c r="H40" s="17" t="e">
        <f t="shared" si="4"/>
        <v>#REF!</v>
      </c>
      <c r="I40" s="15" t="e">
        <f t="shared" si="5"/>
        <v>#REF!</v>
      </c>
      <c r="J40" s="15" t="e">
        <f t="shared" si="6"/>
        <v>#REF!</v>
      </c>
      <c r="K40" s="26" t="s">
        <v>105</v>
      </c>
      <c r="L40" s="16" t="e">
        <f t="shared" si="7"/>
        <v>#REF!</v>
      </c>
      <c r="M40" s="86" t="e">
        <f t="shared" si="2"/>
        <v>#REF!</v>
      </c>
    </row>
    <row r="41" spans="2:14" ht="15.75" thickBot="1" x14ac:dyDescent="0.3">
      <c r="B41" s="25" t="s">
        <v>96</v>
      </c>
      <c r="C41" s="39" t="e">
        <f t="shared" si="3"/>
        <v>#REF!</v>
      </c>
      <c r="D41" s="33" t="e">
        <f t="shared" si="8"/>
        <v>#REF!</v>
      </c>
      <c r="E41" s="33" t="e">
        <f t="shared" si="8"/>
        <v>#REF!</v>
      </c>
      <c r="F41" s="29" t="s">
        <v>105</v>
      </c>
      <c r="G41" s="40" t="e">
        <f t="shared" si="8"/>
        <v>#REF!</v>
      </c>
      <c r="H41" s="36" t="e">
        <f t="shared" si="4"/>
        <v>#REF!</v>
      </c>
      <c r="I41" s="34" t="e">
        <f t="shared" si="5"/>
        <v>#REF!</v>
      </c>
      <c r="J41" s="34" t="e">
        <f t="shared" si="6"/>
        <v>#REF!</v>
      </c>
      <c r="K41" s="29" t="s">
        <v>105</v>
      </c>
      <c r="L41" s="35" t="e">
        <f t="shared" si="7"/>
        <v>#REF!</v>
      </c>
      <c r="M41" s="86" t="e">
        <f t="shared" si="2"/>
        <v>#REF!</v>
      </c>
    </row>
    <row r="43" spans="2:14" x14ac:dyDescent="0.25">
      <c r="B43" s="97" t="s">
        <v>109</v>
      </c>
      <c r="C43" s="96" t="s">
        <v>46</v>
      </c>
      <c r="D43" s="96" t="s">
        <v>47</v>
      </c>
      <c r="E43" s="96" t="s">
        <v>48</v>
      </c>
      <c r="F43" s="96" t="s">
        <v>49</v>
      </c>
      <c r="G43" s="96" t="s">
        <v>50</v>
      </c>
      <c r="H43" s="96" t="s">
        <v>110</v>
      </c>
    </row>
    <row r="44" spans="2:14" x14ac:dyDescent="0.25">
      <c r="B44" s="94" t="s">
        <v>111</v>
      </c>
      <c r="C44" s="159" t="e">
        <f t="shared" ref="C44:E44" si="10">C26/$H44</f>
        <v>#REF!</v>
      </c>
      <c r="D44" s="91" t="e">
        <f t="shared" si="10"/>
        <v>#REF!</v>
      </c>
      <c r="E44" s="91" t="e">
        <f t="shared" si="10"/>
        <v>#REF!</v>
      </c>
      <c r="F44" s="91" t="e">
        <f>F26/$H44</f>
        <v>#REF!</v>
      </c>
      <c r="G44" s="91" t="e">
        <f>G26/$H44</f>
        <v>#REF!</v>
      </c>
      <c r="H44" s="95" t="e">
        <f>SUM(C26:G26)</f>
        <v>#REF!</v>
      </c>
      <c r="I44" s="86"/>
      <c r="J44" s="149"/>
      <c r="K44" s="149"/>
      <c r="L44" s="149"/>
      <c r="M44" s="149"/>
      <c r="N44" s="149"/>
    </row>
    <row r="45" spans="2:14" x14ac:dyDescent="0.25">
      <c r="B45" s="94" t="str">
        <f>B29</f>
        <v>Breast</v>
      </c>
      <c r="C45" s="91" t="e">
        <f t="shared" ref="C45:E45" si="11">C29/$H45</f>
        <v>#REF!</v>
      </c>
      <c r="D45" s="91" t="e">
        <f t="shared" si="11"/>
        <v>#REF!</v>
      </c>
      <c r="E45" s="91" t="e">
        <f t="shared" si="11"/>
        <v>#REF!</v>
      </c>
      <c r="F45" s="91" t="e">
        <f>F29/$H45</f>
        <v>#REF!</v>
      </c>
      <c r="G45" s="91" t="e">
        <f>G29/$H45</f>
        <v>#REF!</v>
      </c>
      <c r="H45" s="95" t="e">
        <f>SUM(C29:G29)</f>
        <v>#REF!</v>
      </c>
      <c r="I45" s="150"/>
    </row>
    <row r="46" spans="2:14" x14ac:dyDescent="0.25">
      <c r="B46" s="94" t="str">
        <f>B38</f>
        <v>Prostate</v>
      </c>
      <c r="C46" s="91" t="e">
        <f>C38/$H46</f>
        <v>#REF!</v>
      </c>
      <c r="D46" s="91" t="e">
        <f t="shared" ref="D46:E46" si="12">D38/$H46</f>
        <v>#REF!</v>
      </c>
      <c r="E46" s="91" t="e">
        <f t="shared" si="12"/>
        <v>#REF!</v>
      </c>
      <c r="F46" s="91"/>
      <c r="G46" s="91" t="e">
        <f>G38/$H46</f>
        <v>#REF!</v>
      </c>
      <c r="H46" s="95" t="e">
        <f>SUM(C38:G38)</f>
        <v>#REF!</v>
      </c>
    </row>
    <row r="47" spans="2:14" x14ac:dyDescent="0.25">
      <c r="B47" s="94" t="str">
        <f>B35</f>
        <v>Lung</v>
      </c>
      <c r="C47" s="159" t="e">
        <f>C35/$H47</f>
        <v>#REF!</v>
      </c>
      <c r="D47" s="91" t="e">
        <f>D35/$H47</f>
        <v>#REF!</v>
      </c>
      <c r="E47" s="91" t="e">
        <f>E35/$H47</f>
        <v>#REF!</v>
      </c>
      <c r="F47" s="91"/>
      <c r="G47" s="91" t="e">
        <f>G35/$H47</f>
        <v>#REF!</v>
      </c>
      <c r="H47" s="95" t="e">
        <f>SUM(C35:G35)</f>
        <v>#REF!</v>
      </c>
      <c r="I47" s="86"/>
      <c r="K47" s="149"/>
      <c r="L47" s="149"/>
      <c r="M47" s="149"/>
      <c r="N47" s="149"/>
    </row>
    <row r="48" spans="2:14" x14ac:dyDescent="0.25">
      <c r="B48" s="94" t="str">
        <f>B30</f>
        <v>Colorectal</v>
      </c>
      <c r="C48" s="159" t="e">
        <f>C30/$H48</f>
        <v>#REF!</v>
      </c>
      <c r="D48" s="91" t="e">
        <f>D30/$H48</f>
        <v>#REF!</v>
      </c>
      <c r="E48" s="91" t="e">
        <f>E30/$H48</f>
        <v>#REF!</v>
      </c>
      <c r="F48" s="91" t="e">
        <f>F30/$H48</f>
        <v>#REF!</v>
      </c>
      <c r="G48" s="91" t="e">
        <f>G30/$H48</f>
        <v>#REF!</v>
      </c>
      <c r="H48" s="95" t="e">
        <f>SUM(C30:G30)</f>
        <v>#REF!</v>
      </c>
      <c r="I48" s="86"/>
      <c r="K48" s="149"/>
      <c r="L48" s="149"/>
      <c r="M48" s="149"/>
      <c r="N48" s="149"/>
    </row>
    <row r="49" spans="2:9" x14ac:dyDescent="0.25">
      <c r="B49" s="94" t="str">
        <f>B36</f>
        <v>Melanoma</v>
      </c>
      <c r="C49" s="91" t="e">
        <f>C36/$H49</f>
        <v>#REF!</v>
      </c>
      <c r="D49" s="91" t="e">
        <f>D36/$H49</f>
        <v>#REF!</v>
      </c>
      <c r="E49" s="91" t="e">
        <f>E36/$H49</f>
        <v>#REF!</v>
      </c>
      <c r="F49" s="91"/>
      <c r="G49" s="91" t="e">
        <f>G36/$H49</f>
        <v>#REF!</v>
      </c>
      <c r="H49" s="95" t="e">
        <f>SUM(C36:G36)</f>
        <v>#REF!</v>
      </c>
    </row>
    <row r="50" spans="2:9" x14ac:dyDescent="0.25">
      <c r="B50" s="94" t="s">
        <v>83</v>
      </c>
      <c r="C50" s="91" t="e">
        <f t="shared" ref="C50:E51" si="13">C27/$H50</f>
        <v>#REF!</v>
      </c>
      <c r="D50" s="91" t="e">
        <f t="shared" si="13"/>
        <v>#REF!</v>
      </c>
      <c r="E50" s="91" t="e">
        <f t="shared" si="13"/>
        <v>#REF!</v>
      </c>
      <c r="F50" s="91"/>
      <c r="G50" s="91" t="e">
        <f>G27/$H50</f>
        <v>#REF!</v>
      </c>
      <c r="H50" s="95" t="e">
        <f>SUM(C27:G27)</f>
        <v>#REF!</v>
      </c>
    </row>
    <row r="51" spans="2:9" x14ac:dyDescent="0.25">
      <c r="B51" s="94" t="s">
        <v>84</v>
      </c>
      <c r="C51" s="159" t="e">
        <f t="shared" si="13"/>
        <v>#REF!</v>
      </c>
      <c r="D51" s="91" t="e">
        <f t="shared" si="13"/>
        <v>#REF!</v>
      </c>
      <c r="E51" s="91" t="e">
        <f t="shared" si="13"/>
        <v>#REF!</v>
      </c>
      <c r="F51" s="91"/>
      <c r="G51" s="91" t="e">
        <f>G28/$H51</f>
        <v>#REF!</v>
      </c>
      <c r="H51" s="95" t="e">
        <f>SUM(D28:G28)</f>
        <v>#REF!</v>
      </c>
      <c r="I51" s="86"/>
    </row>
    <row r="52" spans="2:9" x14ac:dyDescent="0.25">
      <c r="B52" s="94" t="s">
        <v>87</v>
      </c>
      <c r="C52" s="91" t="e">
        <f t="shared" ref="C52:E55" si="14">C31/$H52</f>
        <v>#REF!</v>
      </c>
      <c r="D52" s="91" t="e">
        <f t="shared" si="14"/>
        <v>#REF!</v>
      </c>
      <c r="E52" s="91" t="e">
        <f t="shared" si="14"/>
        <v>#REF!</v>
      </c>
      <c r="F52" s="91"/>
      <c r="G52" s="91" t="e">
        <f>G31/$H52</f>
        <v>#REF!</v>
      </c>
      <c r="H52" s="95" t="e">
        <f>SUM(C31:G31)</f>
        <v>#REF!</v>
      </c>
    </row>
    <row r="53" spans="2:9" x14ac:dyDescent="0.25">
      <c r="B53" s="94" t="s">
        <v>88</v>
      </c>
      <c r="C53" s="91" t="e">
        <f t="shared" si="14"/>
        <v>#REF!</v>
      </c>
      <c r="D53" s="91" t="e">
        <f t="shared" si="14"/>
        <v>#REF!</v>
      </c>
      <c r="E53" s="91" t="e">
        <f t="shared" si="14"/>
        <v>#REF!</v>
      </c>
      <c r="F53" s="91" t="e">
        <f>F32/$H53</f>
        <v>#REF!</v>
      </c>
      <c r="G53" s="91" t="e">
        <f>G32/$H53</f>
        <v>#REF!</v>
      </c>
      <c r="H53" s="95" t="e">
        <f>SUM(C32:G32)</f>
        <v>#REF!</v>
      </c>
    </row>
    <row r="54" spans="2:9" x14ac:dyDescent="0.25">
      <c r="B54" s="94" t="s">
        <v>89</v>
      </c>
      <c r="C54" s="91" t="e">
        <f t="shared" si="14"/>
        <v>#REF!</v>
      </c>
      <c r="D54" s="91" t="e">
        <f t="shared" si="14"/>
        <v>#REF!</v>
      </c>
      <c r="E54" s="91" t="e">
        <f t="shared" si="14"/>
        <v>#REF!</v>
      </c>
      <c r="F54" s="91"/>
      <c r="G54" s="91" t="e">
        <f>G33/$H54</f>
        <v>#REF!</v>
      </c>
      <c r="H54" s="95" t="e">
        <f>SUM(C33:G33)</f>
        <v>#REF!</v>
      </c>
    </row>
    <row r="55" spans="2:9" x14ac:dyDescent="0.25">
      <c r="B55" s="94" t="s">
        <v>98</v>
      </c>
      <c r="C55" s="159" t="e">
        <f t="shared" si="14"/>
        <v>#REF!</v>
      </c>
      <c r="D55" s="91" t="e">
        <f t="shared" si="14"/>
        <v>#REF!</v>
      </c>
      <c r="E55" s="91" t="e">
        <f t="shared" si="14"/>
        <v>#REF!</v>
      </c>
      <c r="F55" s="91"/>
      <c r="G55" s="91" t="e">
        <f>G34/$H55</f>
        <v>#REF!</v>
      </c>
      <c r="H55" s="95" t="e">
        <f>SUM(C34:G34)</f>
        <v>#REF!</v>
      </c>
      <c r="I55" s="86"/>
    </row>
    <row r="56" spans="2:9" x14ac:dyDescent="0.25">
      <c r="B56" s="94" t="s">
        <v>93</v>
      </c>
      <c r="C56" s="159" t="e">
        <f>C37/$H56</f>
        <v>#REF!</v>
      </c>
      <c r="D56" s="91" t="e">
        <f>D37/$H56</f>
        <v>#REF!</v>
      </c>
      <c r="E56" s="91" t="e">
        <f>E37/$H56</f>
        <v>#REF!</v>
      </c>
      <c r="F56" s="91"/>
      <c r="G56" s="91" t="e">
        <f>G37/$H56</f>
        <v>#REF!</v>
      </c>
      <c r="H56" s="95" t="e">
        <f>SUM(C37:G37)</f>
        <v>#REF!</v>
      </c>
      <c r="I56" s="86"/>
    </row>
    <row r="57" spans="2:9" x14ac:dyDescent="0.25">
      <c r="B57" s="94" t="s">
        <v>95</v>
      </c>
      <c r="C57" s="94"/>
      <c r="D57" s="94"/>
      <c r="E57" s="94"/>
      <c r="F57" s="94"/>
      <c r="G57" s="94"/>
      <c r="H57" s="95" t="e">
        <f>SUM(C40:G40)</f>
        <v>#REF!</v>
      </c>
    </row>
    <row r="58" spans="2:9" x14ac:dyDescent="0.25">
      <c r="B58" s="94" t="s">
        <v>96</v>
      </c>
      <c r="C58" s="91" t="e">
        <f>C41/$H58</f>
        <v>#REF!</v>
      </c>
      <c r="D58" s="91" t="e">
        <f>D41/$H58</f>
        <v>#REF!</v>
      </c>
      <c r="E58" s="91" t="e">
        <f>E41/$H58</f>
        <v>#REF!</v>
      </c>
      <c r="F58" s="91"/>
      <c r="G58" s="91" t="e">
        <f>G41/$H58</f>
        <v>#REF!</v>
      </c>
      <c r="H58" s="95" t="e">
        <f>SUM(C41:G41)</f>
        <v>#REF!</v>
      </c>
    </row>
    <row r="60" spans="2:9" x14ac:dyDescent="0.25">
      <c r="B60" s="41" t="str">
        <f>B25</f>
        <v>Cancer site</v>
      </c>
      <c r="C60" s="42" t="str">
        <f>H25</f>
        <v>Emergency presentation</v>
      </c>
    </row>
    <row r="61" spans="2:9" x14ac:dyDescent="0.25">
      <c r="B61" s="8" t="s">
        <v>92</v>
      </c>
      <c r="C61" s="85" t="e">
        <f t="shared" ref="C61:C76" si="15">VLOOKUP(B61,$B$26:$H$41,7,FALSE)</f>
        <v>#REF!</v>
      </c>
    </row>
    <row r="62" spans="2:9" x14ac:dyDescent="0.25">
      <c r="B62" s="8" t="s">
        <v>87</v>
      </c>
      <c r="C62" s="15" t="e">
        <f>VLOOKUP(B62,$B$26:$H$41,7,FALSE)</f>
        <v>#REF!</v>
      </c>
    </row>
    <row r="63" spans="2:9" x14ac:dyDescent="0.25">
      <c r="B63" s="8" t="s">
        <v>85</v>
      </c>
      <c r="C63" s="15" t="e">
        <f t="shared" si="15"/>
        <v>#REF!</v>
      </c>
    </row>
    <row r="64" spans="2:9" x14ac:dyDescent="0.25">
      <c r="B64" s="8" t="s">
        <v>94</v>
      </c>
      <c r="C64" s="15" t="e">
        <f t="shared" si="15"/>
        <v>#REF!</v>
      </c>
    </row>
    <row r="65" spans="2:3" x14ac:dyDescent="0.25">
      <c r="B65" s="8" t="s">
        <v>88</v>
      </c>
      <c r="C65" s="15" t="e">
        <f t="shared" si="15"/>
        <v>#REF!</v>
      </c>
    </row>
    <row r="66" spans="2:3" x14ac:dyDescent="0.25">
      <c r="B66" s="8" t="s">
        <v>83</v>
      </c>
      <c r="C66" s="15" t="e">
        <f t="shared" si="15"/>
        <v>#REF!</v>
      </c>
    </row>
    <row r="67" spans="2:3" x14ac:dyDescent="0.25">
      <c r="B67" s="8" t="s">
        <v>13</v>
      </c>
      <c r="C67" s="15" t="e">
        <f t="shared" si="15"/>
        <v>#REF!</v>
      </c>
    </row>
    <row r="68" spans="2:3" x14ac:dyDescent="0.25">
      <c r="B68" s="8" t="s">
        <v>89</v>
      </c>
      <c r="C68" s="15" t="e">
        <f t="shared" si="15"/>
        <v>#REF!</v>
      </c>
    </row>
    <row r="69" spans="2:3" x14ac:dyDescent="0.25">
      <c r="B69" s="8" t="s">
        <v>96</v>
      </c>
      <c r="C69" s="15" t="e">
        <f t="shared" si="15"/>
        <v>#REF!</v>
      </c>
    </row>
    <row r="70" spans="2:3" x14ac:dyDescent="0.25">
      <c r="B70" s="8" t="s">
        <v>80</v>
      </c>
      <c r="C70" s="15" t="e">
        <f t="shared" si="15"/>
        <v>#REF!</v>
      </c>
    </row>
    <row r="71" spans="2:3" x14ac:dyDescent="0.25">
      <c r="B71" s="8" t="s">
        <v>86</v>
      </c>
      <c r="C71" s="15" t="e">
        <f t="shared" si="15"/>
        <v>#REF!</v>
      </c>
    </row>
    <row r="72" spans="2:3" x14ac:dyDescent="0.25">
      <c r="B72" s="8" t="s">
        <v>91</v>
      </c>
      <c r="C72" s="15" t="e">
        <f t="shared" si="15"/>
        <v>#REF!</v>
      </c>
    </row>
    <row r="73" spans="2:3" x14ac:dyDescent="0.25">
      <c r="B73" s="8" t="s">
        <v>95</v>
      </c>
      <c r="C73" s="15" t="e">
        <f t="shared" si="15"/>
        <v>#REF!</v>
      </c>
    </row>
    <row r="74" spans="2:3" x14ac:dyDescent="0.25">
      <c r="B74" s="43" t="s">
        <v>84</v>
      </c>
      <c r="C74" s="44" t="e">
        <f t="shared" si="15"/>
        <v>#REF!</v>
      </c>
    </row>
    <row r="75" spans="2:3" x14ac:dyDescent="0.25">
      <c r="B75" s="8" t="s">
        <v>98</v>
      </c>
      <c r="C75" s="15" t="e">
        <f t="shared" si="15"/>
        <v>#REF!</v>
      </c>
    </row>
    <row r="76" spans="2:3" x14ac:dyDescent="0.25">
      <c r="B76" s="8" t="s">
        <v>93</v>
      </c>
      <c r="C76" s="15" t="e">
        <f t="shared" si="15"/>
        <v>#REF!</v>
      </c>
    </row>
    <row r="79" spans="2:3" x14ac:dyDescent="0.25">
      <c r="B79" s="41" t="str">
        <f>B60</f>
        <v>Cancer site</v>
      </c>
      <c r="C79" s="42" t="str">
        <f>I25</f>
        <v>GP referral</v>
      </c>
    </row>
    <row r="80" spans="2:3" x14ac:dyDescent="0.25">
      <c r="B80" s="8" t="s">
        <v>92</v>
      </c>
      <c r="C80" s="15" t="e">
        <f t="shared" ref="C80:C95" si="16">VLOOKUP(B80,$B$26:$I$41,8,FALSE)</f>
        <v>#REF!</v>
      </c>
    </row>
    <row r="81" spans="2:3" x14ac:dyDescent="0.25">
      <c r="B81" s="8" t="s">
        <v>94</v>
      </c>
      <c r="C81" s="15" t="e">
        <f t="shared" si="16"/>
        <v>#REF!</v>
      </c>
    </row>
    <row r="82" spans="2:3" x14ac:dyDescent="0.25">
      <c r="B82" s="8" t="s">
        <v>86</v>
      </c>
      <c r="C82" s="15" t="e">
        <f t="shared" si="16"/>
        <v>#REF!</v>
      </c>
    </row>
    <row r="83" spans="2:3" x14ac:dyDescent="0.25">
      <c r="B83" s="8" t="s">
        <v>83</v>
      </c>
      <c r="C83" s="15" t="e">
        <f t="shared" si="16"/>
        <v>#REF!</v>
      </c>
    </row>
    <row r="84" spans="2:3" x14ac:dyDescent="0.25">
      <c r="B84" s="8" t="s">
        <v>93</v>
      </c>
      <c r="C84" s="15" t="e">
        <f t="shared" si="16"/>
        <v>#REF!</v>
      </c>
    </row>
    <row r="85" spans="2:3" x14ac:dyDescent="0.25">
      <c r="B85" s="8" t="s">
        <v>87</v>
      </c>
      <c r="C85" s="15" t="e">
        <f t="shared" si="16"/>
        <v>#REF!</v>
      </c>
    </row>
    <row r="86" spans="2:3" x14ac:dyDescent="0.25">
      <c r="B86" s="8" t="s">
        <v>89</v>
      </c>
      <c r="C86" s="15" t="e">
        <f t="shared" si="16"/>
        <v>#REF!</v>
      </c>
    </row>
    <row r="87" spans="2:3" x14ac:dyDescent="0.25">
      <c r="B87" s="8" t="s">
        <v>80</v>
      </c>
      <c r="C87" s="15" t="e">
        <f t="shared" si="16"/>
        <v>#REF!</v>
      </c>
    </row>
    <row r="88" spans="2:3" x14ac:dyDescent="0.25">
      <c r="B88" s="8" t="s">
        <v>98</v>
      </c>
      <c r="C88" s="15" t="e">
        <f t="shared" si="16"/>
        <v>#REF!</v>
      </c>
    </row>
    <row r="89" spans="2:3" x14ac:dyDescent="0.25">
      <c r="B89" s="8" t="s">
        <v>84</v>
      </c>
      <c r="C89" s="15" t="e">
        <f t="shared" si="16"/>
        <v>#REF!</v>
      </c>
    </row>
    <row r="90" spans="2:3" x14ac:dyDescent="0.25">
      <c r="B90" s="8" t="s">
        <v>96</v>
      </c>
      <c r="C90" s="15" t="e">
        <f t="shared" si="16"/>
        <v>#REF!</v>
      </c>
    </row>
    <row r="91" spans="2:3" x14ac:dyDescent="0.25">
      <c r="B91" s="8" t="s">
        <v>88</v>
      </c>
      <c r="C91" s="15" t="e">
        <f t="shared" si="16"/>
        <v>#REF!</v>
      </c>
    </row>
    <row r="92" spans="2:3" x14ac:dyDescent="0.25">
      <c r="B92" s="8" t="s">
        <v>91</v>
      </c>
      <c r="C92" s="15" t="e">
        <f t="shared" si="16"/>
        <v>#REF!</v>
      </c>
    </row>
    <row r="93" spans="2:3" x14ac:dyDescent="0.25">
      <c r="B93" s="8" t="s">
        <v>13</v>
      </c>
      <c r="C93" s="15" t="e">
        <f t="shared" si="16"/>
        <v>#REF!</v>
      </c>
    </row>
    <row r="94" spans="2:3" x14ac:dyDescent="0.25">
      <c r="B94" s="8" t="s">
        <v>95</v>
      </c>
      <c r="C94" s="15" t="e">
        <f t="shared" si="16"/>
        <v>#REF!</v>
      </c>
    </row>
    <row r="95" spans="2:3" x14ac:dyDescent="0.25">
      <c r="B95" s="8" t="s">
        <v>85</v>
      </c>
      <c r="C95" s="15" t="e">
        <f t="shared" si="16"/>
        <v>#REF!</v>
      </c>
    </row>
    <row r="98" spans="2:3" x14ac:dyDescent="0.25">
      <c r="B98" s="41" t="str">
        <f>B79</f>
        <v>Cancer site</v>
      </c>
      <c r="C98" s="42" t="str">
        <f>J25</f>
        <v>Other</v>
      </c>
    </row>
    <row r="99" spans="2:3" x14ac:dyDescent="0.25">
      <c r="B99" s="8" t="s">
        <v>85</v>
      </c>
      <c r="C99" s="15" t="e">
        <f>VLOOKUP(B99,$B$26:$J$41,9,FALSE)</f>
        <v>#REF!</v>
      </c>
    </row>
    <row r="100" spans="2:3" x14ac:dyDescent="0.25">
      <c r="B100" s="8" t="s">
        <v>94</v>
      </c>
      <c r="C100" s="15" t="e">
        <f t="shared" ref="C100:C114" si="17">VLOOKUP(B100,$B$26:$J$41,9,FALSE)</f>
        <v>#REF!</v>
      </c>
    </row>
    <row r="101" spans="2:3" x14ac:dyDescent="0.25">
      <c r="B101" s="8" t="s">
        <v>93</v>
      </c>
      <c r="C101" s="15" t="e">
        <f t="shared" si="17"/>
        <v>#REF!</v>
      </c>
    </row>
    <row r="102" spans="2:3" x14ac:dyDescent="0.25">
      <c r="B102" s="8" t="s">
        <v>92</v>
      </c>
      <c r="C102" s="15" t="e">
        <f t="shared" si="17"/>
        <v>#REF!</v>
      </c>
    </row>
    <row r="103" spans="2:3" x14ac:dyDescent="0.25">
      <c r="B103" s="8" t="s">
        <v>98</v>
      </c>
      <c r="C103" s="15" t="e">
        <f t="shared" si="17"/>
        <v>#REF!</v>
      </c>
    </row>
    <row r="104" spans="2:3" x14ac:dyDescent="0.25">
      <c r="B104" s="8" t="s">
        <v>86</v>
      </c>
      <c r="C104" s="15" t="e">
        <f t="shared" si="17"/>
        <v>#REF!</v>
      </c>
    </row>
    <row r="105" spans="2:3" x14ac:dyDescent="0.25">
      <c r="B105" s="8" t="s">
        <v>84</v>
      </c>
      <c r="C105" s="15" t="e">
        <f t="shared" si="17"/>
        <v>#REF!</v>
      </c>
    </row>
    <row r="106" spans="2:3" x14ac:dyDescent="0.25">
      <c r="B106" s="8" t="s">
        <v>87</v>
      </c>
      <c r="C106" s="15" t="e">
        <f t="shared" si="17"/>
        <v>#REF!</v>
      </c>
    </row>
    <row r="107" spans="2:3" x14ac:dyDescent="0.25">
      <c r="B107" s="8" t="s">
        <v>80</v>
      </c>
      <c r="C107" s="15" t="e">
        <f t="shared" si="17"/>
        <v>#REF!</v>
      </c>
    </row>
    <row r="108" spans="2:3" x14ac:dyDescent="0.25">
      <c r="B108" s="8" t="s">
        <v>83</v>
      </c>
      <c r="C108" s="15" t="e">
        <f t="shared" si="17"/>
        <v>#REF!</v>
      </c>
    </row>
    <row r="109" spans="2:3" x14ac:dyDescent="0.25">
      <c r="B109" s="8" t="s">
        <v>96</v>
      </c>
      <c r="C109" s="15" t="e">
        <f t="shared" si="17"/>
        <v>#REF!</v>
      </c>
    </row>
    <row r="110" spans="2:3" x14ac:dyDescent="0.25">
      <c r="B110" s="8" t="s">
        <v>89</v>
      </c>
      <c r="C110" s="15" t="e">
        <f t="shared" si="17"/>
        <v>#REF!</v>
      </c>
    </row>
    <row r="111" spans="2:3" x14ac:dyDescent="0.25">
      <c r="B111" s="8" t="s">
        <v>88</v>
      </c>
      <c r="C111" s="15" t="e">
        <f t="shared" si="17"/>
        <v>#REF!</v>
      </c>
    </row>
    <row r="112" spans="2:3" x14ac:dyDescent="0.25">
      <c r="B112" s="8" t="s">
        <v>13</v>
      </c>
      <c r="C112" s="15" t="e">
        <f t="shared" si="17"/>
        <v>#REF!</v>
      </c>
    </row>
    <row r="113" spans="2:3" x14ac:dyDescent="0.25">
      <c r="B113" s="8" t="s">
        <v>91</v>
      </c>
      <c r="C113" s="15" t="e">
        <f t="shared" si="17"/>
        <v>#REF!</v>
      </c>
    </row>
    <row r="114" spans="2:3" x14ac:dyDescent="0.25">
      <c r="B114" s="8" t="s">
        <v>95</v>
      </c>
      <c r="C114" s="15" t="e">
        <f t="shared" si="17"/>
        <v>#REF!</v>
      </c>
    </row>
    <row r="117" spans="2:3" x14ac:dyDescent="0.25">
      <c r="B117" s="41" t="str">
        <f>B98</f>
        <v>Cancer site</v>
      </c>
      <c r="C117" s="42" t="str">
        <f>K25</f>
        <v>Screening</v>
      </c>
    </row>
    <row r="118" spans="2:3" x14ac:dyDescent="0.25">
      <c r="B118" s="8" t="s">
        <v>85</v>
      </c>
      <c r="C118" s="15" t="e">
        <f>VLOOKUP(B118,$B$25:$K$41,10,FALSE)</f>
        <v>#REF!</v>
      </c>
    </row>
    <row r="119" spans="2:3" x14ac:dyDescent="0.25">
      <c r="B119" s="8" t="s">
        <v>80</v>
      </c>
      <c r="C119" s="15" t="e">
        <f>VLOOKUP(B119,$B$25:$K$41,10,FALSE)</f>
        <v>#REF!</v>
      </c>
    </row>
    <row r="120" spans="2:3" x14ac:dyDescent="0.25">
      <c r="B120" s="8" t="s">
        <v>86</v>
      </c>
      <c r="C120" s="15" t="e">
        <f>VLOOKUP(B120,$B$25:$K$41,10,FALSE)</f>
        <v>#REF!</v>
      </c>
    </row>
    <row r="121" spans="2:3" x14ac:dyDescent="0.25">
      <c r="B121" s="8" t="s">
        <v>88</v>
      </c>
      <c r="C121" s="15" t="e">
        <f>VLOOKUP(B121,$B$25:$K$41,10,FALSE)</f>
        <v>#REF!</v>
      </c>
    </row>
    <row r="124" spans="2:3" x14ac:dyDescent="0.25">
      <c r="B124" s="41" t="str">
        <f>B117</f>
        <v>Cancer site</v>
      </c>
      <c r="C124" s="42" t="str">
        <f>L25</f>
        <v>TWW</v>
      </c>
    </row>
    <row r="125" spans="2:3" x14ac:dyDescent="0.25">
      <c r="B125" s="8" t="s">
        <v>94</v>
      </c>
      <c r="C125" s="15" t="e">
        <f t="shared" ref="C125:C140" si="18">VLOOKUP(B125,$B$26:$L$41,11,FALSE)</f>
        <v>#REF!</v>
      </c>
    </row>
    <row r="126" spans="2:3" x14ac:dyDescent="0.25">
      <c r="B126" s="8" t="s">
        <v>91</v>
      </c>
      <c r="C126" s="15" t="e">
        <f t="shared" si="18"/>
        <v>#REF!</v>
      </c>
    </row>
    <row r="127" spans="2:3" x14ac:dyDescent="0.25">
      <c r="B127" s="8" t="s">
        <v>92</v>
      </c>
      <c r="C127" s="15" t="e">
        <f t="shared" si="18"/>
        <v>#REF!</v>
      </c>
    </row>
    <row r="128" spans="2:3" x14ac:dyDescent="0.25">
      <c r="B128" s="8" t="s">
        <v>80</v>
      </c>
      <c r="C128" s="15" t="e">
        <f t="shared" si="18"/>
        <v>#REF!</v>
      </c>
    </row>
    <row r="129" spans="2:3" x14ac:dyDescent="0.25">
      <c r="B129" s="8" t="s">
        <v>86</v>
      </c>
      <c r="C129" s="15" t="e">
        <f t="shared" si="18"/>
        <v>#REF!</v>
      </c>
    </row>
    <row r="130" spans="2:3" x14ac:dyDescent="0.25">
      <c r="B130" s="8" t="s">
        <v>84</v>
      </c>
      <c r="C130" s="15" t="e">
        <f t="shared" si="18"/>
        <v>#REF!</v>
      </c>
    </row>
    <row r="131" spans="2:3" x14ac:dyDescent="0.25">
      <c r="B131" s="8" t="s">
        <v>96</v>
      </c>
      <c r="C131" s="15" t="e">
        <f t="shared" si="18"/>
        <v>#REF!</v>
      </c>
    </row>
    <row r="132" spans="2:3" x14ac:dyDescent="0.25">
      <c r="B132" s="8" t="s">
        <v>87</v>
      </c>
      <c r="C132" s="15" t="e">
        <f t="shared" si="18"/>
        <v>#REF!</v>
      </c>
    </row>
    <row r="133" spans="2:3" x14ac:dyDescent="0.25">
      <c r="B133" s="8" t="s">
        <v>89</v>
      </c>
      <c r="C133" s="15" t="e">
        <f t="shared" si="18"/>
        <v>#REF!</v>
      </c>
    </row>
    <row r="134" spans="2:3" x14ac:dyDescent="0.25">
      <c r="B134" s="8" t="s">
        <v>98</v>
      </c>
      <c r="C134" s="15" t="e">
        <f t="shared" si="18"/>
        <v>#REF!</v>
      </c>
    </row>
    <row r="135" spans="2:3" x14ac:dyDescent="0.25">
      <c r="B135" s="8" t="s">
        <v>93</v>
      </c>
      <c r="C135" s="15" t="e">
        <f t="shared" si="18"/>
        <v>#REF!</v>
      </c>
    </row>
    <row r="136" spans="2:3" x14ac:dyDescent="0.25">
      <c r="B136" s="8" t="s">
        <v>88</v>
      </c>
      <c r="C136" s="15" t="e">
        <f t="shared" si="18"/>
        <v>#REF!</v>
      </c>
    </row>
    <row r="137" spans="2:3" x14ac:dyDescent="0.25">
      <c r="B137" s="8" t="s">
        <v>85</v>
      </c>
      <c r="C137" s="15" t="e">
        <f t="shared" si="18"/>
        <v>#REF!</v>
      </c>
    </row>
    <row r="138" spans="2:3" x14ac:dyDescent="0.25">
      <c r="B138" s="8" t="s">
        <v>83</v>
      </c>
      <c r="C138" s="15" t="e">
        <f t="shared" si="18"/>
        <v>#REF!</v>
      </c>
    </row>
    <row r="139" spans="2:3" x14ac:dyDescent="0.25">
      <c r="B139" s="8" t="s">
        <v>13</v>
      </c>
      <c r="C139" s="15" t="e">
        <f t="shared" si="18"/>
        <v>#REF!</v>
      </c>
    </row>
    <row r="140" spans="2:3" x14ac:dyDescent="0.25">
      <c r="B140" s="8" t="s">
        <v>95</v>
      </c>
      <c r="C140" s="15" t="e">
        <f t="shared" si="18"/>
        <v>#REF!</v>
      </c>
    </row>
  </sheetData>
  <sortState xmlns:xlrd2="http://schemas.microsoft.com/office/spreadsheetml/2017/richdata2" ref="B125:C140">
    <sortCondition ref="C124"/>
  </sortState>
  <mergeCells count="5">
    <mergeCell ref="C3:G3"/>
    <mergeCell ref="M3:Q3"/>
    <mergeCell ref="H3:L3"/>
    <mergeCell ref="C24:G24"/>
    <mergeCell ref="H24:L24"/>
  </mergeCells>
  <conditionalFormatting sqref="C26:L41">
    <cfRule type="cellIs" dxfId="77" priority="1" operator="lessThan">
      <formula>0</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30AED-49A7-47A9-96BB-CF7892D4A4DB}">
  <sheetPr>
    <tabColor theme="7" tint="0.59999389629810485"/>
  </sheetPr>
  <dimension ref="A1:BE930"/>
  <sheetViews>
    <sheetView showGridLines="0" zoomScale="70" zoomScaleNormal="70" workbookViewId="0">
      <selection activeCell="G12" sqref="G12"/>
    </sheetView>
  </sheetViews>
  <sheetFormatPr defaultRowHeight="15" x14ac:dyDescent="0.25"/>
  <cols>
    <col min="1" max="1" width="30.5703125" bestFit="1" customWidth="1"/>
    <col min="2" max="22" width="11.140625" customWidth="1"/>
    <col min="23" max="23" width="19.7109375" hidden="1" customWidth="1"/>
    <col min="24" max="24" width="29.7109375" hidden="1" customWidth="1"/>
    <col min="25" max="25" width="14" hidden="1" customWidth="1"/>
    <col min="26" max="27" width="8.85546875" hidden="1" customWidth="1"/>
    <col min="28" max="29" width="15" hidden="1" customWidth="1"/>
    <col min="30" max="45" width="12" customWidth="1"/>
    <col min="46" max="51" width="11.5703125" hidden="1" customWidth="1"/>
    <col min="52" max="52" width="11.5703125" customWidth="1"/>
    <col min="53" max="57" width="12.85546875" bestFit="1" customWidth="1"/>
    <col min="58" max="58" width="5.5703125" bestFit="1" customWidth="1"/>
    <col min="59" max="91" width="4.42578125" bestFit="1" customWidth="1"/>
    <col min="92" max="92" width="5.5703125" bestFit="1" customWidth="1"/>
    <col min="93" max="100" width="4.42578125" bestFit="1" customWidth="1"/>
    <col min="101" max="101" width="5.5703125" bestFit="1" customWidth="1"/>
    <col min="102" max="105" width="4.42578125" bestFit="1" customWidth="1"/>
    <col min="106" max="106" width="5.5703125" bestFit="1" customWidth="1"/>
    <col min="107" max="109" width="4.42578125" bestFit="1" customWidth="1"/>
    <col min="110" max="110" width="5.5703125" bestFit="1" customWidth="1"/>
    <col min="111" max="113" width="4.42578125" bestFit="1" customWidth="1"/>
    <col min="114" max="114" width="5.5703125" bestFit="1" customWidth="1"/>
    <col min="115" max="116" width="4.42578125" bestFit="1" customWidth="1"/>
    <col min="117" max="117" width="5.5703125" bestFit="1" customWidth="1"/>
    <col min="118" max="119" width="4.42578125" bestFit="1" customWidth="1"/>
    <col min="120" max="120" width="5.5703125" bestFit="1" customWidth="1"/>
    <col min="121" max="122" width="4.42578125" bestFit="1" customWidth="1"/>
    <col min="123" max="123" width="5.5703125" bestFit="1" customWidth="1"/>
    <col min="124" max="124" width="4.42578125" bestFit="1" customWidth="1"/>
    <col min="125" max="125" width="5.5703125" bestFit="1" customWidth="1"/>
    <col min="126" max="128" width="4.42578125" bestFit="1" customWidth="1"/>
    <col min="129" max="130" width="5.5703125" bestFit="1" customWidth="1"/>
    <col min="131" max="131" width="4.42578125" bestFit="1" customWidth="1"/>
    <col min="132" max="132" width="5.5703125" bestFit="1" customWidth="1"/>
    <col min="133" max="133" width="4.42578125" bestFit="1" customWidth="1"/>
    <col min="134" max="134" width="5.5703125" bestFit="1" customWidth="1"/>
    <col min="135" max="135" width="4.42578125" bestFit="1" customWidth="1"/>
    <col min="136" max="136" width="5.5703125" bestFit="1" customWidth="1"/>
    <col min="137" max="138" width="4.42578125" bestFit="1" customWidth="1"/>
    <col min="139" max="141" width="5.5703125" bestFit="1" customWidth="1"/>
    <col min="142" max="144" width="4.42578125" bestFit="1" customWidth="1"/>
    <col min="145" max="146" width="5.5703125" bestFit="1" customWidth="1"/>
    <col min="147" max="147" width="4.42578125" bestFit="1" customWidth="1"/>
    <col min="148" max="148" width="5.5703125" bestFit="1" customWidth="1"/>
    <col min="149" max="149" width="4.42578125" bestFit="1" customWidth="1"/>
    <col min="150" max="150" width="5.5703125" bestFit="1" customWidth="1"/>
    <col min="151" max="152" width="4.42578125" bestFit="1" customWidth="1"/>
    <col min="153" max="153" width="5.5703125" bestFit="1" customWidth="1"/>
    <col min="154" max="154" width="4.42578125" bestFit="1" customWidth="1"/>
    <col min="155" max="159" width="5.5703125" bestFit="1" customWidth="1"/>
    <col min="160" max="160" width="4.42578125" bestFit="1" customWidth="1"/>
    <col min="161" max="163" width="5.5703125" bestFit="1" customWidth="1"/>
    <col min="164" max="167" width="4.42578125" bestFit="1" customWidth="1"/>
    <col min="168" max="169" width="5.5703125" bestFit="1" customWidth="1"/>
    <col min="170" max="170" width="4.42578125" bestFit="1" customWidth="1"/>
    <col min="171" max="171" width="5.5703125" bestFit="1" customWidth="1"/>
    <col min="172" max="175" width="4.42578125" bestFit="1" customWidth="1"/>
    <col min="176" max="176" width="5.5703125" bestFit="1" customWidth="1"/>
    <col min="177" max="180" width="4.42578125" bestFit="1" customWidth="1"/>
    <col min="181" max="182" width="5.5703125" bestFit="1" customWidth="1"/>
    <col min="183" max="187" width="4.42578125" bestFit="1" customWidth="1"/>
    <col min="188" max="188" width="5.5703125" bestFit="1" customWidth="1"/>
    <col min="189" max="194" width="4.42578125" bestFit="1" customWidth="1"/>
    <col min="195" max="195" width="5.5703125" bestFit="1" customWidth="1"/>
    <col min="196" max="196" width="4.42578125" bestFit="1" customWidth="1"/>
    <col min="197" max="198" width="5.5703125" bestFit="1" customWidth="1"/>
    <col min="199" max="200" width="4.42578125" bestFit="1" customWidth="1"/>
    <col min="201" max="202" width="5.5703125" bestFit="1" customWidth="1"/>
    <col min="203" max="203" width="4.42578125" bestFit="1" customWidth="1"/>
    <col min="204" max="204" width="5.5703125" bestFit="1" customWidth="1"/>
    <col min="205" max="205" width="4.42578125" bestFit="1" customWidth="1"/>
    <col min="206" max="209" width="5.5703125" bestFit="1" customWidth="1"/>
    <col min="210" max="210" width="4.42578125" bestFit="1" customWidth="1"/>
    <col min="211" max="211" width="5.5703125" bestFit="1" customWidth="1"/>
    <col min="212" max="213" width="4.42578125" bestFit="1" customWidth="1"/>
    <col min="214" max="215" width="5.5703125" bestFit="1" customWidth="1"/>
    <col min="216" max="216" width="4.42578125" bestFit="1" customWidth="1"/>
    <col min="217" max="222" width="5.5703125" bestFit="1" customWidth="1"/>
    <col min="223" max="228" width="4.42578125" bestFit="1" customWidth="1"/>
    <col min="229" max="231" width="5.5703125" bestFit="1" customWidth="1"/>
    <col min="232" max="232" width="4.42578125" bestFit="1" customWidth="1"/>
    <col min="233" max="235" width="5.5703125" bestFit="1" customWidth="1"/>
    <col min="236" max="236" width="4.42578125" bestFit="1" customWidth="1"/>
    <col min="237" max="240" width="5.5703125" bestFit="1" customWidth="1"/>
    <col min="241" max="241" width="4.42578125" bestFit="1" customWidth="1"/>
    <col min="242" max="243" width="5.5703125" bestFit="1" customWidth="1"/>
    <col min="244" max="244" width="4.42578125" bestFit="1" customWidth="1"/>
    <col min="245" max="245" width="5.5703125" bestFit="1" customWidth="1"/>
    <col min="246" max="247" width="4.42578125" bestFit="1" customWidth="1"/>
    <col min="248" max="251" width="5.5703125" bestFit="1" customWidth="1"/>
    <col min="252" max="253" width="4.42578125" bestFit="1" customWidth="1"/>
    <col min="254" max="255" width="5.5703125" bestFit="1" customWidth="1"/>
    <col min="256" max="256" width="4.42578125" bestFit="1" customWidth="1"/>
    <col min="257" max="257" width="5.5703125" bestFit="1" customWidth="1"/>
    <col min="258" max="258" width="4.42578125" bestFit="1" customWidth="1"/>
    <col min="259" max="260" width="5.5703125" bestFit="1" customWidth="1"/>
    <col min="261" max="262" width="4.42578125" bestFit="1" customWidth="1"/>
    <col min="263" max="271" width="5.5703125" bestFit="1" customWidth="1"/>
    <col min="272" max="272" width="4.42578125" bestFit="1" customWidth="1"/>
    <col min="273" max="273" width="5.5703125" bestFit="1" customWidth="1"/>
    <col min="274" max="277" width="4.42578125" bestFit="1" customWidth="1"/>
    <col min="278" max="278" width="5.5703125" bestFit="1" customWidth="1"/>
    <col min="279" max="280" width="4.42578125" bestFit="1" customWidth="1"/>
    <col min="281" max="281" width="5.5703125" bestFit="1" customWidth="1"/>
    <col min="282" max="285" width="4.42578125" bestFit="1" customWidth="1"/>
    <col min="286" max="286" width="5.5703125" bestFit="1" customWidth="1"/>
    <col min="287" max="287" width="4.42578125" bestFit="1" customWidth="1"/>
    <col min="288" max="290" width="5.5703125" bestFit="1" customWidth="1"/>
    <col min="291" max="291" width="4.42578125" bestFit="1" customWidth="1"/>
    <col min="292" max="292" width="5.5703125" bestFit="1" customWidth="1"/>
    <col min="293" max="297" width="4.42578125" bestFit="1" customWidth="1"/>
    <col min="298" max="298" width="5.5703125" bestFit="1" customWidth="1"/>
    <col min="299" max="299" width="4.42578125" bestFit="1" customWidth="1"/>
    <col min="300" max="302" width="5.5703125" bestFit="1" customWidth="1"/>
    <col min="303" max="308" width="4.42578125" bestFit="1" customWidth="1"/>
    <col min="309" max="309" width="5.5703125" bestFit="1" customWidth="1"/>
    <col min="310" max="310" width="4.42578125" bestFit="1" customWidth="1"/>
    <col min="311" max="311" width="5.5703125" bestFit="1" customWidth="1"/>
    <col min="312" max="315" width="4.42578125" bestFit="1" customWidth="1"/>
    <col min="316" max="316" width="5.5703125" bestFit="1" customWidth="1"/>
    <col min="317" max="318" width="4.42578125" bestFit="1" customWidth="1"/>
    <col min="319" max="319" width="5.5703125" bestFit="1" customWidth="1"/>
    <col min="320" max="320" width="4.42578125" bestFit="1" customWidth="1"/>
    <col min="321" max="322" width="5.5703125" bestFit="1" customWidth="1"/>
    <col min="323" max="324" width="4.42578125" bestFit="1" customWidth="1"/>
    <col min="325" max="325" width="5.5703125" bestFit="1" customWidth="1"/>
    <col min="326" max="330" width="4.42578125" bestFit="1" customWidth="1"/>
    <col min="331" max="331" width="5.5703125" bestFit="1" customWidth="1"/>
    <col min="332" max="333" width="4.42578125" bestFit="1" customWidth="1"/>
    <col min="334" max="334" width="5.5703125" bestFit="1" customWidth="1"/>
    <col min="335" max="335" width="4.42578125" bestFit="1" customWidth="1"/>
    <col min="336" max="336" width="5.5703125" bestFit="1" customWidth="1"/>
    <col min="337" max="337" width="4.42578125" bestFit="1" customWidth="1"/>
    <col min="338" max="340" width="5.5703125" bestFit="1" customWidth="1"/>
    <col min="341" max="341" width="4.42578125" bestFit="1" customWidth="1"/>
    <col min="342" max="343" width="5.5703125" bestFit="1" customWidth="1"/>
    <col min="344" max="344" width="4.42578125" bestFit="1" customWidth="1"/>
    <col min="345" max="345" width="5.5703125" bestFit="1" customWidth="1"/>
    <col min="346" max="346" width="4.42578125" bestFit="1" customWidth="1"/>
    <col min="347" max="349" width="5.5703125" bestFit="1" customWidth="1"/>
    <col min="350" max="352" width="4.42578125" bestFit="1" customWidth="1"/>
    <col min="353" max="353" width="5.5703125" bestFit="1" customWidth="1"/>
    <col min="354" max="354" width="4.42578125" bestFit="1" customWidth="1"/>
    <col min="355" max="357" width="5.5703125" bestFit="1" customWidth="1"/>
    <col min="358" max="359" width="4.42578125" bestFit="1" customWidth="1"/>
    <col min="360" max="362" width="5.5703125" bestFit="1" customWidth="1"/>
    <col min="363" max="367" width="4.42578125" bestFit="1" customWidth="1"/>
    <col min="368" max="368" width="5.5703125" bestFit="1" customWidth="1"/>
    <col min="369" max="369" width="4.42578125" bestFit="1" customWidth="1"/>
    <col min="370" max="374" width="5.5703125" bestFit="1" customWidth="1"/>
    <col min="375" max="379" width="4.42578125" bestFit="1" customWidth="1"/>
    <col min="380" max="380" width="5.5703125" bestFit="1" customWidth="1"/>
    <col min="381" max="382" width="4.42578125" bestFit="1" customWidth="1"/>
    <col min="383" max="386" width="5.5703125" bestFit="1" customWidth="1"/>
    <col min="387" max="387" width="4.42578125" bestFit="1" customWidth="1"/>
    <col min="388" max="389" width="5.5703125" bestFit="1" customWidth="1"/>
    <col min="390" max="391" width="4.42578125" bestFit="1" customWidth="1"/>
    <col min="392" max="393" width="5.5703125" bestFit="1" customWidth="1"/>
    <col min="394" max="394" width="4.42578125" bestFit="1" customWidth="1"/>
    <col min="395" max="395" width="5.5703125" bestFit="1" customWidth="1"/>
    <col min="396" max="396" width="4.42578125" bestFit="1" customWidth="1"/>
    <col min="397" max="397" width="5.5703125" bestFit="1" customWidth="1"/>
    <col min="398" max="399" width="4.42578125" bestFit="1" customWidth="1"/>
    <col min="400" max="402" width="5.5703125" bestFit="1" customWidth="1"/>
    <col min="403" max="403" width="4.42578125" bestFit="1" customWidth="1"/>
    <col min="404" max="404" width="5.5703125" bestFit="1" customWidth="1"/>
    <col min="405" max="406" width="4.42578125" bestFit="1" customWidth="1"/>
    <col min="407" max="408" width="5.5703125" bestFit="1" customWidth="1"/>
    <col min="409" max="411" width="4.42578125" bestFit="1" customWidth="1"/>
    <col min="412" max="413" width="5.5703125" bestFit="1" customWidth="1"/>
    <col min="414" max="414" width="4.42578125" bestFit="1" customWidth="1"/>
    <col min="415" max="415" width="5.5703125" bestFit="1" customWidth="1"/>
    <col min="416" max="417" width="4.42578125" bestFit="1" customWidth="1"/>
    <col min="418" max="418" width="5.5703125" bestFit="1" customWidth="1"/>
    <col min="419" max="419" width="4.42578125" bestFit="1" customWidth="1"/>
    <col min="420" max="420" width="5.5703125" bestFit="1" customWidth="1"/>
    <col min="421" max="421" width="4.42578125" bestFit="1" customWidth="1"/>
    <col min="422" max="423" width="5.5703125" bestFit="1" customWidth="1"/>
    <col min="424" max="427" width="4.42578125" bestFit="1" customWidth="1"/>
    <col min="428" max="428" width="5.5703125" bestFit="1" customWidth="1"/>
    <col min="429" max="429" width="4.42578125" bestFit="1" customWidth="1"/>
    <col min="430" max="430" width="5.5703125" bestFit="1" customWidth="1"/>
    <col min="431" max="433" width="4.42578125" bestFit="1" customWidth="1"/>
    <col min="434" max="438" width="5.5703125" bestFit="1" customWidth="1"/>
    <col min="439" max="442" width="4.42578125" bestFit="1" customWidth="1"/>
    <col min="443" max="445" width="5.5703125" bestFit="1" customWidth="1"/>
    <col min="446" max="446" width="4.42578125" bestFit="1" customWidth="1"/>
    <col min="447" max="449" width="5.5703125" bestFit="1" customWidth="1"/>
    <col min="450" max="450" width="4.42578125" bestFit="1" customWidth="1"/>
    <col min="451" max="459" width="5.5703125" bestFit="1" customWidth="1"/>
    <col min="460" max="461" width="4.42578125" bestFit="1" customWidth="1"/>
    <col min="462" max="466" width="5.5703125" bestFit="1" customWidth="1"/>
    <col min="467" max="469" width="4.42578125" bestFit="1" customWidth="1"/>
    <col min="470" max="475" width="5.5703125" bestFit="1" customWidth="1"/>
    <col min="476" max="476" width="4.42578125" bestFit="1" customWidth="1"/>
    <col min="477" max="480" width="5.5703125" bestFit="1" customWidth="1"/>
    <col min="481" max="481" width="4.42578125" bestFit="1" customWidth="1"/>
    <col min="482" max="482" width="5.5703125" bestFit="1" customWidth="1"/>
    <col min="483" max="483" width="4.42578125" bestFit="1" customWidth="1"/>
    <col min="484" max="484" width="5.5703125" bestFit="1" customWidth="1"/>
    <col min="485" max="485" width="4.42578125" bestFit="1" customWidth="1"/>
    <col min="486" max="486" width="5.5703125" bestFit="1" customWidth="1"/>
    <col min="487" max="488" width="4.42578125" bestFit="1" customWidth="1"/>
    <col min="489" max="490" width="5.5703125" bestFit="1" customWidth="1"/>
    <col min="491" max="491" width="4.42578125" bestFit="1" customWidth="1"/>
    <col min="492" max="497" width="5.5703125" bestFit="1" customWidth="1"/>
    <col min="498" max="498" width="4.42578125" bestFit="1" customWidth="1"/>
    <col min="499" max="503" width="5.5703125" bestFit="1" customWidth="1"/>
    <col min="504" max="505" width="4.42578125" bestFit="1" customWidth="1"/>
    <col min="506" max="509" width="5.5703125" bestFit="1" customWidth="1"/>
    <col min="510" max="510" width="4.42578125" bestFit="1" customWidth="1"/>
    <col min="511" max="511" width="5.5703125" bestFit="1" customWidth="1"/>
    <col min="512" max="514" width="4.42578125" bestFit="1" customWidth="1"/>
    <col min="515" max="517" width="5.5703125" bestFit="1" customWidth="1"/>
    <col min="518" max="519" width="4.42578125" bestFit="1" customWidth="1"/>
    <col min="520" max="520" width="5.5703125" bestFit="1" customWidth="1"/>
    <col min="521" max="521" width="4.42578125" bestFit="1" customWidth="1"/>
    <col min="522" max="523" width="5.5703125" bestFit="1" customWidth="1"/>
    <col min="524" max="524" width="4.42578125" bestFit="1" customWidth="1"/>
    <col min="525" max="528" width="5.5703125" bestFit="1" customWidth="1"/>
    <col min="529" max="529" width="4.42578125" bestFit="1" customWidth="1"/>
    <col min="530" max="533" width="5.5703125" bestFit="1" customWidth="1"/>
    <col min="534" max="534" width="4.42578125" bestFit="1" customWidth="1"/>
    <col min="535" max="537" width="5.5703125" bestFit="1" customWidth="1"/>
    <col min="538" max="538" width="4.42578125" bestFit="1" customWidth="1"/>
    <col min="539" max="541" width="5.5703125" bestFit="1" customWidth="1"/>
    <col min="542" max="543" width="4.42578125" bestFit="1" customWidth="1"/>
    <col min="544" max="544" width="5.5703125" bestFit="1" customWidth="1"/>
    <col min="545" max="545" width="4.42578125" bestFit="1" customWidth="1"/>
    <col min="546" max="551" width="5.5703125" bestFit="1" customWidth="1"/>
    <col min="552" max="552" width="4.42578125" bestFit="1" customWidth="1"/>
    <col min="553" max="555" width="5.5703125" bestFit="1" customWidth="1"/>
    <col min="556" max="556" width="4.42578125" bestFit="1" customWidth="1"/>
    <col min="557" max="564" width="5.5703125" bestFit="1" customWidth="1"/>
    <col min="565" max="566" width="4.42578125" bestFit="1" customWidth="1"/>
    <col min="567" max="567" width="5.5703125" bestFit="1" customWidth="1"/>
    <col min="568" max="568" width="4.42578125" bestFit="1" customWidth="1"/>
    <col min="569" max="571" width="5.5703125" bestFit="1" customWidth="1"/>
    <col min="572" max="575" width="4.42578125" bestFit="1" customWidth="1"/>
    <col min="576" max="576" width="5.5703125" bestFit="1" customWidth="1"/>
    <col min="577" max="579" width="4.42578125" bestFit="1" customWidth="1"/>
    <col min="580" max="580" width="5.5703125" bestFit="1" customWidth="1"/>
    <col min="581" max="582" width="4.42578125" bestFit="1" customWidth="1"/>
    <col min="583" max="583" width="5.5703125" bestFit="1" customWidth="1"/>
    <col min="584" max="584" width="4.42578125" bestFit="1" customWidth="1"/>
    <col min="585" max="585" width="5.5703125" bestFit="1" customWidth="1"/>
    <col min="586" max="586" width="4.42578125" bestFit="1" customWidth="1"/>
    <col min="587" max="587" width="5.5703125" bestFit="1" customWidth="1"/>
    <col min="588" max="591" width="4.42578125" bestFit="1" customWidth="1"/>
    <col min="592" max="592" width="5.5703125" bestFit="1" customWidth="1"/>
    <col min="593" max="597" width="4.42578125" bestFit="1" customWidth="1"/>
    <col min="598" max="598" width="5.5703125" bestFit="1" customWidth="1"/>
    <col min="599" max="600" width="4.42578125" bestFit="1" customWidth="1"/>
    <col min="601" max="603" width="5.5703125" bestFit="1" customWidth="1"/>
    <col min="604" max="604" width="4.42578125" bestFit="1" customWidth="1"/>
    <col min="605" max="606" width="5.5703125" bestFit="1" customWidth="1"/>
    <col min="607" max="608" width="4.42578125" bestFit="1" customWidth="1"/>
    <col min="609" max="610" width="5.5703125" bestFit="1" customWidth="1"/>
    <col min="611" max="611" width="4.42578125" bestFit="1" customWidth="1"/>
    <col min="612" max="612" width="5.5703125" bestFit="1" customWidth="1"/>
    <col min="613" max="615" width="4.42578125" bestFit="1" customWidth="1"/>
    <col min="616" max="617" width="5.5703125" bestFit="1" customWidth="1"/>
    <col min="618" max="618" width="4.42578125" bestFit="1" customWidth="1"/>
    <col min="619" max="620" width="5.5703125" bestFit="1" customWidth="1"/>
    <col min="621" max="621" width="4.42578125" bestFit="1" customWidth="1"/>
    <col min="622" max="622" width="5.5703125" bestFit="1" customWidth="1"/>
    <col min="623" max="626" width="4.42578125" bestFit="1" customWidth="1"/>
    <col min="627" max="627" width="5.5703125" bestFit="1" customWidth="1"/>
    <col min="628" max="632" width="4.42578125" bestFit="1" customWidth="1"/>
    <col min="633" max="636" width="5.5703125" bestFit="1" customWidth="1"/>
    <col min="637" max="642" width="4.42578125" bestFit="1" customWidth="1"/>
    <col min="643" max="643" width="5.5703125" bestFit="1" customWidth="1"/>
    <col min="644" max="645" width="4.42578125" bestFit="1" customWidth="1"/>
    <col min="646" max="647" width="5.5703125" bestFit="1" customWidth="1"/>
    <col min="648" max="653" width="4.42578125" bestFit="1" customWidth="1"/>
    <col min="654" max="654" width="5.5703125" bestFit="1" customWidth="1"/>
    <col min="655" max="660" width="4.42578125" bestFit="1" customWidth="1"/>
    <col min="661" max="661" width="5.5703125" bestFit="1" customWidth="1"/>
    <col min="662" max="663" width="4.42578125" bestFit="1" customWidth="1"/>
    <col min="664" max="664" width="5.5703125" bestFit="1" customWidth="1"/>
    <col min="665" max="665" width="4.42578125" bestFit="1" customWidth="1"/>
    <col min="666" max="669" width="5.5703125" bestFit="1" customWidth="1"/>
    <col min="670" max="672" width="4.42578125" bestFit="1" customWidth="1"/>
    <col min="673" max="673" width="5.5703125" bestFit="1" customWidth="1"/>
    <col min="674" max="676" width="4.42578125" bestFit="1" customWidth="1"/>
    <col min="677" max="677" width="5.5703125" bestFit="1" customWidth="1"/>
    <col min="678" max="678" width="4.42578125" bestFit="1" customWidth="1"/>
    <col min="679" max="679" width="5.5703125" bestFit="1" customWidth="1"/>
    <col min="680" max="683" width="4.42578125" bestFit="1" customWidth="1"/>
    <col min="684" max="684" width="5.5703125" bestFit="1" customWidth="1"/>
    <col min="685" max="689" width="4.42578125" bestFit="1" customWidth="1"/>
    <col min="690" max="690" width="5.5703125" bestFit="1" customWidth="1"/>
    <col min="691" max="694" width="4.42578125" bestFit="1" customWidth="1"/>
    <col min="695" max="695" width="5.5703125" bestFit="1" customWidth="1"/>
    <col min="696" max="697" width="4.42578125" bestFit="1" customWidth="1"/>
    <col min="698" max="698" width="5.5703125" bestFit="1" customWidth="1"/>
    <col min="699" max="703" width="4.42578125" bestFit="1" customWidth="1"/>
    <col min="704" max="704" width="5.5703125" bestFit="1" customWidth="1"/>
    <col min="705" max="705" width="4.42578125" bestFit="1" customWidth="1"/>
    <col min="706" max="706" width="5.5703125" bestFit="1" customWidth="1"/>
    <col min="707" max="715" width="4.42578125" bestFit="1" customWidth="1"/>
    <col min="716" max="717" width="5.5703125" bestFit="1" customWidth="1"/>
    <col min="718" max="725" width="4.42578125" bestFit="1" customWidth="1"/>
    <col min="726" max="728" width="5.5703125" bestFit="1" customWidth="1"/>
    <col min="729" max="731" width="4.42578125" bestFit="1" customWidth="1"/>
    <col min="732" max="732" width="5.5703125" bestFit="1" customWidth="1"/>
    <col min="733" max="736" width="4.42578125" bestFit="1" customWidth="1"/>
    <col min="737" max="737" width="5.5703125" bestFit="1" customWidth="1"/>
    <col min="738" max="738" width="4.42578125" bestFit="1" customWidth="1"/>
    <col min="739" max="739" width="5.5703125" bestFit="1" customWidth="1"/>
    <col min="740" max="745" width="4.42578125" bestFit="1" customWidth="1"/>
    <col min="746" max="746" width="5.5703125" bestFit="1" customWidth="1"/>
    <col min="747" max="747" width="4.42578125" bestFit="1" customWidth="1"/>
    <col min="748" max="748" width="5.5703125" bestFit="1" customWidth="1"/>
    <col min="749" max="749" width="4.42578125" bestFit="1" customWidth="1"/>
    <col min="750" max="750" width="5.5703125" bestFit="1" customWidth="1"/>
    <col min="751" max="751" width="4.42578125" bestFit="1" customWidth="1"/>
    <col min="752" max="752" width="5.5703125" bestFit="1" customWidth="1"/>
    <col min="753" max="756" width="4.42578125" bestFit="1" customWidth="1"/>
    <col min="757" max="1168" width="5.5703125" bestFit="1" customWidth="1"/>
    <col min="1169" max="1176" width="6.7109375" bestFit="1" customWidth="1"/>
    <col min="1177" max="1177" width="11.28515625" bestFit="1" customWidth="1"/>
  </cols>
  <sheetData>
    <row r="1" spans="1:57" ht="37.5" customHeight="1" x14ac:dyDescent="0.25">
      <c r="A1" s="221" t="s">
        <v>141</v>
      </c>
    </row>
    <row r="2" spans="1:57" x14ac:dyDescent="0.25">
      <c r="A2" s="2" t="s">
        <v>77</v>
      </c>
      <c r="B2" t="s">
        <v>81</v>
      </c>
    </row>
    <row r="3" spans="1:57" x14ac:dyDescent="0.25">
      <c r="W3" s="2" t="s">
        <v>77</v>
      </c>
      <c r="X3" t="s">
        <v>81</v>
      </c>
      <c r="AT3" s="2" t="s">
        <v>77</v>
      </c>
      <c r="AU3" t="s">
        <v>81</v>
      </c>
    </row>
    <row r="4" spans="1:57" x14ac:dyDescent="0.25">
      <c r="B4" s="2" t="s">
        <v>112</v>
      </c>
      <c r="W4" s="2" t="s">
        <v>76</v>
      </c>
      <c r="X4" t="s">
        <v>80</v>
      </c>
      <c r="AP4" s="5" t="s">
        <v>132</v>
      </c>
      <c r="AT4" s="2" t="s">
        <v>76</v>
      </c>
      <c r="AU4" t="s">
        <v>80</v>
      </c>
    </row>
    <row r="5" spans="1:57" x14ac:dyDescent="0.25">
      <c r="B5" s="203" t="s">
        <v>128</v>
      </c>
      <c r="C5" s="204"/>
      <c r="D5" s="204"/>
      <c r="E5" s="204"/>
      <c r="F5" s="205"/>
      <c r="G5" s="204" t="s">
        <v>129</v>
      </c>
      <c r="H5" s="204"/>
      <c r="I5" s="204"/>
      <c r="J5" s="204"/>
      <c r="K5" s="204"/>
      <c r="L5" s="203" t="s">
        <v>130</v>
      </c>
      <c r="M5" s="204"/>
      <c r="N5" s="204"/>
      <c r="O5" s="204"/>
      <c r="P5" s="205"/>
      <c r="Q5" s="214" t="s">
        <v>131</v>
      </c>
      <c r="R5" s="214"/>
      <c r="S5" s="214"/>
      <c r="T5" s="214"/>
      <c r="U5" s="215"/>
    </row>
    <row r="6" spans="1:57" s="4" customFormat="1" ht="24" x14ac:dyDescent="0.25">
      <c r="A6" s="2" t="s">
        <v>113</v>
      </c>
      <c r="B6" s="185" t="s">
        <v>46</v>
      </c>
      <c r="C6" s="185" t="s">
        <v>47</v>
      </c>
      <c r="D6" s="185" t="s">
        <v>48</v>
      </c>
      <c r="E6" s="185" t="s">
        <v>49</v>
      </c>
      <c r="F6" s="185" t="s">
        <v>50</v>
      </c>
      <c r="G6" s="185" t="s">
        <v>46</v>
      </c>
      <c r="H6" s="185" t="s">
        <v>47</v>
      </c>
      <c r="I6" s="185" t="s">
        <v>48</v>
      </c>
      <c r="J6" s="185" t="s">
        <v>49</v>
      </c>
      <c r="K6" s="185" t="s">
        <v>50</v>
      </c>
      <c r="L6" s="185" t="s">
        <v>46</v>
      </c>
      <c r="M6" s="185" t="s">
        <v>47</v>
      </c>
      <c r="N6" s="185" t="s">
        <v>48</v>
      </c>
      <c r="O6" s="185" t="s">
        <v>49</v>
      </c>
      <c r="P6" s="185" t="s">
        <v>50</v>
      </c>
      <c r="Q6" s="185" t="s">
        <v>46</v>
      </c>
      <c r="R6" s="185" t="s">
        <v>47</v>
      </c>
      <c r="S6" s="185" t="s">
        <v>48</v>
      </c>
      <c r="T6" s="185" t="s">
        <v>49</v>
      </c>
      <c r="U6" s="185" t="s">
        <v>50</v>
      </c>
      <c r="W6" s="2" t="s">
        <v>97</v>
      </c>
      <c r="X6"/>
      <c r="Y6"/>
      <c r="Z6"/>
      <c r="AA6"/>
      <c r="AB6"/>
      <c r="AC6"/>
      <c r="AD6"/>
      <c r="AE6"/>
      <c r="AF6"/>
      <c r="AG6"/>
      <c r="AH6"/>
      <c r="AT6" s="2" t="s">
        <v>127</v>
      </c>
      <c r="AU6" s="2" t="s">
        <v>112</v>
      </c>
      <c r="AV6"/>
      <c r="AW6"/>
      <c r="AX6"/>
      <c r="AY6"/>
      <c r="AZ6"/>
      <c r="BA6"/>
      <c r="BB6"/>
      <c r="BC6"/>
      <c r="BD6"/>
      <c r="BE6"/>
    </row>
    <row r="7" spans="1:57" x14ac:dyDescent="0.25">
      <c r="A7" s="3" t="s">
        <v>80</v>
      </c>
      <c r="B7" s="206"/>
      <c r="C7" s="207"/>
      <c r="D7" s="207"/>
      <c r="E7" s="207"/>
      <c r="F7" s="208"/>
      <c r="G7" s="207"/>
      <c r="H7" s="207"/>
      <c r="I7" s="207"/>
      <c r="J7" s="207"/>
      <c r="K7" s="207"/>
      <c r="L7" s="206"/>
      <c r="M7" s="207"/>
      <c r="N7" s="207"/>
      <c r="O7" s="207"/>
      <c r="P7" s="208"/>
      <c r="Q7" s="216"/>
      <c r="R7" s="216"/>
      <c r="S7" s="216"/>
      <c r="T7" s="216"/>
      <c r="U7" s="217"/>
      <c r="X7" t="s">
        <v>46</v>
      </c>
      <c r="Y7" t="s">
        <v>47</v>
      </c>
      <c r="Z7" t="s">
        <v>48</v>
      </c>
      <c r="AA7" t="s">
        <v>49</v>
      </c>
      <c r="AB7" t="s">
        <v>50</v>
      </c>
      <c r="AC7" t="s">
        <v>7</v>
      </c>
      <c r="AT7" s="2" t="s">
        <v>113</v>
      </c>
      <c r="AU7" t="s">
        <v>46</v>
      </c>
      <c r="AV7" t="s">
        <v>47</v>
      </c>
      <c r="AW7" t="s">
        <v>48</v>
      </c>
      <c r="AX7" t="s">
        <v>49</v>
      </c>
      <c r="AY7" t="s">
        <v>50</v>
      </c>
    </row>
    <row r="8" spans="1:57" x14ac:dyDescent="0.25">
      <c r="A8" s="165">
        <v>43466</v>
      </c>
      <c r="B8" s="209">
        <v>4892</v>
      </c>
      <c r="C8" s="171">
        <v>5358</v>
      </c>
      <c r="D8" s="171">
        <v>3238</v>
      </c>
      <c r="E8" s="171">
        <v>1292</v>
      </c>
      <c r="F8" s="210">
        <v>10379</v>
      </c>
      <c r="G8" s="171">
        <v>4892</v>
      </c>
      <c r="H8" s="171">
        <v>5358</v>
      </c>
      <c r="I8" s="171">
        <v>3238</v>
      </c>
      <c r="J8" s="171">
        <v>1292</v>
      </c>
      <c r="K8" s="171">
        <v>10379</v>
      </c>
      <c r="L8" s="209">
        <v>0</v>
      </c>
      <c r="M8" s="171">
        <v>0</v>
      </c>
      <c r="N8" s="171">
        <v>0</v>
      </c>
      <c r="O8" s="171">
        <v>0</v>
      </c>
      <c r="P8" s="210">
        <v>0</v>
      </c>
      <c r="Q8" s="173">
        <v>0</v>
      </c>
      <c r="R8" s="173">
        <v>0</v>
      </c>
      <c r="S8" s="173">
        <v>0</v>
      </c>
      <c r="T8" s="173">
        <v>0</v>
      </c>
      <c r="U8" s="218">
        <v>0</v>
      </c>
      <c r="W8" s="164">
        <v>43466</v>
      </c>
      <c r="X8" s="163">
        <v>4892</v>
      </c>
      <c r="Y8" s="163">
        <v>5358</v>
      </c>
      <c r="Z8" s="163">
        <v>3238</v>
      </c>
      <c r="AA8" s="163">
        <v>1292</v>
      </c>
      <c r="AB8" s="163">
        <v>10379</v>
      </c>
      <c r="AC8" s="163">
        <v>25159</v>
      </c>
      <c r="AT8" s="164">
        <v>43831</v>
      </c>
      <c r="AU8" s="149">
        <v>4.4971381847915002E-3</v>
      </c>
      <c r="AV8" s="149">
        <v>-2.0530048525569198E-3</v>
      </c>
      <c r="AW8" s="149">
        <v>8.3384805435454002E-3</v>
      </c>
      <c r="AX8" s="149">
        <v>0.119969040247678</v>
      </c>
      <c r="AY8" s="149">
        <v>-1.77281048270546E-2</v>
      </c>
    </row>
    <row r="9" spans="1:57" ht="15" customHeight="1" x14ac:dyDescent="0.25">
      <c r="A9" s="165">
        <v>43497</v>
      </c>
      <c r="B9" s="209">
        <v>4233</v>
      </c>
      <c r="C9" s="171">
        <v>4810</v>
      </c>
      <c r="D9" s="171">
        <v>2730</v>
      </c>
      <c r="E9" s="171">
        <v>1307</v>
      </c>
      <c r="F9" s="210">
        <v>9678</v>
      </c>
      <c r="G9" s="171">
        <v>4233</v>
      </c>
      <c r="H9" s="171">
        <v>4810</v>
      </c>
      <c r="I9" s="171">
        <v>2730</v>
      </c>
      <c r="J9" s="171">
        <v>1307</v>
      </c>
      <c r="K9" s="171">
        <v>9678</v>
      </c>
      <c r="L9" s="209">
        <v>0</v>
      </c>
      <c r="M9" s="171">
        <v>0</v>
      </c>
      <c r="N9" s="171">
        <v>0</v>
      </c>
      <c r="O9" s="171">
        <v>0</v>
      </c>
      <c r="P9" s="210">
        <v>0</v>
      </c>
      <c r="Q9" s="173">
        <v>0</v>
      </c>
      <c r="R9" s="173">
        <v>0</v>
      </c>
      <c r="S9" s="173">
        <v>0</v>
      </c>
      <c r="T9" s="173">
        <v>0</v>
      </c>
      <c r="U9" s="218">
        <v>0</v>
      </c>
      <c r="W9" s="164">
        <v>43497</v>
      </c>
      <c r="X9" s="163">
        <v>4233</v>
      </c>
      <c r="Y9" s="163">
        <v>4810</v>
      </c>
      <c r="Z9" s="163">
        <v>2730</v>
      </c>
      <c r="AA9" s="163">
        <v>1307</v>
      </c>
      <c r="AB9" s="163">
        <v>9678</v>
      </c>
      <c r="AC9" s="163">
        <v>22758</v>
      </c>
      <c r="AT9" s="164">
        <v>43862</v>
      </c>
      <c r="AU9" s="149">
        <v>3.00023623907394E-2</v>
      </c>
      <c r="AV9" s="149">
        <v>3.4511434511434499E-2</v>
      </c>
      <c r="AW9" s="149">
        <v>8.0952380952380998E-2</v>
      </c>
      <c r="AX9" s="149">
        <v>0.123947972456006</v>
      </c>
      <c r="AY9" s="149">
        <v>-2.0665426741062198E-3</v>
      </c>
    </row>
    <row r="10" spans="1:57" x14ac:dyDescent="0.25">
      <c r="A10" s="165">
        <v>43525</v>
      </c>
      <c r="B10" s="209">
        <v>4494</v>
      </c>
      <c r="C10" s="171">
        <v>5137</v>
      </c>
      <c r="D10" s="171">
        <v>2975</v>
      </c>
      <c r="E10" s="171">
        <v>1428</v>
      </c>
      <c r="F10" s="210">
        <v>9966</v>
      </c>
      <c r="G10" s="171">
        <v>4494</v>
      </c>
      <c r="H10" s="171">
        <v>5137</v>
      </c>
      <c r="I10" s="171">
        <v>2975</v>
      </c>
      <c r="J10" s="171">
        <v>1428</v>
      </c>
      <c r="K10" s="171">
        <v>9966</v>
      </c>
      <c r="L10" s="209">
        <v>0</v>
      </c>
      <c r="M10" s="171">
        <v>0</v>
      </c>
      <c r="N10" s="171">
        <v>0</v>
      </c>
      <c r="O10" s="171">
        <v>0</v>
      </c>
      <c r="P10" s="210">
        <v>0</v>
      </c>
      <c r="Q10" s="173">
        <v>0</v>
      </c>
      <c r="R10" s="173">
        <v>0</v>
      </c>
      <c r="S10" s="173">
        <v>0</v>
      </c>
      <c r="T10" s="173">
        <v>0</v>
      </c>
      <c r="U10" s="218">
        <v>0</v>
      </c>
      <c r="W10" s="164">
        <v>43525</v>
      </c>
      <c r="X10" s="163">
        <v>4494</v>
      </c>
      <c r="Y10" s="163">
        <v>5137</v>
      </c>
      <c r="Z10" s="163">
        <v>2975</v>
      </c>
      <c r="AA10" s="163">
        <v>1428</v>
      </c>
      <c r="AB10" s="163">
        <v>9966</v>
      </c>
      <c r="AC10" s="163">
        <v>24000</v>
      </c>
      <c r="AT10" s="164">
        <v>43891</v>
      </c>
      <c r="AU10" s="149">
        <v>-9.3882752761257404E-2</v>
      </c>
      <c r="AV10" s="149">
        <v>-5.8753782717185597E-3</v>
      </c>
      <c r="AW10" s="149">
        <v>-1.6256684491978701E-2</v>
      </c>
      <c r="AX10" s="149">
        <v>0.12700534759358301</v>
      </c>
      <c r="AY10" s="149">
        <v>1.8143506102566799E-2</v>
      </c>
    </row>
    <row r="11" spans="1:57" x14ac:dyDescent="0.25">
      <c r="A11" s="165">
        <v>43556</v>
      </c>
      <c r="B11" s="209">
        <v>4491</v>
      </c>
      <c r="C11" s="171">
        <v>5107</v>
      </c>
      <c r="D11" s="171">
        <v>2945</v>
      </c>
      <c r="E11" s="171">
        <v>1494</v>
      </c>
      <c r="F11" s="210">
        <v>9946</v>
      </c>
      <c r="G11" s="171">
        <v>4491</v>
      </c>
      <c r="H11" s="171">
        <v>5107</v>
      </c>
      <c r="I11" s="171">
        <v>2945</v>
      </c>
      <c r="J11" s="171">
        <v>1494</v>
      </c>
      <c r="K11" s="171">
        <v>9946</v>
      </c>
      <c r="L11" s="209">
        <v>0</v>
      </c>
      <c r="M11" s="171">
        <v>0</v>
      </c>
      <c r="N11" s="171">
        <v>0</v>
      </c>
      <c r="O11" s="171">
        <v>0</v>
      </c>
      <c r="P11" s="210">
        <v>0</v>
      </c>
      <c r="Q11" s="173">
        <v>0</v>
      </c>
      <c r="R11" s="173">
        <v>0</v>
      </c>
      <c r="S11" s="173">
        <v>0</v>
      </c>
      <c r="T11" s="173">
        <v>0</v>
      </c>
      <c r="U11" s="218">
        <v>0</v>
      </c>
      <c r="W11" s="164">
        <v>43556</v>
      </c>
      <c r="X11" s="163">
        <v>4491</v>
      </c>
      <c r="Y11" s="163">
        <v>5107</v>
      </c>
      <c r="Z11" s="163">
        <v>2945</v>
      </c>
      <c r="AA11" s="163">
        <v>1494</v>
      </c>
      <c r="AB11" s="163">
        <v>9946</v>
      </c>
      <c r="AC11" s="163">
        <v>23983</v>
      </c>
      <c r="AT11" s="164">
        <v>43922</v>
      </c>
      <c r="AU11" s="149">
        <v>-0.209530171454019</v>
      </c>
      <c r="AV11" s="149">
        <v>-0.42392794204033701</v>
      </c>
      <c r="AW11" s="149">
        <v>-0.35517826825127302</v>
      </c>
      <c r="AX11" s="149">
        <v>-0.67871485943775101</v>
      </c>
      <c r="AY11" s="149">
        <v>-0.35722903679871298</v>
      </c>
    </row>
    <row r="12" spans="1:57" x14ac:dyDescent="0.25">
      <c r="A12" s="165">
        <v>43586</v>
      </c>
      <c r="B12" s="209">
        <v>4870</v>
      </c>
      <c r="C12" s="171">
        <v>5300</v>
      </c>
      <c r="D12" s="171">
        <v>3182</v>
      </c>
      <c r="E12" s="171">
        <v>1499</v>
      </c>
      <c r="F12" s="210">
        <v>10587</v>
      </c>
      <c r="G12" s="171">
        <v>4870</v>
      </c>
      <c r="H12" s="171">
        <v>5300</v>
      </c>
      <c r="I12" s="171">
        <v>3182</v>
      </c>
      <c r="J12" s="171">
        <v>1499</v>
      </c>
      <c r="K12" s="171">
        <v>10587</v>
      </c>
      <c r="L12" s="209">
        <v>0</v>
      </c>
      <c r="M12" s="171">
        <v>0</v>
      </c>
      <c r="N12" s="171">
        <v>0</v>
      </c>
      <c r="O12" s="171">
        <v>0</v>
      </c>
      <c r="P12" s="210">
        <v>0</v>
      </c>
      <c r="Q12" s="173">
        <v>0</v>
      </c>
      <c r="R12" s="173">
        <v>0</v>
      </c>
      <c r="S12" s="173">
        <v>0</v>
      </c>
      <c r="T12" s="173">
        <v>0</v>
      </c>
      <c r="U12" s="218">
        <v>0</v>
      </c>
      <c r="W12" s="164">
        <v>43586</v>
      </c>
      <c r="X12" s="163">
        <v>4870</v>
      </c>
      <c r="Y12" s="163">
        <v>5300</v>
      </c>
      <c r="Z12" s="163">
        <v>3182</v>
      </c>
      <c r="AA12" s="163">
        <v>1499</v>
      </c>
      <c r="AB12" s="163">
        <v>10587</v>
      </c>
      <c r="AC12" s="163">
        <v>25438</v>
      </c>
      <c r="AT12" s="164">
        <v>43952</v>
      </c>
      <c r="AU12" s="149">
        <v>1.8372419755755901E-4</v>
      </c>
      <c r="AV12" s="149">
        <v>-0.49554121151936398</v>
      </c>
      <c r="AW12" s="149">
        <v>-0.38588772370902102</v>
      </c>
      <c r="AX12" s="149">
        <v>-0.86875460833538098</v>
      </c>
      <c r="AY12" s="149">
        <v>-0.37507270585077002</v>
      </c>
    </row>
    <row r="13" spans="1:57" x14ac:dyDescent="0.25">
      <c r="A13" s="165">
        <v>43617</v>
      </c>
      <c r="B13" s="209">
        <v>4587</v>
      </c>
      <c r="C13" s="171">
        <v>5033</v>
      </c>
      <c r="D13" s="171">
        <v>3016</v>
      </c>
      <c r="E13" s="171">
        <v>1333</v>
      </c>
      <c r="F13" s="210">
        <v>9795</v>
      </c>
      <c r="G13" s="171">
        <v>4587</v>
      </c>
      <c r="H13" s="171">
        <v>5033</v>
      </c>
      <c r="I13" s="171">
        <v>3016</v>
      </c>
      <c r="J13" s="171">
        <v>1333</v>
      </c>
      <c r="K13" s="171">
        <v>9795</v>
      </c>
      <c r="L13" s="209">
        <v>0</v>
      </c>
      <c r="M13" s="171">
        <v>0</v>
      </c>
      <c r="N13" s="171">
        <v>0</v>
      </c>
      <c r="O13" s="171">
        <v>0</v>
      </c>
      <c r="P13" s="210">
        <v>0</v>
      </c>
      <c r="Q13" s="173">
        <v>0</v>
      </c>
      <c r="R13" s="173">
        <v>0</v>
      </c>
      <c r="S13" s="173">
        <v>0</v>
      </c>
      <c r="T13" s="173">
        <v>0</v>
      </c>
      <c r="U13" s="218">
        <v>0</v>
      </c>
      <c r="W13" s="164">
        <v>43617</v>
      </c>
      <c r="X13" s="163">
        <v>4587</v>
      </c>
      <c r="Y13" s="163">
        <v>5033</v>
      </c>
      <c r="Z13" s="163">
        <v>3016</v>
      </c>
      <c r="AA13" s="163">
        <v>1333</v>
      </c>
      <c r="AB13" s="163">
        <v>9795</v>
      </c>
      <c r="AC13" s="163">
        <v>23764</v>
      </c>
      <c r="AT13" s="164">
        <v>43983</v>
      </c>
      <c r="AU13" s="149">
        <v>3.7715282319598697E-2</v>
      </c>
      <c r="AV13" s="149">
        <v>-0.45107743438758702</v>
      </c>
      <c r="AW13" s="149">
        <v>-0.31064625030142301</v>
      </c>
      <c r="AX13" s="149">
        <v>-0.82609288685807802</v>
      </c>
      <c r="AY13" s="149">
        <v>-0.28173001067334902</v>
      </c>
    </row>
    <row r="14" spans="1:57" x14ac:dyDescent="0.25">
      <c r="A14" s="165">
        <v>43647</v>
      </c>
      <c r="B14" s="209">
        <v>4969</v>
      </c>
      <c r="C14" s="171">
        <v>5478</v>
      </c>
      <c r="D14" s="171">
        <v>3361</v>
      </c>
      <c r="E14" s="171">
        <v>1662</v>
      </c>
      <c r="F14" s="210">
        <v>10882</v>
      </c>
      <c r="G14" s="171">
        <v>4969</v>
      </c>
      <c r="H14" s="171">
        <v>5478</v>
      </c>
      <c r="I14" s="171">
        <v>3361</v>
      </c>
      <c r="J14" s="171">
        <v>1662</v>
      </c>
      <c r="K14" s="171">
        <v>10882</v>
      </c>
      <c r="L14" s="209">
        <v>0</v>
      </c>
      <c r="M14" s="171">
        <v>0</v>
      </c>
      <c r="N14" s="171">
        <v>0</v>
      </c>
      <c r="O14" s="171">
        <v>0</v>
      </c>
      <c r="P14" s="210">
        <v>0</v>
      </c>
      <c r="Q14" s="173">
        <v>0</v>
      </c>
      <c r="R14" s="173">
        <v>0</v>
      </c>
      <c r="S14" s="173">
        <v>0</v>
      </c>
      <c r="T14" s="173">
        <v>0</v>
      </c>
      <c r="U14" s="218">
        <v>0</v>
      </c>
      <c r="W14" s="164">
        <v>43647</v>
      </c>
      <c r="X14" s="163">
        <v>4969</v>
      </c>
      <c r="Y14" s="163">
        <v>5478</v>
      </c>
      <c r="Z14" s="163">
        <v>3361</v>
      </c>
      <c r="AA14" s="163">
        <v>1662</v>
      </c>
      <c r="AB14" s="163">
        <v>10882</v>
      </c>
      <c r="AC14" s="163">
        <v>26352</v>
      </c>
      <c r="AT14" s="164">
        <v>44013</v>
      </c>
      <c r="AU14" s="149">
        <v>9.1768967599114501E-2</v>
      </c>
      <c r="AV14" s="149">
        <v>-0.295545819642205</v>
      </c>
      <c r="AW14" s="149">
        <v>-0.158583754834871</v>
      </c>
      <c r="AX14" s="149">
        <v>-0.82250300842358604</v>
      </c>
      <c r="AY14" s="149">
        <v>-0.181032898364271</v>
      </c>
    </row>
    <row r="15" spans="1:57" x14ac:dyDescent="0.25">
      <c r="A15" s="165">
        <v>43678</v>
      </c>
      <c r="B15" s="209">
        <v>4601</v>
      </c>
      <c r="C15" s="171">
        <v>4968</v>
      </c>
      <c r="D15" s="171">
        <v>2978</v>
      </c>
      <c r="E15" s="171">
        <v>1540</v>
      </c>
      <c r="F15" s="210">
        <v>9940</v>
      </c>
      <c r="G15" s="171">
        <v>4601</v>
      </c>
      <c r="H15" s="171">
        <v>4968</v>
      </c>
      <c r="I15" s="171">
        <v>2978</v>
      </c>
      <c r="J15" s="171">
        <v>1540</v>
      </c>
      <c r="K15" s="171">
        <v>9940</v>
      </c>
      <c r="L15" s="209">
        <v>0</v>
      </c>
      <c r="M15" s="171">
        <v>0</v>
      </c>
      <c r="N15" s="171">
        <v>0</v>
      </c>
      <c r="O15" s="171">
        <v>0</v>
      </c>
      <c r="P15" s="210">
        <v>0</v>
      </c>
      <c r="Q15" s="173">
        <v>0</v>
      </c>
      <c r="R15" s="173">
        <v>0</v>
      </c>
      <c r="S15" s="173">
        <v>0</v>
      </c>
      <c r="T15" s="173">
        <v>0</v>
      </c>
      <c r="U15" s="218">
        <v>0</v>
      </c>
      <c r="W15" s="164">
        <v>43678</v>
      </c>
      <c r="X15" s="163">
        <v>4601</v>
      </c>
      <c r="Y15" s="163">
        <v>4968</v>
      </c>
      <c r="Z15" s="163">
        <v>2978</v>
      </c>
      <c r="AA15" s="163">
        <v>1540</v>
      </c>
      <c r="AB15" s="163">
        <v>9940</v>
      </c>
      <c r="AC15" s="163">
        <v>24027</v>
      </c>
      <c r="AT15" s="164">
        <v>44044</v>
      </c>
      <c r="AU15" s="149">
        <v>0.128504672897196</v>
      </c>
      <c r="AV15" s="149">
        <v>-0.195591787439614</v>
      </c>
      <c r="AW15" s="149">
        <v>-7.5873069173942195E-2</v>
      </c>
      <c r="AX15" s="149">
        <v>-0.61409090909090902</v>
      </c>
      <c r="AY15" s="149">
        <v>-0.110985915492958</v>
      </c>
    </row>
    <row r="16" spans="1:57" x14ac:dyDescent="0.25">
      <c r="A16" s="165">
        <v>43709</v>
      </c>
      <c r="B16" s="209">
        <v>4498</v>
      </c>
      <c r="C16" s="171">
        <v>4989</v>
      </c>
      <c r="D16" s="171">
        <v>3004</v>
      </c>
      <c r="E16" s="171">
        <v>1510</v>
      </c>
      <c r="F16" s="210">
        <v>9758</v>
      </c>
      <c r="G16" s="171">
        <v>4498</v>
      </c>
      <c r="H16" s="171">
        <v>4989</v>
      </c>
      <c r="I16" s="171">
        <v>3004</v>
      </c>
      <c r="J16" s="171">
        <v>1510</v>
      </c>
      <c r="K16" s="171">
        <v>9758</v>
      </c>
      <c r="L16" s="209">
        <v>0</v>
      </c>
      <c r="M16" s="171">
        <v>0</v>
      </c>
      <c r="N16" s="171">
        <v>0</v>
      </c>
      <c r="O16" s="171">
        <v>0</v>
      </c>
      <c r="P16" s="210">
        <v>0</v>
      </c>
      <c r="Q16" s="173">
        <v>0</v>
      </c>
      <c r="R16" s="173">
        <v>0</v>
      </c>
      <c r="S16" s="173">
        <v>0</v>
      </c>
      <c r="T16" s="173">
        <v>0</v>
      </c>
      <c r="U16" s="218">
        <v>0</v>
      </c>
      <c r="W16" s="164">
        <v>43709</v>
      </c>
      <c r="X16" s="163">
        <v>4498</v>
      </c>
      <c r="Y16" s="163">
        <v>4989</v>
      </c>
      <c r="Z16" s="163">
        <v>3004</v>
      </c>
      <c r="AA16" s="163">
        <v>1510</v>
      </c>
      <c r="AB16" s="163">
        <v>9758</v>
      </c>
      <c r="AC16" s="163">
        <v>23759</v>
      </c>
      <c r="AT16" s="164">
        <v>44075</v>
      </c>
      <c r="AU16" s="149">
        <v>0.119649136990177</v>
      </c>
      <c r="AV16" s="149">
        <v>-0.170393046520527</v>
      </c>
      <c r="AW16" s="149">
        <v>4.7648589759109003E-2</v>
      </c>
      <c r="AX16" s="149">
        <v>-0.39440096327513502</v>
      </c>
      <c r="AY16" s="149">
        <v>-2.5596713186383301E-2</v>
      </c>
    </row>
    <row r="17" spans="1:51" x14ac:dyDescent="0.25">
      <c r="A17" s="165">
        <v>43739</v>
      </c>
      <c r="B17" s="209">
        <v>4964</v>
      </c>
      <c r="C17" s="171">
        <v>5694</v>
      </c>
      <c r="D17" s="171">
        <v>3360</v>
      </c>
      <c r="E17" s="171">
        <v>1701</v>
      </c>
      <c r="F17" s="210">
        <v>10851</v>
      </c>
      <c r="G17" s="171">
        <v>4964</v>
      </c>
      <c r="H17" s="171">
        <v>5694</v>
      </c>
      <c r="I17" s="171">
        <v>3360</v>
      </c>
      <c r="J17" s="171">
        <v>1701</v>
      </c>
      <c r="K17" s="171">
        <v>10851</v>
      </c>
      <c r="L17" s="209">
        <v>0</v>
      </c>
      <c r="M17" s="171">
        <v>0</v>
      </c>
      <c r="N17" s="171">
        <v>0</v>
      </c>
      <c r="O17" s="171">
        <v>0</v>
      </c>
      <c r="P17" s="210">
        <v>0</v>
      </c>
      <c r="Q17" s="173">
        <v>0</v>
      </c>
      <c r="R17" s="173">
        <v>0</v>
      </c>
      <c r="S17" s="173">
        <v>0</v>
      </c>
      <c r="T17" s="173">
        <v>0</v>
      </c>
      <c r="U17" s="218">
        <v>0</v>
      </c>
      <c r="W17" s="164">
        <v>43739</v>
      </c>
      <c r="X17" s="163">
        <v>4964</v>
      </c>
      <c r="Y17" s="163">
        <v>5694</v>
      </c>
      <c r="Z17" s="163">
        <v>3360</v>
      </c>
      <c r="AA17" s="163">
        <v>1701</v>
      </c>
      <c r="AB17" s="163">
        <v>10851</v>
      </c>
      <c r="AC17" s="163">
        <v>26570</v>
      </c>
      <c r="AT17" s="164">
        <v>44105</v>
      </c>
      <c r="AU17" s="149">
        <v>3.4502966815618E-2</v>
      </c>
      <c r="AV17" s="149">
        <v>-0.18001404987706399</v>
      </c>
      <c r="AW17" s="149">
        <v>5.7589285714285697E-2</v>
      </c>
      <c r="AX17" s="149">
        <v>-0.26492437603548702</v>
      </c>
      <c r="AY17" s="149">
        <v>-1.8230410268010502E-2</v>
      </c>
    </row>
    <row r="18" spans="1:51" x14ac:dyDescent="0.25">
      <c r="A18" s="165">
        <v>43770</v>
      </c>
      <c r="B18" s="209">
        <v>4514</v>
      </c>
      <c r="C18" s="171">
        <v>5207</v>
      </c>
      <c r="D18" s="171">
        <v>2952</v>
      </c>
      <c r="E18" s="171">
        <v>1654</v>
      </c>
      <c r="F18" s="210">
        <v>9622</v>
      </c>
      <c r="G18" s="171">
        <v>4514</v>
      </c>
      <c r="H18" s="171">
        <v>5207</v>
      </c>
      <c r="I18" s="171">
        <v>2952</v>
      </c>
      <c r="J18" s="171">
        <v>1654</v>
      </c>
      <c r="K18" s="171">
        <v>9622</v>
      </c>
      <c r="L18" s="209">
        <v>0</v>
      </c>
      <c r="M18" s="171">
        <v>0</v>
      </c>
      <c r="N18" s="171">
        <v>0</v>
      </c>
      <c r="O18" s="171">
        <v>0</v>
      </c>
      <c r="P18" s="210">
        <v>0</v>
      </c>
      <c r="Q18" s="173">
        <v>0</v>
      </c>
      <c r="R18" s="173">
        <v>0</v>
      </c>
      <c r="S18" s="173">
        <v>0</v>
      </c>
      <c r="T18" s="173">
        <v>0</v>
      </c>
      <c r="U18" s="218">
        <v>0</v>
      </c>
      <c r="W18" s="164">
        <v>43770</v>
      </c>
      <c r="X18" s="163">
        <v>4514</v>
      </c>
      <c r="Y18" s="163">
        <v>5207</v>
      </c>
      <c r="Z18" s="163">
        <v>2952</v>
      </c>
      <c r="AA18" s="163">
        <v>1654</v>
      </c>
      <c r="AB18" s="163">
        <v>9622</v>
      </c>
      <c r="AC18" s="163">
        <v>23949</v>
      </c>
      <c r="AT18" s="164">
        <v>44136</v>
      </c>
      <c r="AU18" s="149">
        <v>3.6109880372175503E-2</v>
      </c>
      <c r="AV18" s="149">
        <v>-0.16208949491069699</v>
      </c>
      <c r="AW18" s="149">
        <v>0.137872628726287</v>
      </c>
      <c r="AX18" s="149">
        <v>-0.183796856106409</v>
      </c>
      <c r="AY18" s="149">
        <v>2.2344626896695099E-2</v>
      </c>
    </row>
    <row r="19" spans="1:51" x14ac:dyDescent="0.25">
      <c r="A19" s="165">
        <v>43800</v>
      </c>
      <c r="B19" s="209">
        <v>4161</v>
      </c>
      <c r="C19" s="171">
        <v>4937</v>
      </c>
      <c r="D19" s="171">
        <v>2881</v>
      </c>
      <c r="E19" s="171">
        <v>1540</v>
      </c>
      <c r="F19" s="210">
        <v>9630</v>
      </c>
      <c r="G19" s="171">
        <v>4161</v>
      </c>
      <c r="H19" s="171">
        <v>4937</v>
      </c>
      <c r="I19" s="171">
        <v>2881</v>
      </c>
      <c r="J19" s="171">
        <v>1540</v>
      </c>
      <c r="K19" s="171">
        <v>9630</v>
      </c>
      <c r="L19" s="209">
        <v>0</v>
      </c>
      <c r="M19" s="171">
        <v>0</v>
      </c>
      <c r="N19" s="171">
        <v>0</v>
      </c>
      <c r="O19" s="171">
        <v>0</v>
      </c>
      <c r="P19" s="210">
        <v>0</v>
      </c>
      <c r="Q19" s="173">
        <v>0</v>
      </c>
      <c r="R19" s="173">
        <v>0</v>
      </c>
      <c r="S19" s="173">
        <v>0</v>
      </c>
      <c r="T19" s="173">
        <v>0</v>
      </c>
      <c r="U19" s="218">
        <v>0</v>
      </c>
      <c r="W19" s="164">
        <v>43800</v>
      </c>
      <c r="X19" s="163">
        <v>4161</v>
      </c>
      <c r="Y19" s="163">
        <v>4937</v>
      </c>
      <c r="Z19" s="163">
        <v>2881</v>
      </c>
      <c r="AA19" s="163">
        <v>1540</v>
      </c>
      <c r="AB19" s="163">
        <v>9630</v>
      </c>
      <c r="AC19" s="163">
        <v>23149</v>
      </c>
      <c r="AT19" s="164">
        <v>44166</v>
      </c>
      <c r="AU19" s="149">
        <v>4.6451745802863299E-2</v>
      </c>
      <c r="AV19" s="149">
        <v>-0.142336294452965</v>
      </c>
      <c r="AW19" s="149">
        <v>0.117667476570635</v>
      </c>
      <c r="AX19" s="149">
        <v>-0.12863327149041401</v>
      </c>
      <c r="AY19" s="149">
        <v>-6.6755674232309697E-3</v>
      </c>
    </row>
    <row r="20" spans="1:51" x14ac:dyDescent="0.25">
      <c r="A20" s="165">
        <v>43831</v>
      </c>
      <c r="B20" s="209">
        <v>4914</v>
      </c>
      <c r="C20" s="171">
        <v>5347</v>
      </c>
      <c r="D20" s="171">
        <v>3265</v>
      </c>
      <c r="E20" s="171">
        <v>1447</v>
      </c>
      <c r="F20" s="210">
        <v>10195</v>
      </c>
      <c r="G20" s="171">
        <v>4892</v>
      </c>
      <c r="H20" s="171">
        <v>5358</v>
      </c>
      <c r="I20" s="171">
        <v>3238</v>
      </c>
      <c r="J20" s="171">
        <v>1292</v>
      </c>
      <c r="K20" s="171">
        <v>10379</v>
      </c>
      <c r="L20" s="209">
        <v>22</v>
      </c>
      <c r="M20" s="171">
        <v>-11</v>
      </c>
      <c r="N20" s="171">
        <v>27</v>
      </c>
      <c r="O20" s="171">
        <v>155</v>
      </c>
      <c r="P20" s="210">
        <v>-184</v>
      </c>
      <c r="Q20" s="173">
        <v>4.4971381847915002E-3</v>
      </c>
      <c r="R20" s="173">
        <v>-2.0530048525569198E-3</v>
      </c>
      <c r="S20" s="173">
        <v>8.3384805435454002E-3</v>
      </c>
      <c r="T20" s="173">
        <v>0.119969040247678</v>
      </c>
      <c r="U20" s="218">
        <v>-1.77281048270546E-2</v>
      </c>
      <c r="W20" s="164">
        <v>43831</v>
      </c>
      <c r="X20" s="163">
        <v>4914</v>
      </c>
      <c r="Y20" s="163">
        <v>5347</v>
      </c>
      <c r="Z20" s="163">
        <v>3265</v>
      </c>
      <c r="AA20" s="163">
        <v>1447</v>
      </c>
      <c r="AB20" s="163">
        <v>10195</v>
      </c>
      <c r="AC20" s="163">
        <v>25168</v>
      </c>
      <c r="AT20" s="164">
        <v>44197</v>
      </c>
      <c r="AU20" s="163">
        <v>-6.9991823385118501E-2</v>
      </c>
      <c r="AV20" s="163">
        <v>-0.20569242254572601</v>
      </c>
      <c r="AW20" s="163">
        <v>4.9722050648548503E-2</v>
      </c>
      <c r="AX20" s="163">
        <v>8.2120743034055796E-2</v>
      </c>
      <c r="AY20" s="163">
        <v>-5.9832353791309904E-3</v>
      </c>
    </row>
    <row r="21" spans="1:51" ht="15" customHeight="1" x14ac:dyDescent="0.25">
      <c r="A21" s="165">
        <v>43862</v>
      </c>
      <c r="B21" s="209">
        <v>4360</v>
      </c>
      <c r="C21" s="171">
        <v>4976</v>
      </c>
      <c r="D21" s="171">
        <v>2951</v>
      </c>
      <c r="E21" s="171">
        <v>1469</v>
      </c>
      <c r="F21" s="210">
        <v>9658</v>
      </c>
      <c r="G21" s="171">
        <v>4233</v>
      </c>
      <c r="H21" s="171">
        <v>4810</v>
      </c>
      <c r="I21" s="171">
        <v>2730</v>
      </c>
      <c r="J21" s="171">
        <v>1307</v>
      </c>
      <c r="K21" s="171">
        <v>9678</v>
      </c>
      <c r="L21" s="209">
        <v>127</v>
      </c>
      <c r="M21" s="171">
        <v>166</v>
      </c>
      <c r="N21" s="171">
        <v>221</v>
      </c>
      <c r="O21" s="171">
        <v>162</v>
      </c>
      <c r="P21" s="210">
        <v>-20</v>
      </c>
      <c r="Q21" s="173">
        <v>3.00023623907394E-2</v>
      </c>
      <c r="R21" s="173">
        <v>3.4511434511434499E-2</v>
      </c>
      <c r="S21" s="173">
        <v>8.0952380952380998E-2</v>
      </c>
      <c r="T21" s="173">
        <v>0.123947972456006</v>
      </c>
      <c r="U21" s="218">
        <v>-2.0665426741062198E-3</v>
      </c>
      <c r="W21" s="164">
        <v>43862</v>
      </c>
      <c r="X21" s="163">
        <v>4360</v>
      </c>
      <c r="Y21" s="163">
        <v>4976</v>
      </c>
      <c r="Z21" s="163">
        <v>2951</v>
      </c>
      <c r="AA21" s="163">
        <v>1469</v>
      </c>
      <c r="AB21" s="163">
        <v>9658</v>
      </c>
      <c r="AC21" s="163">
        <v>23414</v>
      </c>
      <c r="AT21" s="164">
        <v>44228</v>
      </c>
      <c r="AU21" s="163">
        <v>4.2995511457595101E-2</v>
      </c>
      <c r="AV21" s="163">
        <v>-0.20270270270270299</v>
      </c>
      <c r="AW21" s="163">
        <v>0.115018315018315</v>
      </c>
      <c r="AX21" s="163">
        <v>7.2685539403213498E-2</v>
      </c>
      <c r="AY21" s="163">
        <v>-6.76792725769787E-2</v>
      </c>
    </row>
    <row r="22" spans="1:51" x14ac:dyDescent="0.25">
      <c r="A22" s="165">
        <v>43891</v>
      </c>
      <c r="B22" s="209">
        <v>4266</v>
      </c>
      <c r="C22" s="171">
        <v>5350</v>
      </c>
      <c r="D22" s="171">
        <v>3066</v>
      </c>
      <c r="E22" s="171">
        <v>1686</v>
      </c>
      <c r="F22" s="210">
        <v>10630</v>
      </c>
      <c r="G22" s="171">
        <v>4708</v>
      </c>
      <c r="H22" s="171">
        <v>5381.6190476190504</v>
      </c>
      <c r="I22" s="171">
        <v>3116.6666666666702</v>
      </c>
      <c r="J22" s="171">
        <v>1496</v>
      </c>
      <c r="K22" s="171">
        <v>10440.5714285714</v>
      </c>
      <c r="L22" s="209">
        <v>-442</v>
      </c>
      <c r="M22" s="171">
        <v>-31.619047619047699</v>
      </c>
      <c r="N22" s="171">
        <v>-50.666666666666998</v>
      </c>
      <c r="O22" s="171">
        <v>190</v>
      </c>
      <c r="P22" s="210">
        <v>189.42857142857099</v>
      </c>
      <c r="Q22" s="173">
        <v>-9.3882752761257404E-2</v>
      </c>
      <c r="R22" s="173">
        <v>-5.8753782717185597E-3</v>
      </c>
      <c r="S22" s="173">
        <v>-1.6256684491978701E-2</v>
      </c>
      <c r="T22" s="173">
        <v>0.12700534759358301</v>
      </c>
      <c r="U22" s="218">
        <v>1.8143506102566799E-2</v>
      </c>
      <c r="W22" s="164">
        <v>43891</v>
      </c>
      <c r="X22" s="163">
        <v>4266</v>
      </c>
      <c r="Y22" s="163">
        <v>5350</v>
      </c>
      <c r="Z22" s="163">
        <v>3066</v>
      </c>
      <c r="AA22" s="163">
        <v>1686</v>
      </c>
      <c r="AB22" s="163">
        <v>10630</v>
      </c>
      <c r="AC22" s="163">
        <v>24998</v>
      </c>
      <c r="AT22" s="164">
        <v>44256</v>
      </c>
      <c r="AU22" s="163">
        <v>5.7496952458350098E-2</v>
      </c>
      <c r="AV22" s="163">
        <v>-0.201775693815541</v>
      </c>
      <c r="AW22" s="163">
        <v>0.134015345268542</v>
      </c>
      <c r="AX22" s="163">
        <v>0.15984654731457801</v>
      </c>
      <c r="AY22" s="163">
        <v>-2.3649975132843101E-2</v>
      </c>
    </row>
    <row r="23" spans="1:51" x14ac:dyDescent="0.25">
      <c r="A23" s="165">
        <v>43922</v>
      </c>
      <c r="B23" s="209">
        <v>3550</v>
      </c>
      <c r="C23" s="171">
        <v>2942</v>
      </c>
      <c r="D23" s="171">
        <v>1899</v>
      </c>
      <c r="E23" s="171">
        <v>480</v>
      </c>
      <c r="F23" s="210">
        <v>6393</v>
      </c>
      <c r="G23" s="171">
        <v>4491</v>
      </c>
      <c r="H23" s="171">
        <v>5107</v>
      </c>
      <c r="I23" s="171">
        <v>2945</v>
      </c>
      <c r="J23" s="171">
        <v>1494</v>
      </c>
      <c r="K23" s="171">
        <v>9946</v>
      </c>
      <c r="L23" s="209">
        <v>-941</v>
      </c>
      <c r="M23" s="171">
        <v>-2165</v>
      </c>
      <c r="N23" s="171">
        <v>-1046</v>
      </c>
      <c r="O23" s="171">
        <v>-1014</v>
      </c>
      <c r="P23" s="210">
        <v>-3553</v>
      </c>
      <c r="Q23" s="173">
        <v>-0.209530171454019</v>
      </c>
      <c r="R23" s="173">
        <v>-0.42392794204033701</v>
      </c>
      <c r="S23" s="173">
        <v>-0.35517826825127302</v>
      </c>
      <c r="T23" s="173">
        <v>-0.67871485943775101</v>
      </c>
      <c r="U23" s="218">
        <v>-0.35722903679871298</v>
      </c>
      <c r="W23" s="164">
        <v>43922</v>
      </c>
      <c r="X23" s="163">
        <v>3550</v>
      </c>
      <c r="Y23" s="163">
        <v>2942</v>
      </c>
      <c r="Z23" s="163">
        <v>1899</v>
      </c>
      <c r="AA23" s="163">
        <v>480</v>
      </c>
      <c r="AB23" s="163">
        <v>6393</v>
      </c>
      <c r="AC23" s="163">
        <v>15264</v>
      </c>
    </row>
    <row r="24" spans="1:51" x14ac:dyDescent="0.25">
      <c r="A24" s="165">
        <v>43952</v>
      </c>
      <c r="B24" s="209">
        <v>4407</v>
      </c>
      <c r="C24" s="171">
        <v>2419</v>
      </c>
      <c r="D24" s="171">
        <v>1768</v>
      </c>
      <c r="E24" s="171">
        <v>178</v>
      </c>
      <c r="F24" s="210">
        <v>5986</v>
      </c>
      <c r="G24" s="171">
        <v>4406.1904761904798</v>
      </c>
      <c r="H24" s="171">
        <v>4795.2380952381</v>
      </c>
      <c r="I24" s="171">
        <v>2878.9523809523798</v>
      </c>
      <c r="J24" s="171">
        <v>1356.2380952381</v>
      </c>
      <c r="K24" s="171">
        <v>9578.7142857142899</v>
      </c>
      <c r="L24" s="209">
        <v>0.80952380952385306</v>
      </c>
      <c r="M24" s="171">
        <v>-2376.2380952381</v>
      </c>
      <c r="N24" s="171">
        <v>-1110.9523809523801</v>
      </c>
      <c r="O24" s="171">
        <v>-1178.2380952381</v>
      </c>
      <c r="P24" s="210">
        <v>-3592.7142857142899</v>
      </c>
      <c r="Q24" s="173">
        <v>1.8372419755755901E-4</v>
      </c>
      <c r="R24" s="173">
        <v>-0.49554121151936398</v>
      </c>
      <c r="S24" s="173">
        <v>-0.38588772370902102</v>
      </c>
      <c r="T24" s="173">
        <v>-0.86875460833538098</v>
      </c>
      <c r="U24" s="218">
        <v>-0.37507270585077002</v>
      </c>
      <c r="W24" s="164">
        <v>43952</v>
      </c>
      <c r="X24" s="163">
        <v>4407</v>
      </c>
      <c r="Y24" s="163">
        <v>2419</v>
      </c>
      <c r="Z24" s="163">
        <v>1768</v>
      </c>
      <c r="AA24" s="163">
        <v>178</v>
      </c>
      <c r="AB24" s="163">
        <v>5986</v>
      </c>
      <c r="AC24" s="163">
        <v>14758</v>
      </c>
    </row>
    <row r="25" spans="1:51" x14ac:dyDescent="0.25">
      <c r="A25" s="165">
        <v>43983</v>
      </c>
      <c r="B25" s="209">
        <v>5236</v>
      </c>
      <c r="C25" s="171">
        <v>3039</v>
      </c>
      <c r="D25" s="171">
        <v>2287</v>
      </c>
      <c r="E25" s="171">
        <v>255</v>
      </c>
      <c r="F25" s="210">
        <v>7739</v>
      </c>
      <c r="G25" s="171">
        <v>5045.7</v>
      </c>
      <c r="H25" s="171">
        <v>5536.3</v>
      </c>
      <c r="I25" s="171">
        <v>3317.6</v>
      </c>
      <c r="J25" s="171">
        <v>1466.3</v>
      </c>
      <c r="K25" s="171">
        <v>10774.5</v>
      </c>
      <c r="L25" s="209">
        <v>190.29999999999899</v>
      </c>
      <c r="M25" s="171">
        <v>-2497.3000000000002</v>
      </c>
      <c r="N25" s="171">
        <v>-1030.5999999999999</v>
      </c>
      <c r="O25" s="171">
        <v>-1211.3</v>
      </c>
      <c r="P25" s="210">
        <v>-3035.5</v>
      </c>
      <c r="Q25" s="173">
        <v>3.7715282319598697E-2</v>
      </c>
      <c r="R25" s="173">
        <v>-0.45107743438758702</v>
      </c>
      <c r="S25" s="173">
        <v>-0.31064625030142301</v>
      </c>
      <c r="T25" s="173">
        <v>-0.82609288685807802</v>
      </c>
      <c r="U25" s="218">
        <v>-0.28173001067334902</v>
      </c>
      <c r="W25" s="164">
        <v>43983</v>
      </c>
      <c r="X25" s="163">
        <v>5236</v>
      </c>
      <c r="Y25" s="163">
        <v>3039</v>
      </c>
      <c r="Z25" s="163">
        <v>2287</v>
      </c>
      <c r="AA25" s="163">
        <v>255</v>
      </c>
      <c r="AB25" s="163">
        <v>7739</v>
      </c>
      <c r="AC25" s="163">
        <v>18556</v>
      </c>
    </row>
    <row r="26" spans="1:51" x14ac:dyDescent="0.25">
      <c r="A26" s="165">
        <v>44013</v>
      </c>
      <c r="B26" s="209">
        <v>5425</v>
      </c>
      <c r="C26" s="171">
        <v>3859</v>
      </c>
      <c r="D26" s="171">
        <v>2828</v>
      </c>
      <c r="E26" s="171">
        <v>295</v>
      </c>
      <c r="F26" s="210">
        <v>8912</v>
      </c>
      <c r="G26" s="171">
        <v>4969</v>
      </c>
      <c r="H26" s="171">
        <v>5478</v>
      </c>
      <c r="I26" s="171">
        <v>3361</v>
      </c>
      <c r="J26" s="171">
        <v>1662</v>
      </c>
      <c r="K26" s="171">
        <v>10882</v>
      </c>
      <c r="L26" s="209">
        <v>456</v>
      </c>
      <c r="M26" s="171">
        <v>-1619</v>
      </c>
      <c r="N26" s="171">
        <v>-533</v>
      </c>
      <c r="O26" s="171">
        <v>-1367</v>
      </c>
      <c r="P26" s="210">
        <v>-1970</v>
      </c>
      <c r="Q26" s="173">
        <v>9.1768967599114501E-2</v>
      </c>
      <c r="R26" s="173">
        <v>-0.295545819642205</v>
      </c>
      <c r="S26" s="173">
        <v>-0.158583754834871</v>
      </c>
      <c r="T26" s="173">
        <v>-0.82250300842358604</v>
      </c>
      <c r="U26" s="218">
        <v>-0.181032898364271</v>
      </c>
      <c r="W26" s="164">
        <v>44013</v>
      </c>
      <c r="X26" s="163">
        <v>5425</v>
      </c>
      <c r="Y26" s="163">
        <v>3859</v>
      </c>
      <c r="Z26" s="163">
        <v>2828</v>
      </c>
      <c r="AA26" s="163">
        <v>295</v>
      </c>
      <c r="AB26" s="163">
        <v>8912</v>
      </c>
      <c r="AC26" s="163">
        <v>21319</v>
      </c>
    </row>
    <row r="27" spans="1:51" x14ac:dyDescent="0.25">
      <c r="A27" s="165">
        <v>44044</v>
      </c>
      <c r="B27" s="209">
        <v>4945</v>
      </c>
      <c r="C27" s="171">
        <v>3806</v>
      </c>
      <c r="D27" s="171">
        <v>2621</v>
      </c>
      <c r="E27" s="171">
        <v>566</v>
      </c>
      <c r="F27" s="210">
        <v>8416</v>
      </c>
      <c r="G27" s="171">
        <v>4381.9047619047597</v>
      </c>
      <c r="H27" s="171">
        <v>4731.4285714285697</v>
      </c>
      <c r="I27" s="171">
        <v>2836.1904761904798</v>
      </c>
      <c r="J27" s="171">
        <v>1466.6666666666699</v>
      </c>
      <c r="K27" s="171">
        <v>9466.6666666666697</v>
      </c>
      <c r="L27" s="209">
        <v>563.09523809523898</v>
      </c>
      <c r="M27" s="171">
        <v>-925.42857142857201</v>
      </c>
      <c r="N27" s="171">
        <v>-215.19047619047601</v>
      </c>
      <c r="O27" s="171">
        <v>-900.66666666666697</v>
      </c>
      <c r="P27" s="210">
        <v>-1050.6666666666699</v>
      </c>
      <c r="Q27" s="173">
        <v>0.128504672897196</v>
      </c>
      <c r="R27" s="173">
        <v>-0.195591787439614</v>
      </c>
      <c r="S27" s="173">
        <v>-7.5873069173942195E-2</v>
      </c>
      <c r="T27" s="173">
        <v>-0.61409090909090902</v>
      </c>
      <c r="U27" s="218">
        <v>-0.110985915492958</v>
      </c>
      <c r="W27" s="164">
        <v>44044</v>
      </c>
      <c r="X27" s="163">
        <v>4945</v>
      </c>
      <c r="Y27" s="163">
        <v>3806</v>
      </c>
      <c r="Z27" s="163">
        <v>2621</v>
      </c>
      <c r="AA27" s="163">
        <v>566</v>
      </c>
      <c r="AB27" s="163">
        <v>8416</v>
      </c>
      <c r="AC27" s="163">
        <v>20354</v>
      </c>
    </row>
    <row r="28" spans="1:51" x14ac:dyDescent="0.25">
      <c r="A28" s="165">
        <v>44075</v>
      </c>
      <c r="B28" s="209">
        <v>5276</v>
      </c>
      <c r="C28" s="171">
        <v>4336</v>
      </c>
      <c r="D28" s="171">
        <v>3297</v>
      </c>
      <c r="E28" s="171">
        <v>958</v>
      </c>
      <c r="F28" s="210">
        <v>9961</v>
      </c>
      <c r="G28" s="171">
        <v>4712.1904761904798</v>
      </c>
      <c r="H28" s="171">
        <v>5226.5714285714303</v>
      </c>
      <c r="I28" s="171">
        <v>3147.0476190476202</v>
      </c>
      <c r="J28" s="171">
        <v>1581.9047619047601</v>
      </c>
      <c r="K28" s="171">
        <v>10222.666666666701</v>
      </c>
      <c r="L28" s="209">
        <v>563.80952380952397</v>
      </c>
      <c r="M28" s="171">
        <v>-890.57142857142799</v>
      </c>
      <c r="N28" s="171">
        <v>149.95238095238099</v>
      </c>
      <c r="O28" s="171">
        <v>-623.90476190476204</v>
      </c>
      <c r="P28" s="210">
        <v>-261.66666666666799</v>
      </c>
      <c r="Q28" s="173">
        <v>0.119649136990177</v>
      </c>
      <c r="R28" s="173">
        <v>-0.170393046520527</v>
      </c>
      <c r="S28" s="173">
        <v>4.7648589759109003E-2</v>
      </c>
      <c r="T28" s="173">
        <v>-0.39440096327513502</v>
      </c>
      <c r="U28" s="218">
        <v>-2.5596713186383301E-2</v>
      </c>
      <c r="W28" s="164">
        <v>44075</v>
      </c>
      <c r="X28" s="163">
        <v>5276</v>
      </c>
      <c r="Y28" s="163">
        <v>4336</v>
      </c>
      <c r="Z28" s="163">
        <v>3297</v>
      </c>
      <c r="AA28" s="163">
        <v>958</v>
      </c>
      <c r="AB28" s="163">
        <v>9961</v>
      </c>
      <c r="AC28" s="163">
        <v>23828</v>
      </c>
    </row>
    <row r="29" spans="1:51" x14ac:dyDescent="0.25">
      <c r="A29" s="165">
        <v>44105</v>
      </c>
      <c r="B29" s="209">
        <v>4912</v>
      </c>
      <c r="C29" s="171">
        <v>4466</v>
      </c>
      <c r="D29" s="171">
        <v>3399</v>
      </c>
      <c r="E29" s="171">
        <v>1196</v>
      </c>
      <c r="F29" s="210">
        <v>10190</v>
      </c>
      <c r="G29" s="171">
        <v>4748.1739130434798</v>
      </c>
      <c r="H29" s="171">
        <v>5446.4347826086996</v>
      </c>
      <c r="I29" s="171">
        <v>3213.9130434782601</v>
      </c>
      <c r="J29" s="171">
        <v>1627.04347826087</v>
      </c>
      <c r="K29" s="171">
        <v>10379.217391304301</v>
      </c>
      <c r="L29" s="209">
        <v>163.826086956522</v>
      </c>
      <c r="M29" s="171">
        <v>-980.43478260869597</v>
      </c>
      <c r="N29" s="171">
        <v>185.08695652173901</v>
      </c>
      <c r="O29" s="171">
        <v>-431.04347826087002</v>
      </c>
      <c r="P29" s="210">
        <v>-189.21739130434801</v>
      </c>
      <c r="Q29" s="173">
        <v>3.4502966815618E-2</v>
      </c>
      <c r="R29" s="173">
        <v>-0.18001404987706399</v>
      </c>
      <c r="S29" s="173">
        <v>5.7589285714285697E-2</v>
      </c>
      <c r="T29" s="173">
        <v>-0.26492437603548702</v>
      </c>
      <c r="U29" s="218">
        <v>-1.8230410268010502E-2</v>
      </c>
      <c r="W29" s="164">
        <v>44105</v>
      </c>
      <c r="X29" s="163">
        <v>4912</v>
      </c>
      <c r="Y29" s="163">
        <v>4466</v>
      </c>
      <c r="Z29" s="163">
        <v>3399</v>
      </c>
      <c r="AA29" s="163">
        <v>1196</v>
      </c>
      <c r="AB29" s="163">
        <v>10190</v>
      </c>
      <c r="AC29" s="163">
        <v>24163</v>
      </c>
    </row>
    <row r="30" spans="1:51" x14ac:dyDescent="0.25">
      <c r="A30" s="165">
        <v>44136</v>
      </c>
      <c r="B30" s="209">
        <v>4677</v>
      </c>
      <c r="C30" s="171">
        <v>4363</v>
      </c>
      <c r="D30" s="171">
        <v>3359</v>
      </c>
      <c r="E30" s="171">
        <v>1350</v>
      </c>
      <c r="F30" s="210">
        <v>9837</v>
      </c>
      <c r="G30" s="171">
        <v>4514</v>
      </c>
      <c r="H30" s="171">
        <v>5207</v>
      </c>
      <c r="I30" s="171">
        <v>2952</v>
      </c>
      <c r="J30" s="171">
        <v>1654</v>
      </c>
      <c r="K30" s="171">
        <v>9622</v>
      </c>
      <c r="L30" s="209">
        <v>163</v>
      </c>
      <c r="M30" s="171">
        <v>-844</v>
      </c>
      <c r="N30" s="171">
        <v>407</v>
      </c>
      <c r="O30" s="171">
        <v>-304</v>
      </c>
      <c r="P30" s="210">
        <v>215</v>
      </c>
      <c r="Q30" s="173">
        <v>3.6109880372175503E-2</v>
      </c>
      <c r="R30" s="173">
        <v>-0.16208949491069699</v>
      </c>
      <c r="S30" s="173">
        <v>0.137872628726287</v>
      </c>
      <c r="T30" s="173">
        <v>-0.183796856106409</v>
      </c>
      <c r="U30" s="218">
        <v>2.2344626896695099E-2</v>
      </c>
      <c r="W30" s="164">
        <v>44136</v>
      </c>
      <c r="X30" s="163">
        <v>4677</v>
      </c>
      <c r="Y30" s="163">
        <v>4363</v>
      </c>
      <c r="Z30" s="163">
        <v>3359</v>
      </c>
      <c r="AA30" s="163">
        <v>1350</v>
      </c>
      <c r="AB30" s="163">
        <v>9837</v>
      </c>
      <c r="AC30" s="163">
        <v>23586</v>
      </c>
    </row>
    <row r="31" spans="1:51" x14ac:dyDescent="0.25">
      <c r="A31" s="165">
        <v>44166</v>
      </c>
      <c r="B31" s="209">
        <v>4572</v>
      </c>
      <c r="C31" s="171">
        <v>4446</v>
      </c>
      <c r="D31" s="171">
        <v>3381</v>
      </c>
      <c r="E31" s="171">
        <v>1409</v>
      </c>
      <c r="F31" s="210">
        <v>10044</v>
      </c>
      <c r="G31" s="171">
        <v>4369.05</v>
      </c>
      <c r="H31" s="171">
        <v>5183.8500000000004</v>
      </c>
      <c r="I31" s="171">
        <v>3025.05</v>
      </c>
      <c r="J31" s="171">
        <v>1617</v>
      </c>
      <c r="K31" s="171">
        <v>10111.5</v>
      </c>
      <c r="L31" s="209">
        <v>202.95</v>
      </c>
      <c r="M31" s="171">
        <v>-737.85</v>
      </c>
      <c r="N31" s="171">
        <v>355.95</v>
      </c>
      <c r="O31" s="171">
        <v>-208</v>
      </c>
      <c r="P31" s="210">
        <v>-67.5</v>
      </c>
      <c r="Q31" s="173">
        <v>4.6451745802863299E-2</v>
      </c>
      <c r="R31" s="173">
        <v>-0.142336294452965</v>
      </c>
      <c r="S31" s="173">
        <v>0.117667476570635</v>
      </c>
      <c r="T31" s="173">
        <v>-0.12863327149041401</v>
      </c>
      <c r="U31" s="218">
        <v>-6.6755674232309697E-3</v>
      </c>
      <c r="W31" s="164">
        <v>44166</v>
      </c>
      <c r="X31" s="163">
        <v>4572</v>
      </c>
      <c r="Y31" s="163">
        <v>4446</v>
      </c>
      <c r="Z31" s="163">
        <v>3381</v>
      </c>
      <c r="AA31" s="163">
        <v>1409</v>
      </c>
      <c r="AB31" s="163">
        <v>10044</v>
      </c>
      <c r="AC31" s="163">
        <v>23852</v>
      </c>
    </row>
    <row r="32" spans="1:51" ht="15" customHeight="1" x14ac:dyDescent="0.25">
      <c r="A32" s="165">
        <v>44197</v>
      </c>
      <c r="B32" s="209">
        <v>4136</v>
      </c>
      <c r="C32" s="171">
        <v>3869</v>
      </c>
      <c r="D32" s="171">
        <v>3090</v>
      </c>
      <c r="E32" s="171">
        <v>1271</v>
      </c>
      <c r="F32" s="210">
        <v>9379</v>
      </c>
      <c r="G32" s="171">
        <v>4447.2727272727298</v>
      </c>
      <c r="H32" s="171">
        <v>4870.9090909090901</v>
      </c>
      <c r="I32" s="171">
        <v>2943.6363636363599</v>
      </c>
      <c r="J32" s="171">
        <v>1174.54545454545</v>
      </c>
      <c r="K32" s="171">
        <v>9435.4545454545496</v>
      </c>
      <c r="L32" s="209">
        <v>-311.27272727272702</v>
      </c>
      <c r="M32" s="171">
        <v>-1001.90909090909</v>
      </c>
      <c r="N32" s="171">
        <v>146.363636363636</v>
      </c>
      <c r="O32" s="171">
        <v>96.454545454545496</v>
      </c>
      <c r="P32" s="210">
        <v>-56.454545454546</v>
      </c>
      <c r="Q32" s="173">
        <v>-6.9991823385118501E-2</v>
      </c>
      <c r="R32" s="173">
        <v>-0.20569242254572601</v>
      </c>
      <c r="S32" s="173">
        <v>4.9722050648548503E-2</v>
      </c>
      <c r="T32" s="173">
        <v>8.2120743034055796E-2</v>
      </c>
      <c r="U32" s="218">
        <v>-5.9832353791309904E-3</v>
      </c>
      <c r="W32" s="164">
        <v>44197</v>
      </c>
      <c r="X32" s="163">
        <v>4136</v>
      </c>
      <c r="Y32" s="163">
        <v>3869</v>
      </c>
      <c r="Z32" s="163">
        <v>3090</v>
      </c>
      <c r="AA32" s="163">
        <v>1271</v>
      </c>
      <c r="AB32" s="163">
        <v>9379</v>
      </c>
      <c r="AC32" s="163">
        <v>21745</v>
      </c>
    </row>
    <row r="33" spans="1:29" ht="15.75" customHeight="1" x14ac:dyDescent="0.25">
      <c r="A33" s="165">
        <v>44228</v>
      </c>
      <c r="B33" s="209">
        <v>4415</v>
      </c>
      <c r="C33" s="171">
        <v>3835</v>
      </c>
      <c r="D33" s="171">
        <v>3044</v>
      </c>
      <c r="E33" s="171">
        <v>1402</v>
      </c>
      <c r="F33" s="210">
        <v>9023</v>
      </c>
      <c r="G33" s="171">
        <v>4233</v>
      </c>
      <c r="H33" s="171">
        <v>4810</v>
      </c>
      <c r="I33" s="171">
        <v>2730</v>
      </c>
      <c r="J33" s="171">
        <v>1307</v>
      </c>
      <c r="K33" s="171">
        <v>9678</v>
      </c>
      <c r="L33" s="209">
        <v>182</v>
      </c>
      <c r="M33" s="171">
        <v>-975</v>
      </c>
      <c r="N33" s="171">
        <v>314</v>
      </c>
      <c r="O33" s="171">
        <v>95</v>
      </c>
      <c r="P33" s="210">
        <v>-655</v>
      </c>
      <c r="Q33" s="173">
        <v>4.2995511457595101E-2</v>
      </c>
      <c r="R33" s="173">
        <v>-0.20270270270270299</v>
      </c>
      <c r="S33" s="173">
        <v>0.115018315018315</v>
      </c>
      <c r="T33" s="173">
        <v>7.2685539403213498E-2</v>
      </c>
      <c r="U33" s="218">
        <v>-6.76792725769787E-2</v>
      </c>
      <c r="W33" s="164">
        <v>44228</v>
      </c>
      <c r="X33" s="163">
        <v>4415</v>
      </c>
      <c r="Y33" s="163">
        <v>3835</v>
      </c>
      <c r="Z33" s="163">
        <v>3044</v>
      </c>
      <c r="AA33" s="163">
        <v>1402</v>
      </c>
      <c r="AB33" s="163">
        <v>9023</v>
      </c>
      <c r="AC33" s="163">
        <v>21719</v>
      </c>
    </row>
    <row r="34" spans="1:29" x14ac:dyDescent="0.25">
      <c r="A34" s="165">
        <v>44256</v>
      </c>
      <c r="B34" s="209">
        <v>5205</v>
      </c>
      <c r="C34" s="171">
        <v>4491</v>
      </c>
      <c r="D34" s="171">
        <v>3695</v>
      </c>
      <c r="E34" s="171">
        <v>1814</v>
      </c>
      <c r="F34" s="210">
        <v>10657</v>
      </c>
      <c r="G34" s="171">
        <v>4922</v>
      </c>
      <c r="H34" s="171">
        <v>5626.2380952381</v>
      </c>
      <c r="I34" s="171">
        <v>3258.3333333333298</v>
      </c>
      <c r="J34" s="171">
        <v>1564</v>
      </c>
      <c r="K34" s="171">
        <v>10915.142857142901</v>
      </c>
      <c r="L34" s="209">
        <v>282.99999999999898</v>
      </c>
      <c r="M34" s="171">
        <v>-1135.2380952381</v>
      </c>
      <c r="N34" s="171">
        <v>436.66666666666703</v>
      </c>
      <c r="O34" s="171">
        <v>250</v>
      </c>
      <c r="P34" s="210">
        <v>-258.14285714285899</v>
      </c>
      <c r="Q34" s="173">
        <v>5.7496952458350098E-2</v>
      </c>
      <c r="R34" s="173">
        <v>-0.201775693815541</v>
      </c>
      <c r="S34" s="173">
        <v>0.134015345268542</v>
      </c>
      <c r="T34" s="173">
        <v>0.15984654731457801</v>
      </c>
      <c r="U34" s="218">
        <v>-2.3649975132843101E-2</v>
      </c>
      <c r="W34" s="164">
        <v>44256</v>
      </c>
      <c r="X34" s="163">
        <v>5205</v>
      </c>
      <c r="Y34" s="163">
        <v>4491</v>
      </c>
      <c r="Z34" s="163">
        <v>3695</v>
      </c>
      <c r="AA34" s="163">
        <v>1814</v>
      </c>
      <c r="AB34" s="163">
        <v>10657</v>
      </c>
      <c r="AC34" s="163">
        <v>25862</v>
      </c>
    </row>
    <row r="35" spans="1:29" x14ac:dyDescent="0.25">
      <c r="A35" s="3" t="s">
        <v>83</v>
      </c>
      <c r="B35" s="209"/>
      <c r="C35" s="171"/>
      <c r="D35" s="171"/>
      <c r="E35" s="171"/>
      <c r="F35" s="210"/>
      <c r="G35" s="171"/>
      <c r="H35" s="171"/>
      <c r="I35" s="171"/>
      <c r="J35" s="171"/>
      <c r="K35" s="171"/>
      <c r="L35" s="209"/>
      <c r="M35" s="171"/>
      <c r="N35" s="171"/>
      <c r="O35" s="171"/>
      <c r="P35" s="210"/>
      <c r="Q35" s="173"/>
      <c r="R35" s="173"/>
      <c r="S35" s="173"/>
      <c r="T35" s="173"/>
      <c r="U35" s="218"/>
      <c r="W35" s="164" t="s">
        <v>7</v>
      </c>
      <c r="X35" s="163">
        <v>125570</v>
      </c>
      <c r="Y35" s="163">
        <v>123562</v>
      </c>
      <c r="Z35" s="163">
        <v>80572</v>
      </c>
      <c r="AA35" s="163">
        <v>33736</v>
      </c>
      <c r="AB35" s="163">
        <v>258054</v>
      </c>
      <c r="AC35" s="163">
        <v>621494</v>
      </c>
    </row>
    <row r="36" spans="1:29" x14ac:dyDescent="0.25">
      <c r="A36" s="165">
        <v>43466</v>
      </c>
      <c r="B36" s="209">
        <v>41</v>
      </c>
      <c r="C36" s="171">
        <v>74</v>
      </c>
      <c r="D36" s="171">
        <v>56</v>
      </c>
      <c r="E36" s="171"/>
      <c r="F36" s="210">
        <v>78</v>
      </c>
      <c r="G36" s="171">
        <v>41</v>
      </c>
      <c r="H36" s="171">
        <v>74</v>
      </c>
      <c r="I36" s="171">
        <v>56</v>
      </c>
      <c r="J36" s="171"/>
      <c r="K36" s="171">
        <v>78</v>
      </c>
      <c r="L36" s="209">
        <v>0</v>
      </c>
      <c r="M36" s="171">
        <v>0</v>
      </c>
      <c r="N36" s="171">
        <v>0</v>
      </c>
      <c r="O36" s="171"/>
      <c r="P36" s="210">
        <v>0</v>
      </c>
      <c r="Q36" s="173">
        <v>0</v>
      </c>
      <c r="R36" s="173">
        <v>0</v>
      </c>
      <c r="S36" s="173">
        <v>0</v>
      </c>
      <c r="T36" s="173"/>
      <c r="U36" s="218">
        <v>0</v>
      </c>
    </row>
    <row r="37" spans="1:29" x14ac:dyDescent="0.25">
      <c r="A37" s="165">
        <v>43497</v>
      </c>
      <c r="B37" s="209">
        <v>22</v>
      </c>
      <c r="C37" s="171">
        <v>67</v>
      </c>
      <c r="D37" s="171">
        <v>51</v>
      </c>
      <c r="E37" s="171"/>
      <c r="F37" s="210">
        <v>72</v>
      </c>
      <c r="G37" s="171">
        <v>22</v>
      </c>
      <c r="H37" s="171">
        <v>67</v>
      </c>
      <c r="I37" s="171">
        <v>51</v>
      </c>
      <c r="J37" s="171"/>
      <c r="K37" s="171">
        <v>72</v>
      </c>
      <c r="L37" s="209">
        <v>0</v>
      </c>
      <c r="M37" s="171">
        <v>0</v>
      </c>
      <c r="N37" s="171">
        <v>0</v>
      </c>
      <c r="O37" s="171"/>
      <c r="P37" s="210">
        <v>0</v>
      </c>
      <c r="Q37" s="173">
        <v>0</v>
      </c>
      <c r="R37" s="173">
        <v>0</v>
      </c>
      <c r="S37" s="173">
        <v>0</v>
      </c>
      <c r="T37" s="173"/>
      <c r="U37" s="218">
        <v>0</v>
      </c>
    </row>
    <row r="38" spans="1:29" x14ac:dyDescent="0.25">
      <c r="A38" s="165">
        <v>43525</v>
      </c>
      <c r="B38" s="209">
        <v>23</v>
      </c>
      <c r="C38" s="171">
        <v>77</v>
      </c>
      <c r="D38" s="171">
        <v>54</v>
      </c>
      <c r="E38" s="171"/>
      <c r="F38" s="210">
        <v>79</v>
      </c>
      <c r="G38" s="171">
        <v>23</v>
      </c>
      <c r="H38" s="171">
        <v>77</v>
      </c>
      <c r="I38" s="171">
        <v>54</v>
      </c>
      <c r="J38" s="171"/>
      <c r="K38" s="171">
        <v>79</v>
      </c>
      <c r="L38" s="209">
        <v>0</v>
      </c>
      <c r="M38" s="171">
        <v>0</v>
      </c>
      <c r="N38" s="171">
        <v>0</v>
      </c>
      <c r="O38" s="171"/>
      <c r="P38" s="210">
        <v>0</v>
      </c>
      <c r="Q38" s="173">
        <v>0</v>
      </c>
      <c r="R38" s="173">
        <v>0</v>
      </c>
      <c r="S38" s="173">
        <v>0</v>
      </c>
      <c r="T38" s="173"/>
      <c r="U38" s="218">
        <v>0</v>
      </c>
    </row>
    <row r="39" spans="1:29" x14ac:dyDescent="0.25">
      <c r="A39" s="165">
        <v>43556</v>
      </c>
      <c r="B39" s="209">
        <v>34</v>
      </c>
      <c r="C39" s="171">
        <v>64</v>
      </c>
      <c r="D39" s="171">
        <v>52</v>
      </c>
      <c r="E39" s="171"/>
      <c r="F39" s="210">
        <v>60</v>
      </c>
      <c r="G39" s="171">
        <v>34</v>
      </c>
      <c r="H39" s="171">
        <v>64</v>
      </c>
      <c r="I39" s="171">
        <v>52</v>
      </c>
      <c r="J39" s="171"/>
      <c r="K39" s="171">
        <v>60</v>
      </c>
      <c r="L39" s="209">
        <v>0</v>
      </c>
      <c r="M39" s="171">
        <v>0</v>
      </c>
      <c r="N39" s="171">
        <v>0</v>
      </c>
      <c r="O39" s="171"/>
      <c r="P39" s="210">
        <v>0</v>
      </c>
      <c r="Q39" s="173">
        <v>0</v>
      </c>
      <c r="R39" s="173">
        <v>0</v>
      </c>
      <c r="S39" s="173">
        <v>0</v>
      </c>
      <c r="T39" s="173"/>
      <c r="U39" s="218">
        <v>0</v>
      </c>
    </row>
    <row r="40" spans="1:29" x14ac:dyDescent="0.25">
      <c r="A40" s="165">
        <v>43586</v>
      </c>
      <c r="B40" s="209">
        <v>37</v>
      </c>
      <c r="C40" s="171">
        <v>80</v>
      </c>
      <c r="D40" s="171">
        <v>60</v>
      </c>
      <c r="E40" s="171"/>
      <c r="F40" s="210">
        <v>63</v>
      </c>
      <c r="G40" s="171">
        <v>37</v>
      </c>
      <c r="H40" s="171">
        <v>80</v>
      </c>
      <c r="I40" s="171">
        <v>60</v>
      </c>
      <c r="J40" s="171"/>
      <c r="K40" s="171">
        <v>63</v>
      </c>
      <c r="L40" s="209">
        <v>0</v>
      </c>
      <c r="M40" s="171">
        <v>0</v>
      </c>
      <c r="N40" s="171">
        <v>0</v>
      </c>
      <c r="O40" s="171"/>
      <c r="P40" s="210">
        <v>0</v>
      </c>
      <c r="Q40" s="173">
        <v>0</v>
      </c>
      <c r="R40" s="173">
        <v>0</v>
      </c>
      <c r="S40" s="173">
        <v>0</v>
      </c>
      <c r="T40" s="173"/>
      <c r="U40" s="218">
        <v>0</v>
      </c>
    </row>
    <row r="41" spans="1:29" x14ac:dyDescent="0.25">
      <c r="A41" s="165">
        <v>43617</v>
      </c>
      <c r="B41" s="209">
        <v>43</v>
      </c>
      <c r="C41" s="171">
        <v>85</v>
      </c>
      <c r="D41" s="171">
        <v>67</v>
      </c>
      <c r="E41" s="171"/>
      <c r="F41" s="210">
        <v>65</v>
      </c>
      <c r="G41" s="171">
        <v>43</v>
      </c>
      <c r="H41" s="171">
        <v>85</v>
      </c>
      <c r="I41" s="171">
        <v>67</v>
      </c>
      <c r="J41" s="171"/>
      <c r="K41" s="171">
        <v>65</v>
      </c>
      <c r="L41" s="209">
        <v>0</v>
      </c>
      <c r="M41" s="171">
        <v>0</v>
      </c>
      <c r="N41" s="171">
        <v>0</v>
      </c>
      <c r="O41" s="171"/>
      <c r="P41" s="210">
        <v>0</v>
      </c>
      <c r="Q41" s="173">
        <v>0</v>
      </c>
      <c r="R41" s="173">
        <v>0</v>
      </c>
      <c r="S41" s="173">
        <v>0</v>
      </c>
      <c r="T41" s="173"/>
      <c r="U41" s="218">
        <v>0</v>
      </c>
    </row>
    <row r="42" spans="1:29" x14ac:dyDescent="0.25">
      <c r="A42" s="165">
        <v>43647</v>
      </c>
      <c r="B42" s="209">
        <v>30</v>
      </c>
      <c r="C42" s="171">
        <v>81</v>
      </c>
      <c r="D42" s="171">
        <v>65</v>
      </c>
      <c r="E42" s="171"/>
      <c r="F42" s="210">
        <v>70</v>
      </c>
      <c r="G42" s="171">
        <v>30</v>
      </c>
      <c r="H42" s="171">
        <v>81</v>
      </c>
      <c r="I42" s="171">
        <v>65</v>
      </c>
      <c r="J42" s="171"/>
      <c r="K42" s="171">
        <v>70</v>
      </c>
      <c r="L42" s="209">
        <v>0</v>
      </c>
      <c r="M42" s="171">
        <v>0</v>
      </c>
      <c r="N42" s="171">
        <v>0</v>
      </c>
      <c r="O42" s="171"/>
      <c r="P42" s="210">
        <v>0</v>
      </c>
      <c r="Q42" s="173">
        <v>0</v>
      </c>
      <c r="R42" s="173">
        <v>0</v>
      </c>
      <c r="S42" s="173">
        <v>0</v>
      </c>
      <c r="T42" s="173"/>
      <c r="U42" s="218">
        <v>0</v>
      </c>
    </row>
    <row r="43" spans="1:29" x14ac:dyDescent="0.25">
      <c r="A43" s="165">
        <v>43678</v>
      </c>
      <c r="B43" s="209">
        <v>39</v>
      </c>
      <c r="C43" s="171">
        <v>66</v>
      </c>
      <c r="D43" s="171">
        <v>58</v>
      </c>
      <c r="E43" s="171"/>
      <c r="F43" s="210">
        <v>71</v>
      </c>
      <c r="G43" s="171">
        <v>39</v>
      </c>
      <c r="H43" s="171">
        <v>66</v>
      </c>
      <c r="I43" s="171">
        <v>58</v>
      </c>
      <c r="J43" s="171"/>
      <c r="K43" s="171">
        <v>71</v>
      </c>
      <c r="L43" s="209">
        <v>0</v>
      </c>
      <c r="M43" s="171">
        <v>0</v>
      </c>
      <c r="N43" s="171">
        <v>0</v>
      </c>
      <c r="O43" s="171"/>
      <c r="P43" s="210">
        <v>0</v>
      </c>
      <c r="Q43" s="173">
        <v>0</v>
      </c>
      <c r="R43" s="173">
        <v>0</v>
      </c>
      <c r="S43" s="173">
        <v>0</v>
      </c>
      <c r="T43" s="173"/>
      <c r="U43" s="218">
        <v>0</v>
      </c>
    </row>
    <row r="44" spans="1:29" x14ac:dyDescent="0.25">
      <c r="A44" s="165">
        <v>43709</v>
      </c>
      <c r="B44" s="209">
        <v>30</v>
      </c>
      <c r="C44" s="171">
        <v>75</v>
      </c>
      <c r="D44" s="171">
        <v>47</v>
      </c>
      <c r="E44" s="171"/>
      <c r="F44" s="210">
        <v>87</v>
      </c>
      <c r="G44" s="171">
        <v>30</v>
      </c>
      <c r="H44" s="171">
        <v>75</v>
      </c>
      <c r="I44" s="171">
        <v>47</v>
      </c>
      <c r="J44" s="171"/>
      <c r="K44" s="171">
        <v>87</v>
      </c>
      <c r="L44" s="209">
        <v>0</v>
      </c>
      <c r="M44" s="171">
        <v>0</v>
      </c>
      <c r="N44" s="171">
        <v>0</v>
      </c>
      <c r="O44" s="171"/>
      <c r="P44" s="210">
        <v>0</v>
      </c>
      <c r="Q44" s="173">
        <v>0</v>
      </c>
      <c r="R44" s="173">
        <v>0</v>
      </c>
      <c r="S44" s="173">
        <v>0</v>
      </c>
      <c r="T44" s="173"/>
      <c r="U44" s="218">
        <v>0</v>
      </c>
    </row>
    <row r="45" spans="1:29" x14ac:dyDescent="0.25">
      <c r="A45" s="165">
        <v>43739</v>
      </c>
      <c r="B45" s="209">
        <v>25</v>
      </c>
      <c r="C45" s="171">
        <v>89</v>
      </c>
      <c r="D45" s="171">
        <v>54</v>
      </c>
      <c r="E45" s="171"/>
      <c r="F45" s="210">
        <v>68</v>
      </c>
      <c r="G45" s="171">
        <v>25</v>
      </c>
      <c r="H45" s="171">
        <v>89</v>
      </c>
      <c r="I45" s="171">
        <v>54</v>
      </c>
      <c r="J45" s="171"/>
      <c r="K45" s="171">
        <v>68</v>
      </c>
      <c r="L45" s="209">
        <v>0</v>
      </c>
      <c r="M45" s="171">
        <v>0</v>
      </c>
      <c r="N45" s="171">
        <v>0</v>
      </c>
      <c r="O45" s="171"/>
      <c r="P45" s="210">
        <v>0</v>
      </c>
      <c r="Q45" s="173">
        <v>0</v>
      </c>
      <c r="R45" s="173">
        <v>0</v>
      </c>
      <c r="S45" s="173">
        <v>0</v>
      </c>
      <c r="T45" s="173"/>
      <c r="U45" s="218">
        <v>0</v>
      </c>
    </row>
    <row r="46" spans="1:29" x14ac:dyDescent="0.25">
      <c r="A46" s="165">
        <v>43770</v>
      </c>
      <c r="B46" s="209">
        <v>28</v>
      </c>
      <c r="C46" s="171">
        <v>69</v>
      </c>
      <c r="D46" s="171">
        <v>48</v>
      </c>
      <c r="E46" s="171"/>
      <c r="F46" s="210">
        <v>59</v>
      </c>
      <c r="G46" s="171">
        <v>28</v>
      </c>
      <c r="H46" s="171">
        <v>69</v>
      </c>
      <c r="I46" s="171">
        <v>48</v>
      </c>
      <c r="J46" s="171"/>
      <c r="K46" s="171">
        <v>59</v>
      </c>
      <c r="L46" s="209">
        <v>0</v>
      </c>
      <c r="M46" s="171">
        <v>0</v>
      </c>
      <c r="N46" s="171">
        <v>0</v>
      </c>
      <c r="O46" s="171"/>
      <c r="P46" s="210">
        <v>0</v>
      </c>
      <c r="Q46" s="173">
        <v>0</v>
      </c>
      <c r="R46" s="173">
        <v>0</v>
      </c>
      <c r="S46" s="173">
        <v>0</v>
      </c>
      <c r="T46" s="173"/>
      <c r="U46" s="218">
        <v>0</v>
      </c>
    </row>
    <row r="47" spans="1:29" x14ac:dyDescent="0.25">
      <c r="A47" s="165">
        <v>43800</v>
      </c>
      <c r="B47" s="209">
        <v>37</v>
      </c>
      <c r="C47" s="171">
        <v>53</v>
      </c>
      <c r="D47" s="171">
        <v>62</v>
      </c>
      <c r="E47" s="171"/>
      <c r="F47" s="210">
        <v>61</v>
      </c>
      <c r="G47" s="171">
        <v>37</v>
      </c>
      <c r="H47" s="171">
        <v>53</v>
      </c>
      <c r="I47" s="171">
        <v>62</v>
      </c>
      <c r="J47" s="171"/>
      <c r="K47" s="171">
        <v>61</v>
      </c>
      <c r="L47" s="209">
        <v>0</v>
      </c>
      <c r="M47" s="171">
        <v>0</v>
      </c>
      <c r="N47" s="171">
        <v>0</v>
      </c>
      <c r="O47" s="171"/>
      <c r="P47" s="210">
        <v>0</v>
      </c>
      <c r="Q47" s="173">
        <v>0</v>
      </c>
      <c r="R47" s="173">
        <v>0</v>
      </c>
      <c r="S47" s="173">
        <v>0</v>
      </c>
      <c r="T47" s="173"/>
      <c r="U47" s="218">
        <v>0</v>
      </c>
    </row>
    <row r="48" spans="1:29" x14ac:dyDescent="0.25">
      <c r="A48" s="165">
        <v>43831</v>
      </c>
      <c r="B48" s="209">
        <v>44</v>
      </c>
      <c r="C48" s="171">
        <v>79</v>
      </c>
      <c r="D48" s="171">
        <v>58</v>
      </c>
      <c r="E48" s="171"/>
      <c r="F48" s="210">
        <v>63</v>
      </c>
      <c r="G48" s="171">
        <v>41</v>
      </c>
      <c r="H48" s="171">
        <v>74</v>
      </c>
      <c r="I48" s="171">
        <v>56</v>
      </c>
      <c r="J48" s="171"/>
      <c r="K48" s="171">
        <v>78</v>
      </c>
      <c r="L48" s="209">
        <v>3</v>
      </c>
      <c r="M48" s="171">
        <v>5</v>
      </c>
      <c r="N48" s="171">
        <v>2</v>
      </c>
      <c r="O48" s="171"/>
      <c r="P48" s="210">
        <v>-15</v>
      </c>
      <c r="Q48" s="173">
        <v>7.3170731707317097E-2</v>
      </c>
      <c r="R48" s="173">
        <v>6.7567567567567599E-2</v>
      </c>
      <c r="S48" s="173">
        <v>3.5714285714285698E-2</v>
      </c>
      <c r="T48" s="173"/>
      <c r="U48" s="218">
        <v>-0.19230769230769201</v>
      </c>
    </row>
    <row r="49" spans="1:21" x14ac:dyDescent="0.25">
      <c r="A49" s="165">
        <v>43862</v>
      </c>
      <c r="B49" s="209">
        <v>28</v>
      </c>
      <c r="C49" s="171">
        <v>90</v>
      </c>
      <c r="D49" s="171">
        <v>50</v>
      </c>
      <c r="E49" s="171"/>
      <c r="F49" s="210">
        <v>55</v>
      </c>
      <c r="G49" s="171">
        <v>22</v>
      </c>
      <c r="H49" s="171">
        <v>67</v>
      </c>
      <c r="I49" s="171">
        <v>51</v>
      </c>
      <c r="J49" s="171"/>
      <c r="K49" s="171">
        <v>72</v>
      </c>
      <c r="L49" s="209">
        <v>6</v>
      </c>
      <c r="M49" s="171">
        <v>23</v>
      </c>
      <c r="N49" s="171">
        <v>-1</v>
      </c>
      <c r="O49" s="171"/>
      <c r="P49" s="210">
        <v>-17</v>
      </c>
      <c r="Q49" s="173">
        <v>0.27272727272727298</v>
      </c>
      <c r="R49" s="173">
        <v>0.34328358208955201</v>
      </c>
      <c r="S49" s="173">
        <v>-1.9607843137254902E-2</v>
      </c>
      <c r="T49" s="173"/>
      <c r="U49" s="218">
        <v>-0.23611111111111099</v>
      </c>
    </row>
    <row r="50" spans="1:21" x14ac:dyDescent="0.25">
      <c r="A50" s="165">
        <v>43891</v>
      </c>
      <c r="B50" s="209">
        <v>37</v>
      </c>
      <c r="C50" s="171">
        <v>73</v>
      </c>
      <c r="D50" s="171">
        <v>56</v>
      </c>
      <c r="E50" s="171"/>
      <c r="F50" s="210">
        <v>58</v>
      </c>
      <c r="G50" s="171">
        <v>24.095238095238098</v>
      </c>
      <c r="H50" s="171">
        <v>80.6666666666667</v>
      </c>
      <c r="I50" s="171">
        <v>56.571428571428598</v>
      </c>
      <c r="J50" s="171"/>
      <c r="K50" s="171">
        <v>82.761904761904802</v>
      </c>
      <c r="L50" s="209">
        <v>12.9047619047619</v>
      </c>
      <c r="M50" s="171">
        <v>-7.6666666666666696</v>
      </c>
      <c r="N50" s="171">
        <v>-0.57142857142857695</v>
      </c>
      <c r="O50" s="171"/>
      <c r="P50" s="210">
        <v>-24.761904761904798</v>
      </c>
      <c r="Q50" s="173">
        <v>0.53557312252964395</v>
      </c>
      <c r="R50" s="173">
        <v>-9.5041322314049603E-2</v>
      </c>
      <c r="S50" s="173">
        <v>-1.0101010101010201E-2</v>
      </c>
      <c r="T50" s="173"/>
      <c r="U50" s="218">
        <v>-0.29919447640966601</v>
      </c>
    </row>
    <row r="51" spans="1:21" x14ac:dyDescent="0.25">
      <c r="A51" s="165">
        <v>43922</v>
      </c>
      <c r="B51" s="209">
        <v>21</v>
      </c>
      <c r="C51" s="171">
        <v>62</v>
      </c>
      <c r="D51" s="171">
        <v>46</v>
      </c>
      <c r="E51" s="171"/>
      <c r="F51" s="210">
        <v>77</v>
      </c>
      <c r="G51" s="171">
        <v>34</v>
      </c>
      <c r="H51" s="171">
        <v>64</v>
      </c>
      <c r="I51" s="171">
        <v>52</v>
      </c>
      <c r="J51" s="171"/>
      <c r="K51" s="171">
        <v>60</v>
      </c>
      <c r="L51" s="209">
        <v>-13</v>
      </c>
      <c r="M51" s="171">
        <v>-2</v>
      </c>
      <c r="N51" s="171">
        <v>-6</v>
      </c>
      <c r="O51" s="171"/>
      <c r="P51" s="210">
        <v>17</v>
      </c>
      <c r="Q51" s="173">
        <v>-0.38235294117647101</v>
      </c>
      <c r="R51" s="173">
        <v>-3.125E-2</v>
      </c>
      <c r="S51" s="173">
        <v>-0.115384615384615</v>
      </c>
      <c r="T51" s="173"/>
      <c r="U51" s="218">
        <v>0.28333333333333299</v>
      </c>
    </row>
    <row r="52" spans="1:21" x14ac:dyDescent="0.25">
      <c r="A52" s="165">
        <v>43952</v>
      </c>
      <c r="B52" s="209">
        <v>26</v>
      </c>
      <c r="C52" s="171">
        <v>38</v>
      </c>
      <c r="D52" s="171">
        <v>41</v>
      </c>
      <c r="E52" s="171"/>
      <c r="F52" s="210">
        <v>53</v>
      </c>
      <c r="G52" s="171">
        <v>33.476190476190503</v>
      </c>
      <c r="H52" s="171">
        <v>72.380952380952394</v>
      </c>
      <c r="I52" s="171">
        <v>54.285714285714299</v>
      </c>
      <c r="J52" s="171"/>
      <c r="K52" s="171">
        <v>57</v>
      </c>
      <c r="L52" s="209">
        <v>-7.4761904761904701</v>
      </c>
      <c r="M52" s="171">
        <v>-34.380952380952401</v>
      </c>
      <c r="N52" s="171">
        <v>-13.285714285714301</v>
      </c>
      <c r="O52" s="171"/>
      <c r="P52" s="210">
        <v>-4</v>
      </c>
      <c r="Q52" s="173">
        <v>-0.22332859174964401</v>
      </c>
      <c r="R52" s="173">
        <v>-0.47499999999999998</v>
      </c>
      <c r="S52" s="173">
        <v>-0.244736842105263</v>
      </c>
      <c r="T52" s="173"/>
      <c r="U52" s="218">
        <v>-7.0175438596491196E-2</v>
      </c>
    </row>
    <row r="53" spans="1:21" x14ac:dyDescent="0.25">
      <c r="A53" s="165">
        <v>43983</v>
      </c>
      <c r="B53" s="209">
        <v>36</v>
      </c>
      <c r="C53" s="171">
        <v>33</v>
      </c>
      <c r="D53" s="171">
        <v>42</v>
      </c>
      <c r="E53" s="171"/>
      <c r="F53" s="210">
        <v>63</v>
      </c>
      <c r="G53" s="171">
        <v>47.3</v>
      </c>
      <c r="H53" s="171">
        <v>93.5</v>
      </c>
      <c r="I53" s="171">
        <v>73.7</v>
      </c>
      <c r="J53" s="171"/>
      <c r="K53" s="171">
        <v>71.5</v>
      </c>
      <c r="L53" s="209">
        <v>-11.3</v>
      </c>
      <c r="M53" s="171">
        <v>-60.5</v>
      </c>
      <c r="N53" s="171">
        <v>-31.7</v>
      </c>
      <c r="O53" s="171"/>
      <c r="P53" s="210">
        <v>-8.5</v>
      </c>
      <c r="Q53" s="173">
        <v>-0.238900634249472</v>
      </c>
      <c r="R53" s="173">
        <v>-0.64705882352941202</v>
      </c>
      <c r="S53" s="173">
        <v>-0.43012211668928102</v>
      </c>
      <c r="T53" s="173"/>
      <c r="U53" s="218">
        <v>-0.11888111888111901</v>
      </c>
    </row>
    <row r="54" spans="1:21" x14ac:dyDescent="0.25">
      <c r="A54" s="165">
        <v>44013</v>
      </c>
      <c r="B54" s="209">
        <v>28</v>
      </c>
      <c r="C54" s="171">
        <v>48</v>
      </c>
      <c r="D54" s="171">
        <v>43</v>
      </c>
      <c r="E54" s="171"/>
      <c r="F54" s="210">
        <v>56</v>
      </c>
      <c r="G54" s="171">
        <v>30</v>
      </c>
      <c r="H54" s="171">
        <v>81</v>
      </c>
      <c r="I54" s="171">
        <v>65</v>
      </c>
      <c r="J54" s="171"/>
      <c r="K54" s="171">
        <v>70</v>
      </c>
      <c r="L54" s="209">
        <v>-2</v>
      </c>
      <c r="M54" s="171">
        <v>-33</v>
      </c>
      <c r="N54" s="171">
        <v>-22</v>
      </c>
      <c r="O54" s="171"/>
      <c r="P54" s="210">
        <v>-14</v>
      </c>
      <c r="Q54" s="173">
        <v>-6.6666666666666693E-2</v>
      </c>
      <c r="R54" s="173">
        <v>-0.407407407407407</v>
      </c>
      <c r="S54" s="173">
        <v>-0.33846153846153798</v>
      </c>
      <c r="T54" s="173"/>
      <c r="U54" s="218">
        <v>-0.2</v>
      </c>
    </row>
    <row r="55" spans="1:21" x14ac:dyDescent="0.25">
      <c r="A55" s="165">
        <v>44044</v>
      </c>
      <c r="B55" s="209">
        <v>29</v>
      </c>
      <c r="C55" s="171">
        <v>45</v>
      </c>
      <c r="D55" s="171">
        <v>50</v>
      </c>
      <c r="E55" s="171"/>
      <c r="F55" s="210">
        <v>76</v>
      </c>
      <c r="G55" s="171">
        <v>37.142857142857103</v>
      </c>
      <c r="H55" s="171">
        <v>62.857142857142897</v>
      </c>
      <c r="I55" s="171">
        <v>55.238095238095198</v>
      </c>
      <c r="J55" s="171"/>
      <c r="K55" s="171">
        <v>67.619047619047606</v>
      </c>
      <c r="L55" s="209">
        <v>-8.1428571428571406</v>
      </c>
      <c r="M55" s="171">
        <v>-17.8571428571429</v>
      </c>
      <c r="N55" s="171">
        <v>-5.2380952380952301</v>
      </c>
      <c r="O55" s="171"/>
      <c r="P55" s="210">
        <v>8.3809523809523796</v>
      </c>
      <c r="Q55" s="173">
        <v>-0.21923076923076901</v>
      </c>
      <c r="R55" s="173">
        <v>-0.28409090909090901</v>
      </c>
      <c r="S55" s="173">
        <v>-9.4827586206896505E-2</v>
      </c>
      <c r="T55" s="173"/>
      <c r="U55" s="218">
        <v>0.123943661971831</v>
      </c>
    </row>
    <row r="56" spans="1:21" x14ac:dyDescent="0.25">
      <c r="A56" s="165">
        <v>44075</v>
      </c>
      <c r="B56" s="209">
        <v>41</v>
      </c>
      <c r="C56" s="171">
        <v>60</v>
      </c>
      <c r="D56" s="171">
        <v>65</v>
      </c>
      <c r="E56" s="171"/>
      <c r="F56" s="210">
        <v>87</v>
      </c>
      <c r="G56" s="171">
        <v>31.428571428571399</v>
      </c>
      <c r="H56" s="171">
        <v>78.571428571428598</v>
      </c>
      <c r="I56" s="171">
        <v>49.238095238095198</v>
      </c>
      <c r="J56" s="171"/>
      <c r="K56" s="171">
        <v>91.142857142857196</v>
      </c>
      <c r="L56" s="209">
        <v>9.5714285714285694</v>
      </c>
      <c r="M56" s="171">
        <v>-18.571428571428601</v>
      </c>
      <c r="N56" s="171">
        <v>15.7619047619048</v>
      </c>
      <c r="O56" s="171"/>
      <c r="P56" s="210">
        <v>-4.1428571428571503</v>
      </c>
      <c r="Q56" s="173">
        <v>0.30454545454545401</v>
      </c>
      <c r="R56" s="173">
        <v>-0.236363636363636</v>
      </c>
      <c r="S56" s="173">
        <v>0.320116054158607</v>
      </c>
      <c r="T56" s="173"/>
      <c r="U56" s="218">
        <v>-4.5454545454545602E-2</v>
      </c>
    </row>
    <row r="57" spans="1:21" x14ac:dyDescent="0.25">
      <c r="A57" s="165">
        <v>44105</v>
      </c>
      <c r="B57" s="209">
        <v>32</v>
      </c>
      <c r="C57" s="171">
        <v>68</v>
      </c>
      <c r="D57" s="171">
        <v>60</v>
      </c>
      <c r="E57" s="171"/>
      <c r="F57" s="210">
        <v>69</v>
      </c>
      <c r="G57" s="171">
        <v>23.913043478260899</v>
      </c>
      <c r="H57" s="171">
        <v>85.130434782608702</v>
      </c>
      <c r="I57" s="171">
        <v>51.652173913043498</v>
      </c>
      <c r="J57" s="171"/>
      <c r="K57" s="171">
        <v>65.043478260869605</v>
      </c>
      <c r="L57" s="209">
        <v>8.0869565217391308</v>
      </c>
      <c r="M57" s="171">
        <v>-17.130434782608699</v>
      </c>
      <c r="N57" s="171">
        <v>8.3478260869565197</v>
      </c>
      <c r="O57" s="171"/>
      <c r="P57" s="210">
        <v>3.9565217391304399</v>
      </c>
      <c r="Q57" s="173">
        <v>0.33818181818181797</v>
      </c>
      <c r="R57" s="173">
        <v>-0.20122574055158299</v>
      </c>
      <c r="S57" s="173">
        <v>0.16161616161616199</v>
      </c>
      <c r="T57" s="173"/>
      <c r="U57" s="218">
        <v>6.0828877005347601E-2</v>
      </c>
    </row>
    <row r="58" spans="1:21" x14ac:dyDescent="0.25">
      <c r="A58" s="165">
        <v>44136</v>
      </c>
      <c r="B58" s="209">
        <v>27</v>
      </c>
      <c r="C58" s="171">
        <v>46</v>
      </c>
      <c r="D58" s="171">
        <v>61</v>
      </c>
      <c r="E58" s="171"/>
      <c r="F58" s="210">
        <v>76</v>
      </c>
      <c r="G58" s="171">
        <v>28</v>
      </c>
      <c r="H58" s="171">
        <v>69</v>
      </c>
      <c r="I58" s="171">
        <v>48</v>
      </c>
      <c r="J58" s="171"/>
      <c r="K58" s="171">
        <v>59</v>
      </c>
      <c r="L58" s="209">
        <v>-1</v>
      </c>
      <c r="M58" s="171">
        <v>-23</v>
      </c>
      <c r="N58" s="171">
        <v>13</v>
      </c>
      <c r="O58" s="171"/>
      <c r="P58" s="210">
        <v>17</v>
      </c>
      <c r="Q58" s="173">
        <v>-3.5714285714285698E-2</v>
      </c>
      <c r="R58" s="173">
        <v>-0.33333333333333298</v>
      </c>
      <c r="S58" s="173">
        <v>0.27083333333333298</v>
      </c>
      <c r="T58" s="173"/>
      <c r="U58" s="218">
        <v>0.28813559322033899</v>
      </c>
    </row>
    <row r="59" spans="1:21" x14ac:dyDescent="0.25">
      <c r="A59" s="165">
        <v>44166</v>
      </c>
      <c r="B59" s="209">
        <v>36</v>
      </c>
      <c r="C59" s="171">
        <v>58</v>
      </c>
      <c r="D59" s="171">
        <v>69</v>
      </c>
      <c r="E59" s="171"/>
      <c r="F59" s="210">
        <v>69</v>
      </c>
      <c r="G59" s="171">
        <v>38.85</v>
      </c>
      <c r="H59" s="171">
        <v>55.65</v>
      </c>
      <c r="I59" s="171">
        <v>65.099999999999994</v>
      </c>
      <c r="J59" s="171"/>
      <c r="K59" s="171">
        <v>64.05</v>
      </c>
      <c r="L59" s="209">
        <v>-2.85</v>
      </c>
      <c r="M59" s="171">
        <v>2.3499999999999899</v>
      </c>
      <c r="N59" s="171">
        <v>3.8999999999999901</v>
      </c>
      <c r="O59" s="171"/>
      <c r="P59" s="210">
        <v>4.95</v>
      </c>
      <c r="Q59" s="173">
        <v>-7.3359073359073407E-2</v>
      </c>
      <c r="R59" s="173">
        <v>4.2228212039532698E-2</v>
      </c>
      <c r="S59" s="173">
        <v>5.9907834101382298E-2</v>
      </c>
      <c r="T59" s="173"/>
      <c r="U59" s="218">
        <v>7.7283372365339595E-2</v>
      </c>
    </row>
    <row r="60" spans="1:21" x14ac:dyDescent="0.25">
      <c r="A60" s="165">
        <v>44197</v>
      </c>
      <c r="B60" s="209">
        <v>26</v>
      </c>
      <c r="C60" s="171">
        <v>52</v>
      </c>
      <c r="D60" s="171">
        <v>51</v>
      </c>
      <c r="E60" s="171"/>
      <c r="F60" s="210">
        <v>92</v>
      </c>
      <c r="G60" s="171">
        <v>37.272727272727302</v>
      </c>
      <c r="H60" s="171">
        <v>67.272727272727295</v>
      </c>
      <c r="I60" s="171">
        <v>50.909090909090899</v>
      </c>
      <c r="J60" s="171"/>
      <c r="K60" s="171">
        <v>70.909090909090907</v>
      </c>
      <c r="L60" s="209">
        <v>-11.2727272727273</v>
      </c>
      <c r="M60" s="171">
        <v>-15.2727272727273</v>
      </c>
      <c r="N60" s="171">
        <v>9.0909090909093507E-2</v>
      </c>
      <c r="O60" s="171"/>
      <c r="P60" s="210">
        <v>21.090909090909101</v>
      </c>
      <c r="Q60" s="173">
        <v>-0.302439024390244</v>
      </c>
      <c r="R60" s="173">
        <v>-0.22702702702702701</v>
      </c>
      <c r="S60" s="173">
        <v>1.7857142857143401E-3</v>
      </c>
      <c r="T60" s="173"/>
      <c r="U60" s="218">
        <v>0.29743589743589699</v>
      </c>
    </row>
    <row r="61" spans="1:21" x14ac:dyDescent="0.25">
      <c r="A61" s="165">
        <v>44228</v>
      </c>
      <c r="B61" s="209">
        <v>41</v>
      </c>
      <c r="C61" s="171">
        <v>59</v>
      </c>
      <c r="D61" s="171">
        <v>63</v>
      </c>
      <c r="E61" s="171"/>
      <c r="F61" s="210">
        <v>71</v>
      </c>
      <c r="G61" s="171">
        <v>22</v>
      </c>
      <c r="H61" s="171">
        <v>67</v>
      </c>
      <c r="I61" s="171">
        <v>51</v>
      </c>
      <c r="J61" s="171"/>
      <c r="K61" s="171">
        <v>72</v>
      </c>
      <c r="L61" s="209">
        <v>19</v>
      </c>
      <c r="M61" s="171">
        <v>-8</v>
      </c>
      <c r="N61" s="171">
        <v>12</v>
      </c>
      <c r="O61" s="171"/>
      <c r="P61" s="210">
        <v>-1</v>
      </c>
      <c r="Q61" s="173">
        <v>0.86363636363636398</v>
      </c>
      <c r="R61" s="173">
        <v>-0.119402985074627</v>
      </c>
      <c r="S61" s="173">
        <v>0.23529411764705899</v>
      </c>
      <c r="T61" s="173"/>
      <c r="U61" s="218">
        <v>-1.38888888888889E-2</v>
      </c>
    </row>
    <row r="62" spans="1:21" x14ac:dyDescent="0.25">
      <c r="A62" s="165">
        <v>44256</v>
      </c>
      <c r="B62" s="209">
        <v>38</v>
      </c>
      <c r="C62" s="171">
        <v>55</v>
      </c>
      <c r="D62" s="171">
        <v>58</v>
      </c>
      <c r="E62" s="171"/>
      <c r="F62" s="210">
        <v>73</v>
      </c>
      <c r="G62" s="171">
        <v>25.1904761904762</v>
      </c>
      <c r="H62" s="171">
        <v>84.3333333333333</v>
      </c>
      <c r="I62" s="171">
        <v>59.142857142857103</v>
      </c>
      <c r="J62" s="171"/>
      <c r="K62" s="171">
        <v>86.523809523809504</v>
      </c>
      <c r="L62" s="209">
        <v>12.8095238095238</v>
      </c>
      <c r="M62" s="171">
        <v>-29.3333333333333</v>
      </c>
      <c r="N62" s="171">
        <v>-1.1428571428571499</v>
      </c>
      <c r="O62" s="171"/>
      <c r="P62" s="210">
        <v>-13.523809523809501</v>
      </c>
      <c r="Q62" s="173">
        <v>0.50850661625708904</v>
      </c>
      <c r="R62" s="173">
        <v>-0.34782608695652201</v>
      </c>
      <c r="S62" s="173">
        <v>-1.9323671497584599E-2</v>
      </c>
      <c r="T62" s="173"/>
      <c r="U62" s="218">
        <v>-0.156301596037424</v>
      </c>
    </row>
    <row r="63" spans="1:21" x14ac:dyDescent="0.25">
      <c r="A63" s="3" t="s">
        <v>84</v>
      </c>
      <c r="B63" s="209"/>
      <c r="C63" s="171"/>
      <c r="D63" s="171"/>
      <c r="E63" s="171"/>
      <c r="F63" s="210"/>
      <c r="G63" s="171"/>
      <c r="H63" s="171"/>
      <c r="I63" s="171"/>
      <c r="J63" s="171"/>
      <c r="K63" s="171"/>
      <c r="L63" s="209"/>
      <c r="M63" s="171"/>
      <c r="N63" s="171"/>
      <c r="O63" s="171"/>
      <c r="P63" s="210"/>
      <c r="Q63" s="173"/>
      <c r="R63" s="173"/>
      <c r="S63" s="173"/>
      <c r="T63" s="173"/>
      <c r="U63" s="218"/>
    </row>
    <row r="64" spans="1:21" x14ac:dyDescent="0.25">
      <c r="A64" s="165">
        <v>43466</v>
      </c>
      <c r="B64" s="209">
        <v>207</v>
      </c>
      <c r="C64" s="171">
        <v>85</v>
      </c>
      <c r="D64" s="171">
        <v>152</v>
      </c>
      <c r="E64" s="171"/>
      <c r="F64" s="210">
        <v>8</v>
      </c>
      <c r="G64" s="171">
        <v>207</v>
      </c>
      <c r="H64" s="171">
        <v>85</v>
      </c>
      <c r="I64" s="171">
        <v>152</v>
      </c>
      <c r="J64" s="171"/>
      <c r="K64" s="171">
        <v>8</v>
      </c>
      <c r="L64" s="209">
        <v>0</v>
      </c>
      <c r="M64" s="171">
        <v>0</v>
      </c>
      <c r="N64" s="171">
        <v>0</v>
      </c>
      <c r="O64" s="171"/>
      <c r="P64" s="210">
        <v>0</v>
      </c>
      <c r="Q64" s="173">
        <v>0</v>
      </c>
      <c r="R64" s="173">
        <v>0</v>
      </c>
      <c r="S64" s="173">
        <v>0</v>
      </c>
      <c r="T64" s="173"/>
      <c r="U64" s="218">
        <v>0</v>
      </c>
    </row>
    <row r="65" spans="1:21" x14ac:dyDescent="0.25">
      <c r="A65" s="165">
        <v>43497</v>
      </c>
      <c r="B65" s="209">
        <v>183</v>
      </c>
      <c r="C65" s="171">
        <v>81</v>
      </c>
      <c r="D65" s="171">
        <v>138</v>
      </c>
      <c r="E65" s="171"/>
      <c r="F65" s="210">
        <v>8</v>
      </c>
      <c r="G65" s="171">
        <v>183</v>
      </c>
      <c r="H65" s="171">
        <v>81</v>
      </c>
      <c r="I65" s="171">
        <v>138</v>
      </c>
      <c r="J65" s="171"/>
      <c r="K65" s="171">
        <v>8</v>
      </c>
      <c r="L65" s="209">
        <v>0</v>
      </c>
      <c r="M65" s="171">
        <v>0</v>
      </c>
      <c r="N65" s="171">
        <v>0</v>
      </c>
      <c r="O65" s="171"/>
      <c r="P65" s="210">
        <v>0</v>
      </c>
      <c r="Q65" s="173">
        <v>0</v>
      </c>
      <c r="R65" s="173">
        <v>0</v>
      </c>
      <c r="S65" s="173">
        <v>0</v>
      </c>
      <c r="T65" s="173"/>
      <c r="U65" s="218">
        <v>0</v>
      </c>
    </row>
    <row r="66" spans="1:21" x14ac:dyDescent="0.25">
      <c r="A66" s="165">
        <v>43525</v>
      </c>
      <c r="B66" s="209">
        <v>148</v>
      </c>
      <c r="C66" s="171">
        <v>76</v>
      </c>
      <c r="D66" s="171">
        <v>123</v>
      </c>
      <c r="E66" s="171"/>
      <c r="F66" s="210">
        <v>8</v>
      </c>
      <c r="G66" s="171">
        <v>148</v>
      </c>
      <c r="H66" s="171">
        <v>76</v>
      </c>
      <c r="I66" s="171">
        <v>123</v>
      </c>
      <c r="J66" s="171"/>
      <c r="K66" s="171">
        <v>8</v>
      </c>
      <c r="L66" s="209">
        <v>0</v>
      </c>
      <c r="M66" s="171">
        <v>0</v>
      </c>
      <c r="N66" s="171">
        <v>0</v>
      </c>
      <c r="O66" s="171"/>
      <c r="P66" s="210">
        <v>0</v>
      </c>
      <c r="Q66" s="173">
        <v>0</v>
      </c>
      <c r="R66" s="173">
        <v>0</v>
      </c>
      <c r="S66" s="173">
        <v>0</v>
      </c>
      <c r="T66" s="173"/>
      <c r="U66" s="218">
        <v>0</v>
      </c>
    </row>
    <row r="67" spans="1:21" x14ac:dyDescent="0.25">
      <c r="A67" s="165">
        <v>43556</v>
      </c>
      <c r="B67" s="209">
        <v>155</v>
      </c>
      <c r="C67" s="171">
        <v>89</v>
      </c>
      <c r="D67" s="171">
        <v>167</v>
      </c>
      <c r="E67" s="171"/>
      <c r="F67" s="210">
        <v>6</v>
      </c>
      <c r="G67" s="171">
        <v>155</v>
      </c>
      <c r="H67" s="171">
        <v>89</v>
      </c>
      <c r="I67" s="171">
        <v>167</v>
      </c>
      <c r="J67" s="171"/>
      <c r="K67" s="171">
        <v>6</v>
      </c>
      <c r="L67" s="209">
        <v>0</v>
      </c>
      <c r="M67" s="171">
        <v>0</v>
      </c>
      <c r="N67" s="171">
        <v>0</v>
      </c>
      <c r="O67" s="171"/>
      <c r="P67" s="210">
        <v>0</v>
      </c>
      <c r="Q67" s="173">
        <v>0</v>
      </c>
      <c r="R67" s="173">
        <v>0</v>
      </c>
      <c r="S67" s="173">
        <v>0</v>
      </c>
      <c r="T67" s="173"/>
      <c r="U67" s="218">
        <v>0</v>
      </c>
    </row>
    <row r="68" spans="1:21" x14ac:dyDescent="0.25">
      <c r="A68" s="165">
        <v>43586</v>
      </c>
      <c r="B68" s="209">
        <v>222</v>
      </c>
      <c r="C68" s="171">
        <v>84</v>
      </c>
      <c r="D68" s="171">
        <v>121</v>
      </c>
      <c r="E68" s="171"/>
      <c r="F68" s="210">
        <v>5</v>
      </c>
      <c r="G68" s="171">
        <v>222</v>
      </c>
      <c r="H68" s="171">
        <v>84</v>
      </c>
      <c r="I68" s="171">
        <v>121</v>
      </c>
      <c r="J68" s="171"/>
      <c r="K68" s="171">
        <v>5</v>
      </c>
      <c r="L68" s="209">
        <v>0</v>
      </c>
      <c r="M68" s="171">
        <v>0</v>
      </c>
      <c r="N68" s="171">
        <v>0</v>
      </c>
      <c r="O68" s="171"/>
      <c r="P68" s="210">
        <v>0</v>
      </c>
      <c r="Q68" s="173">
        <v>0</v>
      </c>
      <c r="R68" s="173">
        <v>0</v>
      </c>
      <c r="S68" s="173">
        <v>0</v>
      </c>
      <c r="T68" s="173"/>
      <c r="U68" s="218">
        <v>0</v>
      </c>
    </row>
    <row r="69" spans="1:21" x14ac:dyDescent="0.25">
      <c r="A69" s="165">
        <v>43617</v>
      </c>
      <c r="B69" s="209">
        <v>212</v>
      </c>
      <c r="C69" s="171">
        <v>64</v>
      </c>
      <c r="D69" s="171">
        <v>149</v>
      </c>
      <c r="E69" s="171"/>
      <c r="F69" s="210">
        <v>8</v>
      </c>
      <c r="G69" s="171">
        <v>212</v>
      </c>
      <c r="H69" s="171">
        <v>64</v>
      </c>
      <c r="I69" s="171">
        <v>149</v>
      </c>
      <c r="J69" s="171"/>
      <c r="K69" s="171">
        <v>8</v>
      </c>
      <c r="L69" s="209">
        <v>0</v>
      </c>
      <c r="M69" s="171">
        <v>0</v>
      </c>
      <c r="N69" s="171">
        <v>0</v>
      </c>
      <c r="O69" s="171"/>
      <c r="P69" s="210">
        <v>0</v>
      </c>
      <c r="Q69" s="173">
        <v>0</v>
      </c>
      <c r="R69" s="173">
        <v>0</v>
      </c>
      <c r="S69" s="173">
        <v>0</v>
      </c>
      <c r="T69" s="173"/>
      <c r="U69" s="218">
        <v>0</v>
      </c>
    </row>
    <row r="70" spans="1:21" x14ac:dyDescent="0.25">
      <c r="A70" s="165">
        <v>43647</v>
      </c>
      <c r="B70" s="209">
        <v>213</v>
      </c>
      <c r="C70" s="171">
        <v>77</v>
      </c>
      <c r="D70" s="171">
        <v>158</v>
      </c>
      <c r="E70" s="171"/>
      <c r="F70" s="210">
        <v>7</v>
      </c>
      <c r="G70" s="171">
        <v>213</v>
      </c>
      <c r="H70" s="171">
        <v>77</v>
      </c>
      <c r="I70" s="171">
        <v>158</v>
      </c>
      <c r="J70" s="171"/>
      <c r="K70" s="171">
        <v>7</v>
      </c>
      <c r="L70" s="209">
        <v>0</v>
      </c>
      <c r="M70" s="171">
        <v>0</v>
      </c>
      <c r="N70" s="171">
        <v>0</v>
      </c>
      <c r="O70" s="171"/>
      <c r="P70" s="210">
        <v>0</v>
      </c>
      <c r="Q70" s="173">
        <v>0</v>
      </c>
      <c r="R70" s="173">
        <v>0</v>
      </c>
      <c r="S70" s="173">
        <v>0</v>
      </c>
      <c r="T70" s="173"/>
      <c r="U70" s="218">
        <v>0</v>
      </c>
    </row>
    <row r="71" spans="1:21" x14ac:dyDescent="0.25">
      <c r="A71" s="165">
        <v>43678</v>
      </c>
      <c r="B71" s="209">
        <v>190</v>
      </c>
      <c r="C71" s="171">
        <v>74</v>
      </c>
      <c r="D71" s="171">
        <v>120</v>
      </c>
      <c r="E71" s="171"/>
      <c r="F71" s="210">
        <v>13</v>
      </c>
      <c r="G71" s="171">
        <v>190</v>
      </c>
      <c r="H71" s="171">
        <v>74</v>
      </c>
      <c r="I71" s="171">
        <v>120</v>
      </c>
      <c r="J71" s="171"/>
      <c r="K71" s="171">
        <v>13</v>
      </c>
      <c r="L71" s="209">
        <v>0</v>
      </c>
      <c r="M71" s="171">
        <v>0</v>
      </c>
      <c r="N71" s="171">
        <v>0</v>
      </c>
      <c r="O71" s="171"/>
      <c r="P71" s="210">
        <v>0</v>
      </c>
      <c r="Q71" s="173">
        <v>0</v>
      </c>
      <c r="R71" s="173">
        <v>0</v>
      </c>
      <c r="S71" s="173">
        <v>0</v>
      </c>
      <c r="T71" s="173"/>
      <c r="U71" s="218">
        <v>0</v>
      </c>
    </row>
    <row r="72" spans="1:21" x14ac:dyDescent="0.25">
      <c r="A72" s="165">
        <v>43709</v>
      </c>
      <c r="B72" s="209">
        <v>204</v>
      </c>
      <c r="C72" s="171">
        <v>69</v>
      </c>
      <c r="D72" s="171">
        <v>149</v>
      </c>
      <c r="E72" s="171"/>
      <c r="F72" s="210">
        <v>10</v>
      </c>
      <c r="G72" s="171">
        <v>204</v>
      </c>
      <c r="H72" s="171">
        <v>69</v>
      </c>
      <c r="I72" s="171">
        <v>149</v>
      </c>
      <c r="J72" s="171"/>
      <c r="K72" s="171">
        <v>10</v>
      </c>
      <c r="L72" s="209">
        <v>0</v>
      </c>
      <c r="M72" s="171">
        <v>0</v>
      </c>
      <c r="N72" s="171">
        <v>0</v>
      </c>
      <c r="O72" s="171"/>
      <c r="P72" s="210">
        <v>0</v>
      </c>
      <c r="Q72" s="173">
        <v>0</v>
      </c>
      <c r="R72" s="173">
        <v>0</v>
      </c>
      <c r="S72" s="173">
        <v>0</v>
      </c>
      <c r="T72" s="173"/>
      <c r="U72" s="218">
        <v>0</v>
      </c>
    </row>
    <row r="73" spans="1:21" x14ac:dyDescent="0.25">
      <c r="A73" s="165">
        <v>43739</v>
      </c>
      <c r="B73" s="209">
        <v>212</v>
      </c>
      <c r="C73" s="171">
        <v>88</v>
      </c>
      <c r="D73" s="171">
        <v>147</v>
      </c>
      <c r="E73" s="171"/>
      <c r="F73" s="210">
        <v>10</v>
      </c>
      <c r="G73" s="171">
        <v>212</v>
      </c>
      <c r="H73" s="171">
        <v>88</v>
      </c>
      <c r="I73" s="171">
        <v>147</v>
      </c>
      <c r="J73" s="171"/>
      <c r="K73" s="171">
        <v>10</v>
      </c>
      <c r="L73" s="209">
        <v>0</v>
      </c>
      <c r="M73" s="171">
        <v>0</v>
      </c>
      <c r="N73" s="171">
        <v>0</v>
      </c>
      <c r="O73" s="171"/>
      <c r="P73" s="210">
        <v>0</v>
      </c>
      <c r="Q73" s="173">
        <v>0</v>
      </c>
      <c r="R73" s="173">
        <v>0</v>
      </c>
      <c r="S73" s="173">
        <v>0</v>
      </c>
      <c r="T73" s="173"/>
      <c r="U73" s="218">
        <v>0</v>
      </c>
    </row>
    <row r="74" spans="1:21" x14ac:dyDescent="0.25">
      <c r="A74" s="165">
        <v>43770</v>
      </c>
      <c r="B74" s="209">
        <v>200</v>
      </c>
      <c r="C74" s="171">
        <v>74</v>
      </c>
      <c r="D74" s="171">
        <v>123</v>
      </c>
      <c r="E74" s="171"/>
      <c r="F74" s="210">
        <v>10</v>
      </c>
      <c r="G74" s="171">
        <v>200</v>
      </c>
      <c r="H74" s="171">
        <v>74</v>
      </c>
      <c r="I74" s="171">
        <v>123</v>
      </c>
      <c r="J74" s="171"/>
      <c r="K74" s="171">
        <v>10</v>
      </c>
      <c r="L74" s="209">
        <v>0</v>
      </c>
      <c r="M74" s="171">
        <v>0</v>
      </c>
      <c r="N74" s="171">
        <v>0</v>
      </c>
      <c r="O74" s="171"/>
      <c r="P74" s="210">
        <v>0</v>
      </c>
      <c r="Q74" s="173">
        <v>0</v>
      </c>
      <c r="R74" s="173">
        <v>0</v>
      </c>
      <c r="S74" s="173">
        <v>0</v>
      </c>
      <c r="T74" s="173"/>
      <c r="U74" s="218">
        <v>0</v>
      </c>
    </row>
    <row r="75" spans="1:21" x14ac:dyDescent="0.25">
      <c r="A75" s="165">
        <v>43800</v>
      </c>
      <c r="B75" s="209">
        <v>186</v>
      </c>
      <c r="C75" s="171">
        <v>80</v>
      </c>
      <c r="D75" s="171">
        <v>126</v>
      </c>
      <c r="E75" s="171"/>
      <c r="F75" s="210">
        <v>8</v>
      </c>
      <c r="G75" s="171">
        <v>186</v>
      </c>
      <c r="H75" s="171">
        <v>80</v>
      </c>
      <c r="I75" s="171">
        <v>126</v>
      </c>
      <c r="J75" s="171"/>
      <c r="K75" s="171">
        <v>8</v>
      </c>
      <c r="L75" s="209">
        <v>0</v>
      </c>
      <c r="M75" s="171">
        <v>0</v>
      </c>
      <c r="N75" s="171">
        <v>0</v>
      </c>
      <c r="O75" s="171"/>
      <c r="P75" s="210">
        <v>0</v>
      </c>
      <c r="Q75" s="173">
        <v>0</v>
      </c>
      <c r="R75" s="173">
        <v>0</v>
      </c>
      <c r="S75" s="173">
        <v>0</v>
      </c>
      <c r="T75" s="173"/>
      <c r="U75" s="218">
        <v>0</v>
      </c>
    </row>
    <row r="76" spans="1:21" x14ac:dyDescent="0.25">
      <c r="A76" s="165">
        <v>43831</v>
      </c>
      <c r="B76" s="209">
        <v>189</v>
      </c>
      <c r="C76" s="171">
        <v>62</v>
      </c>
      <c r="D76" s="171">
        <v>141</v>
      </c>
      <c r="E76" s="171"/>
      <c r="F76" s="210">
        <v>9</v>
      </c>
      <c r="G76" s="171">
        <v>207</v>
      </c>
      <c r="H76" s="171">
        <v>85</v>
      </c>
      <c r="I76" s="171">
        <v>152</v>
      </c>
      <c r="J76" s="171"/>
      <c r="K76" s="171">
        <v>8</v>
      </c>
      <c r="L76" s="209">
        <v>-18</v>
      </c>
      <c r="M76" s="171">
        <v>-23</v>
      </c>
      <c r="N76" s="171">
        <v>-11</v>
      </c>
      <c r="O76" s="171"/>
      <c r="P76" s="210">
        <v>1</v>
      </c>
      <c r="Q76" s="173">
        <v>-8.6956521739130405E-2</v>
      </c>
      <c r="R76" s="173">
        <v>-0.27058823529411802</v>
      </c>
      <c r="S76" s="173">
        <v>-7.2368421052631596E-2</v>
      </c>
      <c r="T76" s="173"/>
      <c r="U76" s="218">
        <v>0.125</v>
      </c>
    </row>
    <row r="77" spans="1:21" x14ac:dyDescent="0.25">
      <c r="A77" s="165">
        <v>43862</v>
      </c>
      <c r="B77" s="209">
        <v>169</v>
      </c>
      <c r="C77" s="171">
        <v>60</v>
      </c>
      <c r="D77" s="171">
        <v>146</v>
      </c>
      <c r="E77" s="171"/>
      <c r="F77" s="210">
        <v>6</v>
      </c>
      <c r="G77" s="171">
        <v>183</v>
      </c>
      <c r="H77" s="171">
        <v>81</v>
      </c>
      <c r="I77" s="171">
        <v>138</v>
      </c>
      <c r="J77" s="171"/>
      <c r="K77" s="171">
        <v>8</v>
      </c>
      <c r="L77" s="209">
        <v>-14</v>
      </c>
      <c r="M77" s="171">
        <v>-21</v>
      </c>
      <c r="N77" s="171">
        <v>8</v>
      </c>
      <c r="O77" s="171"/>
      <c r="P77" s="210">
        <v>-2</v>
      </c>
      <c r="Q77" s="173">
        <v>-7.6502732240437202E-2</v>
      </c>
      <c r="R77" s="173">
        <v>-0.25925925925925902</v>
      </c>
      <c r="S77" s="173">
        <v>5.7971014492753603E-2</v>
      </c>
      <c r="T77" s="173"/>
      <c r="U77" s="218">
        <v>-0.25</v>
      </c>
    </row>
    <row r="78" spans="1:21" x14ac:dyDescent="0.25">
      <c r="A78" s="165">
        <v>43891</v>
      </c>
      <c r="B78" s="209">
        <v>202</v>
      </c>
      <c r="C78" s="171">
        <v>89</v>
      </c>
      <c r="D78" s="171">
        <v>129</v>
      </c>
      <c r="E78" s="171"/>
      <c r="F78" s="210">
        <v>6</v>
      </c>
      <c r="G78" s="171">
        <v>155.04761904761901</v>
      </c>
      <c r="H78" s="171">
        <v>79.619047619047606</v>
      </c>
      <c r="I78" s="171">
        <v>128.857142857143</v>
      </c>
      <c r="J78" s="171"/>
      <c r="K78" s="171">
        <v>8.3809523809523796</v>
      </c>
      <c r="L78" s="209">
        <v>46.952380952380899</v>
      </c>
      <c r="M78" s="171">
        <v>9.3809523809523796</v>
      </c>
      <c r="N78" s="171">
        <v>0.14285714285713899</v>
      </c>
      <c r="O78" s="171"/>
      <c r="P78" s="210">
        <v>-2.38095238095238</v>
      </c>
      <c r="Q78" s="173">
        <v>0.30282555282555301</v>
      </c>
      <c r="R78" s="173">
        <v>0.117822966507177</v>
      </c>
      <c r="S78" s="173">
        <v>1.10864745011083E-3</v>
      </c>
      <c r="T78" s="173"/>
      <c r="U78" s="218">
        <v>-0.28409090909090901</v>
      </c>
    </row>
    <row r="79" spans="1:21" x14ac:dyDescent="0.25">
      <c r="A79" s="165">
        <v>43922</v>
      </c>
      <c r="B79" s="209">
        <v>173</v>
      </c>
      <c r="C79" s="171">
        <v>52</v>
      </c>
      <c r="D79" s="171">
        <v>81</v>
      </c>
      <c r="E79" s="171"/>
      <c r="F79" s="210">
        <v>4</v>
      </c>
      <c r="G79" s="171">
        <v>155</v>
      </c>
      <c r="H79" s="171">
        <v>89</v>
      </c>
      <c r="I79" s="171">
        <v>167</v>
      </c>
      <c r="J79" s="171"/>
      <c r="K79" s="171">
        <v>6</v>
      </c>
      <c r="L79" s="209">
        <v>18</v>
      </c>
      <c r="M79" s="171">
        <v>-37</v>
      </c>
      <c r="N79" s="171">
        <v>-86</v>
      </c>
      <c r="O79" s="171"/>
      <c r="P79" s="210">
        <v>-2</v>
      </c>
      <c r="Q79" s="173">
        <v>0.11612903225806499</v>
      </c>
      <c r="R79" s="173">
        <v>-0.41573033707865198</v>
      </c>
      <c r="S79" s="173">
        <v>-0.51497005988023903</v>
      </c>
      <c r="T79" s="173"/>
      <c r="U79" s="218">
        <v>-0.33333333333333298</v>
      </c>
    </row>
    <row r="80" spans="1:21" x14ac:dyDescent="0.25">
      <c r="A80" s="165">
        <v>43952</v>
      </c>
      <c r="B80" s="209">
        <v>189</v>
      </c>
      <c r="C80" s="171">
        <v>37</v>
      </c>
      <c r="D80" s="171">
        <v>86</v>
      </c>
      <c r="E80" s="171"/>
      <c r="F80" s="210">
        <v>8</v>
      </c>
      <c r="G80" s="171">
        <v>200.857142857143</v>
      </c>
      <c r="H80" s="171">
        <v>76</v>
      </c>
      <c r="I80" s="171">
        <v>109.47619047619</v>
      </c>
      <c r="J80" s="171"/>
      <c r="K80" s="171">
        <v>4.5238095238095202</v>
      </c>
      <c r="L80" s="209">
        <v>-11.8571428571429</v>
      </c>
      <c r="M80" s="171">
        <v>-39</v>
      </c>
      <c r="N80" s="171">
        <v>-23.476190476190499</v>
      </c>
      <c r="O80" s="171"/>
      <c r="P80" s="210">
        <v>3.4761904761904798</v>
      </c>
      <c r="Q80" s="173">
        <v>-5.90327169274538E-2</v>
      </c>
      <c r="R80" s="173">
        <v>-0.51315789473684204</v>
      </c>
      <c r="S80" s="173">
        <v>-0.21444106133101401</v>
      </c>
      <c r="T80" s="173"/>
      <c r="U80" s="218">
        <v>0.768421052631579</v>
      </c>
    </row>
    <row r="81" spans="1:21" x14ac:dyDescent="0.25">
      <c r="A81" s="165">
        <v>43983</v>
      </c>
      <c r="B81" s="209">
        <v>224</v>
      </c>
      <c r="C81" s="171">
        <v>66</v>
      </c>
      <c r="D81" s="171">
        <v>106</v>
      </c>
      <c r="E81" s="171"/>
      <c r="F81" s="210">
        <v>4</v>
      </c>
      <c r="G81" s="171">
        <v>233.2</v>
      </c>
      <c r="H81" s="171">
        <v>70.400000000000006</v>
      </c>
      <c r="I81" s="171">
        <v>163.9</v>
      </c>
      <c r="J81" s="171"/>
      <c r="K81" s="171">
        <v>8.8000000000000007</v>
      </c>
      <c r="L81" s="209">
        <v>-9.2000000000000206</v>
      </c>
      <c r="M81" s="171">
        <v>-4.4000000000000101</v>
      </c>
      <c r="N81" s="171">
        <v>-57.9</v>
      </c>
      <c r="O81" s="171"/>
      <c r="P81" s="210">
        <v>-4.8</v>
      </c>
      <c r="Q81" s="173">
        <v>-3.9451114922813099E-2</v>
      </c>
      <c r="R81" s="173">
        <v>-6.2500000000000097E-2</v>
      </c>
      <c r="S81" s="173">
        <v>-0.353264185478951</v>
      </c>
      <c r="T81" s="173"/>
      <c r="U81" s="218">
        <v>-0.54545454545454597</v>
      </c>
    </row>
    <row r="82" spans="1:21" x14ac:dyDescent="0.25">
      <c r="A82" s="165">
        <v>44013</v>
      </c>
      <c r="B82" s="209">
        <v>240</v>
      </c>
      <c r="C82" s="171">
        <v>58</v>
      </c>
      <c r="D82" s="171">
        <v>130</v>
      </c>
      <c r="E82" s="171"/>
      <c r="F82" s="210">
        <v>12</v>
      </c>
      <c r="G82" s="171">
        <v>213</v>
      </c>
      <c r="H82" s="171">
        <v>77</v>
      </c>
      <c r="I82" s="171">
        <v>158</v>
      </c>
      <c r="J82" s="171"/>
      <c r="K82" s="171">
        <v>7</v>
      </c>
      <c r="L82" s="209">
        <v>27</v>
      </c>
      <c r="M82" s="171">
        <v>-19</v>
      </c>
      <c r="N82" s="171">
        <v>-28</v>
      </c>
      <c r="O82" s="171"/>
      <c r="P82" s="210">
        <v>5</v>
      </c>
      <c r="Q82" s="173">
        <v>0.12676056338028199</v>
      </c>
      <c r="R82" s="173">
        <v>-0.246753246753247</v>
      </c>
      <c r="S82" s="173">
        <v>-0.177215189873418</v>
      </c>
      <c r="T82" s="173"/>
      <c r="U82" s="218">
        <v>0.71428571428571397</v>
      </c>
    </row>
    <row r="83" spans="1:21" x14ac:dyDescent="0.25">
      <c r="A83" s="165">
        <v>44044</v>
      </c>
      <c r="B83" s="209">
        <v>221</v>
      </c>
      <c r="C83" s="171">
        <v>49</v>
      </c>
      <c r="D83" s="171">
        <v>134</v>
      </c>
      <c r="E83" s="171"/>
      <c r="F83" s="210">
        <v>8</v>
      </c>
      <c r="G83" s="171">
        <v>180.95238095238099</v>
      </c>
      <c r="H83" s="171">
        <v>70.476190476190496</v>
      </c>
      <c r="I83" s="171">
        <v>114.28571428571399</v>
      </c>
      <c r="J83" s="171"/>
      <c r="K83" s="171">
        <v>12.380952380952399</v>
      </c>
      <c r="L83" s="209">
        <v>40.047619047619101</v>
      </c>
      <c r="M83" s="171">
        <v>-21.476190476190499</v>
      </c>
      <c r="N83" s="171">
        <v>19.714285714285701</v>
      </c>
      <c r="O83" s="171"/>
      <c r="P83" s="210">
        <v>-4.3809523809523796</v>
      </c>
      <c r="Q83" s="173">
        <v>0.22131578947368399</v>
      </c>
      <c r="R83" s="173">
        <v>-0.30472972972973</v>
      </c>
      <c r="S83" s="173">
        <v>0.17249999999999999</v>
      </c>
      <c r="T83" s="173"/>
      <c r="U83" s="218">
        <v>-0.35384615384615398</v>
      </c>
    </row>
    <row r="84" spans="1:21" x14ac:dyDescent="0.25">
      <c r="A84" s="165">
        <v>44075</v>
      </c>
      <c r="B84" s="209">
        <v>244</v>
      </c>
      <c r="C84" s="171">
        <v>59</v>
      </c>
      <c r="D84" s="171">
        <v>139</v>
      </c>
      <c r="E84" s="171"/>
      <c r="F84" s="210">
        <v>9</v>
      </c>
      <c r="G84" s="171">
        <v>213.71428571428601</v>
      </c>
      <c r="H84" s="171">
        <v>72.285714285714306</v>
      </c>
      <c r="I84" s="171">
        <v>156.09523809523799</v>
      </c>
      <c r="J84" s="171"/>
      <c r="K84" s="171">
        <v>10.476190476190499</v>
      </c>
      <c r="L84" s="209">
        <v>30.285714285714299</v>
      </c>
      <c r="M84" s="171">
        <v>-13.285714285714301</v>
      </c>
      <c r="N84" s="171">
        <v>-17.095238095238098</v>
      </c>
      <c r="O84" s="171"/>
      <c r="P84" s="210">
        <v>-1.47619047619048</v>
      </c>
      <c r="Q84" s="173">
        <v>0.14171122994652399</v>
      </c>
      <c r="R84" s="173">
        <v>-0.18379446640316199</v>
      </c>
      <c r="S84" s="173">
        <v>-0.109517998779744</v>
      </c>
      <c r="T84" s="173"/>
      <c r="U84" s="218">
        <v>-0.14090909090909101</v>
      </c>
    </row>
    <row r="85" spans="1:21" x14ac:dyDescent="0.25">
      <c r="A85" s="165">
        <v>44105</v>
      </c>
      <c r="B85" s="209">
        <v>181</v>
      </c>
      <c r="C85" s="171">
        <v>59</v>
      </c>
      <c r="D85" s="171">
        <v>149</v>
      </c>
      <c r="E85" s="171"/>
      <c r="F85" s="210">
        <v>6</v>
      </c>
      <c r="G85" s="171">
        <v>202.78260869565199</v>
      </c>
      <c r="H85" s="171">
        <v>84.173913043478294</v>
      </c>
      <c r="I85" s="171">
        <v>140.60869565217399</v>
      </c>
      <c r="J85" s="171"/>
      <c r="K85" s="171">
        <v>9.5652173913043494</v>
      </c>
      <c r="L85" s="209">
        <v>-21.7826086956522</v>
      </c>
      <c r="M85" s="171">
        <v>-25.173913043478301</v>
      </c>
      <c r="N85" s="171">
        <v>8.3913043478260896</v>
      </c>
      <c r="O85" s="171"/>
      <c r="P85" s="210">
        <v>-3.5652173913043499</v>
      </c>
      <c r="Q85" s="173">
        <v>-0.107418524871355</v>
      </c>
      <c r="R85" s="173">
        <v>-0.29907024793388398</v>
      </c>
      <c r="S85" s="173">
        <v>5.9678416821273998E-2</v>
      </c>
      <c r="T85" s="173"/>
      <c r="U85" s="218">
        <v>-0.37272727272727302</v>
      </c>
    </row>
    <row r="86" spans="1:21" x14ac:dyDescent="0.25">
      <c r="A86" s="165">
        <v>44136</v>
      </c>
      <c r="B86" s="209">
        <v>196</v>
      </c>
      <c r="C86" s="171">
        <v>53</v>
      </c>
      <c r="D86" s="171">
        <v>144</v>
      </c>
      <c r="E86" s="171"/>
      <c r="F86" s="210">
        <v>10</v>
      </c>
      <c r="G86" s="171">
        <v>200</v>
      </c>
      <c r="H86" s="171">
        <v>74</v>
      </c>
      <c r="I86" s="171">
        <v>123</v>
      </c>
      <c r="J86" s="171"/>
      <c r="K86" s="171">
        <v>10</v>
      </c>
      <c r="L86" s="209">
        <v>-4</v>
      </c>
      <c r="M86" s="171">
        <v>-21</v>
      </c>
      <c r="N86" s="171">
        <v>21</v>
      </c>
      <c r="O86" s="171"/>
      <c r="P86" s="210">
        <v>0</v>
      </c>
      <c r="Q86" s="173">
        <v>-0.02</v>
      </c>
      <c r="R86" s="173">
        <v>-0.28378378378378399</v>
      </c>
      <c r="S86" s="173">
        <v>0.17073170731707299</v>
      </c>
      <c r="T86" s="173"/>
      <c r="U86" s="218">
        <v>0</v>
      </c>
    </row>
    <row r="87" spans="1:21" x14ac:dyDescent="0.25">
      <c r="A87" s="165">
        <v>44166</v>
      </c>
      <c r="B87" s="209">
        <v>197</v>
      </c>
      <c r="C87" s="171">
        <v>61</v>
      </c>
      <c r="D87" s="171">
        <v>139</v>
      </c>
      <c r="E87" s="171"/>
      <c r="F87" s="210">
        <v>9</v>
      </c>
      <c r="G87" s="171">
        <v>195.3</v>
      </c>
      <c r="H87" s="171">
        <v>84</v>
      </c>
      <c r="I87" s="171">
        <v>132.30000000000001</v>
      </c>
      <c r="J87" s="171"/>
      <c r="K87" s="171">
        <v>8.4</v>
      </c>
      <c r="L87" s="209">
        <v>1.69999999999999</v>
      </c>
      <c r="M87" s="171">
        <v>-23</v>
      </c>
      <c r="N87" s="171">
        <v>6.6999999999999904</v>
      </c>
      <c r="O87" s="171"/>
      <c r="P87" s="210">
        <v>0.6</v>
      </c>
      <c r="Q87" s="173">
        <v>8.7045570916538095E-3</v>
      </c>
      <c r="R87" s="173">
        <v>-0.273809523809524</v>
      </c>
      <c r="S87" s="173">
        <v>5.0642479213907701E-2</v>
      </c>
      <c r="T87" s="173"/>
      <c r="U87" s="218">
        <v>7.1428571428571397E-2</v>
      </c>
    </row>
    <row r="88" spans="1:21" x14ac:dyDescent="0.25">
      <c r="A88" s="165">
        <v>44197</v>
      </c>
      <c r="B88" s="209">
        <v>205</v>
      </c>
      <c r="C88" s="171">
        <v>63</v>
      </c>
      <c r="D88" s="171">
        <v>139</v>
      </c>
      <c r="E88" s="171"/>
      <c r="F88" s="210">
        <v>4</v>
      </c>
      <c r="G88" s="171">
        <v>188.18181818181799</v>
      </c>
      <c r="H88" s="171">
        <v>77.272727272727295</v>
      </c>
      <c r="I88" s="171">
        <v>138.18181818181799</v>
      </c>
      <c r="J88" s="171"/>
      <c r="K88" s="171">
        <v>7.2727272727272698</v>
      </c>
      <c r="L88" s="209">
        <v>16.818181818181799</v>
      </c>
      <c r="M88" s="171">
        <v>-14.2727272727273</v>
      </c>
      <c r="N88" s="171">
        <v>0.81818181818181301</v>
      </c>
      <c r="O88" s="171"/>
      <c r="P88" s="210">
        <v>-3.2727272727272698</v>
      </c>
      <c r="Q88" s="173">
        <v>8.9371980676328497E-2</v>
      </c>
      <c r="R88" s="173">
        <v>-0.184705882352941</v>
      </c>
      <c r="S88" s="173">
        <v>5.9210526315789103E-3</v>
      </c>
      <c r="T88" s="173"/>
      <c r="U88" s="218">
        <v>-0.45</v>
      </c>
    </row>
    <row r="89" spans="1:21" x14ac:dyDescent="0.25">
      <c r="A89" s="165">
        <v>44228</v>
      </c>
      <c r="B89" s="209">
        <v>226</v>
      </c>
      <c r="C89" s="171">
        <v>53</v>
      </c>
      <c r="D89" s="171">
        <v>127</v>
      </c>
      <c r="E89" s="171"/>
      <c r="F89" s="210">
        <v>10</v>
      </c>
      <c r="G89" s="171">
        <v>183</v>
      </c>
      <c r="H89" s="171">
        <v>81</v>
      </c>
      <c r="I89" s="171">
        <v>138</v>
      </c>
      <c r="J89" s="171"/>
      <c r="K89" s="171">
        <v>8</v>
      </c>
      <c r="L89" s="209">
        <v>43</v>
      </c>
      <c r="M89" s="171">
        <v>-28</v>
      </c>
      <c r="N89" s="171">
        <v>-11</v>
      </c>
      <c r="O89" s="171"/>
      <c r="P89" s="210">
        <v>2</v>
      </c>
      <c r="Q89" s="173">
        <v>0.23497267759562801</v>
      </c>
      <c r="R89" s="173">
        <v>-0.34567901234567899</v>
      </c>
      <c r="S89" s="173">
        <v>-7.9710144927536197E-2</v>
      </c>
      <c r="T89" s="173"/>
      <c r="U89" s="218">
        <v>0.25</v>
      </c>
    </row>
    <row r="90" spans="1:21" x14ac:dyDescent="0.25">
      <c r="A90" s="165">
        <v>44256</v>
      </c>
      <c r="B90" s="209">
        <v>218</v>
      </c>
      <c r="C90" s="171">
        <v>69</v>
      </c>
      <c r="D90" s="171">
        <v>149</v>
      </c>
      <c r="E90" s="171"/>
      <c r="F90" s="210">
        <v>10</v>
      </c>
      <c r="G90" s="171">
        <v>162.09523809523799</v>
      </c>
      <c r="H90" s="171">
        <v>83.238095238095198</v>
      </c>
      <c r="I90" s="171">
        <v>134.71428571428601</v>
      </c>
      <c r="J90" s="171"/>
      <c r="K90" s="171">
        <v>8.7619047619047592</v>
      </c>
      <c r="L90" s="209">
        <v>55.904761904761898</v>
      </c>
      <c r="M90" s="171">
        <v>-14.2380952380952</v>
      </c>
      <c r="N90" s="171">
        <v>14.285714285714301</v>
      </c>
      <c r="O90" s="171"/>
      <c r="P90" s="210">
        <v>1.2380952380952399</v>
      </c>
      <c r="Q90" s="173">
        <v>0.344888366627497</v>
      </c>
      <c r="R90" s="173">
        <v>-0.17105263157894701</v>
      </c>
      <c r="S90" s="173">
        <v>0.106044538706257</v>
      </c>
      <c r="T90" s="173"/>
      <c r="U90" s="218">
        <v>0.141304347826087</v>
      </c>
    </row>
    <row r="91" spans="1:21" x14ac:dyDescent="0.25">
      <c r="A91" s="3" t="s">
        <v>85</v>
      </c>
      <c r="B91" s="209"/>
      <c r="C91" s="171"/>
      <c r="D91" s="171"/>
      <c r="E91" s="171"/>
      <c r="F91" s="210"/>
      <c r="G91" s="171"/>
      <c r="H91" s="171"/>
      <c r="I91" s="171"/>
      <c r="J91" s="171"/>
      <c r="K91" s="171"/>
      <c r="L91" s="209"/>
      <c r="M91" s="171"/>
      <c r="N91" s="171"/>
      <c r="O91" s="171"/>
      <c r="P91" s="210"/>
      <c r="Q91" s="173"/>
      <c r="R91" s="173"/>
      <c r="S91" s="173"/>
      <c r="T91" s="173"/>
      <c r="U91" s="218"/>
    </row>
    <row r="92" spans="1:21" x14ac:dyDescent="0.25">
      <c r="A92" s="165">
        <v>43466</v>
      </c>
      <c r="B92" s="209">
        <v>141</v>
      </c>
      <c r="C92" s="171">
        <v>204</v>
      </c>
      <c r="D92" s="171">
        <v>144</v>
      </c>
      <c r="E92" s="171">
        <v>972</v>
      </c>
      <c r="F92" s="210">
        <v>1999</v>
      </c>
      <c r="G92" s="171">
        <v>141</v>
      </c>
      <c r="H92" s="171">
        <v>204</v>
      </c>
      <c r="I92" s="171">
        <v>144</v>
      </c>
      <c r="J92" s="171">
        <v>972</v>
      </c>
      <c r="K92" s="171">
        <v>1999</v>
      </c>
      <c r="L92" s="209">
        <v>0</v>
      </c>
      <c r="M92" s="171">
        <v>0</v>
      </c>
      <c r="N92" s="171">
        <v>0</v>
      </c>
      <c r="O92" s="171">
        <v>0</v>
      </c>
      <c r="P92" s="210">
        <v>0</v>
      </c>
      <c r="Q92" s="173">
        <v>0</v>
      </c>
      <c r="R92" s="173">
        <v>0</v>
      </c>
      <c r="S92" s="173">
        <v>0</v>
      </c>
      <c r="T92" s="173">
        <v>0</v>
      </c>
      <c r="U92" s="218">
        <v>0</v>
      </c>
    </row>
    <row r="93" spans="1:21" x14ac:dyDescent="0.25">
      <c r="A93" s="165">
        <v>43497</v>
      </c>
      <c r="B93" s="209">
        <v>126</v>
      </c>
      <c r="C93" s="171">
        <v>210</v>
      </c>
      <c r="D93" s="171">
        <v>150</v>
      </c>
      <c r="E93" s="171">
        <v>989</v>
      </c>
      <c r="F93" s="210">
        <v>1784</v>
      </c>
      <c r="G93" s="171">
        <v>126</v>
      </c>
      <c r="H93" s="171">
        <v>210</v>
      </c>
      <c r="I93" s="171">
        <v>150</v>
      </c>
      <c r="J93" s="171">
        <v>989</v>
      </c>
      <c r="K93" s="171">
        <v>1784</v>
      </c>
      <c r="L93" s="209">
        <v>0</v>
      </c>
      <c r="M93" s="171">
        <v>0</v>
      </c>
      <c r="N93" s="171">
        <v>0</v>
      </c>
      <c r="O93" s="171">
        <v>0</v>
      </c>
      <c r="P93" s="210">
        <v>0</v>
      </c>
      <c r="Q93" s="173">
        <v>0</v>
      </c>
      <c r="R93" s="173">
        <v>0</v>
      </c>
      <c r="S93" s="173">
        <v>0</v>
      </c>
      <c r="T93" s="173">
        <v>0</v>
      </c>
      <c r="U93" s="218">
        <v>0</v>
      </c>
    </row>
    <row r="94" spans="1:21" x14ac:dyDescent="0.25">
      <c r="A94" s="165">
        <v>43525</v>
      </c>
      <c r="B94" s="209">
        <v>123</v>
      </c>
      <c r="C94" s="171">
        <v>211</v>
      </c>
      <c r="D94" s="171">
        <v>136</v>
      </c>
      <c r="E94" s="171">
        <v>1076</v>
      </c>
      <c r="F94" s="210">
        <v>1987</v>
      </c>
      <c r="G94" s="171">
        <v>123</v>
      </c>
      <c r="H94" s="171">
        <v>211</v>
      </c>
      <c r="I94" s="171">
        <v>136</v>
      </c>
      <c r="J94" s="171">
        <v>1076</v>
      </c>
      <c r="K94" s="171">
        <v>1987</v>
      </c>
      <c r="L94" s="209">
        <v>0</v>
      </c>
      <c r="M94" s="171">
        <v>0</v>
      </c>
      <c r="N94" s="171">
        <v>0</v>
      </c>
      <c r="O94" s="171">
        <v>0</v>
      </c>
      <c r="P94" s="210">
        <v>0</v>
      </c>
      <c r="Q94" s="173">
        <v>0</v>
      </c>
      <c r="R94" s="173">
        <v>0</v>
      </c>
      <c r="S94" s="173">
        <v>0</v>
      </c>
      <c r="T94" s="173">
        <v>0</v>
      </c>
      <c r="U94" s="218">
        <v>0</v>
      </c>
    </row>
    <row r="95" spans="1:21" x14ac:dyDescent="0.25">
      <c r="A95" s="165">
        <v>43556</v>
      </c>
      <c r="B95" s="209">
        <v>111</v>
      </c>
      <c r="C95" s="171">
        <v>228</v>
      </c>
      <c r="D95" s="171">
        <v>150</v>
      </c>
      <c r="E95" s="171">
        <v>1138</v>
      </c>
      <c r="F95" s="210">
        <v>1896</v>
      </c>
      <c r="G95" s="171">
        <v>111</v>
      </c>
      <c r="H95" s="171">
        <v>228</v>
      </c>
      <c r="I95" s="171">
        <v>150</v>
      </c>
      <c r="J95" s="171">
        <v>1138</v>
      </c>
      <c r="K95" s="171">
        <v>1896</v>
      </c>
      <c r="L95" s="209">
        <v>0</v>
      </c>
      <c r="M95" s="171">
        <v>0</v>
      </c>
      <c r="N95" s="171">
        <v>0</v>
      </c>
      <c r="O95" s="171">
        <v>0</v>
      </c>
      <c r="P95" s="210">
        <v>0</v>
      </c>
      <c r="Q95" s="173">
        <v>0</v>
      </c>
      <c r="R95" s="173">
        <v>0</v>
      </c>
      <c r="S95" s="173">
        <v>0</v>
      </c>
      <c r="T95" s="173">
        <v>0</v>
      </c>
      <c r="U95" s="218">
        <v>0</v>
      </c>
    </row>
    <row r="96" spans="1:21" x14ac:dyDescent="0.25">
      <c r="A96" s="165">
        <v>43586</v>
      </c>
      <c r="B96" s="209">
        <v>147</v>
      </c>
      <c r="C96" s="171">
        <v>247</v>
      </c>
      <c r="D96" s="171">
        <v>185</v>
      </c>
      <c r="E96" s="171">
        <v>1140</v>
      </c>
      <c r="F96" s="210">
        <v>2128</v>
      </c>
      <c r="G96" s="171">
        <v>147</v>
      </c>
      <c r="H96" s="171">
        <v>247</v>
      </c>
      <c r="I96" s="171">
        <v>185</v>
      </c>
      <c r="J96" s="171">
        <v>1140</v>
      </c>
      <c r="K96" s="171">
        <v>2128</v>
      </c>
      <c r="L96" s="209">
        <v>0</v>
      </c>
      <c r="M96" s="171">
        <v>0</v>
      </c>
      <c r="N96" s="171">
        <v>0</v>
      </c>
      <c r="O96" s="171">
        <v>0</v>
      </c>
      <c r="P96" s="210">
        <v>0</v>
      </c>
      <c r="Q96" s="173">
        <v>0</v>
      </c>
      <c r="R96" s="173">
        <v>0</v>
      </c>
      <c r="S96" s="173">
        <v>0</v>
      </c>
      <c r="T96" s="173">
        <v>0</v>
      </c>
      <c r="U96" s="218">
        <v>0</v>
      </c>
    </row>
    <row r="97" spans="1:21" x14ac:dyDescent="0.25">
      <c r="A97" s="165">
        <v>43617</v>
      </c>
      <c r="B97" s="209">
        <v>143</v>
      </c>
      <c r="C97" s="171">
        <v>207</v>
      </c>
      <c r="D97" s="171">
        <v>157</v>
      </c>
      <c r="E97" s="171">
        <v>985</v>
      </c>
      <c r="F97" s="210">
        <v>1889</v>
      </c>
      <c r="G97" s="171">
        <v>143</v>
      </c>
      <c r="H97" s="171">
        <v>207</v>
      </c>
      <c r="I97" s="171">
        <v>157</v>
      </c>
      <c r="J97" s="171">
        <v>985</v>
      </c>
      <c r="K97" s="171">
        <v>1889</v>
      </c>
      <c r="L97" s="209">
        <v>0</v>
      </c>
      <c r="M97" s="171">
        <v>0</v>
      </c>
      <c r="N97" s="171">
        <v>0</v>
      </c>
      <c r="O97" s="171">
        <v>0</v>
      </c>
      <c r="P97" s="210">
        <v>0</v>
      </c>
      <c r="Q97" s="173">
        <v>0</v>
      </c>
      <c r="R97" s="173">
        <v>0</v>
      </c>
      <c r="S97" s="173">
        <v>0</v>
      </c>
      <c r="T97" s="173">
        <v>0</v>
      </c>
      <c r="U97" s="218">
        <v>0</v>
      </c>
    </row>
    <row r="98" spans="1:21" x14ac:dyDescent="0.25">
      <c r="A98" s="165">
        <v>43647</v>
      </c>
      <c r="B98" s="209">
        <v>113</v>
      </c>
      <c r="C98" s="171">
        <v>227</v>
      </c>
      <c r="D98" s="171">
        <v>180</v>
      </c>
      <c r="E98" s="171">
        <v>1292</v>
      </c>
      <c r="F98" s="210">
        <v>2133</v>
      </c>
      <c r="G98" s="171">
        <v>113</v>
      </c>
      <c r="H98" s="171">
        <v>227</v>
      </c>
      <c r="I98" s="171">
        <v>180</v>
      </c>
      <c r="J98" s="171">
        <v>1292</v>
      </c>
      <c r="K98" s="171">
        <v>2133</v>
      </c>
      <c r="L98" s="209">
        <v>0</v>
      </c>
      <c r="M98" s="171">
        <v>0</v>
      </c>
      <c r="N98" s="171">
        <v>0</v>
      </c>
      <c r="O98" s="171">
        <v>0</v>
      </c>
      <c r="P98" s="210">
        <v>0</v>
      </c>
      <c r="Q98" s="173">
        <v>0</v>
      </c>
      <c r="R98" s="173">
        <v>0</v>
      </c>
      <c r="S98" s="173">
        <v>0</v>
      </c>
      <c r="T98" s="173">
        <v>0</v>
      </c>
      <c r="U98" s="218">
        <v>0</v>
      </c>
    </row>
    <row r="99" spans="1:21" x14ac:dyDescent="0.25">
      <c r="A99" s="165">
        <v>43678</v>
      </c>
      <c r="B99" s="209">
        <v>131</v>
      </c>
      <c r="C99" s="171">
        <v>195</v>
      </c>
      <c r="D99" s="171">
        <v>152</v>
      </c>
      <c r="E99" s="171">
        <v>1106</v>
      </c>
      <c r="F99" s="210">
        <v>1905</v>
      </c>
      <c r="G99" s="171">
        <v>131</v>
      </c>
      <c r="H99" s="171">
        <v>195</v>
      </c>
      <c r="I99" s="171">
        <v>152</v>
      </c>
      <c r="J99" s="171">
        <v>1106</v>
      </c>
      <c r="K99" s="171">
        <v>1905</v>
      </c>
      <c r="L99" s="209">
        <v>0</v>
      </c>
      <c r="M99" s="171">
        <v>0</v>
      </c>
      <c r="N99" s="171">
        <v>0</v>
      </c>
      <c r="O99" s="171">
        <v>0</v>
      </c>
      <c r="P99" s="210">
        <v>0</v>
      </c>
      <c r="Q99" s="173">
        <v>0</v>
      </c>
      <c r="R99" s="173">
        <v>0</v>
      </c>
      <c r="S99" s="173">
        <v>0</v>
      </c>
      <c r="T99" s="173">
        <v>0</v>
      </c>
      <c r="U99" s="218">
        <v>0</v>
      </c>
    </row>
    <row r="100" spans="1:21" x14ac:dyDescent="0.25">
      <c r="A100" s="165">
        <v>43709</v>
      </c>
      <c r="B100" s="209">
        <v>117</v>
      </c>
      <c r="C100" s="171">
        <v>212</v>
      </c>
      <c r="D100" s="171">
        <v>137</v>
      </c>
      <c r="E100" s="171">
        <v>1056</v>
      </c>
      <c r="F100" s="210">
        <v>1822</v>
      </c>
      <c r="G100" s="171">
        <v>117</v>
      </c>
      <c r="H100" s="171">
        <v>212</v>
      </c>
      <c r="I100" s="171">
        <v>137</v>
      </c>
      <c r="J100" s="171">
        <v>1056</v>
      </c>
      <c r="K100" s="171">
        <v>1822</v>
      </c>
      <c r="L100" s="209">
        <v>0</v>
      </c>
      <c r="M100" s="171">
        <v>0</v>
      </c>
      <c r="N100" s="171">
        <v>0</v>
      </c>
      <c r="O100" s="171">
        <v>0</v>
      </c>
      <c r="P100" s="210">
        <v>0</v>
      </c>
      <c r="Q100" s="173">
        <v>0</v>
      </c>
      <c r="R100" s="173">
        <v>0</v>
      </c>
      <c r="S100" s="173">
        <v>0</v>
      </c>
      <c r="T100" s="173">
        <v>0</v>
      </c>
      <c r="U100" s="218">
        <v>0</v>
      </c>
    </row>
    <row r="101" spans="1:21" x14ac:dyDescent="0.25">
      <c r="A101" s="165">
        <v>43739</v>
      </c>
      <c r="B101" s="209">
        <v>129</v>
      </c>
      <c r="C101" s="171">
        <v>245</v>
      </c>
      <c r="D101" s="171">
        <v>159</v>
      </c>
      <c r="E101" s="171">
        <v>1229</v>
      </c>
      <c r="F101" s="210">
        <v>2038</v>
      </c>
      <c r="G101" s="171">
        <v>129</v>
      </c>
      <c r="H101" s="171">
        <v>245</v>
      </c>
      <c r="I101" s="171">
        <v>159</v>
      </c>
      <c r="J101" s="171">
        <v>1229</v>
      </c>
      <c r="K101" s="171">
        <v>2038</v>
      </c>
      <c r="L101" s="209">
        <v>0</v>
      </c>
      <c r="M101" s="171">
        <v>0</v>
      </c>
      <c r="N101" s="171">
        <v>0</v>
      </c>
      <c r="O101" s="171">
        <v>0</v>
      </c>
      <c r="P101" s="210">
        <v>0</v>
      </c>
      <c r="Q101" s="173">
        <v>0</v>
      </c>
      <c r="R101" s="173">
        <v>0</v>
      </c>
      <c r="S101" s="173">
        <v>0</v>
      </c>
      <c r="T101" s="173">
        <v>0</v>
      </c>
      <c r="U101" s="218">
        <v>0</v>
      </c>
    </row>
    <row r="102" spans="1:21" x14ac:dyDescent="0.25">
      <c r="A102" s="165">
        <v>43770</v>
      </c>
      <c r="B102" s="209">
        <v>132</v>
      </c>
      <c r="C102" s="171">
        <v>240</v>
      </c>
      <c r="D102" s="171">
        <v>138</v>
      </c>
      <c r="E102" s="171">
        <v>1175</v>
      </c>
      <c r="F102" s="210">
        <v>1711</v>
      </c>
      <c r="G102" s="171">
        <v>132</v>
      </c>
      <c r="H102" s="171">
        <v>240</v>
      </c>
      <c r="I102" s="171">
        <v>138</v>
      </c>
      <c r="J102" s="171">
        <v>1175</v>
      </c>
      <c r="K102" s="171">
        <v>1711</v>
      </c>
      <c r="L102" s="209">
        <v>0</v>
      </c>
      <c r="M102" s="171">
        <v>0</v>
      </c>
      <c r="N102" s="171">
        <v>0</v>
      </c>
      <c r="O102" s="171">
        <v>0</v>
      </c>
      <c r="P102" s="210">
        <v>0</v>
      </c>
      <c r="Q102" s="173">
        <v>0</v>
      </c>
      <c r="R102" s="173">
        <v>0</v>
      </c>
      <c r="S102" s="173">
        <v>0</v>
      </c>
      <c r="T102" s="173">
        <v>0</v>
      </c>
      <c r="U102" s="218">
        <v>0</v>
      </c>
    </row>
    <row r="103" spans="1:21" x14ac:dyDescent="0.25">
      <c r="A103" s="165">
        <v>43800</v>
      </c>
      <c r="B103" s="209">
        <v>125</v>
      </c>
      <c r="C103" s="171">
        <v>181</v>
      </c>
      <c r="D103" s="171">
        <v>138</v>
      </c>
      <c r="E103" s="171">
        <v>1103</v>
      </c>
      <c r="F103" s="210">
        <v>1779</v>
      </c>
      <c r="G103" s="171">
        <v>125</v>
      </c>
      <c r="H103" s="171">
        <v>181</v>
      </c>
      <c r="I103" s="171">
        <v>138</v>
      </c>
      <c r="J103" s="171">
        <v>1103</v>
      </c>
      <c r="K103" s="171">
        <v>1779</v>
      </c>
      <c r="L103" s="209">
        <v>0</v>
      </c>
      <c r="M103" s="171">
        <v>0</v>
      </c>
      <c r="N103" s="171">
        <v>0</v>
      </c>
      <c r="O103" s="171">
        <v>0</v>
      </c>
      <c r="P103" s="210">
        <v>0</v>
      </c>
      <c r="Q103" s="173">
        <v>0</v>
      </c>
      <c r="R103" s="173">
        <v>0</v>
      </c>
      <c r="S103" s="173">
        <v>0</v>
      </c>
      <c r="T103" s="173">
        <v>0</v>
      </c>
      <c r="U103" s="218">
        <v>0</v>
      </c>
    </row>
    <row r="104" spans="1:21" x14ac:dyDescent="0.25">
      <c r="A104" s="165">
        <v>43831</v>
      </c>
      <c r="B104" s="209">
        <v>135</v>
      </c>
      <c r="C104" s="171">
        <v>217</v>
      </c>
      <c r="D104" s="171">
        <v>169</v>
      </c>
      <c r="E104" s="171">
        <v>938</v>
      </c>
      <c r="F104" s="210">
        <v>1853</v>
      </c>
      <c r="G104" s="171">
        <v>141</v>
      </c>
      <c r="H104" s="171">
        <v>204</v>
      </c>
      <c r="I104" s="171">
        <v>144</v>
      </c>
      <c r="J104" s="171">
        <v>972</v>
      </c>
      <c r="K104" s="171">
        <v>1999</v>
      </c>
      <c r="L104" s="209">
        <v>-6</v>
      </c>
      <c r="M104" s="171">
        <v>13</v>
      </c>
      <c r="N104" s="171">
        <v>25</v>
      </c>
      <c r="O104" s="171">
        <v>-34</v>
      </c>
      <c r="P104" s="210">
        <v>-146</v>
      </c>
      <c r="Q104" s="173">
        <v>-4.2553191489361701E-2</v>
      </c>
      <c r="R104" s="173">
        <v>6.3725490196078399E-2</v>
      </c>
      <c r="S104" s="173">
        <v>0.17361111111111099</v>
      </c>
      <c r="T104" s="173">
        <v>-3.4979423868312799E-2</v>
      </c>
      <c r="U104" s="218">
        <v>-7.3036518259129601E-2</v>
      </c>
    </row>
    <row r="105" spans="1:21" x14ac:dyDescent="0.25">
      <c r="A105" s="165">
        <v>43862</v>
      </c>
      <c r="B105" s="209">
        <v>130</v>
      </c>
      <c r="C105" s="171">
        <v>213</v>
      </c>
      <c r="D105" s="171">
        <v>137</v>
      </c>
      <c r="E105" s="171">
        <v>1039</v>
      </c>
      <c r="F105" s="210">
        <v>1724</v>
      </c>
      <c r="G105" s="171">
        <v>126</v>
      </c>
      <c r="H105" s="171">
        <v>210</v>
      </c>
      <c r="I105" s="171">
        <v>150</v>
      </c>
      <c r="J105" s="171">
        <v>989</v>
      </c>
      <c r="K105" s="171">
        <v>1784</v>
      </c>
      <c r="L105" s="209">
        <v>4</v>
      </c>
      <c r="M105" s="171">
        <v>3</v>
      </c>
      <c r="N105" s="171">
        <v>-13</v>
      </c>
      <c r="O105" s="171">
        <v>50</v>
      </c>
      <c r="P105" s="210">
        <v>-60</v>
      </c>
      <c r="Q105" s="173">
        <v>3.1746031746031703E-2</v>
      </c>
      <c r="R105" s="173">
        <v>1.4285714285714299E-2</v>
      </c>
      <c r="S105" s="173">
        <v>-8.6666666666666697E-2</v>
      </c>
      <c r="T105" s="173">
        <v>5.0556117290192097E-2</v>
      </c>
      <c r="U105" s="218">
        <v>-3.3632286995515702E-2</v>
      </c>
    </row>
    <row r="106" spans="1:21" x14ac:dyDescent="0.25">
      <c r="A106" s="165">
        <v>43891</v>
      </c>
      <c r="B106" s="209">
        <v>111</v>
      </c>
      <c r="C106" s="171">
        <v>279</v>
      </c>
      <c r="D106" s="171">
        <v>164</v>
      </c>
      <c r="E106" s="171">
        <v>1194</v>
      </c>
      <c r="F106" s="210">
        <v>1838</v>
      </c>
      <c r="G106" s="171">
        <v>128.857142857143</v>
      </c>
      <c r="H106" s="171">
        <v>221.04761904761901</v>
      </c>
      <c r="I106" s="171">
        <v>142.47619047619</v>
      </c>
      <c r="J106" s="171">
        <v>1127.2380952381</v>
      </c>
      <c r="K106" s="171">
        <v>2081.61904761905</v>
      </c>
      <c r="L106" s="209">
        <v>-17.8571428571429</v>
      </c>
      <c r="M106" s="171">
        <v>57.952380952380899</v>
      </c>
      <c r="N106" s="171">
        <v>21.523809523809501</v>
      </c>
      <c r="O106" s="171">
        <v>66.761904761904802</v>
      </c>
      <c r="P106" s="210">
        <v>-243.61904761904799</v>
      </c>
      <c r="Q106" s="173">
        <v>-0.13858093126385801</v>
      </c>
      <c r="R106" s="173">
        <v>0.26217147781128802</v>
      </c>
      <c r="S106" s="173">
        <v>0.15106951871657801</v>
      </c>
      <c r="T106" s="173">
        <v>5.9226089895234903E-2</v>
      </c>
      <c r="U106" s="218">
        <v>-0.117033444663037</v>
      </c>
    </row>
    <row r="107" spans="1:21" x14ac:dyDescent="0.25">
      <c r="A107" s="165">
        <v>43922</v>
      </c>
      <c r="B107" s="209">
        <v>62</v>
      </c>
      <c r="C107" s="171">
        <v>135</v>
      </c>
      <c r="D107" s="171">
        <v>69</v>
      </c>
      <c r="E107" s="171">
        <v>327</v>
      </c>
      <c r="F107" s="210">
        <v>1223</v>
      </c>
      <c r="G107" s="171">
        <v>111</v>
      </c>
      <c r="H107" s="171">
        <v>228</v>
      </c>
      <c r="I107" s="171">
        <v>150</v>
      </c>
      <c r="J107" s="171">
        <v>1138</v>
      </c>
      <c r="K107" s="171">
        <v>1896</v>
      </c>
      <c r="L107" s="209">
        <v>-49</v>
      </c>
      <c r="M107" s="171">
        <v>-93</v>
      </c>
      <c r="N107" s="171">
        <v>-81</v>
      </c>
      <c r="O107" s="171">
        <v>-811</v>
      </c>
      <c r="P107" s="210">
        <v>-673</v>
      </c>
      <c r="Q107" s="173">
        <v>-0.44144144144144098</v>
      </c>
      <c r="R107" s="173">
        <v>-0.40789473684210498</v>
      </c>
      <c r="S107" s="173">
        <v>-0.54</v>
      </c>
      <c r="T107" s="173">
        <v>-0.71265377855887502</v>
      </c>
      <c r="U107" s="218">
        <v>-0.35495780590717302</v>
      </c>
    </row>
    <row r="108" spans="1:21" x14ac:dyDescent="0.25">
      <c r="A108" s="165">
        <v>43952</v>
      </c>
      <c r="B108" s="209">
        <v>93</v>
      </c>
      <c r="C108" s="171">
        <v>132</v>
      </c>
      <c r="D108" s="171">
        <v>50</v>
      </c>
      <c r="E108" s="171">
        <v>37</v>
      </c>
      <c r="F108" s="210">
        <v>1430</v>
      </c>
      <c r="G108" s="171">
        <v>133</v>
      </c>
      <c r="H108" s="171">
        <v>223.47619047619</v>
      </c>
      <c r="I108" s="171">
        <v>167.38095238095201</v>
      </c>
      <c r="J108" s="171">
        <v>1031.42857142857</v>
      </c>
      <c r="K108" s="171">
        <v>1925.3333333333301</v>
      </c>
      <c r="L108" s="209">
        <v>-40</v>
      </c>
      <c r="M108" s="171">
        <v>-91.476190476190496</v>
      </c>
      <c r="N108" s="171">
        <v>-117.380952380952</v>
      </c>
      <c r="O108" s="171">
        <v>-994.42857142857099</v>
      </c>
      <c r="P108" s="210">
        <v>-495.33333333333297</v>
      </c>
      <c r="Q108" s="173">
        <v>-0.30075187969924799</v>
      </c>
      <c r="R108" s="173">
        <v>-0.409333049222246</v>
      </c>
      <c r="S108" s="173">
        <v>-0.70128022759601705</v>
      </c>
      <c r="T108" s="173">
        <v>-0.96412742382271499</v>
      </c>
      <c r="U108" s="218">
        <v>-0.257271468144044</v>
      </c>
    </row>
    <row r="109" spans="1:21" x14ac:dyDescent="0.25">
      <c r="A109" s="165">
        <v>43983</v>
      </c>
      <c r="B109" s="209">
        <v>127</v>
      </c>
      <c r="C109" s="171">
        <v>191</v>
      </c>
      <c r="D109" s="171">
        <v>100</v>
      </c>
      <c r="E109" s="171">
        <v>41</v>
      </c>
      <c r="F109" s="210">
        <v>1887</v>
      </c>
      <c r="G109" s="171">
        <v>157.30000000000001</v>
      </c>
      <c r="H109" s="171">
        <v>227.7</v>
      </c>
      <c r="I109" s="171">
        <v>172.7</v>
      </c>
      <c r="J109" s="171">
        <v>1083.5</v>
      </c>
      <c r="K109" s="171">
        <v>2077.9</v>
      </c>
      <c r="L109" s="209">
        <v>-30.3</v>
      </c>
      <c r="M109" s="171">
        <v>-36.700000000000003</v>
      </c>
      <c r="N109" s="171">
        <v>-72.7</v>
      </c>
      <c r="O109" s="171">
        <v>-1042.5</v>
      </c>
      <c r="P109" s="210">
        <v>-190.9</v>
      </c>
      <c r="Q109" s="173">
        <v>-0.19262555626191999</v>
      </c>
      <c r="R109" s="173">
        <v>-0.161176987263944</v>
      </c>
      <c r="S109" s="173">
        <v>-0.42096120440069501</v>
      </c>
      <c r="T109" s="173">
        <v>-0.96215966774342399</v>
      </c>
      <c r="U109" s="218">
        <v>-9.1871601135762093E-2</v>
      </c>
    </row>
    <row r="110" spans="1:21" x14ac:dyDescent="0.25">
      <c r="A110" s="165">
        <v>44013</v>
      </c>
      <c r="B110" s="209">
        <v>138</v>
      </c>
      <c r="C110" s="171">
        <v>229</v>
      </c>
      <c r="D110" s="171">
        <v>110</v>
      </c>
      <c r="E110" s="171">
        <v>115</v>
      </c>
      <c r="F110" s="210">
        <v>2115</v>
      </c>
      <c r="G110" s="171">
        <v>113</v>
      </c>
      <c r="H110" s="171">
        <v>227</v>
      </c>
      <c r="I110" s="171">
        <v>180</v>
      </c>
      <c r="J110" s="171">
        <v>1292</v>
      </c>
      <c r="K110" s="171">
        <v>2133</v>
      </c>
      <c r="L110" s="209">
        <v>25</v>
      </c>
      <c r="M110" s="171">
        <v>2</v>
      </c>
      <c r="N110" s="171">
        <v>-70</v>
      </c>
      <c r="O110" s="171">
        <v>-1177</v>
      </c>
      <c r="P110" s="210">
        <v>-18</v>
      </c>
      <c r="Q110" s="173">
        <v>0.221238938053097</v>
      </c>
      <c r="R110" s="173">
        <v>8.8105726872246704E-3</v>
      </c>
      <c r="S110" s="173">
        <v>-0.38888888888888901</v>
      </c>
      <c r="T110" s="173">
        <v>-0.91099071207430304</v>
      </c>
      <c r="U110" s="218">
        <v>-8.4388185654008397E-3</v>
      </c>
    </row>
    <row r="111" spans="1:21" x14ac:dyDescent="0.25">
      <c r="A111" s="165">
        <v>44044</v>
      </c>
      <c r="B111" s="209">
        <v>148</v>
      </c>
      <c r="C111" s="171">
        <v>172</v>
      </c>
      <c r="D111" s="171">
        <v>106</v>
      </c>
      <c r="E111" s="171">
        <v>364</v>
      </c>
      <c r="F111" s="210">
        <v>1874</v>
      </c>
      <c r="G111" s="171">
        <v>124.761904761905</v>
      </c>
      <c r="H111" s="171">
        <v>185.71428571428601</v>
      </c>
      <c r="I111" s="171">
        <v>144.76190476190499</v>
      </c>
      <c r="J111" s="171">
        <v>1053.3333333333301</v>
      </c>
      <c r="K111" s="171">
        <v>1814.2857142857099</v>
      </c>
      <c r="L111" s="209">
        <v>23.238095238095202</v>
      </c>
      <c r="M111" s="171">
        <v>-13.714285714285699</v>
      </c>
      <c r="N111" s="171">
        <v>-38.761904761904802</v>
      </c>
      <c r="O111" s="171">
        <v>-689.33333333333303</v>
      </c>
      <c r="P111" s="210">
        <v>59.714285714285801</v>
      </c>
      <c r="Q111" s="173">
        <v>0.18625954198473299</v>
      </c>
      <c r="R111" s="173">
        <v>-7.38461538461537E-2</v>
      </c>
      <c r="S111" s="173">
        <v>-0.26776315789473698</v>
      </c>
      <c r="T111" s="173">
        <v>-0.65443037974683504</v>
      </c>
      <c r="U111" s="218">
        <v>3.2913385826771703E-2</v>
      </c>
    </row>
    <row r="112" spans="1:21" x14ac:dyDescent="0.25">
      <c r="A112" s="165">
        <v>44075</v>
      </c>
      <c r="B112" s="209">
        <v>134</v>
      </c>
      <c r="C112" s="171">
        <v>244</v>
      </c>
      <c r="D112" s="171">
        <v>135</v>
      </c>
      <c r="E112" s="171">
        <v>652</v>
      </c>
      <c r="F112" s="210">
        <v>2041</v>
      </c>
      <c r="G112" s="171">
        <v>122.571428571429</v>
      </c>
      <c r="H112" s="171">
        <v>222.09523809523799</v>
      </c>
      <c r="I112" s="171">
        <v>143.52380952381</v>
      </c>
      <c r="J112" s="171">
        <v>1106.2857142857099</v>
      </c>
      <c r="K112" s="171">
        <v>1908.7619047619</v>
      </c>
      <c r="L112" s="209">
        <v>11.4285714285714</v>
      </c>
      <c r="M112" s="171">
        <v>21.904761904761902</v>
      </c>
      <c r="N112" s="171">
        <v>-8.5238095238095202</v>
      </c>
      <c r="O112" s="171">
        <v>-454.28571428571399</v>
      </c>
      <c r="P112" s="210">
        <v>132.23809523809501</v>
      </c>
      <c r="Q112" s="173">
        <v>9.3240093240093094E-2</v>
      </c>
      <c r="R112" s="173">
        <v>9.8627787307032602E-2</v>
      </c>
      <c r="S112" s="173">
        <v>-5.9389515593895097E-2</v>
      </c>
      <c r="T112" s="173">
        <v>-0.41064049586776902</v>
      </c>
      <c r="U112" s="218">
        <v>6.9279513022652395E-2</v>
      </c>
    </row>
    <row r="113" spans="1:21" x14ac:dyDescent="0.25">
      <c r="A113" s="165">
        <v>44105</v>
      </c>
      <c r="B113" s="209">
        <v>136</v>
      </c>
      <c r="C113" s="171">
        <v>226</v>
      </c>
      <c r="D113" s="171">
        <v>136</v>
      </c>
      <c r="E113" s="171">
        <v>822</v>
      </c>
      <c r="F113" s="210">
        <v>2122</v>
      </c>
      <c r="G113" s="171">
        <v>123.39130434782599</v>
      </c>
      <c r="H113" s="171">
        <v>234.34782608695701</v>
      </c>
      <c r="I113" s="171">
        <v>152.08695652173901</v>
      </c>
      <c r="J113" s="171">
        <v>1175.5652173912999</v>
      </c>
      <c r="K113" s="171">
        <v>1949.3913043478301</v>
      </c>
      <c r="L113" s="209">
        <v>12.6086956521739</v>
      </c>
      <c r="M113" s="171">
        <v>-8.3478260869565304</v>
      </c>
      <c r="N113" s="171">
        <v>-16.086956521739101</v>
      </c>
      <c r="O113" s="171">
        <v>-353.56521739130397</v>
      </c>
      <c r="P113" s="210">
        <v>172.60869565217399</v>
      </c>
      <c r="Q113" s="173">
        <v>0.10218463706835799</v>
      </c>
      <c r="R113" s="173">
        <v>-3.5621521335807101E-2</v>
      </c>
      <c r="S113" s="173">
        <v>-0.105774728416238</v>
      </c>
      <c r="T113" s="173">
        <v>-0.30076189067238701</v>
      </c>
      <c r="U113" s="218">
        <v>8.8544919261307795E-2</v>
      </c>
    </row>
    <row r="114" spans="1:21" x14ac:dyDescent="0.25">
      <c r="A114" s="165">
        <v>44136</v>
      </c>
      <c r="B114" s="209">
        <v>123</v>
      </c>
      <c r="C114" s="171">
        <v>228</v>
      </c>
      <c r="D114" s="171">
        <v>161</v>
      </c>
      <c r="E114" s="171">
        <v>877</v>
      </c>
      <c r="F114" s="210">
        <v>2066</v>
      </c>
      <c r="G114" s="171">
        <v>132</v>
      </c>
      <c r="H114" s="171">
        <v>240</v>
      </c>
      <c r="I114" s="171">
        <v>138</v>
      </c>
      <c r="J114" s="171">
        <v>1175</v>
      </c>
      <c r="K114" s="171">
        <v>1711</v>
      </c>
      <c r="L114" s="209">
        <v>-9</v>
      </c>
      <c r="M114" s="171">
        <v>-12</v>
      </c>
      <c r="N114" s="171">
        <v>23</v>
      </c>
      <c r="O114" s="171">
        <v>-298</v>
      </c>
      <c r="P114" s="210">
        <v>355</v>
      </c>
      <c r="Q114" s="173">
        <v>-6.8181818181818205E-2</v>
      </c>
      <c r="R114" s="173">
        <v>-0.05</v>
      </c>
      <c r="S114" s="173">
        <v>0.16666666666666699</v>
      </c>
      <c r="T114" s="173">
        <v>-0.25361702127659602</v>
      </c>
      <c r="U114" s="218">
        <v>0.20748100526008201</v>
      </c>
    </row>
    <row r="115" spans="1:21" x14ac:dyDescent="0.25">
      <c r="A115" s="165">
        <v>44166</v>
      </c>
      <c r="B115" s="209">
        <v>116</v>
      </c>
      <c r="C115" s="171">
        <v>232</v>
      </c>
      <c r="D115" s="171">
        <v>196</v>
      </c>
      <c r="E115" s="171">
        <v>869</v>
      </c>
      <c r="F115" s="210">
        <v>1999</v>
      </c>
      <c r="G115" s="171">
        <v>131.25</v>
      </c>
      <c r="H115" s="171">
        <v>190.05</v>
      </c>
      <c r="I115" s="171">
        <v>144.9</v>
      </c>
      <c r="J115" s="171">
        <v>1158.1500000000001</v>
      </c>
      <c r="K115" s="171">
        <v>1867.95</v>
      </c>
      <c r="L115" s="209">
        <v>-15.25</v>
      </c>
      <c r="M115" s="171">
        <v>41.95</v>
      </c>
      <c r="N115" s="171">
        <v>51.1</v>
      </c>
      <c r="O115" s="171">
        <v>-289.14999999999998</v>
      </c>
      <c r="P115" s="210">
        <v>131.05000000000001</v>
      </c>
      <c r="Q115" s="173">
        <v>-0.116190476190476</v>
      </c>
      <c r="R115" s="173">
        <v>0.220731386477243</v>
      </c>
      <c r="S115" s="173">
        <v>0.352657004830918</v>
      </c>
      <c r="T115" s="173">
        <v>-0.24966541466994799</v>
      </c>
      <c r="U115" s="218">
        <v>7.0157124120024603E-2</v>
      </c>
    </row>
    <row r="116" spans="1:21" x14ac:dyDescent="0.25">
      <c r="A116" s="165">
        <v>44197</v>
      </c>
      <c r="B116" s="209">
        <v>98</v>
      </c>
      <c r="C116" s="171">
        <v>195</v>
      </c>
      <c r="D116" s="171">
        <v>166</v>
      </c>
      <c r="E116" s="171">
        <v>769</v>
      </c>
      <c r="F116" s="210">
        <v>1839</v>
      </c>
      <c r="G116" s="171">
        <v>128.18181818181799</v>
      </c>
      <c r="H116" s="171">
        <v>185.45454545454501</v>
      </c>
      <c r="I116" s="171">
        <v>130.90909090909099</v>
      </c>
      <c r="J116" s="171">
        <v>883.63636363636397</v>
      </c>
      <c r="K116" s="171">
        <v>1817.27272727273</v>
      </c>
      <c r="L116" s="209">
        <v>-30.181818181818201</v>
      </c>
      <c r="M116" s="171">
        <v>9.5454545454545592</v>
      </c>
      <c r="N116" s="171">
        <v>35.090909090909101</v>
      </c>
      <c r="O116" s="171">
        <v>-114.636363636364</v>
      </c>
      <c r="P116" s="210">
        <v>21.727272727272702</v>
      </c>
      <c r="Q116" s="173">
        <v>-0.23546099290780101</v>
      </c>
      <c r="R116" s="173">
        <v>5.1470588235294198E-2</v>
      </c>
      <c r="S116" s="173">
        <v>0.26805555555555599</v>
      </c>
      <c r="T116" s="173">
        <v>-0.12973251028806601</v>
      </c>
      <c r="U116" s="218">
        <v>1.19559779889945E-2</v>
      </c>
    </row>
    <row r="117" spans="1:21" x14ac:dyDescent="0.25">
      <c r="A117" s="165">
        <v>44228</v>
      </c>
      <c r="B117" s="209">
        <v>113</v>
      </c>
      <c r="C117" s="171">
        <v>210</v>
      </c>
      <c r="D117" s="171">
        <v>152</v>
      </c>
      <c r="E117" s="171">
        <v>826</v>
      </c>
      <c r="F117" s="210">
        <v>1863</v>
      </c>
      <c r="G117" s="171">
        <v>126</v>
      </c>
      <c r="H117" s="171">
        <v>210</v>
      </c>
      <c r="I117" s="171">
        <v>150</v>
      </c>
      <c r="J117" s="171">
        <v>989</v>
      </c>
      <c r="K117" s="171">
        <v>1784</v>
      </c>
      <c r="L117" s="209">
        <v>-13</v>
      </c>
      <c r="M117" s="171">
        <v>0</v>
      </c>
      <c r="N117" s="171">
        <v>2</v>
      </c>
      <c r="O117" s="171">
        <v>-163</v>
      </c>
      <c r="P117" s="210">
        <v>79</v>
      </c>
      <c r="Q117" s="173">
        <v>-0.103174603174603</v>
      </c>
      <c r="R117" s="173">
        <v>0</v>
      </c>
      <c r="S117" s="173">
        <v>1.3333333333333299E-2</v>
      </c>
      <c r="T117" s="173">
        <v>-0.16481294236602601</v>
      </c>
      <c r="U117" s="218">
        <v>4.42825112107623E-2</v>
      </c>
    </row>
    <row r="118" spans="1:21" x14ac:dyDescent="0.25">
      <c r="A118" s="165">
        <v>44256</v>
      </c>
      <c r="B118" s="209">
        <v>142</v>
      </c>
      <c r="C118" s="171">
        <v>239</v>
      </c>
      <c r="D118" s="171">
        <v>175</v>
      </c>
      <c r="E118" s="171">
        <v>1149</v>
      </c>
      <c r="F118" s="210">
        <v>2170</v>
      </c>
      <c r="G118" s="171">
        <v>134.71428571428601</v>
      </c>
      <c r="H118" s="171">
        <v>231.09523809523799</v>
      </c>
      <c r="I118" s="171">
        <v>148.95238095238099</v>
      </c>
      <c r="J118" s="171">
        <v>1178.4761904761899</v>
      </c>
      <c r="K118" s="171">
        <v>2176.2380952381</v>
      </c>
      <c r="L118" s="209">
        <v>7.2857142857142803</v>
      </c>
      <c r="M118" s="171">
        <v>7.9047619047618696</v>
      </c>
      <c r="N118" s="171">
        <v>26.047619047619001</v>
      </c>
      <c r="O118" s="171">
        <v>-29.476190476190599</v>
      </c>
      <c r="P118" s="210">
        <v>-6.2380952380954096</v>
      </c>
      <c r="Q118" s="173">
        <v>5.4082714740190801E-2</v>
      </c>
      <c r="R118" s="173">
        <v>3.4205645992169603E-2</v>
      </c>
      <c r="S118" s="173">
        <v>0.174872122762148</v>
      </c>
      <c r="T118" s="173">
        <v>-2.5012122191692399E-2</v>
      </c>
      <c r="U118" s="218">
        <v>-2.8664580643750401E-3</v>
      </c>
    </row>
    <row r="119" spans="1:21" x14ac:dyDescent="0.25">
      <c r="A119" s="3" t="s">
        <v>86</v>
      </c>
      <c r="B119" s="209"/>
      <c r="C119" s="171"/>
      <c r="D119" s="171"/>
      <c r="E119" s="171"/>
      <c r="F119" s="210"/>
      <c r="G119" s="171"/>
      <c r="H119" s="171"/>
      <c r="I119" s="171"/>
      <c r="J119" s="171"/>
      <c r="K119" s="171"/>
      <c r="L119" s="209"/>
      <c r="M119" s="171"/>
      <c r="N119" s="171"/>
      <c r="O119" s="171"/>
      <c r="P119" s="210"/>
      <c r="Q119" s="173"/>
      <c r="R119" s="173"/>
      <c r="S119" s="173"/>
      <c r="T119" s="173"/>
      <c r="U119" s="218"/>
    </row>
    <row r="120" spans="1:21" x14ac:dyDescent="0.25">
      <c r="A120" s="165">
        <v>43466</v>
      </c>
      <c r="B120" s="209">
        <v>695</v>
      </c>
      <c r="C120" s="171">
        <v>545</v>
      </c>
      <c r="D120" s="171">
        <v>349</v>
      </c>
      <c r="E120" s="171">
        <v>255</v>
      </c>
      <c r="F120" s="210">
        <v>1065</v>
      </c>
      <c r="G120" s="171">
        <v>695</v>
      </c>
      <c r="H120" s="171">
        <v>545</v>
      </c>
      <c r="I120" s="171">
        <v>349</v>
      </c>
      <c r="J120" s="171">
        <v>255</v>
      </c>
      <c r="K120" s="171">
        <v>1065</v>
      </c>
      <c r="L120" s="209">
        <v>0</v>
      </c>
      <c r="M120" s="171">
        <v>0</v>
      </c>
      <c r="N120" s="171">
        <v>0</v>
      </c>
      <c r="O120" s="171">
        <v>0</v>
      </c>
      <c r="P120" s="210">
        <v>0</v>
      </c>
      <c r="Q120" s="173">
        <v>0</v>
      </c>
      <c r="R120" s="173">
        <v>0</v>
      </c>
      <c r="S120" s="173">
        <v>0</v>
      </c>
      <c r="T120" s="173">
        <v>0</v>
      </c>
      <c r="U120" s="218">
        <v>0</v>
      </c>
    </row>
    <row r="121" spans="1:21" x14ac:dyDescent="0.25">
      <c r="A121" s="165">
        <v>43497</v>
      </c>
      <c r="B121" s="209">
        <v>554</v>
      </c>
      <c r="C121" s="171">
        <v>538</v>
      </c>
      <c r="D121" s="171">
        <v>303</v>
      </c>
      <c r="E121" s="171">
        <v>254</v>
      </c>
      <c r="F121" s="210">
        <v>1076</v>
      </c>
      <c r="G121" s="171">
        <v>554</v>
      </c>
      <c r="H121" s="171">
        <v>538</v>
      </c>
      <c r="I121" s="171">
        <v>303</v>
      </c>
      <c r="J121" s="171">
        <v>254</v>
      </c>
      <c r="K121" s="171">
        <v>1076</v>
      </c>
      <c r="L121" s="209">
        <v>0</v>
      </c>
      <c r="M121" s="171">
        <v>0</v>
      </c>
      <c r="N121" s="171">
        <v>0</v>
      </c>
      <c r="O121" s="171">
        <v>0</v>
      </c>
      <c r="P121" s="210">
        <v>0</v>
      </c>
      <c r="Q121" s="173">
        <v>0</v>
      </c>
      <c r="R121" s="173">
        <v>0</v>
      </c>
      <c r="S121" s="173">
        <v>0</v>
      </c>
      <c r="T121" s="173">
        <v>0</v>
      </c>
      <c r="U121" s="218">
        <v>0</v>
      </c>
    </row>
    <row r="122" spans="1:21" x14ac:dyDescent="0.25">
      <c r="A122" s="165">
        <v>43525</v>
      </c>
      <c r="B122" s="209">
        <v>615</v>
      </c>
      <c r="C122" s="171">
        <v>539</v>
      </c>
      <c r="D122" s="171">
        <v>298</v>
      </c>
      <c r="E122" s="171">
        <v>282</v>
      </c>
      <c r="F122" s="210">
        <v>1119</v>
      </c>
      <c r="G122" s="171">
        <v>615</v>
      </c>
      <c r="H122" s="171">
        <v>539</v>
      </c>
      <c r="I122" s="171">
        <v>298</v>
      </c>
      <c r="J122" s="171">
        <v>282</v>
      </c>
      <c r="K122" s="171">
        <v>1119</v>
      </c>
      <c r="L122" s="209">
        <v>0</v>
      </c>
      <c r="M122" s="171">
        <v>0</v>
      </c>
      <c r="N122" s="171">
        <v>0</v>
      </c>
      <c r="O122" s="171">
        <v>0</v>
      </c>
      <c r="P122" s="210">
        <v>0</v>
      </c>
      <c r="Q122" s="173">
        <v>0</v>
      </c>
      <c r="R122" s="173">
        <v>0</v>
      </c>
      <c r="S122" s="173">
        <v>0</v>
      </c>
      <c r="T122" s="173">
        <v>0</v>
      </c>
      <c r="U122" s="218">
        <v>0</v>
      </c>
    </row>
    <row r="123" spans="1:21" x14ac:dyDescent="0.25">
      <c r="A123" s="165">
        <v>43556</v>
      </c>
      <c r="B123" s="209">
        <v>598</v>
      </c>
      <c r="C123" s="171">
        <v>573</v>
      </c>
      <c r="D123" s="171">
        <v>273</v>
      </c>
      <c r="E123" s="171">
        <v>265</v>
      </c>
      <c r="F123" s="210">
        <v>1114</v>
      </c>
      <c r="G123" s="171">
        <v>598</v>
      </c>
      <c r="H123" s="171">
        <v>573</v>
      </c>
      <c r="I123" s="171">
        <v>273</v>
      </c>
      <c r="J123" s="171">
        <v>265</v>
      </c>
      <c r="K123" s="171">
        <v>1114</v>
      </c>
      <c r="L123" s="209">
        <v>0</v>
      </c>
      <c r="M123" s="171">
        <v>0</v>
      </c>
      <c r="N123" s="171">
        <v>0</v>
      </c>
      <c r="O123" s="171">
        <v>0</v>
      </c>
      <c r="P123" s="210">
        <v>0</v>
      </c>
      <c r="Q123" s="173">
        <v>0</v>
      </c>
      <c r="R123" s="173">
        <v>0</v>
      </c>
      <c r="S123" s="173">
        <v>0</v>
      </c>
      <c r="T123" s="173">
        <v>0</v>
      </c>
      <c r="U123" s="218">
        <v>0</v>
      </c>
    </row>
    <row r="124" spans="1:21" x14ac:dyDescent="0.25">
      <c r="A124" s="165">
        <v>43586</v>
      </c>
      <c r="B124" s="209">
        <v>617</v>
      </c>
      <c r="C124" s="171">
        <v>613</v>
      </c>
      <c r="D124" s="171">
        <v>374</v>
      </c>
      <c r="E124" s="171">
        <v>264</v>
      </c>
      <c r="F124" s="210">
        <v>1118</v>
      </c>
      <c r="G124" s="171">
        <v>617</v>
      </c>
      <c r="H124" s="171">
        <v>613</v>
      </c>
      <c r="I124" s="171">
        <v>374</v>
      </c>
      <c r="J124" s="171">
        <v>264</v>
      </c>
      <c r="K124" s="171">
        <v>1118</v>
      </c>
      <c r="L124" s="209">
        <v>0</v>
      </c>
      <c r="M124" s="171">
        <v>0</v>
      </c>
      <c r="N124" s="171">
        <v>0</v>
      </c>
      <c r="O124" s="171">
        <v>0</v>
      </c>
      <c r="P124" s="210">
        <v>0</v>
      </c>
      <c r="Q124" s="173">
        <v>0</v>
      </c>
      <c r="R124" s="173">
        <v>0</v>
      </c>
      <c r="S124" s="173">
        <v>0</v>
      </c>
      <c r="T124" s="173">
        <v>0</v>
      </c>
      <c r="U124" s="218">
        <v>0</v>
      </c>
    </row>
    <row r="125" spans="1:21" x14ac:dyDescent="0.25">
      <c r="A125" s="165">
        <v>43617</v>
      </c>
      <c r="B125" s="209">
        <v>646</v>
      </c>
      <c r="C125" s="171">
        <v>558</v>
      </c>
      <c r="D125" s="171">
        <v>329</v>
      </c>
      <c r="E125" s="171">
        <v>280</v>
      </c>
      <c r="F125" s="210">
        <v>1129</v>
      </c>
      <c r="G125" s="171">
        <v>646</v>
      </c>
      <c r="H125" s="171">
        <v>558</v>
      </c>
      <c r="I125" s="171">
        <v>329</v>
      </c>
      <c r="J125" s="171">
        <v>280</v>
      </c>
      <c r="K125" s="171">
        <v>1129</v>
      </c>
      <c r="L125" s="209">
        <v>0</v>
      </c>
      <c r="M125" s="171">
        <v>0</v>
      </c>
      <c r="N125" s="171">
        <v>0</v>
      </c>
      <c r="O125" s="171">
        <v>0</v>
      </c>
      <c r="P125" s="210">
        <v>0</v>
      </c>
      <c r="Q125" s="173">
        <v>0</v>
      </c>
      <c r="R125" s="173">
        <v>0</v>
      </c>
      <c r="S125" s="173">
        <v>0</v>
      </c>
      <c r="T125" s="173">
        <v>0</v>
      </c>
      <c r="U125" s="218">
        <v>0</v>
      </c>
    </row>
    <row r="126" spans="1:21" x14ac:dyDescent="0.25">
      <c r="A126" s="165">
        <v>43647</v>
      </c>
      <c r="B126" s="209">
        <v>699</v>
      </c>
      <c r="C126" s="171">
        <v>646</v>
      </c>
      <c r="D126" s="171">
        <v>345</v>
      </c>
      <c r="E126" s="171">
        <v>299</v>
      </c>
      <c r="F126" s="210">
        <v>1243</v>
      </c>
      <c r="G126" s="171">
        <v>699</v>
      </c>
      <c r="H126" s="171">
        <v>646</v>
      </c>
      <c r="I126" s="171">
        <v>345</v>
      </c>
      <c r="J126" s="171">
        <v>299</v>
      </c>
      <c r="K126" s="171">
        <v>1243</v>
      </c>
      <c r="L126" s="209">
        <v>0</v>
      </c>
      <c r="M126" s="171">
        <v>0</v>
      </c>
      <c r="N126" s="171">
        <v>0</v>
      </c>
      <c r="O126" s="171">
        <v>0</v>
      </c>
      <c r="P126" s="210">
        <v>0</v>
      </c>
      <c r="Q126" s="173">
        <v>0</v>
      </c>
      <c r="R126" s="173">
        <v>0</v>
      </c>
      <c r="S126" s="173">
        <v>0</v>
      </c>
      <c r="T126" s="173">
        <v>0</v>
      </c>
      <c r="U126" s="218">
        <v>0</v>
      </c>
    </row>
    <row r="127" spans="1:21" x14ac:dyDescent="0.25">
      <c r="A127" s="165">
        <v>43678</v>
      </c>
      <c r="B127" s="209">
        <v>657</v>
      </c>
      <c r="C127" s="171">
        <v>531</v>
      </c>
      <c r="D127" s="171">
        <v>318</v>
      </c>
      <c r="E127" s="171">
        <v>361</v>
      </c>
      <c r="F127" s="210">
        <v>1155</v>
      </c>
      <c r="G127" s="171">
        <v>657</v>
      </c>
      <c r="H127" s="171">
        <v>531</v>
      </c>
      <c r="I127" s="171">
        <v>318</v>
      </c>
      <c r="J127" s="171">
        <v>361</v>
      </c>
      <c r="K127" s="171">
        <v>1155</v>
      </c>
      <c r="L127" s="209">
        <v>0</v>
      </c>
      <c r="M127" s="171">
        <v>0</v>
      </c>
      <c r="N127" s="171">
        <v>0</v>
      </c>
      <c r="O127" s="171">
        <v>0</v>
      </c>
      <c r="P127" s="210">
        <v>0</v>
      </c>
      <c r="Q127" s="173">
        <v>0</v>
      </c>
      <c r="R127" s="173">
        <v>0</v>
      </c>
      <c r="S127" s="173">
        <v>0</v>
      </c>
      <c r="T127" s="173">
        <v>0</v>
      </c>
      <c r="U127" s="218">
        <v>0</v>
      </c>
    </row>
    <row r="128" spans="1:21" x14ac:dyDescent="0.25">
      <c r="A128" s="165">
        <v>43709</v>
      </c>
      <c r="B128" s="209">
        <v>633</v>
      </c>
      <c r="C128" s="171">
        <v>577</v>
      </c>
      <c r="D128" s="171">
        <v>330</v>
      </c>
      <c r="E128" s="171">
        <v>386</v>
      </c>
      <c r="F128" s="210">
        <v>1191</v>
      </c>
      <c r="G128" s="171">
        <v>633</v>
      </c>
      <c r="H128" s="171">
        <v>577</v>
      </c>
      <c r="I128" s="171">
        <v>330</v>
      </c>
      <c r="J128" s="171">
        <v>386</v>
      </c>
      <c r="K128" s="171">
        <v>1191</v>
      </c>
      <c r="L128" s="209">
        <v>0</v>
      </c>
      <c r="M128" s="171">
        <v>0</v>
      </c>
      <c r="N128" s="171">
        <v>0</v>
      </c>
      <c r="O128" s="171">
        <v>0</v>
      </c>
      <c r="P128" s="210">
        <v>0</v>
      </c>
      <c r="Q128" s="173">
        <v>0</v>
      </c>
      <c r="R128" s="173">
        <v>0</v>
      </c>
      <c r="S128" s="173">
        <v>0</v>
      </c>
      <c r="T128" s="173">
        <v>0</v>
      </c>
      <c r="U128" s="218">
        <v>0</v>
      </c>
    </row>
    <row r="129" spans="1:21" x14ac:dyDescent="0.25">
      <c r="A129" s="165">
        <v>43739</v>
      </c>
      <c r="B129" s="209">
        <v>663</v>
      </c>
      <c r="C129" s="171">
        <v>622</v>
      </c>
      <c r="D129" s="171">
        <v>367</v>
      </c>
      <c r="E129" s="171">
        <v>414</v>
      </c>
      <c r="F129" s="210">
        <v>1305</v>
      </c>
      <c r="G129" s="171">
        <v>663</v>
      </c>
      <c r="H129" s="171">
        <v>622</v>
      </c>
      <c r="I129" s="171">
        <v>367</v>
      </c>
      <c r="J129" s="171">
        <v>414</v>
      </c>
      <c r="K129" s="171">
        <v>1305</v>
      </c>
      <c r="L129" s="209">
        <v>0</v>
      </c>
      <c r="M129" s="171">
        <v>0</v>
      </c>
      <c r="N129" s="171">
        <v>0</v>
      </c>
      <c r="O129" s="171">
        <v>0</v>
      </c>
      <c r="P129" s="210">
        <v>0</v>
      </c>
      <c r="Q129" s="173">
        <v>0</v>
      </c>
      <c r="R129" s="173">
        <v>0</v>
      </c>
      <c r="S129" s="173">
        <v>0</v>
      </c>
      <c r="T129" s="173">
        <v>0</v>
      </c>
      <c r="U129" s="218">
        <v>0</v>
      </c>
    </row>
    <row r="130" spans="1:21" x14ac:dyDescent="0.25">
      <c r="A130" s="165">
        <v>43770</v>
      </c>
      <c r="B130" s="209">
        <v>617</v>
      </c>
      <c r="C130" s="171">
        <v>578</v>
      </c>
      <c r="D130" s="171">
        <v>364</v>
      </c>
      <c r="E130" s="171">
        <v>411</v>
      </c>
      <c r="F130" s="210">
        <v>1177</v>
      </c>
      <c r="G130" s="171">
        <v>617</v>
      </c>
      <c r="H130" s="171">
        <v>578</v>
      </c>
      <c r="I130" s="171">
        <v>364</v>
      </c>
      <c r="J130" s="171">
        <v>411</v>
      </c>
      <c r="K130" s="171">
        <v>1177</v>
      </c>
      <c r="L130" s="209">
        <v>0</v>
      </c>
      <c r="M130" s="171">
        <v>0</v>
      </c>
      <c r="N130" s="171">
        <v>0</v>
      </c>
      <c r="O130" s="171">
        <v>0</v>
      </c>
      <c r="P130" s="210">
        <v>0</v>
      </c>
      <c r="Q130" s="173">
        <v>0</v>
      </c>
      <c r="R130" s="173">
        <v>0</v>
      </c>
      <c r="S130" s="173">
        <v>0</v>
      </c>
      <c r="T130" s="173">
        <v>0</v>
      </c>
      <c r="U130" s="218">
        <v>0</v>
      </c>
    </row>
    <row r="131" spans="1:21" x14ac:dyDescent="0.25">
      <c r="A131" s="165">
        <v>43800</v>
      </c>
      <c r="B131" s="209">
        <v>542</v>
      </c>
      <c r="C131" s="171">
        <v>542</v>
      </c>
      <c r="D131" s="171">
        <v>313</v>
      </c>
      <c r="E131" s="171">
        <v>375</v>
      </c>
      <c r="F131" s="210">
        <v>1091</v>
      </c>
      <c r="G131" s="171">
        <v>542</v>
      </c>
      <c r="H131" s="171">
        <v>542</v>
      </c>
      <c r="I131" s="171">
        <v>313</v>
      </c>
      <c r="J131" s="171">
        <v>375</v>
      </c>
      <c r="K131" s="171">
        <v>1091</v>
      </c>
      <c r="L131" s="209">
        <v>0</v>
      </c>
      <c r="M131" s="171">
        <v>0</v>
      </c>
      <c r="N131" s="171">
        <v>0</v>
      </c>
      <c r="O131" s="171">
        <v>0</v>
      </c>
      <c r="P131" s="210">
        <v>0</v>
      </c>
      <c r="Q131" s="173">
        <v>0</v>
      </c>
      <c r="R131" s="173">
        <v>0</v>
      </c>
      <c r="S131" s="173">
        <v>0</v>
      </c>
      <c r="T131" s="173">
        <v>0</v>
      </c>
      <c r="U131" s="218">
        <v>0</v>
      </c>
    </row>
    <row r="132" spans="1:21" x14ac:dyDescent="0.25">
      <c r="A132" s="165">
        <v>43831</v>
      </c>
      <c r="B132" s="209">
        <v>653</v>
      </c>
      <c r="C132" s="171">
        <v>620</v>
      </c>
      <c r="D132" s="171">
        <v>354</v>
      </c>
      <c r="E132" s="171">
        <v>440</v>
      </c>
      <c r="F132" s="210">
        <v>1165</v>
      </c>
      <c r="G132" s="171">
        <v>695</v>
      </c>
      <c r="H132" s="171">
        <v>545</v>
      </c>
      <c r="I132" s="171">
        <v>349</v>
      </c>
      <c r="J132" s="171">
        <v>255</v>
      </c>
      <c r="K132" s="171">
        <v>1065</v>
      </c>
      <c r="L132" s="209">
        <v>-42</v>
      </c>
      <c r="M132" s="171">
        <v>75</v>
      </c>
      <c r="N132" s="171">
        <v>5</v>
      </c>
      <c r="O132" s="171">
        <v>185</v>
      </c>
      <c r="P132" s="210">
        <v>100</v>
      </c>
      <c r="Q132" s="173">
        <v>-6.0431654676259002E-2</v>
      </c>
      <c r="R132" s="173">
        <v>0.13761467889908299</v>
      </c>
      <c r="S132" s="173">
        <v>1.4326647564469899E-2</v>
      </c>
      <c r="T132" s="173">
        <v>0.72549019607843102</v>
      </c>
      <c r="U132" s="218">
        <v>9.3896713615023497E-2</v>
      </c>
    </row>
    <row r="133" spans="1:21" x14ac:dyDescent="0.25">
      <c r="A133" s="165">
        <v>43862</v>
      </c>
      <c r="B133" s="209">
        <v>599</v>
      </c>
      <c r="C133" s="171">
        <v>578</v>
      </c>
      <c r="D133" s="171">
        <v>316</v>
      </c>
      <c r="E133" s="171">
        <v>383</v>
      </c>
      <c r="F133" s="210">
        <v>1100</v>
      </c>
      <c r="G133" s="171">
        <v>554</v>
      </c>
      <c r="H133" s="171">
        <v>538</v>
      </c>
      <c r="I133" s="171">
        <v>303</v>
      </c>
      <c r="J133" s="171">
        <v>254</v>
      </c>
      <c r="K133" s="171">
        <v>1076</v>
      </c>
      <c r="L133" s="209">
        <v>45</v>
      </c>
      <c r="M133" s="171">
        <v>40</v>
      </c>
      <c r="N133" s="171">
        <v>13</v>
      </c>
      <c r="O133" s="171">
        <v>129</v>
      </c>
      <c r="P133" s="210">
        <v>24</v>
      </c>
      <c r="Q133" s="173">
        <v>8.1227436823104696E-2</v>
      </c>
      <c r="R133" s="173">
        <v>7.4349442379182201E-2</v>
      </c>
      <c r="S133" s="173">
        <v>4.2904290429042903E-2</v>
      </c>
      <c r="T133" s="173">
        <v>0.50787401574803104</v>
      </c>
      <c r="U133" s="218">
        <v>2.2304832713754601E-2</v>
      </c>
    </row>
    <row r="134" spans="1:21" x14ac:dyDescent="0.25">
      <c r="A134" s="165">
        <v>43891</v>
      </c>
      <c r="B134" s="209">
        <v>574</v>
      </c>
      <c r="C134" s="171">
        <v>601</v>
      </c>
      <c r="D134" s="171">
        <v>329</v>
      </c>
      <c r="E134" s="171">
        <v>435</v>
      </c>
      <c r="F134" s="210">
        <v>1168</v>
      </c>
      <c r="G134" s="171">
        <v>644.28571428571399</v>
      </c>
      <c r="H134" s="171">
        <v>564.66666666666697</v>
      </c>
      <c r="I134" s="171">
        <v>312.19047619047598</v>
      </c>
      <c r="J134" s="171">
        <v>295.42857142857099</v>
      </c>
      <c r="K134" s="171">
        <v>1172.2857142857099</v>
      </c>
      <c r="L134" s="209">
        <v>-70.285714285714306</v>
      </c>
      <c r="M134" s="171">
        <v>36.3333333333333</v>
      </c>
      <c r="N134" s="171">
        <v>16.8095238095238</v>
      </c>
      <c r="O134" s="171">
        <v>139.57142857142901</v>
      </c>
      <c r="P134" s="210">
        <v>-4.2857142857144499</v>
      </c>
      <c r="Q134" s="173">
        <v>-0.109090909090909</v>
      </c>
      <c r="R134" s="173">
        <v>6.4344746162927804E-2</v>
      </c>
      <c r="S134" s="173">
        <v>5.3843807199511901E-2</v>
      </c>
      <c r="T134" s="173">
        <v>0.47243713733075399</v>
      </c>
      <c r="U134" s="218">
        <v>-3.6558615647088902E-3</v>
      </c>
    </row>
    <row r="135" spans="1:21" x14ac:dyDescent="0.25">
      <c r="A135" s="165">
        <v>43922</v>
      </c>
      <c r="B135" s="209">
        <v>524</v>
      </c>
      <c r="C135" s="171">
        <v>233</v>
      </c>
      <c r="D135" s="171">
        <v>149</v>
      </c>
      <c r="E135" s="171">
        <v>55</v>
      </c>
      <c r="F135" s="210">
        <v>464</v>
      </c>
      <c r="G135" s="171">
        <v>598</v>
      </c>
      <c r="H135" s="171">
        <v>573</v>
      </c>
      <c r="I135" s="171">
        <v>273</v>
      </c>
      <c r="J135" s="171">
        <v>265</v>
      </c>
      <c r="K135" s="171">
        <v>1114</v>
      </c>
      <c r="L135" s="209">
        <v>-74</v>
      </c>
      <c r="M135" s="171">
        <v>-340</v>
      </c>
      <c r="N135" s="171">
        <v>-124</v>
      </c>
      <c r="O135" s="171">
        <v>-210</v>
      </c>
      <c r="P135" s="210">
        <v>-650</v>
      </c>
      <c r="Q135" s="173">
        <v>-0.12374581939799301</v>
      </c>
      <c r="R135" s="173">
        <v>-0.59336823734729505</v>
      </c>
      <c r="S135" s="173">
        <v>-0.45421245421245399</v>
      </c>
      <c r="T135" s="173">
        <v>-0.79245283018867896</v>
      </c>
      <c r="U135" s="218">
        <v>-0.58348294434470405</v>
      </c>
    </row>
    <row r="136" spans="1:21" x14ac:dyDescent="0.25">
      <c r="A136" s="165">
        <v>43952</v>
      </c>
      <c r="B136" s="209">
        <v>610</v>
      </c>
      <c r="C136" s="171">
        <v>211</v>
      </c>
      <c r="D136" s="171">
        <v>137</v>
      </c>
      <c r="E136" s="171">
        <v>91</v>
      </c>
      <c r="F136" s="210">
        <v>566</v>
      </c>
      <c r="G136" s="171">
        <v>558.23809523809496</v>
      </c>
      <c r="H136" s="171">
        <v>554.61904761904805</v>
      </c>
      <c r="I136" s="171">
        <v>338.38095238095201</v>
      </c>
      <c r="J136" s="171">
        <v>238.857142857143</v>
      </c>
      <c r="K136" s="171">
        <v>1011.52380952381</v>
      </c>
      <c r="L136" s="209">
        <v>51.761904761904702</v>
      </c>
      <c r="M136" s="171">
        <v>-343.61904761904799</v>
      </c>
      <c r="N136" s="171">
        <v>-201.38095238095201</v>
      </c>
      <c r="O136" s="171">
        <v>-147.857142857143</v>
      </c>
      <c r="P136" s="210">
        <v>-445.52380952380997</v>
      </c>
      <c r="Q136" s="173">
        <v>9.2723705536125495E-2</v>
      </c>
      <c r="R136" s="173">
        <v>-0.619558684639821</v>
      </c>
      <c r="S136" s="173">
        <v>-0.595130875316634</v>
      </c>
      <c r="T136" s="173">
        <v>-0.61901913875598102</v>
      </c>
      <c r="U136" s="218">
        <v>-0.44044816872234299</v>
      </c>
    </row>
    <row r="137" spans="1:21" x14ac:dyDescent="0.25">
      <c r="A137" s="165">
        <v>43983</v>
      </c>
      <c r="B137" s="209">
        <v>736</v>
      </c>
      <c r="C137" s="171">
        <v>316</v>
      </c>
      <c r="D137" s="171">
        <v>244</v>
      </c>
      <c r="E137" s="171">
        <v>191</v>
      </c>
      <c r="F137" s="210">
        <v>940</v>
      </c>
      <c r="G137" s="171">
        <v>710.6</v>
      </c>
      <c r="H137" s="171">
        <v>613.79999999999995</v>
      </c>
      <c r="I137" s="171">
        <v>361.9</v>
      </c>
      <c r="J137" s="171">
        <v>308</v>
      </c>
      <c r="K137" s="171">
        <v>1241.9000000000001</v>
      </c>
      <c r="L137" s="209">
        <v>25.4</v>
      </c>
      <c r="M137" s="171">
        <v>-297.8</v>
      </c>
      <c r="N137" s="171">
        <v>-117.9</v>
      </c>
      <c r="O137" s="171">
        <v>-117</v>
      </c>
      <c r="P137" s="210">
        <v>-301.89999999999998</v>
      </c>
      <c r="Q137" s="173">
        <v>3.5744441317196701E-2</v>
      </c>
      <c r="R137" s="173">
        <v>-0.485174323884001</v>
      </c>
      <c r="S137" s="173">
        <v>-0.32578060237634698</v>
      </c>
      <c r="T137" s="173">
        <v>-0.37987012987013002</v>
      </c>
      <c r="U137" s="218">
        <v>-0.243095257267091</v>
      </c>
    </row>
    <row r="138" spans="1:21" x14ac:dyDescent="0.25">
      <c r="A138" s="165">
        <v>44013</v>
      </c>
      <c r="B138" s="209">
        <v>752</v>
      </c>
      <c r="C138" s="171">
        <v>404</v>
      </c>
      <c r="D138" s="171">
        <v>309</v>
      </c>
      <c r="E138" s="171">
        <v>137</v>
      </c>
      <c r="F138" s="210">
        <v>1114</v>
      </c>
      <c r="G138" s="171">
        <v>699</v>
      </c>
      <c r="H138" s="171">
        <v>646</v>
      </c>
      <c r="I138" s="171">
        <v>345</v>
      </c>
      <c r="J138" s="171">
        <v>299</v>
      </c>
      <c r="K138" s="171">
        <v>1243</v>
      </c>
      <c r="L138" s="209">
        <v>53</v>
      </c>
      <c r="M138" s="171">
        <v>-242</v>
      </c>
      <c r="N138" s="171">
        <v>-36</v>
      </c>
      <c r="O138" s="171">
        <v>-162</v>
      </c>
      <c r="P138" s="210">
        <v>-129</v>
      </c>
      <c r="Q138" s="173">
        <v>7.5822603719599396E-2</v>
      </c>
      <c r="R138" s="173">
        <v>-0.37461300309597501</v>
      </c>
      <c r="S138" s="173">
        <v>-0.104347826086957</v>
      </c>
      <c r="T138" s="173">
        <v>-0.54180602006689005</v>
      </c>
      <c r="U138" s="218">
        <v>-0.103781174577635</v>
      </c>
    </row>
    <row r="139" spans="1:21" x14ac:dyDescent="0.25">
      <c r="A139" s="165">
        <v>44044</v>
      </c>
      <c r="B139" s="209">
        <v>688</v>
      </c>
      <c r="C139" s="171">
        <v>401</v>
      </c>
      <c r="D139" s="171">
        <v>293</v>
      </c>
      <c r="E139" s="171">
        <v>172</v>
      </c>
      <c r="F139" s="210">
        <v>1135</v>
      </c>
      <c r="G139" s="171">
        <v>625.71428571428601</v>
      </c>
      <c r="H139" s="171">
        <v>505.71428571428601</v>
      </c>
      <c r="I139" s="171">
        <v>302.857142857143</v>
      </c>
      <c r="J139" s="171">
        <v>343.80952380952402</v>
      </c>
      <c r="K139" s="171">
        <v>1100</v>
      </c>
      <c r="L139" s="209">
        <v>62.285714285714299</v>
      </c>
      <c r="M139" s="171">
        <v>-104.71428571428601</v>
      </c>
      <c r="N139" s="171">
        <v>-9.8571428571428292</v>
      </c>
      <c r="O139" s="171">
        <v>-171.80952380952399</v>
      </c>
      <c r="P139" s="210">
        <v>35</v>
      </c>
      <c r="Q139" s="173">
        <v>9.9543378995433904E-2</v>
      </c>
      <c r="R139" s="173">
        <v>-0.20706214689265501</v>
      </c>
      <c r="S139" s="173">
        <v>-3.2547169811320699E-2</v>
      </c>
      <c r="T139" s="173">
        <v>-0.49972299168975098</v>
      </c>
      <c r="U139" s="218">
        <v>3.1818181818181801E-2</v>
      </c>
    </row>
    <row r="140" spans="1:21" x14ac:dyDescent="0.25">
      <c r="A140" s="165">
        <v>44075</v>
      </c>
      <c r="B140" s="209">
        <v>764</v>
      </c>
      <c r="C140" s="171">
        <v>438</v>
      </c>
      <c r="D140" s="171">
        <v>372</v>
      </c>
      <c r="E140" s="171">
        <v>239</v>
      </c>
      <c r="F140" s="210">
        <v>1280</v>
      </c>
      <c r="G140" s="171">
        <v>663.142857142857</v>
      </c>
      <c r="H140" s="171">
        <v>604.47619047619003</v>
      </c>
      <c r="I140" s="171">
        <v>345.71428571428601</v>
      </c>
      <c r="J140" s="171">
        <v>404.38095238095201</v>
      </c>
      <c r="K140" s="171">
        <v>1247.7142857142901</v>
      </c>
      <c r="L140" s="209">
        <v>100.857142857143</v>
      </c>
      <c r="M140" s="171">
        <v>-166.47619047619</v>
      </c>
      <c r="N140" s="171">
        <v>26.285714285714299</v>
      </c>
      <c r="O140" s="171">
        <v>-165.38095238095201</v>
      </c>
      <c r="P140" s="210">
        <v>32.285714285714199</v>
      </c>
      <c r="Q140" s="173">
        <v>0.15208961654459299</v>
      </c>
      <c r="R140" s="173">
        <v>-0.27540570348195997</v>
      </c>
      <c r="S140" s="173">
        <v>7.6033057851239594E-2</v>
      </c>
      <c r="T140" s="173">
        <v>-0.40897315120113098</v>
      </c>
      <c r="U140" s="218">
        <v>2.58758873368445E-2</v>
      </c>
    </row>
    <row r="141" spans="1:21" x14ac:dyDescent="0.25">
      <c r="A141" s="165">
        <v>44105</v>
      </c>
      <c r="B141" s="209">
        <v>671</v>
      </c>
      <c r="C141" s="171">
        <v>487</v>
      </c>
      <c r="D141" s="171">
        <v>401</v>
      </c>
      <c r="E141" s="171">
        <v>315</v>
      </c>
      <c r="F141" s="210">
        <v>1349</v>
      </c>
      <c r="G141" s="171">
        <v>634.17391304347802</v>
      </c>
      <c r="H141" s="171">
        <v>594.95652173913004</v>
      </c>
      <c r="I141" s="171">
        <v>351.04347826087002</v>
      </c>
      <c r="J141" s="171">
        <v>396</v>
      </c>
      <c r="K141" s="171">
        <v>1248.26086956522</v>
      </c>
      <c r="L141" s="209">
        <v>36.826086956521699</v>
      </c>
      <c r="M141" s="171">
        <v>-107.95652173913</v>
      </c>
      <c r="N141" s="171">
        <v>49.956521739130402</v>
      </c>
      <c r="O141" s="171">
        <v>-81</v>
      </c>
      <c r="P141" s="210">
        <v>100.73913043478299</v>
      </c>
      <c r="Q141" s="173">
        <v>5.80693815987934E-2</v>
      </c>
      <c r="R141" s="173">
        <v>-0.18145279158140901</v>
      </c>
      <c r="S141" s="173">
        <v>0.14230864503344101</v>
      </c>
      <c r="T141" s="173">
        <v>-0.204545454545455</v>
      </c>
      <c r="U141" s="218">
        <v>8.0703587600139196E-2</v>
      </c>
    </row>
    <row r="142" spans="1:21" x14ac:dyDescent="0.25">
      <c r="A142" s="165">
        <v>44136</v>
      </c>
      <c r="B142" s="209">
        <v>618</v>
      </c>
      <c r="C142" s="171">
        <v>479</v>
      </c>
      <c r="D142" s="171">
        <v>412</v>
      </c>
      <c r="E142" s="171">
        <v>405</v>
      </c>
      <c r="F142" s="210">
        <v>1219</v>
      </c>
      <c r="G142" s="171">
        <v>617</v>
      </c>
      <c r="H142" s="171">
        <v>578</v>
      </c>
      <c r="I142" s="171">
        <v>364</v>
      </c>
      <c r="J142" s="171">
        <v>411</v>
      </c>
      <c r="K142" s="171">
        <v>1177</v>
      </c>
      <c r="L142" s="209">
        <v>1</v>
      </c>
      <c r="M142" s="171">
        <v>-99</v>
      </c>
      <c r="N142" s="171">
        <v>48</v>
      </c>
      <c r="O142" s="171">
        <v>-6</v>
      </c>
      <c r="P142" s="210">
        <v>42</v>
      </c>
      <c r="Q142" s="173">
        <v>1.6207455429497601E-3</v>
      </c>
      <c r="R142" s="173">
        <v>-0.17128027681660901</v>
      </c>
      <c r="S142" s="173">
        <v>0.13186813186813201</v>
      </c>
      <c r="T142" s="173">
        <v>-1.4598540145985399E-2</v>
      </c>
      <c r="U142" s="218">
        <v>3.56839422259983E-2</v>
      </c>
    </row>
    <row r="143" spans="1:21" x14ac:dyDescent="0.25">
      <c r="A143" s="165">
        <v>44166</v>
      </c>
      <c r="B143" s="209">
        <v>606</v>
      </c>
      <c r="C143" s="171">
        <v>456</v>
      </c>
      <c r="D143" s="171">
        <v>367</v>
      </c>
      <c r="E143" s="171">
        <v>464</v>
      </c>
      <c r="F143" s="210">
        <v>1177</v>
      </c>
      <c r="G143" s="171">
        <v>569.1</v>
      </c>
      <c r="H143" s="171">
        <v>569.1</v>
      </c>
      <c r="I143" s="171">
        <v>328.65</v>
      </c>
      <c r="J143" s="171">
        <v>393.75</v>
      </c>
      <c r="K143" s="171">
        <v>1145.55</v>
      </c>
      <c r="L143" s="209">
        <v>36.9</v>
      </c>
      <c r="M143" s="171">
        <v>-113.1</v>
      </c>
      <c r="N143" s="171">
        <v>38.35</v>
      </c>
      <c r="O143" s="171">
        <v>70.25</v>
      </c>
      <c r="P143" s="210">
        <v>31.45</v>
      </c>
      <c r="Q143" s="173">
        <v>6.4839219820769595E-2</v>
      </c>
      <c r="R143" s="173">
        <v>-0.19873484449130199</v>
      </c>
      <c r="S143" s="173">
        <v>0.116689487296516</v>
      </c>
      <c r="T143" s="173">
        <v>0.178412698412698</v>
      </c>
      <c r="U143" s="218">
        <v>2.7454061367901898E-2</v>
      </c>
    </row>
    <row r="144" spans="1:21" x14ac:dyDescent="0.25">
      <c r="A144" s="165">
        <v>44197</v>
      </c>
      <c r="B144" s="209">
        <v>565</v>
      </c>
      <c r="C144" s="171">
        <v>393</v>
      </c>
      <c r="D144" s="171">
        <v>348</v>
      </c>
      <c r="E144" s="171">
        <v>440</v>
      </c>
      <c r="F144" s="210">
        <v>1187</v>
      </c>
      <c r="G144" s="171">
        <v>631.81818181818198</v>
      </c>
      <c r="H144" s="171">
        <v>495.45454545454498</v>
      </c>
      <c r="I144" s="171">
        <v>317.27272727272702</v>
      </c>
      <c r="J144" s="171">
        <v>231.81818181818201</v>
      </c>
      <c r="K144" s="171">
        <v>968.18181818181802</v>
      </c>
      <c r="L144" s="209">
        <v>-66.818181818181799</v>
      </c>
      <c r="M144" s="171">
        <v>-102.454545454545</v>
      </c>
      <c r="N144" s="171">
        <v>30.727272727272702</v>
      </c>
      <c r="O144" s="171">
        <v>208.18181818181799</v>
      </c>
      <c r="P144" s="210">
        <v>218.81818181818201</v>
      </c>
      <c r="Q144" s="173">
        <v>-0.105755395683453</v>
      </c>
      <c r="R144" s="173">
        <v>-0.206788990825688</v>
      </c>
      <c r="S144" s="173">
        <v>9.6848137535816697E-2</v>
      </c>
      <c r="T144" s="173">
        <v>0.89803921568627498</v>
      </c>
      <c r="U144" s="218">
        <v>0.226009389671362</v>
      </c>
    </row>
    <row r="145" spans="1:21" x14ac:dyDescent="0.25">
      <c r="A145" s="165">
        <v>44228</v>
      </c>
      <c r="B145" s="209">
        <v>633</v>
      </c>
      <c r="C145" s="171">
        <v>418</v>
      </c>
      <c r="D145" s="171">
        <v>331</v>
      </c>
      <c r="E145" s="171">
        <v>489</v>
      </c>
      <c r="F145" s="210">
        <v>1060</v>
      </c>
      <c r="G145" s="171">
        <v>554</v>
      </c>
      <c r="H145" s="171">
        <v>538</v>
      </c>
      <c r="I145" s="171">
        <v>303</v>
      </c>
      <c r="J145" s="171">
        <v>254</v>
      </c>
      <c r="K145" s="171">
        <v>1076</v>
      </c>
      <c r="L145" s="209">
        <v>79</v>
      </c>
      <c r="M145" s="171">
        <v>-120</v>
      </c>
      <c r="N145" s="171">
        <v>28</v>
      </c>
      <c r="O145" s="171">
        <v>235</v>
      </c>
      <c r="P145" s="210">
        <v>-16</v>
      </c>
      <c r="Q145" s="173">
        <v>0.14259927797833899</v>
      </c>
      <c r="R145" s="173">
        <v>-0.22304832713754599</v>
      </c>
      <c r="S145" s="173">
        <v>9.2409240924092403E-2</v>
      </c>
      <c r="T145" s="173">
        <v>0.92519685039370103</v>
      </c>
      <c r="U145" s="218">
        <v>-1.4869888475836399E-2</v>
      </c>
    </row>
    <row r="146" spans="1:21" x14ac:dyDescent="0.25">
      <c r="A146" s="165">
        <v>44256</v>
      </c>
      <c r="B146" s="209">
        <v>712</v>
      </c>
      <c r="C146" s="171">
        <v>483</v>
      </c>
      <c r="D146" s="171">
        <v>428</v>
      </c>
      <c r="E146" s="171">
        <v>582</v>
      </c>
      <c r="F146" s="210">
        <v>1332</v>
      </c>
      <c r="G146" s="171">
        <v>673.57142857142901</v>
      </c>
      <c r="H146" s="171">
        <v>590.33333333333303</v>
      </c>
      <c r="I146" s="171">
        <v>326.38095238095201</v>
      </c>
      <c r="J146" s="171">
        <v>308.857142857143</v>
      </c>
      <c r="K146" s="171">
        <v>1225.57142857143</v>
      </c>
      <c r="L146" s="209">
        <v>38.428571428571303</v>
      </c>
      <c r="M146" s="171">
        <v>-107.333333333333</v>
      </c>
      <c r="N146" s="171">
        <v>101.619047619048</v>
      </c>
      <c r="O146" s="171">
        <v>273.142857142857</v>
      </c>
      <c r="P146" s="210">
        <v>106.428571428571</v>
      </c>
      <c r="Q146" s="173">
        <v>5.7051961823965901E-2</v>
      </c>
      <c r="R146" s="173">
        <v>-0.18181818181818199</v>
      </c>
      <c r="S146" s="173">
        <v>0.31135103589145002</v>
      </c>
      <c r="T146" s="173">
        <v>0.88436632747456001</v>
      </c>
      <c r="U146" s="218">
        <v>8.6839958037067205E-2</v>
      </c>
    </row>
    <row r="147" spans="1:21" x14ac:dyDescent="0.25">
      <c r="A147" s="3" t="s">
        <v>87</v>
      </c>
      <c r="B147" s="209"/>
      <c r="C147" s="171"/>
      <c r="D147" s="171"/>
      <c r="E147" s="171"/>
      <c r="F147" s="210"/>
      <c r="G147" s="171"/>
      <c r="H147" s="171"/>
      <c r="I147" s="171"/>
      <c r="J147" s="171"/>
      <c r="K147" s="171"/>
      <c r="L147" s="209"/>
      <c r="M147" s="171"/>
      <c r="N147" s="171"/>
      <c r="O147" s="171"/>
      <c r="P147" s="210"/>
      <c r="Q147" s="173"/>
      <c r="R147" s="173"/>
      <c r="S147" s="173"/>
      <c r="T147" s="173"/>
      <c r="U147" s="218"/>
    </row>
    <row r="148" spans="1:21" x14ac:dyDescent="0.25">
      <c r="A148" s="165">
        <v>43466</v>
      </c>
      <c r="B148" s="209">
        <v>29</v>
      </c>
      <c r="C148" s="171">
        <v>121</v>
      </c>
      <c r="D148" s="171">
        <v>48</v>
      </c>
      <c r="E148" s="171"/>
      <c r="F148" s="210">
        <v>66</v>
      </c>
      <c r="G148" s="171">
        <v>29</v>
      </c>
      <c r="H148" s="171">
        <v>121</v>
      </c>
      <c r="I148" s="171">
        <v>48</v>
      </c>
      <c r="J148" s="171"/>
      <c r="K148" s="171">
        <v>66</v>
      </c>
      <c r="L148" s="209">
        <v>0</v>
      </c>
      <c r="M148" s="171">
        <v>0</v>
      </c>
      <c r="N148" s="171">
        <v>0</v>
      </c>
      <c r="O148" s="171"/>
      <c r="P148" s="210">
        <v>0</v>
      </c>
      <c r="Q148" s="173">
        <v>0</v>
      </c>
      <c r="R148" s="173">
        <v>0</v>
      </c>
      <c r="S148" s="173">
        <v>0</v>
      </c>
      <c r="T148" s="173"/>
      <c r="U148" s="218">
        <v>0</v>
      </c>
    </row>
    <row r="149" spans="1:21" x14ac:dyDescent="0.25">
      <c r="A149" s="165">
        <v>43497</v>
      </c>
      <c r="B149" s="209">
        <v>32</v>
      </c>
      <c r="C149" s="171">
        <v>100</v>
      </c>
      <c r="D149" s="171">
        <v>36</v>
      </c>
      <c r="E149" s="171"/>
      <c r="F149" s="210">
        <v>60</v>
      </c>
      <c r="G149" s="171">
        <v>32</v>
      </c>
      <c r="H149" s="171">
        <v>100</v>
      </c>
      <c r="I149" s="171">
        <v>36</v>
      </c>
      <c r="J149" s="171"/>
      <c r="K149" s="171">
        <v>60</v>
      </c>
      <c r="L149" s="209">
        <v>0</v>
      </c>
      <c r="M149" s="171">
        <v>0</v>
      </c>
      <c r="N149" s="171">
        <v>0</v>
      </c>
      <c r="O149" s="171"/>
      <c r="P149" s="210">
        <v>0</v>
      </c>
      <c r="Q149" s="173">
        <v>0</v>
      </c>
      <c r="R149" s="173">
        <v>0</v>
      </c>
      <c r="S149" s="173">
        <v>0</v>
      </c>
      <c r="T149" s="173"/>
      <c r="U149" s="218">
        <v>0</v>
      </c>
    </row>
    <row r="150" spans="1:21" x14ac:dyDescent="0.25">
      <c r="A150" s="165">
        <v>43525</v>
      </c>
      <c r="B150" s="209">
        <v>27</v>
      </c>
      <c r="C150" s="171">
        <v>110</v>
      </c>
      <c r="D150" s="171">
        <v>34</v>
      </c>
      <c r="E150" s="171"/>
      <c r="F150" s="210">
        <v>53</v>
      </c>
      <c r="G150" s="171">
        <v>27</v>
      </c>
      <c r="H150" s="171">
        <v>110</v>
      </c>
      <c r="I150" s="171">
        <v>34</v>
      </c>
      <c r="J150" s="171"/>
      <c r="K150" s="171">
        <v>53</v>
      </c>
      <c r="L150" s="209">
        <v>0</v>
      </c>
      <c r="M150" s="171">
        <v>0</v>
      </c>
      <c r="N150" s="171">
        <v>0</v>
      </c>
      <c r="O150" s="171"/>
      <c r="P150" s="210">
        <v>0</v>
      </c>
      <c r="Q150" s="173">
        <v>0</v>
      </c>
      <c r="R150" s="173">
        <v>0</v>
      </c>
      <c r="S150" s="173">
        <v>0</v>
      </c>
      <c r="T150" s="173"/>
      <c r="U150" s="218">
        <v>0</v>
      </c>
    </row>
    <row r="151" spans="1:21" x14ac:dyDescent="0.25">
      <c r="A151" s="165">
        <v>43556</v>
      </c>
      <c r="B151" s="209">
        <v>36</v>
      </c>
      <c r="C151" s="171">
        <v>113</v>
      </c>
      <c r="D151" s="171">
        <v>47</v>
      </c>
      <c r="E151" s="171"/>
      <c r="F151" s="210">
        <v>70</v>
      </c>
      <c r="G151" s="171">
        <v>36</v>
      </c>
      <c r="H151" s="171">
        <v>113</v>
      </c>
      <c r="I151" s="171">
        <v>47</v>
      </c>
      <c r="J151" s="171"/>
      <c r="K151" s="171">
        <v>70</v>
      </c>
      <c r="L151" s="209">
        <v>0</v>
      </c>
      <c r="M151" s="171">
        <v>0</v>
      </c>
      <c r="N151" s="171">
        <v>0</v>
      </c>
      <c r="O151" s="171"/>
      <c r="P151" s="210">
        <v>0</v>
      </c>
      <c r="Q151" s="173">
        <v>0</v>
      </c>
      <c r="R151" s="173">
        <v>0</v>
      </c>
      <c r="S151" s="173">
        <v>0</v>
      </c>
      <c r="T151" s="173"/>
      <c r="U151" s="218">
        <v>0</v>
      </c>
    </row>
    <row r="152" spans="1:21" x14ac:dyDescent="0.25">
      <c r="A152" s="165">
        <v>43586</v>
      </c>
      <c r="B152" s="209">
        <v>21</v>
      </c>
      <c r="C152" s="171">
        <v>117</v>
      </c>
      <c r="D152" s="171">
        <v>42</v>
      </c>
      <c r="E152" s="171"/>
      <c r="F152" s="210">
        <v>81</v>
      </c>
      <c r="G152" s="171">
        <v>21</v>
      </c>
      <c r="H152" s="171">
        <v>117</v>
      </c>
      <c r="I152" s="171">
        <v>42</v>
      </c>
      <c r="J152" s="171"/>
      <c r="K152" s="171">
        <v>81</v>
      </c>
      <c r="L152" s="209">
        <v>0</v>
      </c>
      <c r="M152" s="171">
        <v>0</v>
      </c>
      <c r="N152" s="171">
        <v>0</v>
      </c>
      <c r="O152" s="171"/>
      <c r="P152" s="210">
        <v>0</v>
      </c>
      <c r="Q152" s="173">
        <v>0</v>
      </c>
      <c r="R152" s="173">
        <v>0</v>
      </c>
      <c r="S152" s="173">
        <v>0</v>
      </c>
      <c r="T152" s="173"/>
      <c r="U152" s="218">
        <v>0</v>
      </c>
    </row>
    <row r="153" spans="1:21" x14ac:dyDescent="0.25">
      <c r="A153" s="165">
        <v>43617</v>
      </c>
      <c r="B153" s="209">
        <v>28</v>
      </c>
      <c r="C153" s="171">
        <v>94</v>
      </c>
      <c r="D153" s="171">
        <v>45</v>
      </c>
      <c r="E153" s="171"/>
      <c r="F153" s="210">
        <v>70</v>
      </c>
      <c r="G153" s="171">
        <v>28</v>
      </c>
      <c r="H153" s="171">
        <v>94</v>
      </c>
      <c r="I153" s="171">
        <v>45</v>
      </c>
      <c r="J153" s="171"/>
      <c r="K153" s="171">
        <v>70</v>
      </c>
      <c r="L153" s="209">
        <v>0</v>
      </c>
      <c r="M153" s="171">
        <v>0</v>
      </c>
      <c r="N153" s="171">
        <v>0</v>
      </c>
      <c r="O153" s="171"/>
      <c r="P153" s="210">
        <v>0</v>
      </c>
      <c r="Q153" s="173">
        <v>0</v>
      </c>
      <c r="R153" s="173">
        <v>0</v>
      </c>
      <c r="S153" s="173">
        <v>0</v>
      </c>
      <c r="T153" s="173"/>
      <c r="U153" s="218">
        <v>0</v>
      </c>
    </row>
    <row r="154" spans="1:21" x14ac:dyDescent="0.25">
      <c r="A154" s="165">
        <v>43647</v>
      </c>
      <c r="B154" s="209">
        <v>30</v>
      </c>
      <c r="C154" s="171">
        <v>117</v>
      </c>
      <c r="D154" s="171">
        <v>46</v>
      </c>
      <c r="E154" s="171"/>
      <c r="F154" s="210">
        <v>64</v>
      </c>
      <c r="G154" s="171">
        <v>30</v>
      </c>
      <c r="H154" s="171">
        <v>117</v>
      </c>
      <c r="I154" s="171">
        <v>46</v>
      </c>
      <c r="J154" s="171"/>
      <c r="K154" s="171">
        <v>64</v>
      </c>
      <c r="L154" s="209">
        <v>0</v>
      </c>
      <c r="M154" s="171">
        <v>0</v>
      </c>
      <c r="N154" s="171">
        <v>0</v>
      </c>
      <c r="O154" s="171"/>
      <c r="P154" s="210">
        <v>0</v>
      </c>
      <c r="Q154" s="173">
        <v>0</v>
      </c>
      <c r="R154" s="173">
        <v>0</v>
      </c>
      <c r="S154" s="173">
        <v>0</v>
      </c>
      <c r="T154" s="173"/>
      <c r="U154" s="218">
        <v>0</v>
      </c>
    </row>
    <row r="155" spans="1:21" x14ac:dyDescent="0.25">
      <c r="A155" s="165">
        <v>43678</v>
      </c>
      <c r="B155" s="209">
        <v>29</v>
      </c>
      <c r="C155" s="171">
        <v>102</v>
      </c>
      <c r="D155" s="171">
        <v>42</v>
      </c>
      <c r="E155" s="171"/>
      <c r="F155" s="210">
        <v>74</v>
      </c>
      <c r="G155" s="171">
        <v>29</v>
      </c>
      <c r="H155" s="171">
        <v>102</v>
      </c>
      <c r="I155" s="171">
        <v>42</v>
      </c>
      <c r="J155" s="171"/>
      <c r="K155" s="171">
        <v>74</v>
      </c>
      <c r="L155" s="209">
        <v>0</v>
      </c>
      <c r="M155" s="171">
        <v>0</v>
      </c>
      <c r="N155" s="171">
        <v>0</v>
      </c>
      <c r="O155" s="171"/>
      <c r="P155" s="210">
        <v>0</v>
      </c>
      <c r="Q155" s="173">
        <v>0</v>
      </c>
      <c r="R155" s="173">
        <v>0</v>
      </c>
      <c r="S155" s="173">
        <v>0</v>
      </c>
      <c r="T155" s="173"/>
      <c r="U155" s="218">
        <v>0</v>
      </c>
    </row>
    <row r="156" spans="1:21" x14ac:dyDescent="0.25">
      <c r="A156" s="165">
        <v>43709</v>
      </c>
      <c r="B156" s="209">
        <v>26</v>
      </c>
      <c r="C156" s="171">
        <v>114</v>
      </c>
      <c r="D156" s="171">
        <v>55</v>
      </c>
      <c r="E156" s="171"/>
      <c r="F156" s="210">
        <v>78</v>
      </c>
      <c r="G156" s="171">
        <v>26</v>
      </c>
      <c r="H156" s="171">
        <v>114</v>
      </c>
      <c r="I156" s="171">
        <v>55</v>
      </c>
      <c r="J156" s="171"/>
      <c r="K156" s="171">
        <v>78</v>
      </c>
      <c r="L156" s="209">
        <v>0</v>
      </c>
      <c r="M156" s="171">
        <v>0</v>
      </c>
      <c r="N156" s="171">
        <v>0</v>
      </c>
      <c r="O156" s="171"/>
      <c r="P156" s="210">
        <v>0</v>
      </c>
      <c r="Q156" s="173">
        <v>0</v>
      </c>
      <c r="R156" s="173">
        <v>0</v>
      </c>
      <c r="S156" s="173">
        <v>0</v>
      </c>
      <c r="T156" s="173"/>
      <c r="U156" s="218">
        <v>0</v>
      </c>
    </row>
    <row r="157" spans="1:21" x14ac:dyDescent="0.25">
      <c r="A157" s="165">
        <v>43739</v>
      </c>
      <c r="B157" s="209">
        <v>16</v>
      </c>
      <c r="C157" s="171">
        <v>103</v>
      </c>
      <c r="D157" s="171">
        <v>54</v>
      </c>
      <c r="E157" s="171"/>
      <c r="F157" s="210">
        <v>82</v>
      </c>
      <c r="G157" s="171">
        <v>16</v>
      </c>
      <c r="H157" s="171">
        <v>103</v>
      </c>
      <c r="I157" s="171">
        <v>54</v>
      </c>
      <c r="J157" s="171"/>
      <c r="K157" s="171">
        <v>82</v>
      </c>
      <c r="L157" s="209">
        <v>0</v>
      </c>
      <c r="M157" s="171">
        <v>0</v>
      </c>
      <c r="N157" s="171">
        <v>0</v>
      </c>
      <c r="O157" s="171"/>
      <c r="P157" s="210">
        <v>0</v>
      </c>
      <c r="Q157" s="173">
        <v>0</v>
      </c>
      <c r="R157" s="173">
        <v>0</v>
      </c>
      <c r="S157" s="173">
        <v>0</v>
      </c>
      <c r="T157" s="173"/>
      <c r="U157" s="218">
        <v>0</v>
      </c>
    </row>
    <row r="158" spans="1:21" x14ac:dyDescent="0.25">
      <c r="A158" s="165">
        <v>43770</v>
      </c>
      <c r="B158" s="209">
        <v>28</v>
      </c>
      <c r="C158" s="171">
        <v>113</v>
      </c>
      <c r="D158" s="171">
        <v>40</v>
      </c>
      <c r="E158" s="171"/>
      <c r="F158" s="210">
        <v>79</v>
      </c>
      <c r="G158" s="171">
        <v>28</v>
      </c>
      <c r="H158" s="171">
        <v>113</v>
      </c>
      <c r="I158" s="171">
        <v>40</v>
      </c>
      <c r="J158" s="171"/>
      <c r="K158" s="171">
        <v>79</v>
      </c>
      <c r="L158" s="209">
        <v>0</v>
      </c>
      <c r="M158" s="171">
        <v>0</v>
      </c>
      <c r="N158" s="171">
        <v>0</v>
      </c>
      <c r="O158" s="171"/>
      <c r="P158" s="210">
        <v>0</v>
      </c>
      <c r="Q158" s="173">
        <v>0</v>
      </c>
      <c r="R158" s="173">
        <v>0</v>
      </c>
      <c r="S158" s="173">
        <v>0</v>
      </c>
      <c r="T158" s="173"/>
      <c r="U158" s="218">
        <v>0</v>
      </c>
    </row>
    <row r="159" spans="1:21" x14ac:dyDescent="0.25">
      <c r="A159" s="165">
        <v>43800</v>
      </c>
      <c r="B159" s="209">
        <v>12</v>
      </c>
      <c r="C159" s="171">
        <v>99</v>
      </c>
      <c r="D159" s="171">
        <v>41</v>
      </c>
      <c r="E159" s="171"/>
      <c r="F159" s="210">
        <v>61</v>
      </c>
      <c r="G159" s="171">
        <v>12</v>
      </c>
      <c r="H159" s="171">
        <v>99</v>
      </c>
      <c r="I159" s="171">
        <v>41</v>
      </c>
      <c r="J159" s="171"/>
      <c r="K159" s="171">
        <v>61</v>
      </c>
      <c r="L159" s="209">
        <v>0</v>
      </c>
      <c r="M159" s="171">
        <v>0</v>
      </c>
      <c r="N159" s="171">
        <v>0</v>
      </c>
      <c r="O159" s="171"/>
      <c r="P159" s="210">
        <v>0</v>
      </c>
      <c r="Q159" s="173">
        <v>0</v>
      </c>
      <c r="R159" s="173">
        <v>0</v>
      </c>
      <c r="S159" s="173">
        <v>0</v>
      </c>
      <c r="T159" s="173"/>
      <c r="U159" s="218">
        <v>0</v>
      </c>
    </row>
    <row r="160" spans="1:21" x14ac:dyDescent="0.25">
      <c r="A160" s="165">
        <v>43831</v>
      </c>
      <c r="B160" s="209">
        <v>36</v>
      </c>
      <c r="C160" s="171">
        <v>106</v>
      </c>
      <c r="D160" s="171">
        <v>40</v>
      </c>
      <c r="E160" s="171"/>
      <c r="F160" s="210">
        <v>77</v>
      </c>
      <c r="G160" s="171">
        <v>29</v>
      </c>
      <c r="H160" s="171">
        <v>121</v>
      </c>
      <c r="I160" s="171">
        <v>48</v>
      </c>
      <c r="J160" s="171"/>
      <c r="K160" s="171">
        <v>66</v>
      </c>
      <c r="L160" s="209">
        <v>7</v>
      </c>
      <c r="M160" s="171">
        <v>-15</v>
      </c>
      <c r="N160" s="171">
        <v>-8</v>
      </c>
      <c r="O160" s="171"/>
      <c r="P160" s="210">
        <v>11</v>
      </c>
      <c r="Q160" s="173">
        <v>0.24137931034482801</v>
      </c>
      <c r="R160" s="173">
        <v>-0.12396694214876</v>
      </c>
      <c r="S160" s="173">
        <v>-0.16666666666666699</v>
      </c>
      <c r="T160" s="173"/>
      <c r="U160" s="218">
        <v>0.16666666666666699</v>
      </c>
    </row>
    <row r="161" spans="1:21" x14ac:dyDescent="0.25">
      <c r="A161" s="165">
        <v>43862</v>
      </c>
      <c r="B161" s="209">
        <v>25</v>
      </c>
      <c r="C161" s="171">
        <v>115</v>
      </c>
      <c r="D161" s="171">
        <v>43</v>
      </c>
      <c r="E161" s="171"/>
      <c r="F161" s="210">
        <v>82</v>
      </c>
      <c r="G161" s="171">
        <v>32</v>
      </c>
      <c r="H161" s="171">
        <v>100</v>
      </c>
      <c r="I161" s="171">
        <v>36</v>
      </c>
      <c r="J161" s="171"/>
      <c r="K161" s="171">
        <v>60</v>
      </c>
      <c r="L161" s="209">
        <v>-7</v>
      </c>
      <c r="M161" s="171">
        <v>15</v>
      </c>
      <c r="N161" s="171">
        <v>7</v>
      </c>
      <c r="O161" s="171"/>
      <c r="P161" s="210">
        <v>22</v>
      </c>
      <c r="Q161" s="173">
        <v>-0.21875</v>
      </c>
      <c r="R161" s="173">
        <v>0.15</v>
      </c>
      <c r="S161" s="173">
        <v>0.194444444444444</v>
      </c>
      <c r="T161" s="173"/>
      <c r="U161" s="218">
        <v>0.36666666666666697</v>
      </c>
    </row>
    <row r="162" spans="1:21" x14ac:dyDescent="0.25">
      <c r="A162" s="165">
        <v>43891</v>
      </c>
      <c r="B162" s="209">
        <v>26</v>
      </c>
      <c r="C162" s="171">
        <v>105</v>
      </c>
      <c r="D162" s="171">
        <v>47</v>
      </c>
      <c r="E162" s="171"/>
      <c r="F162" s="210">
        <v>75</v>
      </c>
      <c r="G162" s="171">
        <v>28.285714285714299</v>
      </c>
      <c r="H162" s="171">
        <v>115.238095238095</v>
      </c>
      <c r="I162" s="171">
        <v>35.619047619047599</v>
      </c>
      <c r="J162" s="171"/>
      <c r="K162" s="171">
        <v>55.523809523809497</v>
      </c>
      <c r="L162" s="209">
        <v>-2.28571428571429</v>
      </c>
      <c r="M162" s="171">
        <v>-10.2380952380952</v>
      </c>
      <c r="N162" s="171">
        <v>11.380952380952399</v>
      </c>
      <c r="O162" s="171"/>
      <c r="P162" s="210">
        <v>19.476190476190499</v>
      </c>
      <c r="Q162" s="173">
        <v>-8.0808080808080898E-2</v>
      </c>
      <c r="R162" s="173">
        <v>-8.8842975206611594E-2</v>
      </c>
      <c r="S162" s="173">
        <v>0.31951871657754</v>
      </c>
      <c r="T162" s="173"/>
      <c r="U162" s="218">
        <v>0.35077186963979401</v>
      </c>
    </row>
    <row r="163" spans="1:21" x14ac:dyDescent="0.25">
      <c r="A163" s="165">
        <v>43922</v>
      </c>
      <c r="B163" s="209">
        <v>15</v>
      </c>
      <c r="C163" s="171">
        <v>53</v>
      </c>
      <c r="D163" s="171">
        <v>24</v>
      </c>
      <c r="E163" s="171"/>
      <c r="F163" s="210">
        <v>64</v>
      </c>
      <c r="G163" s="171">
        <v>36</v>
      </c>
      <c r="H163" s="171">
        <v>113</v>
      </c>
      <c r="I163" s="171">
        <v>47</v>
      </c>
      <c r="J163" s="171"/>
      <c r="K163" s="171">
        <v>70</v>
      </c>
      <c r="L163" s="209">
        <v>-21</v>
      </c>
      <c r="M163" s="171">
        <v>-60</v>
      </c>
      <c r="N163" s="171">
        <v>-23</v>
      </c>
      <c r="O163" s="171"/>
      <c r="P163" s="210">
        <v>-6</v>
      </c>
      <c r="Q163" s="173">
        <v>-0.58333333333333304</v>
      </c>
      <c r="R163" s="173">
        <v>-0.53097345132743401</v>
      </c>
      <c r="S163" s="173">
        <v>-0.48936170212766</v>
      </c>
      <c r="T163" s="173"/>
      <c r="U163" s="218">
        <v>-8.5714285714285701E-2</v>
      </c>
    </row>
    <row r="164" spans="1:21" x14ac:dyDescent="0.25">
      <c r="A164" s="165">
        <v>43952</v>
      </c>
      <c r="B164" s="209">
        <v>18</v>
      </c>
      <c r="C164" s="171">
        <v>47</v>
      </c>
      <c r="D164" s="171">
        <v>16</v>
      </c>
      <c r="E164" s="171"/>
      <c r="F164" s="210">
        <v>49</v>
      </c>
      <c r="G164" s="171">
        <v>19</v>
      </c>
      <c r="H164" s="171">
        <v>105.857142857143</v>
      </c>
      <c r="I164" s="171">
        <v>38</v>
      </c>
      <c r="J164" s="171"/>
      <c r="K164" s="171">
        <v>73.285714285714306</v>
      </c>
      <c r="L164" s="209">
        <v>-1</v>
      </c>
      <c r="M164" s="171">
        <v>-58.857142857142897</v>
      </c>
      <c r="N164" s="171">
        <v>-22</v>
      </c>
      <c r="O164" s="171"/>
      <c r="P164" s="210">
        <v>-24.285714285714299</v>
      </c>
      <c r="Q164" s="173">
        <v>-5.2631578947368397E-2</v>
      </c>
      <c r="R164" s="173">
        <v>-0.55600539811066096</v>
      </c>
      <c r="S164" s="173">
        <v>-0.57894736842105299</v>
      </c>
      <c r="T164" s="173"/>
      <c r="U164" s="218">
        <v>-0.331384015594542</v>
      </c>
    </row>
    <row r="165" spans="1:21" x14ac:dyDescent="0.25">
      <c r="A165" s="165">
        <v>43983</v>
      </c>
      <c r="B165" s="209">
        <v>19</v>
      </c>
      <c r="C165" s="171">
        <v>64</v>
      </c>
      <c r="D165" s="171">
        <v>36</v>
      </c>
      <c r="E165" s="171"/>
      <c r="F165" s="210">
        <v>50</v>
      </c>
      <c r="G165" s="171">
        <v>30.8</v>
      </c>
      <c r="H165" s="171">
        <v>103.4</v>
      </c>
      <c r="I165" s="171">
        <v>49.5</v>
      </c>
      <c r="J165" s="171"/>
      <c r="K165" s="171">
        <v>77</v>
      </c>
      <c r="L165" s="209">
        <v>-11.8</v>
      </c>
      <c r="M165" s="171">
        <v>-39.4</v>
      </c>
      <c r="N165" s="171">
        <v>-13.5</v>
      </c>
      <c r="O165" s="171"/>
      <c r="P165" s="210">
        <v>-27</v>
      </c>
      <c r="Q165" s="173">
        <v>-0.38311688311688302</v>
      </c>
      <c r="R165" s="173">
        <v>-0.38104448742746599</v>
      </c>
      <c r="S165" s="173">
        <v>-0.27272727272727298</v>
      </c>
      <c r="T165" s="173"/>
      <c r="U165" s="218">
        <v>-0.35064935064935099</v>
      </c>
    </row>
    <row r="166" spans="1:21" x14ac:dyDescent="0.25">
      <c r="A166" s="165">
        <v>44013</v>
      </c>
      <c r="B166" s="209">
        <v>28</v>
      </c>
      <c r="C166" s="171">
        <v>90</v>
      </c>
      <c r="D166" s="171">
        <v>46</v>
      </c>
      <c r="E166" s="171"/>
      <c r="F166" s="210">
        <v>58</v>
      </c>
      <c r="G166" s="171">
        <v>30</v>
      </c>
      <c r="H166" s="171">
        <v>117</v>
      </c>
      <c r="I166" s="171">
        <v>46</v>
      </c>
      <c r="J166" s="171"/>
      <c r="K166" s="171">
        <v>64</v>
      </c>
      <c r="L166" s="209">
        <v>-2</v>
      </c>
      <c r="M166" s="171">
        <v>-27</v>
      </c>
      <c r="N166" s="171">
        <v>0</v>
      </c>
      <c r="O166" s="171"/>
      <c r="P166" s="210">
        <v>-6</v>
      </c>
      <c r="Q166" s="173">
        <v>-6.6666666666666693E-2</v>
      </c>
      <c r="R166" s="173">
        <v>-0.230769230769231</v>
      </c>
      <c r="S166" s="173">
        <v>0</v>
      </c>
      <c r="T166" s="173"/>
      <c r="U166" s="218">
        <v>-9.375E-2</v>
      </c>
    </row>
    <row r="167" spans="1:21" x14ac:dyDescent="0.25">
      <c r="A167" s="165">
        <v>44044</v>
      </c>
      <c r="B167" s="209">
        <v>29</v>
      </c>
      <c r="C167" s="171">
        <v>69</v>
      </c>
      <c r="D167" s="171">
        <v>32</v>
      </c>
      <c r="E167" s="171"/>
      <c r="F167" s="210">
        <v>69</v>
      </c>
      <c r="G167" s="171">
        <v>27.619047619047599</v>
      </c>
      <c r="H167" s="171">
        <v>97.142857142857096</v>
      </c>
      <c r="I167" s="171">
        <v>40</v>
      </c>
      <c r="J167" s="171"/>
      <c r="K167" s="171">
        <v>70.476190476190496</v>
      </c>
      <c r="L167" s="209">
        <v>1.38095238095238</v>
      </c>
      <c r="M167" s="171">
        <v>-28.1428571428571</v>
      </c>
      <c r="N167" s="171">
        <v>-8</v>
      </c>
      <c r="O167" s="171"/>
      <c r="P167" s="210">
        <v>-1.4761904761904701</v>
      </c>
      <c r="Q167" s="173">
        <v>5.00000000000001E-2</v>
      </c>
      <c r="R167" s="173">
        <v>-0.28970588235294098</v>
      </c>
      <c r="S167" s="173">
        <v>-0.2</v>
      </c>
      <c r="T167" s="173"/>
      <c r="U167" s="218">
        <v>-2.0945945945945801E-2</v>
      </c>
    </row>
    <row r="168" spans="1:21" x14ac:dyDescent="0.25">
      <c r="A168" s="165">
        <v>44075</v>
      </c>
      <c r="B168" s="209">
        <v>18</v>
      </c>
      <c r="C168" s="171">
        <v>91</v>
      </c>
      <c r="D168" s="171">
        <v>54</v>
      </c>
      <c r="E168" s="171"/>
      <c r="F168" s="210">
        <v>74</v>
      </c>
      <c r="G168" s="171">
        <v>27.238095238095202</v>
      </c>
      <c r="H168" s="171">
        <v>119.428571428571</v>
      </c>
      <c r="I168" s="171">
        <v>57.619047619047599</v>
      </c>
      <c r="J168" s="171"/>
      <c r="K168" s="171">
        <v>81.714285714285694</v>
      </c>
      <c r="L168" s="209">
        <v>-9.2380952380952408</v>
      </c>
      <c r="M168" s="171">
        <v>-28.428571428571399</v>
      </c>
      <c r="N168" s="171">
        <v>-3.61904761904762</v>
      </c>
      <c r="O168" s="171"/>
      <c r="P168" s="210">
        <v>-7.7142857142857197</v>
      </c>
      <c r="Q168" s="173">
        <v>-0.339160839160839</v>
      </c>
      <c r="R168" s="173">
        <v>-0.23803827751196199</v>
      </c>
      <c r="S168" s="173">
        <v>-6.2809917355371905E-2</v>
      </c>
      <c r="T168" s="173"/>
      <c r="U168" s="218">
        <v>-9.4405594405594498E-2</v>
      </c>
    </row>
    <row r="169" spans="1:21" x14ac:dyDescent="0.25">
      <c r="A169" s="165">
        <v>44105</v>
      </c>
      <c r="B169" s="209">
        <v>28</v>
      </c>
      <c r="C169" s="171">
        <v>83</v>
      </c>
      <c r="D169" s="171">
        <v>76</v>
      </c>
      <c r="E169" s="171"/>
      <c r="F169" s="210">
        <v>81</v>
      </c>
      <c r="G169" s="171">
        <v>15.304347826087</v>
      </c>
      <c r="H169" s="171">
        <v>98.521739130434796</v>
      </c>
      <c r="I169" s="171">
        <v>51.652173913043498</v>
      </c>
      <c r="J169" s="171"/>
      <c r="K169" s="171">
        <v>78.434782608695699</v>
      </c>
      <c r="L169" s="209">
        <v>12.695652173913</v>
      </c>
      <c r="M169" s="171">
        <v>-15.521739130434799</v>
      </c>
      <c r="N169" s="171">
        <v>24.347826086956498</v>
      </c>
      <c r="O169" s="171"/>
      <c r="P169" s="210">
        <v>2.5652173913043401</v>
      </c>
      <c r="Q169" s="173">
        <v>0.82954545454545403</v>
      </c>
      <c r="R169" s="173">
        <v>-0.15754633715798799</v>
      </c>
      <c r="S169" s="173">
        <v>0.47138047138047101</v>
      </c>
      <c r="T169" s="173"/>
      <c r="U169" s="218">
        <v>3.2705099778270498E-2</v>
      </c>
    </row>
    <row r="170" spans="1:21" x14ac:dyDescent="0.25">
      <c r="A170" s="165">
        <v>44136</v>
      </c>
      <c r="B170" s="209">
        <v>19</v>
      </c>
      <c r="C170" s="171">
        <v>121</v>
      </c>
      <c r="D170" s="171">
        <v>68</v>
      </c>
      <c r="E170" s="171"/>
      <c r="F170" s="210">
        <v>64</v>
      </c>
      <c r="G170" s="171">
        <v>28</v>
      </c>
      <c r="H170" s="171">
        <v>113</v>
      </c>
      <c r="I170" s="171">
        <v>40</v>
      </c>
      <c r="J170" s="171"/>
      <c r="K170" s="171">
        <v>79</v>
      </c>
      <c r="L170" s="209">
        <v>-9</v>
      </c>
      <c r="M170" s="171">
        <v>8</v>
      </c>
      <c r="N170" s="171">
        <v>28</v>
      </c>
      <c r="O170" s="171"/>
      <c r="P170" s="210">
        <v>-15</v>
      </c>
      <c r="Q170" s="173">
        <v>-0.32142857142857101</v>
      </c>
      <c r="R170" s="173">
        <v>7.0796460176991094E-2</v>
      </c>
      <c r="S170" s="173">
        <v>0.7</v>
      </c>
      <c r="T170" s="173"/>
      <c r="U170" s="218">
        <v>-0.189873417721519</v>
      </c>
    </row>
    <row r="171" spans="1:21" x14ac:dyDescent="0.25">
      <c r="A171" s="165">
        <v>44166</v>
      </c>
      <c r="B171" s="209">
        <v>21</v>
      </c>
      <c r="C171" s="171">
        <v>105</v>
      </c>
      <c r="D171" s="171">
        <v>53</v>
      </c>
      <c r="E171" s="171"/>
      <c r="F171" s="210">
        <v>89</v>
      </c>
      <c r="G171" s="171">
        <v>12.6</v>
      </c>
      <c r="H171" s="171">
        <v>103.95</v>
      </c>
      <c r="I171" s="171">
        <v>43.05</v>
      </c>
      <c r="J171" s="171"/>
      <c r="K171" s="171">
        <v>64.05</v>
      </c>
      <c r="L171" s="209">
        <v>8.4</v>
      </c>
      <c r="M171" s="171">
        <v>1.05</v>
      </c>
      <c r="N171" s="171">
        <v>9.9499999999999993</v>
      </c>
      <c r="O171" s="171"/>
      <c r="P171" s="210">
        <v>24.95</v>
      </c>
      <c r="Q171" s="173">
        <v>0.66666666666666696</v>
      </c>
      <c r="R171" s="173">
        <v>1.01010101010101E-2</v>
      </c>
      <c r="S171" s="173">
        <v>0.23112659698025501</v>
      </c>
      <c r="T171" s="173"/>
      <c r="U171" s="218">
        <v>0.389539422326308</v>
      </c>
    </row>
    <row r="172" spans="1:21" x14ac:dyDescent="0.25">
      <c r="A172" s="165">
        <v>44197</v>
      </c>
      <c r="B172" s="209">
        <v>16</v>
      </c>
      <c r="C172" s="171">
        <v>81</v>
      </c>
      <c r="D172" s="171">
        <v>56</v>
      </c>
      <c r="E172" s="171"/>
      <c r="F172" s="210">
        <v>75</v>
      </c>
      <c r="G172" s="171">
        <v>26.363636363636399</v>
      </c>
      <c r="H172" s="171">
        <v>110</v>
      </c>
      <c r="I172" s="171">
        <v>43.636363636363598</v>
      </c>
      <c r="J172" s="171"/>
      <c r="K172" s="171">
        <v>60</v>
      </c>
      <c r="L172" s="209">
        <v>-10.363636363636401</v>
      </c>
      <c r="M172" s="171">
        <v>-29</v>
      </c>
      <c r="N172" s="171">
        <v>12.363636363636401</v>
      </c>
      <c r="O172" s="171"/>
      <c r="P172" s="210">
        <v>15</v>
      </c>
      <c r="Q172" s="173">
        <v>-0.39310344827586202</v>
      </c>
      <c r="R172" s="173">
        <v>-0.263636363636364</v>
      </c>
      <c r="S172" s="173">
        <v>0.28333333333333299</v>
      </c>
      <c r="T172" s="173"/>
      <c r="U172" s="218">
        <v>0.25</v>
      </c>
    </row>
    <row r="173" spans="1:21" x14ac:dyDescent="0.25">
      <c r="A173" s="165">
        <v>44228</v>
      </c>
      <c r="B173" s="209">
        <v>28</v>
      </c>
      <c r="C173" s="171">
        <v>79</v>
      </c>
      <c r="D173" s="171">
        <v>48</v>
      </c>
      <c r="E173" s="171"/>
      <c r="F173" s="210">
        <v>73</v>
      </c>
      <c r="G173" s="171">
        <v>32</v>
      </c>
      <c r="H173" s="171">
        <v>100</v>
      </c>
      <c r="I173" s="171">
        <v>36</v>
      </c>
      <c r="J173" s="171"/>
      <c r="K173" s="171">
        <v>60</v>
      </c>
      <c r="L173" s="209">
        <v>-4</v>
      </c>
      <c r="M173" s="171">
        <v>-21</v>
      </c>
      <c r="N173" s="171">
        <v>12</v>
      </c>
      <c r="O173" s="171"/>
      <c r="P173" s="210">
        <v>13</v>
      </c>
      <c r="Q173" s="173">
        <v>-0.125</v>
      </c>
      <c r="R173" s="173">
        <v>-0.21</v>
      </c>
      <c r="S173" s="173">
        <v>0.33333333333333298</v>
      </c>
      <c r="T173" s="173"/>
      <c r="U173" s="218">
        <v>0.21666666666666701</v>
      </c>
    </row>
    <row r="174" spans="1:21" x14ac:dyDescent="0.25">
      <c r="A174" s="165">
        <v>44256</v>
      </c>
      <c r="B174" s="209">
        <v>23</v>
      </c>
      <c r="C174" s="171">
        <v>101</v>
      </c>
      <c r="D174" s="171">
        <v>71</v>
      </c>
      <c r="E174" s="171"/>
      <c r="F174" s="210">
        <v>97</v>
      </c>
      <c r="G174" s="171">
        <v>29.571428571428601</v>
      </c>
      <c r="H174" s="171">
        <v>120.47619047619</v>
      </c>
      <c r="I174" s="171">
        <v>37.238095238095198</v>
      </c>
      <c r="J174" s="171"/>
      <c r="K174" s="171">
        <v>58.047619047619101</v>
      </c>
      <c r="L174" s="209">
        <v>-6.5714285714285703</v>
      </c>
      <c r="M174" s="171">
        <v>-19.476190476190499</v>
      </c>
      <c r="N174" s="171">
        <v>33.761904761904802</v>
      </c>
      <c r="O174" s="171"/>
      <c r="P174" s="210">
        <v>38.952380952380899</v>
      </c>
      <c r="Q174" s="173">
        <v>-0.22222222222222199</v>
      </c>
      <c r="R174" s="173">
        <v>-0.16166007905138299</v>
      </c>
      <c r="S174" s="173">
        <v>0.906649616368286</v>
      </c>
      <c r="T174" s="173"/>
      <c r="U174" s="218">
        <v>0.67104183757178004</v>
      </c>
    </row>
    <row r="175" spans="1:21" x14ac:dyDescent="0.25">
      <c r="A175" s="3" t="s">
        <v>88</v>
      </c>
      <c r="B175" s="209"/>
      <c r="C175" s="171"/>
      <c r="D175" s="171"/>
      <c r="E175" s="171"/>
      <c r="F175" s="210"/>
      <c r="G175" s="171"/>
      <c r="H175" s="171"/>
      <c r="I175" s="171"/>
      <c r="J175" s="171"/>
      <c r="K175" s="171"/>
      <c r="L175" s="209"/>
      <c r="M175" s="171"/>
      <c r="N175" s="171"/>
      <c r="O175" s="171"/>
      <c r="P175" s="210"/>
      <c r="Q175" s="173"/>
      <c r="R175" s="173"/>
      <c r="S175" s="173"/>
      <c r="T175" s="173"/>
      <c r="U175" s="218"/>
    </row>
    <row r="176" spans="1:21" x14ac:dyDescent="0.25">
      <c r="A176" s="165">
        <v>43466</v>
      </c>
      <c r="B176" s="209">
        <v>246</v>
      </c>
      <c r="C176" s="171">
        <v>290</v>
      </c>
      <c r="D176" s="171">
        <v>165</v>
      </c>
      <c r="E176" s="171">
        <v>65</v>
      </c>
      <c r="F176" s="210">
        <v>679</v>
      </c>
      <c r="G176" s="171">
        <v>246</v>
      </c>
      <c r="H176" s="171">
        <v>290</v>
      </c>
      <c r="I176" s="171">
        <v>165</v>
      </c>
      <c r="J176" s="171">
        <v>65</v>
      </c>
      <c r="K176" s="171">
        <v>679</v>
      </c>
      <c r="L176" s="209">
        <v>0</v>
      </c>
      <c r="M176" s="171">
        <v>0</v>
      </c>
      <c r="N176" s="171">
        <v>0</v>
      </c>
      <c r="O176" s="171">
        <v>0</v>
      </c>
      <c r="P176" s="210">
        <v>0</v>
      </c>
      <c r="Q176" s="173">
        <v>0</v>
      </c>
      <c r="R176" s="173">
        <v>0</v>
      </c>
      <c r="S176" s="173">
        <v>0</v>
      </c>
      <c r="T176" s="173">
        <v>0</v>
      </c>
      <c r="U176" s="218">
        <v>0</v>
      </c>
    </row>
    <row r="177" spans="1:21" x14ac:dyDescent="0.25">
      <c r="A177" s="165">
        <v>43497</v>
      </c>
      <c r="B177" s="209">
        <v>210</v>
      </c>
      <c r="C177" s="171">
        <v>299</v>
      </c>
      <c r="D177" s="171">
        <v>128</v>
      </c>
      <c r="E177" s="171">
        <v>64</v>
      </c>
      <c r="F177" s="210">
        <v>648</v>
      </c>
      <c r="G177" s="171">
        <v>210</v>
      </c>
      <c r="H177" s="171">
        <v>299</v>
      </c>
      <c r="I177" s="171">
        <v>128</v>
      </c>
      <c r="J177" s="171">
        <v>64</v>
      </c>
      <c r="K177" s="171">
        <v>648</v>
      </c>
      <c r="L177" s="209">
        <v>0</v>
      </c>
      <c r="M177" s="171">
        <v>0</v>
      </c>
      <c r="N177" s="171">
        <v>0</v>
      </c>
      <c r="O177" s="171">
        <v>0</v>
      </c>
      <c r="P177" s="210">
        <v>0</v>
      </c>
      <c r="Q177" s="173">
        <v>0</v>
      </c>
      <c r="R177" s="173">
        <v>0</v>
      </c>
      <c r="S177" s="173">
        <v>0</v>
      </c>
      <c r="T177" s="173">
        <v>0</v>
      </c>
      <c r="U177" s="218">
        <v>0</v>
      </c>
    </row>
    <row r="178" spans="1:21" x14ac:dyDescent="0.25">
      <c r="A178" s="165">
        <v>43525</v>
      </c>
      <c r="B178" s="209">
        <v>244</v>
      </c>
      <c r="C178" s="171">
        <v>304</v>
      </c>
      <c r="D178" s="171">
        <v>162</v>
      </c>
      <c r="E178" s="171">
        <v>70</v>
      </c>
      <c r="F178" s="210">
        <v>649</v>
      </c>
      <c r="G178" s="171">
        <v>244</v>
      </c>
      <c r="H178" s="171">
        <v>304</v>
      </c>
      <c r="I178" s="171">
        <v>162</v>
      </c>
      <c r="J178" s="171">
        <v>70</v>
      </c>
      <c r="K178" s="171">
        <v>649</v>
      </c>
      <c r="L178" s="209">
        <v>0</v>
      </c>
      <c r="M178" s="171">
        <v>0</v>
      </c>
      <c r="N178" s="171">
        <v>0</v>
      </c>
      <c r="O178" s="171">
        <v>0</v>
      </c>
      <c r="P178" s="210">
        <v>0</v>
      </c>
      <c r="Q178" s="173">
        <v>0</v>
      </c>
      <c r="R178" s="173">
        <v>0</v>
      </c>
      <c r="S178" s="173">
        <v>0</v>
      </c>
      <c r="T178" s="173">
        <v>0</v>
      </c>
      <c r="U178" s="218">
        <v>0</v>
      </c>
    </row>
    <row r="179" spans="1:21" x14ac:dyDescent="0.25">
      <c r="A179" s="165">
        <v>43556</v>
      </c>
      <c r="B179" s="209">
        <v>231</v>
      </c>
      <c r="C179" s="171">
        <v>351</v>
      </c>
      <c r="D179" s="171">
        <v>164</v>
      </c>
      <c r="E179" s="171">
        <v>91</v>
      </c>
      <c r="F179" s="210">
        <v>656</v>
      </c>
      <c r="G179" s="171">
        <v>231</v>
      </c>
      <c r="H179" s="171">
        <v>351</v>
      </c>
      <c r="I179" s="171">
        <v>164</v>
      </c>
      <c r="J179" s="171">
        <v>91</v>
      </c>
      <c r="K179" s="171">
        <v>656</v>
      </c>
      <c r="L179" s="209">
        <v>0</v>
      </c>
      <c r="M179" s="171">
        <v>0</v>
      </c>
      <c r="N179" s="171">
        <v>0</v>
      </c>
      <c r="O179" s="171">
        <v>0</v>
      </c>
      <c r="P179" s="210">
        <v>0</v>
      </c>
      <c r="Q179" s="173">
        <v>0</v>
      </c>
      <c r="R179" s="173">
        <v>0</v>
      </c>
      <c r="S179" s="173">
        <v>0</v>
      </c>
      <c r="T179" s="173">
        <v>0</v>
      </c>
      <c r="U179" s="218">
        <v>0</v>
      </c>
    </row>
    <row r="180" spans="1:21" x14ac:dyDescent="0.25">
      <c r="A180" s="165">
        <v>43586</v>
      </c>
      <c r="B180" s="209">
        <v>240</v>
      </c>
      <c r="C180" s="171">
        <v>313</v>
      </c>
      <c r="D180" s="171">
        <v>161</v>
      </c>
      <c r="E180" s="171">
        <v>95</v>
      </c>
      <c r="F180" s="210">
        <v>698</v>
      </c>
      <c r="G180" s="171">
        <v>240</v>
      </c>
      <c r="H180" s="171">
        <v>313</v>
      </c>
      <c r="I180" s="171">
        <v>161</v>
      </c>
      <c r="J180" s="171">
        <v>95</v>
      </c>
      <c r="K180" s="171">
        <v>698</v>
      </c>
      <c r="L180" s="209">
        <v>0</v>
      </c>
      <c r="M180" s="171">
        <v>0</v>
      </c>
      <c r="N180" s="171">
        <v>0</v>
      </c>
      <c r="O180" s="171">
        <v>0</v>
      </c>
      <c r="P180" s="210">
        <v>0</v>
      </c>
      <c r="Q180" s="173">
        <v>0</v>
      </c>
      <c r="R180" s="173">
        <v>0</v>
      </c>
      <c r="S180" s="173">
        <v>0</v>
      </c>
      <c r="T180" s="173">
        <v>0</v>
      </c>
      <c r="U180" s="218">
        <v>0</v>
      </c>
    </row>
    <row r="181" spans="1:21" x14ac:dyDescent="0.25">
      <c r="A181" s="165">
        <v>43617</v>
      </c>
      <c r="B181" s="209">
        <v>241</v>
      </c>
      <c r="C181" s="171">
        <v>315</v>
      </c>
      <c r="D181" s="171">
        <v>134</v>
      </c>
      <c r="E181" s="171">
        <v>68</v>
      </c>
      <c r="F181" s="210">
        <v>635</v>
      </c>
      <c r="G181" s="171">
        <v>241</v>
      </c>
      <c r="H181" s="171">
        <v>315</v>
      </c>
      <c r="I181" s="171">
        <v>134</v>
      </c>
      <c r="J181" s="171">
        <v>68</v>
      </c>
      <c r="K181" s="171">
        <v>635</v>
      </c>
      <c r="L181" s="209">
        <v>0</v>
      </c>
      <c r="M181" s="171">
        <v>0</v>
      </c>
      <c r="N181" s="171">
        <v>0</v>
      </c>
      <c r="O181" s="171">
        <v>0</v>
      </c>
      <c r="P181" s="210">
        <v>0</v>
      </c>
      <c r="Q181" s="173">
        <v>0</v>
      </c>
      <c r="R181" s="173">
        <v>0</v>
      </c>
      <c r="S181" s="173">
        <v>0</v>
      </c>
      <c r="T181" s="173">
        <v>0</v>
      </c>
      <c r="U181" s="218">
        <v>0</v>
      </c>
    </row>
    <row r="182" spans="1:21" x14ac:dyDescent="0.25">
      <c r="A182" s="165">
        <v>43647</v>
      </c>
      <c r="B182" s="209">
        <v>264</v>
      </c>
      <c r="C182" s="171">
        <v>301</v>
      </c>
      <c r="D182" s="171">
        <v>166</v>
      </c>
      <c r="E182" s="171">
        <v>71</v>
      </c>
      <c r="F182" s="210">
        <v>697</v>
      </c>
      <c r="G182" s="171">
        <v>264</v>
      </c>
      <c r="H182" s="171">
        <v>301</v>
      </c>
      <c r="I182" s="171">
        <v>166</v>
      </c>
      <c r="J182" s="171">
        <v>71</v>
      </c>
      <c r="K182" s="171">
        <v>697</v>
      </c>
      <c r="L182" s="209">
        <v>0</v>
      </c>
      <c r="M182" s="171">
        <v>0</v>
      </c>
      <c r="N182" s="171">
        <v>0</v>
      </c>
      <c r="O182" s="171">
        <v>0</v>
      </c>
      <c r="P182" s="210">
        <v>0</v>
      </c>
      <c r="Q182" s="173">
        <v>0</v>
      </c>
      <c r="R182" s="173">
        <v>0</v>
      </c>
      <c r="S182" s="173">
        <v>0</v>
      </c>
      <c r="T182" s="173">
        <v>0</v>
      </c>
      <c r="U182" s="218">
        <v>0</v>
      </c>
    </row>
    <row r="183" spans="1:21" x14ac:dyDescent="0.25">
      <c r="A183" s="165">
        <v>43678</v>
      </c>
      <c r="B183" s="209">
        <v>237</v>
      </c>
      <c r="C183" s="171">
        <v>316</v>
      </c>
      <c r="D183" s="171">
        <v>161</v>
      </c>
      <c r="E183" s="171">
        <v>73</v>
      </c>
      <c r="F183" s="210">
        <v>628</v>
      </c>
      <c r="G183" s="171">
        <v>237</v>
      </c>
      <c r="H183" s="171">
        <v>316</v>
      </c>
      <c r="I183" s="171">
        <v>161</v>
      </c>
      <c r="J183" s="171">
        <v>73</v>
      </c>
      <c r="K183" s="171">
        <v>628</v>
      </c>
      <c r="L183" s="209">
        <v>0</v>
      </c>
      <c r="M183" s="171">
        <v>0</v>
      </c>
      <c r="N183" s="171">
        <v>0</v>
      </c>
      <c r="O183" s="171">
        <v>0</v>
      </c>
      <c r="P183" s="210">
        <v>0</v>
      </c>
      <c r="Q183" s="173">
        <v>0</v>
      </c>
      <c r="R183" s="173">
        <v>0</v>
      </c>
      <c r="S183" s="173">
        <v>0</v>
      </c>
      <c r="T183" s="173">
        <v>0</v>
      </c>
      <c r="U183" s="218">
        <v>0</v>
      </c>
    </row>
    <row r="184" spans="1:21" x14ac:dyDescent="0.25">
      <c r="A184" s="165">
        <v>43709</v>
      </c>
      <c r="B184" s="209">
        <v>220</v>
      </c>
      <c r="C184" s="171">
        <v>303</v>
      </c>
      <c r="D184" s="171">
        <v>153</v>
      </c>
      <c r="E184" s="171">
        <v>68</v>
      </c>
      <c r="F184" s="210">
        <v>645</v>
      </c>
      <c r="G184" s="171">
        <v>220</v>
      </c>
      <c r="H184" s="171">
        <v>303</v>
      </c>
      <c r="I184" s="171">
        <v>153</v>
      </c>
      <c r="J184" s="171">
        <v>68</v>
      </c>
      <c r="K184" s="171">
        <v>645</v>
      </c>
      <c r="L184" s="209">
        <v>0</v>
      </c>
      <c r="M184" s="171">
        <v>0</v>
      </c>
      <c r="N184" s="171">
        <v>0</v>
      </c>
      <c r="O184" s="171">
        <v>0</v>
      </c>
      <c r="P184" s="210">
        <v>0</v>
      </c>
      <c r="Q184" s="173">
        <v>0</v>
      </c>
      <c r="R184" s="173">
        <v>0</v>
      </c>
      <c r="S184" s="173">
        <v>0</v>
      </c>
      <c r="T184" s="173">
        <v>0</v>
      </c>
      <c r="U184" s="218">
        <v>0</v>
      </c>
    </row>
    <row r="185" spans="1:21" x14ac:dyDescent="0.25">
      <c r="A185" s="165">
        <v>43739</v>
      </c>
      <c r="B185" s="209">
        <v>219</v>
      </c>
      <c r="C185" s="171">
        <v>335</v>
      </c>
      <c r="D185" s="171">
        <v>177</v>
      </c>
      <c r="E185" s="171">
        <v>58</v>
      </c>
      <c r="F185" s="210">
        <v>697</v>
      </c>
      <c r="G185" s="171">
        <v>219</v>
      </c>
      <c r="H185" s="171">
        <v>335</v>
      </c>
      <c r="I185" s="171">
        <v>177</v>
      </c>
      <c r="J185" s="171">
        <v>58</v>
      </c>
      <c r="K185" s="171">
        <v>697</v>
      </c>
      <c r="L185" s="209">
        <v>0</v>
      </c>
      <c r="M185" s="171">
        <v>0</v>
      </c>
      <c r="N185" s="171">
        <v>0</v>
      </c>
      <c r="O185" s="171">
        <v>0</v>
      </c>
      <c r="P185" s="210">
        <v>0</v>
      </c>
      <c r="Q185" s="173">
        <v>0</v>
      </c>
      <c r="R185" s="173">
        <v>0</v>
      </c>
      <c r="S185" s="173">
        <v>0</v>
      </c>
      <c r="T185" s="173">
        <v>0</v>
      </c>
      <c r="U185" s="218">
        <v>0</v>
      </c>
    </row>
    <row r="186" spans="1:21" x14ac:dyDescent="0.25">
      <c r="A186" s="165">
        <v>43770</v>
      </c>
      <c r="B186" s="209">
        <v>195</v>
      </c>
      <c r="C186" s="171">
        <v>297</v>
      </c>
      <c r="D186" s="171">
        <v>141</v>
      </c>
      <c r="E186" s="171">
        <v>68</v>
      </c>
      <c r="F186" s="210">
        <v>645</v>
      </c>
      <c r="G186" s="171">
        <v>195</v>
      </c>
      <c r="H186" s="171">
        <v>297</v>
      </c>
      <c r="I186" s="171">
        <v>141</v>
      </c>
      <c r="J186" s="171">
        <v>68</v>
      </c>
      <c r="K186" s="171">
        <v>645</v>
      </c>
      <c r="L186" s="209">
        <v>0</v>
      </c>
      <c r="M186" s="171">
        <v>0</v>
      </c>
      <c r="N186" s="171">
        <v>0</v>
      </c>
      <c r="O186" s="171">
        <v>0</v>
      </c>
      <c r="P186" s="210">
        <v>0</v>
      </c>
      <c r="Q186" s="173">
        <v>0</v>
      </c>
      <c r="R186" s="173">
        <v>0</v>
      </c>
      <c r="S186" s="173">
        <v>0</v>
      </c>
      <c r="T186" s="173">
        <v>0</v>
      </c>
      <c r="U186" s="218">
        <v>0</v>
      </c>
    </row>
    <row r="187" spans="1:21" x14ac:dyDescent="0.25">
      <c r="A187" s="165">
        <v>43800</v>
      </c>
      <c r="B187" s="209">
        <v>216</v>
      </c>
      <c r="C187" s="171">
        <v>305</v>
      </c>
      <c r="D187" s="171">
        <v>140</v>
      </c>
      <c r="E187" s="171">
        <v>62</v>
      </c>
      <c r="F187" s="210">
        <v>584</v>
      </c>
      <c r="G187" s="171">
        <v>216</v>
      </c>
      <c r="H187" s="171">
        <v>305</v>
      </c>
      <c r="I187" s="171">
        <v>140</v>
      </c>
      <c r="J187" s="171">
        <v>62</v>
      </c>
      <c r="K187" s="171">
        <v>584</v>
      </c>
      <c r="L187" s="209">
        <v>0</v>
      </c>
      <c r="M187" s="171">
        <v>0</v>
      </c>
      <c r="N187" s="171">
        <v>0</v>
      </c>
      <c r="O187" s="171">
        <v>0</v>
      </c>
      <c r="P187" s="210">
        <v>0</v>
      </c>
      <c r="Q187" s="173">
        <v>0</v>
      </c>
      <c r="R187" s="173">
        <v>0</v>
      </c>
      <c r="S187" s="173">
        <v>0</v>
      </c>
      <c r="T187" s="173">
        <v>0</v>
      </c>
      <c r="U187" s="218">
        <v>0</v>
      </c>
    </row>
    <row r="188" spans="1:21" x14ac:dyDescent="0.25">
      <c r="A188" s="165">
        <v>43831</v>
      </c>
      <c r="B188" s="209">
        <v>242</v>
      </c>
      <c r="C188" s="171">
        <v>314</v>
      </c>
      <c r="D188" s="171">
        <v>185</v>
      </c>
      <c r="E188" s="171">
        <v>69</v>
      </c>
      <c r="F188" s="210">
        <v>639</v>
      </c>
      <c r="G188" s="171">
        <v>246</v>
      </c>
      <c r="H188" s="171">
        <v>290</v>
      </c>
      <c r="I188" s="171">
        <v>165</v>
      </c>
      <c r="J188" s="171">
        <v>65</v>
      </c>
      <c r="K188" s="171">
        <v>679</v>
      </c>
      <c r="L188" s="209">
        <v>-4</v>
      </c>
      <c r="M188" s="171">
        <v>24</v>
      </c>
      <c r="N188" s="171">
        <v>20</v>
      </c>
      <c r="O188" s="171">
        <v>4</v>
      </c>
      <c r="P188" s="210">
        <v>-40</v>
      </c>
      <c r="Q188" s="173">
        <v>-1.6260162601626001E-2</v>
      </c>
      <c r="R188" s="173">
        <v>8.2758620689655199E-2</v>
      </c>
      <c r="S188" s="173">
        <v>0.12121212121212099</v>
      </c>
      <c r="T188" s="173">
        <v>6.15384615384615E-2</v>
      </c>
      <c r="U188" s="218">
        <v>-5.89101620029455E-2</v>
      </c>
    </row>
    <row r="189" spans="1:21" x14ac:dyDescent="0.25">
      <c r="A189" s="165">
        <v>43862</v>
      </c>
      <c r="B189" s="209">
        <v>210</v>
      </c>
      <c r="C189" s="171">
        <v>316</v>
      </c>
      <c r="D189" s="171">
        <v>132</v>
      </c>
      <c r="E189" s="171">
        <v>47</v>
      </c>
      <c r="F189" s="210">
        <v>647</v>
      </c>
      <c r="G189" s="171">
        <v>210</v>
      </c>
      <c r="H189" s="171">
        <v>299</v>
      </c>
      <c r="I189" s="171">
        <v>128</v>
      </c>
      <c r="J189" s="171">
        <v>64</v>
      </c>
      <c r="K189" s="171">
        <v>648</v>
      </c>
      <c r="L189" s="209">
        <v>0</v>
      </c>
      <c r="M189" s="171">
        <v>17</v>
      </c>
      <c r="N189" s="171">
        <v>4</v>
      </c>
      <c r="O189" s="171">
        <v>-17</v>
      </c>
      <c r="P189" s="210">
        <v>-1</v>
      </c>
      <c r="Q189" s="173">
        <v>0</v>
      </c>
      <c r="R189" s="173">
        <v>5.6856187290969903E-2</v>
      </c>
      <c r="S189" s="173">
        <v>3.125E-2</v>
      </c>
      <c r="T189" s="173">
        <v>-0.265625</v>
      </c>
      <c r="U189" s="218">
        <v>-1.54320987654321E-3</v>
      </c>
    </row>
    <row r="190" spans="1:21" x14ac:dyDescent="0.25">
      <c r="A190" s="165">
        <v>43891</v>
      </c>
      <c r="B190" s="209">
        <v>217</v>
      </c>
      <c r="C190" s="171">
        <v>327</v>
      </c>
      <c r="D190" s="171">
        <v>144</v>
      </c>
      <c r="E190" s="171">
        <v>57</v>
      </c>
      <c r="F190" s="210">
        <v>652</v>
      </c>
      <c r="G190" s="171">
        <v>255.61904761904799</v>
      </c>
      <c r="H190" s="171">
        <v>318.47619047619003</v>
      </c>
      <c r="I190" s="171">
        <v>169.71428571428601</v>
      </c>
      <c r="J190" s="171">
        <v>73.3333333333333</v>
      </c>
      <c r="K190" s="171">
        <v>679.90476190476204</v>
      </c>
      <c r="L190" s="209">
        <v>-38.619047619047599</v>
      </c>
      <c r="M190" s="171">
        <v>8.5238095238095202</v>
      </c>
      <c r="N190" s="171">
        <v>-25.714285714285701</v>
      </c>
      <c r="O190" s="171">
        <v>-16.3333333333333</v>
      </c>
      <c r="P190" s="210">
        <v>-27.904761904761902</v>
      </c>
      <c r="Q190" s="173">
        <v>-0.151080476900149</v>
      </c>
      <c r="R190" s="173">
        <v>2.6764354066985602E-2</v>
      </c>
      <c r="S190" s="173">
        <v>-0.15151515151515199</v>
      </c>
      <c r="T190" s="173">
        <v>-0.222727272727273</v>
      </c>
      <c r="U190" s="218">
        <v>-4.1042162767894699E-2</v>
      </c>
    </row>
    <row r="191" spans="1:21" x14ac:dyDescent="0.25">
      <c r="A191" s="165">
        <v>43922</v>
      </c>
      <c r="B191" s="209">
        <v>174</v>
      </c>
      <c r="C191" s="171">
        <v>216</v>
      </c>
      <c r="D191" s="171">
        <v>125</v>
      </c>
      <c r="E191" s="171">
        <v>98</v>
      </c>
      <c r="F191" s="210">
        <v>558</v>
      </c>
      <c r="G191" s="171">
        <v>231</v>
      </c>
      <c r="H191" s="171">
        <v>351</v>
      </c>
      <c r="I191" s="171">
        <v>164</v>
      </c>
      <c r="J191" s="171">
        <v>91</v>
      </c>
      <c r="K191" s="171">
        <v>656</v>
      </c>
      <c r="L191" s="209">
        <v>-57</v>
      </c>
      <c r="M191" s="171">
        <v>-135</v>
      </c>
      <c r="N191" s="171">
        <v>-39</v>
      </c>
      <c r="O191" s="171">
        <v>7</v>
      </c>
      <c r="P191" s="210">
        <v>-98</v>
      </c>
      <c r="Q191" s="173">
        <v>-0.246753246753247</v>
      </c>
      <c r="R191" s="173">
        <v>-0.38461538461538503</v>
      </c>
      <c r="S191" s="173">
        <v>-0.23780487804878001</v>
      </c>
      <c r="T191" s="173">
        <v>7.69230769230769E-2</v>
      </c>
      <c r="U191" s="218">
        <v>-0.14939024390243899</v>
      </c>
    </row>
    <row r="192" spans="1:21" x14ac:dyDescent="0.25">
      <c r="A192" s="165">
        <v>43952</v>
      </c>
      <c r="B192" s="209">
        <v>187</v>
      </c>
      <c r="C192" s="171">
        <v>150</v>
      </c>
      <c r="D192" s="171">
        <v>116</v>
      </c>
      <c r="E192" s="171">
        <v>50</v>
      </c>
      <c r="F192" s="210">
        <v>501</v>
      </c>
      <c r="G192" s="171">
        <v>217.142857142857</v>
      </c>
      <c r="H192" s="171">
        <v>283.19047619047598</v>
      </c>
      <c r="I192" s="171">
        <v>145.666666666667</v>
      </c>
      <c r="J192" s="171">
        <v>85.952380952380906</v>
      </c>
      <c r="K192" s="171">
        <v>631.52380952380997</v>
      </c>
      <c r="L192" s="209">
        <v>-30.1428571428571</v>
      </c>
      <c r="M192" s="171">
        <v>-133.19047619047601</v>
      </c>
      <c r="N192" s="171">
        <v>-29.6666666666667</v>
      </c>
      <c r="O192" s="171">
        <v>-35.952380952380899</v>
      </c>
      <c r="P192" s="210">
        <v>-130.52380952381</v>
      </c>
      <c r="Q192" s="173">
        <v>-0.138815789473684</v>
      </c>
      <c r="R192" s="173">
        <v>-0.47032117033798598</v>
      </c>
      <c r="S192" s="173">
        <v>-0.20366132723112099</v>
      </c>
      <c r="T192" s="173">
        <v>-0.41828254847645402</v>
      </c>
      <c r="U192" s="218">
        <v>-0.20668074196953701</v>
      </c>
    </row>
    <row r="193" spans="1:21" x14ac:dyDescent="0.25">
      <c r="A193" s="165">
        <v>43983</v>
      </c>
      <c r="B193" s="209">
        <v>230</v>
      </c>
      <c r="C193" s="171">
        <v>194</v>
      </c>
      <c r="D193" s="171">
        <v>117</v>
      </c>
      <c r="E193" s="171">
        <v>23</v>
      </c>
      <c r="F193" s="210">
        <v>578</v>
      </c>
      <c r="G193" s="171">
        <v>265.10000000000002</v>
      </c>
      <c r="H193" s="171">
        <v>346.5</v>
      </c>
      <c r="I193" s="171">
        <v>147.4</v>
      </c>
      <c r="J193" s="171">
        <v>74.8</v>
      </c>
      <c r="K193" s="171">
        <v>698.5</v>
      </c>
      <c r="L193" s="209">
        <v>-35.1</v>
      </c>
      <c r="M193" s="171">
        <v>-152.5</v>
      </c>
      <c r="N193" s="171">
        <v>-30.4</v>
      </c>
      <c r="O193" s="171">
        <v>-51.8</v>
      </c>
      <c r="P193" s="210">
        <v>-120.5</v>
      </c>
      <c r="Q193" s="173">
        <v>-0.132402866842701</v>
      </c>
      <c r="R193" s="173">
        <v>-0.44011544011544002</v>
      </c>
      <c r="S193" s="173">
        <v>-0.206241519674356</v>
      </c>
      <c r="T193" s="173">
        <v>-0.69251336898395699</v>
      </c>
      <c r="U193" s="218">
        <v>-0.17251252684323601</v>
      </c>
    </row>
    <row r="194" spans="1:21" x14ac:dyDescent="0.25">
      <c r="A194" s="165">
        <v>44013</v>
      </c>
      <c r="B194" s="209">
        <v>264</v>
      </c>
      <c r="C194" s="171">
        <v>244</v>
      </c>
      <c r="D194" s="171">
        <v>165</v>
      </c>
      <c r="E194" s="171">
        <v>43</v>
      </c>
      <c r="F194" s="210">
        <v>644</v>
      </c>
      <c r="G194" s="171">
        <v>264</v>
      </c>
      <c r="H194" s="171">
        <v>301</v>
      </c>
      <c r="I194" s="171">
        <v>166</v>
      </c>
      <c r="J194" s="171">
        <v>71</v>
      </c>
      <c r="K194" s="171">
        <v>697</v>
      </c>
      <c r="L194" s="209">
        <v>0</v>
      </c>
      <c r="M194" s="171">
        <v>-57</v>
      </c>
      <c r="N194" s="171">
        <v>-1</v>
      </c>
      <c r="O194" s="171">
        <v>-28</v>
      </c>
      <c r="P194" s="210">
        <v>-53</v>
      </c>
      <c r="Q194" s="173">
        <v>0</v>
      </c>
      <c r="R194" s="173">
        <v>-0.18936877076412001</v>
      </c>
      <c r="S194" s="173">
        <v>-6.0240963855421699E-3</v>
      </c>
      <c r="T194" s="173">
        <v>-0.39436619718309901</v>
      </c>
      <c r="U194" s="218">
        <v>-7.60401721664275E-2</v>
      </c>
    </row>
    <row r="195" spans="1:21" x14ac:dyDescent="0.25">
      <c r="A195" s="165">
        <v>44044</v>
      </c>
      <c r="B195" s="209">
        <v>233</v>
      </c>
      <c r="C195" s="171">
        <v>242</v>
      </c>
      <c r="D195" s="171">
        <v>126</v>
      </c>
      <c r="E195" s="171">
        <v>30</v>
      </c>
      <c r="F195" s="210">
        <v>579</v>
      </c>
      <c r="G195" s="171">
        <v>225.71428571428601</v>
      </c>
      <c r="H195" s="171">
        <v>300.95238095238102</v>
      </c>
      <c r="I195" s="171">
        <v>153.333333333333</v>
      </c>
      <c r="J195" s="171">
        <v>69.523809523809504</v>
      </c>
      <c r="K195" s="171">
        <v>598.09523809523796</v>
      </c>
      <c r="L195" s="209">
        <v>7.2857142857143096</v>
      </c>
      <c r="M195" s="171">
        <v>-58.952380952380999</v>
      </c>
      <c r="N195" s="171">
        <v>-27.3333333333333</v>
      </c>
      <c r="O195" s="171">
        <v>-39.523809523809497</v>
      </c>
      <c r="P195" s="210">
        <v>-19.095238095238098</v>
      </c>
      <c r="Q195" s="173">
        <v>3.2278481012658303E-2</v>
      </c>
      <c r="R195" s="173">
        <v>-0.19588607594936699</v>
      </c>
      <c r="S195" s="173">
        <v>-0.178260869565217</v>
      </c>
      <c r="T195" s="173">
        <v>-0.568493150684931</v>
      </c>
      <c r="U195" s="218">
        <v>-3.1926751592356702E-2</v>
      </c>
    </row>
    <row r="196" spans="1:21" x14ac:dyDescent="0.25">
      <c r="A196" s="165">
        <v>44075</v>
      </c>
      <c r="B196" s="209">
        <v>215</v>
      </c>
      <c r="C196" s="171">
        <v>271</v>
      </c>
      <c r="D196" s="171">
        <v>185</v>
      </c>
      <c r="E196" s="171">
        <v>67</v>
      </c>
      <c r="F196" s="210">
        <v>664</v>
      </c>
      <c r="G196" s="171">
        <v>230.47619047619</v>
      </c>
      <c r="H196" s="171">
        <v>317.42857142857099</v>
      </c>
      <c r="I196" s="171">
        <v>160.28571428571399</v>
      </c>
      <c r="J196" s="171">
        <v>71.238095238095198</v>
      </c>
      <c r="K196" s="171">
        <v>675.71428571428601</v>
      </c>
      <c r="L196" s="209">
        <v>-15.476190476190499</v>
      </c>
      <c r="M196" s="171">
        <v>-46.428571428571402</v>
      </c>
      <c r="N196" s="171">
        <v>24.714285714285701</v>
      </c>
      <c r="O196" s="171">
        <v>-4.2380952380952399</v>
      </c>
      <c r="P196" s="210">
        <v>-11.714285714285801</v>
      </c>
      <c r="Q196" s="173">
        <v>-6.7148760330578497E-2</v>
      </c>
      <c r="R196" s="173">
        <v>-0.14626462646264601</v>
      </c>
      <c r="S196" s="173">
        <v>0.15418894830659499</v>
      </c>
      <c r="T196" s="173">
        <v>-5.9491978609625698E-2</v>
      </c>
      <c r="U196" s="218">
        <v>-1.73361522198732E-2</v>
      </c>
    </row>
    <row r="197" spans="1:21" x14ac:dyDescent="0.25">
      <c r="A197" s="165">
        <v>44105</v>
      </c>
      <c r="B197" s="209">
        <v>243</v>
      </c>
      <c r="C197" s="171">
        <v>318</v>
      </c>
      <c r="D197" s="171">
        <v>196</v>
      </c>
      <c r="E197" s="171">
        <v>59</v>
      </c>
      <c r="F197" s="210">
        <v>752</v>
      </c>
      <c r="G197" s="171">
        <v>209.47826086956499</v>
      </c>
      <c r="H197" s="171">
        <v>320.43478260869603</v>
      </c>
      <c r="I197" s="171">
        <v>169.304347826087</v>
      </c>
      <c r="J197" s="171">
        <v>55.478260869565197</v>
      </c>
      <c r="K197" s="171">
        <v>666.695652173913</v>
      </c>
      <c r="L197" s="209">
        <v>33.521739130434803</v>
      </c>
      <c r="M197" s="171">
        <v>-2.4347826086956799</v>
      </c>
      <c r="N197" s="171">
        <v>26.695652173913</v>
      </c>
      <c r="O197" s="171">
        <v>3.52173913043478</v>
      </c>
      <c r="P197" s="210">
        <v>85.304347826086897</v>
      </c>
      <c r="Q197" s="173">
        <v>0.16002490660024901</v>
      </c>
      <c r="R197" s="173">
        <v>-7.5983717774763503E-3</v>
      </c>
      <c r="S197" s="173">
        <v>0.157678479712378</v>
      </c>
      <c r="T197" s="173">
        <v>6.3479623824451395E-2</v>
      </c>
      <c r="U197" s="218">
        <v>0.12795095865397099</v>
      </c>
    </row>
    <row r="198" spans="1:21" x14ac:dyDescent="0.25">
      <c r="A198" s="165">
        <v>44136</v>
      </c>
      <c r="B198" s="209">
        <v>227</v>
      </c>
      <c r="C198" s="171">
        <v>265</v>
      </c>
      <c r="D198" s="171">
        <v>189</v>
      </c>
      <c r="E198" s="171">
        <v>68</v>
      </c>
      <c r="F198" s="210">
        <v>642</v>
      </c>
      <c r="G198" s="171">
        <v>195</v>
      </c>
      <c r="H198" s="171">
        <v>297</v>
      </c>
      <c r="I198" s="171">
        <v>141</v>
      </c>
      <c r="J198" s="171">
        <v>68</v>
      </c>
      <c r="K198" s="171">
        <v>645</v>
      </c>
      <c r="L198" s="209">
        <v>32</v>
      </c>
      <c r="M198" s="171">
        <v>-32</v>
      </c>
      <c r="N198" s="171">
        <v>48</v>
      </c>
      <c r="O198" s="171">
        <v>0</v>
      </c>
      <c r="P198" s="210">
        <v>-3</v>
      </c>
      <c r="Q198" s="173">
        <v>0.16410256410256399</v>
      </c>
      <c r="R198" s="173">
        <v>-0.107744107744108</v>
      </c>
      <c r="S198" s="173">
        <v>0.340425531914894</v>
      </c>
      <c r="T198" s="173">
        <v>0</v>
      </c>
      <c r="U198" s="218">
        <v>-4.65116279069767E-3</v>
      </c>
    </row>
    <row r="199" spans="1:21" x14ac:dyDescent="0.25">
      <c r="A199" s="165">
        <v>44166</v>
      </c>
      <c r="B199" s="209">
        <v>212</v>
      </c>
      <c r="C199" s="171">
        <v>292</v>
      </c>
      <c r="D199" s="171">
        <v>188</v>
      </c>
      <c r="E199" s="171">
        <v>76</v>
      </c>
      <c r="F199" s="210">
        <v>634</v>
      </c>
      <c r="G199" s="171">
        <v>226.8</v>
      </c>
      <c r="H199" s="171">
        <v>320.25</v>
      </c>
      <c r="I199" s="171">
        <v>147</v>
      </c>
      <c r="J199" s="171">
        <v>65.099999999999994</v>
      </c>
      <c r="K199" s="171">
        <v>613.20000000000005</v>
      </c>
      <c r="L199" s="209">
        <v>-14.8</v>
      </c>
      <c r="M199" s="171">
        <v>-28.25</v>
      </c>
      <c r="N199" s="171">
        <v>41</v>
      </c>
      <c r="O199" s="171">
        <v>10.9</v>
      </c>
      <c r="P199" s="210">
        <v>20.8</v>
      </c>
      <c r="Q199" s="173">
        <v>-6.5255731922398599E-2</v>
      </c>
      <c r="R199" s="173">
        <v>-8.8212334113973501E-2</v>
      </c>
      <c r="S199" s="173">
        <v>0.27891156462584998</v>
      </c>
      <c r="T199" s="173">
        <v>0.16743471582181199</v>
      </c>
      <c r="U199" s="218">
        <v>3.3920417482061198E-2</v>
      </c>
    </row>
    <row r="200" spans="1:21" x14ac:dyDescent="0.25">
      <c r="A200" s="165">
        <v>44197</v>
      </c>
      <c r="B200" s="209">
        <v>226</v>
      </c>
      <c r="C200" s="171">
        <v>277</v>
      </c>
      <c r="D200" s="171">
        <v>164</v>
      </c>
      <c r="E200" s="171">
        <v>62</v>
      </c>
      <c r="F200" s="210">
        <v>650</v>
      </c>
      <c r="G200" s="171">
        <v>223.636363636364</v>
      </c>
      <c r="H200" s="171">
        <v>263.63636363636402</v>
      </c>
      <c r="I200" s="171">
        <v>150</v>
      </c>
      <c r="J200" s="171">
        <v>59.090909090909101</v>
      </c>
      <c r="K200" s="171">
        <v>617.27272727272702</v>
      </c>
      <c r="L200" s="209">
        <v>2.36363636363637</v>
      </c>
      <c r="M200" s="171">
        <v>13.363636363636401</v>
      </c>
      <c r="N200" s="171">
        <v>14</v>
      </c>
      <c r="O200" s="171">
        <v>2.9090909090909101</v>
      </c>
      <c r="P200" s="210">
        <v>32.727272727272698</v>
      </c>
      <c r="Q200" s="173">
        <v>1.0569105691057E-2</v>
      </c>
      <c r="R200" s="173">
        <v>5.0689655172413799E-2</v>
      </c>
      <c r="S200" s="173">
        <v>9.3333333333333296E-2</v>
      </c>
      <c r="T200" s="173">
        <v>4.92307692307693E-2</v>
      </c>
      <c r="U200" s="218">
        <v>5.3019145802650998E-2</v>
      </c>
    </row>
    <row r="201" spans="1:21" x14ac:dyDescent="0.25">
      <c r="A201" s="165">
        <v>44228</v>
      </c>
      <c r="B201" s="209">
        <v>183</v>
      </c>
      <c r="C201" s="171">
        <v>276</v>
      </c>
      <c r="D201" s="171">
        <v>178</v>
      </c>
      <c r="E201" s="171">
        <v>87</v>
      </c>
      <c r="F201" s="210">
        <v>614</v>
      </c>
      <c r="G201" s="171">
        <v>210</v>
      </c>
      <c r="H201" s="171">
        <v>299</v>
      </c>
      <c r="I201" s="171">
        <v>128</v>
      </c>
      <c r="J201" s="171">
        <v>64</v>
      </c>
      <c r="K201" s="171">
        <v>648</v>
      </c>
      <c r="L201" s="209">
        <v>-27</v>
      </c>
      <c r="M201" s="171">
        <v>-23</v>
      </c>
      <c r="N201" s="171">
        <v>50</v>
      </c>
      <c r="O201" s="171">
        <v>23</v>
      </c>
      <c r="P201" s="210">
        <v>-34</v>
      </c>
      <c r="Q201" s="173">
        <v>-0.128571428571429</v>
      </c>
      <c r="R201" s="173">
        <v>-7.69230769230769E-2</v>
      </c>
      <c r="S201" s="173">
        <v>0.390625</v>
      </c>
      <c r="T201" s="173">
        <v>0.359375</v>
      </c>
      <c r="U201" s="218">
        <v>-5.2469135802469098E-2</v>
      </c>
    </row>
    <row r="202" spans="1:21" x14ac:dyDescent="0.25">
      <c r="A202" s="165">
        <v>44256</v>
      </c>
      <c r="B202" s="209">
        <v>249</v>
      </c>
      <c r="C202" s="171">
        <v>320</v>
      </c>
      <c r="D202" s="171">
        <v>198</v>
      </c>
      <c r="E202" s="171">
        <v>83</v>
      </c>
      <c r="F202" s="210">
        <v>702</v>
      </c>
      <c r="G202" s="171">
        <v>267.23809523809501</v>
      </c>
      <c r="H202" s="171">
        <v>332.95238095238102</v>
      </c>
      <c r="I202" s="171">
        <v>177.42857142857099</v>
      </c>
      <c r="J202" s="171">
        <v>76.6666666666667</v>
      </c>
      <c r="K202" s="171">
        <v>710.80952380952397</v>
      </c>
      <c r="L202" s="209">
        <v>-18.238095238095202</v>
      </c>
      <c r="M202" s="171">
        <v>-12.952380952381001</v>
      </c>
      <c r="N202" s="171">
        <v>20.571428571428601</v>
      </c>
      <c r="O202" s="171">
        <v>6.3333333333333304</v>
      </c>
      <c r="P202" s="210">
        <v>-8.8095238095238493</v>
      </c>
      <c r="Q202" s="173">
        <v>-6.8246614397719202E-2</v>
      </c>
      <c r="R202" s="173">
        <v>-3.8901601830663601E-2</v>
      </c>
      <c r="S202" s="173">
        <v>0.115942028985507</v>
      </c>
      <c r="T202" s="173">
        <v>8.2608695652173894E-2</v>
      </c>
      <c r="U202" s="218">
        <v>-1.2393649092249E-2</v>
      </c>
    </row>
    <row r="203" spans="1:21" x14ac:dyDescent="0.25">
      <c r="A203" s="3" t="s">
        <v>89</v>
      </c>
      <c r="B203" s="209"/>
      <c r="C203" s="171"/>
      <c r="D203" s="171"/>
      <c r="E203" s="171"/>
      <c r="F203" s="210"/>
      <c r="G203" s="171"/>
      <c r="H203" s="171"/>
      <c r="I203" s="171"/>
      <c r="J203" s="171"/>
      <c r="K203" s="171"/>
      <c r="L203" s="209"/>
      <c r="M203" s="171"/>
      <c r="N203" s="171"/>
      <c r="O203" s="171"/>
      <c r="P203" s="210"/>
      <c r="Q203" s="173"/>
      <c r="R203" s="173"/>
      <c r="S203" s="173"/>
      <c r="T203" s="173"/>
      <c r="U203" s="218"/>
    </row>
    <row r="204" spans="1:21" x14ac:dyDescent="0.25">
      <c r="A204" s="165">
        <v>43466</v>
      </c>
      <c r="B204" s="209">
        <v>586</v>
      </c>
      <c r="C204" s="171">
        <v>617</v>
      </c>
      <c r="D204" s="171">
        <v>348</v>
      </c>
      <c r="E204" s="171"/>
      <c r="F204" s="210">
        <v>622</v>
      </c>
      <c r="G204" s="171">
        <v>586</v>
      </c>
      <c r="H204" s="171">
        <v>617</v>
      </c>
      <c r="I204" s="171">
        <v>348</v>
      </c>
      <c r="J204" s="171"/>
      <c r="K204" s="171">
        <v>622</v>
      </c>
      <c r="L204" s="209">
        <v>0</v>
      </c>
      <c r="M204" s="171">
        <v>0</v>
      </c>
      <c r="N204" s="171">
        <v>0</v>
      </c>
      <c r="O204" s="171"/>
      <c r="P204" s="210">
        <v>0</v>
      </c>
      <c r="Q204" s="173">
        <v>0</v>
      </c>
      <c r="R204" s="173">
        <v>0</v>
      </c>
      <c r="S204" s="173">
        <v>0</v>
      </c>
      <c r="T204" s="173"/>
      <c r="U204" s="218">
        <v>0</v>
      </c>
    </row>
    <row r="205" spans="1:21" x14ac:dyDescent="0.25">
      <c r="A205" s="165">
        <v>43497</v>
      </c>
      <c r="B205" s="209">
        <v>528</v>
      </c>
      <c r="C205" s="171">
        <v>520</v>
      </c>
      <c r="D205" s="171">
        <v>276</v>
      </c>
      <c r="E205" s="171"/>
      <c r="F205" s="210">
        <v>557</v>
      </c>
      <c r="G205" s="171">
        <v>528</v>
      </c>
      <c r="H205" s="171">
        <v>520</v>
      </c>
      <c r="I205" s="171">
        <v>276</v>
      </c>
      <c r="J205" s="171"/>
      <c r="K205" s="171">
        <v>557</v>
      </c>
      <c r="L205" s="209">
        <v>0</v>
      </c>
      <c r="M205" s="171">
        <v>0</v>
      </c>
      <c r="N205" s="171">
        <v>0</v>
      </c>
      <c r="O205" s="171"/>
      <c r="P205" s="210">
        <v>0</v>
      </c>
      <c r="Q205" s="173">
        <v>0</v>
      </c>
      <c r="R205" s="173">
        <v>0</v>
      </c>
      <c r="S205" s="173">
        <v>0</v>
      </c>
      <c r="T205" s="173"/>
      <c r="U205" s="218">
        <v>0</v>
      </c>
    </row>
    <row r="206" spans="1:21" x14ac:dyDescent="0.25">
      <c r="A206" s="165">
        <v>43525</v>
      </c>
      <c r="B206" s="209">
        <v>540</v>
      </c>
      <c r="C206" s="171">
        <v>637</v>
      </c>
      <c r="D206" s="171">
        <v>308</v>
      </c>
      <c r="E206" s="171"/>
      <c r="F206" s="210">
        <v>585</v>
      </c>
      <c r="G206" s="171">
        <v>540</v>
      </c>
      <c r="H206" s="171">
        <v>637</v>
      </c>
      <c r="I206" s="171">
        <v>308</v>
      </c>
      <c r="J206" s="171"/>
      <c r="K206" s="171">
        <v>585</v>
      </c>
      <c r="L206" s="209">
        <v>0</v>
      </c>
      <c r="M206" s="171">
        <v>0</v>
      </c>
      <c r="N206" s="171">
        <v>0</v>
      </c>
      <c r="O206" s="171"/>
      <c r="P206" s="210">
        <v>0</v>
      </c>
      <c r="Q206" s="173">
        <v>0</v>
      </c>
      <c r="R206" s="173">
        <v>0</v>
      </c>
      <c r="S206" s="173">
        <v>0</v>
      </c>
      <c r="T206" s="173"/>
      <c r="U206" s="218">
        <v>0</v>
      </c>
    </row>
    <row r="207" spans="1:21" x14ac:dyDescent="0.25">
      <c r="A207" s="165">
        <v>43556</v>
      </c>
      <c r="B207" s="209">
        <v>613</v>
      </c>
      <c r="C207" s="171">
        <v>571</v>
      </c>
      <c r="D207" s="171">
        <v>256</v>
      </c>
      <c r="E207" s="171"/>
      <c r="F207" s="210">
        <v>537</v>
      </c>
      <c r="G207" s="171">
        <v>613</v>
      </c>
      <c r="H207" s="171">
        <v>571</v>
      </c>
      <c r="I207" s="171">
        <v>256</v>
      </c>
      <c r="J207" s="171"/>
      <c r="K207" s="171">
        <v>537</v>
      </c>
      <c r="L207" s="209">
        <v>0</v>
      </c>
      <c r="M207" s="171">
        <v>0</v>
      </c>
      <c r="N207" s="171">
        <v>0</v>
      </c>
      <c r="O207" s="171"/>
      <c r="P207" s="210">
        <v>0</v>
      </c>
      <c r="Q207" s="173">
        <v>0</v>
      </c>
      <c r="R207" s="173">
        <v>0</v>
      </c>
      <c r="S207" s="173">
        <v>0</v>
      </c>
      <c r="T207" s="173"/>
      <c r="U207" s="218">
        <v>0</v>
      </c>
    </row>
    <row r="208" spans="1:21" x14ac:dyDescent="0.25">
      <c r="A208" s="165">
        <v>43586</v>
      </c>
      <c r="B208" s="209">
        <v>651</v>
      </c>
      <c r="C208" s="171">
        <v>598</v>
      </c>
      <c r="D208" s="171">
        <v>311</v>
      </c>
      <c r="E208" s="171"/>
      <c r="F208" s="210">
        <v>621</v>
      </c>
      <c r="G208" s="171">
        <v>651</v>
      </c>
      <c r="H208" s="171">
        <v>598</v>
      </c>
      <c r="I208" s="171">
        <v>311</v>
      </c>
      <c r="J208" s="171"/>
      <c r="K208" s="171">
        <v>621</v>
      </c>
      <c r="L208" s="209">
        <v>0</v>
      </c>
      <c r="M208" s="171">
        <v>0</v>
      </c>
      <c r="N208" s="171">
        <v>0</v>
      </c>
      <c r="O208" s="171"/>
      <c r="P208" s="210">
        <v>0</v>
      </c>
      <c r="Q208" s="173">
        <v>0</v>
      </c>
      <c r="R208" s="173">
        <v>0</v>
      </c>
      <c r="S208" s="173">
        <v>0</v>
      </c>
      <c r="T208" s="173"/>
      <c r="U208" s="218">
        <v>0</v>
      </c>
    </row>
    <row r="209" spans="1:21" x14ac:dyDescent="0.25">
      <c r="A209" s="165">
        <v>43617</v>
      </c>
      <c r="B209" s="209">
        <v>527</v>
      </c>
      <c r="C209" s="171">
        <v>570</v>
      </c>
      <c r="D209" s="171">
        <v>294</v>
      </c>
      <c r="E209" s="171"/>
      <c r="F209" s="210">
        <v>544</v>
      </c>
      <c r="G209" s="171">
        <v>527</v>
      </c>
      <c r="H209" s="171">
        <v>570</v>
      </c>
      <c r="I209" s="171">
        <v>294</v>
      </c>
      <c r="J209" s="171"/>
      <c r="K209" s="171">
        <v>544</v>
      </c>
      <c r="L209" s="209">
        <v>0</v>
      </c>
      <c r="M209" s="171">
        <v>0</v>
      </c>
      <c r="N209" s="171">
        <v>0</v>
      </c>
      <c r="O209" s="171"/>
      <c r="P209" s="210">
        <v>0</v>
      </c>
      <c r="Q209" s="173">
        <v>0</v>
      </c>
      <c r="R209" s="173">
        <v>0</v>
      </c>
      <c r="S209" s="173">
        <v>0</v>
      </c>
      <c r="T209" s="173"/>
      <c r="U209" s="218">
        <v>0</v>
      </c>
    </row>
    <row r="210" spans="1:21" x14ac:dyDescent="0.25">
      <c r="A210" s="165">
        <v>43647</v>
      </c>
      <c r="B210" s="209">
        <v>587</v>
      </c>
      <c r="C210" s="171">
        <v>656</v>
      </c>
      <c r="D210" s="171">
        <v>322</v>
      </c>
      <c r="E210" s="171"/>
      <c r="F210" s="210">
        <v>609</v>
      </c>
      <c r="G210" s="171">
        <v>587</v>
      </c>
      <c r="H210" s="171">
        <v>656</v>
      </c>
      <c r="I210" s="171">
        <v>322</v>
      </c>
      <c r="J210" s="171"/>
      <c r="K210" s="171">
        <v>609</v>
      </c>
      <c r="L210" s="209">
        <v>0</v>
      </c>
      <c r="M210" s="171">
        <v>0</v>
      </c>
      <c r="N210" s="171">
        <v>0</v>
      </c>
      <c r="O210" s="171"/>
      <c r="P210" s="210">
        <v>0</v>
      </c>
      <c r="Q210" s="173">
        <v>0</v>
      </c>
      <c r="R210" s="173">
        <v>0</v>
      </c>
      <c r="S210" s="173">
        <v>0</v>
      </c>
      <c r="T210" s="173"/>
      <c r="U210" s="218">
        <v>0</v>
      </c>
    </row>
    <row r="211" spans="1:21" x14ac:dyDescent="0.25">
      <c r="A211" s="165">
        <v>43678</v>
      </c>
      <c r="B211" s="209">
        <v>591</v>
      </c>
      <c r="C211" s="171">
        <v>567</v>
      </c>
      <c r="D211" s="171">
        <v>287</v>
      </c>
      <c r="E211" s="171"/>
      <c r="F211" s="210">
        <v>544</v>
      </c>
      <c r="G211" s="171">
        <v>591</v>
      </c>
      <c r="H211" s="171">
        <v>567</v>
      </c>
      <c r="I211" s="171">
        <v>287</v>
      </c>
      <c r="J211" s="171"/>
      <c r="K211" s="171">
        <v>544</v>
      </c>
      <c r="L211" s="209">
        <v>0</v>
      </c>
      <c r="M211" s="171">
        <v>0</v>
      </c>
      <c r="N211" s="171">
        <v>0</v>
      </c>
      <c r="O211" s="171"/>
      <c r="P211" s="210">
        <v>0</v>
      </c>
      <c r="Q211" s="173">
        <v>0</v>
      </c>
      <c r="R211" s="173">
        <v>0</v>
      </c>
      <c r="S211" s="173">
        <v>0</v>
      </c>
      <c r="T211" s="173"/>
      <c r="U211" s="218">
        <v>0</v>
      </c>
    </row>
    <row r="212" spans="1:21" x14ac:dyDescent="0.25">
      <c r="A212" s="165">
        <v>43709</v>
      </c>
      <c r="B212" s="209">
        <v>523</v>
      </c>
      <c r="C212" s="171">
        <v>528</v>
      </c>
      <c r="D212" s="171">
        <v>280</v>
      </c>
      <c r="E212" s="171"/>
      <c r="F212" s="210">
        <v>502</v>
      </c>
      <c r="G212" s="171">
        <v>523</v>
      </c>
      <c r="H212" s="171">
        <v>528</v>
      </c>
      <c r="I212" s="171">
        <v>280</v>
      </c>
      <c r="J212" s="171"/>
      <c r="K212" s="171">
        <v>502</v>
      </c>
      <c r="L212" s="209">
        <v>0</v>
      </c>
      <c r="M212" s="171">
        <v>0</v>
      </c>
      <c r="N212" s="171">
        <v>0</v>
      </c>
      <c r="O212" s="171"/>
      <c r="P212" s="210">
        <v>0</v>
      </c>
      <c r="Q212" s="173">
        <v>0</v>
      </c>
      <c r="R212" s="173">
        <v>0</v>
      </c>
      <c r="S212" s="173">
        <v>0</v>
      </c>
      <c r="T212" s="173"/>
      <c r="U212" s="218">
        <v>0</v>
      </c>
    </row>
    <row r="213" spans="1:21" x14ac:dyDescent="0.25">
      <c r="A213" s="165">
        <v>43739</v>
      </c>
      <c r="B213" s="209">
        <v>626</v>
      </c>
      <c r="C213" s="171">
        <v>640</v>
      </c>
      <c r="D213" s="171">
        <v>326</v>
      </c>
      <c r="E213" s="171"/>
      <c r="F213" s="210">
        <v>635</v>
      </c>
      <c r="G213" s="171">
        <v>626</v>
      </c>
      <c r="H213" s="171">
        <v>640</v>
      </c>
      <c r="I213" s="171">
        <v>326</v>
      </c>
      <c r="J213" s="171"/>
      <c r="K213" s="171">
        <v>635</v>
      </c>
      <c r="L213" s="209">
        <v>0</v>
      </c>
      <c r="M213" s="171">
        <v>0</v>
      </c>
      <c r="N213" s="171">
        <v>0</v>
      </c>
      <c r="O213" s="171"/>
      <c r="P213" s="210">
        <v>0</v>
      </c>
      <c r="Q213" s="173">
        <v>0</v>
      </c>
      <c r="R213" s="173">
        <v>0</v>
      </c>
      <c r="S213" s="173">
        <v>0</v>
      </c>
      <c r="T213" s="173"/>
      <c r="U213" s="218">
        <v>0</v>
      </c>
    </row>
    <row r="214" spans="1:21" x14ac:dyDescent="0.25">
      <c r="A214" s="165">
        <v>43770</v>
      </c>
      <c r="B214" s="209">
        <v>556</v>
      </c>
      <c r="C214" s="171">
        <v>613</v>
      </c>
      <c r="D214" s="171">
        <v>287</v>
      </c>
      <c r="E214" s="171"/>
      <c r="F214" s="210">
        <v>587</v>
      </c>
      <c r="G214" s="171">
        <v>556</v>
      </c>
      <c r="H214" s="171">
        <v>613</v>
      </c>
      <c r="I214" s="171">
        <v>287</v>
      </c>
      <c r="J214" s="171"/>
      <c r="K214" s="171">
        <v>587</v>
      </c>
      <c r="L214" s="209">
        <v>0</v>
      </c>
      <c r="M214" s="171">
        <v>0</v>
      </c>
      <c r="N214" s="171">
        <v>0</v>
      </c>
      <c r="O214" s="171"/>
      <c r="P214" s="210">
        <v>0</v>
      </c>
      <c r="Q214" s="173">
        <v>0</v>
      </c>
      <c r="R214" s="173">
        <v>0</v>
      </c>
      <c r="S214" s="173">
        <v>0</v>
      </c>
      <c r="T214" s="173"/>
      <c r="U214" s="218">
        <v>0</v>
      </c>
    </row>
    <row r="215" spans="1:21" x14ac:dyDescent="0.25">
      <c r="A215" s="165">
        <v>43800</v>
      </c>
      <c r="B215" s="209">
        <v>512</v>
      </c>
      <c r="C215" s="171">
        <v>594</v>
      </c>
      <c r="D215" s="171">
        <v>249</v>
      </c>
      <c r="E215" s="171"/>
      <c r="F215" s="210">
        <v>597</v>
      </c>
      <c r="G215" s="171">
        <v>512</v>
      </c>
      <c r="H215" s="171">
        <v>594</v>
      </c>
      <c r="I215" s="171">
        <v>249</v>
      </c>
      <c r="J215" s="171"/>
      <c r="K215" s="171">
        <v>597</v>
      </c>
      <c r="L215" s="209">
        <v>0</v>
      </c>
      <c r="M215" s="171">
        <v>0</v>
      </c>
      <c r="N215" s="171">
        <v>0</v>
      </c>
      <c r="O215" s="171"/>
      <c r="P215" s="210">
        <v>0</v>
      </c>
      <c r="Q215" s="173">
        <v>0</v>
      </c>
      <c r="R215" s="173">
        <v>0</v>
      </c>
      <c r="S215" s="173">
        <v>0</v>
      </c>
      <c r="T215" s="173"/>
      <c r="U215" s="218">
        <v>0</v>
      </c>
    </row>
    <row r="216" spans="1:21" x14ac:dyDescent="0.25">
      <c r="A216" s="165">
        <v>43831</v>
      </c>
      <c r="B216" s="209">
        <v>576</v>
      </c>
      <c r="C216" s="171">
        <v>551</v>
      </c>
      <c r="D216" s="171">
        <v>332</v>
      </c>
      <c r="E216" s="171"/>
      <c r="F216" s="210">
        <v>534</v>
      </c>
      <c r="G216" s="171">
        <v>586</v>
      </c>
      <c r="H216" s="171">
        <v>617</v>
      </c>
      <c r="I216" s="171">
        <v>348</v>
      </c>
      <c r="J216" s="171"/>
      <c r="K216" s="171">
        <v>622</v>
      </c>
      <c r="L216" s="209">
        <v>-10</v>
      </c>
      <c r="M216" s="171">
        <v>-66</v>
      </c>
      <c r="N216" s="171">
        <v>-16</v>
      </c>
      <c r="O216" s="171"/>
      <c r="P216" s="210">
        <v>-88</v>
      </c>
      <c r="Q216" s="173">
        <v>-1.7064846416382298E-2</v>
      </c>
      <c r="R216" s="173">
        <v>-0.106969205834684</v>
      </c>
      <c r="S216" s="173">
        <v>-4.5977011494252901E-2</v>
      </c>
      <c r="T216" s="173"/>
      <c r="U216" s="218">
        <v>-0.14147909967845701</v>
      </c>
    </row>
    <row r="217" spans="1:21" x14ac:dyDescent="0.25">
      <c r="A217" s="165">
        <v>43862</v>
      </c>
      <c r="B217" s="209">
        <v>548</v>
      </c>
      <c r="C217" s="171">
        <v>568</v>
      </c>
      <c r="D217" s="171">
        <v>289</v>
      </c>
      <c r="E217" s="171"/>
      <c r="F217" s="210">
        <v>529</v>
      </c>
      <c r="G217" s="171">
        <v>528</v>
      </c>
      <c r="H217" s="171">
        <v>520</v>
      </c>
      <c r="I217" s="171">
        <v>276</v>
      </c>
      <c r="J217" s="171"/>
      <c r="K217" s="171">
        <v>557</v>
      </c>
      <c r="L217" s="209">
        <v>20</v>
      </c>
      <c r="M217" s="171">
        <v>48</v>
      </c>
      <c r="N217" s="171">
        <v>13</v>
      </c>
      <c r="O217" s="171"/>
      <c r="P217" s="210">
        <v>-28</v>
      </c>
      <c r="Q217" s="173">
        <v>3.7878787878787901E-2</v>
      </c>
      <c r="R217" s="173">
        <v>9.2307692307692299E-2</v>
      </c>
      <c r="S217" s="173">
        <v>4.7101449275362299E-2</v>
      </c>
      <c r="T217" s="173"/>
      <c r="U217" s="218">
        <v>-5.0269299820466802E-2</v>
      </c>
    </row>
    <row r="218" spans="1:21" x14ac:dyDescent="0.25">
      <c r="A218" s="165">
        <v>43891</v>
      </c>
      <c r="B218" s="209">
        <v>533</v>
      </c>
      <c r="C218" s="171">
        <v>587</v>
      </c>
      <c r="D218" s="171">
        <v>273</v>
      </c>
      <c r="E218" s="171"/>
      <c r="F218" s="210">
        <v>577</v>
      </c>
      <c r="G218" s="171">
        <v>565.71428571428601</v>
      </c>
      <c r="H218" s="171">
        <v>667.33333333333303</v>
      </c>
      <c r="I218" s="171">
        <v>322.66666666666703</v>
      </c>
      <c r="J218" s="171"/>
      <c r="K218" s="171">
        <v>612.857142857143</v>
      </c>
      <c r="L218" s="209">
        <v>-32.714285714285801</v>
      </c>
      <c r="M218" s="171">
        <v>-80.3333333333334</v>
      </c>
      <c r="N218" s="171">
        <v>-49.6666666666667</v>
      </c>
      <c r="O218" s="171"/>
      <c r="P218" s="210">
        <v>-35.857142857142897</v>
      </c>
      <c r="Q218" s="173">
        <v>-5.7828282828282902E-2</v>
      </c>
      <c r="R218" s="173">
        <v>-0.12037962037961999</v>
      </c>
      <c r="S218" s="173">
        <v>-0.15392561983471101</v>
      </c>
      <c r="T218" s="173"/>
      <c r="U218" s="218">
        <v>-5.8508158508158603E-2</v>
      </c>
    </row>
    <row r="219" spans="1:21" x14ac:dyDescent="0.25">
      <c r="A219" s="165">
        <v>43922</v>
      </c>
      <c r="B219" s="209">
        <v>431</v>
      </c>
      <c r="C219" s="171">
        <v>377</v>
      </c>
      <c r="D219" s="171">
        <v>208</v>
      </c>
      <c r="E219" s="171"/>
      <c r="F219" s="210">
        <v>486</v>
      </c>
      <c r="G219" s="171">
        <v>613</v>
      </c>
      <c r="H219" s="171">
        <v>571</v>
      </c>
      <c r="I219" s="171">
        <v>256</v>
      </c>
      <c r="J219" s="171"/>
      <c r="K219" s="171">
        <v>537</v>
      </c>
      <c r="L219" s="209">
        <v>-182</v>
      </c>
      <c r="M219" s="171">
        <v>-194</v>
      </c>
      <c r="N219" s="171">
        <v>-48</v>
      </c>
      <c r="O219" s="171"/>
      <c r="P219" s="210">
        <v>-51</v>
      </c>
      <c r="Q219" s="173">
        <v>-0.296900489396411</v>
      </c>
      <c r="R219" s="173">
        <v>-0.33975481611208402</v>
      </c>
      <c r="S219" s="173">
        <v>-0.1875</v>
      </c>
      <c r="T219" s="173"/>
      <c r="U219" s="218">
        <v>-9.4972067039106101E-2</v>
      </c>
    </row>
    <row r="220" spans="1:21" x14ac:dyDescent="0.25">
      <c r="A220" s="165">
        <v>43952</v>
      </c>
      <c r="B220" s="209">
        <v>561</v>
      </c>
      <c r="C220" s="171">
        <v>288</v>
      </c>
      <c r="D220" s="171">
        <v>223</v>
      </c>
      <c r="E220" s="171"/>
      <c r="F220" s="210">
        <v>374</v>
      </c>
      <c r="G220" s="171">
        <v>589</v>
      </c>
      <c r="H220" s="171">
        <v>541.04761904761904</v>
      </c>
      <c r="I220" s="171">
        <v>281.38095238095201</v>
      </c>
      <c r="J220" s="171"/>
      <c r="K220" s="171">
        <v>561.857142857143</v>
      </c>
      <c r="L220" s="209">
        <v>-28</v>
      </c>
      <c r="M220" s="171">
        <v>-253.04761904761901</v>
      </c>
      <c r="N220" s="171">
        <v>-58.380952380952401</v>
      </c>
      <c r="O220" s="171"/>
      <c r="P220" s="210">
        <v>-187.857142857143</v>
      </c>
      <c r="Q220" s="173">
        <v>-4.7538200339558599E-2</v>
      </c>
      <c r="R220" s="173">
        <v>-0.46769934870621399</v>
      </c>
      <c r="S220" s="173">
        <v>-0.20748011507869399</v>
      </c>
      <c r="T220" s="173"/>
      <c r="U220" s="218">
        <v>-0.33435036867531098</v>
      </c>
    </row>
    <row r="221" spans="1:21" x14ac:dyDescent="0.25">
      <c r="A221" s="165">
        <v>43983</v>
      </c>
      <c r="B221" s="209">
        <v>625</v>
      </c>
      <c r="C221" s="171">
        <v>369</v>
      </c>
      <c r="D221" s="171">
        <v>273</v>
      </c>
      <c r="E221" s="171"/>
      <c r="F221" s="210">
        <v>478</v>
      </c>
      <c r="G221" s="171">
        <v>579.70000000000005</v>
      </c>
      <c r="H221" s="171">
        <v>627</v>
      </c>
      <c r="I221" s="171">
        <v>323.39999999999998</v>
      </c>
      <c r="J221" s="171"/>
      <c r="K221" s="171">
        <v>598.4</v>
      </c>
      <c r="L221" s="209">
        <v>45.3</v>
      </c>
      <c r="M221" s="171">
        <v>-258</v>
      </c>
      <c r="N221" s="171">
        <v>-50.4</v>
      </c>
      <c r="O221" s="171"/>
      <c r="P221" s="210">
        <v>-120.4</v>
      </c>
      <c r="Q221" s="173">
        <v>7.8143867517681501E-2</v>
      </c>
      <c r="R221" s="173">
        <v>-0.41148325358851701</v>
      </c>
      <c r="S221" s="173">
        <v>-0.15584415584415601</v>
      </c>
      <c r="T221" s="173"/>
      <c r="U221" s="218">
        <v>-0.20120320855615001</v>
      </c>
    </row>
    <row r="222" spans="1:21" x14ac:dyDescent="0.25">
      <c r="A222" s="165">
        <v>44013</v>
      </c>
      <c r="B222" s="209">
        <v>647</v>
      </c>
      <c r="C222" s="171">
        <v>437</v>
      </c>
      <c r="D222" s="171">
        <v>317</v>
      </c>
      <c r="E222" s="171"/>
      <c r="F222" s="210">
        <v>492</v>
      </c>
      <c r="G222" s="171">
        <v>587</v>
      </c>
      <c r="H222" s="171">
        <v>656</v>
      </c>
      <c r="I222" s="171">
        <v>322</v>
      </c>
      <c r="J222" s="171"/>
      <c r="K222" s="171">
        <v>609</v>
      </c>
      <c r="L222" s="209">
        <v>60</v>
      </c>
      <c r="M222" s="171">
        <v>-219</v>
      </c>
      <c r="N222" s="171">
        <v>-5</v>
      </c>
      <c r="O222" s="171"/>
      <c r="P222" s="210">
        <v>-117</v>
      </c>
      <c r="Q222" s="173">
        <v>0.10221465076661</v>
      </c>
      <c r="R222" s="173">
        <v>-0.333841463414634</v>
      </c>
      <c r="S222" s="173">
        <v>-1.5527950310559001E-2</v>
      </c>
      <c r="T222" s="173"/>
      <c r="U222" s="218">
        <v>-0.19211822660098499</v>
      </c>
    </row>
    <row r="223" spans="1:21" x14ac:dyDescent="0.25">
      <c r="A223" s="165">
        <v>44044</v>
      </c>
      <c r="B223" s="209">
        <v>622</v>
      </c>
      <c r="C223" s="171">
        <v>421</v>
      </c>
      <c r="D223" s="171">
        <v>254</v>
      </c>
      <c r="E223" s="171"/>
      <c r="F223" s="210">
        <v>436</v>
      </c>
      <c r="G223" s="171">
        <v>562.857142857143</v>
      </c>
      <c r="H223" s="171">
        <v>540</v>
      </c>
      <c r="I223" s="171">
        <v>273.33333333333297</v>
      </c>
      <c r="J223" s="171"/>
      <c r="K223" s="171">
        <v>518.09523809523796</v>
      </c>
      <c r="L223" s="209">
        <v>59.142857142857203</v>
      </c>
      <c r="M223" s="171">
        <v>-119</v>
      </c>
      <c r="N223" s="171">
        <v>-19.3333333333333</v>
      </c>
      <c r="O223" s="171"/>
      <c r="P223" s="210">
        <v>-82.095238095238102</v>
      </c>
      <c r="Q223" s="173">
        <v>0.10507614213197999</v>
      </c>
      <c r="R223" s="173">
        <v>-0.22037037037036999</v>
      </c>
      <c r="S223" s="173">
        <v>-7.0731707317073095E-2</v>
      </c>
      <c r="T223" s="173"/>
      <c r="U223" s="218">
        <v>-0.158455882352941</v>
      </c>
    </row>
    <row r="224" spans="1:21" x14ac:dyDescent="0.25">
      <c r="A224" s="165">
        <v>44075</v>
      </c>
      <c r="B224" s="209">
        <v>630</v>
      </c>
      <c r="C224" s="171">
        <v>472</v>
      </c>
      <c r="D224" s="171">
        <v>328</v>
      </c>
      <c r="E224" s="171"/>
      <c r="F224" s="210">
        <v>571</v>
      </c>
      <c r="G224" s="171">
        <v>547.90476190476204</v>
      </c>
      <c r="H224" s="171">
        <v>553.142857142857</v>
      </c>
      <c r="I224" s="171">
        <v>293.33333333333297</v>
      </c>
      <c r="J224" s="171"/>
      <c r="K224" s="171">
        <v>525.90476190476204</v>
      </c>
      <c r="L224" s="209">
        <v>82.095238095238102</v>
      </c>
      <c r="M224" s="171">
        <v>-81.142857142857196</v>
      </c>
      <c r="N224" s="171">
        <v>34.6666666666666</v>
      </c>
      <c r="O224" s="171"/>
      <c r="P224" s="210">
        <v>45.095238095238102</v>
      </c>
      <c r="Q224" s="173">
        <v>0.149834868764123</v>
      </c>
      <c r="R224" s="173">
        <v>-0.14669421487603301</v>
      </c>
      <c r="S224" s="173">
        <v>0.118181818181818</v>
      </c>
      <c r="T224" s="173"/>
      <c r="U224" s="218">
        <v>8.5747917421224104E-2</v>
      </c>
    </row>
    <row r="225" spans="1:21" x14ac:dyDescent="0.25">
      <c r="A225" s="165">
        <v>44105</v>
      </c>
      <c r="B225" s="209">
        <v>583</v>
      </c>
      <c r="C225" s="171">
        <v>459</v>
      </c>
      <c r="D225" s="171">
        <v>302</v>
      </c>
      <c r="E225" s="171"/>
      <c r="F225" s="210">
        <v>597</v>
      </c>
      <c r="G225" s="171">
        <v>598.78260869565202</v>
      </c>
      <c r="H225" s="171">
        <v>612.17391304347802</v>
      </c>
      <c r="I225" s="171">
        <v>311.82608695652198</v>
      </c>
      <c r="J225" s="171"/>
      <c r="K225" s="171">
        <v>607.39130434782601</v>
      </c>
      <c r="L225" s="209">
        <v>-15.7826086956522</v>
      </c>
      <c r="M225" s="171">
        <v>-153.173913043478</v>
      </c>
      <c r="N225" s="171">
        <v>-9.8260869565217508</v>
      </c>
      <c r="O225" s="171"/>
      <c r="P225" s="210">
        <v>-10.3913043478261</v>
      </c>
      <c r="Q225" s="173">
        <v>-2.6357827476038501E-2</v>
      </c>
      <c r="R225" s="173">
        <v>-0.25021306818181799</v>
      </c>
      <c r="S225" s="173">
        <v>-3.1511433351924197E-2</v>
      </c>
      <c r="T225" s="173"/>
      <c r="U225" s="218">
        <v>-1.7108088761632102E-2</v>
      </c>
    </row>
    <row r="226" spans="1:21" x14ac:dyDescent="0.25">
      <c r="A226" s="165">
        <v>44136</v>
      </c>
      <c r="B226" s="209">
        <v>582</v>
      </c>
      <c r="C226" s="171">
        <v>464</v>
      </c>
      <c r="D226" s="171">
        <v>312</v>
      </c>
      <c r="E226" s="171"/>
      <c r="F226" s="210">
        <v>555</v>
      </c>
      <c r="G226" s="171">
        <v>556</v>
      </c>
      <c r="H226" s="171">
        <v>613</v>
      </c>
      <c r="I226" s="171">
        <v>287</v>
      </c>
      <c r="J226" s="171"/>
      <c r="K226" s="171">
        <v>587</v>
      </c>
      <c r="L226" s="209">
        <v>26</v>
      </c>
      <c r="M226" s="171">
        <v>-149</v>
      </c>
      <c r="N226" s="171">
        <v>25</v>
      </c>
      <c r="O226" s="171"/>
      <c r="P226" s="210">
        <v>-32</v>
      </c>
      <c r="Q226" s="173">
        <v>4.6762589928057603E-2</v>
      </c>
      <c r="R226" s="173">
        <v>-0.243066884176183</v>
      </c>
      <c r="S226" s="173">
        <v>8.7108013937282194E-2</v>
      </c>
      <c r="T226" s="173"/>
      <c r="U226" s="218">
        <v>-5.4514480408858597E-2</v>
      </c>
    </row>
    <row r="227" spans="1:21" x14ac:dyDescent="0.25">
      <c r="A227" s="165">
        <v>44166</v>
      </c>
      <c r="B227" s="209">
        <v>532</v>
      </c>
      <c r="C227" s="171">
        <v>479</v>
      </c>
      <c r="D227" s="171">
        <v>316</v>
      </c>
      <c r="E227" s="171"/>
      <c r="F227" s="210">
        <v>640</v>
      </c>
      <c r="G227" s="171">
        <v>537.6</v>
      </c>
      <c r="H227" s="171">
        <v>623.70000000000005</v>
      </c>
      <c r="I227" s="171">
        <v>261.45</v>
      </c>
      <c r="J227" s="171"/>
      <c r="K227" s="171">
        <v>626.85</v>
      </c>
      <c r="L227" s="209">
        <v>-5.6000000000000201</v>
      </c>
      <c r="M227" s="171">
        <v>-144.69999999999999</v>
      </c>
      <c r="N227" s="171">
        <v>54.55</v>
      </c>
      <c r="O227" s="171"/>
      <c r="P227" s="210">
        <v>13.15</v>
      </c>
      <c r="Q227" s="173">
        <v>-1.0416666666666701E-2</v>
      </c>
      <c r="R227" s="173">
        <v>-0.232002565335899</v>
      </c>
      <c r="S227" s="173">
        <v>0.208644100210365</v>
      </c>
      <c r="T227" s="173"/>
      <c r="U227" s="218">
        <v>2.09779054000159E-2</v>
      </c>
    </row>
    <row r="228" spans="1:21" x14ac:dyDescent="0.25">
      <c r="A228" s="165">
        <v>44197</v>
      </c>
      <c r="B228" s="209">
        <v>475</v>
      </c>
      <c r="C228" s="171">
        <v>391</v>
      </c>
      <c r="D228" s="171">
        <v>309</v>
      </c>
      <c r="E228" s="171"/>
      <c r="F228" s="210">
        <v>551</v>
      </c>
      <c r="G228" s="171">
        <v>532.72727272727298</v>
      </c>
      <c r="H228" s="171">
        <v>560.90909090909099</v>
      </c>
      <c r="I228" s="171">
        <v>316.36363636363598</v>
      </c>
      <c r="J228" s="171"/>
      <c r="K228" s="171">
        <v>565.45454545454504</v>
      </c>
      <c r="L228" s="209">
        <v>-57.727272727272698</v>
      </c>
      <c r="M228" s="171">
        <v>-169.90909090909099</v>
      </c>
      <c r="N228" s="171">
        <v>-7.3636363636363704</v>
      </c>
      <c r="O228" s="171"/>
      <c r="P228" s="210">
        <v>-14.4545454545454</v>
      </c>
      <c r="Q228" s="173">
        <v>-0.108361774744027</v>
      </c>
      <c r="R228" s="173">
        <v>-0.30291734197731002</v>
      </c>
      <c r="S228" s="173">
        <v>-2.3275862068965501E-2</v>
      </c>
      <c r="T228" s="173"/>
      <c r="U228" s="218">
        <v>-2.5562700964630099E-2</v>
      </c>
    </row>
    <row r="229" spans="1:21" x14ac:dyDescent="0.25">
      <c r="A229" s="165">
        <v>44228</v>
      </c>
      <c r="B229" s="209">
        <v>535</v>
      </c>
      <c r="C229" s="171">
        <v>423</v>
      </c>
      <c r="D229" s="171">
        <v>323</v>
      </c>
      <c r="E229" s="171"/>
      <c r="F229" s="210">
        <v>543</v>
      </c>
      <c r="G229" s="171">
        <v>528</v>
      </c>
      <c r="H229" s="171">
        <v>520</v>
      </c>
      <c r="I229" s="171">
        <v>276</v>
      </c>
      <c r="J229" s="171"/>
      <c r="K229" s="171">
        <v>557</v>
      </c>
      <c r="L229" s="209">
        <v>7</v>
      </c>
      <c r="M229" s="171">
        <v>-97</v>
      </c>
      <c r="N229" s="171">
        <v>47</v>
      </c>
      <c r="O229" s="171"/>
      <c r="P229" s="210">
        <v>-14</v>
      </c>
      <c r="Q229" s="173">
        <v>1.32575757575758E-2</v>
      </c>
      <c r="R229" s="173">
        <v>-0.18653846153846201</v>
      </c>
      <c r="S229" s="173">
        <v>0.170289855072464</v>
      </c>
      <c r="T229" s="173"/>
      <c r="U229" s="218">
        <v>-2.5134649910233401E-2</v>
      </c>
    </row>
    <row r="230" spans="1:21" x14ac:dyDescent="0.25">
      <c r="A230" s="165">
        <v>44256</v>
      </c>
      <c r="B230" s="209">
        <v>586</v>
      </c>
      <c r="C230" s="171">
        <v>508</v>
      </c>
      <c r="D230" s="171">
        <v>385</v>
      </c>
      <c r="E230" s="171"/>
      <c r="F230" s="210">
        <v>657</v>
      </c>
      <c r="G230" s="171">
        <v>591.42857142857099</v>
      </c>
      <c r="H230" s="171">
        <v>697.66666666666697</v>
      </c>
      <c r="I230" s="171">
        <v>337.33333333333297</v>
      </c>
      <c r="J230" s="171"/>
      <c r="K230" s="171">
        <v>640.71428571428601</v>
      </c>
      <c r="L230" s="209">
        <v>-5.4285714285714404</v>
      </c>
      <c r="M230" s="171">
        <v>-189.666666666667</v>
      </c>
      <c r="N230" s="171">
        <v>47.6666666666666</v>
      </c>
      <c r="O230" s="171"/>
      <c r="P230" s="210">
        <v>16.285714285714199</v>
      </c>
      <c r="Q230" s="173">
        <v>-9.1787439613526794E-3</v>
      </c>
      <c r="R230" s="173">
        <v>-0.27185857620640203</v>
      </c>
      <c r="S230" s="173">
        <v>0.141304347826087</v>
      </c>
      <c r="T230" s="173"/>
      <c r="U230" s="218">
        <v>2.54180602006688E-2</v>
      </c>
    </row>
    <row r="231" spans="1:21" x14ac:dyDescent="0.25">
      <c r="A231" s="3" t="s">
        <v>90</v>
      </c>
      <c r="B231" s="209"/>
      <c r="C231" s="171"/>
      <c r="D231" s="171"/>
      <c r="E231" s="171"/>
      <c r="F231" s="210"/>
      <c r="G231" s="171"/>
      <c r="H231" s="171"/>
      <c r="I231" s="171"/>
      <c r="J231" s="171"/>
      <c r="K231" s="171"/>
      <c r="L231" s="209"/>
      <c r="M231" s="171"/>
      <c r="N231" s="171"/>
      <c r="O231" s="171"/>
      <c r="P231" s="210"/>
      <c r="Q231" s="173"/>
      <c r="R231" s="173"/>
      <c r="S231" s="173"/>
      <c r="T231" s="173"/>
      <c r="U231" s="218"/>
    </row>
    <row r="232" spans="1:21" x14ac:dyDescent="0.25">
      <c r="A232" s="165">
        <v>43466</v>
      </c>
      <c r="B232" s="209">
        <v>62</v>
      </c>
      <c r="C232" s="171">
        <v>163</v>
      </c>
      <c r="D232" s="171">
        <v>159</v>
      </c>
      <c r="E232" s="171"/>
      <c r="F232" s="210">
        <v>424</v>
      </c>
      <c r="G232" s="171">
        <v>62</v>
      </c>
      <c r="H232" s="171">
        <v>163</v>
      </c>
      <c r="I232" s="171">
        <v>159</v>
      </c>
      <c r="J232" s="171"/>
      <c r="K232" s="171">
        <v>424</v>
      </c>
      <c r="L232" s="209">
        <v>0</v>
      </c>
      <c r="M232" s="171">
        <v>0</v>
      </c>
      <c r="N232" s="171">
        <v>0</v>
      </c>
      <c r="O232" s="171"/>
      <c r="P232" s="210">
        <v>0</v>
      </c>
      <c r="Q232" s="173">
        <v>0</v>
      </c>
      <c r="R232" s="173">
        <v>0</v>
      </c>
      <c r="S232" s="173">
        <v>0</v>
      </c>
      <c r="T232" s="173"/>
      <c r="U232" s="218">
        <v>0</v>
      </c>
    </row>
    <row r="233" spans="1:21" x14ac:dyDescent="0.25">
      <c r="A233" s="165">
        <v>43497</v>
      </c>
      <c r="B233" s="209">
        <v>64</v>
      </c>
      <c r="C233" s="171">
        <v>175</v>
      </c>
      <c r="D233" s="171">
        <v>109</v>
      </c>
      <c r="E233" s="171"/>
      <c r="F233" s="210">
        <v>390</v>
      </c>
      <c r="G233" s="171">
        <v>64</v>
      </c>
      <c r="H233" s="171">
        <v>175</v>
      </c>
      <c r="I233" s="171">
        <v>109</v>
      </c>
      <c r="J233" s="171"/>
      <c r="K233" s="171">
        <v>390</v>
      </c>
      <c r="L233" s="209">
        <v>0</v>
      </c>
      <c r="M233" s="171">
        <v>0</v>
      </c>
      <c r="N233" s="171">
        <v>0</v>
      </c>
      <c r="O233" s="171"/>
      <c r="P233" s="210">
        <v>0</v>
      </c>
      <c r="Q233" s="173">
        <v>0</v>
      </c>
      <c r="R233" s="173">
        <v>0</v>
      </c>
      <c r="S233" s="173">
        <v>0</v>
      </c>
      <c r="T233" s="173"/>
      <c r="U233" s="218">
        <v>0</v>
      </c>
    </row>
    <row r="234" spans="1:21" x14ac:dyDescent="0.25">
      <c r="A234" s="165">
        <v>43525</v>
      </c>
      <c r="B234" s="209">
        <v>68</v>
      </c>
      <c r="C234" s="171">
        <v>162</v>
      </c>
      <c r="D234" s="171">
        <v>114</v>
      </c>
      <c r="E234" s="171"/>
      <c r="F234" s="210">
        <v>451</v>
      </c>
      <c r="G234" s="171">
        <v>68</v>
      </c>
      <c r="H234" s="171">
        <v>162</v>
      </c>
      <c r="I234" s="171">
        <v>114</v>
      </c>
      <c r="J234" s="171"/>
      <c r="K234" s="171">
        <v>451</v>
      </c>
      <c r="L234" s="209">
        <v>0</v>
      </c>
      <c r="M234" s="171">
        <v>0</v>
      </c>
      <c r="N234" s="171">
        <v>0</v>
      </c>
      <c r="O234" s="171"/>
      <c r="P234" s="210">
        <v>0</v>
      </c>
      <c r="Q234" s="173">
        <v>0</v>
      </c>
      <c r="R234" s="173">
        <v>0</v>
      </c>
      <c r="S234" s="173">
        <v>0</v>
      </c>
      <c r="T234" s="173"/>
      <c r="U234" s="218">
        <v>0</v>
      </c>
    </row>
    <row r="235" spans="1:21" x14ac:dyDescent="0.25">
      <c r="A235" s="165">
        <v>43556</v>
      </c>
      <c r="B235" s="209">
        <v>53</v>
      </c>
      <c r="C235" s="171">
        <v>145</v>
      </c>
      <c r="D235" s="171">
        <v>108</v>
      </c>
      <c r="E235" s="171"/>
      <c r="F235" s="210">
        <v>434</v>
      </c>
      <c r="G235" s="171">
        <v>53</v>
      </c>
      <c r="H235" s="171">
        <v>145</v>
      </c>
      <c r="I235" s="171">
        <v>108</v>
      </c>
      <c r="J235" s="171"/>
      <c r="K235" s="171">
        <v>434</v>
      </c>
      <c r="L235" s="209">
        <v>0</v>
      </c>
      <c r="M235" s="171">
        <v>0</v>
      </c>
      <c r="N235" s="171">
        <v>0</v>
      </c>
      <c r="O235" s="171"/>
      <c r="P235" s="210">
        <v>0</v>
      </c>
      <c r="Q235" s="173">
        <v>0</v>
      </c>
      <c r="R235" s="173">
        <v>0</v>
      </c>
      <c r="S235" s="173">
        <v>0</v>
      </c>
      <c r="T235" s="173"/>
      <c r="U235" s="218">
        <v>0</v>
      </c>
    </row>
    <row r="236" spans="1:21" x14ac:dyDescent="0.25">
      <c r="A236" s="165">
        <v>43586</v>
      </c>
      <c r="B236" s="209">
        <v>81</v>
      </c>
      <c r="C236" s="171">
        <v>160</v>
      </c>
      <c r="D236" s="171">
        <v>138</v>
      </c>
      <c r="E236" s="171"/>
      <c r="F236" s="210">
        <v>473</v>
      </c>
      <c r="G236" s="171">
        <v>81</v>
      </c>
      <c r="H236" s="171">
        <v>160</v>
      </c>
      <c r="I236" s="171">
        <v>138</v>
      </c>
      <c r="J236" s="171"/>
      <c r="K236" s="171">
        <v>473</v>
      </c>
      <c r="L236" s="209">
        <v>0</v>
      </c>
      <c r="M236" s="171">
        <v>0</v>
      </c>
      <c r="N236" s="171">
        <v>0</v>
      </c>
      <c r="O236" s="171"/>
      <c r="P236" s="210">
        <v>0</v>
      </c>
      <c r="Q236" s="173">
        <v>0</v>
      </c>
      <c r="R236" s="173">
        <v>0</v>
      </c>
      <c r="S236" s="173">
        <v>0</v>
      </c>
      <c r="T236" s="173"/>
      <c r="U236" s="218">
        <v>0</v>
      </c>
    </row>
    <row r="237" spans="1:21" x14ac:dyDescent="0.25">
      <c r="A237" s="165">
        <v>43617</v>
      </c>
      <c r="B237" s="209">
        <v>58</v>
      </c>
      <c r="C237" s="171">
        <v>196</v>
      </c>
      <c r="D237" s="171">
        <v>135</v>
      </c>
      <c r="E237" s="171"/>
      <c r="F237" s="210">
        <v>436</v>
      </c>
      <c r="G237" s="171">
        <v>58</v>
      </c>
      <c r="H237" s="171">
        <v>196</v>
      </c>
      <c r="I237" s="171">
        <v>135</v>
      </c>
      <c r="J237" s="171"/>
      <c r="K237" s="171">
        <v>436</v>
      </c>
      <c r="L237" s="209">
        <v>0</v>
      </c>
      <c r="M237" s="171">
        <v>0</v>
      </c>
      <c r="N237" s="171">
        <v>0</v>
      </c>
      <c r="O237" s="171"/>
      <c r="P237" s="210">
        <v>0</v>
      </c>
      <c r="Q237" s="173">
        <v>0</v>
      </c>
      <c r="R237" s="173">
        <v>0</v>
      </c>
      <c r="S237" s="173">
        <v>0</v>
      </c>
      <c r="T237" s="173"/>
      <c r="U237" s="218">
        <v>0</v>
      </c>
    </row>
    <row r="238" spans="1:21" x14ac:dyDescent="0.25">
      <c r="A238" s="165">
        <v>43647</v>
      </c>
      <c r="B238" s="209">
        <v>64</v>
      </c>
      <c r="C238" s="171">
        <v>195</v>
      </c>
      <c r="D238" s="171">
        <v>133</v>
      </c>
      <c r="E238" s="171"/>
      <c r="F238" s="210">
        <v>519</v>
      </c>
      <c r="G238" s="171">
        <v>64</v>
      </c>
      <c r="H238" s="171">
        <v>195</v>
      </c>
      <c r="I238" s="171">
        <v>133</v>
      </c>
      <c r="J238" s="171"/>
      <c r="K238" s="171">
        <v>519</v>
      </c>
      <c r="L238" s="209">
        <v>0</v>
      </c>
      <c r="M238" s="171">
        <v>0</v>
      </c>
      <c r="N238" s="171">
        <v>0</v>
      </c>
      <c r="O238" s="171"/>
      <c r="P238" s="210">
        <v>0</v>
      </c>
      <c r="Q238" s="173">
        <v>0</v>
      </c>
      <c r="R238" s="173">
        <v>0</v>
      </c>
      <c r="S238" s="173">
        <v>0</v>
      </c>
      <c r="T238" s="173"/>
      <c r="U238" s="218">
        <v>0</v>
      </c>
    </row>
    <row r="239" spans="1:21" x14ac:dyDescent="0.25">
      <c r="A239" s="165">
        <v>43678</v>
      </c>
      <c r="B239" s="209">
        <v>66</v>
      </c>
      <c r="C239" s="171">
        <v>164</v>
      </c>
      <c r="D239" s="171">
        <v>117</v>
      </c>
      <c r="E239" s="171"/>
      <c r="F239" s="210">
        <v>438</v>
      </c>
      <c r="G239" s="171">
        <v>66</v>
      </c>
      <c r="H239" s="171">
        <v>164</v>
      </c>
      <c r="I239" s="171">
        <v>117</v>
      </c>
      <c r="J239" s="171"/>
      <c r="K239" s="171">
        <v>438</v>
      </c>
      <c r="L239" s="209">
        <v>0</v>
      </c>
      <c r="M239" s="171">
        <v>0</v>
      </c>
      <c r="N239" s="171">
        <v>0</v>
      </c>
      <c r="O239" s="171"/>
      <c r="P239" s="210">
        <v>0</v>
      </c>
      <c r="Q239" s="173">
        <v>0</v>
      </c>
      <c r="R239" s="173">
        <v>0</v>
      </c>
      <c r="S239" s="173">
        <v>0</v>
      </c>
      <c r="T239" s="173"/>
      <c r="U239" s="218">
        <v>0</v>
      </c>
    </row>
    <row r="240" spans="1:21" x14ac:dyDescent="0.25">
      <c r="A240" s="165">
        <v>43709</v>
      </c>
      <c r="B240" s="209">
        <v>73</v>
      </c>
      <c r="C240" s="171">
        <v>159</v>
      </c>
      <c r="D240" s="171">
        <v>131</v>
      </c>
      <c r="E240" s="171"/>
      <c r="F240" s="210">
        <v>445</v>
      </c>
      <c r="G240" s="171">
        <v>73</v>
      </c>
      <c r="H240" s="171">
        <v>159</v>
      </c>
      <c r="I240" s="171">
        <v>131</v>
      </c>
      <c r="J240" s="171"/>
      <c r="K240" s="171">
        <v>445</v>
      </c>
      <c r="L240" s="209">
        <v>0</v>
      </c>
      <c r="M240" s="171">
        <v>0</v>
      </c>
      <c r="N240" s="171">
        <v>0</v>
      </c>
      <c r="O240" s="171"/>
      <c r="P240" s="210">
        <v>0</v>
      </c>
      <c r="Q240" s="173">
        <v>0</v>
      </c>
      <c r="R240" s="173">
        <v>0</v>
      </c>
      <c r="S240" s="173">
        <v>0</v>
      </c>
      <c r="T240" s="173"/>
      <c r="U240" s="218">
        <v>0</v>
      </c>
    </row>
    <row r="241" spans="1:21" x14ac:dyDescent="0.25">
      <c r="A241" s="165">
        <v>43739</v>
      </c>
      <c r="B241" s="209">
        <v>80</v>
      </c>
      <c r="C241" s="171">
        <v>182</v>
      </c>
      <c r="D241" s="171">
        <v>145</v>
      </c>
      <c r="E241" s="171"/>
      <c r="F241" s="210">
        <v>477</v>
      </c>
      <c r="G241" s="171">
        <v>80</v>
      </c>
      <c r="H241" s="171">
        <v>182</v>
      </c>
      <c r="I241" s="171">
        <v>145</v>
      </c>
      <c r="J241" s="171"/>
      <c r="K241" s="171">
        <v>477</v>
      </c>
      <c r="L241" s="209">
        <v>0</v>
      </c>
      <c r="M241" s="171">
        <v>0</v>
      </c>
      <c r="N241" s="171">
        <v>0</v>
      </c>
      <c r="O241" s="171"/>
      <c r="P241" s="210">
        <v>0</v>
      </c>
      <c r="Q241" s="173">
        <v>0</v>
      </c>
      <c r="R241" s="173">
        <v>0</v>
      </c>
      <c r="S241" s="173">
        <v>0</v>
      </c>
      <c r="T241" s="173"/>
      <c r="U241" s="218">
        <v>0</v>
      </c>
    </row>
    <row r="242" spans="1:21" x14ac:dyDescent="0.25">
      <c r="A242" s="165">
        <v>43770</v>
      </c>
      <c r="B242" s="209">
        <v>68</v>
      </c>
      <c r="C242" s="171">
        <v>158</v>
      </c>
      <c r="D242" s="171">
        <v>130</v>
      </c>
      <c r="E242" s="171"/>
      <c r="F242" s="210">
        <v>420</v>
      </c>
      <c r="G242" s="171">
        <v>68</v>
      </c>
      <c r="H242" s="171">
        <v>158</v>
      </c>
      <c r="I242" s="171">
        <v>130</v>
      </c>
      <c r="J242" s="171"/>
      <c r="K242" s="171">
        <v>420</v>
      </c>
      <c r="L242" s="209">
        <v>0</v>
      </c>
      <c r="M242" s="171">
        <v>0</v>
      </c>
      <c r="N242" s="171">
        <v>0</v>
      </c>
      <c r="O242" s="171"/>
      <c r="P242" s="210">
        <v>0</v>
      </c>
      <c r="Q242" s="173">
        <v>0</v>
      </c>
      <c r="R242" s="173">
        <v>0</v>
      </c>
      <c r="S242" s="173">
        <v>0</v>
      </c>
      <c r="T242" s="173"/>
      <c r="U242" s="218">
        <v>0</v>
      </c>
    </row>
    <row r="243" spans="1:21" x14ac:dyDescent="0.25">
      <c r="A243" s="165">
        <v>43800</v>
      </c>
      <c r="B243" s="209">
        <v>67</v>
      </c>
      <c r="C243" s="171">
        <v>160</v>
      </c>
      <c r="D243" s="171">
        <v>117</v>
      </c>
      <c r="E243" s="171"/>
      <c r="F243" s="210">
        <v>440</v>
      </c>
      <c r="G243" s="171">
        <v>67</v>
      </c>
      <c r="H243" s="171">
        <v>160</v>
      </c>
      <c r="I243" s="171">
        <v>117</v>
      </c>
      <c r="J243" s="171"/>
      <c r="K243" s="171">
        <v>440</v>
      </c>
      <c r="L243" s="209">
        <v>0</v>
      </c>
      <c r="M243" s="171">
        <v>0</v>
      </c>
      <c r="N243" s="171">
        <v>0</v>
      </c>
      <c r="O243" s="171"/>
      <c r="P243" s="210">
        <v>0</v>
      </c>
      <c r="Q243" s="173">
        <v>0</v>
      </c>
      <c r="R243" s="173">
        <v>0</v>
      </c>
      <c r="S243" s="173">
        <v>0</v>
      </c>
      <c r="T243" s="173"/>
      <c r="U243" s="218">
        <v>0</v>
      </c>
    </row>
    <row r="244" spans="1:21" x14ac:dyDescent="0.25">
      <c r="A244" s="165">
        <v>43831</v>
      </c>
      <c r="B244" s="209">
        <v>70</v>
      </c>
      <c r="C244" s="171">
        <v>179</v>
      </c>
      <c r="D244" s="171">
        <v>132</v>
      </c>
      <c r="E244" s="171"/>
      <c r="F244" s="210">
        <v>436</v>
      </c>
      <c r="G244" s="171">
        <v>62</v>
      </c>
      <c r="H244" s="171">
        <v>163</v>
      </c>
      <c r="I244" s="171">
        <v>159</v>
      </c>
      <c r="J244" s="171"/>
      <c r="K244" s="171">
        <v>424</v>
      </c>
      <c r="L244" s="209">
        <v>8</v>
      </c>
      <c r="M244" s="171">
        <v>16</v>
      </c>
      <c r="N244" s="171">
        <v>-27</v>
      </c>
      <c r="O244" s="171"/>
      <c r="P244" s="210">
        <v>12</v>
      </c>
      <c r="Q244" s="173">
        <v>0.12903225806451599</v>
      </c>
      <c r="R244" s="173">
        <v>9.8159509202454004E-2</v>
      </c>
      <c r="S244" s="173">
        <v>-0.169811320754717</v>
      </c>
      <c r="T244" s="173"/>
      <c r="U244" s="218">
        <v>2.83018867924528E-2</v>
      </c>
    </row>
    <row r="245" spans="1:21" x14ac:dyDescent="0.25">
      <c r="A245" s="165">
        <v>43862</v>
      </c>
      <c r="B245" s="209">
        <v>69</v>
      </c>
      <c r="C245" s="171">
        <v>163</v>
      </c>
      <c r="D245" s="171">
        <v>114</v>
      </c>
      <c r="E245" s="171"/>
      <c r="F245" s="210">
        <v>439</v>
      </c>
      <c r="G245" s="171">
        <v>64</v>
      </c>
      <c r="H245" s="171">
        <v>175</v>
      </c>
      <c r="I245" s="171">
        <v>109</v>
      </c>
      <c r="J245" s="171"/>
      <c r="K245" s="171">
        <v>390</v>
      </c>
      <c r="L245" s="209">
        <v>5</v>
      </c>
      <c r="M245" s="171">
        <v>-12</v>
      </c>
      <c r="N245" s="171">
        <v>5</v>
      </c>
      <c r="O245" s="171"/>
      <c r="P245" s="210">
        <v>49</v>
      </c>
      <c r="Q245" s="173">
        <v>7.8125E-2</v>
      </c>
      <c r="R245" s="173">
        <v>-6.8571428571428603E-2</v>
      </c>
      <c r="S245" s="173">
        <v>4.5871559633027498E-2</v>
      </c>
      <c r="T245" s="173"/>
      <c r="U245" s="218">
        <v>0.125641025641026</v>
      </c>
    </row>
    <row r="246" spans="1:21" x14ac:dyDescent="0.25">
      <c r="A246" s="165">
        <v>43891</v>
      </c>
      <c r="B246" s="209">
        <v>60</v>
      </c>
      <c r="C246" s="171">
        <v>173</v>
      </c>
      <c r="D246" s="171">
        <v>146</v>
      </c>
      <c r="E246" s="171"/>
      <c r="F246" s="210">
        <v>474</v>
      </c>
      <c r="G246" s="171">
        <v>71.238095238095198</v>
      </c>
      <c r="H246" s="171">
        <v>169.71428571428601</v>
      </c>
      <c r="I246" s="171">
        <v>119.428571428571</v>
      </c>
      <c r="J246" s="171"/>
      <c r="K246" s="171">
        <v>472.47619047619003</v>
      </c>
      <c r="L246" s="209">
        <v>-11.2380952380952</v>
      </c>
      <c r="M246" s="171">
        <v>3.2857142857142798</v>
      </c>
      <c r="N246" s="171">
        <v>26.571428571428601</v>
      </c>
      <c r="O246" s="171"/>
      <c r="P246" s="210">
        <v>1.52380952380952</v>
      </c>
      <c r="Q246" s="173">
        <v>-0.15775401069518699</v>
      </c>
      <c r="R246" s="173">
        <v>1.93602693602693E-2</v>
      </c>
      <c r="S246" s="173">
        <v>0.22248803827751201</v>
      </c>
      <c r="T246" s="173"/>
      <c r="U246" s="218">
        <v>3.22515621850432E-3</v>
      </c>
    </row>
    <row r="247" spans="1:21" x14ac:dyDescent="0.25">
      <c r="A247" s="165">
        <v>43922</v>
      </c>
      <c r="B247" s="209">
        <v>41</v>
      </c>
      <c r="C247" s="171">
        <v>83</v>
      </c>
      <c r="D247" s="171">
        <v>75</v>
      </c>
      <c r="E247" s="171"/>
      <c r="F247" s="210">
        <v>295</v>
      </c>
      <c r="G247" s="171">
        <v>53</v>
      </c>
      <c r="H247" s="171">
        <v>145</v>
      </c>
      <c r="I247" s="171">
        <v>108</v>
      </c>
      <c r="J247" s="171"/>
      <c r="K247" s="171">
        <v>434</v>
      </c>
      <c r="L247" s="209">
        <v>-12</v>
      </c>
      <c r="M247" s="171">
        <v>-62</v>
      </c>
      <c r="N247" s="171">
        <v>-33</v>
      </c>
      <c r="O247" s="171"/>
      <c r="P247" s="210">
        <v>-139</v>
      </c>
      <c r="Q247" s="173">
        <v>-0.22641509433962301</v>
      </c>
      <c r="R247" s="173">
        <v>-0.42758620689655202</v>
      </c>
      <c r="S247" s="173">
        <v>-0.30555555555555602</v>
      </c>
      <c r="T247" s="173"/>
      <c r="U247" s="218">
        <v>-0.32027649769585298</v>
      </c>
    </row>
    <row r="248" spans="1:21" x14ac:dyDescent="0.25">
      <c r="A248" s="165">
        <v>43952</v>
      </c>
      <c r="B248" s="209">
        <v>51</v>
      </c>
      <c r="C248" s="171">
        <v>71</v>
      </c>
      <c r="D248" s="171">
        <v>60</v>
      </c>
      <c r="E248" s="171"/>
      <c r="F248" s="210">
        <v>305</v>
      </c>
      <c r="G248" s="171">
        <v>73.285714285714306</v>
      </c>
      <c r="H248" s="171">
        <v>144.76190476190499</v>
      </c>
      <c r="I248" s="171">
        <v>124.857142857143</v>
      </c>
      <c r="J248" s="171"/>
      <c r="K248" s="171">
        <v>427.95238095238102</v>
      </c>
      <c r="L248" s="209">
        <v>-22.285714285714299</v>
      </c>
      <c r="M248" s="171">
        <v>-73.761904761904802</v>
      </c>
      <c r="N248" s="171">
        <v>-64.857142857142904</v>
      </c>
      <c r="O248" s="171"/>
      <c r="P248" s="210">
        <v>-122.95238095238101</v>
      </c>
      <c r="Q248" s="173">
        <v>-0.30409356725146203</v>
      </c>
      <c r="R248" s="173">
        <v>-0.50953947368421004</v>
      </c>
      <c r="S248" s="173">
        <v>-0.51945080091533202</v>
      </c>
      <c r="T248" s="173"/>
      <c r="U248" s="218">
        <v>-0.28730388338711499</v>
      </c>
    </row>
    <row r="249" spans="1:21" x14ac:dyDescent="0.25">
      <c r="A249" s="165">
        <v>43983</v>
      </c>
      <c r="B249" s="209">
        <v>92</v>
      </c>
      <c r="C249" s="171">
        <v>93</v>
      </c>
      <c r="D249" s="171">
        <v>86</v>
      </c>
      <c r="E249" s="171"/>
      <c r="F249" s="210">
        <v>383</v>
      </c>
      <c r="G249" s="171">
        <v>63.8</v>
      </c>
      <c r="H249" s="171">
        <v>215.6</v>
      </c>
      <c r="I249" s="171">
        <v>148.5</v>
      </c>
      <c r="J249" s="171"/>
      <c r="K249" s="171">
        <v>479.6</v>
      </c>
      <c r="L249" s="209">
        <v>28.2</v>
      </c>
      <c r="M249" s="171">
        <v>-122.6</v>
      </c>
      <c r="N249" s="171">
        <v>-62.5</v>
      </c>
      <c r="O249" s="171"/>
      <c r="P249" s="210">
        <v>-96.6</v>
      </c>
      <c r="Q249" s="173">
        <v>0.44200626959247602</v>
      </c>
      <c r="R249" s="173">
        <v>-0.56864564007421203</v>
      </c>
      <c r="S249" s="173">
        <v>-0.42087542087542101</v>
      </c>
      <c r="T249" s="173"/>
      <c r="U249" s="218">
        <v>-0.201417848206839</v>
      </c>
    </row>
    <row r="250" spans="1:21" x14ac:dyDescent="0.25">
      <c r="A250" s="165">
        <v>44013</v>
      </c>
      <c r="B250" s="209">
        <v>97</v>
      </c>
      <c r="C250" s="171">
        <v>144</v>
      </c>
      <c r="D250" s="171">
        <v>107</v>
      </c>
      <c r="E250" s="171"/>
      <c r="F250" s="210">
        <v>447</v>
      </c>
      <c r="G250" s="171">
        <v>64</v>
      </c>
      <c r="H250" s="171">
        <v>195</v>
      </c>
      <c r="I250" s="171">
        <v>133</v>
      </c>
      <c r="J250" s="171"/>
      <c r="K250" s="171">
        <v>519</v>
      </c>
      <c r="L250" s="209">
        <v>33</v>
      </c>
      <c r="M250" s="171">
        <v>-51</v>
      </c>
      <c r="N250" s="171">
        <v>-26</v>
      </c>
      <c r="O250" s="171"/>
      <c r="P250" s="210">
        <v>-72</v>
      </c>
      <c r="Q250" s="173">
        <v>0.515625</v>
      </c>
      <c r="R250" s="173">
        <v>-0.261538461538462</v>
      </c>
      <c r="S250" s="173">
        <v>-0.19548872180451099</v>
      </c>
      <c r="T250" s="173"/>
      <c r="U250" s="218">
        <v>-0.13872832369942201</v>
      </c>
    </row>
    <row r="251" spans="1:21" x14ac:dyDescent="0.25">
      <c r="A251" s="165">
        <v>44044</v>
      </c>
      <c r="B251" s="209">
        <v>74</v>
      </c>
      <c r="C251" s="171">
        <v>142</v>
      </c>
      <c r="D251" s="171">
        <v>92</v>
      </c>
      <c r="E251" s="171"/>
      <c r="F251" s="210">
        <v>426</v>
      </c>
      <c r="G251" s="171">
        <v>62.857142857142897</v>
      </c>
      <c r="H251" s="171">
        <v>156.19047619047601</v>
      </c>
      <c r="I251" s="171">
        <v>111.428571428571</v>
      </c>
      <c r="J251" s="171"/>
      <c r="K251" s="171">
        <v>417.142857142857</v>
      </c>
      <c r="L251" s="209">
        <v>11.1428571428571</v>
      </c>
      <c r="M251" s="171">
        <v>-14.1904761904762</v>
      </c>
      <c r="N251" s="171">
        <v>-19.428571428571399</v>
      </c>
      <c r="O251" s="171"/>
      <c r="P251" s="210">
        <v>8.8571428571428896</v>
      </c>
      <c r="Q251" s="173">
        <v>0.177272727272727</v>
      </c>
      <c r="R251" s="173">
        <v>-9.0853658536585294E-2</v>
      </c>
      <c r="S251" s="173">
        <v>-0.17435897435897399</v>
      </c>
      <c r="T251" s="173"/>
      <c r="U251" s="218">
        <v>2.1232876712328801E-2</v>
      </c>
    </row>
    <row r="252" spans="1:21" x14ac:dyDescent="0.25">
      <c r="A252" s="165">
        <v>44075</v>
      </c>
      <c r="B252" s="209">
        <v>86</v>
      </c>
      <c r="C252" s="171">
        <v>143</v>
      </c>
      <c r="D252" s="171">
        <v>132</v>
      </c>
      <c r="E252" s="171"/>
      <c r="F252" s="210">
        <v>489</v>
      </c>
      <c r="G252" s="171">
        <v>76.476190476190496</v>
      </c>
      <c r="H252" s="171">
        <v>166.57142857142901</v>
      </c>
      <c r="I252" s="171">
        <v>137.23809523809501</v>
      </c>
      <c r="J252" s="171"/>
      <c r="K252" s="171">
        <v>466.19047619047598</v>
      </c>
      <c r="L252" s="209">
        <v>9.5238095238095202</v>
      </c>
      <c r="M252" s="171">
        <v>-23.571428571428601</v>
      </c>
      <c r="N252" s="171">
        <v>-5.2380952380952399</v>
      </c>
      <c r="O252" s="171"/>
      <c r="P252" s="210">
        <v>22.8095238095238</v>
      </c>
      <c r="Q252" s="173">
        <v>0.12453300124533</v>
      </c>
      <c r="R252" s="173">
        <v>-0.14150943396226401</v>
      </c>
      <c r="S252" s="173">
        <v>-3.8167938931297697E-2</v>
      </c>
      <c r="T252" s="173"/>
      <c r="U252" s="218">
        <v>4.89274770173646E-2</v>
      </c>
    </row>
    <row r="253" spans="1:21" x14ac:dyDescent="0.25">
      <c r="A253" s="165">
        <v>44105</v>
      </c>
      <c r="B253" s="209">
        <v>74</v>
      </c>
      <c r="C253" s="171">
        <v>155</v>
      </c>
      <c r="D253" s="171">
        <v>121</v>
      </c>
      <c r="E253" s="171"/>
      <c r="F253" s="210">
        <v>472</v>
      </c>
      <c r="G253" s="171">
        <v>76.521739130434796</v>
      </c>
      <c r="H253" s="171">
        <v>174.08695652173901</v>
      </c>
      <c r="I253" s="171">
        <v>138.695652173913</v>
      </c>
      <c r="J253" s="171"/>
      <c r="K253" s="171">
        <v>456.26086956521698</v>
      </c>
      <c r="L253" s="209">
        <v>-2.52173913043478</v>
      </c>
      <c r="M253" s="171">
        <v>-19.086956521739101</v>
      </c>
      <c r="N253" s="171">
        <v>-17.6956521739131</v>
      </c>
      <c r="O253" s="171"/>
      <c r="P253" s="210">
        <v>15.7391304347826</v>
      </c>
      <c r="Q253" s="173">
        <v>-3.2954545454545403E-2</v>
      </c>
      <c r="R253" s="173">
        <v>-0.10964035964035999</v>
      </c>
      <c r="S253" s="173">
        <v>-0.12758620689655201</v>
      </c>
      <c r="T253" s="173"/>
      <c r="U253" s="218">
        <v>3.4495902420430602E-2</v>
      </c>
    </row>
    <row r="254" spans="1:21" x14ac:dyDescent="0.25">
      <c r="A254" s="165">
        <v>44136</v>
      </c>
      <c r="B254" s="209">
        <v>81</v>
      </c>
      <c r="C254" s="171">
        <v>151</v>
      </c>
      <c r="D254" s="171">
        <v>104</v>
      </c>
      <c r="E254" s="171"/>
      <c r="F254" s="210">
        <v>486</v>
      </c>
      <c r="G254" s="171">
        <v>68</v>
      </c>
      <c r="H254" s="171">
        <v>158</v>
      </c>
      <c r="I254" s="171">
        <v>130</v>
      </c>
      <c r="J254" s="171"/>
      <c r="K254" s="171">
        <v>420</v>
      </c>
      <c r="L254" s="209">
        <v>13</v>
      </c>
      <c r="M254" s="171">
        <v>-7</v>
      </c>
      <c r="N254" s="171">
        <v>-26</v>
      </c>
      <c r="O254" s="171"/>
      <c r="P254" s="210">
        <v>66</v>
      </c>
      <c r="Q254" s="173">
        <v>0.191176470588235</v>
      </c>
      <c r="R254" s="173">
        <v>-4.4303797468354403E-2</v>
      </c>
      <c r="S254" s="173">
        <v>-0.2</v>
      </c>
      <c r="T254" s="173"/>
      <c r="U254" s="218">
        <v>0.157142857142857</v>
      </c>
    </row>
    <row r="255" spans="1:21" x14ac:dyDescent="0.25">
      <c r="A255" s="165">
        <v>44166</v>
      </c>
      <c r="B255" s="209">
        <v>70</v>
      </c>
      <c r="C255" s="171">
        <v>183</v>
      </c>
      <c r="D255" s="171">
        <v>143</v>
      </c>
      <c r="E255" s="171"/>
      <c r="F255" s="210">
        <v>459</v>
      </c>
      <c r="G255" s="171">
        <v>70.349999999999994</v>
      </c>
      <c r="H255" s="171">
        <v>168</v>
      </c>
      <c r="I255" s="171">
        <v>122.85</v>
      </c>
      <c r="J255" s="171"/>
      <c r="K255" s="171">
        <v>462</v>
      </c>
      <c r="L255" s="209">
        <v>-0.35000000000000903</v>
      </c>
      <c r="M255" s="171">
        <v>15</v>
      </c>
      <c r="N255" s="171">
        <v>20.149999999999999</v>
      </c>
      <c r="O255" s="171"/>
      <c r="P255" s="210">
        <v>-3</v>
      </c>
      <c r="Q255" s="173">
        <v>-4.9751243781095697E-3</v>
      </c>
      <c r="R255" s="173">
        <v>8.9285714285714302E-2</v>
      </c>
      <c r="S255" s="173">
        <v>0.16402116402116401</v>
      </c>
      <c r="T255" s="173"/>
      <c r="U255" s="218">
        <v>-6.4935064935064896E-3</v>
      </c>
    </row>
    <row r="256" spans="1:21" x14ac:dyDescent="0.25">
      <c r="A256" s="165">
        <v>44197</v>
      </c>
      <c r="B256" s="209">
        <v>69</v>
      </c>
      <c r="C256" s="171">
        <v>132</v>
      </c>
      <c r="D256" s="171">
        <v>122</v>
      </c>
      <c r="E256" s="171"/>
      <c r="F256" s="210">
        <v>467</v>
      </c>
      <c r="G256" s="171">
        <v>56.363636363636402</v>
      </c>
      <c r="H256" s="171">
        <v>148.18181818181799</v>
      </c>
      <c r="I256" s="171">
        <v>144.54545454545499</v>
      </c>
      <c r="J256" s="171"/>
      <c r="K256" s="171">
        <v>385.45454545454498</v>
      </c>
      <c r="L256" s="209">
        <v>12.636363636363599</v>
      </c>
      <c r="M256" s="171">
        <v>-16.181818181818201</v>
      </c>
      <c r="N256" s="171">
        <v>-22.545454545454501</v>
      </c>
      <c r="O256" s="171"/>
      <c r="P256" s="210">
        <v>81.545454545454604</v>
      </c>
      <c r="Q256" s="173">
        <v>0.22419354838709701</v>
      </c>
      <c r="R256" s="173">
        <v>-0.10920245398773</v>
      </c>
      <c r="S256" s="173">
        <v>-0.15597484276729601</v>
      </c>
      <c r="T256" s="173"/>
      <c r="U256" s="218">
        <v>0.21155660377358501</v>
      </c>
    </row>
    <row r="257" spans="1:21" x14ac:dyDescent="0.25">
      <c r="A257" s="165">
        <v>44228</v>
      </c>
      <c r="B257" s="209">
        <v>57</v>
      </c>
      <c r="C257" s="171">
        <v>138</v>
      </c>
      <c r="D257" s="171">
        <v>115</v>
      </c>
      <c r="E257" s="171"/>
      <c r="F257" s="210">
        <v>436</v>
      </c>
      <c r="G257" s="171">
        <v>64</v>
      </c>
      <c r="H257" s="171">
        <v>175</v>
      </c>
      <c r="I257" s="171">
        <v>109</v>
      </c>
      <c r="J257" s="171"/>
      <c r="K257" s="171">
        <v>390</v>
      </c>
      <c r="L257" s="209">
        <v>-7</v>
      </c>
      <c r="M257" s="171">
        <v>-37</v>
      </c>
      <c r="N257" s="171">
        <v>6</v>
      </c>
      <c r="O257" s="171"/>
      <c r="P257" s="210">
        <v>46</v>
      </c>
      <c r="Q257" s="173">
        <v>-0.109375</v>
      </c>
      <c r="R257" s="173">
        <v>-0.21142857142857099</v>
      </c>
      <c r="S257" s="173">
        <v>5.5045871559633003E-2</v>
      </c>
      <c r="T257" s="173"/>
      <c r="U257" s="218">
        <v>0.117948717948718</v>
      </c>
    </row>
    <row r="258" spans="1:21" x14ac:dyDescent="0.25">
      <c r="A258" s="165">
        <v>44256</v>
      </c>
      <c r="B258" s="209">
        <v>78</v>
      </c>
      <c r="C258" s="171">
        <v>181</v>
      </c>
      <c r="D258" s="171">
        <v>139</v>
      </c>
      <c r="E258" s="171"/>
      <c r="F258" s="210">
        <v>534</v>
      </c>
      <c r="G258" s="171">
        <v>74.476190476190496</v>
      </c>
      <c r="H258" s="171">
        <v>177.42857142857099</v>
      </c>
      <c r="I258" s="171">
        <v>124.857142857143</v>
      </c>
      <c r="J258" s="171"/>
      <c r="K258" s="171">
        <v>493.95238095238102</v>
      </c>
      <c r="L258" s="209">
        <v>3.5238095238095202</v>
      </c>
      <c r="M258" s="171">
        <v>3.5714285714285601</v>
      </c>
      <c r="N258" s="171">
        <v>14.1428571428571</v>
      </c>
      <c r="O258" s="171"/>
      <c r="P258" s="210">
        <v>40.047619047619001</v>
      </c>
      <c r="Q258" s="173">
        <v>4.7314578005115002E-2</v>
      </c>
      <c r="R258" s="173">
        <v>2.01288244766505E-2</v>
      </c>
      <c r="S258" s="173">
        <v>0.113272311212814</v>
      </c>
      <c r="T258" s="173"/>
      <c r="U258" s="218">
        <v>8.1075870047237902E-2</v>
      </c>
    </row>
    <row r="259" spans="1:21" x14ac:dyDescent="0.25">
      <c r="A259" s="3" t="s">
        <v>91</v>
      </c>
      <c r="B259" s="209"/>
      <c r="C259" s="171"/>
      <c r="D259" s="171"/>
      <c r="E259" s="171"/>
      <c r="F259" s="210"/>
      <c r="G259" s="171"/>
      <c r="H259" s="171"/>
      <c r="I259" s="171"/>
      <c r="J259" s="171"/>
      <c r="K259" s="171"/>
      <c r="L259" s="209"/>
      <c r="M259" s="171"/>
      <c r="N259" s="171"/>
      <c r="O259" s="171"/>
      <c r="P259" s="210"/>
      <c r="Q259" s="173"/>
      <c r="R259" s="173"/>
      <c r="S259" s="173"/>
      <c r="T259" s="173"/>
      <c r="U259" s="218"/>
    </row>
    <row r="260" spans="1:21" x14ac:dyDescent="0.25">
      <c r="A260" s="165">
        <v>43466</v>
      </c>
      <c r="B260" s="209">
        <v>1134</v>
      </c>
      <c r="C260" s="171">
        <v>758</v>
      </c>
      <c r="D260" s="171">
        <v>634</v>
      </c>
      <c r="E260" s="171"/>
      <c r="F260" s="210">
        <v>835</v>
      </c>
      <c r="G260" s="171">
        <v>1134</v>
      </c>
      <c r="H260" s="171">
        <v>758</v>
      </c>
      <c r="I260" s="171">
        <v>634</v>
      </c>
      <c r="J260" s="171"/>
      <c r="K260" s="171">
        <v>835</v>
      </c>
      <c r="L260" s="209">
        <v>0</v>
      </c>
      <c r="M260" s="171">
        <v>0</v>
      </c>
      <c r="N260" s="171">
        <v>0</v>
      </c>
      <c r="O260" s="171"/>
      <c r="P260" s="210">
        <v>0</v>
      </c>
      <c r="Q260" s="173">
        <v>0</v>
      </c>
      <c r="R260" s="173">
        <v>0</v>
      </c>
      <c r="S260" s="173">
        <v>0</v>
      </c>
      <c r="T260" s="173"/>
      <c r="U260" s="218">
        <v>0</v>
      </c>
    </row>
    <row r="261" spans="1:21" x14ac:dyDescent="0.25">
      <c r="A261" s="165">
        <v>43497</v>
      </c>
      <c r="B261" s="209">
        <v>1024</v>
      </c>
      <c r="C261" s="171">
        <v>642</v>
      </c>
      <c r="D261" s="171">
        <v>541</v>
      </c>
      <c r="E261" s="171"/>
      <c r="F261" s="210">
        <v>800</v>
      </c>
      <c r="G261" s="171">
        <v>1024</v>
      </c>
      <c r="H261" s="171">
        <v>642</v>
      </c>
      <c r="I261" s="171">
        <v>541</v>
      </c>
      <c r="J261" s="171"/>
      <c r="K261" s="171">
        <v>800</v>
      </c>
      <c r="L261" s="209">
        <v>0</v>
      </c>
      <c r="M261" s="171">
        <v>0</v>
      </c>
      <c r="N261" s="171">
        <v>0</v>
      </c>
      <c r="O261" s="171"/>
      <c r="P261" s="210">
        <v>0</v>
      </c>
      <c r="Q261" s="173">
        <v>0</v>
      </c>
      <c r="R261" s="173">
        <v>0</v>
      </c>
      <c r="S261" s="173">
        <v>0</v>
      </c>
      <c r="T261" s="173"/>
      <c r="U261" s="218">
        <v>0</v>
      </c>
    </row>
    <row r="262" spans="1:21" x14ac:dyDescent="0.25">
      <c r="A262" s="165">
        <v>43525</v>
      </c>
      <c r="B262" s="209">
        <v>1003</v>
      </c>
      <c r="C262" s="171">
        <v>639</v>
      </c>
      <c r="D262" s="171">
        <v>617</v>
      </c>
      <c r="E262" s="171"/>
      <c r="F262" s="210">
        <v>823</v>
      </c>
      <c r="G262" s="171">
        <v>1003</v>
      </c>
      <c r="H262" s="171">
        <v>639</v>
      </c>
      <c r="I262" s="171">
        <v>617</v>
      </c>
      <c r="J262" s="171"/>
      <c r="K262" s="171">
        <v>823</v>
      </c>
      <c r="L262" s="209">
        <v>0</v>
      </c>
      <c r="M262" s="171">
        <v>0</v>
      </c>
      <c r="N262" s="171">
        <v>0</v>
      </c>
      <c r="O262" s="171"/>
      <c r="P262" s="210">
        <v>0</v>
      </c>
      <c r="Q262" s="173">
        <v>0</v>
      </c>
      <c r="R262" s="173">
        <v>0</v>
      </c>
      <c r="S262" s="173">
        <v>0</v>
      </c>
      <c r="T262" s="173"/>
      <c r="U262" s="218">
        <v>0</v>
      </c>
    </row>
    <row r="263" spans="1:21" x14ac:dyDescent="0.25">
      <c r="A263" s="165">
        <v>43556</v>
      </c>
      <c r="B263" s="209">
        <v>1046</v>
      </c>
      <c r="C263" s="171">
        <v>645</v>
      </c>
      <c r="D263" s="171">
        <v>607</v>
      </c>
      <c r="E263" s="171"/>
      <c r="F263" s="210">
        <v>831</v>
      </c>
      <c r="G263" s="171">
        <v>1046</v>
      </c>
      <c r="H263" s="171">
        <v>645</v>
      </c>
      <c r="I263" s="171">
        <v>607</v>
      </c>
      <c r="J263" s="171"/>
      <c r="K263" s="171">
        <v>831</v>
      </c>
      <c r="L263" s="209">
        <v>0</v>
      </c>
      <c r="M263" s="171">
        <v>0</v>
      </c>
      <c r="N263" s="171">
        <v>0</v>
      </c>
      <c r="O263" s="171"/>
      <c r="P263" s="210">
        <v>0</v>
      </c>
      <c r="Q263" s="173">
        <v>0</v>
      </c>
      <c r="R263" s="173">
        <v>0</v>
      </c>
      <c r="S263" s="173">
        <v>0</v>
      </c>
      <c r="T263" s="173"/>
      <c r="U263" s="218">
        <v>0</v>
      </c>
    </row>
    <row r="264" spans="1:21" x14ac:dyDescent="0.25">
      <c r="A264" s="165">
        <v>43586</v>
      </c>
      <c r="B264" s="209">
        <v>1100</v>
      </c>
      <c r="C264" s="171">
        <v>691</v>
      </c>
      <c r="D264" s="171">
        <v>639</v>
      </c>
      <c r="E264" s="171"/>
      <c r="F264" s="210">
        <v>910</v>
      </c>
      <c r="G264" s="171">
        <v>1100</v>
      </c>
      <c r="H264" s="171">
        <v>691</v>
      </c>
      <c r="I264" s="171">
        <v>639</v>
      </c>
      <c r="J264" s="171"/>
      <c r="K264" s="171">
        <v>910</v>
      </c>
      <c r="L264" s="209">
        <v>0</v>
      </c>
      <c r="M264" s="171">
        <v>0</v>
      </c>
      <c r="N264" s="171">
        <v>0</v>
      </c>
      <c r="O264" s="171"/>
      <c r="P264" s="210">
        <v>0</v>
      </c>
      <c r="Q264" s="173">
        <v>0</v>
      </c>
      <c r="R264" s="173">
        <v>0</v>
      </c>
      <c r="S264" s="173">
        <v>0</v>
      </c>
      <c r="T264" s="173"/>
      <c r="U264" s="218">
        <v>0</v>
      </c>
    </row>
    <row r="265" spans="1:21" x14ac:dyDescent="0.25">
      <c r="A265" s="165">
        <v>43617</v>
      </c>
      <c r="B265" s="209">
        <v>1070</v>
      </c>
      <c r="C265" s="171">
        <v>709</v>
      </c>
      <c r="D265" s="171">
        <v>628</v>
      </c>
      <c r="E265" s="171"/>
      <c r="F265" s="210">
        <v>826</v>
      </c>
      <c r="G265" s="171">
        <v>1070</v>
      </c>
      <c r="H265" s="171">
        <v>709</v>
      </c>
      <c r="I265" s="171">
        <v>628</v>
      </c>
      <c r="J265" s="171"/>
      <c r="K265" s="171">
        <v>826</v>
      </c>
      <c r="L265" s="209">
        <v>0</v>
      </c>
      <c r="M265" s="171">
        <v>0</v>
      </c>
      <c r="N265" s="171">
        <v>0</v>
      </c>
      <c r="O265" s="171"/>
      <c r="P265" s="210">
        <v>0</v>
      </c>
      <c r="Q265" s="173">
        <v>0</v>
      </c>
      <c r="R265" s="173">
        <v>0</v>
      </c>
      <c r="S265" s="173">
        <v>0</v>
      </c>
      <c r="T265" s="173"/>
      <c r="U265" s="218">
        <v>0</v>
      </c>
    </row>
    <row r="266" spans="1:21" x14ac:dyDescent="0.25">
      <c r="A266" s="165">
        <v>43647</v>
      </c>
      <c r="B266" s="209">
        <v>1097</v>
      </c>
      <c r="C266" s="171">
        <v>737</v>
      </c>
      <c r="D266" s="171">
        <v>722</v>
      </c>
      <c r="E266" s="171"/>
      <c r="F266" s="210">
        <v>905</v>
      </c>
      <c r="G266" s="171">
        <v>1097</v>
      </c>
      <c r="H266" s="171">
        <v>737</v>
      </c>
      <c r="I266" s="171">
        <v>722</v>
      </c>
      <c r="J266" s="171"/>
      <c r="K266" s="171">
        <v>905</v>
      </c>
      <c r="L266" s="209">
        <v>0</v>
      </c>
      <c r="M266" s="171">
        <v>0</v>
      </c>
      <c r="N266" s="171">
        <v>0</v>
      </c>
      <c r="O266" s="171"/>
      <c r="P266" s="210">
        <v>0</v>
      </c>
      <c r="Q266" s="173">
        <v>0</v>
      </c>
      <c r="R266" s="173">
        <v>0</v>
      </c>
      <c r="S266" s="173">
        <v>0</v>
      </c>
      <c r="T266" s="173"/>
      <c r="U266" s="218">
        <v>0</v>
      </c>
    </row>
    <row r="267" spans="1:21" x14ac:dyDescent="0.25">
      <c r="A267" s="165">
        <v>43678</v>
      </c>
      <c r="B267" s="209">
        <v>989</v>
      </c>
      <c r="C267" s="171">
        <v>609</v>
      </c>
      <c r="D267" s="171">
        <v>644</v>
      </c>
      <c r="E267" s="171"/>
      <c r="F267" s="210">
        <v>836</v>
      </c>
      <c r="G267" s="171">
        <v>989</v>
      </c>
      <c r="H267" s="171">
        <v>609</v>
      </c>
      <c r="I267" s="171">
        <v>644</v>
      </c>
      <c r="J267" s="171"/>
      <c r="K267" s="171">
        <v>836</v>
      </c>
      <c r="L267" s="209">
        <v>0</v>
      </c>
      <c r="M267" s="171">
        <v>0</v>
      </c>
      <c r="N267" s="171">
        <v>0</v>
      </c>
      <c r="O267" s="171"/>
      <c r="P267" s="210">
        <v>0</v>
      </c>
      <c r="Q267" s="173">
        <v>0</v>
      </c>
      <c r="R267" s="173">
        <v>0</v>
      </c>
      <c r="S267" s="173">
        <v>0</v>
      </c>
      <c r="T267" s="173"/>
      <c r="U267" s="218">
        <v>0</v>
      </c>
    </row>
    <row r="268" spans="1:21" x14ac:dyDescent="0.25">
      <c r="A268" s="165">
        <v>43709</v>
      </c>
      <c r="B268" s="209">
        <v>991</v>
      </c>
      <c r="C268" s="171">
        <v>629</v>
      </c>
      <c r="D268" s="171">
        <v>640</v>
      </c>
      <c r="E268" s="171"/>
      <c r="F268" s="210">
        <v>844</v>
      </c>
      <c r="G268" s="171">
        <v>991</v>
      </c>
      <c r="H268" s="171">
        <v>629</v>
      </c>
      <c r="I268" s="171">
        <v>640</v>
      </c>
      <c r="J268" s="171"/>
      <c r="K268" s="171">
        <v>844</v>
      </c>
      <c r="L268" s="209">
        <v>0</v>
      </c>
      <c r="M268" s="171">
        <v>0</v>
      </c>
      <c r="N268" s="171">
        <v>0</v>
      </c>
      <c r="O268" s="171"/>
      <c r="P268" s="210">
        <v>0</v>
      </c>
      <c r="Q268" s="173">
        <v>0</v>
      </c>
      <c r="R268" s="173">
        <v>0</v>
      </c>
      <c r="S268" s="173">
        <v>0</v>
      </c>
      <c r="T268" s="173"/>
      <c r="U268" s="218">
        <v>0</v>
      </c>
    </row>
    <row r="269" spans="1:21" x14ac:dyDescent="0.25">
      <c r="A269" s="165">
        <v>43739</v>
      </c>
      <c r="B269" s="209">
        <v>1192</v>
      </c>
      <c r="C269" s="171">
        <v>791</v>
      </c>
      <c r="D269" s="171">
        <v>673</v>
      </c>
      <c r="E269" s="171"/>
      <c r="F269" s="210">
        <v>918</v>
      </c>
      <c r="G269" s="171">
        <v>1192</v>
      </c>
      <c r="H269" s="171">
        <v>791</v>
      </c>
      <c r="I269" s="171">
        <v>673</v>
      </c>
      <c r="J269" s="171"/>
      <c r="K269" s="171">
        <v>918</v>
      </c>
      <c r="L269" s="209">
        <v>0</v>
      </c>
      <c r="M269" s="171">
        <v>0</v>
      </c>
      <c r="N269" s="171">
        <v>0</v>
      </c>
      <c r="O269" s="171"/>
      <c r="P269" s="210">
        <v>0</v>
      </c>
      <c r="Q269" s="173">
        <v>0</v>
      </c>
      <c r="R269" s="173">
        <v>0</v>
      </c>
      <c r="S269" s="173">
        <v>0</v>
      </c>
      <c r="T269" s="173"/>
      <c r="U269" s="218">
        <v>0</v>
      </c>
    </row>
    <row r="270" spans="1:21" x14ac:dyDescent="0.25">
      <c r="A270" s="165">
        <v>43770</v>
      </c>
      <c r="B270" s="209">
        <v>1022</v>
      </c>
      <c r="C270" s="171">
        <v>667</v>
      </c>
      <c r="D270" s="171">
        <v>581</v>
      </c>
      <c r="E270" s="171"/>
      <c r="F270" s="210">
        <v>821</v>
      </c>
      <c r="G270" s="171">
        <v>1022</v>
      </c>
      <c r="H270" s="171">
        <v>667</v>
      </c>
      <c r="I270" s="171">
        <v>581</v>
      </c>
      <c r="J270" s="171"/>
      <c r="K270" s="171">
        <v>821</v>
      </c>
      <c r="L270" s="209">
        <v>0</v>
      </c>
      <c r="M270" s="171">
        <v>0</v>
      </c>
      <c r="N270" s="171">
        <v>0</v>
      </c>
      <c r="O270" s="171"/>
      <c r="P270" s="210">
        <v>0</v>
      </c>
      <c r="Q270" s="173">
        <v>0</v>
      </c>
      <c r="R270" s="173">
        <v>0</v>
      </c>
      <c r="S270" s="173">
        <v>0</v>
      </c>
      <c r="T270" s="173"/>
      <c r="U270" s="218">
        <v>0</v>
      </c>
    </row>
    <row r="271" spans="1:21" x14ac:dyDescent="0.25">
      <c r="A271" s="165">
        <v>43800</v>
      </c>
      <c r="B271" s="209">
        <v>925</v>
      </c>
      <c r="C271" s="171">
        <v>651</v>
      </c>
      <c r="D271" s="171">
        <v>597</v>
      </c>
      <c r="E271" s="171"/>
      <c r="F271" s="210">
        <v>781</v>
      </c>
      <c r="G271" s="171">
        <v>925</v>
      </c>
      <c r="H271" s="171">
        <v>651</v>
      </c>
      <c r="I271" s="171">
        <v>597</v>
      </c>
      <c r="J271" s="171"/>
      <c r="K271" s="171">
        <v>781</v>
      </c>
      <c r="L271" s="209">
        <v>0</v>
      </c>
      <c r="M271" s="171">
        <v>0</v>
      </c>
      <c r="N271" s="171">
        <v>0</v>
      </c>
      <c r="O271" s="171"/>
      <c r="P271" s="210">
        <v>0</v>
      </c>
      <c r="Q271" s="173">
        <v>0</v>
      </c>
      <c r="R271" s="173">
        <v>0</v>
      </c>
      <c r="S271" s="173">
        <v>0</v>
      </c>
      <c r="T271" s="173"/>
      <c r="U271" s="218">
        <v>0</v>
      </c>
    </row>
    <row r="272" spans="1:21" x14ac:dyDescent="0.25">
      <c r="A272" s="165">
        <v>43831</v>
      </c>
      <c r="B272" s="209">
        <v>1113</v>
      </c>
      <c r="C272" s="171">
        <v>734</v>
      </c>
      <c r="D272" s="171">
        <v>654</v>
      </c>
      <c r="E272" s="171"/>
      <c r="F272" s="210">
        <v>822</v>
      </c>
      <c r="G272" s="171">
        <v>1134</v>
      </c>
      <c r="H272" s="171">
        <v>758</v>
      </c>
      <c r="I272" s="171">
        <v>634</v>
      </c>
      <c r="J272" s="171"/>
      <c r="K272" s="171">
        <v>835</v>
      </c>
      <c r="L272" s="209">
        <v>-21</v>
      </c>
      <c r="M272" s="171">
        <v>-24</v>
      </c>
      <c r="N272" s="171">
        <v>20</v>
      </c>
      <c r="O272" s="171"/>
      <c r="P272" s="210">
        <v>-13</v>
      </c>
      <c r="Q272" s="173">
        <v>-1.85185185185185E-2</v>
      </c>
      <c r="R272" s="173">
        <v>-3.1662269129287601E-2</v>
      </c>
      <c r="S272" s="173">
        <v>3.1545741324921099E-2</v>
      </c>
      <c r="T272" s="173"/>
      <c r="U272" s="218">
        <v>-1.55688622754491E-2</v>
      </c>
    </row>
    <row r="273" spans="1:21" x14ac:dyDescent="0.25">
      <c r="A273" s="165">
        <v>43862</v>
      </c>
      <c r="B273" s="209">
        <v>981</v>
      </c>
      <c r="C273" s="171">
        <v>610</v>
      </c>
      <c r="D273" s="171">
        <v>591</v>
      </c>
      <c r="E273" s="171"/>
      <c r="F273" s="210">
        <v>776</v>
      </c>
      <c r="G273" s="171">
        <v>1024</v>
      </c>
      <c r="H273" s="171">
        <v>642</v>
      </c>
      <c r="I273" s="171">
        <v>541</v>
      </c>
      <c r="J273" s="171"/>
      <c r="K273" s="171">
        <v>800</v>
      </c>
      <c r="L273" s="209">
        <v>-43</v>
      </c>
      <c r="M273" s="171">
        <v>-32</v>
      </c>
      <c r="N273" s="171">
        <v>50</v>
      </c>
      <c r="O273" s="171"/>
      <c r="P273" s="210">
        <v>-24</v>
      </c>
      <c r="Q273" s="173">
        <v>-4.19921875E-2</v>
      </c>
      <c r="R273" s="173">
        <v>-4.9844236760124602E-2</v>
      </c>
      <c r="S273" s="173">
        <v>9.24214417744917E-2</v>
      </c>
      <c r="T273" s="173"/>
      <c r="U273" s="218">
        <v>-0.03</v>
      </c>
    </row>
    <row r="274" spans="1:21" x14ac:dyDescent="0.25">
      <c r="A274" s="165">
        <v>43891</v>
      </c>
      <c r="B274" s="209">
        <v>957</v>
      </c>
      <c r="C274" s="171">
        <v>732</v>
      </c>
      <c r="D274" s="171">
        <v>693</v>
      </c>
      <c r="E274" s="171"/>
      <c r="F274" s="210">
        <v>978</v>
      </c>
      <c r="G274" s="171">
        <v>1050.7619047619</v>
      </c>
      <c r="H274" s="171">
        <v>669.42857142857099</v>
      </c>
      <c r="I274" s="171">
        <v>646.38095238095195</v>
      </c>
      <c r="J274" s="171"/>
      <c r="K274" s="171">
        <v>862.19047619047603</v>
      </c>
      <c r="L274" s="209">
        <v>-93.761904761904802</v>
      </c>
      <c r="M274" s="171">
        <v>62.571428571428598</v>
      </c>
      <c r="N274" s="171">
        <v>46.619047619047599</v>
      </c>
      <c r="O274" s="171"/>
      <c r="P274" s="210">
        <v>115.80952380952399</v>
      </c>
      <c r="Q274" s="173">
        <v>-8.9232303090727896E-2</v>
      </c>
      <c r="R274" s="173">
        <v>9.3469910371318798E-2</v>
      </c>
      <c r="S274" s="173">
        <v>7.2123176661264096E-2</v>
      </c>
      <c r="T274" s="173"/>
      <c r="U274" s="218">
        <v>0.13432011487904599</v>
      </c>
    </row>
    <row r="275" spans="1:21" x14ac:dyDescent="0.25">
      <c r="A275" s="165">
        <v>43922</v>
      </c>
      <c r="B275" s="209">
        <v>883</v>
      </c>
      <c r="C275" s="171">
        <v>407</v>
      </c>
      <c r="D275" s="171">
        <v>446</v>
      </c>
      <c r="E275" s="171"/>
      <c r="F275" s="210">
        <v>646</v>
      </c>
      <c r="G275" s="171">
        <v>1046</v>
      </c>
      <c r="H275" s="171">
        <v>645</v>
      </c>
      <c r="I275" s="171">
        <v>607</v>
      </c>
      <c r="J275" s="171"/>
      <c r="K275" s="171">
        <v>831</v>
      </c>
      <c r="L275" s="209">
        <v>-163</v>
      </c>
      <c r="M275" s="171">
        <v>-238</v>
      </c>
      <c r="N275" s="171">
        <v>-161</v>
      </c>
      <c r="O275" s="171"/>
      <c r="P275" s="210">
        <v>-185</v>
      </c>
      <c r="Q275" s="173">
        <v>-0.155831739961759</v>
      </c>
      <c r="R275" s="173">
        <v>-0.36899224806201603</v>
      </c>
      <c r="S275" s="173">
        <v>-0.26523887973640897</v>
      </c>
      <c r="T275" s="173"/>
      <c r="U275" s="218">
        <v>-0.22262334536702799</v>
      </c>
    </row>
    <row r="276" spans="1:21" x14ac:dyDescent="0.25">
      <c r="A276" s="165">
        <v>43952</v>
      </c>
      <c r="B276" s="209">
        <v>1060</v>
      </c>
      <c r="C276" s="171">
        <v>368</v>
      </c>
      <c r="D276" s="171">
        <v>431</v>
      </c>
      <c r="E276" s="171"/>
      <c r="F276" s="210">
        <v>421</v>
      </c>
      <c r="G276" s="171">
        <v>995.23809523809496</v>
      </c>
      <c r="H276" s="171">
        <v>625.19047619047603</v>
      </c>
      <c r="I276" s="171">
        <v>578.142857142857</v>
      </c>
      <c r="J276" s="171"/>
      <c r="K276" s="171">
        <v>823.33333333333303</v>
      </c>
      <c r="L276" s="209">
        <v>64.761904761904702</v>
      </c>
      <c r="M276" s="171">
        <v>-257.19047619047598</v>
      </c>
      <c r="N276" s="171">
        <v>-147.142857142857</v>
      </c>
      <c r="O276" s="171"/>
      <c r="P276" s="210">
        <v>-402.33333333333297</v>
      </c>
      <c r="Q276" s="173">
        <v>6.5071770334928197E-2</v>
      </c>
      <c r="R276" s="173">
        <v>-0.41137938913854799</v>
      </c>
      <c r="S276" s="173">
        <v>-0.25450951321966903</v>
      </c>
      <c r="T276" s="173"/>
      <c r="U276" s="218">
        <v>-0.48866396761133601</v>
      </c>
    </row>
    <row r="277" spans="1:21" x14ac:dyDescent="0.25">
      <c r="A277" s="165">
        <v>43983</v>
      </c>
      <c r="B277" s="209">
        <v>1300</v>
      </c>
      <c r="C277" s="171">
        <v>490</v>
      </c>
      <c r="D277" s="171">
        <v>521</v>
      </c>
      <c r="E277" s="171"/>
      <c r="F277" s="210">
        <v>565</v>
      </c>
      <c r="G277" s="171">
        <v>1177</v>
      </c>
      <c r="H277" s="171">
        <v>779.9</v>
      </c>
      <c r="I277" s="171">
        <v>690.8</v>
      </c>
      <c r="J277" s="171"/>
      <c r="K277" s="171">
        <v>908.6</v>
      </c>
      <c r="L277" s="209">
        <v>123</v>
      </c>
      <c r="M277" s="171">
        <v>-289.89999999999998</v>
      </c>
      <c r="N277" s="171">
        <v>-169.8</v>
      </c>
      <c r="O277" s="171"/>
      <c r="P277" s="210">
        <v>-343.6</v>
      </c>
      <c r="Q277" s="173">
        <v>0.104502973661852</v>
      </c>
      <c r="R277" s="173">
        <v>-0.37171432234901902</v>
      </c>
      <c r="S277" s="173">
        <v>-0.24580196873190499</v>
      </c>
      <c r="T277" s="173"/>
      <c r="U277" s="218">
        <v>-0.37816420867268302</v>
      </c>
    </row>
    <row r="278" spans="1:21" x14ac:dyDescent="0.25">
      <c r="A278" s="165">
        <v>44013</v>
      </c>
      <c r="B278" s="209">
        <v>1290</v>
      </c>
      <c r="C278" s="171">
        <v>560</v>
      </c>
      <c r="D278" s="171">
        <v>656</v>
      </c>
      <c r="E278" s="171"/>
      <c r="F278" s="210">
        <v>633</v>
      </c>
      <c r="G278" s="171">
        <v>1097</v>
      </c>
      <c r="H278" s="171">
        <v>737</v>
      </c>
      <c r="I278" s="171">
        <v>722</v>
      </c>
      <c r="J278" s="171"/>
      <c r="K278" s="171">
        <v>905</v>
      </c>
      <c r="L278" s="209">
        <v>193</v>
      </c>
      <c r="M278" s="171">
        <v>-177</v>
      </c>
      <c r="N278" s="171">
        <v>-66</v>
      </c>
      <c r="O278" s="171"/>
      <c r="P278" s="210">
        <v>-272</v>
      </c>
      <c r="Q278" s="173">
        <v>0.17593436645396501</v>
      </c>
      <c r="R278" s="173">
        <v>-0.24016282225237401</v>
      </c>
      <c r="S278" s="173">
        <v>-9.1412742382271497E-2</v>
      </c>
      <c r="T278" s="173"/>
      <c r="U278" s="218">
        <v>-0.30055248618784502</v>
      </c>
    </row>
    <row r="279" spans="1:21" x14ac:dyDescent="0.25">
      <c r="A279" s="165">
        <v>44044</v>
      </c>
      <c r="B279" s="209">
        <v>1109</v>
      </c>
      <c r="C279" s="171">
        <v>532</v>
      </c>
      <c r="D279" s="171">
        <v>651</v>
      </c>
      <c r="E279" s="171"/>
      <c r="F279" s="210">
        <v>632</v>
      </c>
      <c r="G279" s="171">
        <v>941.90476190476204</v>
      </c>
      <c r="H279" s="171">
        <v>580</v>
      </c>
      <c r="I279" s="171">
        <v>613.33333333333303</v>
      </c>
      <c r="J279" s="171"/>
      <c r="K279" s="171">
        <v>796.19047619047603</v>
      </c>
      <c r="L279" s="209">
        <v>167.09523809523799</v>
      </c>
      <c r="M279" s="171">
        <v>-48</v>
      </c>
      <c r="N279" s="171">
        <v>37.6666666666667</v>
      </c>
      <c r="O279" s="171"/>
      <c r="P279" s="210">
        <v>-164.19047619047601</v>
      </c>
      <c r="Q279" s="173">
        <v>0.177401415571284</v>
      </c>
      <c r="R279" s="173">
        <v>-8.2758620689655199E-2</v>
      </c>
      <c r="S279" s="173">
        <v>6.1413043478261001E-2</v>
      </c>
      <c r="T279" s="173"/>
      <c r="U279" s="218">
        <v>-0.20622009569378</v>
      </c>
    </row>
    <row r="280" spans="1:21" x14ac:dyDescent="0.25">
      <c r="A280" s="165">
        <v>44075</v>
      </c>
      <c r="B280" s="209">
        <v>1230</v>
      </c>
      <c r="C280" s="171">
        <v>661</v>
      </c>
      <c r="D280" s="171">
        <v>700</v>
      </c>
      <c r="E280" s="171"/>
      <c r="F280" s="210">
        <v>737</v>
      </c>
      <c r="G280" s="171">
        <v>1038.19047619048</v>
      </c>
      <c r="H280" s="171">
        <v>658.95238095238096</v>
      </c>
      <c r="I280" s="171">
        <v>670.47619047619003</v>
      </c>
      <c r="J280" s="171"/>
      <c r="K280" s="171">
        <v>884.19047619047603</v>
      </c>
      <c r="L280" s="209">
        <v>191.80952380952399</v>
      </c>
      <c r="M280" s="171">
        <v>2.0476190476190399</v>
      </c>
      <c r="N280" s="171">
        <v>29.523809523809501</v>
      </c>
      <c r="O280" s="171"/>
      <c r="P280" s="210">
        <v>-147.19047619047601</v>
      </c>
      <c r="Q280" s="173">
        <v>0.184753692321805</v>
      </c>
      <c r="R280" s="173">
        <v>3.10738546032662E-3</v>
      </c>
      <c r="S280" s="173">
        <v>4.4034090909090898E-2</v>
      </c>
      <c r="T280" s="173"/>
      <c r="U280" s="218">
        <v>-0.166469194312796</v>
      </c>
    </row>
    <row r="281" spans="1:21" x14ac:dyDescent="0.25">
      <c r="A281" s="165">
        <v>44105</v>
      </c>
      <c r="B281" s="209">
        <v>1131</v>
      </c>
      <c r="C281" s="171">
        <v>639</v>
      </c>
      <c r="D281" s="171">
        <v>729</v>
      </c>
      <c r="E281" s="171"/>
      <c r="F281" s="210">
        <v>708</v>
      </c>
      <c r="G281" s="171">
        <v>1140.1739130434801</v>
      </c>
      <c r="H281" s="171">
        <v>756.60869565217399</v>
      </c>
      <c r="I281" s="171">
        <v>643.73913043478296</v>
      </c>
      <c r="J281" s="171"/>
      <c r="K281" s="171">
        <v>878.08695652173901</v>
      </c>
      <c r="L281" s="209">
        <v>-9.1739130434782492</v>
      </c>
      <c r="M281" s="171">
        <v>-117.60869565217401</v>
      </c>
      <c r="N281" s="171">
        <v>85.260869565217405</v>
      </c>
      <c r="O281" s="171"/>
      <c r="P281" s="210">
        <v>-170.08695652173901</v>
      </c>
      <c r="Q281" s="173">
        <v>-8.0460646735814392E-3</v>
      </c>
      <c r="R281" s="173">
        <v>-0.15544190322951401</v>
      </c>
      <c r="S281" s="173">
        <v>0.13244630555180301</v>
      </c>
      <c r="T281" s="173"/>
      <c r="U281" s="218">
        <v>-0.19370172311348799</v>
      </c>
    </row>
    <row r="282" spans="1:21" x14ac:dyDescent="0.25">
      <c r="A282" s="165">
        <v>44136</v>
      </c>
      <c r="B282" s="209">
        <v>1067</v>
      </c>
      <c r="C282" s="171">
        <v>650</v>
      </c>
      <c r="D282" s="171">
        <v>693</v>
      </c>
      <c r="E282" s="171"/>
      <c r="F282" s="210">
        <v>710</v>
      </c>
      <c r="G282" s="171">
        <v>1022</v>
      </c>
      <c r="H282" s="171">
        <v>667</v>
      </c>
      <c r="I282" s="171">
        <v>581</v>
      </c>
      <c r="J282" s="171"/>
      <c r="K282" s="171">
        <v>821</v>
      </c>
      <c r="L282" s="209">
        <v>45</v>
      </c>
      <c r="M282" s="171">
        <v>-17</v>
      </c>
      <c r="N282" s="171">
        <v>112</v>
      </c>
      <c r="O282" s="171"/>
      <c r="P282" s="210">
        <v>-111</v>
      </c>
      <c r="Q282" s="173">
        <v>4.4031311154598803E-2</v>
      </c>
      <c r="R282" s="173">
        <v>-2.54872563718141E-2</v>
      </c>
      <c r="S282" s="173">
        <v>0.19277108433734899</v>
      </c>
      <c r="T282" s="173"/>
      <c r="U282" s="218">
        <v>-0.135200974421437</v>
      </c>
    </row>
    <row r="283" spans="1:21" x14ac:dyDescent="0.25">
      <c r="A283" s="165">
        <v>44166</v>
      </c>
      <c r="B283" s="209">
        <v>1112</v>
      </c>
      <c r="C283" s="171">
        <v>618</v>
      </c>
      <c r="D283" s="171">
        <v>715</v>
      </c>
      <c r="E283" s="171"/>
      <c r="F283" s="210">
        <v>775</v>
      </c>
      <c r="G283" s="171">
        <v>971.25</v>
      </c>
      <c r="H283" s="171">
        <v>683.55</v>
      </c>
      <c r="I283" s="171">
        <v>626.85</v>
      </c>
      <c r="J283" s="171"/>
      <c r="K283" s="171">
        <v>820.05</v>
      </c>
      <c r="L283" s="209">
        <v>140.75</v>
      </c>
      <c r="M283" s="171">
        <v>-65.550000000000097</v>
      </c>
      <c r="N283" s="171">
        <v>88.15</v>
      </c>
      <c r="O283" s="171"/>
      <c r="P283" s="210">
        <v>-45.050000000000097</v>
      </c>
      <c r="Q283" s="173">
        <v>0.144916344916345</v>
      </c>
      <c r="R283" s="173">
        <v>-9.5896423085363294E-2</v>
      </c>
      <c r="S283" s="173">
        <v>0.14062375368908001</v>
      </c>
      <c r="T283" s="173"/>
      <c r="U283" s="218">
        <v>-5.4935674653984599E-2</v>
      </c>
    </row>
    <row r="284" spans="1:21" x14ac:dyDescent="0.25">
      <c r="A284" s="165">
        <v>44197</v>
      </c>
      <c r="B284" s="209">
        <v>964</v>
      </c>
      <c r="C284" s="171">
        <v>569</v>
      </c>
      <c r="D284" s="171">
        <v>654</v>
      </c>
      <c r="E284" s="171"/>
      <c r="F284" s="210">
        <v>633</v>
      </c>
      <c r="G284" s="171">
        <v>1030.9090909090901</v>
      </c>
      <c r="H284" s="171">
        <v>689.09090909090901</v>
      </c>
      <c r="I284" s="171">
        <v>576.36363636363603</v>
      </c>
      <c r="J284" s="171"/>
      <c r="K284" s="171">
        <v>759.09090909090901</v>
      </c>
      <c r="L284" s="209">
        <v>-66.909090909090807</v>
      </c>
      <c r="M284" s="171">
        <v>-120.09090909090899</v>
      </c>
      <c r="N284" s="171">
        <v>77.636363636363598</v>
      </c>
      <c r="O284" s="171"/>
      <c r="P284" s="210">
        <v>-126.09090909090899</v>
      </c>
      <c r="Q284" s="173">
        <v>-6.4902998236331402E-2</v>
      </c>
      <c r="R284" s="173">
        <v>-0.174274406332454</v>
      </c>
      <c r="S284" s="173">
        <v>0.13470031545741301</v>
      </c>
      <c r="T284" s="173"/>
      <c r="U284" s="218">
        <v>-0.16610778443113799</v>
      </c>
    </row>
    <row r="285" spans="1:21" x14ac:dyDescent="0.25">
      <c r="A285" s="165">
        <v>44228</v>
      </c>
      <c r="B285" s="209">
        <v>1020</v>
      </c>
      <c r="C285" s="171">
        <v>538</v>
      </c>
      <c r="D285" s="171">
        <v>619</v>
      </c>
      <c r="E285" s="171"/>
      <c r="F285" s="210">
        <v>652</v>
      </c>
      <c r="G285" s="171">
        <v>1024</v>
      </c>
      <c r="H285" s="171">
        <v>642</v>
      </c>
      <c r="I285" s="171">
        <v>541</v>
      </c>
      <c r="J285" s="171"/>
      <c r="K285" s="171">
        <v>800</v>
      </c>
      <c r="L285" s="209">
        <v>-4</v>
      </c>
      <c r="M285" s="171">
        <v>-104</v>
      </c>
      <c r="N285" s="171">
        <v>78</v>
      </c>
      <c r="O285" s="171"/>
      <c r="P285" s="210">
        <v>-148</v>
      </c>
      <c r="Q285" s="173">
        <v>-3.90625E-3</v>
      </c>
      <c r="R285" s="173">
        <v>-0.161993769470405</v>
      </c>
      <c r="S285" s="173">
        <v>0.14417744916820699</v>
      </c>
      <c r="T285" s="173"/>
      <c r="U285" s="218">
        <v>-0.185</v>
      </c>
    </row>
    <row r="286" spans="1:21" x14ac:dyDescent="0.25">
      <c r="A286" s="165">
        <v>44256</v>
      </c>
      <c r="B286" s="209">
        <v>1220</v>
      </c>
      <c r="C286" s="171">
        <v>648</v>
      </c>
      <c r="D286" s="171">
        <v>778</v>
      </c>
      <c r="E286" s="171"/>
      <c r="F286" s="210">
        <v>763</v>
      </c>
      <c r="G286" s="171">
        <v>1098.5238095238101</v>
      </c>
      <c r="H286" s="171">
        <v>699.857142857143</v>
      </c>
      <c r="I286" s="171">
        <v>675.76190476190504</v>
      </c>
      <c r="J286" s="171"/>
      <c r="K286" s="171">
        <v>901.38095238095298</v>
      </c>
      <c r="L286" s="209">
        <v>121.47619047619</v>
      </c>
      <c r="M286" s="171">
        <v>-51.857142857142897</v>
      </c>
      <c r="N286" s="171">
        <v>102.238095238095</v>
      </c>
      <c r="O286" s="171"/>
      <c r="P286" s="210">
        <v>-138.380952380953</v>
      </c>
      <c r="Q286" s="173">
        <v>0.11058129957952199</v>
      </c>
      <c r="R286" s="173">
        <v>-7.4096754439681597E-2</v>
      </c>
      <c r="S286" s="173">
        <v>0.151293073074484</v>
      </c>
      <c r="T286" s="173"/>
      <c r="U286" s="218">
        <v>-0.153521052353532</v>
      </c>
    </row>
    <row r="287" spans="1:21" x14ac:dyDescent="0.25">
      <c r="A287" s="3" t="s">
        <v>92</v>
      </c>
      <c r="B287" s="209"/>
      <c r="C287" s="171"/>
      <c r="D287" s="171"/>
      <c r="E287" s="171"/>
      <c r="F287" s="210"/>
      <c r="G287" s="171"/>
      <c r="H287" s="171"/>
      <c r="I287" s="171"/>
      <c r="J287" s="171"/>
      <c r="K287" s="171"/>
      <c r="L287" s="209"/>
      <c r="M287" s="171"/>
      <c r="N287" s="171"/>
      <c r="O287" s="171"/>
      <c r="P287" s="210"/>
      <c r="Q287" s="173"/>
      <c r="R287" s="173"/>
      <c r="S287" s="173"/>
      <c r="T287" s="173"/>
      <c r="U287" s="218"/>
    </row>
    <row r="288" spans="1:21" x14ac:dyDescent="0.25">
      <c r="A288" s="165">
        <v>43466</v>
      </c>
      <c r="B288" s="209">
        <v>31</v>
      </c>
      <c r="C288" s="171">
        <v>397</v>
      </c>
      <c r="D288" s="171">
        <v>89</v>
      </c>
      <c r="E288" s="171"/>
      <c r="F288" s="210">
        <v>535</v>
      </c>
      <c r="G288" s="171">
        <v>31</v>
      </c>
      <c r="H288" s="171">
        <v>397</v>
      </c>
      <c r="I288" s="171">
        <v>89</v>
      </c>
      <c r="J288" s="171"/>
      <c r="K288" s="171">
        <v>535</v>
      </c>
      <c r="L288" s="209">
        <v>0</v>
      </c>
      <c r="M288" s="171">
        <v>0</v>
      </c>
      <c r="N288" s="171">
        <v>0</v>
      </c>
      <c r="O288" s="171"/>
      <c r="P288" s="210">
        <v>0</v>
      </c>
      <c r="Q288" s="173">
        <v>0</v>
      </c>
      <c r="R288" s="173">
        <v>0</v>
      </c>
      <c r="S288" s="173">
        <v>0</v>
      </c>
      <c r="T288" s="173"/>
      <c r="U288" s="218">
        <v>0</v>
      </c>
    </row>
    <row r="289" spans="1:21" x14ac:dyDescent="0.25">
      <c r="A289" s="165">
        <v>43497</v>
      </c>
      <c r="B289" s="209">
        <v>35</v>
      </c>
      <c r="C289" s="171">
        <v>285</v>
      </c>
      <c r="D289" s="171">
        <v>79</v>
      </c>
      <c r="E289" s="171"/>
      <c r="F289" s="210">
        <v>536</v>
      </c>
      <c r="G289" s="171">
        <v>35</v>
      </c>
      <c r="H289" s="171">
        <v>285</v>
      </c>
      <c r="I289" s="171">
        <v>79</v>
      </c>
      <c r="J289" s="171"/>
      <c r="K289" s="171">
        <v>536</v>
      </c>
      <c r="L289" s="209">
        <v>0</v>
      </c>
      <c r="M289" s="171">
        <v>0</v>
      </c>
      <c r="N289" s="171">
        <v>0</v>
      </c>
      <c r="O289" s="171"/>
      <c r="P289" s="210">
        <v>0</v>
      </c>
      <c r="Q289" s="173">
        <v>0</v>
      </c>
      <c r="R289" s="173">
        <v>0</v>
      </c>
      <c r="S289" s="173">
        <v>0</v>
      </c>
      <c r="T289" s="173"/>
      <c r="U289" s="218">
        <v>0</v>
      </c>
    </row>
    <row r="290" spans="1:21" x14ac:dyDescent="0.25">
      <c r="A290" s="165">
        <v>43525</v>
      </c>
      <c r="B290" s="209">
        <v>33</v>
      </c>
      <c r="C290" s="171">
        <v>306</v>
      </c>
      <c r="D290" s="171">
        <v>82</v>
      </c>
      <c r="E290" s="171"/>
      <c r="F290" s="210">
        <v>612</v>
      </c>
      <c r="G290" s="171">
        <v>33</v>
      </c>
      <c r="H290" s="171">
        <v>306</v>
      </c>
      <c r="I290" s="171">
        <v>82</v>
      </c>
      <c r="J290" s="171"/>
      <c r="K290" s="171">
        <v>612</v>
      </c>
      <c r="L290" s="209">
        <v>0</v>
      </c>
      <c r="M290" s="171">
        <v>0</v>
      </c>
      <c r="N290" s="171">
        <v>0</v>
      </c>
      <c r="O290" s="171"/>
      <c r="P290" s="210">
        <v>0</v>
      </c>
      <c r="Q290" s="173">
        <v>0</v>
      </c>
      <c r="R290" s="173">
        <v>0</v>
      </c>
      <c r="S290" s="173">
        <v>0</v>
      </c>
      <c r="T290" s="173"/>
      <c r="U290" s="218">
        <v>0</v>
      </c>
    </row>
    <row r="291" spans="1:21" x14ac:dyDescent="0.25">
      <c r="A291" s="165">
        <v>43556</v>
      </c>
      <c r="B291" s="209">
        <v>27</v>
      </c>
      <c r="C291" s="171">
        <v>350</v>
      </c>
      <c r="D291" s="171">
        <v>92</v>
      </c>
      <c r="E291" s="171"/>
      <c r="F291" s="210">
        <v>638</v>
      </c>
      <c r="G291" s="171">
        <v>27</v>
      </c>
      <c r="H291" s="171">
        <v>350</v>
      </c>
      <c r="I291" s="171">
        <v>92</v>
      </c>
      <c r="J291" s="171"/>
      <c r="K291" s="171">
        <v>638</v>
      </c>
      <c r="L291" s="209">
        <v>0</v>
      </c>
      <c r="M291" s="171">
        <v>0</v>
      </c>
      <c r="N291" s="171">
        <v>0</v>
      </c>
      <c r="O291" s="171"/>
      <c r="P291" s="210">
        <v>0</v>
      </c>
      <c r="Q291" s="173">
        <v>0</v>
      </c>
      <c r="R291" s="173">
        <v>0</v>
      </c>
      <c r="S291" s="173">
        <v>0</v>
      </c>
      <c r="T291" s="173"/>
      <c r="U291" s="218">
        <v>0</v>
      </c>
    </row>
    <row r="292" spans="1:21" x14ac:dyDescent="0.25">
      <c r="A292" s="165">
        <v>43586</v>
      </c>
      <c r="B292" s="209">
        <v>37</v>
      </c>
      <c r="C292" s="171">
        <v>374</v>
      </c>
      <c r="D292" s="171">
        <v>88</v>
      </c>
      <c r="E292" s="171"/>
      <c r="F292" s="210">
        <v>729</v>
      </c>
      <c r="G292" s="171">
        <v>37</v>
      </c>
      <c r="H292" s="171">
        <v>374</v>
      </c>
      <c r="I292" s="171">
        <v>88</v>
      </c>
      <c r="J292" s="171"/>
      <c r="K292" s="171">
        <v>729</v>
      </c>
      <c r="L292" s="209">
        <v>0</v>
      </c>
      <c r="M292" s="171">
        <v>0</v>
      </c>
      <c r="N292" s="171">
        <v>0</v>
      </c>
      <c r="O292" s="171"/>
      <c r="P292" s="210">
        <v>0</v>
      </c>
      <c r="Q292" s="173">
        <v>0</v>
      </c>
      <c r="R292" s="173">
        <v>0</v>
      </c>
      <c r="S292" s="173">
        <v>0</v>
      </c>
      <c r="T292" s="173"/>
      <c r="U292" s="218">
        <v>0</v>
      </c>
    </row>
    <row r="293" spans="1:21" x14ac:dyDescent="0.25">
      <c r="A293" s="165">
        <v>43617</v>
      </c>
      <c r="B293" s="209">
        <v>26</v>
      </c>
      <c r="C293" s="171">
        <v>327</v>
      </c>
      <c r="D293" s="171">
        <v>102</v>
      </c>
      <c r="E293" s="171"/>
      <c r="F293" s="210">
        <v>705</v>
      </c>
      <c r="G293" s="171">
        <v>26</v>
      </c>
      <c r="H293" s="171">
        <v>327</v>
      </c>
      <c r="I293" s="171">
        <v>102</v>
      </c>
      <c r="J293" s="171"/>
      <c r="K293" s="171">
        <v>705</v>
      </c>
      <c r="L293" s="209">
        <v>0</v>
      </c>
      <c r="M293" s="171">
        <v>0</v>
      </c>
      <c r="N293" s="171">
        <v>0</v>
      </c>
      <c r="O293" s="171"/>
      <c r="P293" s="210">
        <v>0</v>
      </c>
      <c r="Q293" s="173">
        <v>0</v>
      </c>
      <c r="R293" s="173">
        <v>0</v>
      </c>
      <c r="S293" s="173">
        <v>0</v>
      </c>
      <c r="T293" s="173"/>
      <c r="U293" s="218">
        <v>0</v>
      </c>
    </row>
    <row r="294" spans="1:21" x14ac:dyDescent="0.25">
      <c r="A294" s="165">
        <v>43647</v>
      </c>
      <c r="B294" s="209">
        <v>39</v>
      </c>
      <c r="C294" s="171">
        <v>410</v>
      </c>
      <c r="D294" s="171">
        <v>112</v>
      </c>
      <c r="E294" s="171"/>
      <c r="F294" s="210">
        <v>791</v>
      </c>
      <c r="G294" s="171">
        <v>39</v>
      </c>
      <c r="H294" s="171">
        <v>410</v>
      </c>
      <c r="I294" s="171">
        <v>112</v>
      </c>
      <c r="J294" s="171"/>
      <c r="K294" s="171">
        <v>791</v>
      </c>
      <c r="L294" s="209">
        <v>0</v>
      </c>
      <c r="M294" s="171">
        <v>0</v>
      </c>
      <c r="N294" s="171">
        <v>0</v>
      </c>
      <c r="O294" s="171"/>
      <c r="P294" s="210">
        <v>0</v>
      </c>
      <c r="Q294" s="173">
        <v>0</v>
      </c>
      <c r="R294" s="173">
        <v>0</v>
      </c>
      <c r="S294" s="173">
        <v>0</v>
      </c>
      <c r="T294" s="173"/>
      <c r="U294" s="218">
        <v>0</v>
      </c>
    </row>
    <row r="295" spans="1:21" x14ac:dyDescent="0.25">
      <c r="A295" s="165">
        <v>43678</v>
      </c>
      <c r="B295" s="209">
        <v>26</v>
      </c>
      <c r="C295" s="171">
        <v>427</v>
      </c>
      <c r="D295" s="171">
        <v>107</v>
      </c>
      <c r="E295" s="171"/>
      <c r="F295" s="210">
        <v>799</v>
      </c>
      <c r="G295" s="171">
        <v>26</v>
      </c>
      <c r="H295" s="171">
        <v>427</v>
      </c>
      <c r="I295" s="171">
        <v>107</v>
      </c>
      <c r="J295" s="171"/>
      <c r="K295" s="171">
        <v>799</v>
      </c>
      <c r="L295" s="209">
        <v>0</v>
      </c>
      <c r="M295" s="171">
        <v>0</v>
      </c>
      <c r="N295" s="171">
        <v>0</v>
      </c>
      <c r="O295" s="171"/>
      <c r="P295" s="210">
        <v>0</v>
      </c>
      <c r="Q295" s="173">
        <v>0</v>
      </c>
      <c r="R295" s="173">
        <v>0</v>
      </c>
      <c r="S295" s="173">
        <v>0</v>
      </c>
      <c r="T295" s="173"/>
      <c r="U295" s="218">
        <v>0</v>
      </c>
    </row>
    <row r="296" spans="1:21" x14ac:dyDescent="0.25">
      <c r="A296" s="165">
        <v>43709</v>
      </c>
      <c r="B296" s="209">
        <v>35</v>
      </c>
      <c r="C296" s="171">
        <v>456</v>
      </c>
      <c r="D296" s="171">
        <v>109</v>
      </c>
      <c r="E296" s="171"/>
      <c r="F296" s="210">
        <v>688</v>
      </c>
      <c r="G296" s="171">
        <v>35</v>
      </c>
      <c r="H296" s="171">
        <v>456</v>
      </c>
      <c r="I296" s="171">
        <v>109</v>
      </c>
      <c r="J296" s="171"/>
      <c r="K296" s="171">
        <v>688</v>
      </c>
      <c r="L296" s="209">
        <v>0</v>
      </c>
      <c r="M296" s="171">
        <v>0</v>
      </c>
      <c r="N296" s="171">
        <v>0</v>
      </c>
      <c r="O296" s="171"/>
      <c r="P296" s="210">
        <v>0</v>
      </c>
      <c r="Q296" s="173">
        <v>0</v>
      </c>
      <c r="R296" s="173">
        <v>0</v>
      </c>
      <c r="S296" s="173">
        <v>0</v>
      </c>
      <c r="T296" s="173"/>
      <c r="U296" s="218">
        <v>0</v>
      </c>
    </row>
    <row r="297" spans="1:21" x14ac:dyDescent="0.25">
      <c r="A297" s="165">
        <v>43739</v>
      </c>
      <c r="B297" s="209">
        <v>35</v>
      </c>
      <c r="C297" s="171">
        <v>494</v>
      </c>
      <c r="D297" s="171">
        <v>118</v>
      </c>
      <c r="E297" s="171"/>
      <c r="F297" s="210">
        <v>710</v>
      </c>
      <c r="G297" s="171">
        <v>35</v>
      </c>
      <c r="H297" s="171">
        <v>494</v>
      </c>
      <c r="I297" s="171">
        <v>118</v>
      </c>
      <c r="J297" s="171"/>
      <c r="K297" s="171">
        <v>710</v>
      </c>
      <c r="L297" s="209">
        <v>0</v>
      </c>
      <c r="M297" s="171">
        <v>0</v>
      </c>
      <c r="N297" s="171">
        <v>0</v>
      </c>
      <c r="O297" s="171"/>
      <c r="P297" s="210">
        <v>0</v>
      </c>
      <c r="Q297" s="173">
        <v>0</v>
      </c>
      <c r="R297" s="173">
        <v>0</v>
      </c>
      <c r="S297" s="173">
        <v>0</v>
      </c>
      <c r="T297" s="173"/>
      <c r="U297" s="218">
        <v>0</v>
      </c>
    </row>
    <row r="298" spans="1:21" x14ac:dyDescent="0.25">
      <c r="A298" s="165">
        <v>43770</v>
      </c>
      <c r="B298" s="209">
        <v>32</v>
      </c>
      <c r="C298" s="171">
        <v>466</v>
      </c>
      <c r="D298" s="171">
        <v>85</v>
      </c>
      <c r="E298" s="171"/>
      <c r="F298" s="210">
        <v>553</v>
      </c>
      <c r="G298" s="171">
        <v>32</v>
      </c>
      <c r="H298" s="171">
        <v>466</v>
      </c>
      <c r="I298" s="171">
        <v>85</v>
      </c>
      <c r="J298" s="171"/>
      <c r="K298" s="171">
        <v>553</v>
      </c>
      <c r="L298" s="209">
        <v>0</v>
      </c>
      <c r="M298" s="171">
        <v>0</v>
      </c>
      <c r="N298" s="171">
        <v>0</v>
      </c>
      <c r="O298" s="171"/>
      <c r="P298" s="210">
        <v>0</v>
      </c>
      <c r="Q298" s="173">
        <v>0</v>
      </c>
      <c r="R298" s="173">
        <v>0</v>
      </c>
      <c r="S298" s="173">
        <v>0</v>
      </c>
      <c r="T298" s="173"/>
      <c r="U298" s="218">
        <v>0</v>
      </c>
    </row>
    <row r="299" spans="1:21" x14ac:dyDescent="0.25">
      <c r="A299" s="165">
        <v>43800</v>
      </c>
      <c r="B299" s="209">
        <v>25</v>
      </c>
      <c r="C299" s="171">
        <v>399</v>
      </c>
      <c r="D299" s="171">
        <v>88</v>
      </c>
      <c r="E299" s="171"/>
      <c r="F299" s="210">
        <v>517</v>
      </c>
      <c r="G299" s="171">
        <v>25</v>
      </c>
      <c r="H299" s="171">
        <v>399</v>
      </c>
      <c r="I299" s="171">
        <v>88</v>
      </c>
      <c r="J299" s="171"/>
      <c r="K299" s="171">
        <v>517</v>
      </c>
      <c r="L299" s="209">
        <v>0</v>
      </c>
      <c r="M299" s="171">
        <v>0</v>
      </c>
      <c r="N299" s="171">
        <v>0</v>
      </c>
      <c r="O299" s="171"/>
      <c r="P299" s="210">
        <v>0</v>
      </c>
      <c r="Q299" s="173">
        <v>0</v>
      </c>
      <c r="R299" s="173">
        <v>0</v>
      </c>
      <c r="S299" s="173">
        <v>0</v>
      </c>
      <c r="T299" s="173"/>
      <c r="U299" s="218">
        <v>0</v>
      </c>
    </row>
    <row r="300" spans="1:21" x14ac:dyDescent="0.25">
      <c r="A300" s="165">
        <v>43831</v>
      </c>
      <c r="B300" s="209">
        <v>32</v>
      </c>
      <c r="C300" s="171">
        <v>413</v>
      </c>
      <c r="D300" s="171">
        <v>107</v>
      </c>
      <c r="E300" s="171"/>
      <c r="F300" s="210">
        <v>510</v>
      </c>
      <c r="G300" s="171">
        <v>31</v>
      </c>
      <c r="H300" s="171">
        <v>397</v>
      </c>
      <c r="I300" s="171">
        <v>89</v>
      </c>
      <c r="J300" s="171"/>
      <c r="K300" s="171">
        <v>535</v>
      </c>
      <c r="L300" s="209">
        <v>1</v>
      </c>
      <c r="M300" s="171">
        <v>16</v>
      </c>
      <c r="N300" s="171">
        <v>18</v>
      </c>
      <c r="O300" s="171"/>
      <c r="P300" s="210">
        <v>-25</v>
      </c>
      <c r="Q300" s="173">
        <v>3.2258064516128997E-2</v>
      </c>
      <c r="R300" s="173">
        <v>4.0302267002518898E-2</v>
      </c>
      <c r="S300" s="173">
        <v>0.202247191011236</v>
      </c>
      <c r="T300" s="173"/>
      <c r="U300" s="218">
        <v>-4.67289719626168E-2</v>
      </c>
    </row>
    <row r="301" spans="1:21" x14ac:dyDescent="0.25">
      <c r="A301" s="165">
        <v>43862</v>
      </c>
      <c r="B301" s="209">
        <v>22</v>
      </c>
      <c r="C301" s="171">
        <v>318</v>
      </c>
      <c r="D301" s="171">
        <v>91</v>
      </c>
      <c r="E301" s="171"/>
      <c r="F301" s="210">
        <v>561</v>
      </c>
      <c r="G301" s="171">
        <v>35</v>
      </c>
      <c r="H301" s="171">
        <v>285</v>
      </c>
      <c r="I301" s="171">
        <v>79</v>
      </c>
      <c r="J301" s="171"/>
      <c r="K301" s="171">
        <v>536</v>
      </c>
      <c r="L301" s="209">
        <v>-13</v>
      </c>
      <c r="M301" s="171">
        <v>33</v>
      </c>
      <c r="N301" s="171">
        <v>12</v>
      </c>
      <c r="O301" s="171"/>
      <c r="P301" s="210">
        <v>25</v>
      </c>
      <c r="Q301" s="173">
        <v>-0.371428571428571</v>
      </c>
      <c r="R301" s="173">
        <v>0.115789473684211</v>
      </c>
      <c r="S301" s="173">
        <v>0.151898734177215</v>
      </c>
      <c r="T301" s="173"/>
      <c r="U301" s="218">
        <v>4.6641791044776101E-2</v>
      </c>
    </row>
    <row r="302" spans="1:21" x14ac:dyDescent="0.25">
      <c r="A302" s="165">
        <v>43891</v>
      </c>
      <c r="B302" s="209">
        <v>28</v>
      </c>
      <c r="C302" s="171">
        <v>371</v>
      </c>
      <c r="D302" s="171">
        <v>93</v>
      </c>
      <c r="E302" s="171"/>
      <c r="F302" s="210">
        <v>625</v>
      </c>
      <c r="G302" s="171">
        <v>34.571428571428598</v>
      </c>
      <c r="H302" s="171">
        <v>320.57142857142901</v>
      </c>
      <c r="I302" s="171">
        <v>85.904761904761898</v>
      </c>
      <c r="J302" s="171"/>
      <c r="K302" s="171">
        <v>641.142857142857</v>
      </c>
      <c r="L302" s="209">
        <v>-6.5714285714285801</v>
      </c>
      <c r="M302" s="171">
        <v>50.428571428571402</v>
      </c>
      <c r="N302" s="171">
        <v>7.0952380952380896</v>
      </c>
      <c r="O302" s="171"/>
      <c r="P302" s="210">
        <v>-16.142857142857199</v>
      </c>
      <c r="Q302" s="173">
        <v>-0.19008264462809901</v>
      </c>
      <c r="R302" s="173">
        <v>0.15730837789661301</v>
      </c>
      <c r="S302" s="173">
        <v>8.25942350332593E-2</v>
      </c>
      <c r="T302" s="173"/>
      <c r="U302" s="218">
        <v>-2.51782531194297E-2</v>
      </c>
    </row>
    <row r="303" spans="1:21" x14ac:dyDescent="0.25">
      <c r="A303" s="165">
        <v>43922</v>
      </c>
      <c r="B303" s="209">
        <v>13</v>
      </c>
      <c r="C303" s="171">
        <v>253</v>
      </c>
      <c r="D303" s="171">
        <v>65</v>
      </c>
      <c r="E303" s="171"/>
      <c r="F303" s="210">
        <v>447</v>
      </c>
      <c r="G303" s="171">
        <v>27</v>
      </c>
      <c r="H303" s="171">
        <v>350</v>
      </c>
      <c r="I303" s="171">
        <v>92</v>
      </c>
      <c r="J303" s="171"/>
      <c r="K303" s="171">
        <v>638</v>
      </c>
      <c r="L303" s="209">
        <v>-14</v>
      </c>
      <c r="M303" s="171">
        <v>-97</v>
      </c>
      <c r="N303" s="171">
        <v>-27</v>
      </c>
      <c r="O303" s="171"/>
      <c r="P303" s="210">
        <v>-191</v>
      </c>
      <c r="Q303" s="173">
        <v>-0.51851851851851805</v>
      </c>
      <c r="R303" s="173">
        <v>-0.27714285714285702</v>
      </c>
      <c r="S303" s="173">
        <v>-0.29347826086956502</v>
      </c>
      <c r="T303" s="173"/>
      <c r="U303" s="218">
        <v>-0.29937304075235099</v>
      </c>
    </row>
    <row r="304" spans="1:21" x14ac:dyDescent="0.25">
      <c r="A304" s="165">
        <v>43952</v>
      </c>
      <c r="B304" s="209">
        <v>24</v>
      </c>
      <c r="C304" s="171">
        <v>146</v>
      </c>
      <c r="D304" s="171">
        <v>44</v>
      </c>
      <c r="E304" s="171"/>
      <c r="F304" s="210">
        <v>402</v>
      </c>
      <c r="G304" s="171">
        <v>33.476190476190503</v>
      </c>
      <c r="H304" s="171">
        <v>338.38095238095201</v>
      </c>
      <c r="I304" s="171">
        <v>79.619047619047606</v>
      </c>
      <c r="J304" s="171"/>
      <c r="K304" s="171">
        <v>659.57142857142901</v>
      </c>
      <c r="L304" s="209">
        <v>-9.4761904761904692</v>
      </c>
      <c r="M304" s="171">
        <v>-192.38095238095201</v>
      </c>
      <c r="N304" s="171">
        <v>-35.619047619047599</v>
      </c>
      <c r="O304" s="171"/>
      <c r="P304" s="210">
        <v>-257.57142857142901</v>
      </c>
      <c r="Q304" s="173">
        <v>-0.28307254623044098</v>
      </c>
      <c r="R304" s="173">
        <v>-0.56853363354911302</v>
      </c>
      <c r="S304" s="173">
        <v>-0.44736842105263203</v>
      </c>
      <c r="T304" s="173"/>
      <c r="U304" s="218">
        <v>-0.390513320337882</v>
      </c>
    </row>
    <row r="305" spans="1:21" x14ac:dyDescent="0.25">
      <c r="A305" s="165">
        <v>43983</v>
      </c>
      <c r="B305" s="209">
        <v>18</v>
      </c>
      <c r="C305" s="171">
        <v>154</v>
      </c>
      <c r="D305" s="171">
        <v>47</v>
      </c>
      <c r="E305" s="171"/>
      <c r="F305" s="210">
        <v>586</v>
      </c>
      <c r="G305" s="171">
        <v>28.6</v>
      </c>
      <c r="H305" s="171">
        <v>359.7</v>
      </c>
      <c r="I305" s="171">
        <v>112.2</v>
      </c>
      <c r="J305" s="171"/>
      <c r="K305" s="171">
        <v>775.5</v>
      </c>
      <c r="L305" s="209">
        <v>-10.6</v>
      </c>
      <c r="M305" s="171">
        <v>-205.7</v>
      </c>
      <c r="N305" s="171">
        <v>-65.2</v>
      </c>
      <c r="O305" s="171"/>
      <c r="P305" s="210">
        <v>-189.5</v>
      </c>
      <c r="Q305" s="173">
        <v>-0.37062937062937101</v>
      </c>
      <c r="R305" s="173">
        <v>-0.57186544342507695</v>
      </c>
      <c r="S305" s="173">
        <v>-0.58110516934046397</v>
      </c>
      <c r="T305" s="173"/>
      <c r="U305" s="218">
        <v>-0.244358478401032</v>
      </c>
    </row>
    <row r="306" spans="1:21" x14ac:dyDescent="0.25">
      <c r="A306" s="165">
        <v>44013</v>
      </c>
      <c r="B306" s="209">
        <v>32</v>
      </c>
      <c r="C306" s="171">
        <v>225</v>
      </c>
      <c r="D306" s="171">
        <v>85</v>
      </c>
      <c r="E306" s="171"/>
      <c r="F306" s="210">
        <v>661</v>
      </c>
      <c r="G306" s="171">
        <v>39</v>
      </c>
      <c r="H306" s="171">
        <v>410</v>
      </c>
      <c r="I306" s="171">
        <v>112</v>
      </c>
      <c r="J306" s="171"/>
      <c r="K306" s="171">
        <v>791</v>
      </c>
      <c r="L306" s="209">
        <v>-7</v>
      </c>
      <c r="M306" s="171">
        <v>-185</v>
      </c>
      <c r="N306" s="171">
        <v>-27</v>
      </c>
      <c r="O306" s="171"/>
      <c r="P306" s="210">
        <v>-130</v>
      </c>
      <c r="Q306" s="173">
        <v>-0.17948717948717899</v>
      </c>
      <c r="R306" s="173">
        <v>-0.45121951219512202</v>
      </c>
      <c r="S306" s="173">
        <v>-0.24107142857142899</v>
      </c>
      <c r="T306" s="173"/>
      <c r="U306" s="218">
        <v>-0.16434892541087201</v>
      </c>
    </row>
    <row r="307" spans="1:21" x14ac:dyDescent="0.25">
      <c r="A307" s="165">
        <v>44044</v>
      </c>
      <c r="B307" s="209">
        <v>20</v>
      </c>
      <c r="C307" s="171">
        <v>237</v>
      </c>
      <c r="D307" s="171">
        <v>69</v>
      </c>
      <c r="E307" s="171"/>
      <c r="F307" s="210">
        <v>585</v>
      </c>
      <c r="G307" s="171">
        <v>24.761904761904798</v>
      </c>
      <c r="H307" s="171">
        <v>406.66666666666703</v>
      </c>
      <c r="I307" s="171">
        <v>101.904761904762</v>
      </c>
      <c r="J307" s="171"/>
      <c r="K307" s="171">
        <v>760.95238095238096</v>
      </c>
      <c r="L307" s="209">
        <v>-4.7619047619047601</v>
      </c>
      <c r="M307" s="171">
        <v>-169.666666666667</v>
      </c>
      <c r="N307" s="171">
        <v>-32.904761904761898</v>
      </c>
      <c r="O307" s="171"/>
      <c r="P307" s="210">
        <v>-175.95238095238099</v>
      </c>
      <c r="Q307" s="173">
        <v>-0.19230769230769201</v>
      </c>
      <c r="R307" s="173">
        <v>-0.417213114754098</v>
      </c>
      <c r="S307" s="173">
        <v>-0.32289719626168201</v>
      </c>
      <c r="T307" s="173"/>
      <c r="U307" s="218">
        <v>-0.231226533166458</v>
      </c>
    </row>
    <row r="308" spans="1:21" x14ac:dyDescent="0.25">
      <c r="A308" s="165">
        <v>44075</v>
      </c>
      <c r="B308" s="209">
        <v>27</v>
      </c>
      <c r="C308" s="171">
        <v>317</v>
      </c>
      <c r="D308" s="171">
        <v>100</v>
      </c>
      <c r="E308" s="171"/>
      <c r="F308" s="210">
        <v>701</v>
      </c>
      <c r="G308" s="171">
        <v>36.6666666666667</v>
      </c>
      <c r="H308" s="171">
        <v>477.71428571428601</v>
      </c>
      <c r="I308" s="171">
        <v>114.19047619047601</v>
      </c>
      <c r="J308" s="171"/>
      <c r="K308" s="171">
        <v>720.76190476190504</v>
      </c>
      <c r="L308" s="209">
        <v>-9.6666666666666696</v>
      </c>
      <c r="M308" s="171">
        <v>-160.71428571428601</v>
      </c>
      <c r="N308" s="171">
        <v>-14.1904761904762</v>
      </c>
      <c r="O308" s="171"/>
      <c r="P308" s="210">
        <v>-19.761904761904798</v>
      </c>
      <c r="Q308" s="173">
        <v>-0.263636363636364</v>
      </c>
      <c r="R308" s="173">
        <v>-0.33642344497607701</v>
      </c>
      <c r="S308" s="173">
        <v>-0.124270225187656</v>
      </c>
      <c r="T308" s="173"/>
      <c r="U308" s="218">
        <v>-2.7418076109936601E-2</v>
      </c>
    </row>
    <row r="309" spans="1:21" x14ac:dyDescent="0.25">
      <c r="A309" s="165">
        <v>44105</v>
      </c>
      <c r="B309" s="209">
        <v>34</v>
      </c>
      <c r="C309" s="171">
        <v>332</v>
      </c>
      <c r="D309" s="171">
        <v>95</v>
      </c>
      <c r="E309" s="171"/>
      <c r="F309" s="210">
        <v>675</v>
      </c>
      <c r="G309" s="171">
        <v>33.478260869565197</v>
      </c>
      <c r="H309" s="171">
        <v>472.52173913043498</v>
      </c>
      <c r="I309" s="171">
        <v>112.869565217391</v>
      </c>
      <c r="J309" s="171"/>
      <c r="K309" s="171">
        <v>679.13043478260897</v>
      </c>
      <c r="L309" s="209">
        <v>0.52173913043478104</v>
      </c>
      <c r="M309" s="171">
        <v>-140.52173913043501</v>
      </c>
      <c r="N309" s="171">
        <v>-17.869565217391301</v>
      </c>
      <c r="O309" s="171"/>
      <c r="P309" s="210">
        <v>-4.1304347826087504</v>
      </c>
      <c r="Q309" s="173">
        <v>1.5584415584415499E-2</v>
      </c>
      <c r="R309" s="173">
        <v>-0.29738682370261299</v>
      </c>
      <c r="S309" s="173">
        <v>-0.15832049306625601</v>
      </c>
      <c r="T309" s="173"/>
      <c r="U309" s="218">
        <v>-6.08194622279137E-3</v>
      </c>
    </row>
    <row r="310" spans="1:21" x14ac:dyDescent="0.25">
      <c r="A310" s="165">
        <v>44136</v>
      </c>
      <c r="B310" s="209">
        <v>28</v>
      </c>
      <c r="C310" s="171">
        <v>330</v>
      </c>
      <c r="D310" s="171">
        <v>102</v>
      </c>
      <c r="E310" s="171"/>
      <c r="F310" s="210">
        <v>571</v>
      </c>
      <c r="G310" s="171">
        <v>32</v>
      </c>
      <c r="H310" s="171">
        <v>466</v>
      </c>
      <c r="I310" s="171">
        <v>85</v>
      </c>
      <c r="J310" s="171"/>
      <c r="K310" s="171">
        <v>553</v>
      </c>
      <c r="L310" s="209">
        <v>-4</v>
      </c>
      <c r="M310" s="171">
        <v>-136</v>
      </c>
      <c r="N310" s="171">
        <v>17</v>
      </c>
      <c r="O310" s="171"/>
      <c r="P310" s="210">
        <v>18</v>
      </c>
      <c r="Q310" s="173">
        <v>-0.125</v>
      </c>
      <c r="R310" s="173">
        <v>-0.29184549356223199</v>
      </c>
      <c r="S310" s="173">
        <v>0.2</v>
      </c>
      <c r="T310" s="173"/>
      <c r="U310" s="218">
        <v>3.25497287522604E-2</v>
      </c>
    </row>
    <row r="311" spans="1:21" x14ac:dyDescent="0.25">
      <c r="A311" s="165">
        <v>44166</v>
      </c>
      <c r="B311" s="209">
        <v>27</v>
      </c>
      <c r="C311" s="171">
        <v>303</v>
      </c>
      <c r="D311" s="171">
        <v>111</v>
      </c>
      <c r="E311" s="171"/>
      <c r="F311" s="210">
        <v>565</v>
      </c>
      <c r="G311" s="171">
        <v>26.25</v>
      </c>
      <c r="H311" s="171">
        <v>418.95</v>
      </c>
      <c r="I311" s="171">
        <v>92.4</v>
      </c>
      <c r="J311" s="171"/>
      <c r="K311" s="171">
        <v>542.85</v>
      </c>
      <c r="L311" s="209">
        <v>0.75</v>
      </c>
      <c r="M311" s="171">
        <v>-115.95</v>
      </c>
      <c r="N311" s="171">
        <v>18.600000000000001</v>
      </c>
      <c r="O311" s="171"/>
      <c r="P311" s="210">
        <v>22.15</v>
      </c>
      <c r="Q311" s="173">
        <v>2.8571428571428598E-2</v>
      </c>
      <c r="R311" s="173">
        <v>-0.27676333691371302</v>
      </c>
      <c r="S311" s="173">
        <v>0.201298701298701</v>
      </c>
      <c r="T311" s="173"/>
      <c r="U311" s="218">
        <v>4.08031684627429E-2</v>
      </c>
    </row>
    <row r="312" spans="1:21" x14ac:dyDescent="0.25">
      <c r="A312" s="165">
        <v>44197</v>
      </c>
      <c r="B312" s="209">
        <v>24</v>
      </c>
      <c r="C312" s="171">
        <v>309</v>
      </c>
      <c r="D312" s="171">
        <v>98</v>
      </c>
      <c r="E312" s="171"/>
      <c r="F312" s="210">
        <v>501</v>
      </c>
      <c r="G312" s="171">
        <v>28.181818181818201</v>
      </c>
      <c r="H312" s="171">
        <v>360.90909090909099</v>
      </c>
      <c r="I312" s="171">
        <v>80.909090909090907</v>
      </c>
      <c r="J312" s="171"/>
      <c r="K312" s="171">
        <v>486.36363636363598</v>
      </c>
      <c r="L312" s="209">
        <v>-4.1818181818181799</v>
      </c>
      <c r="M312" s="171">
        <v>-51.909090909090899</v>
      </c>
      <c r="N312" s="171">
        <v>17.090909090909101</v>
      </c>
      <c r="O312" s="171"/>
      <c r="P312" s="210">
        <v>14.636363636363599</v>
      </c>
      <c r="Q312" s="173">
        <v>-0.14838709677419301</v>
      </c>
      <c r="R312" s="173">
        <v>-0.143828715365239</v>
      </c>
      <c r="S312" s="173">
        <v>0.21123595505618001</v>
      </c>
      <c r="T312" s="173"/>
      <c r="U312" s="218">
        <v>3.0093457943925199E-2</v>
      </c>
    </row>
    <row r="313" spans="1:21" x14ac:dyDescent="0.25">
      <c r="A313" s="165">
        <v>44228</v>
      </c>
      <c r="B313" s="209">
        <v>23</v>
      </c>
      <c r="C313" s="171">
        <v>227</v>
      </c>
      <c r="D313" s="171">
        <v>95</v>
      </c>
      <c r="E313" s="171"/>
      <c r="F313" s="210">
        <v>500</v>
      </c>
      <c r="G313" s="171">
        <v>35</v>
      </c>
      <c r="H313" s="171">
        <v>285</v>
      </c>
      <c r="I313" s="171">
        <v>79</v>
      </c>
      <c r="J313" s="171"/>
      <c r="K313" s="171">
        <v>536</v>
      </c>
      <c r="L313" s="209">
        <v>-12</v>
      </c>
      <c r="M313" s="171">
        <v>-58</v>
      </c>
      <c r="N313" s="171">
        <v>16</v>
      </c>
      <c r="O313" s="171"/>
      <c r="P313" s="210">
        <v>-36</v>
      </c>
      <c r="Q313" s="173">
        <v>-0.34285714285714303</v>
      </c>
      <c r="R313" s="173">
        <v>-0.203508771929825</v>
      </c>
      <c r="S313" s="173">
        <v>0.20253164556962</v>
      </c>
      <c r="T313" s="173"/>
      <c r="U313" s="218">
        <v>-6.7164179104477598E-2</v>
      </c>
    </row>
    <row r="314" spans="1:21" x14ac:dyDescent="0.25">
      <c r="A314" s="165">
        <v>44256</v>
      </c>
      <c r="B314" s="209">
        <v>33</v>
      </c>
      <c r="C314" s="171">
        <v>277</v>
      </c>
      <c r="D314" s="171">
        <v>123</v>
      </c>
      <c r="E314" s="171"/>
      <c r="F314" s="210">
        <v>678</v>
      </c>
      <c r="G314" s="171">
        <v>36.142857142857103</v>
      </c>
      <c r="H314" s="171">
        <v>335.142857142857</v>
      </c>
      <c r="I314" s="171">
        <v>89.809523809523796</v>
      </c>
      <c r="J314" s="171"/>
      <c r="K314" s="171">
        <v>670.28571428571399</v>
      </c>
      <c r="L314" s="209">
        <v>-3.1428571428571499</v>
      </c>
      <c r="M314" s="171">
        <v>-58.142857142857203</v>
      </c>
      <c r="N314" s="171">
        <v>33.190476190476197</v>
      </c>
      <c r="O314" s="171"/>
      <c r="P314" s="210">
        <v>7.71428571428567</v>
      </c>
      <c r="Q314" s="173">
        <v>-8.6956521739130502E-2</v>
      </c>
      <c r="R314" s="173">
        <v>-0.173486786018755</v>
      </c>
      <c r="S314" s="173">
        <v>0.36956521739130399</v>
      </c>
      <c r="T314" s="173"/>
      <c r="U314" s="218">
        <v>1.15089514066495E-2</v>
      </c>
    </row>
    <row r="315" spans="1:21" x14ac:dyDescent="0.25">
      <c r="A315" s="3" t="s">
        <v>93</v>
      </c>
      <c r="B315" s="209"/>
      <c r="C315" s="171"/>
      <c r="D315" s="171"/>
      <c r="E315" s="171"/>
      <c r="F315" s="210"/>
      <c r="G315" s="171"/>
      <c r="H315" s="171"/>
      <c r="I315" s="171"/>
      <c r="J315" s="171"/>
      <c r="K315" s="171"/>
      <c r="L315" s="209"/>
      <c r="M315" s="171"/>
      <c r="N315" s="171"/>
      <c r="O315" s="171"/>
      <c r="P315" s="210"/>
      <c r="Q315" s="173"/>
      <c r="R315" s="173"/>
      <c r="S315" s="173"/>
      <c r="T315" s="173"/>
      <c r="U315" s="218"/>
    </row>
    <row r="316" spans="1:21" x14ac:dyDescent="0.25">
      <c r="A316" s="165">
        <v>43466</v>
      </c>
      <c r="B316" s="209">
        <v>280</v>
      </c>
      <c r="C316" s="171">
        <v>193</v>
      </c>
      <c r="D316" s="171">
        <v>167</v>
      </c>
      <c r="E316" s="171"/>
      <c r="F316" s="210">
        <v>500</v>
      </c>
      <c r="G316" s="171">
        <v>280</v>
      </c>
      <c r="H316" s="171">
        <v>193</v>
      </c>
      <c r="I316" s="171">
        <v>167</v>
      </c>
      <c r="J316" s="171"/>
      <c r="K316" s="171">
        <v>500</v>
      </c>
      <c r="L316" s="209">
        <v>0</v>
      </c>
      <c r="M316" s="171">
        <v>0</v>
      </c>
      <c r="N316" s="171">
        <v>0</v>
      </c>
      <c r="O316" s="171"/>
      <c r="P316" s="210">
        <v>0</v>
      </c>
      <c r="Q316" s="173">
        <v>0</v>
      </c>
      <c r="R316" s="173">
        <v>0</v>
      </c>
      <c r="S316" s="173">
        <v>0</v>
      </c>
      <c r="T316" s="173"/>
      <c r="U316" s="218">
        <v>0</v>
      </c>
    </row>
    <row r="317" spans="1:21" x14ac:dyDescent="0.25">
      <c r="A317" s="165">
        <v>43497</v>
      </c>
      <c r="B317" s="209">
        <v>190</v>
      </c>
      <c r="C317" s="171">
        <v>167</v>
      </c>
      <c r="D317" s="171">
        <v>135</v>
      </c>
      <c r="E317" s="171"/>
      <c r="F317" s="210">
        <v>398</v>
      </c>
      <c r="G317" s="171">
        <v>190</v>
      </c>
      <c r="H317" s="171">
        <v>167</v>
      </c>
      <c r="I317" s="171">
        <v>135</v>
      </c>
      <c r="J317" s="171"/>
      <c r="K317" s="171">
        <v>398</v>
      </c>
      <c r="L317" s="209">
        <v>0</v>
      </c>
      <c r="M317" s="171">
        <v>0</v>
      </c>
      <c r="N317" s="171">
        <v>0</v>
      </c>
      <c r="O317" s="171"/>
      <c r="P317" s="210">
        <v>0</v>
      </c>
      <c r="Q317" s="173">
        <v>0</v>
      </c>
      <c r="R317" s="173">
        <v>0</v>
      </c>
      <c r="S317" s="173">
        <v>0</v>
      </c>
      <c r="T317" s="173"/>
      <c r="U317" s="218">
        <v>0</v>
      </c>
    </row>
    <row r="318" spans="1:21" x14ac:dyDescent="0.25">
      <c r="A318" s="165">
        <v>43525</v>
      </c>
      <c r="B318" s="209">
        <v>272</v>
      </c>
      <c r="C318" s="171">
        <v>211</v>
      </c>
      <c r="D318" s="171">
        <v>188</v>
      </c>
      <c r="E318" s="171"/>
      <c r="F318" s="210">
        <v>417</v>
      </c>
      <c r="G318" s="171">
        <v>272</v>
      </c>
      <c r="H318" s="171">
        <v>211</v>
      </c>
      <c r="I318" s="171">
        <v>188</v>
      </c>
      <c r="J318" s="171"/>
      <c r="K318" s="171">
        <v>417</v>
      </c>
      <c r="L318" s="209">
        <v>0</v>
      </c>
      <c r="M318" s="171">
        <v>0</v>
      </c>
      <c r="N318" s="171">
        <v>0</v>
      </c>
      <c r="O318" s="171"/>
      <c r="P318" s="210">
        <v>0</v>
      </c>
      <c r="Q318" s="173">
        <v>0</v>
      </c>
      <c r="R318" s="173">
        <v>0</v>
      </c>
      <c r="S318" s="173">
        <v>0</v>
      </c>
      <c r="T318" s="173"/>
      <c r="U318" s="218">
        <v>0</v>
      </c>
    </row>
    <row r="319" spans="1:21" x14ac:dyDescent="0.25">
      <c r="A319" s="165">
        <v>43556</v>
      </c>
      <c r="B319" s="209">
        <v>216</v>
      </c>
      <c r="C319" s="171">
        <v>184</v>
      </c>
      <c r="D319" s="171">
        <v>167</v>
      </c>
      <c r="E319" s="171"/>
      <c r="F319" s="210">
        <v>452</v>
      </c>
      <c r="G319" s="171">
        <v>216</v>
      </c>
      <c r="H319" s="171">
        <v>184</v>
      </c>
      <c r="I319" s="171">
        <v>167</v>
      </c>
      <c r="J319" s="171"/>
      <c r="K319" s="171">
        <v>452</v>
      </c>
      <c r="L319" s="209">
        <v>0</v>
      </c>
      <c r="M319" s="171">
        <v>0</v>
      </c>
      <c r="N319" s="171">
        <v>0</v>
      </c>
      <c r="O319" s="171"/>
      <c r="P319" s="210">
        <v>0</v>
      </c>
      <c r="Q319" s="173">
        <v>0</v>
      </c>
      <c r="R319" s="173">
        <v>0</v>
      </c>
      <c r="S319" s="173">
        <v>0</v>
      </c>
      <c r="T319" s="173"/>
      <c r="U319" s="218">
        <v>0</v>
      </c>
    </row>
    <row r="320" spans="1:21" x14ac:dyDescent="0.25">
      <c r="A320" s="165">
        <v>43586</v>
      </c>
      <c r="B320" s="209">
        <v>279</v>
      </c>
      <c r="C320" s="171">
        <v>190</v>
      </c>
      <c r="D320" s="171">
        <v>181</v>
      </c>
      <c r="E320" s="171"/>
      <c r="F320" s="210">
        <v>434</v>
      </c>
      <c r="G320" s="171">
        <v>279</v>
      </c>
      <c r="H320" s="171">
        <v>190</v>
      </c>
      <c r="I320" s="171">
        <v>181</v>
      </c>
      <c r="J320" s="171"/>
      <c r="K320" s="171">
        <v>434</v>
      </c>
      <c r="L320" s="209">
        <v>0</v>
      </c>
      <c r="M320" s="171">
        <v>0</v>
      </c>
      <c r="N320" s="171">
        <v>0</v>
      </c>
      <c r="O320" s="171"/>
      <c r="P320" s="210">
        <v>0</v>
      </c>
      <c r="Q320" s="173">
        <v>0</v>
      </c>
      <c r="R320" s="173">
        <v>0</v>
      </c>
      <c r="S320" s="173">
        <v>0</v>
      </c>
      <c r="T320" s="173"/>
      <c r="U320" s="218">
        <v>0</v>
      </c>
    </row>
    <row r="321" spans="1:21" x14ac:dyDescent="0.25">
      <c r="A321" s="165">
        <v>43617</v>
      </c>
      <c r="B321" s="209">
        <v>227</v>
      </c>
      <c r="C321" s="171">
        <v>194</v>
      </c>
      <c r="D321" s="171">
        <v>149</v>
      </c>
      <c r="E321" s="171"/>
      <c r="F321" s="210">
        <v>440</v>
      </c>
      <c r="G321" s="171">
        <v>227</v>
      </c>
      <c r="H321" s="171">
        <v>194</v>
      </c>
      <c r="I321" s="171">
        <v>149</v>
      </c>
      <c r="J321" s="171"/>
      <c r="K321" s="171">
        <v>440</v>
      </c>
      <c r="L321" s="209">
        <v>0</v>
      </c>
      <c r="M321" s="171">
        <v>0</v>
      </c>
      <c r="N321" s="171">
        <v>0</v>
      </c>
      <c r="O321" s="171"/>
      <c r="P321" s="210">
        <v>0</v>
      </c>
      <c r="Q321" s="173">
        <v>0</v>
      </c>
      <c r="R321" s="173">
        <v>0</v>
      </c>
      <c r="S321" s="173">
        <v>0</v>
      </c>
      <c r="T321" s="173"/>
      <c r="U321" s="218">
        <v>0</v>
      </c>
    </row>
    <row r="322" spans="1:21" x14ac:dyDescent="0.25">
      <c r="A322" s="165">
        <v>43647</v>
      </c>
      <c r="B322" s="209">
        <v>233</v>
      </c>
      <c r="C322" s="171">
        <v>221</v>
      </c>
      <c r="D322" s="171">
        <v>181</v>
      </c>
      <c r="E322" s="171"/>
      <c r="F322" s="210">
        <v>453</v>
      </c>
      <c r="G322" s="171">
        <v>233</v>
      </c>
      <c r="H322" s="171">
        <v>221</v>
      </c>
      <c r="I322" s="171">
        <v>181</v>
      </c>
      <c r="J322" s="171"/>
      <c r="K322" s="171">
        <v>453</v>
      </c>
      <c r="L322" s="209">
        <v>0</v>
      </c>
      <c r="M322" s="171">
        <v>0</v>
      </c>
      <c r="N322" s="171">
        <v>0</v>
      </c>
      <c r="O322" s="171"/>
      <c r="P322" s="210">
        <v>0</v>
      </c>
      <c r="Q322" s="173">
        <v>0</v>
      </c>
      <c r="R322" s="173">
        <v>0</v>
      </c>
      <c r="S322" s="173">
        <v>0</v>
      </c>
      <c r="T322" s="173"/>
      <c r="U322" s="218">
        <v>0</v>
      </c>
    </row>
    <row r="323" spans="1:21" x14ac:dyDescent="0.25">
      <c r="A323" s="165">
        <v>43678</v>
      </c>
      <c r="B323" s="209">
        <v>270</v>
      </c>
      <c r="C323" s="171">
        <v>207</v>
      </c>
      <c r="D323" s="171">
        <v>136</v>
      </c>
      <c r="E323" s="171"/>
      <c r="F323" s="210">
        <v>436</v>
      </c>
      <c r="G323" s="171">
        <v>270</v>
      </c>
      <c r="H323" s="171">
        <v>207</v>
      </c>
      <c r="I323" s="171">
        <v>136</v>
      </c>
      <c r="J323" s="171"/>
      <c r="K323" s="171">
        <v>436</v>
      </c>
      <c r="L323" s="209">
        <v>0</v>
      </c>
      <c r="M323" s="171">
        <v>0</v>
      </c>
      <c r="N323" s="171">
        <v>0</v>
      </c>
      <c r="O323" s="171"/>
      <c r="P323" s="210">
        <v>0</v>
      </c>
      <c r="Q323" s="173">
        <v>0</v>
      </c>
      <c r="R323" s="173">
        <v>0</v>
      </c>
      <c r="S323" s="173">
        <v>0</v>
      </c>
      <c r="T323" s="173"/>
      <c r="U323" s="218">
        <v>0</v>
      </c>
    </row>
    <row r="324" spans="1:21" x14ac:dyDescent="0.25">
      <c r="A324" s="165">
        <v>43709</v>
      </c>
      <c r="B324" s="209">
        <v>243</v>
      </c>
      <c r="C324" s="171">
        <v>188</v>
      </c>
      <c r="D324" s="171">
        <v>169</v>
      </c>
      <c r="E324" s="171"/>
      <c r="F324" s="210">
        <v>427</v>
      </c>
      <c r="G324" s="171">
        <v>243</v>
      </c>
      <c r="H324" s="171">
        <v>188</v>
      </c>
      <c r="I324" s="171">
        <v>169</v>
      </c>
      <c r="J324" s="171"/>
      <c r="K324" s="171">
        <v>427</v>
      </c>
      <c r="L324" s="209">
        <v>0</v>
      </c>
      <c r="M324" s="171">
        <v>0</v>
      </c>
      <c r="N324" s="171">
        <v>0</v>
      </c>
      <c r="O324" s="171"/>
      <c r="P324" s="210">
        <v>0</v>
      </c>
      <c r="Q324" s="173">
        <v>0</v>
      </c>
      <c r="R324" s="173">
        <v>0</v>
      </c>
      <c r="S324" s="173">
        <v>0</v>
      </c>
      <c r="T324" s="173"/>
      <c r="U324" s="218">
        <v>0</v>
      </c>
    </row>
    <row r="325" spans="1:21" x14ac:dyDescent="0.25">
      <c r="A325" s="165">
        <v>43739</v>
      </c>
      <c r="B325" s="209">
        <v>261</v>
      </c>
      <c r="C325" s="171">
        <v>214</v>
      </c>
      <c r="D325" s="171">
        <v>175</v>
      </c>
      <c r="E325" s="171"/>
      <c r="F325" s="210">
        <v>432</v>
      </c>
      <c r="G325" s="171">
        <v>261</v>
      </c>
      <c r="H325" s="171">
        <v>214</v>
      </c>
      <c r="I325" s="171">
        <v>175</v>
      </c>
      <c r="J325" s="171"/>
      <c r="K325" s="171">
        <v>432</v>
      </c>
      <c r="L325" s="209">
        <v>0</v>
      </c>
      <c r="M325" s="171">
        <v>0</v>
      </c>
      <c r="N325" s="171">
        <v>0</v>
      </c>
      <c r="O325" s="171"/>
      <c r="P325" s="210">
        <v>0</v>
      </c>
      <c r="Q325" s="173">
        <v>0</v>
      </c>
      <c r="R325" s="173">
        <v>0</v>
      </c>
      <c r="S325" s="173">
        <v>0</v>
      </c>
      <c r="T325" s="173"/>
      <c r="U325" s="218">
        <v>0</v>
      </c>
    </row>
    <row r="326" spans="1:21" x14ac:dyDescent="0.25">
      <c r="A326" s="165">
        <v>43770</v>
      </c>
      <c r="B326" s="209">
        <v>232</v>
      </c>
      <c r="C326" s="171">
        <v>189</v>
      </c>
      <c r="D326" s="171">
        <v>149</v>
      </c>
      <c r="E326" s="171"/>
      <c r="F326" s="210">
        <v>380</v>
      </c>
      <c r="G326" s="171">
        <v>232</v>
      </c>
      <c r="H326" s="171">
        <v>189</v>
      </c>
      <c r="I326" s="171">
        <v>149</v>
      </c>
      <c r="J326" s="171"/>
      <c r="K326" s="171">
        <v>380</v>
      </c>
      <c r="L326" s="209">
        <v>0</v>
      </c>
      <c r="M326" s="171">
        <v>0</v>
      </c>
      <c r="N326" s="171">
        <v>0</v>
      </c>
      <c r="O326" s="171"/>
      <c r="P326" s="210">
        <v>0</v>
      </c>
      <c r="Q326" s="173">
        <v>0</v>
      </c>
      <c r="R326" s="173">
        <v>0</v>
      </c>
      <c r="S326" s="173">
        <v>0</v>
      </c>
      <c r="T326" s="173"/>
      <c r="U326" s="218">
        <v>0</v>
      </c>
    </row>
    <row r="327" spans="1:21" x14ac:dyDescent="0.25">
      <c r="A327" s="165">
        <v>43800</v>
      </c>
      <c r="B327" s="209">
        <v>221</v>
      </c>
      <c r="C327" s="171">
        <v>188</v>
      </c>
      <c r="D327" s="171">
        <v>144</v>
      </c>
      <c r="E327" s="171"/>
      <c r="F327" s="210">
        <v>417</v>
      </c>
      <c r="G327" s="171">
        <v>221</v>
      </c>
      <c r="H327" s="171">
        <v>188</v>
      </c>
      <c r="I327" s="171">
        <v>144</v>
      </c>
      <c r="J327" s="171"/>
      <c r="K327" s="171">
        <v>417</v>
      </c>
      <c r="L327" s="209">
        <v>0</v>
      </c>
      <c r="M327" s="171">
        <v>0</v>
      </c>
      <c r="N327" s="171">
        <v>0</v>
      </c>
      <c r="O327" s="171"/>
      <c r="P327" s="210">
        <v>0</v>
      </c>
      <c r="Q327" s="173">
        <v>0</v>
      </c>
      <c r="R327" s="173">
        <v>0</v>
      </c>
      <c r="S327" s="173">
        <v>0</v>
      </c>
      <c r="T327" s="173"/>
      <c r="U327" s="218">
        <v>0</v>
      </c>
    </row>
    <row r="328" spans="1:21" x14ac:dyDescent="0.25">
      <c r="A328" s="165">
        <v>43831</v>
      </c>
      <c r="B328" s="209">
        <v>263</v>
      </c>
      <c r="C328" s="171">
        <v>196</v>
      </c>
      <c r="D328" s="171">
        <v>149</v>
      </c>
      <c r="E328" s="171"/>
      <c r="F328" s="210">
        <v>419</v>
      </c>
      <c r="G328" s="171">
        <v>280</v>
      </c>
      <c r="H328" s="171">
        <v>193</v>
      </c>
      <c r="I328" s="171">
        <v>167</v>
      </c>
      <c r="J328" s="171"/>
      <c r="K328" s="171">
        <v>500</v>
      </c>
      <c r="L328" s="209">
        <v>-17</v>
      </c>
      <c r="M328" s="171">
        <v>3</v>
      </c>
      <c r="N328" s="171">
        <v>-18</v>
      </c>
      <c r="O328" s="171"/>
      <c r="P328" s="210">
        <v>-81</v>
      </c>
      <c r="Q328" s="173">
        <v>-6.07142857142857E-2</v>
      </c>
      <c r="R328" s="173">
        <v>1.55440414507772E-2</v>
      </c>
      <c r="S328" s="173">
        <v>-0.107784431137725</v>
      </c>
      <c r="T328" s="173"/>
      <c r="U328" s="218">
        <v>-0.16200000000000001</v>
      </c>
    </row>
    <row r="329" spans="1:21" x14ac:dyDescent="0.25">
      <c r="A329" s="165">
        <v>43862</v>
      </c>
      <c r="B329" s="209">
        <v>219</v>
      </c>
      <c r="C329" s="171">
        <v>204</v>
      </c>
      <c r="D329" s="171">
        <v>151</v>
      </c>
      <c r="E329" s="171"/>
      <c r="F329" s="210">
        <v>433</v>
      </c>
      <c r="G329" s="171">
        <v>190</v>
      </c>
      <c r="H329" s="171">
        <v>167</v>
      </c>
      <c r="I329" s="171">
        <v>135</v>
      </c>
      <c r="J329" s="171"/>
      <c r="K329" s="171">
        <v>398</v>
      </c>
      <c r="L329" s="209">
        <v>29</v>
      </c>
      <c r="M329" s="171">
        <v>37</v>
      </c>
      <c r="N329" s="171">
        <v>16</v>
      </c>
      <c r="O329" s="171"/>
      <c r="P329" s="210">
        <v>35</v>
      </c>
      <c r="Q329" s="173">
        <v>0.15263157894736801</v>
      </c>
      <c r="R329" s="173">
        <v>0.22155688622754499</v>
      </c>
      <c r="S329" s="173">
        <v>0.11851851851851899</v>
      </c>
      <c r="T329" s="173"/>
      <c r="U329" s="218">
        <v>8.7939698492462304E-2</v>
      </c>
    </row>
    <row r="330" spans="1:21" x14ac:dyDescent="0.25">
      <c r="A330" s="165">
        <v>43891</v>
      </c>
      <c r="B330" s="209">
        <v>227</v>
      </c>
      <c r="C330" s="171">
        <v>205</v>
      </c>
      <c r="D330" s="171">
        <v>136</v>
      </c>
      <c r="E330" s="171"/>
      <c r="F330" s="210">
        <v>425</v>
      </c>
      <c r="G330" s="171">
        <v>284.95238095238102</v>
      </c>
      <c r="H330" s="171">
        <v>221.04761904761901</v>
      </c>
      <c r="I330" s="171">
        <v>196.95238095238099</v>
      </c>
      <c r="J330" s="171"/>
      <c r="K330" s="171">
        <v>436.857142857143</v>
      </c>
      <c r="L330" s="209">
        <v>-57.952380952380999</v>
      </c>
      <c r="M330" s="171">
        <v>-16.047619047619101</v>
      </c>
      <c r="N330" s="171">
        <v>-60.952380952380999</v>
      </c>
      <c r="O330" s="171"/>
      <c r="P330" s="210">
        <v>-11.8571428571429</v>
      </c>
      <c r="Q330" s="173">
        <v>-0.20337566844919799</v>
      </c>
      <c r="R330" s="173">
        <v>-7.2598018095648503E-2</v>
      </c>
      <c r="S330" s="173">
        <v>-0.309477756286267</v>
      </c>
      <c r="T330" s="173"/>
      <c r="U330" s="218">
        <v>-2.71419228253761E-2</v>
      </c>
    </row>
    <row r="331" spans="1:21" x14ac:dyDescent="0.25">
      <c r="A331" s="165">
        <v>43922</v>
      </c>
      <c r="B331" s="209">
        <v>178</v>
      </c>
      <c r="C331" s="171">
        <v>65</v>
      </c>
      <c r="D331" s="171">
        <v>63</v>
      </c>
      <c r="E331" s="171"/>
      <c r="F331" s="210">
        <v>174</v>
      </c>
      <c r="G331" s="171">
        <v>216</v>
      </c>
      <c r="H331" s="171">
        <v>184</v>
      </c>
      <c r="I331" s="171">
        <v>167</v>
      </c>
      <c r="J331" s="171"/>
      <c r="K331" s="171">
        <v>452</v>
      </c>
      <c r="L331" s="209">
        <v>-38</v>
      </c>
      <c r="M331" s="171">
        <v>-119</v>
      </c>
      <c r="N331" s="171">
        <v>-104</v>
      </c>
      <c r="O331" s="171"/>
      <c r="P331" s="210">
        <v>-278</v>
      </c>
      <c r="Q331" s="173">
        <v>-0.17592592592592601</v>
      </c>
      <c r="R331" s="173">
        <v>-0.64673913043478304</v>
      </c>
      <c r="S331" s="173">
        <v>-0.62275449101796398</v>
      </c>
      <c r="T331" s="173"/>
      <c r="U331" s="218">
        <v>-0.61504424778761102</v>
      </c>
    </row>
    <row r="332" spans="1:21" x14ac:dyDescent="0.25">
      <c r="A332" s="165">
        <v>43952</v>
      </c>
      <c r="B332" s="209">
        <v>262</v>
      </c>
      <c r="C332" s="171">
        <v>99</v>
      </c>
      <c r="D332" s="171">
        <v>67</v>
      </c>
      <c r="E332" s="171"/>
      <c r="F332" s="210">
        <v>306</v>
      </c>
      <c r="G332" s="171">
        <v>252.42857142857099</v>
      </c>
      <c r="H332" s="171">
        <v>171.90476190476201</v>
      </c>
      <c r="I332" s="171">
        <v>163.76190476190499</v>
      </c>
      <c r="J332" s="171"/>
      <c r="K332" s="171">
        <v>392.66666666666703</v>
      </c>
      <c r="L332" s="209">
        <v>9.5714285714285801</v>
      </c>
      <c r="M332" s="171">
        <v>-72.904761904761898</v>
      </c>
      <c r="N332" s="171">
        <v>-96.761904761904802</v>
      </c>
      <c r="O332" s="171"/>
      <c r="P332" s="210">
        <v>-86.6666666666667</v>
      </c>
      <c r="Q332" s="173">
        <v>3.79173740803622E-2</v>
      </c>
      <c r="R332" s="173">
        <v>-0.42409972299169002</v>
      </c>
      <c r="S332" s="173">
        <v>-0.59086943879034604</v>
      </c>
      <c r="T332" s="173"/>
      <c r="U332" s="218">
        <v>-0.22071307300509299</v>
      </c>
    </row>
    <row r="333" spans="1:21" x14ac:dyDescent="0.25">
      <c r="A333" s="165">
        <v>43983</v>
      </c>
      <c r="B333" s="209">
        <v>337</v>
      </c>
      <c r="C333" s="171">
        <v>130</v>
      </c>
      <c r="D333" s="171">
        <v>109</v>
      </c>
      <c r="E333" s="171"/>
      <c r="F333" s="210">
        <v>387</v>
      </c>
      <c r="G333" s="171">
        <v>249.7</v>
      </c>
      <c r="H333" s="171">
        <v>213.4</v>
      </c>
      <c r="I333" s="171">
        <v>163.9</v>
      </c>
      <c r="J333" s="171"/>
      <c r="K333" s="171">
        <v>484</v>
      </c>
      <c r="L333" s="209">
        <v>87.3</v>
      </c>
      <c r="M333" s="171">
        <v>-83.4</v>
      </c>
      <c r="N333" s="171">
        <v>-54.9</v>
      </c>
      <c r="O333" s="171"/>
      <c r="P333" s="210">
        <v>-97.000000000000099</v>
      </c>
      <c r="Q333" s="173">
        <v>0.34961954345214202</v>
      </c>
      <c r="R333" s="173">
        <v>-0.390815370196814</v>
      </c>
      <c r="S333" s="173">
        <v>-0.33496034167175098</v>
      </c>
      <c r="T333" s="173"/>
      <c r="U333" s="218">
        <v>-0.20041322314049601</v>
      </c>
    </row>
    <row r="334" spans="1:21" x14ac:dyDescent="0.25">
      <c r="A334" s="165">
        <v>44013</v>
      </c>
      <c r="B334" s="209">
        <v>303</v>
      </c>
      <c r="C334" s="171">
        <v>143</v>
      </c>
      <c r="D334" s="171">
        <v>126</v>
      </c>
      <c r="E334" s="171"/>
      <c r="F334" s="210">
        <v>452</v>
      </c>
      <c r="G334" s="171">
        <v>233</v>
      </c>
      <c r="H334" s="171">
        <v>221</v>
      </c>
      <c r="I334" s="171">
        <v>181</v>
      </c>
      <c r="J334" s="171"/>
      <c r="K334" s="171">
        <v>453</v>
      </c>
      <c r="L334" s="209">
        <v>70</v>
      </c>
      <c r="M334" s="171">
        <v>-78</v>
      </c>
      <c r="N334" s="171">
        <v>-55</v>
      </c>
      <c r="O334" s="171"/>
      <c r="P334" s="210">
        <v>-1</v>
      </c>
      <c r="Q334" s="173">
        <v>0.30042918454935602</v>
      </c>
      <c r="R334" s="173">
        <v>-0.35294117647058798</v>
      </c>
      <c r="S334" s="173">
        <v>-0.30386740331491702</v>
      </c>
      <c r="T334" s="173"/>
      <c r="U334" s="218">
        <v>-2.2075055187637999E-3</v>
      </c>
    </row>
    <row r="335" spans="1:21" x14ac:dyDescent="0.25">
      <c r="A335" s="165">
        <v>44044</v>
      </c>
      <c r="B335" s="209">
        <v>299</v>
      </c>
      <c r="C335" s="171">
        <v>142</v>
      </c>
      <c r="D335" s="171">
        <v>127</v>
      </c>
      <c r="E335" s="171"/>
      <c r="F335" s="210">
        <v>425</v>
      </c>
      <c r="G335" s="171">
        <v>257.142857142857</v>
      </c>
      <c r="H335" s="171">
        <v>197.142857142857</v>
      </c>
      <c r="I335" s="171">
        <v>129.52380952381</v>
      </c>
      <c r="J335" s="171"/>
      <c r="K335" s="171">
        <v>415.23809523809501</v>
      </c>
      <c r="L335" s="209">
        <v>41.857142857142897</v>
      </c>
      <c r="M335" s="171">
        <v>-55.142857142857103</v>
      </c>
      <c r="N335" s="171">
        <v>-2.5238095238095202</v>
      </c>
      <c r="O335" s="171"/>
      <c r="P335" s="210">
        <v>9.7619047619047592</v>
      </c>
      <c r="Q335" s="173">
        <v>0.16277777777777799</v>
      </c>
      <c r="R335" s="173">
        <v>-0.27971014492753599</v>
      </c>
      <c r="S335" s="173">
        <v>-1.9485294117647E-2</v>
      </c>
      <c r="T335" s="173"/>
      <c r="U335" s="218">
        <v>2.35091743119266E-2</v>
      </c>
    </row>
    <row r="336" spans="1:21" x14ac:dyDescent="0.25">
      <c r="A336" s="165">
        <v>44075</v>
      </c>
      <c r="B336" s="209">
        <v>296</v>
      </c>
      <c r="C336" s="171">
        <v>168</v>
      </c>
      <c r="D336" s="171">
        <v>136</v>
      </c>
      <c r="E336" s="171"/>
      <c r="F336" s="210">
        <v>497</v>
      </c>
      <c r="G336" s="171">
        <v>254.57142857142901</v>
      </c>
      <c r="H336" s="171">
        <v>196.95238095238099</v>
      </c>
      <c r="I336" s="171">
        <v>177.04761904761901</v>
      </c>
      <c r="J336" s="171"/>
      <c r="K336" s="171">
        <v>447.33333333333297</v>
      </c>
      <c r="L336" s="209">
        <v>41.428571428571402</v>
      </c>
      <c r="M336" s="171">
        <v>-28.952380952380999</v>
      </c>
      <c r="N336" s="171">
        <v>-41.047619047619101</v>
      </c>
      <c r="O336" s="171"/>
      <c r="P336" s="210">
        <v>49.6666666666666</v>
      </c>
      <c r="Q336" s="173">
        <v>0.162738496071829</v>
      </c>
      <c r="R336" s="173">
        <v>-0.14700193423597699</v>
      </c>
      <c r="S336" s="173">
        <v>-0.23184507799892401</v>
      </c>
      <c r="T336" s="173"/>
      <c r="U336" s="218">
        <v>0.111028315946349</v>
      </c>
    </row>
    <row r="337" spans="1:21" x14ac:dyDescent="0.25">
      <c r="A337" s="165">
        <v>44105</v>
      </c>
      <c r="B337" s="209">
        <v>247</v>
      </c>
      <c r="C337" s="171">
        <v>175</v>
      </c>
      <c r="D337" s="171">
        <v>177</v>
      </c>
      <c r="E337" s="171"/>
      <c r="F337" s="210">
        <v>452</v>
      </c>
      <c r="G337" s="171">
        <v>249.65217391304299</v>
      </c>
      <c r="H337" s="171">
        <v>204.695652173913</v>
      </c>
      <c r="I337" s="171">
        <v>167.39130434782601</v>
      </c>
      <c r="J337" s="171"/>
      <c r="K337" s="171">
        <v>413.21739130434798</v>
      </c>
      <c r="L337" s="209">
        <v>-2.6521739130434998</v>
      </c>
      <c r="M337" s="171">
        <v>-29.6956521739131</v>
      </c>
      <c r="N337" s="171">
        <v>9.6086956521739104</v>
      </c>
      <c r="O337" s="171"/>
      <c r="P337" s="210">
        <v>38.7826086956522</v>
      </c>
      <c r="Q337" s="173">
        <v>-1.0623476140717601E-2</v>
      </c>
      <c r="R337" s="173">
        <v>-0.14507221750212401</v>
      </c>
      <c r="S337" s="173">
        <v>5.74025974025974E-2</v>
      </c>
      <c r="T337" s="173"/>
      <c r="U337" s="218">
        <v>9.38552188552189E-2</v>
      </c>
    </row>
    <row r="338" spans="1:21" x14ac:dyDescent="0.25">
      <c r="A338" s="165">
        <v>44136</v>
      </c>
      <c r="B338" s="209">
        <v>256</v>
      </c>
      <c r="C338" s="171">
        <v>152</v>
      </c>
      <c r="D338" s="171">
        <v>161</v>
      </c>
      <c r="E338" s="171"/>
      <c r="F338" s="210">
        <v>418</v>
      </c>
      <c r="G338" s="171">
        <v>232</v>
      </c>
      <c r="H338" s="171">
        <v>189</v>
      </c>
      <c r="I338" s="171">
        <v>149</v>
      </c>
      <c r="J338" s="171"/>
      <c r="K338" s="171">
        <v>380</v>
      </c>
      <c r="L338" s="209">
        <v>24</v>
      </c>
      <c r="M338" s="171">
        <v>-37</v>
      </c>
      <c r="N338" s="171">
        <v>12</v>
      </c>
      <c r="O338" s="171"/>
      <c r="P338" s="210">
        <v>38</v>
      </c>
      <c r="Q338" s="173">
        <v>0.10344827586206901</v>
      </c>
      <c r="R338" s="173">
        <v>-0.19576719576719601</v>
      </c>
      <c r="S338" s="173">
        <v>8.0536912751677805E-2</v>
      </c>
      <c r="T338" s="173"/>
      <c r="U338" s="218">
        <v>0.1</v>
      </c>
    </row>
    <row r="339" spans="1:21" x14ac:dyDescent="0.25">
      <c r="A339" s="165">
        <v>44166</v>
      </c>
      <c r="B339" s="209">
        <v>236</v>
      </c>
      <c r="C339" s="171">
        <v>163</v>
      </c>
      <c r="D339" s="171">
        <v>131</v>
      </c>
      <c r="E339" s="171"/>
      <c r="F339" s="210">
        <v>437</v>
      </c>
      <c r="G339" s="171">
        <v>232.05</v>
      </c>
      <c r="H339" s="171">
        <v>197.4</v>
      </c>
      <c r="I339" s="171">
        <v>151.19999999999999</v>
      </c>
      <c r="J339" s="171"/>
      <c r="K339" s="171">
        <v>437.85</v>
      </c>
      <c r="L339" s="209">
        <v>3.94999999999999</v>
      </c>
      <c r="M339" s="171">
        <v>-34.4</v>
      </c>
      <c r="N339" s="171">
        <v>-20.2</v>
      </c>
      <c r="O339" s="171"/>
      <c r="P339" s="210">
        <v>-0.85000000000002296</v>
      </c>
      <c r="Q339" s="173">
        <v>1.7022193492781699E-2</v>
      </c>
      <c r="R339" s="173">
        <v>-0.17426545086119599</v>
      </c>
      <c r="S339" s="173">
        <v>-0.13359788359788399</v>
      </c>
      <c r="T339" s="173"/>
      <c r="U339" s="218">
        <v>-1.9413040995775301E-3</v>
      </c>
    </row>
    <row r="340" spans="1:21" x14ac:dyDescent="0.25">
      <c r="A340" s="165">
        <v>44197</v>
      </c>
      <c r="B340" s="209">
        <v>219</v>
      </c>
      <c r="C340" s="171">
        <v>120</v>
      </c>
      <c r="D340" s="171">
        <v>123</v>
      </c>
      <c r="E340" s="171"/>
      <c r="F340" s="210">
        <v>428</v>
      </c>
      <c r="G340" s="171">
        <v>254.54545454545499</v>
      </c>
      <c r="H340" s="171">
        <v>175.45454545454501</v>
      </c>
      <c r="I340" s="171">
        <v>151.81818181818201</v>
      </c>
      <c r="J340" s="171"/>
      <c r="K340" s="171">
        <v>454.54545454545502</v>
      </c>
      <c r="L340" s="209">
        <v>-35.545454545454497</v>
      </c>
      <c r="M340" s="171">
        <v>-55.454545454545404</v>
      </c>
      <c r="N340" s="171">
        <v>-28.818181818181799</v>
      </c>
      <c r="O340" s="171"/>
      <c r="P340" s="210">
        <v>-26.545454545454501</v>
      </c>
      <c r="Q340" s="173">
        <v>-0.13964285714285701</v>
      </c>
      <c r="R340" s="173">
        <v>-0.31606217616580301</v>
      </c>
      <c r="S340" s="173">
        <v>-0.18982035928143701</v>
      </c>
      <c r="T340" s="173"/>
      <c r="U340" s="218">
        <v>-5.8399999999999903E-2</v>
      </c>
    </row>
    <row r="341" spans="1:21" x14ac:dyDescent="0.25">
      <c r="A341" s="165">
        <v>44228</v>
      </c>
      <c r="B341" s="209">
        <v>224</v>
      </c>
      <c r="C341" s="171">
        <v>164</v>
      </c>
      <c r="D341" s="171">
        <v>132</v>
      </c>
      <c r="E341" s="171"/>
      <c r="F341" s="210">
        <v>389</v>
      </c>
      <c r="G341" s="171">
        <v>190</v>
      </c>
      <c r="H341" s="171">
        <v>167</v>
      </c>
      <c r="I341" s="171">
        <v>135</v>
      </c>
      <c r="J341" s="171"/>
      <c r="K341" s="171">
        <v>398</v>
      </c>
      <c r="L341" s="209">
        <v>34</v>
      </c>
      <c r="M341" s="171">
        <v>-3</v>
      </c>
      <c r="N341" s="171">
        <v>-3</v>
      </c>
      <c r="O341" s="171"/>
      <c r="P341" s="210">
        <v>-9</v>
      </c>
      <c r="Q341" s="173">
        <v>0.17894736842105299</v>
      </c>
      <c r="R341" s="173">
        <v>-1.79640718562874E-2</v>
      </c>
      <c r="S341" s="173">
        <v>-2.2222222222222199E-2</v>
      </c>
      <c r="T341" s="173"/>
      <c r="U341" s="218">
        <v>-2.2613065326633201E-2</v>
      </c>
    </row>
    <row r="342" spans="1:21" x14ac:dyDescent="0.25">
      <c r="A342" s="165">
        <v>44256</v>
      </c>
      <c r="B342" s="209">
        <v>271</v>
      </c>
      <c r="C342" s="171">
        <v>182</v>
      </c>
      <c r="D342" s="171">
        <v>156</v>
      </c>
      <c r="E342" s="171"/>
      <c r="F342" s="210">
        <v>456</v>
      </c>
      <c r="G342" s="171">
        <v>297.90476190476198</v>
      </c>
      <c r="H342" s="171">
        <v>231.09523809523799</v>
      </c>
      <c r="I342" s="171">
        <v>205.90476190476201</v>
      </c>
      <c r="J342" s="171"/>
      <c r="K342" s="171">
        <v>456.71428571428601</v>
      </c>
      <c r="L342" s="209">
        <v>-26.904761904761902</v>
      </c>
      <c r="M342" s="171">
        <v>-49.095238095238102</v>
      </c>
      <c r="N342" s="171">
        <v>-49.904761904761898</v>
      </c>
      <c r="O342" s="171"/>
      <c r="P342" s="210">
        <v>-0.71428571428577903</v>
      </c>
      <c r="Q342" s="173">
        <v>-9.0313299232736594E-2</v>
      </c>
      <c r="R342" s="173">
        <v>-0.21244590974654901</v>
      </c>
      <c r="S342" s="173">
        <v>-0.242368177613321</v>
      </c>
      <c r="T342" s="173"/>
      <c r="U342" s="218">
        <v>-1.5639662183298301E-3</v>
      </c>
    </row>
    <row r="343" spans="1:21" x14ac:dyDescent="0.25">
      <c r="A343" s="3" t="s">
        <v>94</v>
      </c>
      <c r="B343" s="209"/>
      <c r="C343" s="171"/>
      <c r="D343" s="171"/>
      <c r="E343" s="171"/>
      <c r="F343" s="210"/>
      <c r="G343" s="171"/>
      <c r="H343" s="171"/>
      <c r="I343" s="171"/>
      <c r="J343" s="171"/>
      <c r="K343" s="171"/>
      <c r="L343" s="209"/>
      <c r="M343" s="171"/>
      <c r="N343" s="171"/>
      <c r="O343" s="171"/>
      <c r="P343" s="210"/>
      <c r="Q343" s="173"/>
      <c r="R343" s="173"/>
      <c r="S343" s="173"/>
      <c r="T343" s="173"/>
      <c r="U343" s="218"/>
    </row>
    <row r="344" spans="1:21" x14ac:dyDescent="0.25">
      <c r="A344" s="165">
        <v>43466</v>
      </c>
      <c r="B344" s="209">
        <v>250</v>
      </c>
      <c r="C344" s="171">
        <v>925</v>
      </c>
      <c r="D344" s="171">
        <v>310</v>
      </c>
      <c r="E344" s="171"/>
      <c r="F344" s="210">
        <v>2453</v>
      </c>
      <c r="G344" s="171">
        <v>250</v>
      </c>
      <c r="H344" s="171">
        <v>925</v>
      </c>
      <c r="I344" s="171">
        <v>310</v>
      </c>
      <c r="J344" s="171"/>
      <c r="K344" s="171">
        <v>2453</v>
      </c>
      <c r="L344" s="209">
        <v>0</v>
      </c>
      <c r="M344" s="171">
        <v>0</v>
      </c>
      <c r="N344" s="171">
        <v>0</v>
      </c>
      <c r="O344" s="171"/>
      <c r="P344" s="210">
        <v>0</v>
      </c>
      <c r="Q344" s="173">
        <v>0</v>
      </c>
      <c r="R344" s="173">
        <v>0</v>
      </c>
      <c r="S344" s="173">
        <v>0</v>
      </c>
      <c r="T344" s="173"/>
      <c r="U344" s="218">
        <v>0</v>
      </c>
    </row>
    <row r="345" spans="1:21" x14ac:dyDescent="0.25">
      <c r="A345" s="165">
        <v>43497</v>
      </c>
      <c r="B345" s="209">
        <v>221</v>
      </c>
      <c r="C345" s="171">
        <v>877</v>
      </c>
      <c r="D345" s="171">
        <v>316</v>
      </c>
      <c r="E345" s="171"/>
      <c r="F345" s="210">
        <v>2277</v>
      </c>
      <c r="G345" s="171">
        <v>221</v>
      </c>
      <c r="H345" s="171">
        <v>877</v>
      </c>
      <c r="I345" s="171">
        <v>316</v>
      </c>
      <c r="J345" s="171"/>
      <c r="K345" s="171">
        <v>2277</v>
      </c>
      <c r="L345" s="209">
        <v>0</v>
      </c>
      <c r="M345" s="171">
        <v>0</v>
      </c>
      <c r="N345" s="171">
        <v>0</v>
      </c>
      <c r="O345" s="171"/>
      <c r="P345" s="210">
        <v>0</v>
      </c>
      <c r="Q345" s="173">
        <v>0</v>
      </c>
      <c r="R345" s="173">
        <v>0</v>
      </c>
      <c r="S345" s="173">
        <v>0</v>
      </c>
      <c r="T345" s="173"/>
      <c r="U345" s="218">
        <v>0</v>
      </c>
    </row>
    <row r="346" spans="1:21" x14ac:dyDescent="0.25">
      <c r="A346" s="165">
        <v>43525</v>
      </c>
      <c r="B346" s="209">
        <v>259</v>
      </c>
      <c r="C346" s="171">
        <v>885</v>
      </c>
      <c r="D346" s="171">
        <v>307</v>
      </c>
      <c r="E346" s="171"/>
      <c r="F346" s="210">
        <v>2163</v>
      </c>
      <c r="G346" s="171">
        <v>259</v>
      </c>
      <c r="H346" s="171">
        <v>885</v>
      </c>
      <c r="I346" s="171">
        <v>307</v>
      </c>
      <c r="J346" s="171"/>
      <c r="K346" s="171">
        <v>2163</v>
      </c>
      <c r="L346" s="209">
        <v>0</v>
      </c>
      <c r="M346" s="171">
        <v>0</v>
      </c>
      <c r="N346" s="171">
        <v>0</v>
      </c>
      <c r="O346" s="171"/>
      <c r="P346" s="210">
        <v>0</v>
      </c>
      <c r="Q346" s="173">
        <v>0</v>
      </c>
      <c r="R346" s="173">
        <v>0</v>
      </c>
      <c r="S346" s="173">
        <v>0</v>
      </c>
      <c r="T346" s="173"/>
      <c r="U346" s="218">
        <v>0</v>
      </c>
    </row>
    <row r="347" spans="1:21" x14ac:dyDescent="0.25">
      <c r="A347" s="165">
        <v>43556</v>
      </c>
      <c r="B347" s="209">
        <v>234</v>
      </c>
      <c r="C347" s="171">
        <v>908</v>
      </c>
      <c r="D347" s="171">
        <v>296</v>
      </c>
      <c r="E347" s="171"/>
      <c r="F347" s="210">
        <v>2224</v>
      </c>
      <c r="G347" s="171">
        <v>234</v>
      </c>
      <c r="H347" s="171">
        <v>908</v>
      </c>
      <c r="I347" s="171">
        <v>296</v>
      </c>
      <c r="J347" s="171"/>
      <c r="K347" s="171">
        <v>2224</v>
      </c>
      <c r="L347" s="209">
        <v>0</v>
      </c>
      <c r="M347" s="171">
        <v>0</v>
      </c>
      <c r="N347" s="171">
        <v>0</v>
      </c>
      <c r="O347" s="171"/>
      <c r="P347" s="210">
        <v>0</v>
      </c>
      <c r="Q347" s="173">
        <v>0</v>
      </c>
      <c r="R347" s="173">
        <v>0</v>
      </c>
      <c r="S347" s="173">
        <v>0</v>
      </c>
      <c r="T347" s="173"/>
      <c r="U347" s="218">
        <v>0</v>
      </c>
    </row>
    <row r="348" spans="1:21" x14ac:dyDescent="0.25">
      <c r="A348" s="165">
        <v>43586</v>
      </c>
      <c r="B348" s="209">
        <v>261</v>
      </c>
      <c r="C348" s="171">
        <v>886</v>
      </c>
      <c r="D348" s="171">
        <v>296</v>
      </c>
      <c r="E348" s="171"/>
      <c r="F348" s="210">
        <v>2258</v>
      </c>
      <c r="G348" s="171">
        <v>261</v>
      </c>
      <c r="H348" s="171">
        <v>886</v>
      </c>
      <c r="I348" s="171">
        <v>296</v>
      </c>
      <c r="J348" s="171"/>
      <c r="K348" s="171">
        <v>2258</v>
      </c>
      <c r="L348" s="209">
        <v>0</v>
      </c>
      <c r="M348" s="171">
        <v>0</v>
      </c>
      <c r="N348" s="171">
        <v>0</v>
      </c>
      <c r="O348" s="171"/>
      <c r="P348" s="210">
        <v>0</v>
      </c>
      <c r="Q348" s="173">
        <v>0</v>
      </c>
      <c r="R348" s="173">
        <v>0</v>
      </c>
      <c r="S348" s="173">
        <v>0</v>
      </c>
      <c r="T348" s="173"/>
      <c r="U348" s="218">
        <v>0</v>
      </c>
    </row>
    <row r="349" spans="1:21" x14ac:dyDescent="0.25">
      <c r="A349" s="165">
        <v>43617</v>
      </c>
      <c r="B349" s="209">
        <v>233</v>
      </c>
      <c r="C349" s="171">
        <v>810</v>
      </c>
      <c r="D349" s="171">
        <v>317</v>
      </c>
      <c r="E349" s="171"/>
      <c r="F349" s="210">
        <v>2034</v>
      </c>
      <c r="G349" s="171">
        <v>233</v>
      </c>
      <c r="H349" s="171">
        <v>810</v>
      </c>
      <c r="I349" s="171">
        <v>317</v>
      </c>
      <c r="J349" s="171"/>
      <c r="K349" s="171">
        <v>2034</v>
      </c>
      <c r="L349" s="209">
        <v>0</v>
      </c>
      <c r="M349" s="171">
        <v>0</v>
      </c>
      <c r="N349" s="171">
        <v>0</v>
      </c>
      <c r="O349" s="171"/>
      <c r="P349" s="210">
        <v>0</v>
      </c>
      <c r="Q349" s="173">
        <v>0</v>
      </c>
      <c r="R349" s="173">
        <v>0</v>
      </c>
      <c r="S349" s="173">
        <v>0</v>
      </c>
      <c r="T349" s="173"/>
      <c r="U349" s="218">
        <v>0</v>
      </c>
    </row>
    <row r="350" spans="1:21" x14ac:dyDescent="0.25">
      <c r="A350" s="165">
        <v>43647</v>
      </c>
      <c r="B350" s="209">
        <v>286</v>
      </c>
      <c r="C350" s="171">
        <v>852</v>
      </c>
      <c r="D350" s="171">
        <v>341</v>
      </c>
      <c r="E350" s="171"/>
      <c r="F350" s="210">
        <v>2286</v>
      </c>
      <c r="G350" s="171">
        <v>286</v>
      </c>
      <c r="H350" s="171">
        <v>852</v>
      </c>
      <c r="I350" s="171">
        <v>341</v>
      </c>
      <c r="J350" s="171"/>
      <c r="K350" s="171">
        <v>2286</v>
      </c>
      <c r="L350" s="209">
        <v>0</v>
      </c>
      <c r="M350" s="171">
        <v>0</v>
      </c>
      <c r="N350" s="171">
        <v>0</v>
      </c>
      <c r="O350" s="171"/>
      <c r="P350" s="210">
        <v>0</v>
      </c>
      <c r="Q350" s="173">
        <v>0</v>
      </c>
      <c r="R350" s="173">
        <v>0</v>
      </c>
      <c r="S350" s="173">
        <v>0</v>
      </c>
      <c r="T350" s="173"/>
      <c r="U350" s="218">
        <v>0</v>
      </c>
    </row>
    <row r="351" spans="1:21" x14ac:dyDescent="0.25">
      <c r="A351" s="165">
        <v>43678</v>
      </c>
      <c r="B351" s="209">
        <v>217</v>
      </c>
      <c r="C351" s="171">
        <v>830</v>
      </c>
      <c r="D351" s="171">
        <v>310</v>
      </c>
      <c r="E351" s="171"/>
      <c r="F351" s="210">
        <v>1999</v>
      </c>
      <c r="G351" s="171">
        <v>217</v>
      </c>
      <c r="H351" s="171">
        <v>830</v>
      </c>
      <c r="I351" s="171">
        <v>310</v>
      </c>
      <c r="J351" s="171"/>
      <c r="K351" s="171">
        <v>1999</v>
      </c>
      <c r="L351" s="209">
        <v>0</v>
      </c>
      <c r="M351" s="171">
        <v>0</v>
      </c>
      <c r="N351" s="171">
        <v>0</v>
      </c>
      <c r="O351" s="171"/>
      <c r="P351" s="210">
        <v>0</v>
      </c>
      <c r="Q351" s="173">
        <v>0</v>
      </c>
      <c r="R351" s="173">
        <v>0</v>
      </c>
      <c r="S351" s="173">
        <v>0</v>
      </c>
      <c r="T351" s="173"/>
      <c r="U351" s="218">
        <v>0</v>
      </c>
    </row>
    <row r="352" spans="1:21" x14ac:dyDescent="0.25">
      <c r="A352" s="165">
        <v>43709</v>
      </c>
      <c r="B352" s="209">
        <v>249</v>
      </c>
      <c r="C352" s="171">
        <v>757</v>
      </c>
      <c r="D352" s="171">
        <v>254</v>
      </c>
      <c r="E352" s="171"/>
      <c r="F352" s="210">
        <v>2020</v>
      </c>
      <c r="G352" s="171">
        <v>249</v>
      </c>
      <c r="H352" s="171">
        <v>757</v>
      </c>
      <c r="I352" s="171">
        <v>254</v>
      </c>
      <c r="J352" s="171"/>
      <c r="K352" s="171">
        <v>2020</v>
      </c>
      <c r="L352" s="209">
        <v>0</v>
      </c>
      <c r="M352" s="171">
        <v>0</v>
      </c>
      <c r="N352" s="171">
        <v>0</v>
      </c>
      <c r="O352" s="171"/>
      <c r="P352" s="210">
        <v>0</v>
      </c>
      <c r="Q352" s="173">
        <v>0</v>
      </c>
      <c r="R352" s="173">
        <v>0</v>
      </c>
      <c r="S352" s="173">
        <v>0</v>
      </c>
      <c r="T352" s="173"/>
      <c r="U352" s="218">
        <v>0</v>
      </c>
    </row>
    <row r="353" spans="1:21" x14ac:dyDescent="0.25">
      <c r="A353" s="165">
        <v>43739</v>
      </c>
      <c r="B353" s="209">
        <v>266</v>
      </c>
      <c r="C353" s="171">
        <v>892</v>
      </c>
      <c r="D353" s="171">
        <v>338</v>
      </c>
      <c r="E353" s="171"/>
      <c r="F353" s="210">
        <v>2349</v>
      </c>
      <c r="G353" s="171">
        <v>266</v>
      </c>
      <c r="H353" s="171">
        <v>892</v>
      </c>
      <c r="I353" s="171">
        <v>338</v>
      </c>
      <c r="J353" s="171"/>
      <c r="K353" s="171">
        <v>2349</v>
      </c>
      <c r="L353" s="209">
        <v>0</v>
      </c>
      <c r="M353" s="171">
        <v>0</v>
      </c>
      <c r="N353" s="171">
        <v>0</v>
      </c>
      <c r="O353" s="171"/>
      <c r="P353" s="210">
        <v>0</v>
      </c>
      <c r="Q353" s="173">
        <v>0</v>
      </c>
      <c r="R353" s="173">
        <v>0</v>
      </c>
      <c r="S353" s="173">
        <v>0</v>
      </c>
      <c r="T353" s="173"/>
      <c r="U353" s="218">
        <v>0</v>
      </c>
    </row>
    <row r="354" spans="1:21" x14ac:dyDescent="0.25">
      <c r="A354" s="165">
        <v>43770</v>
      </c>
      <c r="B354" s="209">
        <v>247</v>
      </c>
      <c r="C354" s="171">
        <v>836</v>
      </c>
      <c r="D354" s="171">
        <v>312</v>
      </c>
      <c r="E354" s="171"/>
      <c r="F354" s="210">
        <v>2175</v>
      </c>
      <c r="G354" s="171">
        <v>247</v>
      </c>
      <c r="H354" s="171">
        <v>836</v>
      </c>
      <c r="I354" s="171">
        <v>312</v>
      </c>
      <c r="J354" s="171"/>
      <c r="K354" s="171">
        <v>2175</v>
      </c>
      <c r="L354" s="209">
        <v>0</v>
      </c>
      <c r="M354" s="171">
        <v>0</v>
      </c>
      <c r="N354" s="171">
        <v>0</v>
      </c>
      <c r="O354" s="171"/>
      <c r="P354" s="210">
        <v>0</v>
      </c>
      <c r="Q354" s="173">
        <v>0</v>
      </c>
      <c r="R354" s="173">
        <v>0</v>
      </c>
      <c r="S354" s="173">
        <v>0</v>
      </c>
      <c r="T354" s="173"/>
      <c r="U354" s="218">
        <v>0</v>
      </c>
    </row>
    <row r="355" spans="1:21" x14ac:dyDescent="0.25">
      <c r="A355" s="165">
        <v>43800</v>
      </c>
      <c r="B355" s="209">
        <v>201</v>
      </c>
      <c r="C355" s="171">
        <v>837</v>
      </c>
      <c r="D355" s="171">
        <v>276</v>
      </c>
      <c r="E355" s="171"/>
      <c r="F355" s="210">
        <v>2293</v>
      </c>
      <c r="G355" s="171">
        <v>201</v>
      </c>
      <c r="H355" s="171">
        <v>837</v>
      </c>
      <c r="I355" s="171">
        <v>276</v>
      </c>
      <c r="J355" s="171"/>
      <c r="K355" s="171">
        <v>2293</v>
      </c>
      <c r="L355" s="209">
        <v>0</v>
      </c>
      <c r="M355" s="171">
        <v>0</v>
      </c>
      <c r="N355" s="171">
        <v>0</v>
      </c>
      <c r="O355" s="171"/>
      <c r="P355" s="210">
        <v>0</v>
      </c>
      <c r="Q355" s="173">
        <v>0</v>
      </c>
      <c r="R355" s="173">
        <v>0</v>
      </c>
      <c r="S355" s="173">
        <v>0</v>
      </c>
      <c r="T355" s="173"/>
      <c r="U355" s="218">
        <v>0</v>
      </c>
    </row>
    <row r="356" spans="1:21" x14ac:dyDescent="0.25">
      <c r="A356" s="165">
        <v>43831</v>
      </c>
      <c r="B356" s="209">
        <v>273</v>
      </c>
      <c r="C356" s="171">
        <v>957</v>
      </c>
      <c r="D356" s="171">
        <v>342</v>
      </c>
      <c r="E356" s="171"/>
      <c r="F356" s="210">
        <v>2568</v>
      </c>
      <c r="G356" s="171">
        <v>250</v>
      </c>
      <c r="H356" s="171">
        <v>925</v>
      </c>
      <c r="I356" s="171">
        <v>310</v>
      </c>
      <c r="J356" s="171"/>
      <c r="K356" s="171">
        <v>2453</v>
      </c>
      <c r="L356" s="209">
        <v>23</v>
      </c>
      <c r="M356" s="171">
        <v>32</v>
      </c>
      <c r="N356" s="171">
        <v>32</v>
      </c>
      <c r="O356" s="171"/>
      <c r="P356" s="210">
        <v>115</v>
      </c>
      <c r="Q356" s="173">
        <v>9.1999999999999998E-2</v>
      </c>
      <c r="R356" s="173">
        <v>3.4594594594594602E-2</v>
      </c>
      <c r="S356" s="173">
        <v>0.103225806451613</v>
      </c>
      <c r="T356" s="173"/>
      <c r="U356" s="218">
        <v>4.6881369751324897E-2</v>
      </c>
    </row>
    <row r="357" spans="1:21" x14ac:dyDescent="0.25">
      <c r="A357" s="165">
        <v>43862</v>
      </c>
      <c r="B357" s="209">
        <v>249</v>
      </c>
      <c r="C357" s="171">
        <v>895</v>
      </c>
      <c r="D357" s="171">
        <v>323</v>
      </c>
      <c r="E357" s="171"/>
      <c r="F357" s="210">
        <v>2278</v>
      </c>
      <c r="G357" s="171">
        <v>221</v>
      </c>
      <c r="H357" s="171">
        <v>877</v>
      </c>
      <c r="I357" s="171">
        <v>316</v>
      </c>
      <c r="J357" s="171"/>
      <c r="K357" s="171">
        <v>2277</v>
      </c>
      <c r="L357" s="209">
        <v>28</v>
      </c>
      <c r="M357" s="171">
        <v>18</v>
      </c>
      <c r="N357" s="171">
        <v>7</v>
      </c>
      <c r="O357" s="171"/>
      <c r="P357" s="210">
        <v>1</v>
      </c>
      <c r="Q357" s="173">
        <v>0.12669683257918599</v>
      </c>
      <c r="R357" s="173">
        <v>2.0524515393386501E-2</v>
      </c>
      <c r="S357" s="173">
        <v>2.2151898734177201E-2</v>
      </c>
      <c r="T357" s="173"/>
      <c r="U357" s="218">
        <v>4.3917435221783001E-4</v>
      </c>
    </row>
    <row r="358" spans="1:21" x14ac:dyDescent="0.25">
      <c r="A358" s="165">
        <v>43891</v>
      </c>
      <c r="B358" s="209">
        <v>206</v>
      </c>
      <c r="C358" s="171">
        <v>865</v>
      </c>
      <c r="D358" s="171">
        <v>296</v>
      </c>
      <c r="E358" s="171"/>
      <c r="F358" s="210">
        <v>2510</v>
      </c>
      <c r="G358" s="171">
        <v>271.33333333333297</v>
      </c>
      <c r="H358" s="171">
        <v>927.142857142857</v>
      </c>
      <c r="I358" s="171">
        <v>321.61904761904799</v>
      </c>
      <c r="J358" s="171"/>
      <c r="K358" s="171">
        <v>2266</v>
      </c>
      <c r="L358" s="209">
        <v>-65.3333333333334</v>
      </c>
      <c r="M358" s="171">
        <v>-62.142857142857203</v>
      </c>
      <c r="N358" s="171">
        <v>-25.619047619047599</v>
      </c>
      <c r="O358" s="171"/>
      <c r="P358" s="210">
        <v>244</v>
      </c>
      <c r="Q358" s="173">
        <v>-0.240786240786241</v>
      </c>
      <c r="R358" s="173">
        <v>-6.7026194144838305E-2</v>
      </c>
      <c r="S358" s="173">
        <v>-7.9656499851939705E-2</v>
      </c>
      <c r="T358" s="173"/>
      <c r="U358" s="218">
        <v>0.107678729037952</v>
      </c>
    </row>
    <row r="359" spans="1:21" x14ac:dyDescent="0.25">
      <c r="A359" s="165">
        <v>43922</v>
      </c>
      <c r="B359" s="209">
        <v>127</v>
      </c>
      <c r="C359" s="171">
        <v>373</v>
      </c>
      <c r="D359" s="171">
        <v>127</v>
      </c>
      <c r="E359" s="171"/>
      <c r="F359" s="210">
        <v>1025</v>
      </c>
      <c r="G359" s="171">
        <v>234</v>
      </c>
      <c r="H359" s="171">
        <v>908</v>
      </c>
      <c r="I359" s="171">
        <v>296</v>
      </c>
      <c r="J359" s="171"/>
      <c r="K359" s="171">
        <v>2224</v>
      </c>
      <c r="L359" s="209">
        <v>-107</v>
      </c>
      <c r="M359" s="171">
        <v>-535</v>
      </c>
      <c r="N359" s="171">
        <v>-169</v>
      </c>
      <c r="O359" s="171"/>
      <c r="P359" s="210">
        <v>-1199</v>
      </c>
      <c r="Q359" s="173">
        <v>-0.45726495726495697</v>
      </c>
      <c r="R359" s="173">
        <v>-0.58920704845814997</v>
      </c>
      <c r="S359" s="173">
        <v>-0.57094594594594605</v>
      </c>
      <c r="T359" s="173"/>
      <c r="U359" s="218">
        <v>-0.53911870503597104</v>
      </c>
    </row>
    <row r="360" spans="1:21" x14ac:dyDescent="0.25">
      <c r="A360" s="165">
        <v>43952</v>
      </c>
      <c r="B360" s="209">
        <v>192</v>
      </c>
      <c r="C360" s="171">
        <v>329</v>
      </c>
      <c r="D360" s="171">
        <v>113</v>
      </c>
      <c r="E360" s="171"/>
      <c r="F360" s="210">
        <v>778</v>
      </c>
      <c r="G360" s="171">
        <v>236.142857142857</v>
      </c>
      <c r="H360" s="171">
        <v>801.61904761904805</v>
      </c>
      <c r="I360" s="171">
        <v>267.80952380952402</v>
      </c>
      <c r="J360" s="171"/>
      <c r="K360" s="171">
        <v>2042.9523809523801</v>
      </c>
      <c r="L360" s="209">
        <v>-44.142857142857103</v>
      </c>
      <c r="M360" s="171">
        <v>-472.61904761904799</v>
      </c>
      <c r="N360" s="171">
        <v>-154.80952380952399</v>
      </c>
      <c r="O360" s="171"/>
      <c r="P360" s="210">
        <v>-1264.9523809523801</v>
      </c>
      <c r="Q360" s="173">
        <v>-0.18693284936479099</v>
      </c>
      <c r="R360" s="173">
        <v>-0.58958061066888401</v>
      </c>
      <c r="S360" s="173">
        <v>-0.57805832147937397</v>
      </c>
      <c r="T360" s="173"/>
      <c r="U360" s="218">
        <v>-0.61917859307258405</v>
      </c>
    </row>
    <row r="361" spans="1:21" x14ac:dyDescent="0.25">
      <c r="A361" s="165">
        <v>43983</v>
      </c>
      <c r="B361" s="209">
        <v>234</v>
      </c>
      <c r="C361" s="171">
        <v>374</v>
      </c>
      <c r="D361" s="171">
        <v>147</v>
      </c>
      <c r="E361" s="171"/>
      <c r="F361" s="210">
        <v>943</v>
      </c>
      <c r="G361" s="171">
        <v>256.3</v>
      </c>
      <c r="H361" s="171">
        <v>891</v>
      </c>
      <c r="I361" s="171">
        <v>348.7</v>
      </c>
      <c r="J361" s="171"/>
      <c r="K361" s="171">
        <v>2237.4</v>
      </c>
      <c r="L361" s="209">
        <v>-22.3</v>
      </c>
      <c r="M361" s="171">
        <v>-517</v>
      </c>
      <c r="N361" s="171">
        <v>-201.7</v>
      </c>
      <c r="O361" s="171"/>
      <c r="P361" s="210">
        <v>-1294.4000000000001</v>
      </c>
      <c r="Q361" s="173">
        <v>-8.7007413187670704E-2</v>
      </c>
      <c r="R361" s="173">
        <v>-0.58024691358024705</v>
      </c>
      <c r="S361" s="173">
        <v>-0.57843418411241798</v>
      </c>
      <c r="T361" s="173"/>
      <c r="U361" s="218">
        <v>-0.57852864932510994</v>
      </c>
    </row>
    <row r="362" spans="1:21" x14ac:dyDescent="0.25">
      <c r="A362" s="165">
        <v>44013</v>
      </c>
      <c r="B362" s="209">
        <v>277</v>
      </c>
      <c r="C362" s="171">
        <v>563</v>
      </c>
      <c r="D362" s="171">
        <v>196</v>
      </c>
      <c r="E362" s="171"/>
      <c r="F362" s="210">
        <v>1245</v>
      </c>
      <c r="G362" s="171">
        <v>286</v>
      </c>
      <c r="H362" s="171">
        <v>852</v>
      </c>
      <c r="I362" s="171">
        <v>341</v>
      </c>
      <c r="J362" s="171"/>
      <c r="K362" s="171">
        <v>2286</v>
      </c>
      <c r="L362" s="209">
        <v>-9</v>
      </c>
      <c r="M362" s="171">
        <v>-289</v>
      </c>
      <c r="N362" s="171">
        <v>-145</v>
      </c>
      <c r="O362" s="171"/>
      <c r="P362" s="210">
        <v>-1041</v>
      </c>
      <c r="Q362" s="173">
        <v>-3.1468531468531499E-2</v>
      </c>
      <c r="R362" s="173">
        <v>-0.33920187793427198</v>
      </c>
      <c r="S362" s="173">
        <v>-0.42521994134897401</v>
      </c>
      <c r="T362" s="173"/>
      <c r="U362" s="218">
        <v>-0.45538057742782201</v>
      </c>
    </row>
    <row r="363" spans="1:21" x14ac:dyDescent="0.25">
      <c r="A363" s="165">
        <v>44044</v>
      </c>
      <c r="B363" s="209">
        <v>242</v>
      </c>
      <c r="C363" s="171">
        <v>577</v>
      </c>
      <c r="D363" s="171">
        <v>209</v>
      </c>
      <c r="E363" s="171"/>
      <c r="F363" s="210">
        <v>1235</v>
      </c>
      <c r="G363" s="171">
        <v>206.666666666667</v>
      </c>
      <c r="H363" s="171">
        <v>790.47619047619003</v>
      </c>
      <c r="I363" s="171">
        <v>295.23809523809501</v>
      </c>
      <c r="J363" s="171"/>
      <c r="K363" s="171">
        <v>1903.80952380952</v>
      </c>
      <c r="L363" s="209">
        <v>35.3333333333333</v>
      </c>
      <c r="M363" s="171">
        <v>-213.47619047619</v>
      </c>
      <c r="N363" s="171">
        <v>-86.238095238095198</v>
      </c>
      <c r="O363" s="171"/>
      <c r="P363" s="210">
        <v>-668.80952380952397</v>
      </c>
      <c r="Q363" s="173">
        <v>0.170967741935484</v>
      </c>
      <c r="R363" s="173">
        <v>-0.270060240963855</v>
      </c>
      <c r="S363" s="173">
        <v>-0.29209677419354801</v>
      </c>
      <c r="T363" s="173"/>
      <c r="U363" s="218">
        <v>-0.351300650325163</v>
      </c>
    </row>
    <row r="364" spans="1:21" x14ac:dyDescent="0.25">
      <c r="A364" s="165">
        <v>44075</v>
      </c>
      <c r="B364" s="209">
        <v>264</v>
      </c>
      <c r="C364" s="171">
        <v>625</v>
      </c>
      <c r="D364" s="171">
        <v>286</v>
      </c>
      <c r="E364" s="171"/>
      <c r="F364" s="210">
        <v>1764</v>
      </c>
      <c r="G364" s="171">
        <v>260.857142857143</v>
      </c>
      <c r="H364" s="171">
        <v>793.04761904761904</v>
      </c>
      <c r="I364" s="171">
        <v>266.09523809523802</v>
      </c>
      <c r="J364" s="171"/>
      <c r="K364" s="171">
        <v>2116.1904761904798</v>
      </c>
      <c r="L364" s="209">
        <v>3.1428571428571099</v>
      </c>
      <c r="M364" s="171">
        <v>-168.04761904761901</v>
      </c>
      <c r="N364" s="171">
        <v>19.904761904761902</v>
      </c>
      <c r="O364" s="171"/>
      <c r="P364" s="210">
        <v>-352.19047619047598</v>
      </c>
      <c r="Q364" s="173">
        <v>1.2048192771084199E-2</v>
      </c>
      <c r="R364" s="173">
        <v>-0.21190104479404301</v>
      </c>
      <c r="S364" s="173">
        <v>7.4803149606299094E-2</v>
      </c>
      <c r="T364" s="173"/>
      <c r="U364" s="218">
        <v>-0.16642664266426599</v>
      </c>
    </row>
    <row r="365" spans="1:21" x14ac:dyDescent="0.25">
      <c r="A365" s="165">
        <v>44105</v>
      </c>
      <c r="B365" s="209">
        <v>275</v>
      </c>
      <c r="C365" s="171">
        <v>619</v>
      </c>
      <c r="D365" s="171">
        <v>318</v>
      </c>
      <c r="E365" s="171"/>
      <c r="F365" s="210">
        <v>1841</v>
      </c>
      <c r="G365" s="171">
        <v>254.434782608696</v>
      </c>
      <c r="H365" s="171">
        <v>853.21739130434798</v>
      </c>
      <c r="I365" s="171">
        <v>323.304347826087</v>
      </c>
      <c r="J365" s="171"/>
      <c r="K365" s="171">
        <v>2246.8695652173901</v>
      </c>
      <c r="L365" s="209">
        <v>20.565217391304301</v>
      </c>
      <c r="M365" s="171">
        <v>-234.21739130434801</v>
      </c>
      <c r="N365" s="171">
        <v>-5.3043478260869401</v>
      </c>
      <c r="O365" s="171"/>
      <c r="P365" s="210">
        <v>-405.86956521739103</v>
      </c>
      <c r="Q365" s="173">
        <v>8.08270676691729E-2</v>
      </c>
      <c r="R365" s="173">
        <v>-0.27451080309824699</v>
      </c>
      <c r="S365" s="173">
        <v>-1.6406670252824E-2</v>
      </c>
      <c r="T365" s="173"/>
      <c r="U365" s="218">
        <v>-0.180637795580324</v>
      </c>
    </row>
    <row r="366" spans="1:21" x14ac:dyDescent="0.25">
      <c r="A366" s="165">
        <v>44136</v>
      </c>
      <c r="B366" s="209">
        <v>259</v>
      </c>
      <c r="C366" s="171">
        <v>649</v>
      </c>
      <c r="D366" s="171">
        <v>319</v>
      </c>
      <c r="E366" s="171"/>
      <c r="F366" s="210">
        <v>1955</v>
      </c>
      <c r="G366" s="171">
        <v>247</v>
      </c>
      <c r="H366" s="171">
        <v>836</v>
      </c>
      <c r="I366" s="171">
        <v>312</v>
      </c>
      <c r="J366" s="171"/>
      <c r="K366" s="171">
        <v>2175</v>
      </c>
      <c r="L366" s="209">
        <v>12</v>
      </c>
      <c r="M366" s="171">
        <v>-187</v>
      </c>
      <c r="N366" s="171">
        <v>7</v>
      </c>
      <c r="O366" s="171"/>
      <c r="P366" s="210">
        <v>-220</v>
      </c>
      <c r="Q366" s="173">
        <v>4.8582995951416998E-2</v>
      </c>
      <c r="R366" s="173">
        <v>-0.22368421052631601</v>
      </c>
      <c r="S366" s="173">
        <v>2.2435897435897401E-2</v>
      </c>
      <c r="T366" s="173"/>
      <c r="U366" s="218">
        <v>-0.101149425287356</v>
      </c>
    </row>
    <row r="367" spans="1:21" x14ac:dyDescent="0.25">
      <c r="A367" s="165">
        <v>44166</v>
      </c>
      <c r="B367" s="209">
        <v>214</v>
      </c>
      <c r="C367" s="171">
        <v>701</v>
      </c>
      <c r="D367" s="171">
        <v>295</v>
      </c>
      <c r="E367" s="171"/>
      <c r="F367" s="210">
        <v>2072</v>
      </c>
      <c r="G367" s="171">
        <v>211.05</v>
      </c>
      <c r="H367" s="171">
        <v>878.85</v>
      </c>
      <c r="I367" s="171">
        <v>289.8</v>
      </c>
      <c r="J367" s="171"/>
      <c r="K367" s="171">
        <v>2407.65</v>
      </c>
      <c r="L367" s="209">
        <v>2.94999999999999</v>
      </c>
      <c r="M367" s="171">
        <v>-177.85</v>
      </c>
      <c r="N367" s="171">
        <v>5.1999999999999904</v>
      </c>
      <c r="O367" s="171"/>
      <c r="P367" s="210">
        <v>-335.65</v>
      </c>
      <c r="Q367" s="173">
        <v>1.39777303956408E-2</v>
      </c>
      <c r="R367" s="173">
        <v>-0.20236672924845001</v>
      </c>
      <c r="S367" s="173">
        <v>1.7943409247756999E-2</v>
      </c>
      <c r="T367" s="173"/>
      <c r="U367" s="218">
        <v>-0.13940979793574701</v>
      </c>
    </row>
    <row r="368" spans="1:21" x14ac:dyDescent="0.25">
      <c r="A368" s="165">
        <v>44197</v>
      </c>
      <c r="B368" s="209">
        <v>189</v>
      </c>
      <c r="C368" s="171">
        <v>591</v>
      </c>
      <c r="D368" s="171">
        <v>269</v>
      </c>
      <c r="E368" s="171"/>
      <c r="F368" s="210">
        <v>1877</v>
      </c>
      <c r="G368" s="171">
        <v>227.272727272727</v>
      </c>
      <c r="H368" s="171">
        <v>840.90909090909099</v>
      </c>
      <c r="I368" s="171">
        <v>281.81818181818198</v>
      </c>
      <c r="J368" s="171"/>
      <c r="K368" s="171">
        <v>2230</v>
      </c>
      <c r="L368" s="209">
        <v>-38.272727272727302</v>
      </c>
      <c r="M368" s="171">
        <v>-249.90909090909099</v>
      </c>
      <c r="N368" s="171">
        <v>-12.818181818181801</v>
      </c>
      <c r="O368" s="171"/>
      <c r="P368" s="210">
        <v>-353</v>
      </c>
      <c r="Q368" s="173">
        <v>-0.16839999999999999</v>
      </c>
      <c r="R368" s="173">
        <v>-0.29718918918918902</v>
      </c>
      <c r="S368" s="173">
        <v>-4.5483870967741903E-2</v>
      </c>
      <c r="T368" s="173"/>
      <c r="U368" s="218">
        <v>-0.15829596412556099</v>
      </c>
    </row>
    <row r="369" spans="1:21" x14ac:dyDescent="0.25">
      <c r="A369" s="165">
        <v>44228</v>
      </c>
      <c r="B369" s="209">
        <v>210</v>
      </c>
      <c r="C369" s="171">
        <v>569</v>
      </c>
      <c r="D369" s="171">
        <v>254</v>
      </c>
      <c r="E369" s="171"/>
      <c r="F369" s="210">
        <v>1760</v>
      </c>
      <c r="G369" s="171">
        <v>221</v>
      </c>
      <c r="H369" s="171">
        <v>877</v>
      </c>
      <c r="I369" s="171">
        <v>316</v>
      </c>
      <c r="J369" s="171"/>
      <c r="K369" s="171">
        <v>2277</v>
      </c>
      <c r="L369" s="209">
        <v>-11</v>
      </c>
      <c r="M369" s="171">
        <v>-308</v>
      </c>
      <c r="N369" s="171">
        <v>-62</v>
      </c>
      <c r="O369" s="171"/>
      <c r="P369" s="210">
        <v>-517</v>
      </c>
      <c r="Q369" s="173">
        <v>-4.9773755656108601E-2</v>
      </c>
      <c r="R369" s="173">
        <v>-0.35119726339794799</v>
      </c>
      <c r="S369" s="173">
        <v>-0.19620253164557</v>
      </c>
      <c r="T369" s="173"/>
      <c r="U369" s="218">
        <v>-0.22705314009661801</v>
      </c>
    </row>
    <row r="370" spans="1:21" x14ac:dyDescent="0.25">
      <c r="A370" s="165">
        <v>44256</v>
      </c>
      <c r="B370" s="209">
        <v>271</v>
      </c>
      <c r="C370" s="171">
        <v>637</v>
      </c>
      <c r="D370" s="171">
        <v>309</v>
      </c>
      <c r="E370" s="171"/>
      <c r="F370" s="210">
        <v>2028</v>
      </c>
      <c r="G370" s="171">
        <v>283.66666666666703</v>
      </c>
      <c r="H370" s="171">
        <v>969.28571428571399</v>
      </c>
      <c r="I370" s="171">
        <v>336.23809523809501</v>
      </c>
      <c r="J370" s="171"/>
      <c r="K370" s="171">
        <v>2369</v>
      </c>
      <c r="L370" s="209">
        <v>-12.6666666666667</v>
      </c>
      <c r="M370" s="171">
        <v>-332.28571428571399</v>
      </c>
      <c r="N370" s="171">
        <v>-27.238095238095301</v>
      </c>
      <c r="O370" s="171"/>
      <c r="P370" s="210">
        <v>-341</v>
      </c>
      <c r="Q370" s="173">
        <v>-4.4653349001175201E-2</v>
      </c>
      <c r="R370" s="173">
        <v>-0.34281503316138501</v>
      </c>
      <c r="S370" s="173">
        <v>-8.1008355756975098E-2</v>
      </c>
      <c r="T370" s="173"/>
      <c r="U370" s="218">
        <v>-0.143942591810891</v>
      </c>
    </row>
    <row r="371" spans="1:21" x14ac:dyDescent="0.25">
      <c r="A371" s="3" t="s">
        <v>13</v>
      </c>
      <c r="B371" s="209"/>
      <c r="C371" s="171"/>
      <c r="D371" s="171"/>
      <c r="E371" s="171"/>
      <c r="F371" s="210"/>
      <c r="G371" s="171"/>
      <c r="H371" s="171"/>
      <c r="I371" s="171"/>
      <c r="J371" s="171"/>
      <c r="K371" s="171"/>
      <c r="L371" s="209"/>
      <c r="M371" s="171"/>
      <c r="N371" s="171"/>
      <c r="O371" s="171"/>
      <c r="P371" s="210"/>
      <c r="Q371" s="173"/>
      <c r="R371" s="173"/>
      <c r="S371" s="173"/>
      <c r="T371" s="173"/>
      <c r="U371" s="218"/>
    </row>
    <row r="372" spans="1:21" x14ac:dyDescent="0.25">
      <c r="A372" s="165">
        <v>43466</v>
      </c>
      <c r="B372" s="209">
        <v>198</v>
      </c>
      <c r="C372" s="171">
        <v>105</v>
      </c>
      <c r="D372" s="171">
        <v>73</v>
      </c>
      <c r="E372" s="171"/>
      <c r="F372" s="210">
        <v>86</v>
      </c>
      <c r="G372" s="171">
        <v>198</v>
      </c>
      <c r="H372" s="171">
        <v>105</v>
      </c>
      <c r="I372" s="171">
        <v>73</v>
      </c>
      <c r="J372" s="171"/>
      <c r="K372" s="171">
        <v>86</v>
      </c>
      <c r="L372" s="209">
        <v>0</v>
      </c>
      <c r="M372" s="171">
        <v>0</v>
      </c>
      <c r="N372" s="171">
        <v>0</v>
      </c>
      <c r="O372" s="171"/>
      <c r="P372" s="210">
        <v>0</v>
      </c>
      <c r="Q372" s="173">
        <v>0</v>
      </c>
      <c r="R372" s="173">
        <v>0</v>
      </c>
      <c r="S372" s="173">
        <v>0</v>
      </c>
      <c r="T372" s="173"/>
      <c r="U372" s="218">
        <v>0</v>
      </c>
    </row>
    <row r="373" spans="1:21" x14ac:dyDescent="0.25">
      <c r="A373" s="165">
        <v>43497</v>
      </c>
      <c r="B373" s="209">
        <v>157</v>
      </c>
      <c r="C373" s="171">
        <v>77</v>
      </c>
      <c r="D373" s="171">
        <v>62</v>
      </c>
      <c r="E373" s="171"/>
      <c r="F373" s="210">
        <v>86</v>
      </c>
      <c r="G373" s="171">
        <v>157</v>
      </c>
      <c r="H373" s="171">
        <v>77</v>
      </c>
      <c r="I373" s="171">
        <v>62</v>
      </c>
      <c r="J373" s="171"/>
      <c r="K373" s="171">
        <v>86</v>
      </c>
      <c r="L373" s="209">
        <v>0</v>
      </c>
      <c r="M373" s="171">
        <v>0</v>
      </c>
      <c r="N373" s="171">
        <v>0</v>
      </c>
      <c r="O373" s="171"/>
      <c r="P373" s="210">
        <v>0</v>
      </c>
      <c r="Q373" s="173">
        <v>0</v>
      </c>
      <c r="R373" s="173">
        <v>0</v>
      </c>
      <c r="S373" s="173">
        <v>0</v>
      </c>
      <c r="T373" s="173"/>
      <c r="U373" s="218">
        <v>0</v>
      </c>
    </row>
    <row r="374" spans="1:21" x14ac:dyDescent="0.25">
      <c r="A374" s="165">
        <v>43525</v>
      </c>
      <c r="B374" s="209">
        <v>185</v>
      </c>
      <c r="C374" s="171">
        <v>102</v>
      </c>
      <c r="D374" s="171">
        <v>79</v>
      </c>
      <c r="E374" s="171"/>
      <c r="F374" s="210">
        <v>78</v>
      </c>
      <c r="G374" s="171">
        <v>185</v>
      </c>
      <c r="H374" s="171">
        <v>102</v>
      </c>
      <c r="I374" s="171">
        <v>79</v>
      </c>
      <c r="J374" s="171"/>
      <c r="K374" s="171">
        <v>78</v>
      </c>
      <c r="L374" s="209">
        <v>0</v>
      </c>
      <c r="M374" s="171">
        <v>0</v>
      </c>
      <c r="N374" s="171">
        <v>0</v>
      </c>
      <c r="O374" s="171"/>
      <c r="P374" s="210">
        <v>0</v>
      </c>
      <c r="Q374" s="173">
        <v>0</v>
      </c>
      <c r="R374" s="173">
        <v>0</v>
      </c>
      <c r="S374" s="173">
        <v>0</v>
      </c>
      <c r="T374" s="173"/>
      <c r="U374" s="218">
        <v>0</v>
      </c>
    </row>
    <row r="375" spans="1:21" x14ac:dyDescent="0.25">
      <c r="A375" s="165">
        <v>43556</v>
      </c>
      <c r="B375" s="209">
        <v>170</v>
      </c>
      <c r="C375" s="171">
        <v>103</v>
      </c>
      <c r="D375" s="171">
        <v>64</v>
      </c>
      <c r="E375" s="171"/>
      <c r="F375" s="210">
        <v>90</v>
      </c>
      <c r="G375" s="171">
        <v>170</v>
      </c>
      <c r="H375" s="171">
        <v>103</v>
      </c>
      <c r="I375" s="171">
        <v>64</v>
      </c>
      <c r="J375" s="171"/>
      <c r="K375" s="171">
        <v>90</v>
      </c>
      <c r="L375" s="209">
        <v>0</v>
      </c>
      <c r="M375" s="171">
        <v>0</v>
      </c>
      <c r="N375" s="171">
        <v>0</v>
      </c>
      <c r="O375" s="171"/>
      <c r="P375" s="210">
        <v>0</v>
      </c>
      <c r="Q375" s="173">
        <v>0</v>
      </c>
      <c r="R375" s="173">
        <v>0</v>
      </c>
      <c r="S375" s="173">
        <v>0</v>
      </c>
      <c r="T375" s="173"/>
      <c r="U375" s="218">
        <v>0</v>
      </c>
    </row>
    <row r="376" spans="1:21" x14ac:dyDescent="0.25">
      <c r="A376" s="165">
        <v>43586</v>
      </c>
      <c r="B376" s="209">
        <v>195</v>
      </c>
      <c r="C376" s="171">
        <v>100</v>
      </c>
      <c r="D376" s="171">
        <v>78</v>
      </c>
      <c r="E376" s="171"/>
      <c r="F376" s="210">
        <v>86</v>
      </c>
      <c r="G376" s="171">
        <v>195</v>
      </c>
      <c r="H376" s="171">
        <v>100</v>
      </c>
      <c r="I376" s="171">
        <v>78</v>
      </c>
      <c r="J376" s="171"/>
      <c r="K376" s="171">
        <v>86</v>
      </c>
      <c r="L376" s="209">
        <v>0</v>
      </c>
      <c r="M376" s="171">
        <v>0</v>
      </c>
      <c r="N376" s="171">
        <v>0</v>
      </c>
      <c r="O376" s="171"/>
      <c r="P376" s="210">
        <v>0</v>
      </c>
      <c r="Q376" s="173">
        <v>0</v>
      </c>
      <c r="R376" s="173">
        <v>0</v>
      </c>
      <c r="S376" s="173">
        <v>0</v>
      </c>
      <c r="T376" s="173"/>
      <c r="U376" s="218">
        <v>0</v>
      </c>
    </row>
    <row r="377" spans="1:21" x14ac:dyDescent="0.25">
      <c r="A377" s="165">
        <v>43617</v>
      </c>
      <c r="B377" s="209">
        <v>172</v>
      </c>
      <c r="C377" s="171">
        <v>98</v>
      </c>
      <c r="D377" s="171">
        <v>52</v>
      </c>
      <c r="E377" s="171"/>
      <c r="F377" s="210">
        <v>86</v>
      </c>
      <c r="G377" s="171">
        <v>172</v>
      </c>
      <c r="H377" s="171">
        <v>98</v>
      </c>
      <c r="I377" s="171">
        <v>52</v>
      </c>
      <c r="J377" s="171"/>
      <c r="K377" s="171">
        <v>86</v>
      </c>
      <c r="L377" s="209">
        <v>0</v>
      </c>
      <c r="M377" s="171">
        <v>0</v>
      </c>
      <c r="N377" s="171">
        <v>0</v>
      </c>
      <c r="O377" s="171"/>
      <c r="P377" s="210">
        <v>0</v>
      </c>
      <c r="Q377" s="173">
        <v>0</v>
      </c>
      <c r="R377" s="173">
        <v>0</v>
      </c>
      <c r="S377" s="173">
        <v>0</v>
      </c>
      <c r="T377" s="173"/>
      <c r="U377" s="218">
        <v>0</v>
      </c>
    </row>
    <row r="378" spans="1:21" x14ac:dyDescent="0.25">
      <c r="A378" s="165">
        <v>43647</v>
      </c>
      <c r="B378" s="209">
        <v>185</v>
      </c>
      <c r="C378" s="171">
        <v>102</v>
      </c>
      <c r="D378" s="171">
        <v>82</v>
      </c>
      <c r="E378" s="171"/>
      <c r="F378" s="210">
        <v>105</v>
      </c>
      <c r="G378" s="171">
        <v>185</v>
      </c>
      <c r="H378" s="171">
        <v>102</v>
      </c>
      <c r="I378" s="171">
        <v>82</v>
      </c>
      <c r="J378" s="171"/>
      <c r="K378" s="171">
        <v>105</v>
      </c>
      <c r="L378" s="209">
        <v>0</v>
      </c>
      <c r="M378" s="171">
        <v>0</v>
      </c>
      <c r="N378" s="171">
        <v>0</v>
      </c>
      <c r="O378" s="171"/>
      <c r="P378" s="210">
        <v>0</v>
      </c>
      <c r="Q378" s="173">
        <v>0</v>
      </c>
      <c r="R378" s="173">
        <v>0</v>
      </c>
      <c r="S378" s="173">
        <v>0</v>
      </c>
      <c r="T378" s="173"/>
      <c r="U378" s="218">
        <v>0</v>
      </c>
    </row>
    <row r="379" spans="1:21" x14ac:dyDescent="0.25">
      <c r="A379" s="165">
        <v>43678</v>
      </c>
      <c r="B379" s="209">
        <v>172</v>
      </c>
      <c r="C379" s="171">
        <v>86</v>
      </c>
      <c r="D379" s="171">
        <v>62</v>
      </c>
      <c r="E379" s="171"/>
      <c r="F379" s="210">
        <v>104</v>
      </c>
      <c r="G379" s="171">
        <v>172</v>
      </c>
      <c r="H379" s="171">
        <v>86</v>
      </c>
      <c r="I379" s="171">
        <v>62</v>
      </c>
      <c r="J379" s="171"/>
      <c r="K379" s="171">
        <v>104</v>
      </c>
      <c r="L379" s="209">
        <v>0</v>
      </c>
      <c r="M379" s="171">
        <v>0</v>
      </c>
      <c r="N379" s="171">
        <v>0</v>
      </c>
      <c r="O379" s="171"/>
      <c r="P379" s="210">
        <v>0</v>
      </c>
      <c r="Q379" s="173">
        <v>0</v>
      </c>
      <c r="R379" s="173">
        <v>0</v>
      </c>
      <c r="S379" s="173">
        <v>0</v>
      </c>
      <c r="T379" s="173"/>
      <c r="U379" s="218">
        <v>0</v>
      </c>
    </row>
    <row r="380" spans="1:21" x14ac:dyDescent="0.25">
      <c r="A380" s="165">
        <v>43709</v>
      </c>
      <c r="B380" s="209">
        <v>174</v>
      </c>
      <c r="C380" s="171">
        <v>97</v>
      </c>
      <c r="D380" s="171">
        <v>61</v>
      </c>
      <c r="E380" s="171"/>
      <c r="F380" s="210">
        <v>85</v>
      </c>
      <c r="G380" s="171">
        <v>174</v>
      </c>
      <c r="H380" s="171">
        <v>97</v>
      </c>
      <c r="I380" s="171">
        <v>61</v>
      </c>
      <c r="J380" s="171"/>
      <c r="K380" s="171">
        <v>85</v>
      </c>
      <c r="L380" s="209">
        <v>0</v>
      </c>
      <c r="M380" s="171">
        <v>0</v>
      </c>
      <c r="N380" s="171">
        <v>0</v>
      </c>
      <c r="O380" s="171"/>
      <c r="P380" s="210">
        <v>0</v>
      </c>
      <c r="Q380" s="173">
        <v>0</v>
      </c>
      <c r="R380" s="173">
        <v>0</v>
      </c>
      <c r="S380" s="173">
        <v>0</v>
      </c>
      <c r="T380" s="173"/>
      <c r="U380" s="218">
        <v>0</v>
      </c>
    </row>
    <row r="381" spans="1:21" x14ac:dyDescent="0.25">
      <c r="A381" s="165">
        <v>43739</v>
      </c>
      <c r="B381" s="209">
        <v>189</v>
      </c>
      <c r="C381" s="171">
        <v>101</v>
      </c>
      <c r="D381" s="171">
        <v>84</v>
      </c>
      <c r="E381" s="171"/>
      <c r="F381" s="210">
        <v>103</v>
      </c>
      <c r="G381" s="171">
        <v>189</v>
      </c>
      <c r="H381" s="171">
        <v>101</v>
      </c>
      <c r="I381" s="171">
        <v>84</v>
      </c>
      <c r="J381" s="171"/>
      <c r="K381" s="171">
        <v>103</v>
      </c>
      <c r="L381" s="209">
        <v>0</v>
      </c>
      <c r="M381" s="171">
        <v>0</v>
      </c>
      <c r="N381" s="171">
        <v>0</v>
      </c>
      <c r="O381" s="171"/>
      <c r="P381" s="210">
        <v>0</v>
      </c>
      <c r="Q381" s="173">
        <v>0</v>
      </c>
      <c r="R381" s="173">
        <v>0</v>
      </c>
      <c r="S381" s="173">
        <v>0</v>
      </c>
      <c r="T381" s="173"/>
      <c r="U381" s="218">
        <v>0</v>
      </c>
    </row>
    <row r="382" spans="1:21" x14ac:dyDescent="0.25">
      <c r="A382" s="165">
        <v>43770</v>
      </c>
      <c r="B382" s="209">
        <v>163</v>
      </c>
      <c r="C382" s="171">
        <v>104</v>
      </c>
      <c r="D382" s="171">
        <v>62</v>
      </c>
      <c r="E382" s="171"/>
      <c r="F382" s="210">
        <v>104</v>
      </c>
      <c r="G382" s="171">
        <v>163</v>
      </c>
      <c r="H382" s="171">
        <v>104</v>
      </c>
      <c r="I382" s="171">
        <v>62</v>
      </c>
      <c r="J382" s="171"/>
      <c r="K382" s="171">
        <v>104</v>
      </c>
      <c r="L382" s="209">
        <v>0</v>
      </c>
      <c r="M382" s="171">
        <v>0</v>
      </c>
      <c r="N382" s="171">
        <v>0</v>
      </c>
      <c r="O382" s="171"/>
      <c r="P382" s="210">
        <v>0</v>
      </c>
      <c r="Q382" s="173">
        <v>0</v>
      </c>
      <c r="R382" s="173">
        <v>0</v>
      </c>
      <c r="S382" s="173">
        <v>0</v>
      </c>
      <c r="T382" s="173"/>
      <c r="U382" s="218">
        <v>0</v>
      </c>
    </row>
    <row r="383" spans="1:21" x14ac:dyDescent="0.25">
      <c r="A383" s="165">
        <v>43800</v>
      </c>
      <c r="B383" s="209">
        <v>143</v>
      </c>
      <c r="C383" s="171">
        <v>104</v>
      </c>
      <c r="D383" s="171">
        <v>78</v>
      </c>
      <c r="E383" s="171"/>
      <c r="F383" s="210">
        <v>88</v>
      </c>
      <c r="G383" s="171">
        <v>143</v>
      </c>
      <c r="H383" s="171">
        <v>104</v>
      </c>
      <c r="I383" s="171">
        <v>78</v>
      </c>
      <c r="J383" s="171"/>
      <c r="K383" s="171">
        <v>88</v>
      </c>
      <c r="L383" s="209">
        <v>0</v>
      </c>
      <c r="M383" s="171">
        <v>0</v>
      </c>
      <c r="N383" s="171">
        <v>0</v>
      </c>
      <c r="O383" s="171"/>
      <c r="P383" s="210">
        <v>0</v>
      </c>
      <c r="Q383" s="173">
        <v>0</v>
      </c>
      <c r="R383" s="173">
        <v>0</v>
      </c>
      <c r="S383" s="173">
        <v>0</v>
      </c>
      <c r="T383" s="173"/>
      <c r="U383" s="218">
        <v>0</v>
      </c>
    </row>
    <row r="384" spans="1:21" x14ac:dyDescent="0.25">
      <c r="A384" s="165">
        <v>43831</v>
      </c>
      <c r="B384" s="209">
        <v>212</v>
      </c>
      <c r="C384" s="171">
        <v>97</v>
      </c>
      <c r="D384" s="171">
        <v>61</v>
      </c>
      <c r="E384" s="171"/>
      <c r="F384" s="210">
        <v>90</v>
      </c>
      <c r="G384" s="171">
        <v>198</v>
      </c>
      <c r="H384" s="171">
        <v>105</v>
      </c>
      <c r="I384" s="171">
        <v>73</v>
      </c>
      <c r="J384" s="171"/>
      <c r="K384" s="171">
        <v>86</v>
      </c>
      <c r="L384" s="209">
        <v>14</v>
      </c>
      <c r="M384" s="171">
        <v>-8</v>
      </c>
      <c r="N384" s="171">
        <v>-12</v>
      </c>
      <c r="O384" s="171"/>
      <c r="P384" s="210">
        <v>4</v>
      </c>
      <c r="Q384" s="173">
        <v>7.0707070707070704E-2</v>
      </c>
      <c r="R384" s="173">
        <v>-7.6190476190476197E-2</v>
      </c>
      <c r="S384" s="173">
        <v>-0.164383561643836</v>
      </c>
      <c r="T384" s="173"/>
      <c r="U384" s="218">
        <v>4.6511627906976702E-2</v>
      </c>
    </row>
    <row r="385" spans="1:21" x14ac:dyDescent="0.25">
      <c r="A385" s="165">
        <v>43862</v>
      </c>
      <c r="B385" s="209">
        <v>172</v>
      </c>
      <c r="C385" s="171">
        <v>92</v>
      </c>
      <c r="D385" s="171">
        <v>74</v>
      </c>
      <c r="E385" s="171"/>
      <c r="F385" s="210">
        <v>92</v>
      </c>
      <c r="G385" s="171">
        <v>157</v>
      </c>
      <c r="H385" s="171">
        <v>77</v>
      </c>
      <c r="I385" s="171">
        <v>62</v>
      </c>
      <c r="J385" s="171"/>
      <c r="K385" s="171">
        <v>86</v>
      </c>
      <c r="L385" s="209">
        <v>15</v>
      </c>
      <c r="M385" s="171">
        <v>15</v>
      </c>
      <c r="N385" s="171">
        <v>12</v>
      </c>
      <c r="O385" s="171"/>
      <c r="P385" s="210">
        <v>6</v>
      </c>
      <c r="Q385" s="173">
        <v>9.5541401273885398E-2</v>
      </c>
      <c r="R385" s="173">
        <v>0.19480519480519501</v>
      </c>
      <c r="S385" s="173">
        <v>0.19354838709677399</v>
      </c>
      <c r="T385" s="173"/>
      <c r="U385" s="218">
        <v>6.9767441860465101E-2</v>
      </c>
    </row>
    <row r="386" spans="1:21" x14ac:dyDescent="0.25">
      <c r="A386" s="165">
        <v>43891</v>
      </c>
      <c r="B386" s="209">
        <v>178</v>
      </c>
      <c r="C386" s="171">
        <v>101</v>
      </c>
      <c r="D386" s="171">
        <v>64</v>
      </c>
      <c r="E386" s="171"/>
      <c r="F386" s="210">
        <v>106</v>
      </c>
      <c r="G386" s="171">
        <v>193.80952380952399</v>
      </c>
      <c r="H386" s="171">
        <v>106.857142857143</v>
      </c>
      <c r="I386" s="171">
        <v>82.761904761904802</v>
      </c>
      <c r="J386" s="171"/>
      <c r="K386" s="171">
        <v>81.714285714285694</v>
      </c>
      <c r="L386" s="209">
        <v>-15.8095238095238</v>
      </c>
      <c r="M386" s="171">
        <v>-5.8571428571428603</v>
      </c>
      <c r="N386" s="171">
        <v>-18.761904761904798</v>
      </c>
      <c r="O386" s="171"/>
      <c r="P386" s="210">
        <v>24.285714285714299</v>
      </c>
      <c r="Q386" s="173">
        <v>-8.1572481572481606E-2</v>
      </c>
      <c r="R386" s="173">
        <v>-5.4812834224598997E-2</v>
      </c>
      <c r="S386" s="173">
        <v>-0.226697353279632</v>
      </c>
      <c r="T386" s="173"/>
      <c r="U386" s="218">
        <v>0.29720279720279702</v>
      </c>
    </row>
    <row r="387" spans="1:21" x14ac:dyDescent="0.25">
      <c r="A387" s="165">
        <v>43922</v>
      </c>
      <c r="B387" s="209">
        <v>132</v>
      </c>
      <c r="C387" s="171">
        <v>79</v>
      </c>
      <c r="D387" s="171">
        <v>40</v>
      </c>
      <c r="E387" s="171"/>
      <c r="F387" s="210">
        <v>88</v>
      </c>
      <c r="G387" s="171">
        <v>170</v>
      </c>
      <c r="H387" s="171">
        <v>103</v>
      </c>
      <c r="I387" s="171">
        <v>64</v>
      </c>
      <c r="J387" s="171"/>
      <c r="K387" s="171">
        <v>90</v>
      </c>
      <c r="L387" s="209">
        <v>-38</v>
      </c>
      <c r="M387" s="171">
        <v>-24</v>
      </c>
      <c r="N387" s="171">
        <v>-24</v>
      </c>
      <c r="O387" s="171"/>
      <c r="P387" s="210">
        <v>-2</v>
      </c>
      <c r="Q387" s="173">
        <v>-0.223529411764706</v>
      </c>
      <c r="R387" s="173">
        <v>-0.233009708737864</v>
      </c>
      <c r="S387" s="173">
        <v>-0.375</v>
      </c>
      <c r="T387" s="173"/>
      <c r="U387" s="218">
        <v>-2.2222222222222199E-2</v>
      </c>
    </row>
    <row r="388" spans="1:21" x14ac:dyDescent="0.25">
      <c r="A388" s="165">
        <v>43952</v>
      </c>
      <c r="B388" s="209">
        <v>191</v>
      </c>
      <c r="C388" s="171">
        <v>74</v>
      </c>
      <c r="D388" s="171">
        <v>51</v>
      </c>
      <c r="E388" s="171"/>
      <c r="F388" s="210">
        <v>72</v>
      </c>
      <c r="G388" s="171">
        <v>176.42857142857099</v>
      </c>
      <c r="H388" s="171">
        <v>90.476190476190496</v>
      </c>
      <c r="I388" s="171">
        <v>70.571428571428598</v>
      </c>
      <c r="J388" s="171"/>
      <c r="K388" s="171">
        <v>77.809523809523796</v>
      </c>
      <c r="L388" s="209">
        <v>14.5714285714286</v>
      </c>
      <c r="M388" s="171">
        <v>-16.476190476190499</v>
      </c>
      <c r="N388" s="171">
        <v>-19.571428571428601</v>
      </c>
      <c r="O388" s="171"/>
      <c r="P388" s="210">
        <v>-5.8095238095238102</v>
      </c>
      <c r="Q388" s="173">
        <v>8.2591093117409003E-2</v>
      </c>
      <c r="R388" s="173">
        <v>-0.18210526315789499</v>
      </c>
      <c r="S388" s="173">
        <v>-0.27732793522267202</v>
      </c>
      <c r="T388" s="173"/>
      <c r="U388" s="218">
        <v>-7.4663402692778505E-2</v>
      </c>
    </row>
    <row r="389" spans="1:21" x14ac:dyDescent="0.25">
      <c r="A389" s="165">
        <v>43983</v>
      </c>
      <c r="B389" s="209">
        <v>174</v>
      </c>
      <c r="C389" s="171">
        <v>73</v>
      </c>
      <c r="D389" s="171">
        <v>65</v>
      </c>
      <c r="E389" s="171"/>
      <c r="F389" s="210">
        <v>84</v>
      </c>
      <c r="G389" s="171">
        <v>189.2</v>
      </c>
      <c r="H389" s="171">
        <v>107.8</v>
      </c>
      <c r="I389" s="171">
        <v>57.2</v>
      </c>
      <c r="J389" s="171"/>
      <c r="K389" s="171">
        <v>94.6</v>
      </c>
      <c r="L389" s="209">
        <v>-15.2</v>
      </c>
      <c r="M389" s="171">
        <v>-34.799999999999997</v>
      </c>
      <c r="N389" s="171">
        <v>7.8</v>
      </c>
      <c r="O389" s="171"/>
      <c r="P389" s="210">
        <v>-10.6</v>
      </c>
      <c r="Q389" s="173">
        <v>-8.0338266384778104E-2</v>
      </c>
      <c r="R389" s="173">
        <v>-0.32282003710575102</v>
      </c>
      <c r="S389" s="173">
        <v>0.13636363636363599</v>
      </c>
      <c r="T389" s="173"/>
      <c r="U389" s="218">
        <v>-0.112050739957717</v>
      </c>
    </row>
    <row r="390" spans="1:21" x14ac:dyDescent="0.25">
      <c r="A390" s="165">
        <v>44013</v>
      </c>
      <c r="B390" s="209">
        <v>197</v>
      </c>
      <c r="C390" s="171">
        <v>81</v>
      </c>
      <c r="D390" s="171">
        <v>69</v>
      </c>
      <c r="E390" s="171"/>
      <c r="F390" s="210">
        <v>103</v>
      </c>
      <c r="G390" s="171">
        <v>185</v>
      </c>
      <c r="H390" s="171">
        <v>102</v>
      </c>
      <c r="I390" s="171">
        <v>82</v>
      </c>
      <c r="J390" s="171"/>
      <c r="K390" s="171">
        <v>105</v>
      </c>
      <c r="L390" s="209">
        <v>12</v>
      </c>
      <c r="M390" s="171">
        <v>-21</v>
      </c>
      <c r="N390" s="171">
        <v>-13</v>
      </c>
      <c r="O390" s="171"/>
      <c r="P390" s="210">
        <v>-2</v>
      </c>
      <c r="Q390" s="173">
        <v>6.4864864864864896E-2</v>
      </c>
      <c r="R390" s="173">
        <v>-0.20588235294117599</v>
      </c>
      <c r="S390" s="173">
        <v>-0.15853658536585399</v>
      </c>
      <c r="T390" s="173"/>
      <c r="U390" s="218">
        <v>-1.9047619047619001E-2</v>
      </c>
    </row>
    <row r="391" spans="1:21" x14ac:dyDescent="0.25">
      <c r="A391" s="165">
        <v>44044</v>
      </c>
      <c r="B391" s="209">
        <v>186</v>
      </c>
      <c r="C391" s="171">
        <v>91</v>
      </c>
      <c r="D391" s="171">
        <v>64</v>
      </c>
      <c r="E391" s="171"/>
      <c r="F391" s="210">
        <v>79</v>
      </c>
      <c r="G391" s="171">
        <v>163.80952380952399</v>
      </c>
      <c r="H391" s="171">
        <v>81.904761904761898</v>
      </c>
      <c r="I391" s="171">
        <v>59.047619047619001</v>
      </c>
      <c r="J391" s="171"/>
      <c r="K391" s="171">
        <v>99.047619047618994</v>
      </c>
      <c r="L391" s="209">
        <v>22.1904761904762</v>
      </c>
      <c r="M391" s="171">
        <v>9.0952380952381002</v>
      </c>
      <c r="N391" s="171">
        <v>4.9523809523809597</v>
      </c>
      <c r="O391" s="171"/>
      <c r="P391" s="210">
        <v>-20.047619047619001</v>
      </c>
      <c r="Q391" s="173">
        <v>0.13546511627907001</v>
      </c>
      <c r="R391" s="173">
        <v>0.111046511627907</v>
      </c>
      <c r="S391" s="173">
        <v>8.3870967741935504E-2</v>
      </c>
      <c r="T391" s="173"/>
      <c r="U391" s="218">
        <v>-0.20240384615384599</v>
      </c>
    </row>
    <row r="392" spans="1:21" x14ac:dyDescent="0.25">
      <c r="A392" s="165">
        <v>44075</v>
      </c>
      <c r="B392" s="209">
        <v>190</v>
      </c>
      <c r="C392" s="171">
        <v>73</v>
      </c>
      <c r="D392" s="171">
        <v>73</v>
      </c>
      <c r="E392" s="171"/>
      <c r="F392" s="210">
        <v>104</v>
      </c>
      <c r="G392" s="171">
        <v>182.28571428571399</v>
      </c>
      <c r="H392" s="171">
        <v>101.619047619048</v>
      </c>
      <c r="I392" s="171">
        <v>63.904761904761898</v>
      </c>
      <c r="J392" s="171"/>
      <c r="K392" s="171">
        <v>89.047619047619094</v>
      </c>
      <c r="L392" s="209">
        <v>7.7142857142856904</v>
      </c>
      <c r="M392" s="171">
        <v>-28.619047619047599</v>
      </c>
      <c r="N392" s="171">
        <v>9.0952380952380896</v>
      </c>
      <c r="O392" s="171"/>
      <c r="P392" s="210">
        <v>14.952380952380899</v>
      </c>
      <c r="Q392" s="173">
        <v>4.23197492163008E-2</v>
      </c>
      <c r="R392" s="173">
        <v>-0.28163074039362701</v>
      </c>
      <c r="S392" s="173">
        <v>0.142324888226528</v>
      </c>
      <c r="T392" s="173"/>
      <c r="U392" s="218">
        <v>0.16791443850267401</v>
      </c>
    </row>
    <row r="393" spans="1:21" x14ac:dyDescent="0.25">
      <c r="A393" s="165">
        <v>44105</v>
      </c>
      <c r="B393" s="209">
        <v>183</v>
      </c>
      <c r="C393" s="171">
        <v>91</v>
      </c>
      <c r="D393" s="171">
        <v>80</v>
      </c>
      <c r="E393" s="171"/>
      <c r="F393" s="210">
        <v>93</v>
      </c>
      <c r="G393" s="171">
        <v>180.78260869565199</v>
      </c>
      <c r="H393" s="171">
        <v>96.608695652173907</v>
      </c>
      <c r="I393" s="171">
        <v>80.347826086956502</v>
      </c>
      <c r="J393" s="171"/>
      <c r="K393" s="171">
        <v>98.521739130434796</v>
      </c>
      <c r="L393" s="209">
        <v>2.2173913043478102</v>
      </c>
      <c r="M393" s="171">
        <v>-5.6086956521739202</v>
      </c>
      <c r="N393" s="171">
        <v>-0.34782608695653</v>
      </c>
      <c r="O393" s="171"/>
      <c r="P393" s="210">
        <v>-5.5217391304347796</v>
      </c>
      <c r="Q393" s="173">
        <v>1.22655122655122E-2</v>
      </c>
      <c r="R393" s="173">
        <v>-5.8055805580558097E-2</v>
      </c>
      <c r="S393" s="173">
        <v>-4.32900432900444E-3</v>
      </c>
      <c r="T393" s="173"/>
      <c r="U393" s="218">
        <v>-5.6045895851721102E-2</v>
      </c>
    </row>
    <row r="394" spans="1:21" x14ac:dyDescent="0.25">
      <c r="A394" s="165">
        <v>44136</v>
      </c>
      <c r="B394" s="209">
        <v>163</v>
      </c>
      <c r="C394" s="171">
        <v>92</v>
      </c>
      <c r="D394" s="171">
        <v>75</v>
      </c>
      <c r="E394" s="171"/>
      <c r="F394" s="210">
        <v>114</v>
      </c>
      <c r="G394" s="171">
        <v>163</v>
      </c>
      <c r="H394" s="171">
        <v>104</v>
      </c>
      <c r="I394" s="171">
        <v>62</v>
      </c>
      <c r="J394" s="171"/>
      <c r="K394" s="171">
        <v>104</v>
      </c>
      <c r="L394" s="209">
        <v>0</v>
      </c>
      <c r="M394" s="171">
        <v>-12</v>
      </c>
      <c r="N394" s="171">
        <v>13</v>
      </c>
      <c r="O394" s="171"/>
      <c r="P394" s="210">
        <v>10</v>
      </c>
      <c r="Q394" s="173">
        <v>0</v>
      </c>
      <c r="R394" s="173">
        <v>-0.115384615384615</v>
      </c>
      <c r="S394" s="173">
        <v>0.209677419354839</v>
      </c>
      <c r="T394" s="173"/>
      <c r="U394" s="218">
        <v>9.6153846153846201E-2</v>
      </c>
    </row>
    <row r="395" spans="1:21" x14ac:dyDescent="0.25">
      <c r="A395" s="165">
        <v>44166</v>
      </c>
      <c r="B395" s="209">
        <v>180</v>
      </c>
      <c r="C395" s="171">
        <v>95</v>
      </c>
      <c r="D395" s="171">
        <v>69</v>
      </c>
      <c r="E395" s="171"/>
      <c r="F395" s="210">
        <v>97</v>
      </c>
      <c r="G395" s="171">
        <v>150.15</v>
      </c>
      <c r="H395" s="171">
        <v>109.2</v>
      </c>
      <c r="I395" s="171">
        <v>81.900000000000006</v>
      </c>
      <c r="J395" s="171"/>
      <c r="K395" s="171">
        <v>92.4</v>
      </c>
      <c r="L395" s="209">
        <v>29.85</v>
      </c>
      <c r="M395" s="171">
        <v>-14.2</v>
      </c>
      <c r="N395" s="171">
        <v>-12.9</v>
      </c>
      <c r="O395" s="171"/>
      <c r="P395" s="210">
        <v>4.5999999999999899</v>
      </c>
      <c r="Q395" s="173">
        <v>0.19880119880119901</v>
      </c>
      <c r="R395" s="173">
        <v>-0.13003663003662999</v>
      </c>
      <c r="S395" s="173">
        <v>-0.157509157509158</v>
      </c>
      <c r="T395" s="173"/>
      <c r="U395" s="218">
        <v>4.9783549783549701E-2</v>
      </c>
    </row>
    <row r="396" spans="1:21" x14ac:dyDescent="0.25">
      <c r="A396" s="165">
        <v>44197</v>
      </c>
      <c r="B396" s="209">
        <v>150</v>
      </c>
      <c r="C396" s="171">
        <v>86</v>
      </c>
      <c r="D396" s="171">
        <v>61</v>
      </c>
      <c r="E396" s="171"/>
      <c r="F396" s="210">
        <v>82</v>
      </c>
      <c r="G396" s="171">
        <v>180</v>
      </c>
      <c r="H396" s="171">
        <v>95.454545454545496</v>
      </c>
      <c r="I396" s="171">
        <v>66.363636363636402</v>
      </c>
      <c r="J396" s="171"/>
      <c r="K396" s="171">
        <v>78.181818181818201</v>
      </c>
      <c r="L396" s="209">
        <v>-30</v>
      </c>
      <c r="M396" s="171">
        <v>-9.4545454545454497</v>
      </c>
      <c r="N396" s="171">
        <v>-5.3636363636363598</v>
      </c>
      <c r="O396" s="171"/>
      <c r="P396" s="210">
        <v>3.8181818181818299</v>
      </c>
      <c r="Q396" s="173">
        <v>-0.16666666666666699</v>
      </c>
      <c r="R396" s="173">
        <v>-9.9047619047618995E-2</v>
      </c>
      <c r="S396" s="173">
        <v>-8.0821917808219096E-2</v>
      </c>
      <c r="T396" s="173"/>
      <c r="U396" s="218">
        <v>4.8837209302325699E-2</v>
      </c>
    </row>
    <row r="397" spans="1:21" x14ac:dyDescent="0.25">
      <c r="A397" s="165">
        <v>44228</v>
      </c>
      <c r="B397" s="209">
        <v>173</v>
      </c>
      <c r="C397" s="171">
        <v>84</v>
      </c>
      <c r="D397" s="171">
        <v>85</v>
      </c>
      <c r="E397" s="171"/>
      <c r="F397" s="210">
        <v>97</v>
      </c>
      <c r="G397" s="171">
        <v>157</v>
      </c>
      <c r="H397" s="171">
        <v>77</v>
      </c>
      <c r="I397" s="171">
        <v>62</v>
      </c>
      <c r="J397" s="171"/>
      <c r="K397" s="171">
        <v>86</v>
      </c>
      <c r="L397" s="209">
        <v>16</v>
      </c>
      <c r="M397" s="171">
        <v>7</v>
      </c>
      <c r="N397" s="171">
        <v>23</v>
      </c>
      <c r="O397" s="171"/>
      <c r="P397" s="210">
        <v>11</v>
      </c>
      <c r="Q397" s="173">
        <v>0.101910828025478</v>
      </c>
      <c r="R397" s="173">
        <v>9.0909090909090898E-2</v>
      </c>
      <c r="S397" s="173">
        <v>0.37096774193548399</v>
      </c>
      <c r="T397" s="173"/>
      <c r="U397" s="218">
        <v>0.127906976744186</v>
      </c>
    </row>
    <row r="398" spans="1:21" x14ac:dyDescent="0.25">
      <c r="A398" s="165">
        <v>44256</v>
      </c>
      <c r="B398" s="209">
        <v>217</v>
      </c>
      <c r="C398" s="171">
        <v>91</v>
      </c>
      <c r="D398" s="171">
        <v>73</v>
      </c>
      <c r="E398" s="171"/>
      <c r="F398" s="210">
        <v>113</v>
      </c>
      <c r="G398" s="171">
        <v>202.61904761904799</v>
      </c>
      <c r="H398" s="171">
        <v>111.71428571428601</v>
      </c>
      <c r="I398" s="171">
        <v>86.523809523809504</v>
      </c>
      <c r="J398" s="171"/>
      <c r="K398" s="171">
        <v>85.428571428571402</v>
      </c>
      <c r="L398" s="209">
        <v>14.380952380952399</v>
      </c>
      <c r="M398" s="171">
        <v>-20.714285714285701</v>
      </c>
      <c r="N398" s="171">
        <v>-13.523809523809501</v>
      </c>
      <c r="O398" s="171"/>
      <c r="P398" s="210">
        <v>27.571428571428601</v>
      </c>
      <c r="Q398" s="173">
        <v>7.0975323149236005E-2</v>
      </c>
      <c r="R398" s="173">
        <v>-0.18542199488491101</v>
      </c>
      <c r="S398" s="173">
        <v>-0.156301596037424</v>
      </c>
      <c r="T398" s="173"/>
      <c r="U398" s="218">
        <v>0.32274247491638802</v>
      </c>
    </row>
    <row r="399" spans="1:21" x14ac:dyDescent="0.25">
      <c r="A399" s="3" t="s">
        <v>95</v>
      </c>
      <c r="B399" s="209"/>
      <c r="C399" s="171"/>
      <c r="D399" s="171"/>
      <c r="E399" s="171"/>
      <c r="F399" s="210"/>
      <c r="G399" s="171"/>
      <c r="H399" s="171"/>
      <c r="I399" s="171"/>
      <c r="J399" s="171"/>
      <c r="K399" s="171"/>
      <c r="L399" s="209"/>
      <c r="M399" s="171"/>
      <c r="N399" s="171"/>
      <c r="O399" s="171"/>
      <c r="P399" s="210"/>
      <c r="Q399" s="173"/>
      <c r="R399" s="173"/>
      <c r="S399" s="173"/>
      <c r="T399" s="173"/>
      <c r="U399" s="218"/>
    </row>
    <row r="400" spans="1:21" x14ac:dyDescent="0.25">
      <c r="A400" s="165">
        <v>43466</v>
      </c>
      <c r="B400" s="209">
        <v>625</v>
      </c>
      <c r="C400" s="171">
        <v>266</v>
      </c>
      <c r="D400" s="171">
        <v>254</v>
      </c>
      <c r="E400" s="171"/>
      <c r="F400" s="210">
        <v>333</v>
      </c>
      <c r="G400" s="171">
        <v>625</v>
      </c>
      <c r="H400" s="171">
        <v>266</v>
      </c>
      <c r="I400" s="171">
        <v>254</v>
      </c>
      <c r="J400" s="171"/>
      <c r="K400" s="171">
        <v>333</v>
      </c>
      <c r="L400" s="209">
        <v>0</v>
      </c>
      <c r="M400" s="171">
        <v>0</v>
      </c>
      <c r="N400" s="171">
        <v>0</v>
      </c>
      <c r="O400" s="171"/>
      <c r="P400" s="210">
        <v>0</v>
      </c>
      <c r="Q400" s="173">
        <v>0</v>
      </c>
      <c r="R400" s="173">
        <v>0</v>
      </c>
      <c r="S400" s="173">
        <v>0</v>
      </c>
      <c r="T400" s="173"/>
      <c r="U400" s="218">
        <v>0</v>
      </c>
    </row>
    <row r="401" spans="1:21" x14ac:dyDescent="0.25">
      <c r="A401" s="165">
        <v>43497</v>
      </c>
      <c r="B401" s="209">
        <v>568</v>
      </c>
      <c r="C401" s="171">
        <v>289</v>
      </c>
      <c r="D401" s="171">
        <v>176</v>
      </c>
      <c r="E401" s="171"/>
      <c r="F401" s="210">
        <v>282</v>
      </c>
      <c r="G401" s="171">
        <v>568</v>
      </c>
      <c r="H401" s="171">
        <v>289</v>
      </c>
      <c r="I401" s="171">
        <v>176</v>
      </c>
      <c r="J401" s="171"/>
      <c r="K401" s="171">
        <v>282</v>
      </c>
      <c r="L401" s="209">
        <v>0</v>
      </c>
      <c r="M401" s="171">
        <v>0</v>
      </c>
      <c r="N401" s="171">
        <v>0</v>
      </c>
      <c r="O401" s="171"/>
      <c r="P401" s="210">
        <v>0</v>
      </c>
      <c r="Q401" s="173">
        <v>0</v>
      </c>
      <c r="R401" s="173">
        <v>0</v>
      </c>
      <c r="S401" s="173">
        <v>0</v>
      </c>
      <c r="T401" s="173"/>
      <c r="U401" s="218">
        <v>0</v>
      </c>
    </row>
    <row r="402" spans="1:21" x14ac:dyDescent="0.25">
      <c r="A402" s="165">
        <v>43525</v>
      </c>
      <c r="B402" s="209">
        <v>624</v>
      </c>
      <c r="C402" s="171">
        <v>312</v>
      </c>
      <c r="D402" s="171">
        <v>202</v>
      </c>
      <c r="E402" s="171"/>
      <c r="F402" s="210">
        <v>268</v>
      </c>
      <c r="G402" s="171">
        <v>624</v>
      </c>
      <c r="H402" s="171">
        <v>312</v>
      </c>
      <c r="I402" s="171">
        <v>202</v>
      </c>
      <c r="J402" s="171"/>
      <c r="K402" s="171">
        <v>268</v>
      </c>
      <c r="L402" s="209">
        <v>0</v>
      </c>
      <c r="M402" s="171">
        <v>0</v>
      </c>
      <c r="N402" s="171">
        <v>0</v>
      </c>
      <c r="O402" s="171"/>
      <c r="P402" s="210">
        <v>0</v>
      </c>
      <c r="Q402" s="173">
        <v>0</v>
      </c>
      <c r="R402" s="173">
        <v>0</v>
      </c>
      <c r="S402" s="173">
        <v>0</v>
      </c>
      <c r="T402" s="173"/>
      <c r="U402" s="218">
        <v>0</v>
      </c>
    </row>
    <row r="403" spans="1:21" x14ac:dyDescent="0.25">
      <c r="A403" s="165">
        <v>43556</v>
      </c>
      <c r="B403" s="209">
        <v>607</v>
      </c>
      <c r="C403" s="171">
        <v>275</v>
      </c>
      <c r="D403" s="171">
        <v>217</v>
      </c>
      <c r="E403" s="171"/>
      <c r="F403" s="210">
        <v>276</v>
      </c>
      <c r="G403" s="171">
        <v>607</v>
      </c>
      <c r="H403" s="171">
        <v>275</v>
      </c>
      <c r="I403" s="171">
        <v>217</v>
      </c>
      <c r="J403" s="171"/>
      <c r="K403" s="171">
        <v>276</v>
      </c>
      <c r="L403" s="209">
        <v>0</v>
      </c>
      <c r="M403" s="171">
        <v>0</v>
      </c>
      <c r="N403" s="171">
        <v>0</v>
      </c>
      <c r="O403" s="171"/>
      <c r="P403" s="210">
        <v>0</v>
      </c>
      <c r="Q403" s="173">
        <v>0</v>
      </c>
      <c r="R403" s="173">
        <v>0</v>
      </c>
      <c r="S403" s="173">
        <v>0</v>
      </c>
      <c r="T403" s="173"/>
      <c r="U403" s="218">
        <v>0</v>
      </c>
    </row>
    <row r="404" spans="1:21" x14ac:dyDescent="0.25">
      <c r="A404" s="165">
        <v>43586</v>
      </c>
      <c r="B404" s="209">
        <v>641</v>
      </c>
      <c r="C404" s="171">
        <v>305</v>
      </c>
      <c r="D404" s="171">
        <v>223</v>
      </c>
      <c r="E404" s="171"/>
      <c r="F404" s="210">
        <v>270</v>
      </c>
      <c r="G404" s="171">
        <v>641</v>
      </c>
      <c r="H404" s="171">
        <v>305</v>
      </c>
      <c r="I404" s="171">
        <v>223</v>
      </c>
      <c r="J404" s="171"/>
      <c r="K404" s="171">
        <v>270</v>
      </c>
      <c r="L404" s="209">
        <v>0</v>
      </c>
      <c r="M404" s="171">
        <v>0</v>
      </c>
      <c r="N404" s="171">
        <v>0</v>
      </c>
      <c r="O404" s="171"/>
      <c r="P404" s="210">
        <v>0</v>
      </c>
      <c r="Q404" s="173">
        <v>0</v>
      </c>
      <c r="R404" s="173">
        <v>0</v>
      </c>
      <c r="S404" s="173">
        <v>0</v>
      </c>
      <c r="T404" s="173"/>
      <c r="U404" s="218">
        <v>0</v>
      </c>
    </row>
    <row r="405" spans="1:21" x14ac:dyDescent="0.25">
      <c r="A405" s="165">
        <v>43617</v>
      </c>
      <c r="B405" s="209">
        <v>630</v>
      </c>
      <c r="C405" s="171">
        <v>276</v>
      </c>
      <c r="D405" s="171">
        <v>197</v>
      </c>
      <c r="E405" s="171"/>
      <c r="F405" s="210">
        <v>256</v>
      </c>
      <c r="G405" s="171">
        <v>630</v>
      </c>
      <c r="H405" s="171">
        <v>276</v>
      </c>
      <c r="I405" s="171">
        <v>197</v>
      </c>
      <c r="J405" s="171"/>
      <c r="K405" s="171">
        <v>256</v>
      </c>
      <c r="L405" s="209">
        <v>0</v>
      </c>
      <c r="M405" s="171">
        <v>0</v>
      </c>
      <c r="N405" s="171">
        <v>0</v>
      </c>
      <c r="O405" s="171"/>
      <c r="P405" s="210">
        <v>0</v>
      </c>
      <c r="Q405" s="173">
        <v>0</v>
      </c>
      <c r="R405" s="173">
        <v>0</v>
      </c>
      <c r="S405" s="173">
        <v>0</v>
      </c>
      <c r="T405" s="173"/>
      <c r="U405" s="218">
        <v>0</v>
      </c>
    </row>
    <row r="406" spans="1:21" x14ac:dyDescent="0.25">
      <c r="A406" s="165">
        <v>43647</v>
      </c>
      <c r="B406" s="209">
        <v>688</v>
      </c>
      <c r="C406" s="171">
        <v>301</v>
      </c>
      <c r="D406" s="171">
        <v>220</v>
      </c>
      <c r="E406" s="171"/>
      <c r="F406" s="210">
        <v>260</v>
      </c>
      <c r="G406" s="171">
        <v>688</v>
      </c>
      <c r="H406" s="171">
        <v>301</v>
      </c>
      <c r="I406" s="171">
        <v>220</v>
      </c>
      <c r="J406" s="171"/>
      <c r="K406" s="171">
        <v>260</v>
      </c>
      <c r="L406" s="209">
        <v>0</v>
      </c>
      <c r="M406" s="171">
        <v>0</v>
      </c>
      <c r="N406" s="171">
        <v>0</v>
      </c>
      <c r="O406" s="171"/>
      <c r="P406" s="210">
        <v>0</v>
      </c>
      <c r="Q406" s="173">
        <v>0</v>
      </c>
      <c r="R406" s="173">
        <v>0</v>
      </c>
      <c r="S406" s="173">
        <v>0</v>
      </c>
      <c r="T406" s="173"/>
      <c r="U406" s="218">
        <v>0</v>
      </c>
    </row>
    <row r="407" spans="1:21" x14ac:dyDescent="0.25">
      <c r="A407" s="165">
        <v>43678</v>
      </c>
      <c r="B407" s="209">
        <v>630</v>
      </c>
      <c r="C407" s="171">
        <v>268</v>
      </c>
      <c r="D407" s="171">
        <v>197</v>
      </c>
      <c r="E407" s="171"/>
      <c r="F407" s="210">
        <v>275</v>
      </c>
      <c r="G407" s="171">
        <v>630</v>
      </c>
      <c r="H407" s="171">
        <v>268</v>
      </c>
      <c r="I407" s="171">
        <v>197</v>
      </c>
      <c r="J407" s="171"/>
      <c r="K407" s="171">
        <v>275</v>
      </c>
      <c r="L407" s="209">
        <v>0</v>
      </c>
      <c r="M407" s="171">
        <v>0</v>
      </c>
      <c r="N407" s="171">
        <v>0</v>
      </c>
      <c r="O407" s="171"/>
      <c r="P407" s="210">
        <v>0</v>
      </c>
      <c r="Q407" s="173">
        <v>0</v>
      </c>
      <c r="R407" s="173">
        <v>0</v>
      </c>
      <c r="S407" s="173">
        <v>0</v>
      </c>
      <c r="T407" s="173"/>
      <c r="U407" s="218">
        <v>0</v>
      </c>
    </row>
    <row r="408" spans="1:21" x14ac:dyDescent="0.25">
      <c r="A408" s="165">
        <v>43709</v>
      </c>
      <c r="B408" s="209">
        <v>638</v>
      </c>
      <c r="C408" s="171">
        <v>313</v>
      </c>
      <c r="D408" s="171">
        <v>225</v>
      </c>
      <c r="E408" s="171"/>
      <c r="F408" s="210">
        <v>295</v>
      </c>
      <c r="G408" s="171">
        <v>638</v>
      </c>
      <c r="H408" s="171">
        <v>313</v>
      </c>
      <c r="I408" s="171">
        <v>225</v>
      </c>
      <c r="J408" s="171"/>
      <c r="K408" s="171">
        <v>295</v>
      </c>
      <c r="L408" s="209">
        <v>0</v>
      </c>
      <c r="M408" s="171">
        <v>0</v>
      </c>
      <c r="N408" s="171">
        <v>0</v>
      </c>
      <c r="O408" s="171"/>
      <c r="P408" s="210">
        <v>0</v>
      </c>
      <c r="Q408" s="173">
        <v>0</v>
      </c>
      <c r="R408" s="173">
        <v>0</v>
      </c>
      <c r="S408" s="173">
        <v>0</v>
      </c>
      <c r="T408" s="173"/>
      <c r="U408" s="218">
        <v>0</v>
      </c>
    </row>
    <row r="409" spans="1:21" x14ac:dyDescent="0.25">
      <c r="A409" s="165">
        <v>43739</v>
      </c>
      <c r="B409" s="209">
        <v>669</v>
      </c>
      <c r="C409" s="171">
        <v>298</v>
      </c>
      <c r="D409" s="171">
        <v>241</v>
      </c>
      <c r="E409" s="171"/>
      <c r="F409" s="210">
        <v>312</v>
      </c>
      <c r="G409" s="171">
        <v>669</v>
      </c>
      <c r="H409" s="171">
        <v>298</v>
      </c>
      <c r="I409" s="171">
        <v>241</v>
      </c>
      <c r="J409" s="171"/>
      <c r="K409" s="171">
        <v>312</v>
      </c>
      <c r="L409" s="209">
        <v>0</v>
      </c>
      <c r="M409" s="171">
        <v>0</v>
      </c>
      <c r="N409" s="171">
        <v>0</v>
      </c>
      <c r="O409" s="171"/>
      <c r="P409" s="210">
        <v>0</v>
      </c>
      <c r="Q409" s="173">
        <v>0</v>
      </c>
      <c r="R409" s="173">
        <v>0</v>
      </c>
      <c r="S409" s="173">
        <v>0</v>
      </c>
      <c r="T409" s="173"/>
      <c r="U409" s="218">
        <v>0</v>
      </c>
    </row>
    <row r="410" spans="1:21" x14ac:dyDescent="0.25">
      <c r="A410" s="165">
        <v>43770</v>
      </c>
      <c r="B410" s="209">
        <v>644</v>
      </c>
      <c r="C410" s="171">
        <v>304</v>
      </c>
      <c r="D410" s="171">
        <v>211</v>
      </c>
      <c r="E410" s="171"/>
      <c r="F410" s="210">
        <v>294</v>
      </c>
      <c r="G410" s="171">
        <v>644</v>
      </c>
      <c r="H410" s="171">
        <v>304</v>
      </c>
      <c r="I410" s="171">
        <v>211</v>
      </c>
      <c r="J410" s="171"/>
      <c r="K410" s="171">
        <v>294</v>
      </c>
      <c r="L410" s="209">
        <v>0</v>
      </c>
      <c r="M410" s="171">
        <v>0</v>
      </c>
      <c r="N410" s="171">
        <v>0</v>
      </c>
      <c r="O410" s="171"/>
      <c r="P410" s="210">
        <v>0</v>
      </c>
      <c r="Q410" s="173">
        <v>0</v>
      </c>
      <c r="R410" s="173">
        <v>0</v>
      </c>
      <c r="S410" s="173">
        <v>0</v>
      </c>
      <c r="T410" s="173"/>
      <c r="U410" s="218">
        <v>0</v>
      </c>
    </row>
    <row r="411" spans="1:21" x14ac:dyDescent="0.25">
      <c r="A411" s="165">
        <v>43800</v>
      </c>
      <c r="B411" s="209">
        <v>593</v>
      </c>
      <c r="C411" s="171">
        <v>241</v>
      </c>
      <c r="D411" s="171">
        <v>197</v>
      </c>
      <c r="E411" s="171"/>
      <c r="F411" s="210">
        <v>280</v>
      </c>
      <c r="G411" s="171">
        <v>593</v>
      </c>
      <c r="H411" s="171">
        <v>241</v>
      </c>
      <c r="I411" s="171">
        <v>197</v>
      </c>
      <c r="J411" s="171"/>
      <c r="K411" s="171">
        <v>280</v>
      </c>
      <c r="L411" s="209">
        <v>0</v>
      </c>
      <c r="M411" s="171">
        <v>0</v>
      </c>
      <c r="N411" s="171">
        <v>0</v>
      </c>
      <c r="O411" s="171"/>
      <c r="P411" s="210">
        <v>0</v>
      </c>
      <c r="Q411" s="173">
        <v>0</v>
      </c>
      <c r="R411" s="173">
        <v>0</v>
      </c>
      <c r="S411" s="173">
        <v>0</v>
      </c>
      <c r="T411" s="173"/>
      <c r="U411" s="218">
        <v>0</v>
      </c>
    </row>
    <row r="412" spans="1:21" x14ac:dyDescent="0.25">
      <c r="A412" s="165">
        <v>43831</v>
      </c>
      <c r="B412" s="209">
        <v>698</v>
      </c>
      <c r="C412" s="171">
        <v>303</v>
      </c>
      <c r="D412" s="171">
        <v>237</v>
      </c>
      <c r="E412" s="171"/>
      <c r="F412" s="210">
        <v>304</v>
      </c>
      <c r="G412" s="171">
        <v>625</v>
      </c>
      <c r="H412" s="171">
        <v>266</v>
      </c>
      <c r="I412" s="171">
        <v>254</v>
      </c>
      <c r="J412" s="171"/>
      <c r="K412" s="171">
        <v>333</v>
      </c>
      <c r="L412" s="209">
        <v>73</v>
      </c>
      <c r="M412" s="171">
        <v>37</v>
      </c>
      <c r="N412" s="171">
        <v>-17</v>
      </c>
      <c r="O412" s="171"/>
      <c r="P412" s="210">
        <v>-29</v>
      </c>
      <c r="Q412" s="173">
        <v>0.1168</v>
      </c>
      <c r="R412" s="173">
        <v>0.139097744360902</v>
      </c>
      <c r="S412" s="173">
        <v>-6.6929133858267695E-2</v>
      </c>
      <c r="T412" s="173"/>
      <c r="U412" s="218">
        <v>-8.7087087087087095E-2</v>
      </c>
    </row>
    <row r="413" spans="1:21" x14ac:dyDescent="0.25">
      <c r="A413" s="165">
        <v>43862</v>
      </c>
      <c r="B413" s="209">
        <v>608</v>
      </c>
      <c r="C413" s="171">
        <v>257</v>
      </c>
      <c r="D413" s="171">
        <v>226</v>
      </c>
      <c r="E413" s="171"/>
      <c r="F413" s="210">
        <v>263</v>
      </c>
      <c r="G413" s="171">
        <v>568</v>
      </c>
      <c r="H413" s="171">
        <v>289</v>
      </c>
      <c r="I413" s="171">
        <v>176</v>
      </c>
      <c r="J413" s="171"/>
      <c r="K413" s="171">
        <v>282</v>
      </c>
      <c r="L413" s="209">
        <v>40</v>
      </c>
      <c r="M413" s="171">
        <v>-32</v>
      </c>
      <c r="N413" s="171">
        <v>50</v>
      </c>
      <c r="O413" s="171"/>
      <c r="P413" s="210">
        <v>-19</v>
      </c>
      <c r="Q413" s="173">
        <v>7.0422535211267595E-2</v>
      </c>
      <c r="R413" s="173">
        <v>-0.110726643598616</v>
      </c>
      <c r="S413" s="173">
        <v>0.28409090909090901</v>
      </c>
      <c r="T413" s="173"/>
      <c r="U413" s="218">
        <v>-6.7375886524822695E-2</v>
      </c>
    </row>
    <row r="414" spans="1:21" x14ac:dyDescent="0.25">
      <c r="A414" s="165">
        <v>43891</v>
      </c>
      <c r="B414" s="209">
        <v>562</v>
      </c>
      <c r="C414" s="171">
        <v>300</v>
      </c>
      <c r="D414" s="171">
        <v>234</v>
      </c>
      <c r="E414" s="171"/>
      <c r="F414" s="210">
        <v>357</v>
      </c>
      <c r="G414" s="171">
        <v>653.71428571428601</v>
      </c>
      <c r="H414" s="171">
        <v>326.857142857143</v>
      </c>
      <c r="I414" s="171">
        <v>211.61904761904799</v>
      </c>
      <c r="J414" s="171"/>
      <c r="K414" s="171">
        <v>280.76190476190499</v>
      </c>
      <c r="L414" s="209">
        <v>-91.714285714285793</v>
      </c>
      <c r="M414" s="171">
        <v>-26.8571428571429</v>
      </c>
      <c r="N414" s="171">
        <v>22.380952380952401</v>
      </c>
      <c r="O414" s="171"/>
      <c r="P414" s="210">
        <v>76.238095238095198</v>
      </c>
      <c r="Q414" s="173">
        <v>-0.14029720279720301</v>
      </c>
      <c r="R414" s="173">
        <v>-8.21678321678323E-2</v>
      </c>
      <c r="S414" s="173">
        <v>0.105760576057606</v>
      </c>
      <c r="T414" s="173"/>
      <c r="U414" s="218">
        <v>0.27154002713704201</v>
      </c>
    </row>
    <row r="415" spans="1:21" x14ac:dyDescent="0.25">
      <c r="A415" s="165">
        <v>43922</v>
      </c>
      <c r="B415" s="209">
        <v>497</v>
      </c>
      <c r="C415" s="171">
        <v>223</v>
      </c>
      <c r="D415" s="171">
        <v>184</v>
      </c>
      <c r="E415" s="171"/>
      <c r="F415" s="210">
        <v>297</v>
      </c>
      <c r="G415" s="171">
        <v>607</v>
      </c>
      <c r="H415" s="171">
        <v>275</v>
      </c>
      <c r="I415" s="171">
        <v>217</v>
      </c>
      <c r="J415" s="171"/>
      <c r="K415" s="171">
        <v>276</v>
      </c>
      <c r="L415" s="209">
        <v>-110</v>
      </c>
      <c r="M415" s="171">
        <v>-52</v>
      </c>
      <c r="N415" s="171">
        <v>-33</v>
      </c>
      <c r="O415" s="171"/>
      <c r="P415" s="210">
        <v>21</v>
      </c>
      <c r="Q415" s="173">
        <v>-0.181219110378913</v>
      </c>
      <c r="R415" s="173">
        <v>-0.189090909090909</v>
      </c>
      <c r="S415" s="173">
        <v>-0.15207373271889399</v>
      </c>
      <c r="T415" s="173"/>
      <c r="U415" s="218">
        <v>7.6086956521739094E-2</v>
      </c>
    </row>
    <row r="416" spans="1:21" x14ac:dyDescent="0.25">
      <c r="A416" s="165">
        <v>43952</v>
      </c>
      <c r="B416" s="209">
        <v>640</v>
      </c>
      <c r="C416" s="171">
        <v>186</v>
      </c>
      <c r="D416" s="171">
        <v>156</v>
      </c>
      <c r="E416" s="171"/>
      <c r="F416" s="210">
        <v>244</v>
      </c>
      <c r="G416" s="171">
        <v>579.95238095238096</v>
      </c>
      <c r="H416" s="171">
        <v>275.95238095238102</v>
      </c>
      <c r="I416" s="171">
        <v>201.76190476190499</v>
      </c>
      <c r="J416" s="171"/>
      <c r="K416" s="171">
        <v>244.28571428571399</v>
      </c>
      <c r="L416" s="209">
        <v>60.047619047619001</v>
      </c>
      <c r="M416" s="171">
        <v>-89.952380952381006</v>
      </c>
      <c r="N416" s="171">
        <v>-45.761904761904802</v>
      </c>
      <c r="O416" s="171"/>
      <c r="P416" s="210">
        <v>-0.28571428571427798</v>
      </c>
      <c r="Q416" s="173">
        <v>0.103538878397241</v>
      </c>
      <c r="R416" s="173">
        <v>-0.325970664365833</v>
      </c>
      <c r="S416" s="173">
        <v>-0.22681142317677599</v>
      </c>
      <c r="T416" s="173"/>
      <c r="U416" s="218">
        <v>-1.16959064327482E-3</v>
      </c>
    </row>
    <row r="417" spans="1:21" x14ac:dyDescent="0.25">
      <c r="A417" s="165">
        <v>43983</v>
      </c>
      <c r="B417" s="209">
        <v>706</v>
      </c>
      <c r="C417" s="171">
        <v>200</v>
      </c>
      <c r="D417" s="171">
        <v>189</v>
      </c>
      <c r="E417" s="171"/>
      <c r="F417" s="210">
        <v>270</v>
      </c>
      <c r="G417" s="171">
        <v>693</v>
      </c>
      <c r="H417" s="171">
        <v>303.60000000000002</v>
      </c>
      <c r="I417" s="171">
        <v>216.7</v>
      </c>
      <c r="J417" s="171"/>
      <c r="K417" s="171">
        <v>281.60000000000002</v>
      </c>
      <c r="L417" s="209">
        <v>13</v>
      </c>
      <c r="M417" s="171">
        <v>-103.6</v>
      </c>
      <c r="N417" s="171">
        <v>-27.7</v>
      </c>
      <c r="O417" s="171"/>
      <c r="P417" s="210">
        <v>-11.6</v>
      </c>
      <c r="Q417" s="173">
        <v>1.8759018759018802E-2</v>
      </c>
      <c r="R417" s="173">
        <v>-0.341238471673254</v>
      </c>
      <c r="S417" s="173">
        <v>-0.12782648823258</v>
      </c>
      <c r="T417" s="173"/>
      <c r="U417" s="218">
        <v>-4.11931818181819E-2</v>
      </c>
    </row>
    <row r="418" spans="1:21" x14ac:dyDescent="0.25">
      <c r="A418" s="165">
        <v>44013</v>
      </c>
      <c r="B418" s="209">
        <v>724</v>
      </c>
      <c r="C418" s="171">
        <v>220</v>
      </c>
      <c r="D418" s="171">
        <v>210</v>
      </c>
      <c r="E418" s="171"/>
      <c r="F418" s="210">
        <v>264</v>
      </c>
      <c r="G418" s="171">
        <v>688</v>
      </c>
      <c r="H418" s="171">
        <v>301</v>
      </c>
      <c r="I418" s="171">
        <v>220</v>
      </c>
      <c r="J418" s="171"/>
      <c r="K418" s="171">
        <v>260</v>
      </c>
      <c r="L418" s="209">
        <v>36</v>
      </c>
      <c r="M418" s="171">
        <v>-81</v>
      </c>
      <c r="N418" s="171">
        <v>-10</v>
      </c>
      <c r="O418" s="171"/>
      <c r="P418" s="210">
        <v>4</v>
      </c>
      <c r="Q418" s="173">
        <v>5.2325581395348798E-2</v>
      </c>
      <c r="R418" s="173">
        <v>-0.26910299003322302</v>
      </c>
      <c r="S418" s="173">
        <v>-4.5454545454545497E-2</v>
      </c>
      <c r="T418" s="173"/>
      <c r="U418" s="218">
        <v>1.5384615384615399E-2</v>
      </c>
    </row>
    <row r="419" spans="1:21" x14ac:dyDescent="0.25">
      <c r="A419" s="165">
        <v>44044</v>
      </c>
      <c r="B419" s="209">
        <v>684</v>
      </c>
      <c r="C419" s="171">
        <v>241</v>
      </c>
      <c r="D419" s="171">
        <v>191</v>
      </c>
      <c r="E419" s="171"/>
      <c r="F419" s="210">
        <v>289</v>
      </c>
      <c r="G419" s="171">
        <v>600</v>
      </c>
      <c r="H419" s="171">
        <v>255.23809523809501</v>
      </c>
      <c r="I419" s="171">
        <v>187.61904761904799</v>
      </c>
      <c r="J419" s="171"/>
      <c r="K419" s="171">
        <v>261.90476190476198</v>
      </c>
      <c r="L419" s="209">
        <v>84</v>
      </c>
      <c r="M419" s="171">
        <v>-14.2380952380952</v>
      </c>
      <c r="N419" s="171">
        <v>3.38095238095238</v>
      </c>
      <c r="O419" s="171"/>
      <c r="P419" s="210">
        <v>27.095238095238098</v>
      </c>
      <c r="Q419" s="173">
        <v>0.14000000000000001</v>
      </c>
      <c r="R419" s="173">
        <v>-5.57835820895521E-2</v>
      </c>
      <c r="S419" s="173">
        <v>1.8020304568527899E-2</v>
      </c>
      <c r="T419" s="173"/>
      <c r="U419" s="218">
        <v>0.10345454545454601</v>
      </c>
    </row>
    <row r="420" spans="1:21" x14ac:dyDescent="0.25">
      <c r="A420" s="165">
        <v>44075</v>
      </c>
      <c r="B420" s="209">
        <v>723</v>
      </c>
      <c r="C420" s="171">
        <v>246</v>
      </c>
      <c r="D420" s="171">
        <v>257</v>
      </c>
      <c r="E420" s="171"/>
      <c r="F420" s="210">
        <v>310</v>
      </c>
      <c r="G420" s="171">
        <v>668.38095238095195</v>
      </c>
      <c r="H420" s="171">
        <v>327.90476190476198</v>
      </c>
      <c r="I420" s="171">
        <v>235.71428571428601</v>
      </c>
      <c r="J420" s="171"/>
      <c r="K420" s="171">
        <v>309.04761904761898</v>
      </c>
      <c r="L420" s="209">
        <v>54.619047619047599</v>
      </c>
      <c r="M420" s="171">
        <v>-81.904761904761898</v>
      </c>
      <c r="N420" s="171">
        <v>21.285714285714299</v>
      </c>
      <c r="O420" s="171"/>
      <c r="P420" s="210">
        <v>0.95238095238096299</v>
      </c>
      <c r="Q420" s="173">
        <v>8.1718438301510404E-2</v>
      </c>
      <c r="R420" s="173">
        <v>-0.249782166715074</v>
      </c>
      <c r="S420" s="173">
        <v>9.0303030303030302E-2</v>
      </c>
      <c r="T420" s="173"/>
      <c r="U420" s="218">
        <v>3.0816640986132899E-3</v>
      </c>
    </row>
    <row r="421" spans="1:21" x14ac:dyDescent="0.25">
      <c r="A421" s="165">
        <v>44105</v>
      </c>
      <c r="B421" s="209">
        <v>737</v>
      </c>
      <c r="C421" s="171">
        <v>288</v>
      </c>
      <c r="D421" s="171">
        <v>224</v>
      </c>
      <c r="E421" s="171"/>
      <c r="F421" s="210">
        <v>306</v>
      </c>
      <c r="G421" s="171">
        <v>639.91304347826099</v>
      </c>
      <c r="H421" s="171">
        <v>285.04347826087002</v>
      </c>
      <c r="I421" s="171">
        <v>230.52173913043501</v>
      </c>
      <c r="J421" s="171"/>
      <c r="K421" s="171">
        <v>298.43478260869603</v>
      </c>
      <c r="L421" s="209">
        <v>97.086956521739097</v>
      </c>
      <c r="M421" s="171">
        <v>2.9565217391304399</v>
      </c>
      <c r="N421" s="171">
        <v>-6.5217391304347796</v>
      </c>
      <c r="O421" s="171"/>
      <c r="P421" s="210">
        <v>7.5652173913043201</v>
      </c>
      <c r="Q421" s="173">
        <v>0.15171898355754901</v>
      </c>
      <c r="R421" s="173">
        <v>1.0372178157413099E-2</v>
      </c>
      <c r="S421" s="173">
        <v>-2.8291210863824998E-2</v>
      </c>
      <c r="T421" s="173"/>
      <c r="U421" s="218">
        <v>2.5349650349650199E-2</v>
      </c>
    </row>
    <row r="422" spans="1:21" x14ac:dyDescent="0.25">
      <c r="A422" s="165">
        <v>44136</v>
      </c>
      <c r="B422" s="209">
        <v>650</v>
      </c>
      <c r="C422" s="171">
        <v>238</v>
      </c>
      <c r="D422" s="171">
        <v>220</v>
      </c>
      <c r="E422" s="171"/>
      <c r="F422" s="210">
        <v>338</v>
      </c>
      <c r="G422" s="171">
        <v>644</v>
      </c>
      <c r="H422" s="171">
        <v>304</v>
      </c>
      <c r="I422" s="171">
        <v>211</v>
      </c>
      <c r="J422" s="171"/>
      <c r="K422" s="171">
        <v>294</v>
      </c>
      <c r="L422" s="209">
        <v>6</v>
      </c>
      <c r="M422" s="171">
        <v>-66</v>
      </c>
      <c r="N422" s="171">
        <v>9</v>
      </c>
      <c r="O422" s="171"/>
      <c r="P422" s="210">
        <v>44</v>
      </c>
      <c r="Q422" s="173">
        <v>9.3167701863354005E-3</v>
      </c>
      <c r="R422" s="173">
        <v>-0.217105263157895</v>
      </c>
      <c r="S422" s="173">
        <v>4.2654028436019002E-2</v>
      </c>
      <c r="T422" s="173"/>
      <c r="U422" s="218">
        <v>0.14965986394557801</v>
      </c>
    </row>
    <row r="423" spans="1:21" x14ac:dyDescent="0.25">
      <c r="A423" s="165">
        <v>44166</v>
      </c>
      <c r="B423" s="209">
        <v>657</v>
      </c>
      <c r="C423" s="171">
        <v>244</v>
      </c>
      <c r="D423" s="171">
        <v>252</v>
      </c>
      <c r="E423" s="171"/>
      <c r="F423" s="210">
        <v>301</v>
      </c>
      <c r="G423" s="171">
        <v>622.65</v>
      </c>
      <c r="H423" s="171">
        <v>253.05</v>
      </c>
      <c r="I423" s="171">
        <v>206.85</v>
      </c>
      <c r="J423" s="171"/>
      <c r="K423" s="171">
        <v>294</v>
      </c>
      <c r="L423" s="209">
        <v>34.35</v>
      </c>
      <c r="M423" s="171">
        <v>-9.0500000000000096</v>
      </c>
      <c r="N423" s="171">
        <v>45.15</v>
      </c>
      <c r="O423" s="171"/>
      <c r="P423" s="210">
        <v>7</v>
      </c>
      <c r="Q423" s="173">
        <v>5.5167429535051798E-2</v>
      </c>
      <c r="R423" s="173">
        <v>-3.5763683066587698E-2</v>
      </c>
      <c r="S423" s="173">
        <v>0.218274111675127</v>
      </c>
      <c r="T423" s="173"/>
      <c r="U423" s="218">
        <v>2.3809523809523801E-2</v>
      </c>
    </row>
    <row r="424" spans="1:21" x14ac:dyDescent="0.25">
      <c r="A424" s="165">
        <v>44197</v>
      </c>
      <c r="B424" s="209">
        <v>586</v>
      </c>
      <c r="C424" s="171">
        <v>230</v>
      </c>
      <c r="D424" s="171">
        <v>221</v>
      </c>
      <c r="E424" s="171"/>
      <c r="F424" s="210">
        <v>370</v>
      </c>
      <c r="G424" s="171">
        <v>568.18181818181802</v>
      </c>
      <c r="H424" s="171">
        <v>241.81818181818201</v>
      </c>
      <c r="I424" s="171">
        <v>230.90909090909099</v>
      </c>
      <c r="J424" s="171"/>
      <c r="K424" s="171">
        <v>302.72727272727298</v>
      </c>
      <c r="L424" s="209">
        <v>17.818181818181898</v>
      </c>
      <c r="M424" s="171">
        <v>-11.818181818181801</v>
      </c>
      <c r="N424" s="171">
        <v>-9.9090909090909101</v>
      </c>
      <c r="O424" s="171"/>
      <c r="P424" s="210">
        <v>67.272727272727295</v>
      </c>
      <c r="Q424" s="173">
        <v>3.1360000000000103E-2</v>
      </c>
      <c r="R424" s="173">
        <v>-4.8872180451127803E-2</v>
      </c>
      <c r="S424" s="173">
        <v>-4.2913385826771601E-2</v>
      </c>
      <c r="T424" s="173"/>
      <c r="U424" s="218">
        <v>0.22222222222222199</v>
      </c>
    </row>
    <row r="425" spans="1:21" x14ac:dyDescent="0.25">
      <c r="A425" s="165">
        <v>44228</v>
      </c>
      <c r="B425" s="209">
        <v>614</v>
      </c>
      <c r="C425" s="171">
        <v>222</v>
      </c>
      <c r="D425" s="171">
        <v>226</v>
      </c>
      <c r="E425" s="171"/>
      <c r="F425" s="210">
        <v>307</v>
      </c>
      <c r="G425" s="171">
        <v>568</v>
      </c>
      <c r="H425" s="171">
        <v>289</v>
      </c>
      <c r="I425" s="171">
        <v>176</v>
      </c>
      <c r="J425" s="171"/>
      <c r="K425" s="171">
        <v>282</v>
      </c>
      <c r="L425" s="209">
        <v>46</v>
      </c>
      <c r="M425" s="171">
        <v>-67</v>
      </c>
      <c r="N425" s="171">
        <v>50</v>
      </c>
      <c r="O425" s="171"/>
      <c r="P425" s="210">
        <v>25</v>
      </c>
      <c r="Q425" s="173">
        <v>8.0985915492957694E-2</v>
      </c>
      <c r="R425" s="173">
        <v>-0.23183391003460199</v>
      </c>
      <c r="S425" s="173">
        <v>0.28409090909090901</v>
      </c>
      <c r="T425" s="173"/>
      <c r="U425" s="218">
        <v>8.8652482269503494E-2</v>
      </c>
    </row>
    <row r="426" spans="1:21" x14ac:dyDescent="0.25">
      <c r="A426" s="165">
        <v>44256</v>
      </c>
      <c r="B426" s="209">
        <v>736</v>
      </c>
      <c r="C426" s="171">
        <v>260</v>
      </c>
      <c r="D426" s="171">
        <v>308</v>
      </c>
      <c r="E426" s="171"/>
      <c r="F426" s="210">
        <v>301</v>
      </c>
      <c r="G426" s="171">
        <v>683.42857142857099</v>
      </c>
      <c r="H426" s="171">
        <v>341.71428571428601</v>
      </c>
      <c r="I426" s="171">
        <v>221.23809523809501</v>
      </c>
      <c r="J426" s="171"/>
      <c r="K426" s="171">
        <v>293.52380952380997</v>
      </c>
      <c r="L426" s="209">
        <v>52.571428571428598</v>
      </c>
      <c r="M426" s="171">
        <v>-81.714285714285694</v>
      </c>
      <c r="N426" s="171">
        <v>86.761904761904702</v>
      </c>
      <c r="O426" s="171"/>
      <c r="P426" s="210">
        <v>7.4761904761904203</v>
      </c>
      <c r="Q426" s="173">
        <v>7.69230769230769E-2</v>
      </c>
      <c r="R426" s="173">
        <v>-0.23913043478260901</v>
      </c>
      <c r="S426" s="173">
        <v>0.39216530348687001</v>
      </c>
      <c r="T426" s="173"/>
      <c r="U426" s="218">
        <v>2.54704737183645E-2</v>
      </c>
    </row>
    <row r="427" spans="1:21" x14ac:dyDescent="0.25">
      <c r="A427" s="3" t="s">
        <v>96</v>
      </c>
      <c r="B427" s="209"/>
      <c r="C427" s="171"/>
      <c r="D427" s="171"/>
      <c r="E427" s="171"/>
      <c r="F427" s="210"/>
      <c r="G427" s="171"/>
      <c r="H427" s="171"/>
      <c r="I427" s="171"/>
      <c r="J427" s="171"/>
      <c r="K427" s="171"/>
      <c r="L427" s="209"/>
      <c r="M427" s="171"/>
      <c r="N427" s="171"/>
      <c r="O427" s="171"/>
      <c r="P427" s="210"/>
      <c r="Q427" s="173"/>
      <c r="R427" s="173"/>
      <c r="S427" s="173"/>
      <c r="T427" s="173"/>
      <c r="U427" s="218"/>
    </row>
    <row r="428" spans="1:21" x14ac:dyDescent="0.25">
      <c r="A428" s="165">
        <v>43466</v>
      </c>
      <c r="B428" s="209">
        <v>367</v>
      </c>
      <c r="C428" s="171">
        <v>615</v>
      </c>
      <c r="D428" s="171">
        <v>290</v>
      </c>
      <c r="E428" s="171"/>
      <c r="F428" s="210">
        <v>696</v>
      </c>
      <c r="G428" s="171">
        <v>367</v>
      </c>
      <c r="H428" s="171">
        <v>615</v>
      </c>
      <c r="I428" s="171">
        <v>290</v>
      </c>
      <c r="J428" s="171"/>
      <c r="K428" s="171">
        <v>696</v>
      </c>
      <c r="L428" s="209">
        <v>0</v>
      </c>
      <c r="M428" s="171">
        <v>0</v>
      </c>
      <c r="N428" s="171">
        <v>0</v>
      </c>
      <c r="O428" s="171"/>
      <c r="P428" s="210">
        <v>0</v>
      </c>
      <c r="Q428" s="173">
        <v>0</v>
      </c>
      <c r="R428" s="173">
        <v>0</v>
      </c>
      <c r="S428" s="173">
        <v>0</v>
      </c>
      <c r="T428" s="173"/>
      <c r="U428" s="218">
        <v>0</v>
      </c>
    </row>
    <row r="429" spans="1:21" x14ac:dyDescent="0.25">
      <c r="A429" s="165">
        <v>43497</v>
      </c>
      <c r="B429" s="209">
        <v>319</v>
      </c>
      <c r="C429" s="171">
        <v>483</v>
      </c>
      <c r="D429" s="171">
        <v>230</v>
      </c>
      <c r="E429" s="171"/>
      <c r="F429" s="210">
        <v>704</v>
      </c>
      <c r="G429" s="171">
        <v>319</v>
      </c>
      <c r="H429" s="171">
        <v>483</v>
      </c>
      <c r="I429" s="171">
        <v>230</v>
      </c>
      <c r="J429" s="171"/>
      <c r="K429" s="171">
        <v>704</v>
      </c>
      <c r="L429" s="209">
        <v>0</v>
      </c>
      <c r="M429" s="171">
        <v>0</v>
      </c>
      <c r="N429" s="171">
        <v>0</v>
      </c>
      <c r="O429" s="171"/>
      <c r="P429" s="210">
        <v>0</v>
      </c>
      <c r="Q429" s="173">
        <v>0</v>
      </c>
      <c r="R429" s="173">
        <v>0</v>
      </c>
      <c r="S429" s="173">
        <v>0</v>
      </c>
      <c r="T429" s="173"/>
      <c r="U429" s="218">
        <v>0</v>
      </c>
    </row>
    <row r="430" spans="1:21" x14ac:dyDescent="0.25">
      <c r="A430" s="165">
        <v>43525</v>
      </c>
      <c r="B430" s="209">
        <v>330</v>
      </c>
      <c r="C430" s="171">
        <v>566</v>
      </c>
      <c r="D430" s="171">
        <v>271</v>
      </c>
      <c r="E430" s="171"/>
      <c r="F430" s="210">
        <v>674</v>
      </c>
      <c r="G430" s="171">
        <v>330</v>
      </c>
      <c r="H430" s="171">
        <v>566</v>
      </c>
      <c r="I430" s="171">
        <v>271</v>
      </c>
      <c r="J430" s="171"/>
      <c r="K430" s="171">
        <v>674</v>
      </c>
      <c r="L430" s="209">
        <v>0</v>
      </c>
      <c r="M430" s="171">
        <v>0</v>
      </c>
      <c r="N430" s="171">
        <v>0</v>
      </c>
      <c r="O430" s="171"/>
      <c r="P430" s="210">
        <v>0</v>
      </c>
      <c r="Q430" s="173">
        <v>0</v>
      </c>
      <c r="R430" s="173">
        <v>0</v>
      </c>
      <c r="S430" s="173">
        <v>0</v>
      </c>
      <c r="T430" s="173"/>
      <c r="U430" s="218">
        <v>0</v>
      </c>
    </row>
    <row r="431" spans="1:21" x14ac:dyDescent="0.25">
      <c r="A431" s="165">
        <v>43556</v>
      </c>
      <c r="B431" s="209">
        <v>360</v>
      </c>
      <c r="C431" s="171">
        <v>508</v>
      </c>
      <c r="D431" s="171">
        <v>285</v>
      </c>
      <c r="E431" s="171"/>
      <c r="F431" s="210">
        <v>662</v>
      </c>
      <c r="G431" s="171">
        <v>360</v>
      </c>
      <c r="H431" s="171">
        <v>508</v>
      </c>
      <c r="I431" s="171">
        <v>285</v>
      </c>
      <c r="J431" s="171"/>
      <c r="K431" s="171">
        <v>662</v>
      </c>
      <c r="L431" s="209">
        <v>0</v>
      </c>
      <c r="M431" s="171">
        <v>0</v>
      </c>
      <c r="N431" s="171">
        <v>0</v>
      </c>
      <c r="O431" s="171"/>
      <c r="P431" s="210">
        <v>0</v>
      </c>
      <c r="Q431" s="173">
        <v>0</v>
      </c>
      <c r="R431" s="173">
        <v>0</v>
      </c>
      <c r="S431" s="173">
        <v>0</v>
      </c>
      <c r="T431" s="173"/>
      <c r="U431" s="218">
        <v>0</v>
      </c>
    </row>
    <row r="432" spans="1:21" x14ac:dyDescent="0.25">
      <c r="A432" s="165">
        <v>43586</v>
      </c>
      <c r="B432" s="209">
        <v>341</v>
      </c>
      <c r="C432" s="171">
        <v>542</v>
      </c>
      <c r="D432" s="171">
        <v>285</v>
      </c>
      <c r="E432" s="171"/>
      <c r="F432" s="210">
        <v>713</v>
      </c>
      <c r="G432" s="171">
        <v>341</v>
      </c>
      <c r="H432" s="171">
        <v>542</v>
      </c>
      <c r="I432" s="171">
        <v>285</v>
      </c>
      <c r="J432" s="171"/>
      <c r="K432" s="171">
        <v>713</v>
      </c>
      <c r="L432" s="209">
        <v>0</v>
      </c>
      <c r="M432" s="171">
        <v>0</v>
      </c>
      <c r="N432" s="171">
        <v>0</v>
      </c>
      <c r="O432" s="171"/>
      <c r="P432" s="210">
        <v>0</v>
      </c>
      <c r="Q432" s="173">
        <v>0</v>
      </c>
      <c r="R432" s="173">
        <v>0</v>
      </c>
      <c r="S432" s="173">
        <v>0</v>
      </c>
      <c r="T432" s="173"/>
      <c r="U432" s="218">
        <v>0</v>
      </c>
    </row>
    <row r="433" spans="1:21" x14ac:dyDescent="0.25">
      <c r="A433" s="165">
        <v>43617</v>
      </c>
      <c r="B433" s="209">
        <v>331</v>
      </c>
      <c r="C433" s="171">
        <v>530</v>
      </c>
      <c r="D433" s="171">
        <v>261</v>
      </c>
      <c r="E433" s="171"/>
      <c r="F433" s="210">
        <v>672</v>
      </c>
      <c r="G433" s="171">
        <v>331</v>
      </c>
      <c r="H433" s="171">
        <v>530</v>
      </c>
      <c r="I433" s="171">
        <v>261</v>
      </c>
      <c r="J433" s="171"/>
      <c r="K433" s="171">
        <v>672</v>
      </c>
      <c r="L433" s="209">
        <v>0</v>
      </c>
      <c r="M433" s="171">
        <v>0</v>
      </c>
      <c r="N433" s="171">
        <v>0</v>
      </c>
      <c r="O433" s="171"/>
      <c r="P433" s="210">
        <v>0</v>
      </c>
      <c r="Q433" s="173">
        <v>0</v>
      </c>
      <c r="R433" s="173">
        <v>0</v>
      </c>
      <c r="S433" s="173">
        <v>0</v>
      </c>
      <c r="T433" s="173"/>
      <c r="U433" s="218">
        <v>0</v>
      </c>
    </row>
    <row r="434" spans="1:21" x14ac:dyDescent="0.25">
      <c r="A434" s="165">
        <v>43647</v>
      </c>
      <c r="B434" s="209">
        <v>441</v>
      </c>
      <c r="C434" s="171">
        <v>555</v>
      </c>
      <c r="D434" s="171">
        <v>288</v>
      </c>
      <c r="E434" s="171"/>
      <c r="F434" s="210">
        <v>740</v>
      </c>
      <c r="G434" s="171">
        <v>441</v>
      </c>
      <c r="H434" s="171">
        <v>555</v>
      </c>
      <c r="I434" s="171">
        <v>288</v>
      </c>
      <c r="J434" s="171"/>
      <c r="K434" s="171">
        <v>740</v>
      </c>
      <c r="L434" s="209">
        <v>0</v>
      </c>
      <c r="M434" s="171">
        <v>0</v>
      </c>
      <c r="N434" s="171">
        <v>0</v>
      </c>
      <c r="O434" s="171"/>
      <c r="P434" s="210">
        <v>0</v>
      </c>
      <c r="Q434" s="173">
        <v>0</v>
      </c>
      <c r="R434" s="173">
        <v>0</v>
      </c>
      <c r="S434" s="173">
        <v>0</v>
      </c>
      <c r="T434" s="173"/>
      <c r="U434" s="218">
        <v>0</v>
      </c>
    </row>
    <row r="435" spans="1:21" x14ac:dyDescent="0.25">
      <c r="A435" s="165">
        <v>43678</v>
      </c>
      <c r="B435" s="209">
        <v>357</v>
      </c>
      <c r="C435" s="171">
        <v>526</v>
      </c>
      <c r="D435" s="171">
        <v>267</v>
      </c>
      <c r="E435" s="171"/>
      <c r="F435" s="210">
        <v>663</v>
      </c>
      <c r="G435" s="171">
        <v>357</v>
      </c>
      <c r="H435" s="171">
        <v>526</v>
      </c>
      <c r="I435" s="171">
        <v>267</v>
      </c>
      <c r="J435" s="171"/>
      <c r="K435" s="171">
        <v>663</v>
      </c>
      <c r="L435" s="209">
        <v>0</v>
      </c>
      <c r="M435" s="171">
        <v>0</v>
      </c>
      <c r="N435" s="171">
        <v>0</v>
      </c>
      <c r="O435" s="171"/>
      <c r="P435" s="210">
        <v>0</v>
      </c>
      <c r="Q435" s="173">
        <v>0</v>
      </c>
      <c r="R435" s="173">
        <v>0</v>
      </c>
      <c r="S435" s="173">
        <v>0</v>
      </c>
      <c r="T435" s="173"/>
      <c r="U435" s="218">
        <v>0</v>
      </c>
    </row>
    <row r="436" spans="1:21" x14ac:dyDescent="0.25">
      <c r="A436" s="165">
        <v>43709</v>
      </c>
      <c r="B436" s="209">
        <v>342</v>
      </c>
      <c r="C436" s="171">
        <v>512</v>
      </c>
      <c r="D436" s="171">
        <v>264</v>
      </c>
      <c r="E436" s="171"/>
      <c r="F436" s="210">
        <v>619</v>
      </c>
      <c r="G436" s="171">
        <v>342</v>
      </c>
      <c r="H436" s="171">
        <v>512</v>
      </c>
      <c r="I436" s="171">
        <v>264</v>
      </c>
      <c r="J436" s="171"/>
      <c r="K436" s="171">
        <v>619</v>
      </c>
      <c r="L436" s="209">
        <v>0</v>
      </c>
      <c r="M436" s="171">
        <v>0</v>
      </c>
      <c r="N436" s="171">
        <v>0</v>
      </c>
      <c r="O436" s="171"/>
      <c r="P436" s="210">
        <v>0</v>
      </c>
      <c r="Q436" s="173">
        <v>0</v>
      </c>
      <c r="R436" s="173">
        <v>0</v>
      </c>
      <c r="S436" s="173">
        <v>0</v>
      </c>
      <c r="T436" s="173"/>
      <c r="U436" s="218">
        <v>0</v>
      </c>
    </row>
    <row r="437" spans="1:21" x14ac:dyDescent="0.25">
      <c r="A437" s="165">
        <v>43739</v>
      </c>
      <c r="B437" s="209">
        <v>382</v>
      </c>
      <c r="C437" s="171">
        <v>600</v>
      </c>
      <c r="D437" s="171">
        <v>302</v>
      </c>
      <c r="E437" s="171"/>
      <c r="F437" s="210">
        <v>715</v>
      </c>
      <c r="G437" s="171">
        <v>382</v>
      </c>
      <c r="H437" s="171">
        <v>600</v>
      </c>
      <c r="I437" s="171">
        <v>302</v>
      </c>
      <c r="J437" s="171"/>
      <c r="K437" s="171">
        <v>715</v>
      </c>
      <c r="L437" s="209">
        <v>0</v>
      </c>
      <c r="M437" s="171">
        <v>0</v>
      </c>
      <c r="N437" s="171">
        <v>0</v>
      </c>
      <c r="O437" s="171"/>
      <c r="P437" s="210">
        <v>0</v>
      </c>
      <c r="Q437" s="173">
        <v>0</v>
      </c>
      <c r="R437" s="173">
        <v>0</v>
      </c>
      <c r="S437" s="173">
        <v>0</v>
      </c>
      <c r="T437" s="173"/>
      <c r="U437" s="218">
        <v>0</v>
      </c>
    </row>
    <row r="438" spans="1:21" x14ac:dyDescent="0.25">
      <c r="A438" s="165">
        <v>43770</v>
      </c>
      <c r="B438" s="209">
        <v>350</v>
      </c>
      <c r="C438" s="171">
        <v>499</v>
      </c>
      <c r="D438" s="171">
        <v>281</v>
      </c>
      <c r="E438" s="171"/>
      <c r="F438" s="210">
        <v>607</v>
      </c>
      <c r="G438" s="171">
        <v>350</v>
      </c>
      <c r="H438" s="171">
        <v>499</v>
      </c>
      <c r="I438" s="171">
        <v>281</v>
      </c>
      <c r="J438" s="171"/>
      <c r="K438" s="171">
        <v>607</v>
      </c>
      <c r="L438" s="209">
        <v>0</v>
      </c>
      <c r="M438" s="171">
        <v>0</v>
      </c>
      <c r="N438" s="171">
        <v>0</v>
      </c>
      <c r="O438" s="171"/>
      <c r="P438" s="210">
        <v>0</v>
      </c>
      <c r="Q438" s="173">
        <v>0</v>
      </c>
      <c r="R438" s="173">
        <v>0</v>
      </c>
      <c r="S438" s="173">
        <v>0</v>
      </c>
      <c r="T438" s="173"/>
      <c r="U438" s="218">
        <v>0</v>
      </c>
    </row>
    <row r="439" spans="1:21" x14ac:dyDescent="0.25">
      <c r="A439" s="165">
        <v>43800</v>
      </c>
      <c r="B439" s="209">
        <v>356</v>
      </c>
      <c r="C439" s="171">
        <v>503</v>
      </c>
      <c r="D439" s="171">
        <v>315</v>
      </c>
      <c r="E439" s="171"/>
      <c r="F439" s="210">
        <v>633</v>
      </c>
      <c r="G439" s="171">
        <v>356</v>
      </c>
      <c r="H439" s="171">
        <v>503</v>
      </c>
      <c r="I439" s="171">
        <v>315</v>
      </c>
      <c r="J439" s="171"/>
      <c r="K439" s="171">
        <v>633</v>
      </c>
      <c r="L439" s="209">
        <v>0</v>
      </c>
      <c r="M439" s="171">
        <v>0</v>
      </c>
      <c r="N439" s="171">
        <v>0</v>
      </c>
      <c r="O439" s="171"/>
      <c r="P439" s="210">
        <v>0</v>
      </c>
      <c r="Q439" s="173">
        <v>0</v>
      </c>
      <c r="R439" s="173">
        <v>0</v>
      </c>
      <c r="S439" s="173">
        <v>0</v>
      </c>
      <c r="T439" s="173"/>
      <c r="U439" s="218">
        <v>0</v>
      </c>
    </row>
    <row r="440" spans="1:21" x14ac:dyDescent="0.25">
      <c r="A440" s="165">
        <v>43831</v>
      </c>
      <c r="B440" s="209">
        <v>378</v>
      </c>
      <c r="C440" s="171">
        <v>519</v>
      </c>
      <c r="D440" s="171">
        <v>304</v>
      </c>
      <c r="E440" s="171"/>
      <c r="F440" s="210">
        <v>706</v>
      </c>
      <c r="G440" s="171">
        <v>367</v>
      </c>
      <c r="H440" s="171">
        <v>615</v>
      </c>
      <c r="I440" s="171">
        <v>290</v>
      </c>
      <c r="J440" s="171"/>
      <c r="K440" s="171">
        <v>696</v>
      </c>
      <c r="L440" s="209">
        <v>11</v>
      </c>
      <c r="M440" s="171">
        <v>-96</v>
      </c>
      <c r="N440" s="171">
        <v>14</v>
      </c>
      <c r="O440" s="171"/>
      <c r="P440" s="210">
        <v>10</v>
      </c>
      <c r="Q440" s="173">
        <v>2.9972752043596701E-2</v>
      </c>
      <c r="R440" s="173">
        <v>-0.15609756097561001</v>
      </c>
      <c r="S440" s="173">
        <v>4.8275862068965503E-2</v>
      </c>
      <c r="T440" s="173"/>
      <c r="U440" s="218">
        <v>1.4367816091954E-2</v>
      </c>
    </row>
    <row r="441" spans="1:21" x14ac:dyDescent="0.25">
      <c r="A441" s="165">
        <v>43862</v>
      </c>
      <c r="B441" s="209">
        <v>331</v>
      </c>
      <c r="C441" s="171">
        <v>497</v>
      </c>
      <c r="D441" s="171">
        <v>268</v>
      </c>
      <c r="E441" s="171"/>
      <c r="F441" s="210">
        <v>673</v>
      </c>
      <c r="G441" s="171">
        <v>319</v>
      </c>
      <c r="H441" s="171">
        <v>483</v>
      </c>
      <c r="I441" s="171">
        <v>230</v>
      </c>
      <c r="J441" s="171"/>
      <c r="K441" s="171">
        <v>704</v>
      </c>
      <c r="L441" s="209">
        <v>12</v>
      </c>
      <c r="M441" s="171">
        <v>14</v>
      </c>
      <c r="N441" s="171">
        <v>38</v>
      </c>
      <c r="O441" s="171"/>
      <c r="P441" s="210">
        <v>-31</v>
      </c>
      <c r="Q441" s="173">
        <v>3.7617554858934199E-2</v>
      </c>
      <c r="R441" s="173">
        <v>2.8985507246376802E-2</v>
      </c>
      <c r="S441" s="173">
        <v>0.16521739130434801</v>
      </c>
      <c r="T441" s="173"/>
      <c r="U441" s="218">
        <v>-4.4034090909090898E-2</v>
      </c>
    </row>
    <row r="442" spans="1:21" x14ac:dyDescent="0.25">
      <c r="A442" s="165">
        <v>43891</v>
      </c>
      <c r="B442" s="209">
        <v>348</v>
      </c>
      <c r="C442" s="171">
        <v>542</v>
      </c>
      <c r="D442" s="171">
        <v>262</v>
      </c>
      <c r="E442" s="171"/>
      <c r="F442" s="210">
        <v>781</v>
      </c>
      <c r="G442" s="171">
        <v>345.71428571428601</v>
      </c>
      <c r="H442" s="171">
        <v>592.95238095238096</v>
      </c>
      <c r="I442" s="171">
        <v>283.90476190476198</v>
      </c>
      <c r="J442" s="171"/>
      <c r="K442" s="171">
        <v>706.09523809523796</v>
      </c>
      <c r="L442" s="209">
        <v>2.2857142857142798</v>
      </c>
      <c r="M442" s="171">
        <v>-50.952380952380999</v>
      </c>
      <c r="N442" s="171">
        <v>-21.904761904761902</v>
      </c>
      <c r="O442" s="171"/>
      <c r="P442" s="210">
        <v>74.904761904761799</v>
      </c>
      <c r="Q442" s="173">
        <v>6.6115702479338598E-3</v>
      </c>
      <c r="R442" s="173">
        <v>-8.5929971088981705E-2</v>
      </c>
      <c r="S442" s="173">
        <v>-7.7155317007715593E-2</v>
      </c>
      <c r="T442" s="173"/>
      <c r="U442" s="218">
        <v>0.106083086053412</v>
      </c>
    </row>
    <row r="443" spans="1:21" x14ac:dyDescent="0.25">
      <c r="A443" s="165">
        <v>43922</v>
      </c>
      <c r="B443" s="209">
        <v>279</v>
      </c>
      <c r="C443" s="171">
        <v>331</v>
      </c>
      <c r="D443" s="171">
        <v>197</v>
      </c>
      <c r="E443" s="171"/>
      <c r="F443" s="210">
        <v>545</v>
      </c>
      <c r="G443" s="171">
        <v>360</v>
      </c>
      <c r="H443" s="171">
        <v>508</v>
      </c>
      <c r="I443" s="171">
        <v>285</v>
      </c>
      <c r="J443" s="171"/>
      <c r="K443" s="171">
        <v>662</v>
      </c>
      <c r="L443" s="209">
        <v>-81</v>
      </c>
      <c r="M443" s="171">
        <v>-177</v>
      </c>
      <c r="N443" s="171">
        <v>-88</v>
      </c>
      <c r="O443" s="171"/>
      <c r="P443" s="210">
        <v>-117</v>
      </c>
      <c r="Q443" s="173">
        <v>-0.22500000000000001</v>
      </c>
      <c r="R443" s="173">
        <v>-0.34842519685039403</v>
      </c>
      <c r="S443" s="173">
        <v>-0.30877192982456098</v>
      </c>
      <c r="T443" s="173"/>
      <c r="U443" s="218">
        <v>-0.176737160120846</v>
      </c>
    </row>
    <row r="444" spans="1:21" x14ac:dyDescent="0.25">
      <c r="A444" s="165">
        <v>43952</v>
      </c>
      <c r="B444" s="209">
        <v>303</v>
      </c>
      <c r="C444" s="171">
        <v>243</v>
      </c>
      <c r="D444" s="171">
        <v>177</v>
      </c>
      <c r="E444" s="171"/>
      <c r="F444" s="210">
        <v>477</v>
      </c>
      <c r="G444" s="171">
        <v>308.52380952380997</v>
      </c>
      <c r="H444" s="171">
        <v>490.38095238095201</v>
      </c>
      <c r="I444" s="171">
        <v>257.857142857143</v>
      </c>
      <c r="J444" s="171"/>
      <c r="K444" s="171">
        <v>645.09523809523796</v>
      </c>
      <c r="L444" s="209">
        <v>-5.5238095238095202</v>
      </c>
      <c r="M444" s="171">
        <v>-247.38095238095201</v>
      </c>
      <c r="N444" s="171">
        <v>-80.857142857142804</v>
      </c>
      <c r="O444" s="171"/>
      <c r="P444" s="210">
        <v>-168.09523809523799</v>
      </c>
      <c r="Q444" s="173">
        <v>-1.79039975304831E-2</v>
      </c>
      <c r="R444" s="173">
        <v>-0.50446688677413098</v>
      </c>
      <c r="S444" s="173">
        <v>-0.31357340720221599</v>
      </c>
      <c r="T444" s="173"/>
      <c r="U444" s="218">
        <v>-0.26057429689230099</v>
      </c>
    </row>
    <row r="445" spans="1:21" x14ac:dyDescent="0.25">
      <c r="A445" s="165">
        <v>43983</v>
      </c>
      <c r="B445" s="209">
        <v>378</v>
      </c>
      <c r="C445" s="171">
        <v>292</v>
      </c>
      <c r="D445" s="171">
        <v>205</v>
      </c>
      <c r="E445" s="171"/>
      <c r="F445" s="210">
        <v>521</v>
      </c>
      <c r="G445" s="171">
        <v>364.1</v>
      </c>
      <c r="H445" s="171">
        <v>583</v>
      </c>
      <c r="I445" s="171">
        <v>287.10000000000002</v>
      </c>
      <c r="J445" s="171"/>
      <c r="K445" s="171">
        <v>739.2</v>
      </c>
      <c r="L445" s="209">
        <v>13.9</v>
      </c>
      <c r="M445" s="171">
        <v>-291</v>
      </c>
      <c r="N445" s="171">
        <v>-82.1</v>
      </c>
      <c r="O445" s="171"/>
      <c r="P445" s="210">
        <v>-218.2</v>
      </c>
      <c r="Q445" s="173">
        <v>3.8176325185388597E-2</v>
      </c>
      <c r="R445" s="173">
        <v>-0.49914236706689502</v>
      </c>
      <c r="S445" s="173">
        <v>-0.28596307906652702</v>
      </c>
      <c r="T445" s="173"/>
      <c r="U445" s="218">
        <v>-0.29518398268398299</v>
      </c>
    </row>
    <row r="446" spans="1:21" x14ac:dyDescent="0.25">
      <c r="A446" s="165">
        <v>44013</v>
      </c>
      <c r="B446" s="209">
        <v>408</v>
      </c>
      <c r="C446" s="171">
        <v>413</v>
      </c>
      <c r="D446" s="171">
        <v>259</v>
      </c>
      <c r="E446" s="171"/>
      <c r="F446" s="210">
        <v>616</v>
      </c>
      <c r="G446" s="171">
        <v>441</v>
      </c>
      <c r="H446" s="171">
        <v>555</v>
      </c>
      <c r="I446" s="171">
        <v>288</v>
      </c>
      <c r="J446" s="171"/>
      <c r="K446" s="171">
        <v>740</v>
      </c>
      <c r="L446" s="209">
        <v>-33</v>
      </c>
      <c r="M446" s="171">
        <v>-142</v>
      </c>
      <c r="N446" s="171">
        <v>-29</v>
      </c>
      <c r="O446" s="171"/>
      <c r="P446" s="210">
        <v>-124</v>
      </c>
      <c r="Q446" s="173">
        <v>-7.4829931972789102E-2</v>
      </c>
      <c r="R446" s="173">
        <v>-0.25585585585585602</v>
      </c>
      <c r="S446" s="173">
        <v>-0.100694444444444</v>
      </c>
      <c r="T446" s="173"/>
      <c r="U446" s="218">
        <v>-0.16756756756756799</v>
      </c>
    </row>
    <row r="447" spans="1:21" x14ac:dyDescent="0.25">
      <c r="A447" s="165">
        <v>44044</v>
      </c>
      <c r="B447" s="209">
        <v>361</v>
      </c>
      <c r="C447" s="171">
        <v>445</v>
      </c>
      <c r="D447" s="171">
        <v>223</v>
      </c>
      <c r="E447" s="171"/>
      <c r="F447" s="210">
        <v>568</v>
      </c>
      <c r="G447" s="171">
        <v>340</v>
      </c>
      <c r="H447" s="171">
        <v>500.95238095238102</v>
      </c>
      <c r="I447" s="171">
        <v>254.28571428571399</v>
      </c>
      <c r="J447" s="171"/>
      <c r="K447" s="171">
        <v>631.42857142857099</v>
      </c>
      <c r="L447" s="209">
        <v>21</v>
      </c>
      <c r="M447" s="171">
        <v>-55.952380952380899</v>
      </c>
      <c r="N447" s="171">
        <v>-31.285714285714299</v>
      </c>
      <c r="O447" s="171"/>
      <c r="P447" s="210">
        <v>-63.428571428571402</v>
      </c>
      <c r="Q447" s="173">
        <v>6.1764705882352902E-2</v>
      </c>
      <c r="R447" s="173">
        <v>-0.111692015209125</v>
      </c>
      <c r="S447" s="173">
        <v>-0.123033707865169</v>
      </c>
      <c r="T447" s="173"/>
      <c r="U447" s="218">
        <v>-0.100452488687783</v>
      </c>
    </row>
    <row r="448" spans="1:21" x14ac:dyDescent="0.25">
      <c r="A448" s="165">
        <v>44075</v>
      </c>
      <c r="B448" s="209">
        <v>414</v>
      </c>
      <c r="C448" s="171">
        <v>468</v>
      </c>
      <c r="D448" s="171">
        <v>335</v>
      </c>
      <c r="E448" s="171"/>
      <c r="F448" s="210">
        <v>633</v>
      </c>
      <c r="G448" s="171">
        <v>358.28571428571399</v>
      </c>
      <c r="H448" s="171">
        <v>536.38095238095195</v>
      </c>
      <c r="I448" s="171">
        <v>276.57142857142901</v>
      </c>
      <c r="J448" s="171"/>
      <c r="K448" s="171">
        <v>648.47619047619003</v>
      </c>
      <c r="L448" s="209">
        <v>55.714285714285701</v>
      </c>
      <c r="M448" s="171">
        <v>-68.380952380952394</v>
      </c>
      <c r="N448" s="171">
        <v>58.428571428571402</v>
      </c>
      <c r="O448" s="171"/>
      <c r="P448" s="210">
        <v>-15.476190476190499</v>
      </c>
      <c r="Q448" s="173">
        <v>0.155502392344498</v>
      </c>
      <c r="R448" s="173">
        <v>-0.127485795454545</v>
      </c>
      <c r="S448" s="173">
        <v>0.21126033057851201</v>
      </c>
      <c r="T448" s="173"/>
      <c r="U448" s="218">
        <v>-2.3865472169187801E-2</v>
      </c>
    </row>
    <row r="449" spans="1:21" x14ac:dyDescent="0.25">
      <c r="A449" s="165">
        <v>44105</v>
      </c>
      <c r="B449" s="209">
        <v>357</v>
      </c>
      <c r="C449" s="171">
        <v>467</v>
      </c>
      <c r="D449" s="171">
        <v>335</v>
      </c>
      <c r="E449" s="171"/>
      <c r="F449" s="210">
        <v>667</v>
      </c>
      <c r="G449" s="171">
        <v>365.39130434782601</v>
      </c>
      <c r="H449" s="171">
        <v>573.91304347826099</v>
      </c>
      <c r="I449" s="171">
        <v>288.86956521739103</v>
      </c>
      <c r="J449" s="171"/>
      <c r="K449" s="171">
        <v>683.91304347826099</v>
      </c>
      <c r="L449" s="209">
        <v>-8.3913043478261198</v>
      </c>
      <c r="M449" s="171">
        <v>-106.913043478261</v>
      </c>
      <c r="N449" s="171">
        <v>46.130434782608702</v>
      </c>
      <c r="O449" s="171"/>
      <c r="P449" s="210">
        <v>-16.913043478260899</v>
      </c>
      <c r="Q449" s="173">
        <v>-2.2965254640647401E-2</v>
      </c>
      <c r="R449" s="173">
        <v>-0.186287878787879</v>
      </c>
      <c r="S449" s="173">
        <v>0.15969295605057199</v>
      </c>
      <c r="T449" s="173"/>
      <c r="U449" s="218">
        <v>-2.47298156389066E-2</v>
      </c>
    </row>
    <row r="450" spans="1:21" x14ac:dyDescent="0.25">
      <c r="A450" s="165">
        <v>44136</v>
      </c>
      <c r="B450" s="209">
        <v>381</v>
      </c>
      <c r="C450" s="171">
        <v>445</v>
      </c>
      <c r="D450" s="171">
        <v>338</v>
      </c>
      <c r="E450" s="171"/>
      <c r="F450" s="210">
        <v>613</v>
      </c>
      <c r="G450" s="171">
        <v>350</v>
      </c>
      <c r="H450" s="171">
        <v>499</v>
      </c>
      <c r="I450" s="171">
        <v>281</v>
      </c>
      <c r="J450" s="171"/>
      <c r="K450" s="171">
        <v>607</v>
      </c>
      <c r="L450" s="209">
        <v>31</v>
      </c>
      <c r="M450" s="171">
        <v>-54</v>
      </c>
      <c r="N450" s="171">
        <v>57</v>
      </c>
      <c r="O450" s="171"/>
      <c r="P450" s="210">
        <v>6</v>
      </c>
      <c r="Q450" s="173">
        <v>8.8571428571428606E-2</v>
      </c>
      <c r="R450" s="173">
        <v>-0.108216432865731</v>
      </c>
      <c r="S450" s="173">
        <v>0.20284697508896801</v>
      </c>
      <c r="T450" s="173"/>
      <c r="U450" s="218">
        <v>9.8846787479406895E-3</v>
      </c>
    </row>
    <row r="451" spans="1:21" x14ac:dyDescent="0.25">
      <c r="A451" s="165">
        <v>44166</v>
      </c>
      <c r="B451" s="209">
        <v>356</v>
      </c>
      <c r="C451" s="171">
        <v>456</v>
      </c>
      <c r="D451" s="171">
        <v>337</v>
      </c>
      <c r="E451" s="171"/>
      <c r="F451" s="210">
        <v>721</v>
      </c>
      <c r="G451" s="171">
        <v>373.8</v>
      </c>
      <c r="H451" s="171">
        <v>528.15</v>
      </c>
      <c r="I451" s="171">
        <v>330.75</v>
      </c>
      <c r="J451" s="171"/>
      <c r="K451" s="171">
        <v>664.65</v>
      </c>
      <c r="L451" s="209">
        <v>-17.8</v>
      </c>
      <c r="M451" s="171">
        <v>-72.150000000000006</v>
      </c>
      <c r="N451" s="171">
        <v>6.25</v>
      </c>
      <c r="O451" s="171"/>
      <c r="P451" s="210">
        <v>56.35</v>
      </c>
      <c r="Q451" s="173">
        <v>-4.76190476190477E-2</v>
      </c>
      <c r="R451" s="173">
        <v>-0.13660891792104499</v>
      </c>
      <c r="S451" s="173">
        <v>1.8896447467875999E-2</v>
      </c>
      <c r="T451" s="173"/>
      <c r="U451" s="218">
        <v>8.4781463928383399E-2</v>
      </c>
    </row>
    <row r="452" spans="1:21" x14ac:dyDescent="0.25">
      <c r="A452" s="165">
        <v>44197</v>
      </c>
      <c r="B452" s="209">
        <v>324</v>
      </c>
      <c r="C452" s="171">
        <v>380</v>
      </c>
      <c r="D452" s="171">
        <v>309</v>
      </c>
      <c r="E452" s="171"/>
      <c r="F452" s="210">
        <v>623</v>
      </c>
      <c r="G452" s="171">
        <v>333.63636363636402</v>
      </c>
      <c r="H452" s="171">
        <v>559.09090909090901</v>
      </c>
      <c r="I452" s="171">
        <v>263.63636363636402</v>
      </c>
      <c r="J452" s="171"/>
      <c r="K452" s="171">
        <v>632.72727272727298</v>
      </c>
      <c r="L452" s="209">
        <v>-9.6363636363636296</v>
      </c>
      <c r="M452" s="171">
        <v>-179.09090909090901</v>
      </c>
      <c r="N452" s="171">
        <v>45.363636363636402</v>
      </c>
      <c r="O452" s="171"/>
      <c r="P452" s="210">
        <v>-9.7272727272727497</v>
      </c>
      <c r="Q452" s="173">
        <v>-2.8882833787465902E-2</v>
      </c>
      <c r="R452" s="173">
        <v>-0.32032520325203301</v>
      </c>
      <c r="S452" s="173">
        <v>0.17206896551724099</v>
      </c>
      <c r="T452" s="173"/>
      <c r="U452" s="218">
        <v>-1.53735632183908E-2</v>
      </c>
    </row>
    <row r="453" spans="1:21" x14ac:dyDescent="0.25">
      <c r="A453" s="165">
        <v>44228</v>
      </c>
      <c r="B453" s="209">
        <v>335</v>
      </c>
      <c r="C453" s="171">
        <v>375</v>
      </c>
      <c r="D453" s="171">
        <v>296</v>
      </c>
      <c r="E453" s="171"/>
      <c r="F453" s="210">
        <v>648</v>
      </c>
      <c r="G453" s="171">
        <v>319</v>
      </c>
      <c r="H453" s="171">
        <v>483</v>
      </c>
      <c r="I453" s="171">
        <v>230</v>
      </c>
      <c r="J453" s="171"/>
      <c r="K453" s="171">
        <v>704</v>
      </c>
      <c r="L453" s="209">
        <v>16</v>
      </c>
      <c r="M453" s="171">
        <v>-108</v>
      </c>
      <c r="N453" s="171">
        <v>66</v>
      </c>
      <c r="O453" s="171"/>
      <c r="P453" s="210">
        <v>-56</v>
      </c>
      <c r="Q453" s="173">
        <v>5.0156739811912203E-2</v>
      </c>
      <c r="R453" s="173">
        <v>-0.22360248447205</v>
      </c>
      <c r="S453" s="173">
        <v>0.28695652173913</v>
      </c>
      <c r="T453" s="173"/>
      <c r="U453" s="218">
        <v>-7.9545454545454503E-2</v>
      </c>
    </row>
    <row r="454" spans="1:21" x14ac:dyDescent="0.25">
      <c r="A454" s="165">
        <v>44256</v>
      </c>
      <c r="B454" s="209">
        <v>411</v>
      </c>
      <c r="C454" s="171">
        <v>440</v>
      </c>
      <c r="D454" s="171">
        <v>345</v>
      </c>
      <c r="E454" s="171"/>
      <c r="F454" s="210">
        <v>743</v>
      </c>
      <c r="G454" s="171">
        <v>361.42857142857099</v>
      </c>
      <c r="H454" s="171">
        <v>619.90476190476204</v>
      </c>
      <c r="I454" s="171">
        <v>296.80952380952402</v>
      </c>
      <c r="J454" s="171"/>
      <c r="K454" s="171">
        <v>738.19047619047603</v>
      </c>
      <c r="L454" s="209">
        <v>49.571428571428598</v>
      </c>
      <c r="M454" s="171">
        <v>-179.90476190476201</v>
      </c>
      <c r="N454" s="171">
        <v>48.190476190476097</v>
      </c>
      <c r="O454" s="171"/>
      <c r="P454" s="210">
        <v>4.80952380952374</v>
      </c>
      <c r="Q454" s="173">
        <v>0.137154150197628</v>
      </c>
      <c r="R454" s="173">
        <v>-0.29021355046858199</v>
      </c>
      <c r="S454" s="173">
        <v>0.16236162361623599</v>
      </c>
      <c r="T454" s="173"/>
      <c r="U454" s="218">
        <v>6.5152883498902402E-3</v>
      </c>
    </row>
    <row r="455" spans="1:21" x14ac:dyDescent="0.25">
      <c r="A455" s="3" t="s">
        <v>145</v>
      </c>
      <c r="B455" s="209"/>
      <c r="C455" s="171"/>
      <c r="D455" s="171"/>
      <c r="E455" s="171"/>
      <c r="F455" s="210"/>
      <c r="G455" s="171"/>
      <c r="H455" s="171"/>
      <c r="I455" s="171"/>
      <c r="J455" s="171"/>
      <c r="K455" s="171"/>
      <c r="L455" s="209"/>
      <c r="M455" s="171"/>
      <c r="N455" s="171"/>
      <c r="O455" s="171"/>
      <c r="P455" s="210"/>
      <c r="Q455" s="173"/>
      <c r="R455" s="173"/>
      <c r="S455" s="173"/>
      <c r="T455" s="173"/>
      <c r="U455" s="218"/>
    </row>
    <row r="456" spans="1:21" x14ac:dyDescent="0.25">
      <c r="A456" s="165">
        <v>43466</v>
      </c>
      <c r="B456" s="209">
        <v>128</v>
      </c>
      <c r="C456" s="171">
        <v>281</v>
      </c>
      <c r="D456" s="171">
        <v>92</v>
      </c>
      <c r="E456" s="171"/>
      <c r="F456" s="210">
        <v>337</v>
      </c>
      <c r="G456" s="171">
        <v>128</v>
      </c>
      <c r="H456" s="171">
        <v>281</v>
      </c>
      <c r="I456" s="171">
        <v>92</v>
      </c>
      <c r="J456" s="171"/>
      <c r="K456" s="171">
        <v>337</v>
      </c>
      <c r="L456" s="209">
        <v>0</v>
      </c>
      <c r="M456" s="171">
        <v>0</v>
      </c>
      <c r="N456" s="171">
        <v>0</v>
      </c>
      <c r="O456" s="171"/>
      <c r="P456" s="210">
        <v>0</v>
      </c>
      <c r="Q456" s="173">
        <v>0</v>
      </c>
      <c r="R456" s="173">
        <v>0</v>
      </c>
      <c r="S456" s="173">
        <v>0</v>
      </c>
      <c r="T456" s="173"/>
      <c r="U456" s="218">
        <v>0</v>
      </c>
    </row>
    <row r="457" spans="1:21" x14ac:dyDescent="0.25">
      <c r="A457" s="165">
        <v>43497</v>
      </c>
      <c r="B457" s="209">
        <v>126</v>
      </c>
      <c r="C457" s="171">
        <v>211</v>
      </c>
      <c r="D457" s="171">
        <v>61</v>
      </c>
      <c r="E457" s="171"/>
      <c r="F457" s="210">
        <v>329</v>
      </c>
      <c r="G457" s="171">
        <v>126</v>
      </c>
      <c r="H457" s="171">
        <v>211</v>
      </c>
      <c r="I457" s="171">
        <v>61</v>
      </c>
      <c r="J457" s="171"/>
      <c r="K457" s="171">
        <v>329</v>
      </c>
      <c r="L457" s="209">
        <v>0</v>
      </c>
      <c r="M457" s="171">
        <v>0</v>
      </c>
      <c r="N457" s="171">
        <v>0</v>
      </c>
      <c r="O457" s="171"/>
      <c r="P457" s="210">
        <v>0</v>
      </c>
      <c r="Q457" s="173">
        <v>0</v>
      </c>
      <c r="R457" s="173">
        <v>0</v>
      </c>
      <c r="S457" s="173">
        <v>0</v>
      </c>
      <c r="T457" s="173"/>
      <c r="U457" s="218">
        <v>0</v>
      </c>
    </row>
    <row r="458" spans="1:21" x14ac:dyDescent="0.25">
      <c r="A458" s="165">
        <v>43525</v>
      </c>
      <c r="B458" s="209">
        <v>139</v>
      </c>
      <c r="C458" s="171">
        <v>270</v>
      </c>
      <c r="D458" s="171">
        <v>98</v>
      </c>
      <c r="E458" s="171"/>
      <c r="F458" s="210">
        <v>320</v>
      </c>
      <c r="G458" s="171">
        <v>139</v>
      </c>
      <c r="H458" s="171">
        <v>270</v>
      </c>
      <c r="I458" s="171">
        <v>98</v>
      </c>
      <c r="J458" s="171"/>
      <c r="K458" s="171">
        <v>320</v>
      </c>
      <c r="L458" s="209">
        <v>0</v>
      </c>
      <c r="M458" s="171">
        <v>0</v>
      </c>
      <c r="N458" s="171">
        <v>0</v>
      </c>
      <c r="O458" s="171"/>
      <c r="P458" s="210">
        <v>0</v>
      </c>
      <c r="Q458" s="173">
        <v>0</v>
      </c>
      <c r="R458" s="173">
        <v>0</v>
      </c>
      <c r="S458" s="173">
        <v>0</v>
      </c>
      <c r="T458" s="173"/>
      <c r="U458" s="218">
        <v>0</v>
      </c>
    </row>
    <row r="459" spans="1:21" x14ac:dyDescent="0.25">
      <c r="A459" s="165">
        <v>43556</v>
      </c>
      <c r="B459" s="209">
        <v>139</v>
      </c>
      <c r="C459" s="171">
        <v>250</v>
      </c>
      <c r="D459" s="171">
        <v>97</v>
      </c>
      <c r="E459" s="171"/>
      <c r="F459" s="210">
        <v>326</v>
      </c>
      <c r="G459" s="171">
        <v>139</v>
      </c>
      <c r="H459" s="171">
        <v>250</v>
      </c>
      <c r="I459" s="171">
        <v>97</v>
      </c>
      <c r="J459" s="171"/>
      <c r="K459" s="171">
        <v>326</v>
      </c>
      <c r="L459" s="209">
        <v>0</v>
      </c>
      <c r="M459" s="171">
        <v>0</v>
      </c>
      <c r="N459" s="171">
        <v>0</v>
      </c>
      <c r="O459" s="171"/>
      <c r="P459" s="210">
        <v>0</v>
      </c>
      <c r="Q459" s="173">
        <v>0</v>
      </c>
      <c r="R459" s="173">
        <v>0</v>
      </c>
      <c r="S459" s="173">
        <v>0</v>
      </c>
      <c r="T459" s="173"/>
      <c r="U459" s="218">
        <v>0</v>
      </c>
    </row>
    <row r="460" spans="1:21" x14ac:dyDescent="0.25">
      <c r="A460" s="165">
        <v>43586</v>
      </c>
      <c r="B460" s="209">
        <v>141</v>
      </c>
      <c r="C460" s="171">
        <v>260</v>
      </c>
      <c r="D460" s="171">
        <v>96</v>
      </c>
      <c r="E460" s="171"/>
      <c r="F460" s="210">
        <v>348</v>
      </c>
      <c r="G460" s="171">
        <v>141</v>
      </c>
      <c r="H460" s="171">
        <v>260</v>
      </c>
      <c r="I460" s="171">
        <v>96</v>
      </c>
      <c r="J460" s="171"/>
      <c r="K460" s="171">
        <v>348</v>
      </c>
      <c r="L460" s="209">
        <v>0</v>
      </c>
      <c r="M460" s="171">
        <v>0</v>
      </c>
      <c r="N460" s="171">
        <v>0</v>
      </c>
      <c r="O460" s="171"/>
      <c r="P460" s="210">
        <v>0</v>
      </c>
      <c r="Q460" s="173">
        <v>0</v>
      </c>
      <c r="R460" s="173">
        <v>0</v>
      </c>
      <c r="S460" s="173">
        <v>0</v>
      </c>
      <c r="T460" s="173"/>
      <c r="U460" s="218">
        <v>0</v>
      </c>
    </row>
    <row r="461" spans="1:21" x14ac:dyDescent="0.25">
      <c r="A461" s="165">
        <v>43617</v>
      </c>
      <c r="B461" s="209">
        <v>125</v>
      </c>
      <c r="C461" s="171">
        <v>273</v>
      </c>
      <c r="D461" s="171">
        <v>87</v>
      </c>
      <c r="E461" s="171"/>
      <c r="F461" s="210">
        <v>323</v>
      </c>
      <c r="G461" s="171">
        <v>125</v>
      </c>
      <c r="H461" s="171">
        <v>273</v>
      </c>
      <c r="I461" s="171">
        <v>87</v>
      </c>
      <c r="J461" s="171"/>
      <c r="K461" s="171">
        <v>323</v>
      </c>
      <c r="L461" s="209">
        <v>0</v>
      </c>
      <c r="M461" s="171">
        <v>0</v>
      </c>
      <c r="N461" s="171">
        <v>0</v>
      </c>
      <c r="O461" s="171"/>
      <c r="P461" s="210">
        <v>0</v>
      </c>
      <c r="Q461" s="173">
        <v>0</v>
      </c>
      <c r="R461" s="173">
        <v>0</v>
      </c>
      <c r="S461" s="173">
        <v>0</v>
      </c>
      <c r="T461" s="173"/>
      <c r="U461" s="218">
        <v>0</v>
      </c>
    </row>
    <row r="462" spans="1:21" x14ac:dyDescent="0.25">
      <c r="A462" s="165">
        <v>43647</v>
      </c>
      <c r="B462" s="209">
        <v>184</v>
      </c>
      <c r="C462" s="171">
        <v>266</v>
      </c>
      <c r="D462" s="171">
        <v>100</v>
      </c>
      <c r="E462" s="171"/>
      <c r="F462" s="210">
        <v>349</v>
      </c>
      <c r="G462" s="171">
        <v>184</v>
      </c>
      <c r="H462" s="171">
        <v>266</v>
      </c>
      <c r="I462" s="171">
        <v>100</v>
      </c>
      <c r="J462" s="171"/>
      <c r="K462" s="171">
        <v>349</v>
      </c>
      <c r="L462" s="209">
        <v>0</v>
      </c>
      <c r="M462" s="171">
        <v>0</v>
      </c>
      <c r="N462" s="171">
        <v>0</v>
      </c>
      <c r="O462" s="171"/>
      <c r="P462" s="210">
        <v>0</v>
      </c>
      <c r="Q462" s="173">
        <v>0</v>
      </c>
      <c r="R462" s="173">
        <v>0</v>
      </c>
      <c r="S462" s="173">
        <v>0</v>
      </c>
      <c r="T462" s="173"/>
      <c r="U462" s="218">
        <v>0</v>
      </c>
    </row>
    <row r="463" spans="1:21" x14ac:dyDescent="0.25">
      <c r="A463" s="165">
        <v>43678</v>
      </c>
      <c r="B463" s="209">
        <v>140</v>
      </c>
      <c r="C463" s="171">
        <v>263</v>
      </c>
      <c r="D463" s="171">
        <v>91</v>
      </c>
      <c r="E463" s="171"/>
      <c r="F463" s="210">
        <v>286</v>
      </c>
      <c r="G463" s="171">
        <v>140</v>
      </c>
      <c r="H463" s="171">
        <v>263</v>
      </c>
      <c r="I463" s="171">
        <v>91</v>
      </c>
      <c r="J463" s="171"/>
      <c r="K463" s="171">
        <v>286</v>
      </c>
      <c r="L463" s="209">
        <v>0</v>
      </c>
      <c r="M463" s="171">
        <v>0</v>
      </c>
      <c r="N463" s="171">
        <v>0</v>
      </c>
      <c r="O463" s="171"/>
      <c r="P463" s="210">
        <v>0</v>
      </c>
      <c r="Q463" s="173">
        <v>0</v>
      </c>
      <c r="R463" s="173">
        <v>0</v>
      </c>
      <c r="S463" s="173">
        <v>0</v>
      </c>
      <c r="T463" s="173"/>
      <c r="U463" s="218">
        <v>0</v>
      </c>
    </row>
    <row r="464" spans="1:21" x14ac:dyDescent="0.25">
      <c r="A464" s="165">
        <v>43709</v>
      </c>
      <c r="B464" s="209">
        <v>136</v>
      </c>
      <c r="C464" s="171">
        <v>225</v>
      </c>
      <c r="D464" s="171">
        <v>80</v>
      </c>
      <c r="E464" s="171"/>
      <c r="F464" s="210">
        <v>278</v>
      </c>
      <c r="G464" s="171">
        <v>136</v>
      </c>
      <c r="H464" s="171">
        <v>225</v>
      </c>
      <c r="I464" s="171">
        <v>80</v>
      </c>
      <c r="J464" s="171"/>
      <c r="K464" s="171">
        <v>278</v>
      </c>
      <c r="L464" s="209">
        <v>0</v>
      </c>
      <c r="M464" s="171">
        <v>0</v>
      </c>
      <c r="N464" s="171">
        <v>0</v>
      </c>
      <c r="O464" s="171"/>
      <c r="P464" s="210">
        <v>0</v>
      </c>
      <c r="Q464" s="173">
        <v>0</v>
      </c>
      <c r="R464" s="173">
        <v>0</v>
      </c>
      <c r="S464" s="173">
        <v>0</v>
      </c>
      <c r="T464" s="173"/>
      <c r="U464" s="218">
        <v>0</v>
      </c>
    </row>
    <row r="465" spans="1:21" x14ac:dyDescent="0.25">
      <c r="A465" s="165">
        <v>43739</v>
      </c>
      <c r="B465" s="209">
        <v>149</v>
      </c>
      <c r="C465" s="171">
        <v>270</v>
      </c>
      <c r="D465" s="171">
        <v>104</v>
      </c>
      <c r="E465" s="171"/>
      <c r="F465" s="210">
        <v>328</v>
      </c>
      <c r="G465" s="171">
        <v>149</v>
      </c>
      <c r="H465" s="171">
        <v>270</v>
      </c>
      <c r="I465" s="171">
        <v>104</v>
      </c>
      <c r="J465" s="171"/>
      <c r="K465" s="171">
        <v>328</v>
      </c>
      <c r="L465" s="209">
        <v>0</v>
      </c>
      <c r="M465" s="171">
        <v>0</v>
      </c>
      <c r="N465" s="171">
        <v>0</v>
      </c>
      <c r="O465" s="171"/>
      <c r="P465" s="210">
        <v>0</v>
      </c>
      <c r="Q465" s="173">
        <v>0</v>
      </c>
      <c r="R465" s="173">
        <v>0</v>
      </c>
      <c r="S465" s="173">
        <v>0</v>
      </c>
      <c r="T465" s="173"/>
      <c r="U465" s="218">
        <v>0</v>
      </c>
    </row>
    <row r="466" spans="1:21" x14ac:dyDescent="0.25">
      <c r="A466" s="165">
        <v>43770</v>
      </c>
      <c r="B466" s="209">
        <v>135</v>
      </c>
      <c r="C466" s="171">
        <v>194</v>
      </c>
      <c r="D466" s="171">
        <v>94</v>
      </c>
      <c r="E466" s="171"/>
      <c r="F466" s="210">
        <v>274</v>
      </c>
      <c r="G466" s="171">
        <v>135</v>
      </c>
      <c r="H466" s="171">
        <v>194</v>
      </c>
      <c r="I466" s="171">
        <v>94</v>
      </c>
      <c r="J466" s="171"/>
      <c r="K466" s="171">
        <v>274</v>
      </c>
      <c r="L466" s="209">
        <v>0</v>
      </c>
      <c r="M466" s="171">
        <v>0</v>
      </c>
      <c r="N466" s="171">
        <v>0</v>
      </c>
      <c r="O466" s="171"/>
      <c r="P466" s="210">
        <v>0</v>
      </c>
      <c r="Q466" s="173">
        <v>0</v>
      </c>
      <c r="R466" s="173">
        <v>0</v>
      </c>
      <c r="S466" s="173">
        <v>0</v>
      </c>
      <c r="T466" s="173"/>
      <c r="U466" s="218">
        <v>0</v>
      </c>
    </row>
    <row r="467" spans="1:21" x14ac:dyDescent="0.25">
      <c r="A467" s="165">
        <v>43800</v>
      </c>
      <c r="B467" s="209">
        <v>142</v>
      </c>
      <c r="C467" s="171">
        <v>216</v>
      </c>
      <c r="D467" s="171">
        <v>125</v>
      </c>
      <c r="E467" s="171"/>
      <c r="F467" s="210">
        <v>297</v>
      </c>
      <c r="G467" s="171">
        <v>142</v>
      </c>
      <c r="H467" s="171">
        <v>216</v>
      </c>
      <c r="I467" s="171">
        <v>125</v>
      </c>
      <c r="J467" s="171"/>
      <c r="K467" s="171">
        <v>297</v>
      </c>
      <c r="L467" s="209">
        <v>0</v>
      </c>
      <c r="M467" s="171">
        <v>0</v>
      </c>
      <c r="N467" s="171">
        <v>0</v>
      </c>
      <c r="O467" s="171"/>
      <c r="P467" s="210">
        <v>0</v>
      </c>
      <c r="Q467" s="173">
        <v>0</v>
      </c>
      <c r="R467" s="173">
        <v>0</v>
      </c>
      <c r="S467" s="173">
        <v>0</v>
      </c>
      <c r="T467" s="173"/>
      <c r="U467" s="218">
        <v>0</v>
      </c>
    </row>
    <row r="468" spans="1:21" x14ac:dyDescent="0.25">
      <c r="A468" s="165">
        <v>43831</v>
      </c>
      <c r="B468" s="209">
        <v>144</v>
      </c>
      <c r="C468" s="171">
        <v>224</v>
      </c>
      <c r="D468" s="171">
        <v>116</v>
      </c>
      <c r="E468" s="171"/>
      <c r="F468" s="210">
        <v>353</v>
      </c>
      <c r="G468" s="171">
        <v>128</v>
      </c>
      <c r="H468" s="171">
        <v>281</v>
      </c>
      <c r="I468" s="171">
        <v>92</v>
      </c>
      <c r="J468" s="171"/>
      <c r="K468" s="171">
        <v>337</v>
      </c>
      <c r="L468" s="209">
        <v>16</v>
      </c>
      <c r="M468" s="171">
        <v>-57</v>
      </c>
      <c r="N468" s="171">
        <v>24</v>
      </c>
      <c r="O468" s="171"/>
      <c r="P468" s="210">
        <v>16</v>
      </c>
      <c r="Q468" s="173">
        <v>0.125</v>
      </c>
      <c r="R468" s="173">
        <v>-0.20284697508896801</v>
      </c>
      <c r="S468" s="173">
        <v>0.26086956521739102</v>
      </c>
      <c r="T468" s="173"/>
      <c r="U468" s="218">
        <v>4.7477744807121698E-2</v>
      </c>
    </row>
    <row r="469" spans="1:21" x14ac:dyDescent="0.25">
      <c r="A469" s="165">
        <v>43862</v>
      </c>
      <c r="B469" s="209">
        <v>147</v>
      </c>
      <c r="C469" s="171">
        <v>229</v>
      </c>
      <c r="D469" s="171">
        <v>89</v>
      </c>
      <c r="E469" s="171"/>
      <c r="F469" s="210">
        <v>312</v>
      </c>
      <c r="G469" s="171">
        <v>126</v>
      </c>
      <c r="H469" s="171">
        <v>211</v>
      </c>
      <c r="I469" s="171">
        <v>61</v>
      </c>
      <c r="J469" s="171"/>
      <c r="K469" s="171">
        <v>329</v>
      </c>
      <c r="L469" s="209">
        <v>21</v>
      </c>
      <c r="M469" s="171">
        <v>18</v>
      </c>
      <c r="N469" s="171">
        <v>28</v>
      </c>
      <c r="O469" s="171"/>
      <c r="P469" s="210">
        <v>-17</v>
      </c>
      <c r="Q469" s="173">
        <v>0.16666666666666699</v>
      </c>
      <c r="R469" s="173">
        <v>8.5308056872037893E-2</v>
      </c>
      <c r="S469" s="173">
        <v>0.45901639344262302</v>
      </c>
      <c r="T469" s="173"/>
      <c r="U469" s="218">
        <v>-5.1671732522796401E-2</v>
      </c>
    </row>
    <row r="470" spans="1:21" x14ac:dyDescent="0.25">
      <c r="A470" s="165">
        <v>43891</v>
      </c>
      <c r="B470" s="209">
        <v>140</v>
      </c>
      <c r="C470" s="171">
        <v>255</v>
      </c>
      <c r="D470" s="171">
        <v>80</v>
      </c>
      <c r="E470" s="171"/>
      <c r="F470" s="210">
        <v>354</v>
      </c>
      <c r="G470" s="171">
        <v>145.61904761904799</v>
      </c>
      <c r="H470" s="171">
        <v>282.857142857143</v>
      </c>
      <c r="I470" s="171">
        <v>102.666666666667</v>
      </c>
      <c r="J470" s="171"/>
      <c r="K470" s="171">
        <v>335.23809523809501</v>
      </c>
      <c r="L470" s="209">
        <v>-5.6190476190476204</v>
      </c>
      <c r="M470" s="171">
        <v>-27.8571428571429</v>
      </c>
      <c r="N470" s="171">
        <v>-22.6666666666667</v>
      </c>
      <c r="O470" s="171"/>
      <c r="P470" s="210">
        <v>18.761904761904798</v>
      </c>
      <c r="Q470" s="173">
        <v>-3.8587311968606902E-2</v>
      </c>
      <c r="R470" s="173">
        <v>-9.8484848484848606E-2</v>
      </c>
      <c r="S470" s="173">
        <v>-0.22077922077922099</v>
      </c>
      <c r="T470" s="173"/>
      <c r="U470" s="218">
        <v>5.5965909090909101E-2</v>
      </c>
    </row>
    <row r="471" spans="1:21" x14ac:dyDescent="0.25">
      <c r="A471" s="165">
        <v>43922</v>
      </c>
      <c r="B471" s="209">
        <v>104</v>
      </c>
      <c r="C471" s="171">
        <v>136</v>
      </c>
      <c r="D471" s="171">
        <v>59</v>
      </c>
      <c r="E471" s="171"/>
      <c r="F471" s="210">
        <v>266</v>
      </c>
      <c r="G471" s="171">
        <v>139</v>
      </c>
      <c r="H471" s="171">
        <v>250</v>
      </c>
      <c r="I471" s="171">
        <v>97</v>
      </c>
      <c r="J471" s="171"/>
      <c r="K471" s="171">
        <v>326</v>
      </c>
      <c r="L471" s="209">
        <v>-35</v>
      </c>
      <c r="M471" s="171">
        <v>-114</v>
      </c>
      <c r="N471" s="171">
        <v>-38</v>
      </c>
      <c r="O471" s="171"/>
      <c r="P471" s="210">
        <v>-60</v>
      </c>
      <c r="Q471" s="173">
        <v>-0.25179856115107901</v>
      </c>
      <c r="R471" s="173">
        <v>-0.45600000000000002</v>
      </c>
      <c r="S471" s="173">
        <v>-0.39175257731958801</v>
      </c>
      <c r="T471" s="173"/>
      <c r="U471" s="218">
        <v>-0.184049079754601</v>
      </c>
    </row>
    <row r="472" spans="1:21" x14ac:dyDescent="0.25">
      <c r="A472" s="165">
        <v>43952</v>
      </c>
      <c r="B472" s="209">
        <v>120</v>
      </c>
      <c r="C472" s="171">
        <v>107</v>
      </c>
      <c r="D472" s="171">
        <v>55</v>
      </c>
      <c r="E472" s="171"/>
      <c r="F472" s="210">
        <v>245</v>
      </c>
      <c r="G472" s="171">
        <v>127.571428571429</v>
      </c>
      <c r="H472" s="171">
        <v>235.23809523809501</v>
      </c>
      <c r="I472" s="171">
        <v>86.857142857142904</v>
      </c>
      <c r="J472" s="171"/>
      <c r="K472" s="171">
        <v>314.857142857143</v>
      </c>
      <c r="L472" s="209">
        <v>-7.5714285714285703</v>
      </c>
      <c r="M472" s="171">
        <v>-128.23809523809501</v>
      </c>
      <c r="N472" s="171">
        <v>-31.8571428571429</v>
      </c>
      <c r="O472" s="171"/>
      <c r="P472" s="210">
        <v>-69.857142857142804</v>
      </c>
      <c r="Q472" s="173">
        <v>-5.9350503919372903E-2</v>
      </c>
      <c r="R472" s="173">
        <v>-0.54514170040485799</v>
      </c>
      <c r="S472" s="173">
        <v>-0.36677631578947401</v>
      </c>
      <c r="T472" s="173"/>
      <c r="U472" s="218">
        <v>-0.22186932849364799</v>
      </c>
    </row>
    <row r="473" spans="1:21" x14ac:dyDescent="0.25">
      <c r="A473" s="165">
        <v>43983</v>
      </c>
      <c r="B473" s="209">
        <v>142</v>
      </c>
      <c r="C473" s="171">
        <v>121</v>
      </c>
      <c r="D473" s="171">
        <v>71</v>
      </c>
      <c r="E473" s="171"/>
      <c r="F473" s="210">
        <v>254</v>
      </c>
      <c r="G473" s="171">
        <v>137.5</v>
      </c>
      <c r="H473" s="171">
        <v>300.3</v>
      </c>
      <c r="I473" s="171">
        <v>95.7</v>
      </c>
      <c r="J473" s="171"/>
      <c r="K473" s="171">
        <v>355.3</v>
      </c>
      <c r="L473" s="209">
        <v>4.5</v>
      </c>
      <c r="M473" s="171">
        <v>-179.3</v>
      </c>
      <c r="N473" s="171">
        <v>-24.7</v>
      </c>
      <c r="O473" s="171"/>
      <c r="P473" s="210">
        <v>-101.3</v>
      </c>
      <c r="Q473" s="173">
        <v>3.2727272727272702E-2</v>
      </c>
      <c r="R473" s="173">
        <v>-0.59706959706959695</v>
      </c>
      <c r="S473" s="173">
        <v>-0.25809822361546497</v>
      </c>
      <c r="T473" s="173"/>
      <c r="U473" s="218">
        <v>-0.28511117365606498</v>
      </c>
    </row>
    <row r="474" spans="1:21" x14ac:dyDescent="0.25">
      <c r="A474" s="165">
        <v>44013</v>
      </c>
      <c r="B474" s="209">
        <v>141</v>
      </c>
      <c r="C474" s="171">
        <v>180</v>
      </c>
      <c r="D474" s="171">
        <v>83</v>
      </c>
      <c r="E474" s="171"/>
      <c r="F474" s="210">
        <v>296</v>
      </c>
      <c r="G474" s="171">
        <v>184</v>
      </c>
      <c r="H474" s="171">
        <v>266</v>
      </c>
      <c r="I474" s="171">
        <v>100</v>
      </c>
      <c r="J474" s="171"/>
      <c r="K474" s="171">
        <v>349</v>
      </c>
      <c r="L474" s="209">
        <v>-43</v>
      </c>
      <c r="M474" s="171">
        <v>-86</v>
      </c>
      <c r="N474" s="171">
        <v>-17</v>
      </c>
      <c r="O474" s="171"/>
      <c r="P474" s="210">
        <v>-53</v>
      </c>
      <c r="Q474" s="173">
        <v>-0.233695652173913</v>
      </c>
      <c r="R474" s="173">
        <v>-0.32330827067669199</v>
      </c>
      <c r="S474" s="173">
        <v>-0.17</v>
      </c>
      <c r="T474" s="173"/>
      <c r="U474" s="218">
        <v>-0.15186246418338101</v>
      </c>
    </row>
    <row r="475" spans="1:21" x14ac:dyDescent="0.25">
      <c r="A475" s="165">
        <v>44044</v>
      </c>
      <c r="B475" s="209">
        <v>134</v>
      </c>
      <c r="C475" s="171">
        <v>221</v>
      </c>
      <c r="D475" s="171">
        <v>72</v>
      </c>
      <c r="E475" s="171"/>
      <c r="F475" s="210">
        <v>288</v>
      </c>
      <c r="G475" s="171">
        <v>133.333333333333</v>
      </c>
      <c r="H475" s="171">
        <v>250.47619047619</v>
      </c>
      <c r="I475" s="171">
        <v>86.6666666666667</v>
      </c>
      <c r="J475" s="171"/>
      <c r="K475" s="171">
        <v>272.38095238095201</v>
      </c>
      <c r="L475" s="209">
        <v>0.66666666666668595</v>
      </c>
      <c r="M475" s="171">
        <v>-29.476190476190499</v>
      </c>
      <c r="N475" s="171">
        <v>-14.6666666666667</v>
      </c>
      <c r="O475" s="171"/>
      <c r="P475" s="210">
        <v>15.619047619047601</v>
      </c>
      <c r="Q475" s="173">
        <v>5.0000000000001397E-3</v>
      </c>
      <c r="R475" s="173">
        <v>-0.11768060836501899</v>
      </c>
      <c r="S475" s="173">
        <v>-0.16923076923076899</v>
      </c>
      <c r="T475" s="173"/>
      <c r="U475" s="218">
        <v>5.7342657342657498E-2</v>
      </c>
    </row>
    <row r="476" spans="1:21" x14ac:dyDescent="0.25">
      <c r="A476" s="165">
        <v>44075</v>
      </c>
      <c r="B476" s="209">
        <v>148</v>
      </c>
      <c r="C476" s="171">
        <v>238</v>
      </c>
      <c r="D476" s="171">
        <v>118</v>
      </c>
      <c r="E476" s="171"/>
      <c r="F476" s="210">
        <v>335</v>
      </c>
      <c r="G476" s="171">
        <v>142.47619047619</v>
      </c>
      <c r="H476" s="171">
        <v>235.71428571428601</v>
      </c>
      <c r="I476" s="171">
        <v>83.809523809523796</v>
      </c>
      <c r="J476" s="171"/>
      <c r="K476" s="171">
        <v>291.23809523809501</v>
      </c>
      <c r="L476" s="209">
        <v>5.5238095238095202</v>
      </c>
      <c r="M476" s="171">
        <v>2.2857142857142798</v>
      </c>
      <c r="N476" s="171">
        <v>34.190476190476197</v>
      </c>
      <c r="O476" s="171"/>
      <c r="P476" s="210">
        <v>43.761904761904802</v>
      </c>
      <c r="Q476" s="173">
        <v>3.8770053475935803E-2</v>
      </c>
      <c r="R476" s="173">
        <v>9.6969696969696605E-3</v>
      </c>
      <c r="S476" s="173">
        <v>0.40795454545454501</v>
      </c>
      <c r="T476" s="173"/>
      <c r="U476" s="218">
        <v>0.150261608894702</v>
      </c>
    </row>
    <row r="477" spans="1:21" x14ac:dyDescent="0.25">
      <c r="A477" s="165">
        <v>44105</v>
      </c>
      <c r="B477" s="209">
        <v>134</v>
      </c>
      <c r="C477" s="171">
        <v>220</v>
      </c>
      <c r="D477" s="171">
        <v>109</v>
      </c>
      <c r="E477" s="171"/>
      <c r="F477" s="210">
        <v>321</v>
      </c>
      <c r="G477" s="171">
        <v>142.52173913043501</v>
      </c>
      <c r="H477" s="171">
        <v>258.26086956521698</v>
      </c>
      <c r="I477" s="171">
        <v>99.478260869565204</v>
      </c>
      <c r="J477" s="171"/>
      <c r="K477" s="171">
        <v>313.73913043478302</v>
      </c>
      <c r="L477" s="209">
        <v>-8.5217391304347796</v>
      </c>
      <c r="M477" s="171">
        <v>-38.260869565217398</v>
      </c>
      <c r="N477" s="171">
        <v>9.5217391304347796</v>
      </c>
      <c r="O477" s="171"/>
      <c r="P477" s="210">
        <v>7.26086956521738</v>
      </c>
      <c r="Q477" s="173">
        <v>-5.9792556436851697E-2</v>
      </c>
      <c r="R477" s="173">
        <v>-0.148148148148148</v>
      </c>
      <c r="S477" s="173">
        <v>9.5716783216783202E-2</v>
      </c>
      <c r="T477" s="173"/>
      <c r="U477" s="218">
        <v>2.3143015521064299E-2</v>
      </c>
    </row>
    <row r="478" spans="1:21" x14ac:dyDescent="0.25">
      <c r="A478" s="165">
        <v>44136</v>
      </c>
      <c r="B478" s="209">
        <v>159</v>
      </c>
      <c r="C478" s="171">
        <v>197</v>
      </c>
      <c r="D478" s="171">
        <v>112</v>
      </c>
      <c r="E478" s="171"/>
      <c r="F478" s="210">
        <v>302</v>
      </c>
      <c r="G478" s="171">
        <v>135</v>
      </c>
      <c r="H478" s="171">
        <v>194</v>
      </c>
      <c r="I478" s="171">
        <v>94</v>
      </c>
      <c r="J478" s="171"/>
      <c r="K478" s="171">
        <v>274</v>
      </c>
      <c r="L478" s="209">
        <v>24</v>
      </c>
      <c r="M478" s="171">
        <v>3</v>
      </c>
      <c r="N478" s="171">
        <v>18</v>
      </c>
      <c r="O478" s="171"/>
      <c r="P478" s="210">
        <v>28</v>
      </c>
      <c r="Q478" s="173">
        <v>0.17777777777777801</v>
      </c>
      <c r="R478" s="173">
        <v>1.54639175257732E-2</v>
      </c>
      <c r="S478" s="173">
        <v>0.19148936170212799</v>
      </c>
      <c r="T478" s="173"/>
      <c r="U478" s="218">
        <v>0.102189781021898</v>
      </c>
    </row>
    <row r="479" spans="1:21" x14ac:dyDescent="0.25">
      <c r="A479" s="165">
        <v>44166</v>
      </c>
      <c r="B479" s="209">
        <v>131</v>
      </c>
      <c r="C479" s="171">
        <v>205</v>
      </c>
      <c r="D479" s="171">
        <v>97</v>
      </c>
      <c r="E479" s="171"/>
      <c r="F479" s="210">
        <v>334</v>
      </c>
      <c r="G479" s="171">
        <v>149.1</v>
      </c>
      <c r="H479" s="171">
        <v>226.8</v>
      </c>
      <c r="I479" s="171">
        <v>131.25</v>
      </c>
      <c r="J479" s="171"/>
      <c r="K479" s="171">
        <v>311.85000000000002</v>
      </c>
      <c r="L479" s="209">
        <v>-18.100000000000001</v>
      </c>
      <c r="M479" s="171">
        <v>-21.8</v>
      </c>
      <c r="N479" s="171">
        <v>-34.25</v>
      </c>
      <c r="O479" s="171"/>
      <c r="P479" s="210">
        <v>22.15</v>
      </c>
      <c r="Q479" s="173">
        <v>-0.12139503688799499</v>
      </c>
      <c r="R479" s="173">
        <v>-9.6119929453262795E-2</v>
      </c>
      <c r="S479" s="173">
        <v>-0.26095238095238099</v>
      </c>
      <c r="T479" s="173"/>
      <c r="U479" s="218">
        <v>7.1027737694404305E-2</v>
      </c>
    </row>
    <row r="480" spans="1:21" x14ac:dyDescent="0.25">
      <c r="A480" s="165">
        <v>44197</v>
      </c>
      <c r="B480" s="209">
        <v>108</v>
      </c>
      <c r="C480" s="171">
        <v>166</v>
      </c>
      <c r="D480" s="171">
        <v>96</v>
      </c>
      <c r="E480" s="171"/>
      <c r="F480" s="210">
        <v>310</v>
      </c>
      <c r="G480" s="171">
        <v>116.363636363636</v>
      </c>
      <c r="H480" s="171">
        <v>255.45454545454501</v>
      </c>
      <c r="I480" s="171">
        <v>83.636363636363598</v>
      </c>
      <c r="J480" s="171"/>
      <c r="K480" s="171">
        <v>306.36363636363598</v>
      </c>
      <c r="L480" s="209">
        <v>-8.3636363636363598</v>
      </c>
      <c r="M480" s="171">
        <v>-89.454545454545396</v>
      </c>
      <c r="N480" s="171">
        <v>12.363636363636401</v>
      </c>
      <c r="O480" s="171"/>
      <c r="P480" s="210">
        <v>3.63636363636363</v>
      </c>
      <c r="Q480" s="173">
        <v>-7.1874999999999994E-2</v>
      </c>
      <c r="R480" s="173">
        <v>-0.35017793594306001</v>
      </c>
      <c r="S480" s="173">
        <v>0.147826086956522</v>
      </c>
      <c r="T480" s="173"/>
      <c r="U480" s="218">
        <v>1.18694362017804E-2</v>
      </c>
    </row>
    <row r="481" spans="1:21" x14ac:dyDescent="0.25">
      <c r="A481" s="165">
        <v>44228</v>
      </c>
      <c r="B481" s="209">
        <v>129</v>
      </c>
      <c r="C481" s="171">
        <v>161</v>
      </c>
      <c r="D481" s="171">
        <v>98</v>
      </c>
      <c r="E481" s="171"/>
      <c r="F481" s="210">
        <v>283</v>
      </c>
      <c r="G481" s="171">
        <v>126</v>
      </c>
      <c r="H481" s="171">
        <v>211</v>
      </c>
      <c r="I481" s="171">
        <v>61</v>
      </c>
      <c r="J481" s="171"/>
      <c r="K481" s="171">
        <v>329</v>
      </c>
      <c r="L481" s="209">
        <v>3</v>
      </c>
      <c r="M481" s="171">
        <v>-50</v>
      </c>
      <c r="N481" s="171">
        <v>37</v>
      </c>
      <c r="O481" s="171"/>
      <c r="P481" s="210">
        <v>-46</v>
      </c>
      <c r="Q481" s="173">
        <v>2.3809523809523801E-2</v>
      </c>
      <c r="R481" s="173">
        <v>-0.23696682464454999</v>
      </c>
      <c r="S481" s="173">
        <v>0.60655737704918</v>
      </c>
      <c r="T481" s="173"/>
      <c r="U481" s="218">
        <v>-0.13981762917933099</v>
      </c>
    </row>
    <row r="482" spans="1:21" x14ac:dyDescent="0.25">
      <c r="A482" s="165">
        <v>44256</v>
      </c>
      <c r="B482" s="209">
        <v>146</v>
      </c>
      <c r="C482" s="171">
        <v>189</v>
      </c>
      <c r="D482" s="171">
        <v>105</v>
      </c>
      <c r="E482" s="171"/>
      <c r="F482" s="210">
        <v>356</v>
      </c>
      <c r="G482" s="171">
        <v>152.23809523809501</v>
      </c>
      <c r="H482" s="171">
        <v>295.71428571428601</v>
      </c>
      <c r="I482" s="171">
        <v>107.333333333333</v>
      </c>
      <c r="J482" s="171"/>
      <c r="K482" s="171">
        <v>350.47619047619003</v>
      </c>
      <c r="L482" s="209">
        <v>-6.2380952380952399</v>
      </c>
      <c r="M482" s="171">
        <v>-106.71428571428601</v>
      </c>
      <c r="N482" s="171">
        <v>-2.3333333333333401</v>
      </c>
      <c r="O482" s="171"/>
      <c r="P482" s="210">
        <v>5.5238095238095202</v>
      </c>
      <c r="Q482" s="173">
        <v>-4.0975914920237701E-2</v>
      </c>
      <c r="R482" s="173">
        <v>-0.360869565217391</v>
      </c>
      <c r="S482" s="173">
        <v>-2.1739130434782698E-2</v>
      </c>
      <c r="T482" s="173"/>
      <c r="U482" s="218">
        <v>1.5760869565217401E-2</v>
      </c>
    </row>
    <row r="483" spans="1:21" x14ac:dyDescent="0.25">
      <c r="A483" s="3" t="s">
        <v>146</v>
      </c>
      <c r="B483" s="209"/>
      <c r="C483" s="171"/>
      <c r="D483" s="171"/>
      <c r="E483" s="171"/>
      <c r="F483" s="210"/>
      <c r="G483" s="171"/>
      <c r="H483" s="171"/>
      <c r="I483" s="171"/>
      <c r="J483" s="171"/>
      <c r="K483" s="171"/>
      <c r="L483" s="209"/>
      <c r="M483" s="171"/>
      <c r="N483" s="171"/>
      <c r="O483" s="171"/>
      <c r="P483" s="210"/>
      <c r="Q483" s="173"/>
      <c r="R483" s="173"/>
      <c r="S483" s="173"/>
      <c r="T483" s="173"/>
      <c r="U483" s="218"/>
    </row>
    <row r="484" spans="1:21" x14ac:dyDescent="0.25">
      <c r="A484" s="165">
        <v>43466</v>
      </c>
      <c r="B484" s="209">
        <v>33</v>
      </c>
      <c r="C484" s="171">
        <v>38</v>
      </c>
      <c r="D484" s="171">
        <v>18</v>
      </c>
      <c r="E484" s="171">
        <v>65</v>
      </c>
      <c r="F484" s="210">
        <v>63</v>
      </c>
      <c r="G484" s="171">
        <v>33</v>
      </c>
      <c r="H484" s="171">
        <v>38</v>
      </c>
      <c r="I484" s="171">
        <v>18</v>
      </c>
      <c r="J484" s="171">
        <v>65</v>
      </c>
      <c r="K484" s="171">
        <v>63</v>
      </c>
      <c r="L484" s="209">
        <v>0</v>
      </c>
      <c r="M484" s="171">
        <v>0</v>
      </c>
      <c r="N484" s="171">
        <v>0</v>
      </c>
      <c r="O484" s="171">
        <v>0</v>
      </c>
      <c r="P484" s="210">
        <v>0</v>
      </c>
      <c r="Q484" s="173">
        <v>0</v>
      </c>
      <c r="R484" s="173">
        <v>0</v>
      </c>
      <c r="S484" s="173">
        <v>0</v>
      </c>
      <c r="T484" s="173">
        <v>0</v>
      </c>
      <c r="U484" s="218">
        <v>0</v>
      </c>
    </row>
    <row r="485" spans="1:21" x14ac:dyDescent="0.25">
      <c r="A485" s="165">
        <v>43497</v>
      </c>
      <c r="B485" s="209">
        <v>25</v>
      </c>
      <c r="C485" s="171">
        <v>29</v>
      </c>
      <c r="D485" s="171">
        <v>16</v>
      </c>
      <c r="E485" s="171">
        <v>64</v>
      </c>
      <c r="F485" s="210">
        <v>43</v>
      </c>
      <c r="G485" s="171">
        <v>25</v>
      </c>
      <c r="H485" s="171">
        <v>29</v>
      </c>
      <c r="I485" s="171">
        <v>16</v>
      </c>
      <c r="J485" s="171">
        <v>64</v>
      </c>
      <c r="K485" s="171">
        <v>43</v>
      </c>
      <c r="L485" s="209">
        <v>0</v>
      </c>
      <c r="M485" s="171">
        <v>0</v>
      </c>
      <c r="N485" s="171">
        <v>0</v>
      </c>
      <c r="O485" s="171">
        <v>0</v>
      </c>
      <c r="P485" s="210">
        <v>0</v>
      </c>
      <c r="Q485" s="173">
        <v>0</v>
      </c>
      <c r="R485" s="173">
        <v>0</v>
      </c>
      <c r="S485" s="173">
        <v>0</v>
      </c>
      <c r="T485" s="173">
        <v>0</v>
      </c>
      <c r="U485" s="218">
        <v>0</v>
      </c>
    </row>
    <row r="486" spans="1:21" x14ac:dyDescent="0.25">
      <c r="A486" s="165">
        <v>43525</v>
      </c>
      <c r="B486" s="209">
        <v>31</v>
      </c>
      <c r="C486" s="171">
        <v>48</v>
      </c>
      <c r="D486" s="171">
        <v>29</v>
      </c>
      <c r="E486" s="171">
        <v>70</v>
      </c>
      <c r="F486" s="210">
        <v>44</v>
      </c>
      <c r="G486" s="171">
        <v>31</v>
      </c>
      <c r="H486" s="171">
        <v>48</v>
      </c>
      <c r="I486" s="171">
        <v>29</v>
      </c>
      <c r="J486" s="171">
        <v>70</v>
      </c>
      <c r="K486" s="171">
        <v>44</v>
      </c>
      <c r="L486" s="209">
        <v>0</v>
      </c>
      <c r="M486" s="171">
        <v>0</v>
      </c>
      <c r="N486" s="171">
        <v>0</v>
      </c>
      <c r="O486" s="171">
        <v>0</v>
      </c>
      <c r="P486" s="210">
        <v>0</v>
      </c>
      <c r="Q486" s="173">
        <v>0</v>
      </c>
      <c r="R486" s="173">
        <v>0</v>
      </c>
      <c r="S486" s="173">
        <v>0</v>
      </c>
      <c r="T486" s="173">
        <v>0</v>
      </c>
      <c r="U486" s="218">
        <v>0</v>
      </c>
    </row>
    <row r="487" spans="1:21" x14ac:dyDescent="0.25">
      <c r="A487" s="165">
        <v>43556</v>
      </c>
      <c r="B487" s="209">
        <v>25</v>
      </c>
      <c r="C487" s="171">
        <v>34</v>
      </c>
      <c r="D487" s="171">
        <v>22</v>
      </c>
      <c r="E487" s="171">
        <v>91</v>
      </c>
      <c r="F487" s="210">
        <v>55</v>
      </c>
      <c r="G487" s="171">
        <v>25</v>
      </c>
      <c r="H487" s="171">
        <v>34</v>
      </c>
      <c r="I487" s="171">
        <v>22</v>
      </c>
      <c r="J487" s="171">
        <v>91</v>
      </c>
      <c r="K487" s="171">
        <v>55</v>
      </c>
      <c r="L487" s="209">
        <v>0</v>
      </c>
      <c r="M487" s="171">
        <v>0</v>
      </c>
      <c r="N487" s="171">
        <v>0</v>
      </c>
      <c r="O487" s="171">
        <v>0</v>
      </c>
      <c r="P487" s="210">
        <v>0</v>
      </c>
      <c r="Q487" s="173">
        <v>0</v>
      </c>
      <c r="R487" s="173">
        <v>0</v>
      </c>
      <c r="S487" s="173">
        <v>0</v>
      </c>
      <c r="T487" s="173">
        <v>0</v>
      </c>
      <c r="U487" s="218">
        <v>0</v>
      </c>
    </row>
    <row r="488" spans="1:21" x14ac:dyDescent="0.25">
      <c r="A488" s="165">
        <v>43586</v>
      </c>
      <c r="B488" s="209">
        <v>28</v>
      </c>
      <c r="C488" s="171">
        <v>37</v>
      </c>
      <c r="D488" s="171">
        <v>19</v>
      </c>
      <c r="E488" s="171">
        <v>95</v>
      </c>
      <c r="F488" s="210">
        <v>54</v>
      </c>
      <c r="G488" s="171">
        <v>28</v>
      </c>
      <c r="H488" s="171">
        <v>37</v>
      </c>
      <c r="I488" s="171">
        <v>19</v>
      </c>
      <c r="J488" s="171">
        <v>95</v>
      </c>
      <c r="K488" s="171">
        <v>54</v>
      </c>
      <c r="L488" s="209">
        <v>0</v>
      </c>
      <c r="M488" s="171">
        <v>0</v>
      </c>
      <c r="N488" s="171">
        <v>0</v>
      </c>
      <c r="O488" s="171">
        <v>0</v>
      </c>
      <c r="P488" s="210">
        <v>0</v>
      </c>
      <c r="Q488" s="173">
        <v>0</v>
      </c>
      <c r="R488" s="173">
        <v>0</v>
      </c>
      <c r="S488" s="173">
        <v>0</v>
      </c>
      <c r="T488" s="173">
        <v>0</v>
      </c>
      <c r="U488" s="218">
        <v>0</v>
      </c>
    </row>
    <row r="489" spans="1:21" x14ac:dyDescent="0.25">
      <c r="A489" s="165">
        <v>43617</v>
      </c>
      <c r="B489" s="209">
        <v>19</v>
      </c>
      <c r="C489" s="171">
        <v>35</v>
      </c>
      <c r="D489" s="171">
        <v>14</v>
      </c>
      <c r="E489" s="171">
        <v>68</v>
      </c>
      <c r="F489" s="210">
        <v>61</v>
      </c>
      <c r="G489" s="171">
        <v>19</v>
      </c>
      <c r="H489" s="171">
        <v>35</v>
      </c>
      <c r="I489" s="171">
        <v>14</v>
      </c>
      <c r="J489" s="171">
        <v>68</v>
      </c>
      <c r="K489" s="171">
        <v>61</v>
      </c>
      <c r="L489" s="209">
        <v>0</v>
      </c>
      <c r="M489" s="171">
        <v>0</v>
      </c>
      <c r="N489" s="171">
        <v>0</v>
      </c>
      <c r="O489" s="171">
        <v>0</v>
      </c>
      <c r="P489" s="210">
        <v>0</v>
      </c>
      <c r="Q489" s="173">
        <v>0</v>
      </c>
      <c r="R489" s="173">
        <v>0</v>
      </c>
      <c r="S489" s="173">
        <v>0</v>
      </c>
      <c r="T489" s="173">
        <v>0</v>
      </c>
      <c r="U489" s="218">
        <v>0</v>
      </c>
    </row>
    <row r="490" spans="1:21" x14ac:dyDescent="0.25">
      <c r="A490" s="165">
        <v>43647</v>
      </c>
      <c r="B490" s="209">
        <v>32</v>
      </c>
      <c r="C490" s="171">
        <v>37</v>
      </c>
      <c r="D490" s="171">
        <v>19</v>
      </c>
      <c r="E490" s="171">
        <v>71</v>
      </c>
      <c r="F490" s="210">
        <v>44</v>
      </c>
      <c r="G490" s="171">
        <v>32</v>
      </c>
      <c r="H490" s="171">
        <v>37</v>
      </c>
      <c r="I490" s="171">
        <v>19</v>
      </c>
      <c r="J490" s="171">
        <v>71</v>
      </c>
      <c r="K490" s="171">
        <v>44</v>
      </c>
      <c r="L490" s="209">
        <v>0</v>
      </c>
      <c r="M490" s="171">
        <v>0</v>
      </c>
      <c r="N490" s="171">
        <v>0</v>
      </c>
      <c r="O490" s="171">
        <v>0</v>
      </c>
      <c r="P490" s="210">
        <v>0</v>
      </c>
      <c r="Q490" s="173">
        <v>0</v>
      </c>
      <c r="R490" s="173">
        <v>0</v>
      </c>
      <c r="S490" s="173">
        <v>0</v>
      </c>
      <c r="T490" s="173">
        <v>0</v>
      </c>
      <c r="U490" s="218">
        <v>0</v>
      </c>
    </row>
    <row r="491" spans="1:21" x14ac:dyDescent="0.25">
      <c r="A491" s="165">
        <v>43678</v>
      </c>
      <c r="B491" s="209">
        <v>18</v>
      </c>
      <c r="C491" s="171">
        <v>47</v>
      </c>
      <c r="D491" s="171">
        <v>17</v>
      </c>
      <c r="E491" s="171">
        <v>73</v>
      </c>
      <c r="F491" s="210">
        <v>42</v>
      </c>
      <c r="G491" s="171">
        <v>18</v>
      </c>
      <c r="H491" s="171">
        <v>47</v>
      </c>
      <c r="I491" s="171">
        <v>17</v>
      </c>
      <c r="J491" s="171">
        <v>73</v>
      </c>
      <c r="K491" s="171">
        <v>42</v>
      </c>
      <c r="L491" s="209">
        <v>0</v>
      </c>
      <c r="M491" s="171">
        <v>0</v>
      </c>
      <c r="N491" s="171">
        <v>0</v>
      </c>
      <c r="O491" s="171">
        <v>0</v>
      </c>
      <c r="P491" s="210">
        <v>0</v>
      </c>
      <c r="Q491" s="173">
        <v>0</v>
      </c>
      <c r="R491" s="173">
        <v>0</v>
      </c>
      <c r="S491" s="173">
        <v>0</v>
      </c>
      <c r="T491" s="173">
        <v>0</v>
      </c>
      <c r="U491" s="218">
        <v>0</v>
      </c>
    </row>
    <row r="492" spans="1:21" x14ac:dyDescent="0.25">
      <c r="A492" s="165">
        <v>43709</v>
      </c>
      <c r="B492" s="209">
        <v>24</v>
      </c>
      <c r="C492" s="171">
        <v>38</v>
      </c>
      <c r="D492" s="171">
        <v>16</v>
      </c>
      <c r="E492" s="171">
        <v>68</v>
      </c>
      <c r="F492" s="210">
        <v>61</v>
      </c>
      <c r="G492" s="171">
        <v>24</v>
      </c>
      <c r="H492" s="171">
        <v>38</v>
      </c>
      <c r="I492" s="171">
        <v>16</v>
      </c>
      <c r="J492" s="171">
        <v>68</v>
      </c>
      <c r="K492" s="171">
        <v>61</v>
      </c>
      <c r="L492" s="209">
        <v>0</v>
      </c>
      <c r="M492" s="171">
        <v>0</v>
      </c>
      <c r="N492" s="171">
        <v>0</v>
      </c>
      <c r="O492" s="171">
        <v>0</v>
      </c>
      <c r="P492" s="210">
        <v>0</v>
      </c>
      <c r="Q492" s="173">
        <v>0</v>
      </c>
      <c r="R492" s="173">
        <v>0</v>
      </c>
      <c r="S492" s="173">
        <v>0</v>
      </c>
      <c r="T492" s="173">
        <v>0</v>
      </c>
      <c r="U492" s="218">
        <v>0</v>
      </c>
    </row>
    <row r="493" spans="1:21" x14ac:dyDescent="0.25">
      <c r="A493" s="165">
        <v>43739</v>
      </c>
      <c r="B493" s="209">
        <v>26</v>
      </c>
      <c r="C493" s="171">
        <v>43</v>
      </c>
      <c r="D493" s="171">
        <v>22</v>
      </c>
      <c r="E493" s="171">
        <v>58</v>
      </c>
      <c r="F493" s="210">
        <v>57</v>
      </c>
      <c r="G493" s="171">
        <v>26</v>
      </c>
      <c r="H493" s="171">
        <v>43</v>
      </c>
      <c r="I493" s="171">
        <v>22</v>
      </c>
      <c r="J493" s="171">
        <v>58</v>
      </c>
      <c r="K493" s="171">
        <v>57</v>
      </c>
      <c r="L493" s="209">
        <v>0</v>
      </c>
      <c r="M493" s="171">
        <v>0</v>
      </c>
      <c r="N493" s="171">
        <v>0</v>
      </c>
      <c r="O493" s="171">
        <v>0</v>
      </c>
      <c r="P493" s="210">
        <v>0</v>
      </c>
      <c r="Q493" s="173">
        <v>0</v>
      </c>
      <c r="R493" s="173">
        <v>0</v>
      </c>
      <c r="S493" s="173">
        <v>0</v>
      </c>
      <c r="T493" s="173">
        <v>0</v>
      </c>
      <c r="U493" s="218">
        <v>0</v>
      </c>
    </row>
    <row r="494" spans="1:21" x14ac:dyDescent="0.25">
      <c r="A494" s="165">
        <v>43770</v>
      </c>
      <c r="B494" s="209">
        <v>19</v>
      </c>
      <c r="C494" s="171">
        <v>49</v>
      </c>
      <c r="D494" s="171">
        <v>16</v>
      </c>
      <c r="E494" s="171">
        <v>68</v>
      </c>
      <c r="F494" s="210">
        <v>40</v>
      </c>
      <c r="G494" s="171">
        <v>19</v>
      </c>
      <c r="H494" s="171">
        <v>49</v>
      </c>
      <c r="I494" s="171">
        <v>16</v>
      </c>
      <c r="J494" s="171">
        <v>68</v>
      </c>
      <c r="K494" s="171">
        <v>40</v>
      </c>
      <c r="L494" s="209">
        <v>0</v>
      </c>
      <c r="M494" s="171">
        <v>0</v>
      </c>
      <c r="N494" s="171">
        <v>0</v>
      </c>
      <c r="O494" s="171">
        <v>0</v>
      </c>
      <c r="P494" s="210">
        <v>0</v>
      </c>
      <c r="Q494" s="173">
        <v>0</v>
      </c>
      <c r="R494" s="173">
        <v>0</v>
      </c>
      <c r="S494" s="173">
        <v>0</v>
      </c>
      <c r="T494" s="173">
        <v>0</v>
      </c>
      <c r="U494" s="218">
        <v>0</v>
      </c>
    </row>
    <row r="495" spans="1:21" x14ac:dyDescent="0.25">
      <c r="A495" s="165">
        <v>43800</v>
      </c>
      <c r="B495" s="209">
        <v>28</v>
      </c>
      <c r="C495" s="171">
        <v>41</v>
      </c>
      <c r="D495" s="171">
        <v>7</v>
      </c>
      <c r="E495" s="171">
        <v>62</v>
      </c>
      <c r="F495" s="210">
        <v>40</v>
      </c>
      <c r="G495" s="171">
        <v>28</v>
      </c>
      <c r="H495" s="171">
        <v>41</v>
      </c>
      <c r="I495" s="171">
        <v>7</v>
      </c>
      <c r="J495" s="171">
        <v>62</v>
      </c>
      <c r="K495" s="171">
        <v>40</v>
      </c>
      <c r="L495" s="209">
        <v>0</v>
      </c>
      <c r="M495" s="171">
        <v>0</v>
      </c>
      <c r="N495" s="171">
        <v>0</v>
      </c>
      <c r="O495" s="171">
        <v>0</v>
      </c>
      <c r="P495" s="210">
        <v>0</v>
      </c>
      <c r="Q495" s="173">
        <v>0</v>
      </c>
      <c r="R495" s="173">
        <v>0</v>
      </c>
      <c r="S495" s="173">
        <v>0</v>
      </c>
      <c r="T495" s="173">
        <v>0</v>
      </c>
      <c r="U495" s="218">
        <v>0</v>
      </c>
    </row>
    <row r="496" spans="1:21" x14ac:dyDescent="0.25">
      <c r="A496" s="165">
        <v>43831</v>
      </c>
      <c r="B496" s="209">
        <v>34</v>
      </c>
      <c r="C496" s="171">
        <v>31</v>
      </c>
      <c r="D496" s="171">
        <v>20</v>
      </c>
      <c r="E496" s="171">
        <v>69</v>
      </c>
      <c r="F496" s="210">
        <v>51</v>
      </c>
      <c r="G496" s="171">
        <v>33</v>
      </c>
      <c r="H496" s="171">
        <v>38</v>
      </c>
      <c r="I496" s="171">
        <v>18</v>
      </c>
      <c r="J496" s="171">
        <v>65</v>
      </c>
      <c r="K496" s="171">
        <v>63</v>
      </c>
      <c r="L496" s="209">
        <v>1</v>
      </c>
      <c r="M496" s="171">
        <v>-7</v>
      </c>
      <c r="N496" s="171">
        <v>2</v>
      </c>
      <c r="O496" s="171">
        <v>4</v>
      </c>
      <c r="P496" s="210">
        <v>-12</v>
      </c>
      <c r="Q496" s="173">
        <v>3.03030303030303E-2</v>
      </c>
      <c r="R496" s="173">
        <v>-0.18421052631578899</v>
      </c>
      <c r="S496" s="173">
        <v>0.11111111111111099</v>
      </c>
      <c r="T496" s="173">
        <v>6.15384615384615E-2</v>
      </c>
      <c r="U496" s="218">
        <v>-0.19047619047618999</v>
      </c>
    </row>
    <row r="497" spans="1:21" x14ac:dyDescent="0.25">
      <c r="A497" s="165">
        <v>43862</v>
      </c>
      <c r="B497" s="209">
        <v>18</v>
      </c>
      <c r="C497" s="171">
        <v>39</v>
      </c>
      <c r="D497" s="171">
        <v>13</v>
      </c>
      <c r="E497" s="171">
        <v>47</v>
      </c>
      <c r="F497" s="210">
        <v>64</v>
      </c>
      <c r="G497" s="171">
        <v>25</v>
      </c>
      <c r="H497" s="171">
        <v>29</v>
      </c>
      <c r="I497" s="171">
        <v>16</v>
      </c>
      <c r="J497" s="171">
        <v>64</v>
      </c>
      <c r="K497" s="171">
        <v>43</v>
      </c>
      <c r="L497" s="209">
        <v>-7</v>
      </c>
      <c r="M497" s="171">
        <v>10</v>
      </c>
      <c r="N497" s="171">
        <v>-3</v>
      </c>
      <c r="O497" s="171">
        <v>-17</v>
      </c>
      <c r="P497" s="210">
        <v>21</v>
      </c>
      <c r="Q497" s="173">
        <v>-0.28000000000000003</v>
      </c>
      <c r="R497" s="173">
        <v>0.34482758620689702</v>
      </c>
      <c r="S497" s="173">
        <v>-0.1875</v>
      </c>
      <c r="T497" s="173">
        <v>-0.265625</v>
      </c>
      <c r="U497" s="218">
        <v>0.48837209302325602</v>
      </c>
    </row>
    <row r="498" spans="1:21" x14ac:dyDescent="0.25">
      <c r="A498" s="165">
        <v>43891</v>
      </c>
      <c r="B498" s="209">
        <v>21</v>
      </c>
      <c r="C498" s="171">
        <v>38</v>
      </c>
      <c r="D498" s="171">
        <v>12</v>
      </c>
      <c r="E498" s="171">
        <v>57</v>
      </c>
      <c r="F498" s="210">
        <v>53</v>
      </c>
      <c r="G498" s="171">
        <v>32.476190476190503</v>
      </c>
      <c r="H498" s="171">
        <v>50.285714285714299</v>
      </c>
      <c r="I498" s="171">
        <v>30.380952380952401</v>
      </c>
      <c r="J498" s="171">
        <v>73.3333333333333</v>
      </c>
      <c r="K498" s="171">
        <v>46.095238095238102</v>
      </c>
      <c r="L498" s="209">
        <v>-11.476190476190499</v>
      </c>
      <c r="M498" s="171">
        <v>-12.285714285714301</v>
      </c>
      <c r="N498" s="171">
        <v>-18.380952380952401</v>
      </c>
      <c r="O498" s="171">
        <v>-16.3333333333333</v>
      </c>
      <c r="P498" s="210">
        <v>6.9047619047619104</v>
      </c>
      <c r="Q498" s="173">
        <v>-0.35337243401759499</v>
      </c>
      <c r="R498" s="173">
        <v>-0.24431818181818199</v>
      </c>
      <c r="S498" s="173">
        <v>-0.60501567398119105</v>
      </c>
      <c r="T498" s="173">
        <v>-0.222727272727273</v>
      </c>
      <c r="U498" s="218">
        <v>0.14979338842975201</v>
      </c>
    </row>
    <row r="499" spans="1:21" x14ac:dyDescent="0.25">
      <c r="A499" s="165">
        <v>43922</v>
      </c>
      <c r="B499" s="209">
        <v>18</v>
      </c>
      <c r="C499" s="171">
        <v>35</v>
      </c>
      <c r="D499" s="171">
        <v>19</v>
      </c>
      <c r="E499" s="171">
        <v>98</v>
      </c>
      <c r="F499" s="210">
        <v>38</v>
      </c>
      <c r="G499" s="171">
        <v>25</v>
      </c>
      <c r="H499" s="171">
        <v>34</v>
      </c>
      <c r="I499" s="171">
        <v>22</v>
      </c>
      <c r="J499" s="171">
        <v>91</v>
      </c>
      <c r="K499" s="171">
        <v>55</v>
      </c>
      <c r="L499" s="209">
        <v>-7</v>
      </c>
      <c r="M499" s="171">
        <v>1</v>
      </c>
      <c r="N499" s="171">
        <v>-3</v>
      </c>
      <c r="O499" s="171">
        <v>7</v>
      </c>
      <c r="P499" s="210">
        <v>-17</v>
      </c>
      <c r="Q499" s="173">
        <v>-0.28000000000000003</v>
      </c>
      <c r="R499" s="173">
        <v>2.9411764705882401E-2</v>
      </c>
      <c r="S499" s="173">
        <v>-0.13636363636363599</v>
      </c>
      <c r="T499" s="173">
        <v>7.69230769230769E-2</v>
      </c>
      <c r="U499" s="218">
        <v>-0.30909090909090903</v>
      </c>
    </row>
    <row r="500" spans="1:21" x14ac:dyDescent="0.25">
      <c r="A500" s="165">
        <v>43952</v>
      </c>
      <c r="B500" s="209">
        <v>13</v>
      </c>
      <c r="C500" s="171">
        <v>23</v>
      </c>
      <c r="D500" s="171">
        <v>18</v>
      </c>
      <c r="E500" s="171">
        <v>50</v>
      </c>
      <c r="F500" s="210">
        <v>42</v>
      </c>
      <c r="G500" s="171">
        <v>25.3333333333333</v>
      </c>
      <c r="H500" s="171">
        <v>33.476190476190503</v>
      </c>
      <c r="I500" s="171">
        <v>17.1904761904762</v>
      </c>
      <c r="J500" s="171">
        <v>85.952380952380906</v>
      </c>
      <c r="K500" s="171">
        <v>48.857142857142897</v>
      </c>
      <c r="L500" s="209">
        <v>-12.3333333333333</v>
      </c>
      <c r="M500" s="171">
        <v>-10.476190476190499</v>
      </c>
      <c r="N500" s="171">
        <v>0.80952380952380998</v>
      </c>
      <c r="O500" s="171">
        <v>-35.952380952380899</v>
      </c>
      <c r="P500" s="210">
        <v>-6.8571428571428497</v>
      </c>
      <c r="Q500" s="173">
        <v>-0.48684210526315802</v>
      </c>
      <c r="R500" s="173">
        <v>-0.31294452347083901</v>
      </c>
      <c r="S500" s="173">
        <v>4.7091412742382301E-2</v>
      </c>
      <c r="T500" s="173">
        <v>-0.41828254847645402</v>
      </c>
      <c r="U500" s="218">
        <v>-0.140350877192982</v>
      </c>
    </row>
    <row r="501" spans="1:21" x14ac:dyDescent="0.25">
      <c r="A501" s="165">
        <v>43983</v>
      </c>
      <c r="B501" s="209">
        <v>22</v>
      </c>
      <c r="C501" s="171">
        <v>18</v>
      </c>
      <c r="D501" s="171">
        <v>12</v>
      </c>
      <c r="E501" s="171">
        <v>23</v>
      </c>
      <c r="F501" s="210">
        <v>47</v>
      </c>
      <c r="G501" s="171">
        <v>20.9</v>
      </c>
      <c r="H501" s="171">
        <v>38.5</v>
      </c>
      <c r="I501" s="171">
        <v>15.4</v>
      </c>
      <c r="J501" s="171">
        <v>74.8</v>
      </c>
      <c r="K501" s="171">
        <v>67.099999999999994</v>
      </c>
      <c r="L501" s="209">
        <v>1.1000000000000001</v>
      </c>
      <c r="M501" s="171">
        <v>-20.5</v>
      </c>
      <c r="N501" s="171">
        <v>-3.4</v>
      </c>
      <c r="O501" s="171">
        <v>-51.8</v>
      </c>
      <c r="P501" s="210">
        <v>-20.100000000000001</v>
      </c>
      <c r="Q501" s="173">
        <v>5.26315789473683E-2</v>
      </c>
      <c r="R501" s="173">
        <v>-0.53246753246753198</v>
      </c>
      <c r="S501" s="173">
        <v>-0.22077922077922099</v>
      </c>
      <c r="T501" s="173">
        <v>-0.69251336898395699</v>
      </c>
      <c r="U501" s="218">
        <v>-0.29955290611028301</v>
      </c>
    </row>
    <row r="502" spans="1:21" x14ac:dyDescent="0.25">
      <c r="A502" s="165">
        <v>44013</v>
      </c>
      <c r="B502" s="209">
        <v>25</v>
      </c>
      <c r="C502" s="171">
        <v>23</v>
      </c>
      <c r="D502" s="171">
        <v>19</v>
      </c>
      <c r="E502" s="171">
        <v>43</v>
      </c>
      <c r="F502" s="210">
        <v>57</v>
      </c>
      <c r="G502" s="171">
        <v>32</v>
      </c>
      <c r="H502" s="171">
        <v>37</v>
      </c>
      <c r="I502" s="171">
        <v>19</v>
      </c>
      <c r="J502" s="171">
        <v>71</v>
      </c>
      <c r="K502" s="171">
        <v>44</v>
      </c>
      <c r="L502" s="209">
        <v>-7</v>
      </c>
      <c r="M502" s="171">
        <v>-14</v>
      </c>
      <c r="N502" s="171">
        <v>0</v>
      </c>
      <c r="O502" s="171">
        <v>-28</v>
      </c>
      <c r="P502" s="210">
        <v>13</v>
      </c>
      <c r="Q502" s="173">
        <v>-0.21875</v>
      </c>
      <c r="R502" s="173">
        <v>-0.37837837837837801</v>
      </c>
      <c r="S502" s="173">
        <v>0</v>
      </c>
      <c r="T502" s="173">
        <v>-0.39436619718309901</v>
      </c>
      <c r="U502" s="218">
        <v>0.29545454545454503</v>
      </c>
    </row>
    <row r="503" spans="1:21" x14ac:dyDescent="0.25">
      <c r="A503" s="165">
        <v>44044</v>
      </c>
      <c r="B503" s="209">
        <v>22</v>
      </c>
      <c r="C503" s="171">
        <v>28</v>
      </c>
      <c r="D503" s="171">
        <v>9</v>
      </c>
      <c r="E503" s="171">
        <v>30</v>
      </c>
      <c r="F503" s="210">
        <v>55</v>
      </c>
      <c r="G503" s="171">
        <v>17.1428571428571</v>
      </c>
      <c r="H503" s="171">
        <v>44.761904761904802</v>
      </c>
      <c r="I503" s="171">
        <v>16.1904761904762</v>
      </c>
      <c r="J503" s="171">
        <v>69.523809523809504</v>
      </c>
      <c r="K503" s="171">
        <v>40</v>
      </c>
      <c r="L503" s="209">
        <v>4.8571428571428603</v>
      </c>
      <c r="M503" s="171">
        <v>-16.761904761904798</v>
      </c>
      <c r="N503" s="171">
        <v>-7.1904761904761898</v>
      </c>
      <c r="O503" s="171">
        <v>-39.523809523809497</v>
      </c>
      <c r="P503" s="210">
        <v>15</v>
      </c>
      <c r="Q503" s="173">
        <v>0.28333333333333299</v>
      </c>
      <c r="R503" s="173">
        <v>-0.37446808510638302</v>
      </c>
      <c r="S503" s="173">
        <v>-0.44411764705882401</v>
      </c>
      <c r="T503" s="173">
        <v>-0.568493150684931</v>
      </c>
      <c r="U503" s="218">
        <v>0.375</v>
      </c>
    </row>
    <row r="504" spans="1:21" x14ac:dyDescent="0.25">
      <c r="A504" s="165">
        <v>44075</v>
      </c>
      <c r="B504" s="209">
        <v>16</v>
      </c>
      <c r="C504" s="171">
        <v>36</v>
      </c>
      <c r="D504" s="171">
        <v>25</v>
      </c>
      <c r="E504" s="171">
        <v>67</v>
      </c>
      <c r="F504" s="210">
        <v>42</v>
      </c>
      <c r="G504" s="171">
        <v>25.1428571428571</v>
      </c>
      <c r="H504" s="171">
        <v>39.809523809523803</v>
      </c>
      <c r="I504" s="171">
        <v>16.761904761904798</v>
      </c>
      <c r="J504" s="171">
        <v>71.238095238095198</v>
      </c>
      <c r="K504" s="171">
        <v>63.904761904761898</v>
      </c>
      <c r="L504" s="209">
        <v>-9.1428571428571495</v>
      </c>
      <c r="M504" s="171">
        <v>-3.8095238095238102</v>
      </c>
      <c r="N504" s="171">
        <v>8.2380952380952408</v>
      </c>
      <c r="O504" s="171">
        <v>-4.2380952380952399</v>
      </c>
      <c r="P504" s="210">
        <v>-21.904761904761902</v>
      </c>
      <c r="Q504" s="173">
        <v>-0.36363636363636398</v>
      </c>
      <c r="R504" s="173">
        <v>-9.5693779904306206E-2</v>
      </c>
      <c r="S504" s="173">
        <v>0.49147727272727298</v>
      </c>
      <c r="T504" s="173">
        <v>-5.9491978609625698E-2</v>
      </c>
      <c r="U504" s="218">
        <v>-0.34277198211624399</v>
      </c>
    </row>
    <row r="505" spans="1:21" x14ac:dyDescent="0.25">
      <c r="A505" s="165">
        <v>44105</v>
      </c>
      <c r="B505" s="209">
        <v>19</v>
      </c>
      <c r="C505" s="171">
        <v>29</v>
      </c>
      <c r="D505" s="171">
        <v>17</v>
      </c>
      <c r="E505" s="171">
        <v>59</v>
      </c>
      <c r="F505" s="210">
        <v>53</v>
      </c>
      <c r="G505" s="171">
        <v>24.869565217391301</v>
      </c>
      <c r="H505" s="171">
        <v>41.130434782608702</v>
      </c>
      <c r="I505" s="171">
        <v>21.043478260869598</v>
      </c>
      <c r="J505" s="171">
        <v>55.478260869565197</v>
      </c>
      <c r="K505" s="171">
        <v>54.521739130434803</v>
      </c>
      <c r="L505" s="209">
        <v>-5.8695652173913002</v>
      </c>
      <c r="M505" s="171">
        <v>-12.130434782608701</v>
      </c>
      <c r="N505" s="171">
        <v>-4.0434782608695699</v>
      </c>
      <c r="O505" s="171">
        <v>3.52173913043478</v>
      </c>
      <c r="P505" s="210">
        <v>-1.52173913043478</v>
      </c>
      <c r="Q505" s="173">
        <v>-0.23601398601398599</v>
      </c>
      <c r="R505" s="173">
        <v>-0.29492600422832999</v>
      </c>
      <c r="S505" s="173">
        <v>-0.19214876033057901</v>
      </c>
      <c r="T505" s="173">
        <v>6.3479623824451395E-2</v>
      </c>
      <c r="U505" s="218">
        <v>-2.7910685805422601E-2</v>
      </c>
    </row>
    <row r="506" spans="1:21" x14ac:dyDescent="0.25">
      <c r="A506" s="165">
        <v>44136</v>
      </c>
      <c r="B506" s="209">
        <v>23</v>
      </c>
      <c r="C506" s="171">
        <v>30</v>
      </c>
      <c r="D506" s="171">
        <v>22</v>
      </c>
      <c r="E506" s="171">
        <v>68</v>
      </c>
      <c r="F506" s="210">
        <v>60</v>
      </c>
      <c r="G506" s="171">
        <v>19</v>
      </c>
      <c r="H506" s="171">
        <v>49</v>
      </c>
      <c r="I506" s="171">
        <v>16</v>
      </c>
      <c r="J506" s="171">
        <v>68</v>
      </c>
      <c r="K506" s="171">
        <v>40</v>
      </c>
      <c r="L506" s="209">
        <v>4</v>
      </c>
      <c r="M506" s="171">
        <v>-19</v>
      </c>
      <c r="N506" s="171">
        <v>6</v>
      </c>
      <c r="O506" s="171">
        <v>0</v>
      </c>
      <c r="P506" s="210">
        <v>20</v>
      </c>
      <c r="Q506" s="173">
        <v>0.21052631578947401</v>
      </c>
      <c r="R506" s="173">
        <v>-0.38775510204081598</v>
      </c>
      <c r="S506" s="173">
        <v>0.375</v>
      </c>
      <c r="T506" s="173">
        <v>0</v>
      </c>
      <c r="U506" s="218">
        <v>0.5</v>
      </c>
    </row>
    <row r="507" spans="1:21" x14ac:dyDescent="0.25">
      <c r="A507" s="165">
        <v>44166</v>
      </c>
      <c r="B507" s="209">
        <v>25</v>
      </c>
      <c r="C507" s="171">
        <v>34</v>
      </c>
      <c r="D507" s="171">
        <v>21</v>
      </c>
      <c r="E507" s="171">
        <v>76</v>
      </c>
      <c r="F507" s="210">
        <v>60</v>
      </c>
      <c r="G507" s="171">
        <v>29.4</v>
      </c>
      <c r="H507" s="171">
        <v>43.05</v>
      </c>
      <c r="I507" s="171">
        <v>7.35</v>
      </c>
      <c r="J507" s="171">
        <v>65.099999999999994</v>
      </c>
      <c r="K507" s="171">
        <v>42</v>
      </c>
      <c r="L507" s="209">
        <v>-4.4000000000000004</v>
      </c>
      <c r="M507" s="171">
        <v>-9.0500000000000007</v>
      </c>
      <c r="N507" s="171">
        <v>13.65</v>
      </c>
      <c r="O507" s="171">
        <v>10.9</v>
      </c>
      <c r="P507" s="210">
        <v>18</v>
      </c>
      <c r="Q507" s="173">
        <v>-0.14965986394557801</v>
      </c>
      <c r="R507" s="173">
        <v>-0.210220673635308</v>
      </c>
      <c r="S507" s="173">
        <v>1.8571428571428601</v>
      </c>
      <c r="T507" s="173">
        <v>0.16743471582181199</v>
      </c>
      <c r="U507" s="218">
        <v>0.42857142857142899</v>
      </c>
    </row>
    <row r="508" spans="1:21" x14ac:dyDescent="0.25">
      <c r="A508" s="165">
        <v>44197</v>
      </c>
      <c r="B508" s="209">
        <v>24</v>
      </c>
      <c r="C508" s="171">
        <v>25</v>
      </c>
      <c r="D508" s="171">
        <v>22</v>
      </c>
      <c r="E508" s="171">
        <v>62</v>
      </c>
      <c r="F508" s="210">
        <v>54</v>
      </c>
      <c r="G508" s="171">
        <v>30</v>
      </c>
      <c r="H508" s="171">
        <v>34.545454545454497</v>
      </c>
      <c r="I508" s="171">
        <v>16.363636363636399</v>
      </c>
      <c r="J508" s="171">
        <v>59.090909090909101</v>
      </c>
      <c r="K508" s="171">
        <v>57.272727272727302</v>
      </c>
      <c r="L508" s="209">
        <v>-6</v>
      </c>
      <c r="M508" s="171">
        <v>-9.5454545454545503</v>
      </c>
      <c r="N508" s="171">
        <v>5.6363636363636402</v>
      </c>
      <c r="O508" s="171">
        <v>2.9090909090909101</v>
      </c>
      <c r="P508" s="210">
        <v>-3.2727272727272698</v>
      </c>
      <c r="Q508" s="173">
        <v>-0.2</v>
      </c>
      <c r="R508" s="173">
        <v>-0.27631578947368401</v>
      </c>
      <c r="S508" s="173">
        <v>0.344444444444444</v>
      </c>
      <c r="T508" s="173">
        <v>4.92307692307693E-2</v>
      </c>
      <c r="U508" s="218">
        <v>-5.7142857142857197E-2</v>
      </c>
    </row>
    <row r="509" spans="1:21" x14ac:dyDescent="0.25">
      <c r="A509" s="165">
        <v>44228</v>
      </c>
      <c r="B509" s="209">
        <v>20</v>
      </c>
      <c r="C509" s="171">
        <v>31</v>
      </c>
      <c r="D509" s="171">
        <v>17</v>
      </c>
      <c r="E509" s="171">
        <v>87</v>
      </c>
      <c r="F509" s="210">
        <v>44</v>
      </c>
      <c r="G509" s="171">
        <v>25</v>
      </c>
      <c r="H509" s="171">
        <v>29</v>
      </c>
      <c r="I509" s="171">
        <v>16</v>
      </c>
      <c r="J509" s="171">
        <v>64</v>
      </c>
      <c r="K509" s="171">
        <v>43</v>
      </c>
      <c r="L509" s="209">
        <v>-5</v>
      </c>
      <c r="M509" s="171">
        <v>2</v>
      </c>
      <c r="N509" s="171">
        <v>1</v>
      </c>
      <c r="O509" s="171">
        <v>23</v>
      </c>
      <c r="P509" s="210">
        <v>1</v>
      </c>
      <c r="Q509" s="173">
        <v>-0.2</v>
      </c>
      <c r="R509" s="173">
        <v>6.8965517241379296E-2</v>
      </c>
      <c r="S509" s="173">
        <v>6.25E-2</v>
      </c>
      <c r="T509" s="173">
        <v>0.359375</v>
      </c>
      <c r="U509" s="218">
        <v>2.32558139534884E-2</v>
      </c>
    </row>
    <row r="510" spans="1:21" x14ac:dyDescent="0.25">
      <c r="A510" s="165">
        <v>44256</v>
      </c>
      <c r="B510" s="209">
        <v>33</v>
      </c>
      <c r="C510" s="171">
        <v>32</v>
      </c>
      <c r="D510" s="171">
        <v>19</v>
      </c>
      <c r="E510" s="171">
        <v>83</v>
      </c>
      <c r="F510" s="210">
        <v>46</v>
      </c>
      <c r="G510" s="171">
        <v>33.952380952380999</v>
      </c>
      <c r="H510" s="171">
        <v>52.571428571428598</v>
      </c>
      <c r="I510" s="171">
        <v>31.761904761904798</v>
      </c>
      <c r="J510" s="171">
        <v>76.6666666666667</v>
      </c>
      <c r="K510" s="171">
        <v>48.190476190476197</v>
      </c>
      <c r="L510" s="209">
        <v>-0.95238095238095599</v>
      </c>
      <c r="M510" s="171">
        <v>-20.571428571428601</v>
      </c>
      <c r="N510" s="171">
        <v>-12.7619047619048</v>
      </c>
      <c r="O510" s="171">
        <v>6.3333333333333304</v>
      </c>
      <c r="P510" s="210">
        <v>-2.1904761904762</v>
      </c>
      <c r="Q510" s="173">
        <v>-2.8050490883590601E-2</v>
      </c>
      <c r="R510" s="173">
        <v>-0.39130434782608697</v>
      </c>
      <c r="S510" s="173">
        <v>-0.40179910044977502</v>
      </c>
      <c r="T510" s="173">
        <v>8.2608695652173894E-2</v>
      </c>
      <c r="U510" s="218">
        <v>-4.5454545454545602E-2</v>
      </c>
    </row>
    <row r="511" spans="1:21" x14ac:dyDescent="0.25">
      <c r="A511" s="3" t="s">
        <v>147</v>
      </c>
      <c r="B511" s="209"/>
      <c r="C511" s="171"/>
      <c r="D511" s="171"/>
      <c r="E511" s="171"/>
      <c r="F511" s="210"/>
      <c r="G511" s="171"/>
      <c r="H511" s="171"/>
      <c r="I511" s="171"/>
      <c r="J511" s="171"/>
      <c r="K511" s="171"/>
      <c r="L511" s="209"/>
      <c r="M511" s="171"/>
      <c r="N511" s="171"/>
      <c r="O511" s="171"/>
      <c r="P511" s="210"/>
      <c r="Q511" s="173"/>
      <c r="R511" s="173"/>
      <c r="S511" s="173"/>
      <c r="T511" s="173"/>
      <c r="U511" s="218"/>
    </row>
    <row r="512" spans="1:21" x14ac:dyDescent="0.25">
      <c r="A512" s="165">
        <v>43466</v>
      </c>
      <c r="B512" s="209">
        <v>27</v>
      </c>
      <c r="C512" s="171">
        <v>36</v>
      </c>
      <c r="D512" s="171">
        <v>24</v>
      </c>
      <c r="E512" s="171"/>
      <c r="F512" s="210">
        <v>65</v>
      </c>
      <c r="G512" s="171">
        <v>27</v>
      </c>
      <c r="H512" s="171">
        <v>36</v>
      </c>
      <c r="I512" s="171">
        <v>24</v>
      </c>
      <c r="J512" s="171"/>
      <c r="K512" s="171">
        <v>65</v>
      </c>
      <c r="L512" s="209">
        <v>0</v>
      </c>
      <c r="M512" s="171">
        <v>0</v>
      </c>
      <c r="N512" s="171">
        <v>0</v>
      </c>
      <c r="O512" s="171"/>
      <c r="P512" s="210">
        <v>0</v>
      </c>
      <c r="Q512" s="173">
        <v>0</v>
      </c>
      <c r="R512" s="173">
        <v>0</v>
      </c>
      <c r="S512" s="173">
        <v>0</v>
      </c>
      <c r="T512" s="173"/>
      <c r="U512" s="218">
        <v>0</v>
      </c>
    </row>
    <row r="513" spans="1:21" x14ac:dyDescent="0.25">
      <c r="A513" s="165">
        <v>43497</v>
      </c>
      <c r="B513" s="209">
        <v>27</v>
      </c>
      <c r="C513" s="171">
        <v>30</v>
      </c>
      <c r="D513" s="171">
        <v>21</v>
      </c>
      <c r="E513" s="171"/>
      <c r="F513" s="210">
        <v>70</v>
      </c>
      <c r="G513" s="171">
        <v>27</v>
      </c>
      <c r="H513" s="171">
        <v>30</v>
      </c>
      <c r="I513" s="171">
        <v>21</v>
      </c>
      <c r="J513" s="171"/>
      <c r="K513" s="171">
        <v>70</v>
      </c>
      <c r="L513" s="209">
        <v>0</v>
      </c>
      <c r="M513" s="171">
        <v>0</v>
      </c>
      <c r="N513" s="171">
        <v>0</v>
      </c>
      <c r="O513" s="171"/>
      <c r="P513" s="210">
        <v>0</v>
      </c>
      <c r="Q513" s="173">
        <v>0</v>
      </c>
      <c r="R513" s="173">
        <v>0</v>
      </c>
      <c r="S513" s="173">
        <v>0</v>
      </c>
      <c r="T513" s="173"/>
      <c r="U513" s="218">
        <v>0</v>
      </c>
    </row>
    <row r="514" spans="1:21" x14ac:dyDescent="0.25">
      <c r="A514" s="165">
        <v>43525</v>
      </c>
      <c r="B514" s="209">
        <v>27</v>
      </c>
      <c r="C514" s="171">
        <v>35</v>
      </c>
      <c r="D514" s="171">
        <v>16</v>
      </c>
      <c r="E514" s="171"/>
      <c r="F514" s="210">
        <v>61</v>
      </c>
      <c r="G514" s="171">
        <v>27</v>
      </c>
      <c r="H514" s="171">
        <v>35</v>
      </c>
      <c r="I514" s="171">
        <v>16</v>
      </c>
      <c r="J514" s="171"/>
      <c r="K514" s="171">
        <v>61</v>
      </c>
      <c r="L514" s="209">
        <v>0</v>
      </c>
      <c r="M514" s="171">
        <v>0</v>
      </c>
      <c r="N514" s="171">
        <v>0</v>
      </c>
      <c r="O514" s="171"/>
      <c r="P514" s="210">
        <v>0</v>
      </c>
      <c r="Q514" s="173">
        <v>0</v>
      </c>
      <c r="R514" s="173">
        <v>0</v>
      </c>
      <c r="S514" s="173">
        <v>0</v>
      </c>
      <c r="T514" s="173"/>
      <c r="U514" s="218">
        <v>0</v>
      </c>
    </row>
    <row r="515" spans="1:21" x14ac:dyDescent="0.25">
      <c r="A515" s="165">
        <v>43556</v>
      </c>
      <c r="B515" s="209">
        <v>25</v>
      </c>
      <c r="C515" s="171">
        <v>33</v>
      </c>
      <c r="D515" s="171">
        <v>19</v>
      </c>
      <c r="E515" s="171"/>
      <c r="F515" s="210">
        <v>53</v>
      </c>
      <c r="G515" s="171">
        <v>25</v>
      </c>
      <c r="H515" s="171">
        <v>33</v>
      </c>
      <c r="I515" s="171">
        <v>19</v>
      </c>
      <c r="J515" s="171"/>
      <c r="K515" s="171">
        <v>53</v>
      </c>
      <c r="L515" s="209">
        <v>0</v>
      </c>
      <c r="M515" s="171">
        <v>0</v>
      </c>
      <c r="N515" s="171">
        <v>0</v>
      </c>
      <c r="O515" s="171"/>
      <c r="P515" s="210">
        <v>0</v>
      </c>
      <c r="Q515" s="173">
        <v>0</v>
      </c>
      <c r="R515" s="173">
        <v>0</v>
      </c>
      <c r="S515" s="173">
        <v>0</v>
      </c>
      <c r="T515" s="173"/>
      <c r="U515" s="218">
        <v>0</v>
      </c>
    </row>
    <row r="516" spans="1:21" x14ac:dyDescent="0.25">
      <c r="A516" s="165">
        <v>43586</v>
      </c>
      <c r="B516" s="209">
        <v>30</v>
      </c>
      <c r="C516" s="171">
        <v>35</v>
      </c>
      <c r="D516" s="171">
        <v>26</v>
      </c>
      <c r="E516" s="171"/>
      <c r="F516" s="210">
        <v>65</v>
      </c>
      <c r="G516" s="171">
        <v>30</v>
      </c>
      <c r="H516" s="171">
        <v>35</v>
      </c>
      <c r="I516" s="171">
        <v>26</v>
      </c>
      <c r="J516" s="171"/>
      <c r="K516" s="171">
        <v>65</v>
      </c>
      <c r="L516" s="209">
        <v>0</v>
      </c>
      <c r="M516" s="171">
        <v>0</v>
      </c>
      <c r="N516" s="171">
        <v>0</v>
      </c>
      <c r="O516" s="171"/>
      <c r="P516" s="210">
        <v>0</v>
      </c>
      <c r="Q516" s="173">
        <v>0</v>
      </c>
      <c r="R516" s="173">
        <v>0</v>
      </c>
      <c r="S516" s="173">
        <v>0</v>
      </c>
      <c r="T516" s="173"/>
      <c r="U516" s="218">
        <v>0</v>
      </c>
    </row>
    <row r="517" spans="1:21" x14ac:dyDescent="0.25">
      <c r="A517" s="165">
        <v>43617</v>
      </c>
      <c r="B517" s="209">
        <v>26</v>
      </c>
      <c r="C517" s="171">
        <v>29</v>
      </c>
      <c r="D517" s="171">
        <v>24</v>
      </c>
      <c r="E517" s="171"/>
      <c r="F517" s="210">
        <v>54</v>
      </c>
      <c r="G517" s="171">
        <v>26</v>
      </c>
      <c r="H517" s="171">
        <v>29</v>
      </c>
      <c r="I517" s="171">
        <v>24</v>
      </c>
      <c r="J517" s="171"/>
      <c r="K517" s="171">
        <v>54</v>
      </c>
      <c r="L517" s="209">
        <v>0</v>
      </c>
      <c r="M517" s="171">
        <v>0</v>
      </c>
      <c r="N517" s="171">
        <v>0</v>
      </c>
      <c r="O517" s="171"/>
      <c r="P517" s="210">
        <v>0</v>
      </c>
      <c r="Q517" s="173">
        <v>0</v>
      </c>
      <c r="R517" s="173">
        <v>0</v>
      </c>
      <c r="S517" s="173">
        <v>0</v>
      </c>
      <c r="T517" s="173"/>
      <c r="U517" s="218">
        <v>0</v>
      </c>
    </row>
    <row r="518" spans="1:21" x14ac:dyDescent="0.25">
      <c r="A518" s="165">
        <v>43647</v>
      </c>
      <c r="B518" s="209">
        <v>26</v>
      </c>
      <c r="C518" s="171">
        <v>30</v>
      </c>
      <c r="D518" s="171">
        <v>24</v>
      </c>
      <c r="E518" s="171"/>
      <c r="F518" s="210">
        <v>77</v>
      </c>
      <c r="G518" s="171">
        <v>26</v>
      </c>
      <c r="H518" s="171">
        <v>30</v>
      </c>
      <c r="I518" s="171">
        <v>24</v>
      </c>
      <c r="J518" s="171"/>
      <c r="K518" s="171">
        <v>77</v>
      </c>
      <c r="L518" s="209">
        <v>0</v>
      </c>
      <c r="M518" s="171">
        <v>0</v>
      </c>
      <c r="N518" s="171">
        <v>0</v>
      </c>
      <c r="O518" s="171"/>
      <c r="P518" s="210">
        <v>0</v>
      </c>
      <c r="Q518" s="173">
        <v>0</v>
      </c>
      <c r="R518" s="173">
        <v>0</v>
      </c>
      <c r="S518" s="173">
        <v>0</v>
      </c>
      <c r="T518" s="173"/>
      <c r="U518" s="218">
        <v>0</v>
      </c>
    </row>
    <row r="519" spans="1:21" x14ac:dyDescent="0.25">
      <c r="A519" s="165">
        <v>43678</v>
      </c>
      <c r="B519" s="209">
        <v>22</v>
      </c>
      <c r="C519" s="171">
        <v>30</v>
      </c>
      <c r="D519" s="171">
        <v>23</v>
      </c>
      <c r="E519" s="171"/>
      <c r="F519" s="210">
        <v>51</v>
      </c>
      <c r="G519" s="171">
        <v>22</v>
      </c>
      <c r="H519" s="171">
        <v>30</v>
      </c>
      <c r="I519" s="171">
        <v>23</v>
      </c>
      <c r="J519" s="171"/>
      <c r="K519" s="171">
        <v>51</v>
      </c>
      <c r="L519" s="209">
        <v>0</v>
      </c>
      <c r="M519" s="171">
        <v>0</v>
      </c>
      <c r="N519" s="171">
        <v>0</v>
      </c>
      <c r="O519" s="171"/>
      <c r="P519" s="210">
        <v>0</v>
      </c>
      <c r="Q519" s="173">
        <v>0</v>
      </c>
      <c r="R519" s="173">
        <v>0</v>
      </c>
      <c r="S519" s="173">
        <v>0</v>
      </c>
      <c r="T519" s="173"/>
      <c r="U519" s="218">
        <v>0</v>
      </c>
    </row>
    <row r="520" spans="1:21" x14ac:dyDescent="0.25">
      <c r="A520" s="165">
        <v>43709</v>
      </c>
      <c r="B520" s="209">
        <v>21</v>
      </c>
      <c r="C520" s="171">
        <v>24</v>
      </c>
      <c r="D520" s="171">
        <v>17</v>
      </c>
      <c r="E520" s="171"/>
      <c r="F520" s="210">
        <v>54</v>
      </c>
      <c r="G520" s="171">
        <v>21</v>
      </c>
      <c r="H520" s="171">
        <v>24</v>
      </c>
      <c r="I520" s="171">
        <v>17</v>
      </c>
      <c r="J520" s="171"/>
      <c r="K520" s="171">
        <v>54</v>
      </c>
      <c r="L520" s="209">
        <v>0</v>
      </c>
      <c r="M520" s="171">
        <v>0</v>
      </c>
      <c r="N520" s="171">
        <v>0</v>
      </c>
      <c r="O520" s="171"/>
      <c r="P520" s="210">
        <v>0</v>
      </c>
      <c r="Q520" s="173">
        <v>0</v>
      </c>
      <c r="R520" s="173">
        <v>0</v>
      </c>
      <c r="S520" s="173">
        <v>0</v>
      </c>
      <c r="T520" s="173"/>
      <c r="U520" s="218">
        <v>0</v>
      </c>
    </row>
    <row r="521" spans="1:21" x14ac:dyDescent="0.25">
      <c r="A521" s="165">
        <v>43739</v>
      </c>
      <c r="B521" s="209">
        <v>24</v>
      </c>
      <c r="C521" s="171">
        <v>38</v>
      </c>
      <c r="D521" s="171">
        <v>24</v>
      </c>
      <c r="E521" s="171"/>
      <c r="F521" s="210">
        <v>68</v>
      </c>
      <c r="G521" s="171">
        <v>24</v>
      </c>
      <c r="H521" s="171">
        <v>38</v>
      </c>
      <c r="I521" s="171">
        <v>24</v>
      </c>
      <c r="J521" s="171"/>
      <c r="K521" s="171">
        <v>68</v>
      </c>
      <c r="L521" s="209">
        <v>0</v>
      </c>
      <c r="M521" s="171">
        <v>0</v>
      </c>
      <c r="N521" s="171">
        <v>0</v>
      </c>
      <c r="O521" s="171"/>
      <c r="P521" s="210">
        <v>0</v>
      </c>
      <c r="Q521" s="173">
        <v>0</v>
      </c>
      <c r="R521" s="173">
        <v>0</v>
      </c>
      <c r="S521" s="173">
        <v>0</v>
      </c>
      <c r="T521" s="173"/>
      <c r="U521" s="218">
        <v>0</v>
      </c>
    </row>
    <row r="522" spans="1:21" x14ac:dyDescent="0.25">
      <c r="A522" s="165">
        <v>43770</v>
      </c>
      <c r="B522" s="209">
        <v>33</v>
      </c>
      <c r="C522" s="171">
        <v>31</v>
      </c>
      <c r="D522" s="171">
        <v>13</v>
      </c>
      <c r="E522" s="171"/>
      <c r="F522" s="210">
        <v>54</v>
      </c>
      <c r="G522" s="171">
        <v>33</v>
      </c>
      <c r="H522" s="171">
        <v>31</v>
      </c>
      <c r="I522" s="171">
        <v>13</v>
      </c>
      <c r="J522" s="171"/>
      <c r="K522" s="171">
        <v>54</v>
      </c>
      <c r="L522" s="209">
        <v>0</v>
      </c>
      <c r="M522" s="171">
        <v>0</v>
      </c>
      <c r="N522" s="171">
        <v>0</v>
      </c>
      <c r="O522" s="171"/>
      <c r="P522" s="210">
        <v>0</v>
      </c>
      <c r="Q522" s="173">
        <v>0</v>
      </c>
      <c r="R522" s="173">
        <v>0</v>
      </c>
      <c r="S522" s="173">
        <v>0</v>
      </c>
      <c r="T522" s="173"/>
      <c r="U522" s="218">
        <v>0</v>
      </c>
    </row>
    <row r="523" spans="1:21" x14ac:dyDescent="0.25">
      <c r="A523" s="165">
        <v>43800</v>
      </c>
      <c r="B523" s="209">
        <v>23</v>
      </c>
      <c r="C523" s="171">
        <v>34</v>
      </c>
      <c r="D523" s="171">
        <v>23</v>
      </c>
      <c r="E523" s="171"/>
      <c r="F523" s="210">
        <v>53</v>
      </c>
      <c r="G523" s="171">
        <v>23</v>
      </c>
      <c r="H523" s="171">
        <v>34</v>
      </c>
      <c r="I523" s="171">
        <v>23</v>
      </c>
      <c r="J523" s="171"/>
      <c r="K523" s="171">
        <v>53</v>
      </c>
      <c r="L523" s="209">
        <v>0</v>
      </c>
      <c r="M523" s="171">
        <v>0</v>
      </c>
      <c r="N523" s="171">
        <v>0</v>
      </c>
      <c r="O523" s="171"/>
      <c r="P523" s="210">
        <v>0</v>
      </c>
      <c r="Q523" s="173">
        <v>0</v>
      </c>
      <c r="R523" s="173">
        <v>0</v>
      </c>
      <c r="S523" s="173">
        <v>0</v>
      </c>
      <c r="T523" s="173"/>
      <c r="U523" s="218">
        <v>0</v>
      </c>
    </row>
    <row r="524" spans="1:21" x14ac:dyDescent="0.25">
      <c r="A524" s="165">
        <v>43831</v>
      </c>
      <c r="B524" s="209">
        <v>25</v>
      </c>
      <c r="C524" s="171">
        <v>24</v>
      </c>
      <c r="D524" s="171">
        <v>19</v>
      </c>
      <c r="E524" s="171"/>
      <c r="F524" s="210">
        <v>60</v>
      </c>
      <c r="G524" s="171">
        <v>27</v>
      </c>
      <c r="H524" s="171">
        <v>36</v>
      </c>
      <c r="I524" s="171">
        <v>24</v>
      </c>
      <c r="J524" s="171"/>
      <c r="K524" s="171">
        <v>65</v>
      </c>
      <c r="L524" s="209">
        <v>-2</v>
      </c>
      <c r="M524" s="171">
        <v>-12</v>
      </c>
      <c r="N524" s="171">
        <v>-5</v>
      </c>
      <c r="O524" s="171"/>
      <c r="P524" s="210">
        <v>-5</v>
      </c>
      <c r="Q524" s="173">
        <v>-7.4074074074074098E-2</v>
      </c>
      <c r="R524" s="173">
        <v>-0.33333333333333298</v>
      </c>
      <c r="S524" s="173">
        <v>-0.20833333333333301</v>
      </c>
      <c r="T524" s="173"/>
      <c r="U524" s="218">
        <v>-7.69230769230769E-2</v>
      </c>
    </row>
    <row r="525" spans="1:21" x14ac:dyDescent="0.25">
      <c r="A525" s="165">
        <v>43862</v>
      </c>
      <c r="B525" s="209">
        <v>25</v>
      </c>
      <c r="C525" s="171">
        <v>27</v>
      </c>
      <c r="D525" s="171">
        <v>17</v>
      </c>
      <c r="E525" s="171"/>
      <c r="F525" s="210">
        <v>72</v>
      </c>
      <c r="G525" s="171">
        <v>27</v>
      </c>
      <c r="H525" s="171">
        <v>30</v>
      </c>
      <c r="I525" s="171">
        <v>21</v>
      </c>
      <c r="J525" s="171"/>
      <c r="K525" s="171">
        <v>70</v>
      </c>
      <c r="L525" s="209">
        <v>-2</v>
      </c>
      <c r="M525" s="171">
        <v>-3</v>
      </c>
      <c r="N525" s="171">
        <v>-4</v>
      </c>
      <c r="O525" s="171"/>
      <c r="P525" s="210">
        <v>2</v>
      </c>
      <c r="Q525" s="173">
        <v>-7.4074074074074098E-2</v>
      </c>
      <c r="R525" s="173">
        <v>-0.1</v>
      </c>
      <c r="S525" s="173">
        <v>-0.19047619047618999</v>
      </c>
      <c r="T525" s="173"/>
      <c r="U525" s="218">
        <v>2.8571428571428598E-2</v>
      </c>
    </row>
    <row r="526" spans="1:21" x14ac:dyDescent="0.25">
      <c r="A526" s="165">
        <v>43891</v>
      </c>
      <c r="B526" s="209">
        <v>36</v>
      </c>
      <c r="C526" s="171">
        <v>34</v>
      </c>
      <c r="D526" s="171">
        <v>16</v>
      </c>
      <c r="E526" s="171"/>
      <c r="F526" s="210">
        <v>69</v>
      </c>
      <c r="G526" s="171">
        <v>28.285714285714299</v>
      </c>
      <c r="H526" s="171">
        <v>36.6666666666667</v>
      </c>
      <c r="I526" s="171">
        <v>16.761904761904798</v>
      </c>
      <c r="J526" s="171"/>
      <c r="K526" s="171">
        <v>63.904761904761898</v>
      </c>
      <c r="L526" s="209">
        <v>7.71428571428571</v>
      </c>
      <c r="M526" s="171">
        <v>-2.6666666666666701</v>
      </c>
      <c r="N526" s="171">
        <v>-0.76190476190476297</v>
      </c>
      <c r="O526" s="171"/>
      <c r="P526" s="210">
        <v>5.0952380952380896</v>
      </c>
      <c r="Q526" s="173">
        <v>0.27272727272727298</v>
      </c>
      <c r="R526" s="173">
        <v>-7.2727272727272793E-2</v>
      </c>
      <c r="S526" s="173">
        <v>-4.5454545454545497E-2</v>
      </c>
      <c r="T526" s="173"/>
      <c r="U526" s="218">
        <v>7.9731743666169905E-2</v>
      </c>
    </row>
    <row r="527" spans="1:21" x14ac:dyDescent="0.25">
      <c r="A527" s="165">
        <v>43922</v>
      </c>
      <c r="B527" s="209">
        <v>19</v>
      </c>
      <c r="C527" s="171">
        <v>20</v>
      </c>
      <c r="D527" s="171">
        <v>23</v>
      </c>
      <c r="E527" s="171"/>
      <c r="F527" s="210">
        <v>60</v>
      </c>
      <c r="G527" s="171">
        <v>25</v>
      </c>
      <c r="H527" s="171">
        <v>33</v>
      </c>
      <c r="I527" s="171">
        <v>19</v>
      </c>
      <c r="J527" s="171"/>
      <c r="K527" s="171">
        <v>53</v>
      </c>
      <c r="L527" s="209">
        <v>-6</v>
      </c>
      <c r="M527" s="171">
        <v>-13</v>
      </c>
      <c r="N527" s="171">
        <v>4</v>
      </c>
      <c r="O527" s="171"/>
      <c r="P527" s="210">
        <v>7</v>
      </c>
      <c r="Q527" s="173">
        <v>-0.24</v>
      </c>
      <c r="R527" s="173">
        <v>-0.39393939393939398</v>
      </c>
      <c r="S527" s="173">
        <v>0.21052631578947401</v>
      </c>
      <c r="T527" s="173"/>
      <c r="U527" s="218">
        <v>0.13207547169811301</v>
      </c>
    </row>
    <row r="528" spans="1:21" x14ac:dyDescent="0.25">
      <c r="A528" s="165">
        <v>43952</v>
      </c>
      <c r="B528" s="209">
        <v>19</v>
      </c>
      <c r="C528" s="171">
        <v>10</v>
      </c>
      <c r="D528" s="171">
        <v>15</v>
      </c>
      <c r="E528" s="171"/>
      <c r="F528" s="210">
        <v>58</v>
      </c>
      <c r="G528" s="171">
        <v>27.1428571428571</v>
      </c>
      <c r="H528" s="171">
        <v>31.6666666666667</v>
      </c>
      <c r="I528" s="171">
        <v>23.523809523809501</v>
      </c>
      <c r="J528" s="171"/>
      <c r="K528" s="171">
        <v>58.809523809523803</v>
      </c>
      <c r="L528" s="209">
        <v>-8.1428571428571406</v>
      </c>
      <c r="M528" s="171">
        <v>-21.6666666666667</v>
      </c>
      <c r="N528" s="171">
        <v>-8.5238095238095308</v>
      </c>
      <c r="O528" s="171"/>
      <c r="P528" s="210">
        <v>-0.80952380952380998</v>
      </c>
      <c r="Q528" s="173">
        <v>-0.3</v>
      </c>
      <c r="R528" s="173">
        <v>-0.68421052631578905</v>
      </c>
      <c r="S528" s="173">
        <v>-0.36234817813765202</v>
      </c>
      <c r="T528" s="173"/>
      <c r="U528" s="218">
        <v>-1.3765182186234799E-2</v>
      </c>
    </row>
    <row r="529" spans="1:21" x14ac:dyDescent="0.25">
      <c r="A529" s="165">
        <v>43983</v>
      </c>
      <c r="B529" s="209">
        <v>37</v>
      </c>
      <c r="C529" s="171">
        <v>18</v>
      </c>
      <c r="D529" s="171">
        <v>22</v>
      </c>
      <c r="E529" s="171"/>
      <c r="F529" s="210">
        <v>58</v>
      </c>
      <c r="G529" s="171">
        <v>28.6</v>
      </c>
      <c r="H529" s="171">
        <v>31.9</v>
      </c>
      <c r="I529" s="171">
        <v>26.4</v>
      </c>
      <c r="J529" s="171"/>
      <c r="K529" s="171">
        <v>59.4</v>
      </c>
      <c r="L529" s="209">
        <v>8.4</v>
      </c>
      <c r="M529" s="171">
        <v>-13.9</v>
      </c>
      <c r="N529" s="171">
        <v>-4.4000000000000004</v>
      </c>
      <c r="O529" s="171"/>
      <c r="P529" s="210">
        <v>-1.4000000000000099</v>
      </c>
      <c r="Q529" s="173">
        <v>0.29370629370629397</v>
      </c>
      <c r="R529" s="173">
        <v>-0.43573667711598801</v>
      </c>
      <c r="S529" s="173">
        <v>-0.16666666666666699</v>
      </c>
      <c r="T529" s="173"/>
      <c r="U529" s="218">
        <v>-2.3569023569023701E-2</v>
      </c>
    </row>
    <row r="530" spans="1:21" x14ac:dyDescent="0.25">
      <c r="A530" s="165">
        <v>44013</v>
      </c>
      <c r="B530" s="209">
        <v>24</v>
      </c>
      <c r="C530" s="171">
        <v>20</v>
      </c>
      <c r="D530" s="171">
        <v>15</v>
      </c>
      <c r="E530" s="171"/>
      <c r="F530" s="210">
        <v>57</v>
      </c>
      <c r="G530" s="171">
        <v>26</v>
      </c>
      <c r="H530" s="171">
        <v>30</v>
      </c>
      <c r="I530" s="171">
        <v>24</v>
      </c>
      <c r="J530" s="171"/>
      <c r="K530" s="171">
        <v>77</v>
      </c>
      <c r="L530" s="209">
        <v>-2</v>
      </c>
      <c r="M530" s="171">
        <v>-10</v>
      </c>
      <c r="N530" s="171">
        <v>-9</v>
      </c>
      <c r="O530" s="171"/>
      <c r="P530" s="210">
        <v>-20</v>
      </c>
      <c r="Q530" s="173">
        <v>-7.69230769230769E-2</v>
      </c>
      <c r="R530" s="173">
        <v>-0.33333333333333298</v>
      </c>
      <c r="S530" s="173">
        <v>-0.375</v>
      </c>
      <c r="T530" s="173"/>
      <c r="U530" s="218">
        <v>-0.25974025974025999</v>
      </c>
    </row>
    <row r="531" spans="1:21" x14ac:dyDescent="0.25">
      <c r="A531" s="165">
        <v>44044</v>
      </c>
      <c r="B531" s="209">
        <v>29</v>
      </c>
      <c r="C531" s="171">
        <v>18</v>
      </c>
      <c r="D531" s="171">
        <v>21</v>
      </c>
      <c r="E531" s="171"/>
      <c r="F531" s="210">
        <v>49</v>
      </c>
      <c r="G531" s="171">
        <v>20.952380952380999</v>
      </c>
      <c r="H531" s="171">
        <v>28.571428571428601</v>
      </c>
      <c r="I531" s="171">
        <v>21.904761904761902</v>
      </c>
      <c r="J531" s="171"/>
      <c r="K531" s="171">
        <v>48.571428571428598</v>
      </c>
      <c r="L531" s="209">
        <v>8.0476190476190492</v>
      </c>
      <c r="M531" s="171">
        <v>-10.5714285714286</v>
      </c>
      <c r="N531" s="171">
        <v>-0.90476190476190499</v>
      </c>
      <c r="O531" s="171"/>
      <c r="P531" s="210">
        <v>0.42857142857143099</v>
      </c>
      <c r="Q531" s="173">
        <v>0.38409090909090898</v>
      </c>
      <c r="R531" s="173">
        <v>-0.37</v>
      </c>
      <c r="S531" s="173">
        <v>-4.1304347826087003E-2</v>
      </c>
      <c r="T531" s="173"/>
      <c r="U531" s="218">
        <v>8.8235294117647509E-3</v>
      </c>
    </row>
    <row r="532" spans="1:21" x14ac:dyDescent="0.25">
      <c r="A532" s="165">
        <v>44075</v>
      </c>
      <c r="B532" s="209">
        <v>26</v>
      </c>
      <c r="C532" s="171">
        <v>30</v>
      </c>
      <c r="D532" s="171">
        <v>26</v>
      </c>
      <c r="E532" s="171"/>
      <c r="F532" s="210">
        <v>69</v>
      </c>
      <c r="G532" s="171">
        <v>22</v>
      </c>
      <c r="H532" s="171">
        <v>25.1428571428571</v>
      </c>
      <c r="I532" s="171">
        <v>17.8095238095238</v>
      </c>
      <c r="J532" s="171"/>
      <c r="K532" s="171">
        <v>56.571428571428598</v>
      </c>
      <c r="L532" s="209">
        <v>4</v>
      </c>
      <c r="M532" s="171">
        <v>4.8571428571428497</v>
      </c>
      <c r="N532" s="171">
        <v>8.1904761904761898</v>
      </c>
      <c r="O532" s="171"/>
      <c r="P532" s="210">
        <v>12.4285714285714</v>
      </c>
      <c r="Q532" s="173">
        <v>0.18181818181818199</v>
      </c>
      <c r="R532" s="173">
        <v>0.19318181818181801</v>
      </c>
      <c r="S532" s="173">
        <v>0.45989304812834197</v>
      </c>
      <c r="T532" s="173"/>
      <c r="U532" s="218">
        <v>0.21969696969697</v>
      </c>
    </row>
    <row r="533" spans="1:21" x14ac:dyDescent="0.25">
      <c r="A533" s="165">
        <v>44105</v>
      </c>
      <c r="B533" s="209">
        <v>20</v>
      </c>
      <c r="C533" s="171">
        <v>15</v>
      </c>
      <c r="D533" s="171">
        <v>20</v>
      </c>
      <c r="E533" s="171"/>
      <c r="F533" s="210">
        <v>65</v>
      </c>
      <c r="G533" s="171">
        <v>22.956521739130402</v>
      </c>
      <c r="H533" s="171">
        <v>36.347826086956502</v>
      </c>
      <c r="I533" s="171">
        <v>22.956521739130402</v>
      </c>
      <c r="J533" s="171"/>
      <c r="K533" s="171">
        <v>65.043478260869605</v>
      </c>
      <c r="L533" s="209">
        <v>-2.9565217391304399</v>
      </c>
      <c r="M533" s="171">
        <v>-21.347826086956498</v>
      </c>
      <c r="N533" s="171">
        <v>-2.9565217391304399</v>
      </c>
      <c r="O533" s="171"/>
      <c r="P533" s="210">
        <v>-4.3478260869562697E-2</v>
      </c>
      <c r="Q533" s="173">
        <v>-0.12878787878787901</v>
      </c>
      <c r="R533" s="173">
        <v>-0.58732057416267902</v>
      </c>
      <c r="S533" s="173">
        <v>-0.12878787878787901</v>
      </c>
      <c r="T533" s="173"/>
      <c r="U533" s="218">
        <v>-6.6844919786092501E-4</v>
      </c>
    </row>
    <row r="534" spans="1:21" x14ac:dyDescent="0.25">
      <c r="A534" s="165">
        <v>44136</v>
      </c>
      <c r="B534" s="209">
        <v>24</v>
      </c>
      <c r="C534" s="171">
        <v>27</v>
      </c>
      <c r="D534" s="171">
        <v>12</v>
      </c>
      <c r="E534" s="171"/>
      <c r="F534" s="210">
        <v>54</v>
      </c>
      <c r="G534" s="171">
        <v>33</v>
      </c>
      <c r="H534" s="171">
        <v>31</v>
      </c>
      <c r="I534" s="171">
        <v>13</v>
      </c>
      <c r="J534" s="171"/>
      <c r="K534" s="171">
        <v>54</v>
      </c>
      <c r="L534" s="209">
        <v>-9</v>
      </c>
      <c r="M534" s="171">
        <v>-4</v>
      </c>
      <c r="N534" s="171">
        <v>-1</v>
      </c>
      <c r="O534" s="171"/>
      <c r="P534" s="210">
        <v>0</v>
      </c>
      <c r="Q534" s="173">
        <v>-0.27272727272727298</v>
      </c>
      <c r="R534" s="173">
        <v>-0.12903225806451599</v>
      </c>
      <c r="S534" s="173">
        <v>-7.69230769230769E-2</v>
      </c>
      <c r="T534" s="173"/>
      <c r="U534" s="218">
        <v>0</v>
      </c>
    </row>
    <row r="535" spans="1:21" x14ac:dyDescent="0.25">
      <c r="A535" s="165">
        <v>44166</v>
      </c>
      <c r="B535" s="209">
        <v>29</v>
      </c>
      <c r="C535" s="171">
        <v>26</v>
      </c>
      <c r="D535" s="171">
        <v>22</v>
      </c>
      <c r="E535" s="171"/>
      <c r="F535" s="210">
        <v>57</v>
      </c>
      <c r="G535" s="171">
        <v>24.15</v>
      </c>
      <c r="H535" s="171">
        <v>35.700000000000003</v>
      </c>
      <c r="I535" s="171">
        <v>24.15</v>
      </c>
      <c r="J535" s="171"/>
      <c r="K535" s="171">
        <v>55.65</v>
      </c>
      <c r="L535" s="209">
        <v>4.8499999999999996</v>
      </c>
      <c r="M535" s="171">
        <v>-9.6999999999999993</v>
      </c>
      <c r="N535" s="171">
        <v>-2.15</v>
      </c>
      <c r="O535" s="171"/>
      <c r="P535" s="210">
        <v>1.3499999999999901</v>
      </c>
      <c r="Q535" s="173">
        <v>0.20082815734989601</v>
      </c>
      <c r="R535" s="173">
        <v>-0.271708683473389</v>
      </c>
      <c r="S535" s="173">
        <v>-8.9026915113871702E-2</v>
      </c>
      <c r="T535" s="173"/>
      <c r="U535" s="218">
        <v>2.42587601078166E-2</v>
      </c>
    </row>
    <row r="536" spans="1:21" x14ac:dyDescent="0.25">
      <c r="A536" s="165">
        <v>44197</v>
      </c>
      <c r="B536" s="209">
        <v>20</v>
      </c>
      <c r="C536" s="171">
        <v>24</v>
      </c>
      <c r="D536" s="171">
        <v>22</v>
      </c>
      <c r="E536" s="171"/>
      <c r="F536" s="210">
        <v>64</v>
      </c>
      <c r="G536" s="171">
        <v>24.545454545454501</v>
      </c>
      <c r="H536" s="171">
        <v>32.727272727272698</v>
      </c>
      <c r="I536" s="171">
        <v>21.818181818181799</v>
      </c>
      <c r="J536" s="171"/>
      <c r="K536" s="171">
        <v>59.090909090909101</v>
      </c>
      <c r="L536" s="209">
        <v>-4.5454545454545396</v>
      </c>
      <c r="M536" s="171">
        <v>-8.7272727272727302</v>
      </c>
      <c r="N536" s="171">
        <v>0.18181818181818299</v>
      </c>
      <c r="O536" s="171"/>
      <c r="P536" s="210">
        <v>4.9090909090909101</v>
      </c>
      <c r="Q536" s="173">
        <v>-0.18518518518518501</v>
      </c>
      <c r="R536" s="173">
        <v>-0.266666666666667</v>
      </c>
      <c r="S536" s="173">
        <v>8.3333333333334095E-3</v>
      </c>
      <c r="T536" s="173"/>
      <c r="U536" s="218">
        <v>8.3076923076923201E-2</v>
      </c>
    </row>
    <row r="537" spans="1:21" x14ac:dyDescent="0.25">
      <c r="A537" s="165">
        <v>44228</v>
      </c>
      <c r="B537" s="209">
        <v>29</v>
      </c>
      <c r="C537" s="171">
        <v>29</v>
      </c>
      <c r="D537" s="171">
        <v>21</v>
      </c>
      <c r="E537" s="171"/>
      <c r="F537" s="210">
        <v>84</v>
      </c>
      <c r="G537" s="171">
        <v>27</v>
      </c>
      <c r="H537" s="171">
        <v>30</v>
      </c>
      <c r="I537" s="171">
        <v>21</v>
      </c>
      <c r="J537" s="171"/>
      <c r="K537" s="171">
        <v>70</v>
      </c>
      <c r="L537" s="209">
        <v>2</v>
      </c>
      <c r="M537" s="171">
        <v>-1</v>
      </c>
      <c r="N537" s="171">
        <v>0</v>
      </c>
      <c r="O537" s="171"/>
      <c r="P537" s="210">
        <v>14</v>
      </c>
      <c r="Q537" s="173">
        <v>7.4074074074074098E-2</v>
      </c>
      <c r="R537" s="173">
        <v>-3.3333333333333298E-2</v>
      </c>
      <c r="S537" s="173">
        <v>0</v>
      </c>
      <c r="T537" s="173"/>
      <c r="U537" s="218">
        <v>0.2</v>
      </c>
    </row>
    <row r="538" spans="1:21" x14ac:dyDescent="0.25">
      <c r="A538" s="165">
        <v>44256</v>
      </c>
      <c r="B538" s="209">
        <v>38</v>
      </c>
      <c r="C538" s="171">
        <v>28</v>
      </c>
      <c r="D538" s="171">
        <v>27</v>
      </c>
      <c r="E538" s="171"/>
      <c r="F538" s="210">
        <v>73</v>
      </c>
      <c r="G538" s="171">
        <v>29.571428571428601</v>
      </c>
      <c r="H538" s="171">
        <v>38.3333333333333</v>
      </c>
      <c r="I538" s="171">
        <v>17.523809523809501</v>
      </c>
      <c r="J538" s="171"/>
      <c r="K538" s="171">
        <v>66.809523809523796</v>
      </c>
      <c r="L538" s="209">
        <v>8.4285714285714306</v>
      </c>
      <c r="M538" s="171">
        <v>-10.3333333333333</v>
      </c>
      <c r="N538" s="171">
        <v>9.4761904761904692</v>
      </c>
      <c r="O538" s="171"/>
      <c r="P538" s="210">
        <v>6.1904761904761898</v>
      </c>
      <c r="Q538" s="173">
        <v>0.28502415458937203</v>
      </c>
      <c r="R538" s="173">
        <v>-0.26956521739130401</v>
      </c>
      <c r="S538" s="173">
        <v>0.54076086956521696</v>
      </c>
      <c r="T538" s="173"/>
      <c r="U538" s="218">
        <v>9.2658588738417702E-2</v>
      </c>
    </row>
    <row r="539" spans="1:21" x14ac:dyDescent="0.25">
      <c r="A539" s="3" t="s">
        <v>148</v>
      </c>
      <c r="B539" s="209"/>
      <c r="C539" s="171"/>
      <c r="D539" s="171"/>
      <c r="E539" s="171"/>
      <c r="F539" s="210"/>
      <c r="G539" s="171"/>
      <c r="H539" s="171"/>
      <c r="I539" s="171"/>
      <c r="J539" s="171"/>
      <c r="K539" s="171"/>
      <c r="L539" s="209"/>
      <c r="M539" s="171"/>
      <c r="N539" s="171"/>
      <c r="O539" s="171"/>
      <c r="P539" s="210"/>
      <c r="Q539" s="173"/>
      <c r="R539" s="173"/>
      <c r="S539" s="173"/>
      <c r="T539" s="173"/>
      <c r="U539" s="218"/>
    </row>
    <row r="540" spans="1:21" x14ac:dyDescent="0.25">
      <c r="A540" s="165">
        <v>43466</v>
      </c>
      <c r="B540" s="209">
        <v>188</v>
      </c>
      <c r="C540" s="171">
        <v>269</v>
      </c>
      <c r="D540" s="171">
        <v>143</v>
      </c>
      <c r="E540" s="171"/>
      <c r="F540" s="210">
        <v>226</v>
      </c>
      <c r="G540" s="171">
        <v>188</v>
      </c>
      <c r="H540" s="171">
        <v>269</v>
      </c>
      <c r="I540" s="171">
        <v>143</v>
      </c>
      <c r="J540" s="171"/>
      <c r="K540" s="171">
        <v>226</v>
      </c>
      <c r="L540" s="209">
        <v>0</v>
      </c>
      <c r="M540" s="171">
        <v>0</v>
      </c>
      <c r="N540" s="171">
        <v>0</v>
      </c>
      <c r="O540" s="171"/>
      <c r="P540" s="210">
        <v>0</v>
      </c>
      <c r="Q540" s="173">
        <v>0</v>
      </c>
      <c r="R540" s="173">
        <v>0</v>
      </c>
      <c r="S540" s="173">
        <v>0</v>
      </c>
      <c r="T540" s="173"/>
      <c r="U540" s="218">
        <v>0</v>
      </c>
    </row>
    <row r="541" spans="1:21" x14ac:dyDescent="0.25">
      <c r="A541" s="165">
        <v>43497</v>
      </c>
      <c r="B541" s="209">
        <v>160</v>
      </c>
      <c r="C541" s="171">
        <v>210</v>
      </c>
      <c r="D541" s="171">
        <v>123</v>
      </c>
      <c r="E541" s="171"/>
      <c r="F541" s="210">
        <v>238</v>
      </c>
      <c r="G541" s="171">
        <v>160</v>
      </c>
      <c r="H541" s="171">
        <v>210</v>
      </c>
      <c r="I541" s="171">
        <v>123</v>
      </c>
      <c r="J541" s="171"/>
      <c r="K541" s="171">
        <v>238</v>
      </c>
      <c r="L541" s="209">
        <v>0</v>
      </c>
      <c r="M541" s="171">
        <v>0</v>
      </c>
      <c r="N541" s="171">
        <v>0</v>
      </c>
      <c r="O541" s="171"/>
      <c r="P541" s="210">
        <v>0</v>
      </c>
      <c r="Q541" s="173">
        <v>0</v>
      </c>
      <c r="R541" s="173">
        <v>0</v>
      </c>
      <c r="S541" s="173">
        <v>0</v>
      </c>
      <c r="T541" s="173"/>
      <c r="U541" s="218">
        <v>0</v>
      </c>
    </row>
    <row r="542" spans="1:21" x14ac:dyDescent="0.25">
      <c r="A542" s="165">
        <v>43525</v>
      </c>
      <c r="B542" s="209">
        <v>158</v>
      </c>
      <c r="C542" s="171">
        <v>214</v>
      </c>
      <c r="D542" s="171">
        <v>126</v>
      </c>
      <c r="E542" s="171"/>
      <c r="F542" s="210">
        <v>198</v>
      </c>
      <c r="G542" s="171">
        <v>158</v>
      </c>
      <c r="H542" s="171">
        <v>214</v>
      </c>
      <c r="I542" s="171">
        <v>126</v>
      </c>
      <c r="J542" s="171"/>
      <c r="K542" s="171">
        <v>198</v>
      </c>
      <c r="L542" s="209">
        <v>0</v>
      </c>
      <c r="M542" s="171">
        <v>0</v>
      </c>
      <c r="N542" s="171">
        <v>0</v>
      </c>
      <c r="O542" s="171"/>
      <c r="P542" s="210">
        <v>0</v>
      </c>
      <c r="Q542" s="173">
        <v>0</v>
      </c>
      <c r="R542" s="173">
        <v>0</v>
      </c>
      <c r="S542" s="173">
        <v>0</v>
      </c>
      <c r="T542" s="173"/>
      <c r="U542" s="218">
        <v>0</v>
      </c>
    </row>
    <row r="543" spans="1:21" x14ac:dyDescent="0.25">
      <c r="A543" s="165">
        <v>43556</v>
      </c>
      <c r="B543" s="209">
        <v>175</v>
      </c>
      <c r="C543" s="171">
        <v>177</v>
      </c>
      <c r="D543" s="171">
        <v>142</v>
      </c>
      <c r="E543" s="171"/>
      <c r="F543" s="210">
        <v>217</v>
      </c>
      <c r="G543" s="171">
        <v>175</v>
      </c>
      <c r="H543" s="171">
        <v>177</v>
      </c>
      <c r="I543" s="171">
        <v>142</v>
      </c>
      <c r="J543" s="171"/>
      <c r="K543" s="171">
        <v>217</v>
      </c>
      <c r="L543" s="209">
        <v>0</v>
      </c>
      <c r="M543" s="171">
        <v>0</v>
      </c>
      <c r="N543" s="171">
        <v>0</v>
      </c>
      <c r="O543" s="171"/>
      <c r="P543" s="210">
        <v>0</v>
      </c>
      <c r="Q543" s="173">
        <v>0</v>
      </c>
      <c r="R543" s="173">
        <v>0</v>
      </c>
      <c r="S543" s="173">
        <v>0</v>
      </c>
      <c r="T543" s="173"/>
      <c r="U543" s="218">
        <v>0</v>
      </c>
    </row>
    <row r="544" spans="1:21" x14ac:dyDescent="0.25">
      <c r="A544" s="165">
        <v>43586</v>
      </c>
      <c r="B544" s="209">
        <v>155</v>
      </c>
      <c r="C544" s="171">
        <v>210</v>
      </c>
      <c r="D544" s="171">
        <v>130</v>
      </c>
      <c r="E544" s="171"/>
      <c r="F544" s="210">
        <v>224</v>
      </c>
      <c r="G544" s="171">
        <v>155</v>
      </c>
      <c r="H544" s="171">
        <v>210</v>
      </c>
      <c r="I544" s="171">
        <v>130</v>
      </c>
      <c r="J544" s="171"/>
      <c r="K544" s="171">
        <v>224</v>
      </c>
      <c r="L544" s="209">
        <v>0</v>
      </c>
      <c r="M544" s="171">
        <v>0</v>
      </c>
      <c r="N544" s="171">
        <v>0</v>
      </c>
      <c r="O544" s="171"/>
      <c r="P544" s="210">
        <v>0</v>
      </c>
      <c r="Q544" s="173">
        <v>0</v>
      </c>
      <c r="R544" s="173">
        <v>0</v>
      </c>
      <c r="S544" s="173">
        <v>0</v>
      </c>
      <c r="T544" s="173"/>
      <c r="U544" s="218">
        <v>0</v>
      </c>
    </row>
    <row r="545" spans="1:21" x14ac:dyDescent="0.25">
      <c r="A545" s="165">
        <v>43617</v>
      </c>
      <c r="B545" s="209">
        <v>154</v>
      </c>
      <c r="C545" s="171">
        <v>203</v>
      </c>
      <c r="D545" s="171">
        <v>134</v>
      </c>
      <c r="E545" s="171"/>
      <c r="F545" s="210">
        <v>213</v>
      </c>
      <c r="G545" s="171">
        <v>154</v>
      </c>
      <c r="H545" s="171">
        <v>203</v>
      </c>
      <c r="I545" s="171">
        <v>134</v>
      </c>
      <c r="J545" s="171"/>
      <c r="K545" s="171">
        <v>213</v>
      </c>
      <c r="L545" s="209">
        <v>0</v>
      </c>
      <c r="M545" s="171">
        <v>0</v>
      </c>
      <c r="N545" s="171">
        <v>0</v>
      </c>
      <c r="O545" s="171"/>
      <c r="P545" s="210">
        <v>0</v>
      </c>
      <c r="Q545" s="173">
        <v>0</v>
      </c>
      <c r="R545" s="173">
        <v>0</v>
      </c>
      <c r="S545" s="173">
        <v>0</v>
      </c>
      <c r="T545" s="173"/>
      <c r="U545" s="218">
        <v>0</v>
      </c>
    </row>
    <row r="546" spans="1:21" x14ac:dyDescent="0.25">
      <c r="A546" s="165">
        <v>43647</v>
      </c>
      <c r="B546" s="209">
        <v>206</v>
      </c>
      <c r="C546" s="171">
        <v>224</v>
      </c>
      <c r="D546" s="171">
        <v>143</v>
      </c>
      <c r="E546" s="171"/>
      <c r="F546" s="210">
        <v>236</v>
      </c>
      <c r="G546" s="171">
        <v>206</v>
      </c>
      <c r="H546" s="171">
        <v>224</v>
      </c>
      <c r="I546" s="171">
        <v>143</v>
      </c>
      <c r="J546" s="171"/>
      <c r="K546" s="171">
        <v>236</v>
      </c>
      <c r="L546" s="209">
        <v>0</v>
      </c>
      <c r="M546" s="171">
        <v>0</v>
      </c>
      <c r="N546" s="171">
        <v>0</v>
      </c>
      <c r="O546" s="171"/>
      <c r="P546" s="210">
        <v>0</v>
      </c>
      <c r="Q546" s="173">
        <v>0</v>
      </c>
      <c r="R546" s="173">
        <v>0</v>
      </c>
      <c r="S546" s="173">
        <v>0</v>
      </c>
      <c r="T546" s="173"/>
      <c r="U546" s="218">
        <v>0</v>
      </c>
    </row>
    <row r="547" spans="1:21" x14ac:dyDescent="0.25">
      <c r="A547" s="165">
        <v>43678</v>
      </c>
      <c r="B547" s="209">
        <v>170</v>
      </c>
      <c r="C547" s="171">
        <v>186</v>
      </c>
      <c r="D547" s="171">
        <v>137</v>
      </c>
      <c r="E547" s="171"/>
      <c r="F547" s="210">
        <v>224</v>
      </c>
      <c r="G547" s="171">
        <v>170</v>
      </c>
      <c r="H547" s="171">
        <v>186</v>
      </c>
      <c r="I547" s="171">
        <v>137</v>
      </c>
      <c r="J547" s="171"/>
      <c r="K547" s="171">
        <v>224</v>
      </c>
      <c r="L547" s="209">
        <v>0</v>
      </c>
      <c r="M547" s="171">
        <v>0</v>
      </c>
      <c r="N547" s="171">
        <v>0</v>
      </c>
      <c r="O547" s="171"/>
      <c r="P547" s="210">
        <v>0</v>
      </c>
      <c r="Q547" s="173">
        <v>0</v>
      </c>
      <c r="R547" s="173">
        <v>0</v>
      </c>
      <c r="S547" s="173">
        <v>0</v>
      </c>
      <c r="T547" s="173"/>
      <c r="U547" s="218">
        <v>0</v>
      </c>
    </row>
    <row r="548" spans="1:21" x14ac:dyDescent="0.25">
      <c r="A548" s="165">
        <v>43709</v>
      </c>
      <c r="B548" s="209">
        <v>163</v>
      </c>
      <c r="C548" s="171">
        <v>217</v>
      </c>
      <c r="D548" s="171">
        <v>145</v>
      </c>
      <c r="E548" s="171"/>
      <c r="F548" s="210">
        <v>225</v>
      </c>
      <c r="G548" s="171">
        <v>163</v>
      </c>
      <c r="H548" s="171">
        <v>217</v>
      </c>
      <c r="I548" s="171">
        <v>145</v>
      </c>
      <c r="J548" s="171"/>
      <c r="K548" s="171">
        <v>225</v>
      </c>
      <c r="L548" s="209">
        <v>0</v>
      </c>
      <c r="M548" s="171">
        <v>0</v>
      </c>
      <c r="N548" s="171">
        <v>0</v>
      </c>
      <c r="O548" s="171"/>
      <c r="P548" s="210">
        <v>0</v>
      </c>
      <c r="Q548" s="173">
        <v>0</v>
      </c>
      <c r="R548" s="173">
        <v>0</v>
      </c>
      <c r="S548" s="173">
        <v>0</v>
      </c>
      <c r="T548" s="173"/>
      <c r="U548" s="218">
        <v>0</v>
      </c>
    </row>
    <row r="549" spans="1:21" x14ac:dyDescent="0.25">
      <c r="A549" s="165">
        <v>43739</v>
      </c>
      <c r="B549" s="209">
        <v>184</v>
      </c>
      <c r="C549" s="171">
        <v>245</v>
      </c>
      <c r="D549" s="171">
        <v>157</v>
      </c>
      <c r="E549" s="171"/>
      <c r="F549" s="210">
        <v>240</v>
      </c>
      <c r="G549" s="171">
        <v>184</v>
      </c>
      <c r="H549" s="171">
        <v>245</v>
      </c>
      <c r="I549" s="171">
        <v>157</v>
      </c>
      <c r="J549" s="171"/>
      <c r="K549" s="171">
        <v>240</v>
      </c>
      <c r="L549" s="209">
        <v>0</v>
      </c>
      <c r="M549" s="171">
        <v>0</v>
      </c>
      <c r="N549" s="171">
        <v>0</v>
      </c>
      <c r="O549" s="171"/>
      <c r="P549" s="210">
        <v>0</v>
      </c>
      <c r="Q549" s="173">
        <v>0</v>
      </c>
      <c r="R549" s="173">
        <v>0</v>
      </c>
      <c r="S549" s="173">
        <v>0</v>
      </c>
      <c r="T549" s="173"/>
      <c r="U549" s="218">
        <v>0</v>
      </c>
    </row>
    <row r="550" spans="1:21" x14ac:dyDescent="0.25">
      <c r="A550" s="165">
        <v>43770</v>
      </c>
      <c r="B550" s="209">
        <v>165</v>
      </c>
      <c r="C550" s="171">
        <v>222</v>
      </c>
      <c r="D550" s="171">
        <v>132</v>
      </c>
      <c r="E550" s="171"/>
      <c r="F550" s="210">
        <v>207</v>
      </c>
      <c r="G550" s="171">
        <v>165</v>
      </c>
      <c r="H550" s="171">
        <v>222</v>
      </c>
      <c r="I550" s="171">
        <v>132</v>
      </c>
      <c r="J550" s="171"/>
      <c r="K550" s="171">
        <v>207</v>
      </c>
      <c r="L550" s="209">
        <v>0</v>
      </c>
      <c r="M550" s="171">
        <v>0</v>
      </c>
      <c r="N550" s="171">
        <v>0</v>
      </c>
      <c r="O550" s="171"/>
      <c r="P550" s="210">
        <v>0</v>
      </c>
      <c r="Q550" s="173">
        <v>0</v>
      </c>
      <c r="R550" s="173">
        <v>0</v>
      </c>
      <c r="S550" s="173">
        <v>0</v>
      </c>
      <c r="T550" s="173"/>
      <c r="U550" s="218">
        <v>0</v>
      </c>
    </row>
    <row r="551" spans="1:21" x14ac:dyDescent="0.25">
      <c r="A551" s="165">
        <v>43800</v>
      </c>
      <c r="B551" s="209">
        <v>164</v>
      </c>
      <c r="C551" s="171">
        <v>198</v>
      </c>
      <c r="D551" s="171">
        <v>137</v>
      </c>
      <c r="E551" s="171"/>
      <c r="F551" s="210">
        <v>211</v>
      </c>
      <c r="G551" s="171">
        <v>164</v>
      </c>
      <c r="H551" s="171">
        <v>198</v>
      </c>
      <c r="I551" s="171">
        <v>137</v>
      </c>
      <c r="J551" s="171"/>
      <c r="K551" s="171">
        <v>211</v>
      </c>
      <c r="L551" s="209">
        <v>0</v>
      </c>
      <c r="M551" s="171">
        <v>0</v>
      </c>
      <c r="N551" s="171">
        <v>0</v>
      </c>
      <c r="O551" s="171"/>
      <c r="P551" s="210">
        <v>0</v>
      </c>
      <c r="Q551" s="173">
        <v>0</v>
      </c>
      <c r="R551" s="173">
        <v>0</v>
      </c>
      <c r="S551" s="173">
        <v>0</v>
      </c>
      <c r="T551" s="173"/>
      <c r="U551" s="218">
        <v>0</v>
      </c>
    </row>
    <row r="552" spans="1:21" x14ac:dyDescent="0.25">
      <c r="A552" s="165">
        <v>43831</v>
      </c>
      <c r="B552" s="209">
        <v>183</v>
      </c>
      <c r="C552" s="171">
        <v>224</v>
      </c>
      <c r="D552" s="171">
        <v>142</v>
      </c>
      <c r="E552" s="171"/>
      <c r="F552" s="210">
        <v>214</v>
      </c>
      <c r="G552" s="171">
        <v>188</v>
      </c>
      <c r="H552" s="171">
        <v>269</v>
      </c>
      <c r="I552" s="171">
        <v>143</v>
      </c>
      <c r="J552" s="171"/>
      <c r="K552" s="171">
        <v>226</v>
      </c>
      <c r="L552" s="209">
        <v>-5</v>
      </c>
      <c r="M552" s="171">
        <v>-45</v>
      </c>
      <c r="N552" s="171">
        <v>-1</v>
      </c>
      <c r="O552" s="171"/>
      <c r="P552" s="210">
        <v>-12</v>
      </c>
      <c r="Q552" s="173">
        <v>-2.6595744680851099E-2</v>
      </c>
      <c r="R552" s="173">
        <v>-0.16728624535316</v>
      </c>
      <c r="S552" s="173">
        <v>-6.9930069930069904E-3</v>
      </c>
      <c r="T552" s="173"/>
      <c r="U552" s="218">
        <v>-5.3097345132743397E-2</v>
      </c>
    </row>
    <row r="553" spans="1:21" x14ac:dyDescent="0.25">
      <c r="A553" s="165">
        <v>43862</v>
      </c>
      <c r="B553" s="209">
        <v>149</v>
      </c>
      <c r="C553" s="171">
        <v>190</v>
      </c>
      <c r="D553" s="171">
        <v>131</v>
      </c>
      <c r="E553" s="171"/>
      <c r="F553" s="210">
        <v>207</v>
      </c>
      <c r="G553" s="171">
        <v>160</v>
      </c>
      <c r="H553" s="171">
        <v>210</v>
      </c>
      <c r="I553" s="171">
        <v>123</v>
      </c>
      <c r="J553" s="171"/>
      <c r="K553" s="171">
        <v>238</v>
      </c>
      <c r="L553" s="209">
        <v>-11</v>
      </c>
      <c r="M553" s="171">
        <v>-20</v>
      </c>
      <c r="N553" s="171">
        <v>8</v>
      </c>
      <c r="O553" s="171"/>
      <c r="P553" s="210">
        <v>-31</v>
      </c>
      <c r="Q553" s="173">
        <v>-6.8750000000000006E-2</v>
      </c>
      <c r="R553" s="173">
        <v>-9.5238095238095205E-2</v>
      </c>
      <c r="S553" s="173">
        <v>6.50406504065041E-2</v>
      </c>
      <c r="T553" s="173"/>
      <c r="U553" s="218">
        <v>-0.130252100840336</v>
      </c>
    </row>
    <row r="554" spans="1:21" x14ac:dyDescent="0.25">
      <c r="A554" s="165">
        <v>43891</v>
      </c>
      <c r="B554" s="209">
        <v>167</v>
      </c>
      <c r="C554" s="171">
        <v>234</v>
      </c>
      <c r="D554" s="171">
        <v>143</v>
      </c>
      <c r="E554" s="171"/>
      <c r="F554" s="210">
        <v>257</v>
      </c>
      <c r="G554" s="171">
        <v>165.52380952381</v>
      </c>
      <c r="H554" s="171">
        <v>224.19047619047601</v>
      </c>
      <c r="I554" s="171">
        <v>132</v>
      </c>
      <c r="J554" s="171"/>
      <c r="K554" s="171">
        <v>207.42857142857099</v>
      </c>
      <c r="L554" s="209">
        <v>1.47619047619048</v>
      </c>
      <c r="M554" s="171">
        <v>9.8095238095237995</v>
      </c>
      <c r="N554" s="171">
        <v>11</v>
      </c>
      <c r="O554" s="171"/>
      <c r="P554" s="210">
        <v>49.571428571428598</v>
      </c>
      <c r="Q554" s="173">
        <v>8.91829689298047E-3</v>
      </c>
      <c r="R554" s="173">
        <v>4.3755310110450203E-2</v>
      </c>
      <c r="S554" s="173">
        <v>8.3333333333333301E-2</v>
      </c>
      <c r="T554" s="173"/>
      <c r="U554" s="218">
        <v>0.238980716253443</v>
      </c>
    </row>
    <row r="555" spans="1:21" x14ac:dyDescent="0.25">
      <c r="A555" s="165">
        <v>43922</v>
      </c>
      <c r="B555" s="209">
        <v>132</v>
      </c>
      <c r="C555" s="171">
        <v>142</v>
      </c>
      <c r="D555" s="171">
        <v>101</v>
      </c>
      <c r="E555" s="171"/>
      <c r="F555" s="210">
        <v>165</v>
      </c>
      <c r="G555" s="171">
        <v>175</v>
      </c>
      <c r="H555" s="171">
        <v>177</v>
      </c>
      <c r="I555" s="171">
        <v>142</v>
      </c>
      <c r="J555" s="171"/>
      <c r="K555" s="171">
        <v>217</v>
      </c>
      <c r="L555" s="209">
        <v>-43</v>
      </c>
      <c r="M555" s="171">
        <v>-35</v>
      </c>
      <c r="N555" s="171">
        <v>-41</v>
      </c>
      <c r="O555" s="171"/>
      <c r="P555" s="210">
        <v>-52</v>
      </c>
      <c r="Q555" s="173">
        <v>-0.245714285714286</v>
      </c>
      <c r="R555" s="173">
        <v>-0.19774011299434999</v>
      </c>
      <c r="S555" s="173">
        <v>-0.28873239436619702</v>
      </c>
      <c r="T555" s="173"/>
      <c r="U555" s="218">
        <v>-0.23963133640553</v>
      </c>
    </row>
    <row r="556" spans="1:21" x14ac:dyDescent="0.25">
      <c r="A556" s="165">
        <v>43952</v>
      </c>
      <c r="B556" s="209">
        <v>133</v>
      </c>
      <c r="C556" s="171">
        <v>106</v>
      </c>
      <c r="D556" s="171">
        <v>94</v>
      </c>
      <c r="E556" s="171"/>
      <c r="F556" s="210">
        <v>126</v>
      </c>
      <c r="G556" s="171">
        <v>140.23809523809501</v>
      </c>
      <c r="H556" s="171">
        <v>190</v>
      </c>
      <c r="I556" s="171">
        <v>117.619047619048</v>
      </c>
      <c r="J556" s="171"/>
      <c r="K556" s="171">
        <v>202.666666666667</v>
      </c>
      <c r="L556" s="209">
        <v>-7.2380952380952399</v>
      </c>
      <c r="M556" s="171">
        <v>-84</v>
      </c>
      <c r="N556" s="171">
        <v>-23.619047619047599</v>
      </c>
      <c r="O556" s="171"/>
      <c r="P556" s="210">
        <v>-76.6666666666667</v>
      </c>
      <c r="Q556" s="173">
        <v>-5.16129032258065E-2</v>
      </c>
      <c r="R556" s="173">
        <v>-0.442105263157895</v>
      </c>
      <c r="S556" s="173">
        <v>-0.20080971659919</v>
      </c>
      <c r="T556" s="173"/>
      <c r="U556" s="218">
        <v>-0.37828947368421101</v>
      </c>
    </row>
    <row r="557" spans="1:21" x14ac:dyDescent="0.25">
      <c r="A557" s="165">
        <v>43983</v>
      </c>
      <c r="B557" s="209">
        <v>194</v>
      </c>
      <c r="C557" s="171">
        <v>122</v>
      </c>
      <c r="D557" s="171">
        <v>102</v>
      </c>
      <c r="E557" s="171"/>
      <c r="F557" s="210">
        <v>132</v>
      </c>
      <c r="G557" s="171">
        <v>169.4</v>
      </c>
      <c r="H557" s="171">
        <v>223.3</v>
      </c>
      <c r="I557" s="171">
        <v>147.4</v>
      </c>
      <c r="J557" s="171"/>
      <c r="K557" s="171">
        <v>234.3</v>
      </c>
      <c r="L557" s="209">
        <v>24.6</v>
      </c>
      <c r="M557" s="171">
        <v>-101.3</v>
      </c>
      <c r="N557" s="171">
        <v>-45.4</v>
      </c>
      <c r="O557" s="171"/>
      <c r="P557" s="210">
        <v>-102.3</v>
      </c>
      <c r="Q557" s="173">
        <v>0.14521841794569099</v>
      </c>
      <c r="R557" s="173">
        <v>-0.45364979847738501</v>
      </c>
      <c r="S557" s="173">
        <v>-0.30800542740841302</v>
      </c>
      <c r="T557" s="173"/>
      <c r="U557" s="218">
        <v>-0.43661971830985902</v>
      </c>
    </row>
    <row r="558" spans="1:21" x14ac:dyDescent="0.25">
      <c r="A558" s="165">
        <v>44013</v>
      </c>
      <c r="B558" s="209">
        <v>217</v>
      </c>
      <c r="C558" s="171">
        <v>168</v>
      </c>
      <c r="D558" s="171">
        <v>123</v>
      </c>
      <c r="E558" s="171"/>
      <c r="F558" s="210">
        <v>173</v>
      </c>
      <c r="G558" s="171">
        <v>206</v>
      </c>
      <c r="H558" s="171">
        <v>224</v>
      </c>
      <c r="I558" s="171">
        <v>143</v>
      </c>
      <c r="J558" s="171"/>
      <c r="K558" s="171">
        <v>236</v>
      </c>
      <c r="L558" s="209">
        <v>11</v>
      </c>
      <c r="M558" s="171">
        <v>-56</v>
      </c>
      <c r="N558" s="171">
        <v>-20</v>
      </c>
      <c r="O558" s="171"/>
      <c r="P558" s="210">
        <v>-63</v>
      </c>
      <c r="Q558" s="173">
        <v>5.3398058252427202E-2</v>
      </c>
      <c r="R558" s="173">
        <v>-0.25</v>
      </c>
      <c r="S558" s="173">
        <v>-0.13986013986014001</v>
      </c>
      <c r="T558" s="173"/>
      <c r="U558" s="218">
        <v>-0.266949152542373</v>
      </c>
    </row>
    <row r="559" spans="1:21" x14ac:dyDescent="0.25">
      <c r="A559" s="165">
        <v>44044</v>
      </c>
      <c r="B559" s="209">
        <v>171</v>
      </c>
      <c r="C559" s="171">
        <v>152</v>
      </c>
      <c r="D559" s="171">
        <v>104</v>
      </c>
      <c r="E559" s="171"/>
      <c r="F559" s="210">
        <v>155</v>
      </c>
      <c r="G559" s="171">
        <v>161.90476190476201</v>
      </c>
      <c r="H559" s="171">
        <v>177.142857142857</v>
      </c>
      <c r="I559" s="171">
        <v>130.47619047619</v>
      </c>
      <c r="J559" s="171"/>
      <c r="K559" s="171">
        <v>213.333333333333</v>
      </c>
      <c r="L559" s="209">
        <v>9.0952380952381002</v>
      </c>
      <c r="M559" s="171">
        <v>-25.1428571428571</v>
      </c>
      <c r="N559" s="171">
        <v>-26.476190476190499</v>
      </c>
      <c r="O559" s="171"/>
      <c r="P559" s="210">
        <v>-58.3333333333333</v>
      </c>
      <c r="Q559" s="173">
        <v>5.61764705882353E-2</v>
      </c>
      <c r="R559" s="173">
        <v>-0.14193548387096799</v>
      </c>
      <c r="S559" s="173">
        <v>-0.20291970802919701</v>
      </c>
      <c r="T559" s="173"/>
      <c r="U559" s="218">
        <v>-0.2734375</v>
      </c>
    </row>
    <row r="560" spans="1:21" x14ac:dyDescent="0.25">
      <c r="A560" s="165">
        <v>44075</v>
      </c>
      <c r="B560" s="209">
        <v>200</v>
      </c>
      <c r="C560" s="171">
        <v>173</v>
      </c>
      <c r="D560" s="171">
        <v>158</v>
      </c>
      <c r="E560" s="171"/>
      <c r="F560" s="210">
        <v>181</v>
      </c>
      <c r="G560" s="171">
        <v>170.76190476190499</v>
      </c>
      <c r="H560" s="171">
        <v>227.333333333333</v>
      </c>
      <c r="I560" s="171">
        <v>151.90476190476201</v>
      </c>
      <c r="J560" s="171"/>
      <c r="K560" s="171">
        <v>235.71428571428601</v>
      </c>
      <c r="L560" s="209">
        <v>29.238095238095202</v>
      </c>
      <c r="M560" s="171">
        <v>-54.3333333333333</v>
      </c>
      <c r="N560" s="171">
        <v>6.09523809523807</v>
      </c>
      <c r="O560" s="171"/>
      <c r="P560" s="210">
        <v>-54.714285714285701</v>
      </c>
      <c r="Q560" s="173">
        <v>0.17122141662019</v>
      </c>
      <c r="R560" s="173">
        <v>-0.23900293255131999</v>
      </c>
      <c r="S560" s="173">
        <v>4.0125391849529603E-2</v>
      </c>
      <c r="T560" s="173"/>
      <c r="U560" s="218">
        <v>-0.23212121212121201</v>
      </c>
    </row>
    <row r="561" spans="1:21" x14ac:dyDescent="0.25">
      <c r="A561" s="165">
        <v>44105</v>
      </c>
      <c r="B561" s="209">
        <v>179</v>
      </c>
      <c r="C561" s="171">
        <v>190</v>
      </c>
      <c r="D561" s="171">
        <v>179</v>
      </c>
      <c r="E561" s="171"/>
      <c r="F561" s="210">
        <v>210</v>
      </c>
      <c r="G561" s="171">
        <v>176</v>
      </c>
      <c r="H561" s="171">
        <v>234.34782608695701</v>
      </c>
      <c r="I561" s="171">
        <v>150.173913043478</v>
      </c>
      <c r="J561" s="171"/>
      <c r="K561" s="171">
        <v>229.565217391304</v>
      </c>
      <c r="L561" s="209">
        <v>3</v>
      </c>
      <c r="M561" s="171">
        <v>-44.347826086956502</v>
      </c>
      <c r="N561" s="171">
        <v>28.826086956521699</v>
      </c>
      <c r="O561" s="171"/>
      <c r="P561" s="210">
        <v>-19.565217391304301</v>
      </c>
      <c r="Q561" s="173">
        <v>1.7045454545454499E-2</v>
      </c>
      <c r="R561" s="173">
        <v>-0.189239332096475</v>
      </c>
      <c r="S561" s="173">
        <v>0.19195136074117</v>
      </c>
      <c r="T561" s="173"/>
      <c r="U561" s="218">
        <v>-8.5227272727272693E-2</v>
      </c>
    </row>
    <row r="562" spans="1:21" x14ac:dyDescent="0.25">
      <c r="A562" s="165">
        <v>44136</v>
      </c>
      <c r="B562" s="209">
        <v>184</v>
      </c>
      <c r="C562" s="171">
        <v>194</v>
      </c>
      <c r="D562" s="171">
        <v>167</v>
      </c>
      <c r="E562" s="171"/>
      <c r="F562" s="210">
        <v>187</v>
      </c>
      <c r="G562" s="171">
        <v>165</v>
      </c>
      <c r="H562" s="171">
        <v>222</v>
      </c>
      <c r="I562" s="171">
        <v>132</v>
      </c>
      <c r="J562" s="171"/>
      <c r="K562" s="171">
        <v>207</v>
      </c>
      <c r="L562" s="209">
        <v>19</v>
      </c>
      <c r="M562" s="171">
        <v>-28</v>
      </c>
      <c r="N562" s="171">
        <v>35</v>
      </c>
      <c r="O562" s="171"/>
      <c r="P562" s="210">
        <v>-20</v>
      </c>
      <c r="Q562" s="173">
        <v>0.115151515151515</v>
      </c>
      <c r="R562" s="173">
        <v>-0.126126126126126</v>
      </c>
      <c r="S562" s="173">
        <v>0.26515151515151503</v>
      </c>
      <c r="T562" s="173"/>
      <c r="U562" s="218">
        <v>-9.6618357487922704E-2</v>
      </c>
    </row>
    <row r="563" spans="1:21" x14ac:dyDescent="0.25">
      <c r="A563" s="165">
        <v>44166</v>
      </c>
      <c r="B563" s="209">
        <v>178</v>
      </c>
      <c r="C563" s="171">
        <v>184</v>
      </c>
      <c r="D563" s="171">
        <v>184</v>
      </c>
      <c r="E563" s="171"/>
      <c r="F563" s="210">
        <v>234</v>
      </c>
      <c r="G563" s="171">
        <v>172.2</v>
      </c>
      <c r="H563" s="171">
        <v>207.9</v>
      </c>
      <c r="I563" s="171">
        <v>143.85</v>
      </c>
      <c r="J563" s="171"/>
      <c r="K563" s="171">
        <v>221.55</v>
      </c>
      <c r="L563" s="209">
        <v>5.7999999999999803</v>
      </c>
      <c r="M563" s="171">
        <v>-23.9</v>
      </c>
      <c r="N563" s="171">
        <v>40.15</v>
      </c>
      <c r="O563" s="171"/>
      <c r="P563" s="210">
        <v>12.45</v>
      </c>
      <c r="Q563" s="173">
        <v>3.3681765389082401E-2</v>
      </c>
      <c r="R563" s="173">
        <v>-0.114959114959115</v>
      </c>
      <c r="S563" s="173">
        <v>0.27911018421967299</v>
      </c>
      <c r="T563" s="173"/>
      <c r="U563" s="218">
        <v>5.6194989844278898E-2</v>
      </c>
    </row>
    <row r="564" spans="1:21" x14ac:dyDescent="0.25">
      <c r="A564" s="165">
        <v>44197</v>
      </c>
      <c r="B564" s="209">
        <v>166</v>
      </c>
      <c r="C564" s="171">
        <v>161</v>
      </c>
      <c r="D564" s="171">
        <v>162</v>
      </c>
      <c r="E564" s="171"/>
      <c r="F564" s="210">
        <v>195</v>
      </c>
      <c r="G564" s="171">
        <v>170.90909090909099</v>
      </c>
      <c r="H564" s="171">
        <v>244.54545454545499</v>
      </c>
      <c r="I564" s="171">
        <v>130</v>
      </c>
      <c r="J564" s="171"/>
      <c r="K564" s="171">
        <v>205.45454545454501</v>
      </c>
      <c r="L564" s="209">
        <v>-4.9090909090909101</v>
      </c>
      <c r="M564" s="171">
        <v>-83.545454545454504</v>
      </c>
      <c r="N564" s="171">
        <v>32</v>
      </c>
      <c r="O564" s="171"/>
      <c r="P564" s="210">
        <v>-10.4545454545454</v>
      </c>
      <c r="Q564" s="173">
        <v>-2.87234042553191E-2</v>
      </c>
      <c r="R564" s="173">
        <v>-0.34163568773234199</v>
      </c>
      <c r="S564" s="173">
        <v>0.246153846153846</v>
      </c>
      <c r="T564" s="173"/>
      <c r="U564" s="218">
        <v>-5.0884955752212302E-2</v>
      </c>
    </row>
    <row r="565" spans="1:21" x14ac:dyDescent="0.25">
      <c r="A565" s="165">
        <v>44228</v>
      </c>
      <c r="B565" s="209">
        <v>164</v>
      </c>
      <c r="C565" s="171">
        <v>156</v>
      </c>
      <c r="D565" s="171">
        <v>153</v>
      </c>
      <c r="E565" s="171"/>
      <c r="F565" s="210">
        <v>202</v>
      </c>
      <c r="G565" s="171">
        <v>160</v>
      </c>
      <c r="H565" s="171">
        <v>210</v>
      </c>
      <c r="I565" s="171">
        <v>123</v>
      </c>
      <c r="J565" s="171"/>
      <c r="K565" s="171">
        <v>238</v>
      </c>
      <c r="L565" s="209">
        <v>4</v>
      </c>
      <c r="M565" s="171">
        <v>-54</v>
      </c>
      <c r="N565" s="171">
        <v>30</v>
      </c>
      <c r="O565" s="171"/>
      <c r="P565" s="210">
        <v>-36</v>
      </c>
      <c r="Q565" s="173">
        <v>2.5000000000000001E-2</v>
      </c>
      <c r="R565" s="173">
        <v>-0.25714285714285701</v>
      </c>
      <c r="S565" s="173">
        <v>0.24390243902438999</v>
      </c>
      <c r="T565" s="173"/>
      <c r="U565" s="218">
        <v>-0.151260504201681</v>
      </c>
    </row>
    <row r="566" spans="1:21" x14ac:dyDescent="0.25">
      <c r="A566" s="165">
        <v>44256</v>
      </c>
      <c r="B566" s="209">
        <v>208</v>
      </c>
      <c r="C566" s="171">
        <v>172</v>
      </c>
      <c r="D566" s="171">
        <v>182</v>
      </c>
      <c r="E566" s="171"/>
      <c r="F566" s="210">
        <v>244</v>
      </c>
      <c r="G566" s="171">
        <v>173.04761904761901</v>
      </c>
      <c r="H566" s="171">
        <v>234.38095238095201</v>
      </c>
      <c r="I566" s="171">
        <v>138</v>
      </c>
      <c r="J566" s="171"/>
      <c r="K566" s="171">
        <v>216.857142857143</v>
      </c>
      <c r="L566" s="209">
        <v>34.952380952380899</v>
      </c>
      <c r="M566" s="171">
        <v>-62.380952380952401</v>
      </c>
      <c r="N566" s="171">
        <v>44</v>
      </c>
      <c r="O566" s="171"/>
      <c r="P566" s="210">
        <v>27.1428571428571</v>
      </c>
      <c r="Q566" s="173">
        <v>0.20198128783709399</v>
      </c>
      <c r="R566" s="173">
        <v>-0.26615197074359997</v>
      </c>
      <c r="S566" s="173">
        <v>0.31884057971014501</v>
      </c>
      <c r="T566" s="173"/>
      <c r="U566" s="218">
        <v>0.125164690382082</v>
      </c>
    </row>
    <row r="567" spans="1:21" x14ac:dyDescent="0.25">
      <c r="A567" s="3" t="s">
        <v>149</v>
      </c>
      <c r="B567" s="209"/>
      <c r="C567" s="171"/>
      <c r="D567" s="171"/>
      <c r="E567" s="171"/>
      <c r="F567" s="210"/>
      <c r="G567" s="171"/>
      <c r="H567" s="171"/>
      <c r="I567" s="171"/>
      <c r="J567" s="171"/>
      <c r="K567" s="171"/>
      <c r="L567" s="209"/>
      <c r="M567" s="171"/>
      <c r="N567" s="171"/>
      <c r="O567" s="171"/>
      <c r="P567" s="210"/>
      <c r="Q567" s="173"/>
      <c r="R567" s="173"/>
      <c r="S567" s="173"/>
      <c r="T567" s="173"/>
      <c r="U567" s="218"/>
    </row>
    <row r="568" spans="1:21" x14ac:dyDescent="0.25">
      <c r="A568" s="165">
        <v>43466</v>
      </c>
      <c r="B568" s="209">
        <v>48</v>
      </c>
      <c r="C568" s="171">
        <v>104</v>
      </c>
      <c r="D568" s="171">
        <v>136</v>
      </c>
      <c r="E568" s="171"/>
      <c r="F568" s="210">
        <v>341</v>
      </c>
      <c r="G568" s="171">
        <v>48</v>
      </c>
      <c r="H568" s="171">
        <v>104</v>
      </c>
      <c r="I568" s="171">
        <v>136</v>
      </c>
      <c r="J568" s="171"/>
      <c r="K568" s="171">
        <v>341</v>
      </c>
      <c r="L568" s="209">
        <v>0</v>
      </c>
      <c r="M568" s="171">
        <v>0</v>
      </c>
      <c r="N568" s="171">
        <v>0</v>
      </c>
      <c r="O568" s="171"/>
      <c r="P568" s="210">
        <v>0</v>
      </c>
      <c r="Q568" s="173">
        <v>0</v>
      </c>
      <c r="R568" s="173">
        <v>0</v>
      </c>
      <c r="S568" s="173">
        <v>0</v>
      </c>
      <c r="T568" s="173"/>
      <c r="U568" s="218">
        <v>0</v>
      </c>
    </row>
    <row r="569" spans="1:21" x14ac:dyDescent="0.25">
      <c r="A569" s="165">
        <v>43497</v>
      </c>
      <c r="B569" s="209">
        <v>41</v>
      </c>
      <c r="C569" s="171">
        <v>120</v>
      </c>
      <c r="D569" s="171">
        <v>97</v>
      </c>
      <c r="E569" s="171"/>
      <c r="F569" s="210">
        <v>322</v>
      </c>
      <c r="G569" s="171">
        <v>41</v>
      </c>
      <c r="H569" s="171">
        <v>120</v>
      </c>
      <c r="I569" s="171">
        <v>97</v>
      </c>
      <c r="J569" s="171"/>
      <c r="K569" s="171">
        <v>322</v>
      </c>
      <c r="L569" s="209">
        <v>0</v>
      </c>
      <c r="M569" s="171">
        <v>0</v>
      </c>
      <c r="N569" s="171">
        <v>0</v>
      </c>
      <c r="O569" s="171"/>
      <c r="P569" s="210">
        <v>0</v>
      </c>
      <c r="Q569" s="173">
        <v>0</v>
      </c>
      <c r="R569" s="173">
        <v>0</v>
      </c>
      <c r="S569" s="173">
        <v>0</v>
      </c>
      <c r="T569" s="173"/>
      <c r="U569" s="218">
        <v>0</v>
      </c>
    </row>
    <row r="570" spans="1:21" x14ac:dyDescent="0.25">
      <c r="A570" s="165">
        <v>43525</v>
      </c>
      <c r="B570" s="209">
        <v>51</v>
      </c>
      <c r="C570" s="171">
        <v>110</v>
      </c>
      <c r="D570" s="171">
        <v>89</v>
      </c>
      <c r="E570" s="171"/>
      <c r="F570" s="210">
        <v>358</v>
      </c>
      <c r="G570" s="171">
        <v>51</v>
      </c>
      <c r="H570" s="171">
        <v>110</v>
      </c>
      <c r="I570" s="171">
        <v>89</v>
      </c>
      <c r="J570" s="171"/>
      <c r="K570" s="171">
        <v>358</v>
      </c>
      <c r="L570" s="209">
        <v>0</v>
      </c>
      <c r="M570" s="171">
        <v>0</v>
      </c>
      <c r="N570" s="171">
        <v>0</v>
      </c>
      <c r="O570" s="171"/>
      <c r="P570" s="210">
        <v>0</v>
      </c>
      <c r="Q570" s="173">
        <v>0</v>
      </c>
      <c r="R570" s="173">
        <v>0</v>
      </c>
      <c r="S570" s="173">
        <v>0</v>
      </c>
      <c r="T570" s="173"/>
      <c r="U570" s="218">
        <v>0</v>
      </c>
    </row>
    <row r="571" spans="1:21" x14ac:dyDescent="0.25">
      <c r="A571" s="165">
        <v>43556</v>
      </c>
      <c r="B571" s="209">
        <v>36</v>
      </c>
      <c r="C571" s="171">
        <v>113</v>
      </c>
      <c r="D571" s="171">
        <v>80</v>
      </c>
      <c r="E571" s="171"/>
      <c r="F571" s="210">
        <v>341</v>
      </c>
      <c r="G571" s="171">
        <v>36</v>
      </c>
      <c r="H571" s="171">
        <v>113</v>
      </c>
      <c r="I571" s="171">
        <v>80</v>
      </c>
      <c r="J571" s="171"/>
      <c r="K571" s="171">
        <v>341</v>
      </c>
      <c r="L571" s="209">
        <v>0</v>
      </c>
      <c r="M571" s="171">
        <v>0</v>
      </c>
      <c r="N571" s="171">
        <v>0</v>
      </c>
      <c r="O571" s="171"/>
      <c r="P571" s="210">
        <v>0</v>
      </c>
      <c r="Q571" s="173">
        <v>0</v>
      </c>
      <c r="R571" s="173">
        <v>0</v>
      </c>
      <c r="S571" s="173">
        <v>0</v>
      </c>
      <c r="T571" s="173"/>
      <c r="U571" s="218">
        <v>0</v>
      </c>
    </row>
    <row r="572" spans="1:21" x14ac:dyDescent="0.25">
      <c r="A572" s="165">
        <v>43586</v>
      </c>
      <c r="B572" s="209">
        <v>54</v>
      </c>
      <c r="C572" s="171">
        <v>110</v>
      </c>
      <c r="D572" s="171">
        <v>112</v>
      </c>
      <c r="E572" s="171"/>
      <c r="F572" s="210">
        <v>379</v>
      </c>
      <c r="G572" s="171">
        <v>54</v>
      </c>
      <c r="H572" s="171">
        <v>110</v>
      </c>
      <c r="I572" s="171">
        <v>112</v>
      </c>
      <c r="J572" s="171"/>
      <c r="K572" s="171">
        <v>379</v>
      </c>
      <c r="L572" s="209">
        <v>0</v>
      </c>
      <c r="M572" s="171">
        <v>0</v>
      </c>
      <c r="N572" s="171">
        <v>0</v>
      </c>
      <c r="O572" s="171"/>
      <c r="P572" s="210">
        <v>0</v>
      </c>
      <c r="Q572" s="173">
        <v>0</v>
      </c>
      <c r="R572" s="173">
        <v>0</v>
      </c>
      <c r="S572" s="173">
        <v>0</v>
      </c>
      <c r="T572" s="173"/>
      <c r="U572" s="218">
        <v>0</v>
      </c>
    </row>
    <row r="573" spans="1:21" x14ac:dyDescent="0.25">
      <c r="A573" s="165">
        <v>43617</v>
      </c>
      <c r="B573" s="209">
        <v>44</v>
      </c>
      <c r="C573" s="171">
        <v>131</v>
      </c>
      <c r="D573" s="171">
        <v>110</v>
      </c>
      <c r="E573" s="171"/>
      <c r="F573" s="210">
        <v>361</v>
      </c>
      <c r="G573" s="171">
        <v>44</v>
      </c>
      <c r="H573" s="171">
        <v>131</v>
      </c>
      <c r="I573" s="171">
        <v>110</v>
      </c>
      <c r="J573" s="171"/>
      <c r="K573" s="171">
        <v>361</v>
      </c>
      <c r="L573" s="209">
        <v>0</v>
      </c>
      <c r="M573" s="171">
        <v>0</v>
      </c>
      <c r="N573" s="171">
        <v>0</v>
      </c>
      <c r="O573" s="171"/>
      <c r="P573" s="210">
        <v>0</v>
      </c>
      <c r="Q573" s="173">
        <v>0</v>
      </c>
      <c r="R573" s="173">
        <v>0</v>
      </c>
      <c r="S573" s="173">
        <v>0</v>
      </c>
      <c r="T573" s="173"/>
      <c r="U573" s="218">
        <v>0</v>
      </c>
    </row>
    <row r="574" spans="1:21" x14ac:dyDescent="0.25">
      <c r="A574" s="165">
        <v>43647</v>
      </c>
      <c r="B574" s="209">
        <v>44</v>
      </c>
      <c r="C574" s="171">
        <v>150</v>
      </c>
      <c r="D574" s="171">
        <v>108</v>
      </c>
      <c r="E574" s="171"/>
      <c r="F574" s="210">
        <v>399</v>
      </c>
      <c r="G574" s="171">
        <v>44</v>
      </c>
      <c r="H574" s="171">
        <v>150</v>
      </c>
      <c r="I574" s="171">
        <v>108</v>
      </c>
      <c r="J574" s="171"/>
      <c r="K574" s="171">
        <v>399</v>
      </c>
      <c r="L574" s="209">
        <v>0</v>
      </c>
      <c r="M574" s="171">
        <v>0</v>
      </c>
      <c r="N574" s="171">
        <v>0</v>
      </c>
      <c r="O574" s="171"/>
      <c r="P574" s="210">
        <v>0</v>
      </c>
      <c r="Q574" s="173">
        <v>0</v>
      </c>
      <c r="R574" s="173">
        <v>0</v>
      </c>
      <c r="S574" s="173">
        <v>0</v>
      </c>
      <c r="T574" s="173"/>
      <c r="U574" s="218">
        <v>0</v>
      </c>
    </row>
    <row r="575" spans="1:21" x14ac:dyDescent="0.25">
      <c r="A575" s="165">
        <v>43678</v>
      </c>
      <c r="B575" s="209">
        <v>44</v>
      </c>
      <c r="C575" s="171">
        <v>118</v>
      </c>
      <c r="D575" s="171">
        <v>99</v>
      </c>
      <c r="E575" s="171"/>
      <c r="F575" s="210">
        <v>331</v>
      </c>
      <c r="G575" s="171">
        <v>44</v>
      </c>
      <c r="H575" s="171">
        <v>118</v>
      </c>
      <c r="I575" s="171">
        <v>99</v>
      </c>
      <c r="J575" s="171"/>
      <c r="K575" s="171">
        <v>331</v>
      </c>
      <c r="L575" s="209">
        <v>0</v>
      </c>
      <c r="M575" s="171">
        <v>0</v>
      </c>
      <c r="N575" s="171">
        <v>0</v>
      </c>
      <c r="O575" s="171"/>
      <c r="P575" s="210">
        <v>0</v>
      </c>
      <c r="Q575" s="173">
        <v>0</v>
      </c>
      <c r="R575" s="173">
        <v>0</v>
      </c>
      <c r="S575" s="173">
        <v>0</v>
      </c>
      <c r="T575" s="173"/>
      <c r="U575" s="218">
        <v>0</v>
      </c>
    </row>
    <row r="576" spans="1:21" x14ac:dyDescent="0.25">
      <c r="A576" s="165">
        <v>43709</v>
      </c>
      <c r="B576" s="209">
        <v>43</v>
      </c>
      <c r="C576" s="171">
        <v>111</v>
      </c>
      <c r="D576" s="171">
        <v>110</v>
      </c>
      <c r="E576" s="171"/>
      <c r="F576" s="210">
        <v>362</v>
      </c>
      <c r="G576" s="171">
        <v>43</v>
      </c>
      <c r="H576" s="171">
        <v>111</v>
      </c>
      <c r="I576" s="171">
        <v>110</v>
      </c>
      <c r="J576" s="171"/>
      <c r="K576" s="171">
        <v>362</v>
      </c>
      <c r="L576" s="209">
        <v>0</v>
      </c>
      <c r="M576" s="171">
        <v>0</v>
      </c>
      <c r="N576" s="171">
        <v>0</v>
      </c>
      <c r="O576" s="171"/>
      <c r="P576" s="210">
        <v>0</v>
      </c>
      <c r="Q576" s="173">
        <v>0</v>
      </c>
      <c r="R576" s="173">
        <v>0</v>
      </c>
      <c r="S576" s="173">
        <v>0</v>
      </c>
      <c r="T576" s="173"/>
      <c r="U576" s="218">
        <v>0</v>
      </c>
    </row>
    <row r="577" spans="1:21" x14ac:dyDescent="0.25">
      <c r="A577" s="165">
        <v>43739</v>
      </c>
      <c r="B577" s="209">
        <v>58</v>
      </c>
      <c r="C577" s="171">
        <v>112</v>
      </c>
      <c r="D577" s="171">
        <v>121</v>
      </c>
      <c r="E577" s="171"/>
      <c r="F577" s="210">
        <v>387</v>
      </c>
      <c r="G577" s="171">
        <v>58</v>
      </c>
      <c r="H577" s="171">
        <v>112</v>
      </c>
      <c r="I577" s="171">
        <v>121</v>
      </c>
      <c r="J577" s="171"/>
      <c r="K577" s="171">
        <v>387</v>
      </c>
      <c r="L577" s="209">
        <v>0</v>
      </c>
      <c r="M577" s="171">
        <v>0</v>
      </c>
      <c r="N577" s="171">
        <v>0</v>
      </c>
      <c r="O577" s="171"/>
      <c r="P577" s="210">
        <v>0</v>
      </c>
      <c r="Q577" s="173">
        <v>0</v>
      </c>
      <c r="R577" s="173">
        <v>0</v>
      </c>
      <c r="S577" s="173">
        <v>0</v>
      </c>
      <c r="T577" s="173"/>
      <c r="U577" s="218">
        <v>0</v>
      </c>
    </row>
    <row r="578" spans="1:21" x14ac:dyDescent="0.25">
      <c r="A578" s="165">
        <v>43770</v>
      </c>
      <c r="B578" s="209">
        <v>46</v>
      </c>
      <c r="C578" s="171">
        <v>117</v>
      </c>
      <c r="D578" s="171">
        <v>104</v>
      </c>
      <c r="E578" s="171"/>
      <c r="F578" s="210">
        <v>348</v>
      </c>
      <c r="G578" s="171">
        <v>46</v>
      </c>
      <c r="H578" s="171">
        <v>117</v>
      </c>
      <c r="I578" s="171">
        <v>104</v>
      </c>
      <c r="J578" s="171"/>
      <c r="K578" s="171">
        <v>348</v>
      </c>
      <c r="L578" s="209">
        <v>0</v>
      </c>
      <c r="M578" s="171">
        <v>0</v>
      </c>
      <c r="N578" s="171">
        <v>0</v>
      </c>
      <c r="O578" s="171"/>
      <c r="P578" s="210">
        <v>0</v>
      </c>
      <c r="Q578" s="173">
        <v>0</v>
      </c>
      <c r="R578" s="173">
        <v>0</v>
      </c>
      <c r="S578" s="173">
        <v>0</v>
      </c>
      <c r="T578" s="173"/>
      <c r="U578" s="218">
        <v>0</v>
      </c>
    </row>
    <row r="579" spans="1:21" x14ac:dyDescent="0.25">
      <c r="A579" s="165">
        <v>43800</v>
      </c>
      <c r="B579" s="209">
        <v>47</v>
      </c>
      <c r="C579" s="171">
        <v>119</v>
      </c>
      <c r="D579" s="171">
        <v>99</v>
      </c>
      <c r="E579" s="171"/>
      <c r="F579" s="210">
        <v>361</v>
      </c>
      <c r="G579" s="171">
        <v>47</v>
      </c>
      <c r="H579" s="171">
        <v>119</v>
      </c>
      <c r="I579" s="171">
        <v>99</v>
      </c>
      <c r="J579" s="171"/>
      <c r="K579" s="171">
        <v>361</v>
      </c>
      <c r="L579" s="209">
        <v>0</v>
      </c>
      <c r="M579" s="171">
        <v>0</v>
      </c>
      <c r="N579" s="171">
        <v>0</v>
      </c>
      <c r="O579" s="171"/>
      <c r="P579" s="210">
        <v>0</v>
      </c>
      <c r="Q579" s="173">
        <v>0</v>
      </c>
      <c r="R579" s="173">
        <v>0</v>
      </c>
      <c r="S579" s="173">
        <v>0</v>
      </c>
      <c r="T579" s="173"/>
      <c r="U579" s="218">
        <v>0</v>
      </c>
    </row>
    <row r="580" spans="1:21" x14ac:dyDescent="0.25">
      <c r="A580" s="165">
        <v>43831</v>
      </c>
      <c r="B580" s="209">
        <v>45</v>
      </c>
      <c r="C580" s="171">
        <v>136</v>
      </c>
      <c r="D580" s="171">
        <v>106</v>
      </c>
      <c r="E580" s="171"/>
      <c r="F580" s="210">
        <v>358</v>
      </c>
      <c r="G580" s="171">
        <v>48</v>
      </c>
      <c r="H580" s="171">
        <v>104</v>
      </c>
      <c r="I580" s="171">
        <v>136</v>
      </c>
      <c r="J580" s="171"/>
      <c r="K580" s="171">
        <v>341</v>
      </c>
      <c r="L580" s="209">
        <v>-3</v>
      </c>
      <c r="M580" s="171">
        <v>32</v>
      </c>
      <c r="N580" s="171">
        <v>-30</v>
      </c>
      <c r="O580" s="171"/>
      <c r="P580" s="210">
        <v>17</v>
      </c>
      <c r="Q580" s="173">
        <v>-6.25E-2</v>
      </c>
      <c r="R580" s="173">
        <v>0.30769230769230799</v>
      </c>
      <c r="S580" s="173">
        <v>-0.220588235294118</v>
      </c>
      <c r="T580" s="173"/>
      <c r="U580" s="218">
        <v>4.98533724340176E-2</v>
      </c>
    </row>
    <row r="581" spans="1:21" x14ac:dyDescent="0.25">
      <c r="A581" s="165">
        <v>43862</v>
      </c>
      <c r="B581" s="209">
        <v>42</v>
      </c>
      <c r="C581" s="171">
        <v>100</v>
      </c>
      <c r="D581" s="171">
        <v>101</v>
      </c>
      <c r="E581" s="171"/>
      <c r="F581" s="210">
        <v>355</v>
      </c>
      <c r="G581" s="171">
        <v>41</v>
      </c>
      <c r="H581" s="171">
        <v>120</v>
      </c>
      <c r="I581" s="171">
        <v>97</v>
      </c>
      <c r="J581" s="171"/>
      <c r="K581" s="171">
        <v>322</v>
      </c>
      <c r="L581" s="209">
        <v>1</v>
      </c>
      <c r="M581" s="171">
        <v>-20</v>
      </c>
      <c r="N581" s="171">
        <v>4</v>
      </c>
      <c r="O581" s="171"/>
      <c r="P581" s="210">
        <v>33</v>
      </c>
      <c r="Q581" s="173">
        <v>2.4390243902439001E-2</v>
      </c>
      <c r="R581" s="173">
        <v>-0.16666666666666699</v>
      </c>
      <c r="S581" s="173">
        <v>4.1237113402061903E-2</v>
      </c>
      <c r="T581" s="173"/>
      <c r="U581" s="218">
        <v>0.102484472049689</v>
      </c>
    </row>
    <row r="582" spans="1:21" x14ac:dyDescent="0.25">
      <c r="A582" s="165">
        <v>43891</v>
      </c>
      <c r="B582" s="209">
        <v>41</v>
      </c>
      <c r="C582" s="171">
        <v>125</v>
      </c>
      <c r="D582" s="171">
        <v>118</v>
      </c>
      <c r="E582" s="171"/>
      <c r="F582" s="210">
        <v>374</v>
      </c>
      <c r="G582" s="171">
        <v>53.428571428571402</v>
      </c>
      <c r="H582" s="171">
        <v>115.238095238095</v>
      </c>
      <c r="I582" s="171">
        <v>93.238095238095198</v>
      </c>
      <c r="J582" s="171"/>
      <c r="K582" s="171">
        <v>375.04761904761898</v>
      </c>
      <c r="L582" s="209">
        <v>-12.4285714285714</v>
      </c>
      <c r="M582" s="171">
        <v>9.7619047619047592</v>
      </c>
      <c r="N582" s="171">
        <v>24.761904761904798</v>
      </c>
      <c r="O582" s="171"/>
      <c r="P582" s="210">
        <v>-1.0476190476190901</v>
      </c>
      <c r="Q582" s="173">
        <v>-0.23262032085561499</v>
      </c>
      <c r="R582" s="173">
        <v>8.4710743801652902E-2</v>
      </c>
      <c r="S582" s="173">
        <v>0.26557711950970397</v>
      </c>
      <c r="T582" s="173"/>
      <c r="U582" s="218">
        <v>-2.7932960893855999E-3</v>
      </c>
    </row>
    <row r="583" spans="1:21" x14ac:dyDescent="0.25">
      <c r="A583" s="165">
        <v>43922</v>
      </c>
      <c r="B583" s="209">
        <v>34</v>
      </c>
      <c r="C583" s="171">
        <v>60</v>
      </c>
      <c r="D583" s="171">
        <v>65</v>
      </c>
      <c r="E583" s="171"/>
      <c r="F583" s="210">
        <v>235</v>
      </c>
      <c r="G583" s="171">
        <v>36</v>
      </c>
      <c r="H583" s="171">
        <v>113</v>
      </c>
      <c r="I583" s="171">
        <v>80</v>
      </c>
      <c r="J583" s="171"/>
      <c r="K583" s="171">
        <v>341</v>
      </c>
      <c r="L583" s="209">
        <v>-2</v>
      </c>
      <c r="M583" s="171">
        <v>-53</v>
      </c>
      <c r="N583" s="171">
        <v>-15</v>
      </c>
      <c r="O583" s="171"/>
      <c r="P583" s="210">
        <v>-106</v>
      </c>
      <c r="Q583" s="173">
        <v>-5.5555555555555601E-2</v>
      </c>
      <c r="R583" s="173">
        <v>-0.46902654867256599</v>
      </c>
      <c r="S583" s="173">
        <v>-0.1875</v>
      </c>
      <c r="T583" s="173"/>
      <c r="U583" s="218">
        <v>-0.310850439882698</v>
      </c>
    </row>
    <row r="584" spans="1:21" x14ac:dyDescent="0.25">
      <c r="A584" s="165">
        <v>43952</v>
      </c>
      <c r="B584" s="209">
        <v>38</v>
      </c>
      <c r="C584" s="171">
        <v>56</v>
      </c>
      <c r="D584" s="171">
        <v>47</v>
      </c>
      <c r="E584" s="171"/>
      <c r="F584" s="210">
        <v>252</v>
      </c>
      <c r="G584" s="171">
        <v>48.857142857142897</v>
      </c>
      <c r="H584" s="171">
        <v>99.523809523809504</v>
      </c>
      <c r="I584" s="171">
        <v>101.333333333333</v>
      </c>
      <c r="J584" s="171"/>
      <c r="K584" s="171">
        <v>342.90476190476198</v>
      </c>
      <c r="L584" s="209">
        <v>-10.8571428571429</v>
      </c>
      <c r="M584" s="171">
        <v>-43.523809523809497</v>
      </c>
      <c r="N584" s="171">
        <v>-54.3333333333333</v>
      </c>
      <c r="O584" s="171"/>
      <c r="P584" s="210">
        <v>-90.904761904761898</v>
      </c>
      <c r="Q584" s="173">
        <v>-0.22222222222222199</v>
      </c>
      <c r="R584" s="173">
        <v>-0.437320574162679</v>
      </c>
      <c r="S584" s="173">
        <v>-0.53618421052631604</v>
      </c>
      <c r="T584" s="173"/>
      <c r="U584" s="218">
        <v>-0.26510206915706203</v>
      </c>
    </row>
    <row r="585" spans="1:21" x14ac:dyDescent="0.25">
      <c r="A585" s="165">
        <v>43983</v>
      </c>
      <c r="B585" s="209">
        <v>60</v>
      </c>
      <c r="C585" s="171">
        <v>71</v>
      </c>
      <c r="D585" s="171">
        <v>70</v>
      </c>
      <c r="E585" s="171"/>
      <c r="F585" s="210">
        <v>323</v>
      </c>
      <c r="G585" s="171">
        <v>48.4</v>
      </c>
      <c r="H585" s="171">
        <v>144.1</v>
      </c>
      <c r="I585" s="171">
        <v>121</v>
      </c>
      <c r="J585" s="171"/>
      <c r="K585" s="171">
        <v>397.1</v>
      </c>
      <c r="L585" s="209">
        <v>11.6</v>
      </c>
      <c r="M585" s="171">
        <v>-73.099999999999994</v>
      </c>
      <c r="N585" s="171">
        <v>-51</v>
      </c>
      <c r="O585" s="171"/>
      <c r="P585" s="210">
        <v>-74.099999999999994</v>
      </c>
      <c r="Q585" s="173">
        <v>0.23966942148760301</v>
      </c>
      <c r="R585" s="173">
        <v>-0.50728660652324797</v>
      </c>
      <c r="S585" s="173">
        <v>-0.421487603305785</v>
      </c>
      <c r="T585" s="173"/>
      <c r="U585" s="218">
        <v>-0.18660287081339699</v>
      </c>
    </row>
    <row r="586" spans="1:21" x14ac:dyDescent="0.25">
      <c r="A586" s="165">
        <v>44013</v>
      </c>
      <c r="B586" s="209">
        <v>51</v>
      </c>
      <c r="C586" s="171">
        <v>116</v>
      </c>
      <c r="D586" s="171">
        <v>91</v>
      </c>
      <c r="E586" s="171"/>
      <c r="F586" s="210">
        <v>360</v>
      </c>
      <c r="G586" s="171">
        <v>44</v>
      </c>
      <c r="H586" s="171">
        <v>150</v>
      </c>
      <c r="I586" s="171">
        <v>108</v>
      </c>
      <c r="J586" s="171"/>
      <c r="K586" s="171">
        <v>399</v>
      </c>
      <c r="L586" s="209">
        <v>7</v>
      </c>
      <c r="M586" s="171">
        <v>-34</v>
      </c>
      <c r="N586" s="171">
        <v>-17</v>
      </c>
      <c r="O586" s="171"/>
      <c r="P586" s="210">
        <v>-39</v>
      </c>
      <c r="Q586" s="173">
        <v>0.15909090909090901</v>
      </c>
      <c r="R586" s="173">
        <v>-0.22666666666666699</v>
      </c>
      <c r="S586" s="173">
        <v>-0.157407407407407</v>
      </c>
      <c r="T586" s="173"/>
      <c r="U586" s="218">
        <v>-9.7744360902255606E-2</v>
      </c>
    </row>
    <row r="587" spans="1:21" x14ac:dyDescent="0.25">
      <c r="A587" s="165">
        <v>44044</v>
      </c>
      <c r="B587" s="209">
        <v>49</v>
      </c>
      <c r="C587" s="171">
        <v>92</v>
      </c>
      <c r="D587" s="171">
        <v>76</v>
      </c>
      <c r="E587" s="171"/>
      <c r="F587" s="210">
        <v>342</v>
      </c>
      <c r="G587" s="171">
        <v>41.904761904761898</v>
      </c>
      <c r="H587" s="171">
        <v>112.380952380952</v>
      </c>
      <c r="I587" s="171">
        <v>94.285714285714306</v>
      </c>
      <c r="J587" s="171"/>
      <c r="K587" s="171">
        <v>315.23809523809501</v>
      </c>
      <c r="L587" s="209">
        <v>7.0952380952380896</v>
      </c>
      <c r="M587" s="171">
        <v>-20.380952380952401</v>
      </c>
      <c r="N587" s="171">
        <v>-18.285714285714299</v>
      </c>
      <c r="O587" s="171"/>
      <c r="P587" s="210">
        <v>26.761904761904798</v>
      </c>
      <c r="Q587" s="173">
        <v>0.16931818181818201</v>
      </c>
      <c r="R587" s="173">
        <v>-0.18135593220339</v>
      </c>
      <c r="S587" s="173">
        <v>-0.19393939393939399</v>
      </c>
      <c r="T587" s="173"/>
      <c r="U587" s="218">
        <v>8.4894259818731097E-2</v>
      </c>
    </row>
    <row r="588" spans="1:21" x14ac:dyDescent="0.25">
      <c r="A588" s="165">
        <v>44075</v>
      </c>
      <c r="B588" s="209">
        <v>57</v>
      </c>
      <c r="C588" s="171">
        <v>103</v>
      </c>
      <c r="D588" s="171">
        <v>107</v>
      </c>
      <c r="E588" s="171"/>
      <c r="F588" s="210">
        <v>395</v>
      </c>
      <c r="G588" s="171">
        <v>45.047619047619101</v>
      </c>
      <c r="H588" s="171">
        <v>116.28571428571399</v>
      </c>
      <c r="I588" s="171">
        <v>115.238095238095</v>
      </c>
      <c r="J588" s="171"/>
      <c r="K588" s="171">
        <v>379.23809523809501</v>
      </c>
      <c r="L588" s="209">
        <v>11.952380952380899</v>
      </c>
      <c r="M588" s="171">
        <v>-13.285714285714301</v>
      </c>
      <c r="N588" s="171">
        <v>-8.2380952380952408</v>
      </c>
      <c r="O588" s="171"/>
      <c r="P588" s="210">
        <v>15.7619047619048</v>
      </c>
      <c r="Q588" s="173">
        <v>0.26532769556025398</v>
      </c>
      <c r="R588" s="173">
        <v>-0.114250614250614</v>
      </c>
      <c r="S588" s="173">
        <v>-7.1487603305785102E-2</v>
      </c>
      <c r="T588" s="173"/>
      <c r="U588" s="218">
        <v>4.1562029131089903E-2</v>
      </c>
    </row>
    <row r="589" spans="1:21" x14ac:dyDescent="0.25">
      <c r="A589" s="165">
        <v>44105</v>
      </c>
      <c r="B589" s="209">
        <v>53</v>
      </c>
      <c r="C589" s="171">
        <v>113</v>
      </c>
      <c r="D589" s="171">
        <v>96</v>
      </c>
      <c r="E589" s="171"/>
      <c r="F589" s="210">
        <v>377</v>
      </c>
      <c r="G589" s="171">
        <v>55.478260869565197</v>
      </c>
      <c r="H589" s="171">
        <v>107.130434782609</v>
      </c>
      <c r="I589" s="171">
        <v>115.73913043478299</v>
      </c>
      <c r="J589" s="171"/>
      <c r="K589" s="171">
        <v>370.17391304347802</v>
      </c>
      <c r="L589" s="209">
        <v>-2.47826086956522</v>
      </c>
      <c r="M589" s="171">
        <v>5.8695652173913002</v>
      </c>
      <c r="N589" s="171">
        <v>-19.739130434782599</v>
      </c>
      <c r="O589" s="171"/>
      <c r="P589" s="210">
        <v>6.8260869565217499</v>
      </c>
      <c r="Q589" s="173">
        <v>-4.4670846394984302E-2</v>
      </c>
      <c r="R589" s="173">
        <v>5.4788961038960998E-2</v>
      </c>
      <c r="S589" s="173">
        <v>-0.17054845980465799</v>
      </c>
      <c r="T589" s="173"/>
      <c r="U589" s="218">
        <v>1.84402161146347E-2</v>
      </c>
    </row>
    <row r="590" spans="1:21" x14ac:dyDescent="0.25">
      <c r="A590" s="165">
        <v>44136</v>
      </c>
      <c r="B590" s="209">
        <v>64</v>
      </c>
      <c r="C590" s="171">
        <v>99</v>
      </c>
      <c r="D590" s="171">
        <v>83</v>
      </c>
      <c r="E590" s="171"/>
      <c r="F590" s="210">
        <v>388</v>
      </c>
      <c r="G590" s="171">
        <v>46</v>
      </c>
      <c r="H590" s="171">
        <v>117</v>
      </c>
      <c r="I590" s="171">
        <v>104</v>
      </c>
      <c r="J590" s="171"/>
      <c r="K590" s="171">
        <v>348</v>
      </c>
      <c r="L590" s="209">
        <v>18</v>
      </c>
      <c r="M590" s="171">
        <v>-18</v>
      </c>
      <c r="N590" s="171">
        <v>-21</v>
      </c>
      <c r="O590" s="171"/>
      <c r="P590" s="210">
        <v>40</v>
      </c>
      <c r="Q590" s="173">
        <v>0.39130434782608697</v>
      </c>
      <c r="R590" s="173">
        <v>-0.15384615384615399</v>
      </c>
      <c r="S590" s="173">
        <v>-0.20192307692307701</v>
      </c>
      <c r="T590" s="173"/>
      <c r="U590" s="218">
        <v>0.114942528735632</v>
      </c>
    </row>
    <row r="591" spans="1:21" x14ac:dyDescent="0.25">
      <c r="A591" s="165">
        <v>44166</v>
      </c>
      <c r="B591" s="209">
        <v>55</v>
      </c>
      <c r="C591" s="171">
        <v>126</v>
      </c>
      <c r="D591" s="171">
        <v>121</v>
      </c>
      <c r="E591" s="171"/>
      <c r="F591" s="210">
        <v>373</v>
      </c>
      <c r="G591" s="171">
        <v>49.35</v>
      </c>
      <c r="H591" s="171">
        <v>124.95</v>
      </c>
      <c r="I591" s="171">
        <v>103.95</v>
      </c>
      <c r="J591" s="171"/>
      <c r="K591" s="171">
        <v>379.05</v>
      </c>
      <c r="L591" s="209">
        <v>5.65</v>
      </c>
      <c r="M591" s="171">
        <v>1.05</v>
      </c>
      <c r="N591" s="171">
        <v>17.05</v>
      </c>
      <c r="O591" s="171"/>
      <c r="P591" s="210">
        <v>-6.0500000000000096</v>
      </c>
      <c r="Q591" s="173">
        <v>0.11448834853090201</v>
      </c>
      <c r="R591" s="173">
        <v>8.4033613445377905E-3</v>
      </c>
      <c r="S591" s="173">
        <v>0.16402116402116401</v>
      </c>
      <c r="T591" s="173"/>
      <c r="U591" s="218">
        <v>-1.59609550191268E-2</v>
      </c>
    </row>
    <row r="592" spans="1:21" x14ac:dyDescent="0.25">
      <c r="A592" s="165">
        <v>44197</v>
      </c>
      <c r="B592" s="209">
        <v>48</v>
      </c>
      <c r="C592" s="171">
        <v>88</v>
      </c>
      <c r="D592" s="171">
        <v>94</v>
      </c>
      <c r="E592" s="171"/>
      <c r="F592" s="210">
        <v>393</v>
      </c>
      <c r="G592" s="171">
        <v>43.636363636363598</v>
      </c>
      <c r="H592" s="171">
        <v>94.545454545454504</v>
      </c>
      <c r="I592" s="171">
        <v>123.636363636364</v>
      </c>
      <c r="J592" s="171"/>
      <c r="K592" s="171">
        <v>310</v>
      </c>
      <c r="L592" s="209">
        <v>4.3636363636363704</v>
      </c>
      <c r="M592" s="171">
        <v>-6.5454545454545503</v>
      </c>
      <c r="N592" s="171">
        <v>-29.636363636363601</v>
      </c>
      <c r="O592" s="171"/>
      <c r="P592" s="210">
        <v>83</v>
      </c>
      <c r="Q592" s="173">
        <v>0.1</v>
      </c>
      <c r="R592" s="173">
        <v>-6.9230769230769207E-2</v>
      </c>
      <c r="S592" s="173">
        <v>-0.23970588235294099</v>
      </c>
      <c r="T592" s="173"/>
      <c r="U592" s="218">
        <v>0.26774193548387099</v>
      </c>
    </row>
    <row r="593" spans="1:21" x14ac:dyDescent="0.25">
      <c r="A593" s="165">
        <v>44228</v>
      </c>
      <c r="B593" s="209">
        <v>44</v>
      </c>
      <c r="C593" s="171">
        <v>101</v>
      </c>
      <c r="D593" s="171">
        <v>96</v>
      </c>
      <c r="E593" s="171"/>
      <c r="F593" s="210">
        <v>344</v>
      </c>
      <c r="G593" s="171">
        <v>41</v>
      </c>
      <c r="H593" s="171">
        <v>120</v>
      </c>
      <c r="I593" s="171">
        <v>97</v>
      </c>
      <c r="J593" s="171"/>
      <c r="K593" s="171">
        <v>322</v>
      </c>
      <c r="L593" s="209">
        <v>3</v>
      </c>
      <c r="M593" s="171">
        <v>-19</v>
      </c>
      <c r="N593" s="171">
        <v>-1</v>
      </c>
      <c r="O593" s="171"/>
      <c r="P593" s="210">
        <v>22</v>
      </c>
      <c r="Q593" s="173">
        <v>7.3170731707317097E-2</v>
      </c>
      <c r="R593" s="173">
        <v>-0.15833333333333299</v>
      </c>
      <c r="S593" s="173">
        <v>-1.03092783505155E-2</v>
      </c>
      <c r="T593" s="173"/>
      <c r="U593" s="218">
        <v>6.8322981366459604E-2</v>
      </c>
    </row>
    <row r="594" spans="1:21" x14ac:dyDescent="0.25">
      <c r="A594" s="165">
        <v>44256</v>
      </c>
      <c r="B594" s="209">
        <v>49</v>
      </c>
      <c r="C594" s="171">
        <v>126</v>
      </c>
      <c r="D594" s="171">
        <v>110</v>
      </c>
      <c r="E594" s="171"/>
      <c r="F594" s="210">
        <v>438</v>
      </c>
      <c r="G594" s="171">
        <v>55.857142857142897</v>
      </c>
      <c r="H594" s="171">
        <v>120.47619047619</v>
      </c>
      <c r="I594" s="171">
        <v>97.476190476190496</v>
      </c>
      <c r="J594" s="171"/>
      <c r="K594" s="171">
        <v>392.09523809523802</v>
      </c>
      <c r="L594" s="209">
        <v>-6.8571428571428603</v>
      </c>
      <c r="M594" s="171">
        <v>5.5238095238095202</v>
      </c>
      <c r="N594" s="171">
        <v>12.523809523809501</v>
      </c>
      <c r="O594" s="171"/>
      <c r="P594" s="210">
        <v>45.904761904761898</v>
      </c>
      <c r="Q594" s="173">
        <v>-0.12276214833759599</v>
      </c>
      <c r="R594" s="173">
        <v>4.5849802371541501E-2</v>
      </c>
      <c r="S594" s="173">
        <v>0.12848070346849</v>
      </c>
      <c r="T594" s="173"/>
      <c r="U594" s="218">
        <v>0.117075540442069</v>
      </c>
    </row>
    <row r="595" spans="1:21" x14ac:dyDescent="0.25">
      <c r="A595" s="3" t="s">
        <v>150</v>
      </c>
      <c r="B595" s="209"/>
      <c r="C595" s="171"/>
      <c r="D595" s="171"/>
      <c r="E595" s="171"/>
      <c r="F595" s="210"/>
      <c r="G595" s="171"/>
      <c r="H595" s="171"/>
      <c r="I595" s="171"/>
      <c r="J595" s="171"/>
      <c r="K595" s="171"/>
      <c r="L595" s="209"/>
      <c r="M595" s="171"/>
      <c r="N595" s="171"/>
      <c r="O595" s="171"/>
      <c r="P595" s="210"/>
      <c r="Q595" s="173"/>
      <c r="R595" s="173"/>
      <c r="S595" s="173"/>
      <c r="T595" s="173"/>
      <c r="U595" s="218"/>
    </row>
    <row r="596" spans="1:21" x14ac:dyDescent="0.25">
      <c r="A596" s="165">
        <v>43466</v>
      </c>
      <c r="B596" s="209">
        <v>165</v>
      </c>
      <c r="C596" s="171">
        <v>82</v>
      </c>
      <c r="D596" s="171">
        <v>102</v>
      </c>
      <c r="E596" s="171"/>
      <c r="F596" s="210">
        <v>84</v>
      </c>
      <c r="G596" s="171">
        <v>165</v>
      </c>
      <c r="H596" s="171">
        <v>82</v>
      </c>
      <c r="I596" s="171">
        <v>102</v>
      </c>
      <c r="J596" s="171"/>
      <c r="K596" s="171">
        <v>84</v>
      </c>
      <c r="L596" s="209">
        <v>0</v>
      </c>
      <c r="M596" s="171">
        <v>0</v>
      </c>
      <c r="N596" s="171">
        <v>0</v>
      </c>
      <c r="O596" s="171"/>
      <c r="P596" s="210">
        <v>0</v>
      </c>
      <c r="Q596" s="173">
        <v>0</v>
      </c>
      <c r="R596" s="173">
        <v>0</v>
      </c>
      <c r="S596" s="173">
        <v>0</v>
      </c>
      <c r="T596" s="173"/>
      <c r="U596" s="218">
        <v>0</v>
      </c>
    </row>
    <row r="597" spans="1:21" x14ac:dyDescent="0.25">
      <c r="A597" s="165">
        <v>43497</v>
      </c>
      <c r="B597" s="209">
        <v>164</v>
      </c>
      <c r="C597" s="171">
        <v>104</v>
      </c>
      <c r="D597" s="171">
        <v>63</v>
      </c>
      <c r="E597" s="171"/>
      <c r="F597" s="210">
        <v>75</v>
      </c>
      <c r="G597" s="171">
        <v>164</v>
      </c>
      <c r="H597" s="171">
        <v>104</v>
      </c>
      <c r="I597" s="171">
        <v>63</v>
      </c>
      <c r="J597" s="171"/>
      <c r="K597" s="171">
        <v>75</v>
      </c>
      <c r="L597" s="209">
        <v>0</v>
      </c>
      <c r="M597" s="171">
        <v>0</v>
      </c>
      <c r="N597" s="171">
        <v>0</v>
      </c>
      <c r="O597" s="171"/>
      <c r="P597" s="210">
        <v>0</v>
      </c>
      <c r="Q597" s="173">
        <v>0</v>
      </c>
      <c r="R597" s="173">
        <v>0</v>
      </c>
      <c r="S597" s="173">
        <v>0</v>
      </c>
      <c r="T597" s="173"/>
      <c r="U597" s="218">
        <v>0</v>
      </c>
    </row>
    <row r="598" spans="1:21" x14ac:dyDescent="0.25">
      <c r="A598" s="165">
        <v>43525</v>
      </c>
      <c r="B598" s="209">
        <v>185</v>
      </c>
      <c r="C598" s="171">
        <v>118</v>
      </c>
      <c r="D598" s="171">
        <v>79</v>
      </c>
      <c r="E598" s="171"/>
      <c r="F598" s="210">
        <v>76</v>
      </c>
      <c r="G598" s="171">
        <v>185</v>
      </c>
      <c r="H598" s="171">
        <v>118</v>
      </c>
      <c r="I598" s="171">
        <v>79</v>
      </c>
      <c r="J598" s="171"/>
      <c r="K598" s="171">
        <v>76</v>
      </c>
      <c r="L598" s="209">
        <v>0</v>
      </c>
      <c r="M598" s="171">
        <v>0</v>
      </c>
      <c r="N598" s="171">
        <v>0</v>
      </c>
      <c r="O598" s="171"/>
      <c r="P598" s="210">
        <v>0</v>
      </c>
      <c r="Q598" s="173">
        <v>0</v>
      </c>
      <c r="R598" s="173">
        <v>0</v>
      </c>
      <c r="S598" s="173">
        <v>0</v>
      </c>
      <c r="T598" s="173"/>
      <c r="U598" s="218">
        <v>0</v>
      </c>
    </row>
    <row r="599" spans="1:21" x14ac:dyDescent="0.25">
      <c r="A599" s="165">
        <v>43556</v>
      </c>
      <c r="B599" s="209">
        <v>160</v>
      </c>
      <c r="C599" s="171">
        <v>103</v>
      </c>
      <c r="D599" s="171">
        <v>90</v>
      </c>
      <c r="E599" s="171"/>
      <c r="F599" s="210">
        <v>79</v>
      </c>
      <c r="G599" s="171">
        <v>160</v>
      </c>
      <c r="H599" s="171">
        <v>103</v>
      </c>
      <c r="I599" s="171">
        <v>90</v>
      </c>
      <c r="J599" s="171"/>
      <c r="K599" s="171">
        <v>79</v>
      </c>
      <c r="L599" s="209">
        <v>0</v>
      </c>
      <c r="M599" s="171">
        <v>0</v>
      </c>
      <c r="N599" s="171">
        <v>0</v>
      </c>
      <c r="O599" s="171"/>
      <c r="P599" s="210">
        <v>0</v>
      </c>
      <c r="Q599" s="173">
        <v>0</v>
      </c>
      <c r="R599" s="173">
        <v>0</v>
      </c>
      <c r="S599" s="173">
        <v>0</v>
      </c>
      <c r="T599" s="173"/>
      <c r="U599" s="218">
        <v>0</v>
      </c>
    </row>
    <row r="600" spans="1:21" x14ac:dyDescent="0.25">
      <c r="A600" s="165">
        <v>43586</v>
      </c>
      <c r="B600" s="209">
        <v>196</v>
      </c>
      <c r="C600" s="171">
        <v>105</v>
      </c>
      <c r="D600" s="171">
        <v>67</v>
      </c>
      <c r="E600" s="171"/>
      <c r="F600" s="210">
        <v>74</v>
      </c>
      <c r="G600" s="171">
        <v>196</v>
      </c>
      <c r="H600" s="171">
        <v>105</v>
      </c>
      <c r="I600" s="171">
        <v>67</v>
      </c>
      <c r="J600" s="171"/>
      <c r="K600" s="171">
        <v>74</v>
      </c>
      <c r="L600" s="209">
        <v>0</v>
      </c>
      <c r="M600" s="171">
        <v>0</v>
      </c>
      <c r="N600" s="171">
        <v>0</v>
      </c>
      <c r="O600" s="171"/>
      <c r="P600" s="210">
        <v>0</v>
      </c>
      <c r="Q600" s="173">
        <v>0</v>
      </c>
      <c r="R600" s="173">
        <v>0</v>
      </c>
      <c r="S600" s="173">
        <v>0</v>
      </c>
      <c r="T600" s="173"/>
      <c r="U600" s="218">
        <v>0</v>
      </c>
    </row>
    <row r="601" spans="1:21" x14ac:dyDescent="0.25">
      <c r="A601" s="165">
        <v>43617</v>
      </c>
      <c r="B601" s="209">
        <v>161</v>
      </c>
      <c r="C601" s="171">
        <v>110</v>
      </c>
      <c r="D601" s="171">
        <v>79</v>
      </c>
      <c r="E601" s="171"/>
      <c r="F601" s="210">
        <v>69</v>
      </c>
      <c r="G601" s="171">
        <v>161</v>
      </c>
      <c r="H601" s="171">
        <v>110</v>
      </c>
      <c r="I601" s="171">
        <v>79</v>
      </c>
      <c r="J601" s="171"/>
      <c r="K601" s="171">
        <v>69</v>
      </c>
      <c r="L601" s="209">
        <v>0</v>
      </c>
      <c r="M601" s="171">
        <v>0</v>
      </c>
      <c r="N601" s="171">
        <v>0</v>
      </c>
      <c r="O601" s="171"/>
      <c r="P601" s="210">
        <v>0</v>
      </c>
      <c r="Q601" s="173">
        <v>0</v>
      </c>
      <c r="R601" s="173">
        <v>0</v>
      </c>
      <c r="S601" s="173">
        <v>0</v>
      </c>
      <c r="T601" s="173"/>
      <c r="U601" s="218">
        <v>0</v>
      </c>
    </row>
    <row r="602" spans="1:21" x14ac:dyDescent="0.25">
      <c r="A602" s="165">
        <v>43647</v>
      </c>
      <c r="B602" s="209">
        <v>178</v>
      </c>
      <c r="C602" s="171">
        <v>130</v>
      </c>
      <c r="D602" s="171">
        <v>81</v>
      </c>
      <c r="E602" s="171"/>
      <c r="F602" s="210">
        <v>66</v>
      </c>
      <c r="G602" s="171">
        <v>178</v>
      </c>
      <c r="H602" s="171">
        <v>130</v>
      </c>
      <c r="I602" s="171">
        <v>81</v>
      </c>
      <c r="J602" s="171"/>
      <c r="K602" s="171">
        <v>66</v>
      </c>
      <c r="L602" s="209">
        <v>0</v>
      </c>
      <c r="M602" s="171">
        <v>0</v>
      </c>
      <c r="N602" s="171">
        <v>0</v>
      </c>
      <c r="O602" s="171"/>
      <c r="P602" s="210">
        <v>0</v>
      </c>
      <c r="Q602" s="173">
        <v>0</v>
      </c>
      <c r="R602" s="173">
        <v>0</v>
      </c>
      <c r="S602" s="173">
        <v>0</v>
      </c>
      <c r="T602" s="173"/>
      <c r="U602" s="218">
        <v>0</v>
      </c>
    </row>
    <row r="603" spans="1:21" x14ac:dyDescent="0.25">
      <c r="A603" s="165">
        <v>43678</v>
      </c>
      <c r="B603" s="209">
        <v>175</v>
      </c>
      <c r="C603" s="171">
        <v>110</v>
      </c>
      <c r="D603" s="171">
        <v>81</v>
      </c>
      <c r="E603" s="171"/>
      <c r="F603" s="210">
        <v>60</v>
      </c>
      <c r="G603" s="171">
        <v>175</v>
      </c>
      <c r="H603" s="171">
        <v>110</v>
      </c>
      <c r="I603" s="171">
        <v>81</v>
      </c>
      <c r="J603" s="171"/>
      <c r="K603" s="171">
        <v>60</v>
      </c>
      <c r="L603" s="209">
        <v>0</v>
      </c>
      <c r="M603" s="171">
        <v>0</v>
      </c>
      <c r="N603" s="171">
        <v>0</v>
      </c>
      <c r="O603" s="171"/>
      <c r="P603" s="210">
        <v>0</v>
      </c>
      <c r="Q603" s="173">
        <v>0</v>
      </c>
      <c r="R603" s="173">
        <v>0</v>
      </c>
      <c r="S603" s="173">
        <v>0</v>
      </c>
      <c r="T603" s="173"/>
      <c r="U603" s="218">
        <v>0</v>
      </c>
    </row>
    <row r="604" spans="1:21" x14ac:dyDescent="0.25">
      <c r="A604" s="165">
        <v>43709</v>
      </c>
      <c r="B604" s="209">
        <v>179</v>
      </c>
      <c r="C604" s="171">
        <v>111</v>
      </c>
      <c r="D604" s="171">
        <v>100</v>
      </c>
      <c r="E604" s="171"/>
      <c r="F604" s="210">
        <v>71</v>
      </c>
      <c r="G604" s="171">
        <v>179</v>
      </c>
      <c r="H604" s="171">
        <v>111</v>
      </c>
      <c r="I604" s="171">
        <v>100</v>
      </c>
      <c r="J604" s="171"/>
      <c r="K604" s="171">
        <v>71</v>
      </c>
      <c r="L604" s="209">
        <v>0</v>
      </c>
      <c r="M604" s="171">
        <v>0</v>
      </c>
      <c r="N604" s="171">
        <v>0</v>
      </c>
      <c r="O604" s="171"/>
      <c r="P604" s="210">
        <v>0</v>
      </c>
      <c r="Q604" s="173">
        <v>0</v>
      </c>
      <c r="R604" s="173">
        <v>0</v>
      </c>
      <c r="S604" s="173">
        <v>0</v>
      </c>
      <c r="T604" s="173"/>
      <c r="U604" s="218">
        <v>0</v>
      </c>
    </row>
    <row r="605" spans="1:21" x14ac:dyDescent="0.25">
      <c r="A605" s="165">
        <v>43739</v>
      </c>
      <c r="B605" s="209">
        <v>192</v>
      </c>
      <c r="C605" s="171">
        <v>110</v>
      </c>
      <c r="D605" s="171">
        <v>96</v>
      </c>
      <c r="E605" s="171"/>
      <c r="F605" s="210">
        <v>82</v>
      </c>
      <c r="G605" s="171">
        <v>192</v>
      </c>
      <c r="H605" s="171">
        <v>110</v>
      </c>
      <c r="I605" s="171">
        <v>96</v>
      </c>
      <c r="J605" s="171"/>
      <c r="K605" s="171">
        <v>82</v>
      </c>
      <c r="L605" s="209">
        <v>0</v>
      </c>
      <c r="M605" s="171">
        <v>0</v>
      </c>
      <c r="N605" s="171">
        <v>0</v>
      </c>
      <c r="O605" s="171"/>
      <c r="P605" s="210">
        <v>0</v>
      </c>
      <c r="Q605" s="173">
        <v>0</v>
      </c>
      <c r="R605" s="173">
        <v>0</v>
      </c>
      <c r="S605" s="173">
        <v>0</v>
      </c>
      <c r="T605" s="173"/>
      <c r="U605" s="218">
        <v>0</v>
      </c>
    </row>
    <row r="606" spans="1:21" x14ac:dyDescent="0.25">
      <c r="A606" s="165">
        <v>43770</v>
      </c>
      <c r="B606" s="209">
        <v>180</v>
      </c>
      <c r="C606" s="171">
        <v>123</v>
      </c>
      <c r="D606" s="171">
        <v>77</v>
      </c>
      <c r="E606" s="171"/>
      <c r="F606" s="210">
        <v>88</v>
      </c>
      <c r="G606" s="171">
        <v>180</v>
      </c>
      <c r="H606" s="171">
        <v>123</v>
      </c>
      <c r="I606" s="171">
        <v>77</v>
      </c>
      <c r="J606" s="171"/>
      <c r="K606" s="171">
        <v>88</v>
      </c>
      <c r="L606" s="209">
        <v>0</v>
      </c>
      <c r="M606" s="171">
        <v>0</v>
      </c>
      <c r="N606" s="171">
        <v>0</v>
      </c>
      <c r="O606" s="171"/>
      <c r="P606" s="210">
        <v>0</v>
      </c>
      <c r="Q606" s="173">
        <v>0</v>
      </c>
      <c r="R606" s="173">
        <v>0</v>
      </c>
      <c r="S606" s="173">
        <v>0</v>
      </c>
      <c r="T606" s="173"/>
      <c r="U606" s="218">
        <v>0</v>
      </c>
    </row>
    <row r="607" spans="1:21" x14ac:dyDescent="0.25">
      <c r="A607" s="165">
        <v>43800</v>
      </c>
      <c r="B607" s="209">
        <v>165</v>
      </c>
      <c r="C607" s="171">
        <v>87</v>
      </c>
      <c r="D607" s="171">
        <v>76</v>
      </c>
      <c r="E607" s="171"/>
      <c r="F607" s="210">
        <v>73</v>
      </c>
      <c r="G607" s="171">
        <v>165</v>
      </c>
      <c r="H607" s="171">
        <v>87</v>
      </c>
      <c r="I607" s="171">
        <v>76</v>
      </c>
      <c r="J607" s="171"/>
      <c r="K607" s="171">
        <v>73</v>
      </c>
      <c r="L607" s="209">
        <v>0</v>
      </c>
      <c r="M607" s="171">
        <v>0</v>
      </c>
      <c r="N607" s="171">
        <v>0</v>
      </c>
      <c r="O607" s="171"/>
      <c r="P607" s="210">
        <v>0</v>
      </c>
      <c r="Q607" s="173">
        <v>0</v>
      </c>
      <c r="R607" s="173">
        <v>0</v>
      </c>
      <c r="S607" s="173">
        <v>0</v>
      </c>
      <c r="T607" s="173"/>
      <c r="U607" s="218">
        <v>0</v>
      </c>
    </row>
    <row r="608" spans="1:21" x14ac:dyDescent="0.25">
      <c r="A608" s="165">
        <v>43831</v>
      </c>
      <c r="B608" s="209">
        <v>194</v>
      </c>
      <c r="C608" s="171">
        <v>115</v>
      </c>
      <c r="D608" s="171">
        <v>92</v>
      </c>
      <c r="E608" s="171"/>
      <c r="F608" s="210">
        <v>84</v>
      </c>
      <c r="G608" s="171">
        <v>165</v>
      </c>
      <c r="H608" s="171">
        <v>82</v>
      </c>
      <c r="I608" s="171">
        <v>102</v>
      </c>
      <c r="J608" s="171"/>
      <c r="K608" s="171">
        <v>84</v>
      </c>
      <c r="L608" s="209">
        <v>29</v>
      </c>
      <c r="M608" s="171">
        <v>33</v>
      </c>
      <c r="N608" s="171">
        <v>-10</v>
      </c>
      <c r="O608" s="171"/>
      <c r="P608" s="210">
        <v>0</v>
      </c>
      <c r="Q608" s="173">
        <v>0.175757575757576</v>
      </c>
      <c r="R608" s="173">
        <v>0.40243902439024398</v>
      </c>
      <c r="S608" s="173">
        <v>-9.8039215686274495E-2</v>
      </c>
      <c r="T608" s="173"/>
      <c r="U608" s="218">
        <v>0</v>
      </c>
    </row>
    <row r="609" spans="1:21" x14ac:dyDescent="0.25">
      <c r="A609" s="165">
        <v>43862</v>
      </c>
      <c r="B609" s="209">
        <v>168</v>
      </c>
      <c r="C609" s="171">
        <v>91</v>
      </c>
      <c r="D609" s="171">
        <v>109</v>
      </c>
      <c r="E609" s="171"/>
      <c r="F609" s="210">
        <v>61</v>
      </c>
      <c r="G609" s="171">
        <v>164</v>
      </c>
      <c r="H609" s="171">
        <v>104</v>
      </c>
      <c r="I609" s="171">
        <v>63</v>
      </c>
      <c r="J609" s="171"/>
      <c r="K609" s="171">
        <v>75</v>
      </c>
      <c r="L609" s="209">
        <v>4</v>
      </c>
      <c r="M609" s="171">
        <v>-13</v>
      </c>
      <c r="N609" s="171">
        <v>46</v>
      </c>
      <c r="O609" s="171"/>
      <c r="P609" s="210">
        <v>-14</v>
      </c>
      <c r="Q609" s="173">
        <v>2.4390243902439001E-2</v>
      </c>
      <c r="R609" s="173">
        <v>-0.125</v>
      </c>
      <c r="S609" s="173">
        <v>0.73015873015873001</v>
      </c>
      <c r="T609" s="173"/>
      <c r="U609" s="218">
        <v>-0.18666666666666701</v>
      </c>
    </row>
    <row r="610" spans="1:21" x14ac:dyDescent="0.25">
      <c r="A610" s="165">
        <v>43891</v>
      </c>
      <c r="B610" s="209">
        <v>140</v>
      </c>
      <c r="C610" s="171">
        <v>110</v>
      </c>
      <c r="D610" s="171">
        <v>95</v>
      </c>
      <c r="E610" s="171"/>
      <c r="F610" s="210">
        <v>100</v>
      </c>
      <c r="G610" s="171">
        <v>193.80952380952399</v>
      </c>
      <c r="H610" s="171">
        <v>123.619047619048</v>
      </c>
      <c r="I610" s="171">
        <v>82.761904761904802</v>
      </c>
      <c r="J610" s="171"/>
      <c r="K610" s="171">
        <v>79.619047619047606</v>
      </c>
      <c r="L610" s="209">
        <v>-53.809523809523803</v>
      </c>
      <c r="M610" s="171">
        <v>-13.619047619047601</v>
      </c>
      <c r="N610" s="171">
        <v>12.2380952380952</v>
      </c>
      <c r="O610" s="171"/>
      <c r="P610" s="210">
        <v>20.380952380952401</v>
      </c>
      <c r="Q610" s="173">
        <v>-0.27764127764127799</v>
      </c>
      <c r="R610" s="173">
        <v>-0.110169491525424</v>
      </c>
      <c r="S610" s="173">
        <v>0.14787111622554699</v>
      </c>
      <c r="T610" s="173"/>
      <c r="U610" s="218">
        <v>0.25598086124401898</v>
      </c>
    </row>
    <row r="611" spans="1:21" x14ac:dyDescent="0.25">
      <c r="A611" s="165">
        <v>43922</v>
      </c>
      <c r="B611" s="209">
        <v>128</v>
      </c>
      <c r="C611" s="171">
        <v>94</v>
      </c>
      <c r="D611" s="171">
        <v>62</v>
      </c>
      <c r="E611" s="171"/>
      <c r="F611" s="210">
        <v>68</v>
      </c>
      <c r="G611" s="171">
        <v>160</v>
      </c>
      <c r="H611" s="171">
        <v>103</v>
      </c>
      <c r="I611" s="171">
        <v>90</v>
      </c>
      <c r="J611" s="171"/>
      <c r="K611" s="171">
        <v>79</v>
      </c>
      <c r="L611" s="209">
        <v>-32</v>
      </c>
      <c r="M611" s="171">
        <v>-9</v>
      </c>
      <c r="N611" s="171">
        <v>-28</v>
      </c>
      <c r="O611" s="171"/>
      <c r="P611" s="210">
        <v>-11</v>
      </c>
      <c r="Q611" s="173">
        <v>-0.2</v>
      </c>
      <c r="R611" s="173">
        <v>-8.7378640776699004E-2</v>
      </c>
      <c r="S611" s="173">
        <v>-0.31111111111111101</v>
      </c>
      <c r="T611" s="173"/>
      <c r="U611" s="218">
        <v>-0.139240506329114</v>
      </c>
    </row>
    <row r="612" spans="1:21" x14ac:dyDescent="0.25">
      <c r="A612" s="165">
        <v>43952</v>
      </c>
      <c r="B612" s="209">
        <v>180</v>
      </c>
      <c r="C612" s="171">
        <v>68</v>
      </c>
      <c r="D612" s="171">
        <v>49</v>
      </c>
      <c r="E612" s="171"/>
      <c r="F612" s="210">
        <v>47</v>
      </c>
      <c r="G612" s="171">
        <v>177.333333333333</v>
      </c>
      <c r="H612" s="171">
        <v>95</v>
      </c>
      <c r="I612" s="171">
        <v>60.619047619047599</v>
      </c>
      <c r="J612" s="171"/>
      <c r="K612" s="171">
        <v>66.952380952380906</v>
      </c>
      <c r="L612" s="209">
        <v>2.6666666666666599</v>
      </c>
      <c r="M612" s="171">
        <v>-27</v>
      </c>
      <c r="N612" s="171">
        <v>-11.619047619047601</v>
      </c>
      <c r="O612" s="171"/>
      <c r="P612" s="210">
        <v>-19.952380952380899</v>
      </c>
      <c r="Q612" s="173">
        <v>1.50375939849624E-2</v>
      </c>
      <c r="R612" s="173">
        <v>-0.28421052631578902</v>
      </c>
      <c r="S612" s="173">
        <v>-0.191673212882954</v>
      </c>
      <c r="T612" s="173"/>
      <c r="U612" s="218">
        <v>-0.29800853485063999</v>
      </c>
    </row>
    <row r="613" spans="1:21" x14ac:dyDescent="0.25">
      <c r="A613" s="165">
        <v>43983</v>
      </c>
      <c r="B613" s="209">
        <v>205</v>
      </c>
      <c r="C613" s="171">
        <v>64</v>
      </c>
      <c r="D613" s="171">
        <v>70</v>
      </c>
      <c r="E613" s="171"/>
      <c r="F613" s="210">
        <v>56</v>
      </c>
      <c r="G613" s="171">
        <v>177.1</v>
      </c>
      <c r="H613" s="171">
        <v>121</v>
      </c>
      <c r="I613" s="171">
        <v>86.9</v>
      </c>
      <c r="J613" s="171"/>
      <c r="K613" s="171">
        <v>75.900000000000006</v>
      </c>
      <c r="L613" s="209">
        <v>27.9</v>
      </c>
      <c r="M613" s="171">
        <v>-57</v>
      </c>
      <c r="N613" s="171">
        <v>-16.899999999999999</v>
      </c>
      <c r="O613" s="171"/>
      <c r="P613" s="210">
        <v>-19.899999999999999</v>
      </c>
      <c r="Q613" s="173">
        <v>0.15753811405985299</v>
      </c>
      <c r="R613" s="173">
        <v>-0.47107438016528902</v>
      </c>
      <c r="S613" s="173">
        <v>-0.19447640966628299</v>
      </c>
      <c r="T613" s="173"/>
      <c r="U613" s="218">
        <v>-0.26218708827404502</v>
      </c>
    </row>
    <row r="614" spans="1:21" x14ac:dyDescent="0.25">
      <c r="A614" s="165">
        <v>44013</v>
      </c>
      <c r="B614" s="209">
        <v>215</v>
      </c>
      <c r="C614" s="171">
        <v>76</v>
      </c>
      <c r="D614" s="171">
        <v>72</v>
      </c>
      <c r="E614" s="171"/>
      <c r="F614" s="210">
        <v>81</v>
      </c>
      <c r="G614" s="171">
        <v>178</v>
      </c>
      <c r="H614" s="171">
        <v>130</v>
      </c>
      <c r="I614" s="171">
        <v>81</v>
      </c>
      <c r="J614" s="171"/>
      <c r="K614" s="171">
        <v>66</v>
      </c>
      <c r="L614" s="209">
        <v>37</v>
      </c>
      <c r="M614" s="171">
        <v>-54</v>
      </c>
      <c r="N614" s="171">
        <v>-9</v>
      </c>
      <c r="O614" s="171"/>
      <c r="P614" s="210">
        <v>15</v>
      </c>
      <c r="Q614" s="173">
        <v>0.20786516853932599</v>
      </c>
      <c r="R614" s="173">
        <v>-0.41538461538461502</v>
      </c>
      <c r="S614" s="173">
        <v>-0.11111111111111099</v>
      </c>
      <c r="T614" s="173"/>
      <c r="U614" s="218">
        <v>0.22727272727272699</v>
      </c>
    </row>
    <row r="615" spans="1:21" x14ac:dyDescent="0.25">
      <c r="A615" s="165">
        <v>44044</v>
      </c>
      <c r="B615" s="209">
        <v>182</v>
      </c>
      <c r="C615" s="171">
        <v>84</v>
      </c>
      <c r="D615" s="171">
        <v>72</v>
      </c>
      <c r="E615" s="171"/>
      <c r="F615" s="210">
        <v>55</v>
      </c>
      <c r="G615" s="171">
        <v>166.666666666667</v>
      </c>
      <c r="H615" s="171">
        <v>104.761904761905</v>
      </c>
      <c r="I615" s="171">
        <v>77.142857142857096</v>
      </c>
      <c r="J615" s="171"/>
      <c r="K615" s="171">
        <v>57.142857142857103</v>
      </c>
      <c r="L615" s="209">
        <v>15.3333333333333</v>
      </c>
      <c r="M615" s="171">
        <v>-20.761904761904798</v>
      </c>
      <c r="N615" s="171">
        <v>-5.1428571428571397</v>
      </c>
      <c r="O615" s="171"/>
      <c r="P615" s="210">
        <v>-2.1428571428571401</v>
      </c>
      <c r="Q615" s="173">
        <v>9.2000000000000096E-2</v>
      </c>
      <c r="R615" s="173">
        <v>-0.19818181818181799</v>
      </c>
      <c r="S615" s="173">
        <v>-6.6666666666666596E-2</v>
      </c>
      <c r="T615" s="173"/>
      <c r="U615" s="218">
        <v>-3.7499999999999901E-2</v>
      </c>
    </row>
    <row r="616" spans="1:21" x14ac:dyDescent="0.25">
      <c r="A616" s="165">
        <v>44075</v>
      </c>
      <c r="B616" s="209">
        <v>197</v>
      </c>
      <c r="C616" s="171">
        <v>91</v>
      </c>
      <c r="D616" s="171">
        <v>104</v>
      </c>
      <c r="E616" s="171"/>
      <c r="F616" s="210">
        <v>62</v>
      </c>
      <c r="G616" s="171">
        <v>187.52380952381</v>
      </c>
      <c r="H616" s="171">
        <v>116.28571428571399</v>
      </c>
      <c r="I616" s="171">
        <v>104.761904761905</v>
      </c>
      <c r="J616" s="171"/>
      <c r="K616" s="171">
        <v>74.380952380952394</v>
      </c>
      <c r="L616" s="209">
        <v>9.4761904761904496</v>
      </c>
      <c r="M616" s="171">
        <v>-25.285714285714299</v>
      </c>
      <c r="N616" s="171">
        <v>-0.76190476190477296</v>
      </c>
      <c r="O616" s="171"/>
      <c r="P616" s="210">
        <v>-12.380952380952399</v>
      </c>
      <c r="Q616" s="173">
        <v>5.05332656170644E-2</v>
      </c>
      <c r="R616" s="173">
        <v>-0.217444717444717</v>
      </c>
      <c r="S616" s="173">
        <v>-7.2727272727273803E-3</v>
      </c>
      <c r="T616" s="173"/>
      <c r="U616" s="218">
        <v>-0.166453265044814</v>
      </c>
    </row>
    <row r="617" spans="1:21" x14ac:dyDescent="0.25">
      <c r="A617" s="165">
        <v>44105</v>
      </c>
      <c r="B617" s="209">
        <v>202</v>
      </c>
      <c r="C617" s="171">
        <v>100</v>
      </c>
      <c r="D617" s="171">
        <v>75</v>
      </c>
      <c r="E617" s="171"/>
      <c r="F617" s="210">
        <v>70</v>
      </c>
      <c r="G617" s="171">
        <v>183.65217391304299</v>
      </c>
      <c r="H617" s="171">
        <v>105.217391304348</v>
      </c>
      <c r="I617" s="171">
        <v>91.826086956521706</v>
      </c>
      <c r="J617" s="171"/>
      <c r="K617" s="171">
        <v>78.434782608695699</v>
      </c>
      <c r="L617" s="209">
        <v>18.347826086956498</v>
      </c>
      <c r="M617" s="171">
        <v>-5.2173913043478297</v>
      </c>
      <c r="N617" s="171">
        <v>-16.826086956521699</v>
      </c>
      <c r="O617" s="171"/>
      <c r="P617" s="210">
        <v>-8.4347826086956594</v>
      </c>
      <c r="Q617" s="173">
        <v>9.99053030303029E-2</v>
      </c>
      <c r="R617" s="173">
        <v>-4.9586776859504099E-2</v>
      </c>
      <c r="S617" s="173">
        <v>-0.18323863636363599</v>
      </c>
      <c r="T617" s="173"/>
      <c r="U617" s="218">
        <v>-0.107538802660754</v>
      </c>
    </row>
    <row r="618" spans="1:21" x14ac:dyDescent="0.25">
      <c r="A618" s="165">
        <v>44136</v>
      </c>
      <c r="B618" s="209">
        <v>170</v>
      </c>
      <c r="C618" s="171">
        <v>81</v>
      </c>
      <c r="D618" s="171">
        <v>76</v>
      </c>
      <c r="E618" s="171"/>
      <c r="F618" s="210">
        <v>87</v>
      </c>
      <c r="G618" s="171">
        <v>180</v>
      </c>
      <c r="H618" s="171">
        <v>123</v>
      </c>
      <c r="I618" s="171">
        <v>77</v>
      </c>
      <c r="J618" s="171"/>
      <c r="K618" s="171">
        <v>88</v>
      </c>
      <c r="L618" s="209">
        <v>-10</v>
      </c>
      <c r="M618" s="171">
        <v>-42</v>
      </c>
      <c r="N618" s="171">
        <v>-1</v>
      </c>
      <c r="O618" s="171"/>
      <c r="P618" s="210">
        <v>-1</v>
      </c>
      <c r="Q618" s="173">
        <v>-5.5555555555555601E-2</v>
      </c>
      <c r="R618" s="173">
        <v>-0.34146341463414598</v>
      </c>
      <c r="S618" s="173">
        <v>-1.2987012987013E-2</v>
      </c>
      <c r="T618" s="173"/>
      <c r="U618" s="218">
        <v>-1.13636363636364E-2</v>
      </c>
    </row>
    <row r="619" spans="1:21" x14ac:dyDescent="0.25">
      <c r="A619" s="165">
        <v>44166</v>
      </c>
      <c r="B619" s="209">
        <v>190</v>
      </c>
      <c r="C619" s="171">
        <v>82</v>
      </c>
      <c r="D619" s="171">
        <v>90</v>
      </c>
      <c r="E619" s="171"/>
      <c r="F619" s="210">
        <v>80</v>
      </c>
      <c r="G619" s="171">
        <v>173.25</v>
      </c>
      <c r="H619" s="171">
        <v>91.35</v>
      </c>
      <c r="I619" s="171">
        <v>79.8</v>
      </c>
      <c r="J619" s="171"/>
      <c r="K619" s="171">
        <v>76.650000000000006</v>
      </c>
      <c r="L619" s="209">
        <v>16.75</v>
      </c>
      <c r="M619" s="171">
        <v>-9.3500000000000103</v>
      </c>
      <c r="N619" s="171">
        <v>10.199999999999999</v>
      </c>
      <c r="O619" s="171"/>
      <c r="P619" s="210">
        <v>3.3499999999999899</v>
      </c>
      <c r="Q619" s="173">
        <v>9.6681096681096701E-2</v>
      </c>
      <c r="R619" s="173">
        <v>-0.10235358511220601</v>
      </c>
      <c r="S619" s="173">
        <v>0.12781954887218</v>
      </c>
      <c r="T619" s="173"/>
      <c r="U619" s="218">
        <v>4.3705153294194297E-2</v>
      </c>
    </row>
    <row r="620" spans="1:21" x14ac:dyDescent="0.25">
      <c r="A620" s="165">
        <v>44197</v>
      </c>
      <c r="B620" s="209">
        <v>156</v>
      </c>
      <c r="C620" s="171">
        <v>79</v>
      </c>
      <c r="D620" s="171">
        <v>79</v>
      </c>
      <c r="E620" s="171"/>
      <c r="F620" s="210">
        <v>101</v>
      </c>
      <c r="G620" s="171">
        <v>150</v>
      </c>
      <c r="H620" s="171">
        <v>74.545454545454504</v>
      </c>
      <c r="I620" s="171">
        <v>92.727272727272705</v>
      </c>
      <c r="J620" s="171"/>
      <c r="K620" s="171">
        <v>76.363636363636402</v>
      </c>
      <c r="L620" s="209">
        <v>6</v>
      </c>
      <c r="M620" s="171">
        <v>4.4545454545454497</v>
      </c>
      <c r="N620" s="171">
        <v>-13.7272727272727</v>
      </c>
      <c r="O620" s="171"/>
      <c r="P620" s="210">
        <v>24.636363636363601</v>
      </c>
      <c r="Q620" s="173">
        <v>0.04</v>
      </c>
      <c r="R620" s="173">
        <v>5.97560975609756E-2</v>
      </c>
      <c r="S620" s="173">
        <v>-0.14803921568627401</v>
      </c>
      <c r="T620" s="173"/>
      <c r="U620" s="218">
        <v>0.32261904761904803</v>
      </c>
    </row>
    <row r="621" spans="1:21" x14ac:dyDescent="0.25">
      <c r="A621" s="165">
        <v>44228</v>
      </c>
      <c r="B621" s="209">
        <v>159</v>
      </c>
      <c r="C621" s="171">
        <v>90</v>
      </c>
      <c r="D621" s="171">
        <v>90</v>
      </c>
      <c r="E621" s="171"/>
      <c r="F621" s="210">
        <v>89</v>
      </c>
      <c r="G621" s="171">
        <v>164</v>
      </c>
      <c r="H621" s="171">
        <v>104</v>
      </c>
      <c r="I621" s="171">
        <v>63</v>
      </c>
      <c r="J621" s="171"/>
      <c r="K621" s="171">
        <v>75</v>
      </c>
      <c r="L621" s="209">
        <v>-5</v>
      </c>
      <c r="M621" s="171">
        <v>-14</v>
      </c>
      <c r="N621" s="171">
        <v>27</v>
      </c>
      <c r="O621" s="171"/>
      <c r="P621" s="210">
        <v>14</v>
      </c>
      <c r="Q621" s="173">
        <v>-3.0487804878048801E-2</v>
      </c>
      <c r="R621" s="173">
        <v>-0.134615384615385</v>
      </c>
      <c r="S621" s="173">
        <v>0.42857142857142899</v>
      </c>
      <c r="T621" s="173"/>
      <c r="U621" s="218">
        <v>0.18666666666666701</v>
      </c>
    </row>
    <row r="622" spans="1:21" x14ac:dyDescent="0.25">
      <c r="A622" s="165">
        <v>44256</v>
      </c>
      <c r="B622" s="209">
        <v>215</v>
      </c>
      <c r="C622" s="171">
        <v>89</v>
      </c>
      <c r="D622" s="171">
        <v>105</v>
      </c>
      <c r="E622" s="171"/>
      <c r="F622" s="210">
        <v>78</v>
      </c>
      <c r="G622" s="171">
        <v>202.61904761904799</v>
      </c>
      <c r="H622" s="171">
        <v>129.23809523809501</v>
      </c>
      <c r="I622" s="171">
        <v>86.523809523809504</v>
      </c>
      <c r="J622" s="171"/>
      <c r="K622" s="171">
        <v>83.238095238095198</v>
      </c>
      <c r="L622" s="209">
        <v>12.380952380952399</v>
      </c>
      <c r="M622" s="171">
        <v>-40.238095238095198</v>
      </c>
      <c r="N622" s="171">
        <v>18.476190476190499</v>
      </c>
      <c r="O622" s="171"/>
      <c r="P622" s="210">
        <v>-5.2380952380952399</v>
      </c>
      <c r="Q622" s="173">
        <v>6.1104582843713097E-2</v>
      </c>
      <c r="R622" s="173">
        <v>-0.311348563006632</v>
      </c>
      <c r="S622" s="173">
        <v>0.21353880022014299</v>
      </c>
      <c r="T622" s="173"/>
      <c r="U622" s="218">
        <v>-6.29290617848971E-2</v>
      </c>
    </row>
    <row r="623" spans="1:21" x14ac:dyDescent="0.25">
      <c r="A623" s="3" t="s">
        <v>151</v>
      </c>
      <c r="B623" s="209"/>
      <c r="C623" s="171"/>
      <c r="D623" s="171"/>
      <c r="E623" s="171"/>
      <c r="F623" s="210"/>
      <c r="G623" s="171"/>
      <c r="H623" s="171"/>
      <c r="I623" s="171"/>
      <c r="J623" s="171"/>
      <c r="K623" s="171"/>
      <c r="L623" s="209"/>
      <c r="M623" s="171"/>
      <c r="N623" s="171"/>
      <c r="O623" s="171"/>
      <c r="P623" s="210"/>
      <c r="Q623" s="173"/>
      <c r="R623" s="173"/>
      <c r="S623" s="173"/>
      <c r="T623" s="173"/>
      <c r="U623" s="218"/>
    </row>
    <row r="624" spans="1:21" x14ac:dyDescent="0.25">
      <c r="A624" s="165">
        <v>43466</v>
      </c>
      <c r="B624" s="209">
        <v>68</v>
      </c>
      <c r="C624" s="171">
        <v>127</v>
      </c>
      <c r="D624" s="171">
        <v>52</v>
      </c>
      <c r="E624" s="171"/>
      <c r="F624" s="210">
        <v>82</v>
      </c>
      <c r="G624" s="171">
        <v>68</v>
      </c>
      <c r="H624" s="171">
        <v>127</v>
      </c>
      <c r="I624" s="171">
        <v>52</v>
      </c>
      <c r="J624" s="171"/>
      <c r="K624" s="171">
        <v>82</v>
      </c>
      <c r="L624" s="209">
        <v>0</v>
      </c>
      <c r="M624" s="171">
        <v>0</v>
      </c>
      <c r="N624" s="171">
        <v>0</v>
      </c>
      <c r="O624" s="171"/>
      <c r="P624" s="210">
        <v>0</v>
      </c>
      <c r="Q624" s="173">
        <v>0</v>
      </c>
      <c r="R624" s="173">
        <v>0</v>
      </c>
      <c r="S624" s="173">
        <v>0</v>
      </c>
      <c r="T624" s="173"/>
      <c r="U624" s="218">
        <v>0</v>
      </c>
    </row>
    <row r="625" spans="1:21" x14ac:dyDescent="0.25">
      <c r="A625" s="165">
        <v>43497</v>
      </c>
      <c r="B625" s="209">
        <v>59</v>
      </c>
      <c r="C625" s="171">
        <v>114</v>
      </c>
      <c r="D625" s="171">
        <v>38</v>
      </c>
      <c r="E625" s="171"/>
      <c r="F625" s="210">
        <v>80</v>
      </c>
      <c r="G625" s="171">
        <v>59</v>
      </c>
      <c r="H625" s="171">
        <v>114</v>
      </c>
      <c r="I625" s="171">
        <v>38</v>
      </c>
      <c r="J625" s="171"/>
      <c r="K625" s="171">
        <v>80</v>
      </c>
      <c r="L625" s="209">
        <v>0</v>
      </c>
      <c r="M625" s="171">
        <v>0</v>
      </c>
      <c r="N625" s="171">
        <v>0</v>
      </c>
      <c r="O625" s="171"/>
      <c r="P625" s="210">
        <v>0</v>
      </c>
      <c r="Q625" s="173">
        <v>0</v>
      </c>
      <c r="R625" s="173">
        <v>0</v>
      </c>
      <c r="S625" s="173">
        <v>0</v>
      </c>
      <c r="T625" s="173"/>
      <c r="U625" s="218">
        <v>0</v>
      </c>
    </row>
    <row r="626" spans="1:21" x14ac:dyDescent="0.25">
      <c r="A626" s="165">
        <v>43525</v>
      </c>
      <c r="B626" s="209">
        <v>63</v>
      </c>
      <c r="C626" s="171">
        <v>134</v>
      </c>
      <c r="D626" s="171">
        <v>36</v>
      </c>
      <c r="E626" s="171"/>
      <c r="F626" s="210">
        <v>60</v>
      </c>
      <c r="G626" s="171">
        <v>63</v>
      </c>
      <c r="H626" s="171">
        <v>134</v>
      </c>
      <c r="I626" s="171">
        <v>36</v>
      </c>
      <c r="J626" s="171"/>
      <c r="K626" s="171">
        <v>60</v>
      </c>
      <c r="L626" s="209">
        <v>0</v>
      </c>
      <c r="M626" s="171">
        <v>0</v>
      </c>
      <c r="N626" s="171">
        <v>0</v>
      </c>
      <c r="O626" s="171"/>
      <c r="P626" s="210">
        <v>0</v>
      </c>
      <c r="Q626" s="173">
        <v>0</v>
      </c>
      <c r="R626" s="173">
        <v>0</v>
      </c>
      <c r="S626" s="173">
        <v>0</v>
      </c>
      <c r="T626" s="173"/>
      <c r="U626" s="218">
        <v>0</v>
      </c>
    </row>
    <row r="627" spans="1:21" x14ac:dyDescent="0.25">
      <c r="A627" s="165">
        <v>43556</v>
      </c>
      <c r="B627" s="209">
        <v>68</v>
      </c>
      <c r="C627" s="171">
        <v>123</v>
      </c>
      <c r="D627" s="171">
        <v>40</v>
      </c>
      <c r="E627" s="171"/>
      <c r="F627" s="210">
        <v>88</v>
      </c>
      <c r="G627" s="171">
        <v>68</v>
      </c>
      <c r="H627" s="171">
        <v>123</v>
      </c>
      <c r="I627" s="171">
        <v>40</v>
      </c>
      <c r="J627" s="171"/>
      <c r="K627" s="171">
        <v>88</v>
      </c>
      <c r="L627" s="209">
        <v>0</v>
      </c>
      <c r="M627" s="171">
        <v>0</v>
      </c>
      <c r="N627" s="171">
        <v>0</v>
      </c>
      <c r="O627" s="171"/>
      <c r="P627" s="210">
        <v>0</v>
      </c>
      <c r="Q627" s="173">
        <v>0</v>
      </c>
      <c r="R627" s="173">
        <v>0</v>
      </c>
      <c r="S627" s="173">
        <v>0</v>
      </c>
      <c r="T627" s="173"/>
      <c r="U627" s="218">
        <v>0</v>
      </c>
    </row>
    <row r="628" spans="1:21" x14ac:dyDescent="0.25">
      <c r="A628" s="165">
        <v>43586</v>
      </c>
      <c r="B628" s="209">
        <v>66</v>
      </c>
      <c r="C628" s="171">
        <v>121</v>
      </c>
      <c r="D628" s="171">
        <v>41</v>
      </c>
      <c r="E628" s="171"/>
      <c r="F628" s="210">
        <v>75</v>
      </c>
      <c r="G628" s="171">
        <v>66</v>
      </c>
      <c r="H628" s="171">
        <v>121</v>
      </c>
      <c r="I628" s="171">
        <v>41</v>
      </c>
      <c r="J628" s="171"/>
      <c r="K628" s="171">
        <v>75</v>
      </c>
      <c r="L628" s="209">
        <v>0</v>
      </c>
      <c r="M628" s="171">
        <v>0</v>
      </c>
      <c r="N628" s="171">
        <v>0</v>
      </c>
      <c r="O628" s="171"/>
      <c r="P628" s="210">
        <v>0</v>
      </c>
      <c r="Q628" s="173">
        <v>0</v>
      </c>
      <c r="R628" s="173">
        <v>0</v>
      </c>
      <c r="S628" s="173">
        <v>0</v>
      </c>
      <c r="T628" s="173"/>
      <c r="U628" s="218">
        <v>0</v>
      </c>
    </row>
    <row r="629" spans="1:21" x14ac:dyDescent="0.25">
      <c r="A629" s="165">
        <v>43617</v>
      </c>
      <c r="B629" s="209">
        <v>63</v>
      </c>
      <c r="C629" s="171">
        <v>100</v>
      </c>
      <c r="D629" s="171">
        <v>48</v>
      </c>
      <c r="E629" s="171"/>
      <c r="F629" s="210">
        <v>76</v>
      </c>
      <c r="G629" s="171">
        <v>63</v>
      </c>
      <c r="H629" s="171">
        <v>100</v>
      </c>
      <c r="I629" s="171">
        <v>48</v>
      </c>
      <c r="J629" s="171"/>
      <c r="K629" s="171">
        <v>76</v>
      </c>
      <c r="L629" s="209">
        <v>0</v>
      </c>
      <c r="M629" s="171">
        <v>0</v>
      </c>
      <c r="N629" s="171">
        <v>0</v>
      </c>
      <c r="O629" s="171"/>
      <c r="P629" s="210">
        <v>0</v>
      </c>
      <c r="Q629" s="173">
        <v>0</v>
      </c>
      <c r="R629" s="173">
        <v>0</v>
      </c>
      <c r="S629" s="173">
        <v>0</v>
      </c>
      <c r="T629" s="173"/>
      <c r="U629" s="218">
        <v>0</v>
      </c>
    </row>
    <row r="630" spans="1:21" x14ac:dyDescent="0.25">
      <c r="A630" s="165">
        <v>43647</v>
      </c>
      <c r="B630" s="209">
        <v>57</v>
      </c>
      <c r="C630" s="171">
        <v>146</v>
      </c>
      <c r="D630" s="171">
        <v>44</v>
      </c>
      <c r="E630" s="171"/>
      <c r="F630" s="210">
        <v>74</v>
      </c>
      <c r="G630" s="171">
        <v>57</v>
      </c>
      <c r="H630" s="171">
        <v>146</v>
      </c>
      <c r="I630" s="171">
        <v>44</v>
      </c>
      <c r="J630" s="171"/>
      <c r="K630" s="171">
        <v>74</v>
      </c>
      <c r="L630" s="209">
        <v>0</v>
      </c>
      <c r="M630" s="171">
        <v>0</v>
      </c>
      <c r="N630" s="171">
        <v>0</v>
      </c>
      <c r="O630" s="171"/>
      <c r="P630" s="210">
        <v>0</v>
      </c>
      <c r="Q630" s="173">
        <v>0</v>
      </c>
      <c r="R630" s="173">
        <v>0</v>
      </c>
      <c r="S630" s="173">
        <v>0</v>
      </c>
      <c r="T630" s="173"/>
      <c r="U630" s="218">
        <v>0</v>
      </c>
    </row>
    <row r="631" spans="1:21" x14ac:dyDescent="0.25">
      <c r="A631" s="165">
        <v>43678</v>
      </c>
      <c r="B631" s="209">
        <v>55</v>
      </c>
      <c r="C631" s="171">
        <v>107</v>
      </c>
      <c r="D631" s="171">
        <v>36</v>
      </c>
      <c r="E631" s="171"/>
      <c r="F631" s="210">
        <v>56</v>
      </c>
      <c r="G631" s="171">
        <v>55</v>
      </c>
      <c r="H631" s="171">
        <v>107</v>
      </c>
      <c r="I631" s="171">
        <v>36</v>
      </c>
      <c r="J631" s="171"/>
      <c r="K631" s="171">
        <v>56</v>
      </c>
      <c r="L631" s="209">
        <v>0</v>
      </c>
      <c r="M631" s="171">
        <v>0</v>
      </c>
      <c r="N631" s="171">
        <v>0</v>
      </c>
      <c r="O631" s="171"/>
      <c r="P631" s="210">
        <v>0</v>
      </c>
      <c r="Q631" s="173">
        <v>0</v>
      </c>
      <c r="R631" s="173">
        <v>0</v>
      </c>
      <c r="S631" s="173">
        <v>0</v>
      </c>
      <c r="T631" s="173"/>
      <c r="U631" s="218">
        <v>0</v>
      </c>
    </row>
    <row r="632" spans="1:21" x14ac:dyDescent="0.25">
      <c r="A632" s="165">
        <v>43709</v>
      </c>
      <c r="B632" s="209">
        <v>68</v>
      </c>
      <c r="C632" s="171">
        <v>101</v>
      </c>
      <c r="D632" s="171">
        <v>37</v>
      </c>
      <c r="E632" s="171"/>
      <c r="F632" s="210">
        <v>63</v>
      </c>
      <c r="G632" s="171">
        <v>68</v>
      </c>
      <c r="H632" s="171">
        <v>101</v>
      </c>
      <c r="I632" s="171">
        <v>37</v>
      </c>
      <c r="J632" s="171"/>
      <c r="K632" s="171">
        <v>63</v>
      </c>
      <c r="L632" s="209">
        <v>0</v>
      </c>
      <c r="M632" s="171">
        <v>0</v>
      </c>
      <c r="N632" s="171">
        <v>0</v>
      </c>
      <c r="O632" s="171"/>
      <c r="P632" s="210">
        <v>0</v>
      </c>
      <c r="Q632" s="173">
        <v>0</v>
      </c>
      <c r="R632" s="173">
        <v>0</v>
      </c>
      <c r="S632" s="173">
        <v>0</v>
      </c>
      <c r="T632" s="173"/>
      <c r="U632" s="218">
        <v>0</v>
      </c>
    </row>
    <row r="633" spans="1:21" x14ac:dyDescent="0.25">
      <c r="A633" s="165">
        <v>43739</v>
      </c>
      <c r="B633" s="209">
        <v>77</v>
      </c>
      <c r="C633" s="171">
        <v>134</v>
      </c>
      <c r="D633" s="171">
        <v>50</v>
      </c>
      <c r="E633" s="171"/>
      <c r="F633" s="210">
        <v>82</v>
      </c>
      <c r="G633" s="171">
        <v>77</v>
      </c>
      <c r="H633" s="171">
        <v>134</v>
      </c>
      <c r="I633" s="171">
        <v>50</v>
      </c>
      <c r="J633" s="171"/>
      <c r="K633" s="171">
        <v>82</v>
      </c>
      <c r="L633" s="209">
        <v>0</v>
      </c>
      <c r="M633" s="171">
        <v>0</v>
      </c>
      <c r="N633" s="171">
        <v>0</v>
      </c>
      <c r="O633" s="171"/>
      <c r="P633" s="210">
        <v>0</v>
      </c>
      <c r="Q633" s="173">
        <v>0</v>
      </c>
      <c r="R633" s="173">
        <v>0</v>
      </c>
      <c r="S633" s="173">
        <v>0</v>
      </c>
      <c r="T633" s="173"/>
      <c r="U633" s="218">
        <v>0</v>
      </c>
    </row>
    <row r="634" spans="1:21" x14ac:dyDescent="0.25">
      <c r="A634" s="165">
        <v>43770</v>
      </c>
      <c r="B634" s="209">
        <v>55</v>
      </c>
      <c r="C634" s="171">
        <v>140</v>
      </c>
      <c r="D634" s="171">
        <v>45</v>
      </c>
      <c r="E634" s="171"/>
      <c r="F634" s="210">
        <v>84</v>
      </c>
      <c r="G634" s="171">
        <v>55</v>
      </c>
      <c r="H634" s="171">
        <v>140</v>
      </c>
      <c r="I634" s="171">
        <v>45</v>
      </c>
      <c r="J634" s="171"/>
      <c r="K634" s="171">
        <v>84</v>
      </c>
      <c r="L634" s="209">
        <v>0</v>
      </c>
      <c r="M634" s="171">
        <v>0</v>
      </c>
      <c r="N634" s="171">
        <v>0</v>
      </c>
      <c r="O634" s="171"/>
      <c r="P634" s="210">
        <v>0</v>
      </c>
      <c r="Q634" s="173">
        <v>0</v>
      </c>
      <c r="R634" s="173">
        <v>0</v>
      </c>
      <c r="S634" s="173">
        <v>0</v>
      </c>
      <c r="T634" s="173"/>
      <c r="U634" s="218">
        <v>0</v>
      </c>
    </row>
    <row r="635" spans="1:21" x14ac:dyDescent="0.25">
      <c r="A635" s="165">
        <v>43800</v>
      </c>
      <c r="B635" s="209">
        <v>53</v>
      </c>
      <c r="C635" s="171">
        <v>116</v>
      </c>
      <c r="D635" s="171">
        <v>35</v>
      </c>
      <c r="E635" s="171"/>
      <c r="F635" s="210">
        <v>86</v>
      </c>
      <c r="G635" s="171">
        <v>53</v>
      </c>
      <c r="H635" s="171">
        <v>116</v>
      </c>
      <c r="I635" s="171">
        <v>35</v>
      </c>
      <c r="J635" s="171"/>
      <c r="K635" s="171">
        <v>86</v>
      </c>
      <c r="L635" s="209">
        <v>0</v>
      </c>
      <c r="M635" s="171">
        <v>0</v>
      </c>
      <c r="N635" s="171">
        <v>0</v>
      </c>
      <c r="O635" s="171"/>
      <c r="P635" s="210">
        <v>0</v>
      </c>
      <c r="Q635" s="173">
        <v>0</v>
      </c>
      <c r="R635" s="173">
        <v>0</v>
      </c>
      <c r="S635" s="173">
        <v>0</v>
      </c>
      <c r="T635" s="173"/>
      <c r="U635" s="218">
        <v>0</v>
      </c>
    </row>
    <row r="636" spans="1:21" x14ac:dyDescent="0.25">
      <c r="A636" s="165">
        <v>43831</v>
      </c>
      <c r="B636" s="209">
        <v>72</v>
      </c>
      <c r="C636" s="171">
        <v>113</v>
      </c>
      <c r="D636" s="171">
        <v>59</v>
      </c>
      <c r="E636" s="171"/>
      <c r="F636" s="210">
        <v>67</v>
      </c>
      <c r="G636" s="171">
        <v>68</v>
      </c>
      <c r="H636" s="171">
        <v>127</v>
      </c>
      <c r="I636" s="171">
        <v>52</v>
      </c>
      <c r="J636" s="171"/>
      <c r="K636" s="171">
        <v>82</v>
      </c>
      <c r="L636" s="209">
        <v>4</v>
      </c>
      <c r="M636" s="171">
        <v>-14</v>
      </c>
      <c r="N636" s="171">
        <v>7</v>
      </c>
      <c r="O636" s="171"/>
      <c r="P636" s="210">
        <v>-15</v>
      </c>
      <c r="Q636" s="173">
        <v>5.8823529411764698E-2</v>
      </c>
      <c r="R636" s="173">
        <v>-0.110236220472441</v>
      </c>
      <c r="S636" s="173">
        <v>0.134615384615385</v>
      </c>
      <c r="T636" s="173"/>
      <c r="U636" s="218">
        <v>-0.18292682926829301</v>
      </c>
    </row>
    <row r="637" spans="1:21" x14ac:dyDescent="0.25">
      <c r="A637" s="165">
        <v>43862</v>
      </c>
      <c r="B637" s="209">
        <v>56</v>
      </c>
      <c r="C637" s="171">
        <v>112</v>
      </c>
      <c r="D637" s="171">
        <v>41</v>
      </c>
      <c r="E637" s="171"/>
      <c r="F637" s="210">
        <v>47</v>
      </c>
      <c r="G637" s="171">
        <v>59</v>
      </c>
      <c r="H637" s="171">
        <v>114</v>
      </c>
      <c r="I637" s="171">
        <v>38</v>
      </c>
      <c r="J637" s="171"/>
      <c r="K637" s="171">
        <v>80</v>
      </c>
      <c r="L637" s="209">
        <v>-3</v>
      </c>
      <c r="M637" s="171">
        <v>-2</v>
      </c>
      <c r="N637" s="171">
        <v>3</v>
      </c>
      <c r="O637" s="171"/>
      <c r="P637" s="210">
        <v>-33</v>
      </c>
      <c r="Q637" s="173">
        <v>-5.0847457627118599E-2</v>
      </c>
      <c r="R637" s="173">
        <v>-1.7543859649122799E-2</v>
      </c>
      <c r="S637" s="173">
        <v>7.8947368421052599E-2</v>
      </c>
      <c r="T637" s="173"/>
      <c r="U637" s="218">
        <v>-0.41249999999999998</v>
      </c>
    </row>
    <row r="638" spans="1:21" x14ac:dyDescent="0.25">
      <c r="A638" s="165">
        <v>43891</v>
      </c>
      <c r="B638" s="209">
        <v>68</v>
      </c>
      <c r="C638" s="171">
        <v>109</v>
      </c>
      <c r="D638" s="171">
        <v>44</v>
      </c>
      <c r="E638" s="171"/>
      <c r="F638" s="210">
        <v>63</v>
      </c>
      <c r="G638" s="171">
        <v>66</v>
      </c>
      <c r="H638" s="171">
        <v>140.38095238095201</v>
      </c>
      <c r="I638" s="171">
        <v>37.714285714285701</v>
      </c>
      <c r="J638" s="171"/>
      <c r="K638" s="171">
        <v>62.857142857142897</v>
      </c>
      <c r="L638" s="209">
        <v>2</v>
      </c>
      <c r="M638" s="171">
        <v>-31.380952380952401</v>
      </c>
      <c r="N638" s="171">
        <v>6.2857142857142803</v>
      </c>
      <c r="O638" s="171"/>
      <c r="P638" s="210">
        <v>0.14285714285713899</v>
      </c>
      <c r="Q638" s="173">
        <v>3.03030303030303E-2</v>
      </c>
      <c r="R638" s="173">
        <v>-0.223541383989145</v>
      </c>
      <c r="S638" s="173">
        <v>0.16666666666666699</v>
      </c>
      <c r="T638" s="173"/>
      <c r="U638" s="218">
        <v>2.2727272727272102E-3</v>
      </c>
    </row>
    <row r="639" spans="1:21" x14ac:dyDescent="0.25">
      <c r="A639" s="165">
        <v>43922</v>
      </c>
      <c r="B639" s="209">
        <v>53</v>
      </c>
      <c r="C639" s="171">
        <v>51</v>
      </c>
      <c r="D639" s="171">
        <v>27</v>
      </c>
      <c r="E639" s="171"/>
      <c r="F639" s="210">
        <v>37</v>
      </c>
      <c r="G639" s="171">
        <v>68</v>
      </c>
      <c r="H639" s="171">
        <v>123</v>
      </c>
      <c r="I639" s="171">
        <v>40</v>
      </c>
      <c r="J639" s="171"/>
      <c r="K639" s="171">
        <v>88</v>
      </c>
      <c r="L639" s="209">
        <v>-15</v>
      </c>
      <c r="M639" s="171">
        <v>-72</v>
      </c>
      <c r="N639" s="171">
        <v>-13</v>
      </c>
      <c r="O639" s="171"/>
      <c r="P639" s="210">
        <v>-51</v>
      </c>
      <c r="Q639" s="173">
        <v>-0.220588235294118</v>
      </c>
      <c r="R639" s="173">
        <v>-0.58536585365853699</v>
      </c>
      <c r="S639" s="173">
        <v>-0.32500000000000001</v>
      </c>
      <c r="T639" s="173"/>
      <c r="U639" s="218">
        <v>-0.57954545454545503</v>
      </c>
    </row>
    <row r="640" spans="1:21" x14ac:dyDescent="0.25">
      <c r="A640" s="165">
        <v>43952</v>
      </c>
      <c r="B640" s="209">
        <v>79</v>
      </c>
      <c r="C640" s="171">
        <v>48</v>
      </c>
      <c r="D640" s="171">
        <v>31</v>
      </c>
      <c r="E640" s="171"/>
      <c r="F640" s="210">
        <v>35</v>
      </c>
      <c r="G640" s="171">
        <v>59.714285714285701</v>
      </c>
      <c r="H640" s="171">
        <v>109.47619047619</v>
      </c>
      <c r="I640" s="171">
        <v>37.095238095238102</v>
      </c>
      <c r="J640" s="171"/>
      <c r="K640" s="171">
        <v>67.857142857142904</v>
      </c>
      <c r="L640" s="209">
        <v>19.285714285714299</v>
      </c>
      <c r="M640" s="171">
        <v>-61.476190476190503</v>
      </c>
      <c r="N640" s="171">
        <v>-6.0952380952380896</v>
      </c>
      <c r="O640" s="171"/>
      <c r="P640" s="210">
        <v>-32.857142857142897</v>
      </c>
      <c r="Q640" s="173">
        <v>0.32296650717703301</v>
      </c>
      <c r="R640" s="173">
        <v>-0.56154849934754203</v>
      </c>
      <c r="S640" s="173">
        <v>-0.16431322207958901</v>
      </c>
      <c r="T640" s="173"/>
      <c r="U640" s="218">
        <v>-0.48421052631578898</v>
      </c>
    </row>
    <row r="641" spans="1:21" x14ac:dyDescent="0.25">
      <c r="A641" s="165">
        <v>43983</v>
      </c>
      <c r="B641" s="209">
        <v>60</v>
      </c>
      <c r="C641" s="171">
        <v>73</v>
      </c>
      <c r="D641" s="171">
        <v>42</v>
      </c>
      <c r="E641" s="171"/>
      <c r="F641" s="210">
        <v>48</v>
      </c>
      <c r="G641" s="171">
        <v>69.3</v>
      </c>
      <c r="H641" s="171">
        <v>110</v>
      </c>
      <c r="I641" s="171">
        <v>52.8</v>
      </c>
      <c r="J641" s="171"/>
      <c r="K641" s="171">
        <v>83.6</v>
      </c>
      <c r="L641" s="209">
        <v>-9.3000000000000096</v>
      </c>
      <c r="M641" s="171">
        <v>-37</v>
      </c>
      <c r="N641" s="171">
        <v>-10.8</v>
      </c>
      <c r="O641" s="171"/>
      <c r="P641" s="210">
        <v>-35.6</v>
      </c>
      <c r="Q641" s="173">
        <v>-0.13419913419913401</v>
      </c>
      <c r="R641" s="173">
        <v>-0.33636363636363598</v>
      </c>
      <c r="S641" s="173">
        <v>-0.204545454545455</v>
      </c>
      <c r="T641" s="173"/>
      <c r="U641" s="218">
        <v>-0.42583732057416301</v>
      </c>
    </row>
    <row r="642" spans="1:21" x14ac:dyDescent="0.25">
      <c r="A642" s="165">
        <v>44013</v>
      </c>
      <c r="B642" s="209">
        <v>84</v>
      </c>
      <c r="C642" s="171">
        <v>82</v>
      </c>
      <c r="D642" s="171">
        <v>49</v>
      </c>
      <c r="E642" s="171"/>
      <c r="F642" s="210">
        <v>59</v>
      </c>
      <c r="G642" s="171">
        <v>57</v>
      </c>
      <c r="H642" s="171">
        <v>146</v>
      </c>
      <c r="I642" s="171">
        <v>44</v>
      </c>
      <c r="J642" s="171"/>
      <c r="K642" s="171">
        <v>74</v>
      </c>
      <c r="L642" s="209">
        <v>27</v>
      </c>
      <c r="M642" s="171">
        <v>-64</v>
      </c>
      <c r="N642" s="171">
        <v>5</v>
      </c>
      <c r="O642" s="171"/>
      <c r="P642" s="210">
        <v>-15</v>
      </c>
      <c r="Q642" s="173">
        <v>0.47368421052631599</v>
      </c>
      <c r="R642" s="173">
        <v>-0.43835616438356201</v>
      </c>
      <c r="S642" s="173">
        <v>0.11363636363636399</v>
      </c>
      <c r="T642" s="173"/>
      <c r="U642" s="218">
        <v>-0.20270270270270299</v>
      </c>
    </row>
    <row r="643" spans="1:21" x14ac:dyDescent="0.25">
      <c r="A643" s="165">
        <v>44044</v>
      </c>
      <c r="B643" s="209">
        <v>62</v>
      </c>
      <c r="C643" s="171">
        <v>93</v>
      </c>
      <c r="D643" s="171">
        <v>28</v>
      </c>
      <c r="E643" s="171"/>
      <c r="F643" s="210">
        <v>50</v>
      </c>
      <c r="G643" s="171">
        <v>52.380952380952401</v>
      </c>
      <c r="H643" s="171">
        <v>101.904761904762</v>
      </c>
      <c r="I643" s="171">
        <v>34.285714285714299</v>
      </c>
      <c r="J643" s="171"/>
      <c r="K643" s="171">
        <v>53.3333333333333</v>
      </c>
      <c r="L643" s="209">
        <v>9.6190476190476204</v>
      </c>
      <c r="M643" s="171">
        <v>-8.9047619047618998</v>
      </c>
      <c r="N643" s="171">
        <v>-6.2857142857142803</v>
      </c>
      <c r="O643" s="171"/>
      <c r="P643" s="210">
        <v>-3.3333333333333299</v>
      </c>
      <c r="Q643" s="173">
        <v>0.18363636363636399</v>
      </c>
      <c r="R643" s="173">
        <v>-8.7383177570093395E-2</v>
      </c>
      <c r="S643" s="173">
        <v>-0.18333333333333299</v>
      </c>
      <c r="T643" s="173"/>
      <c r="U643" s="218">
        <v>-6.2499999999999903E-2</v>
      </c>
    </row>
    <row r="644" spans="1:21" x14ac:dyDescent="0.25">
      <c r="A644" s="165">
        <v>44075</v>
      </c>
      <c r="B644" s="209">
        <v>66</v>
      </c>
      <c r="C644" s="171">
        <v>110</v>
      </c>
      <c r="D644" s="171">
        <v>55</v>
      </c>
      <c r="E644" s="171"/>
      <c r="F644" s="210">
        <v>74</v>
      </c>
      <c r="G644" s="171">
        <v>71.238095238095198</v>
      </c>
      <c r="H644" s="171">
        <v>105.80952380952399</v>
      </c>
      <c r="I644" s="171">
        <v>38.761904761904802</v>
      </c>
      <c r="J644" s="171"/>
      <c r="K644" s="171">
        <v>66</v>
      </c>
      <c r="L644" s="209">
        <v>-5.2380952380952399</v>
      </c>
      <c r="M644" s="171">
        <v>4.1904761904761898</v>
      </c>
      <c r="N644" s="171">
        <v>16.238095238095202</v>
      </c>
      <c r="O644" s="171"/>
      <c r="P644" s="210">
        <v>8</v>
      </c>
      <c r="Q644" s="173">
        <v>-7.3529411764705899E-2</v>
      </c>
      <c r="R644" s="173">
        <v>3.9603960396039598E-2</v>
      </c>
      <c r="S644" s="173">
        <v>0.41891891891891903</v>
      </c>
      <c r="T644" s="173"/>
      <c r="U644" s="218">
        <v>0.12121212121212099</v>
      </c>
    </row>
    <row r="645" spans="1:21" x14ac:dyDescent="0.25">
      <c r="A645" s="165">
        <v>44105</v>
      </c>
      <c r="B645" s="209">
        <v>80</v>
      </c>
      <c r="C645" s="171">
        <v>107</v>
      </c>
      <c r="D645" s="171">
        <v>51</v>
      </c>
      <c r="E645" s="171"/>
      <c r="F645" s="210">
        <v>67</v>
      </c>
      <c r="G645" s="171">
        <v>73.652173913043498</v>
      </c>
      <c r="H645" s="171">
        <v>128.173913043478</v>
      </c>
      <c r="I645" s="171">
        <v>47.826086956521699</v>
      </c>
      <c r="J645" s="171"/>
      <c r="K645" s="171">
        <v>78.434782608695699</v>
      </c>
      <c r="L645" s="209">
        <v>6.3478260869565197</v>
      </c>
      <c r="M645" s="171">
        <v>-21.173913043478301</v>
      </c>
      <c r="N645" s="171">
        <v>3.1739130434782599</v>
      </c>
      <c r="O645" s="171"/>
      <c r="P645" s="210">
        <v>-11.4347826086957</v>
      </c>
      <c r="Q645" s="173">
        <v>8.6186540731995206E-2</v>
      </c>
      <c r="R645" s="173">
        <v>-0.16519674355495201</v>
      </c>
      <c r="S645" s="173">
        <v>6.6363636363636305E-2</v>
      </c>
      <c r="T645" s="173"/>
      <c r="U645" s="218">
        <v>-0.14578713968957899</v>
      </c>
    </row>
    <row r="646" spans="1:21" x14ac:dyDescent="0.25">
      <c r="A646" s="165">
        <v>44136</v>
      </c>
      <c r="B646" s="209">
        <v>96</v>
      </c>
      <c r="C646" s="171">
        <v>111</v>
      </c>
      <c r="D646" s="171">
        <v>57</v>
      </c>
      <c r="E646" s="171"/>
      <c r="F646" s="210">
        <v>76</v>
      </c>
      <c r="G646" s="171">
        <v>55</v>
      </c>
      <c r="H646" s="171">
        <v>140</v>
      </c>
      <c r="I646" s="171">
        <v>45</v>
      </c>
      <c r="J646" s="171"/>
      <c r="K646" s="171">
        <v>84</v>
      </c>
      <c r="L646" s="209">
        <v>41</v>
      </c>
      <c r="M646" s="171">
        <v>-29</v>
      </c>
      <c r="N646" s="171">
        <v>12</v>
      </c>
      <c r="O646" s="171"/>
      <c r="P646" s="210">
        <v>-8</v>
      </c>
      <c r="Q646" s="173">
        <v>0.74545454545454504</v>
      </c>
      <c r="R646" s="173">
        <v>-0.20714285714285699</v>
      </c>
      <c r="S646" s="173">
        <v>0.266666666666667</v>
      </c>
      <c r="T646" s="173"/>
      <c r="U646" s="218">
        <v>-9.5238095238095205E-2</v>
      </c>
    </row>
    <row r="647" spans="1:21" x14ac:dyDescent="0.25">
      <c r="A647" s="165">
        <v>44166</v>
      </c>
      <c r="B647" s="209">
        <v>55</v>
      </c>
      <c r="C647" s="171">
        <v>98</v>
      </c>
      <c r="D647" s="171">
        <v>69</v>
      </c>
      <c r="E647" s="171"/>
      <c r="F647" s="210">
        <v>86</v>
      </c>
      <c r="G647" s="171">
        <v>55.65</v>
      </c>
      <c r="H647" s="171">
        <v>121.8</v>
      </c>
      <c r="I647" s="171">
        <v>36.75</v>
      </c>
      <c r="J647" s="171"/>
      <c r="K647" s="171">
        <v>90.3</v>
      </c>
      <c r="L647" s="209">
        <v>-0.65000000000000602</v>
      </c>
      <c r="M647" s="171">
        <v>-23.8</v>
      </c>
      <c r="N647" s="171">
        <v>32.25</v>
      </c>
      <c r="O647" s="171"/>
      <c r="P647" s="210">
        <v>-4.3</v>
      </c>
      <c r="Q647" s="173">
        <v>-1.16801437556156E-2</v>
      </c>
      <c r="R647" s="173">
        <v>-0.195402298850575</v>
      </c>
      <c r="S647" s="173">
        <v>0.87755102040816302</v>
      </c>
      <c r="T647" s="173"/>
      <c r="U647" s="218">
        <v>-4.7619047619047603E-2</v>
      </c>
    </row>
    <row r="648" spans="1:21" x14ac:dyDescent="0.25">
      <c r="A648" s="165">
        <v>44197</v>
      </c>
      <c r="B648" s="209">
        <v>55</v>
      </c>
      <c r="C648" s="171">
        <v>74</v>
      </c>
      <c r="D648" s="171">
        <v>59</v>
      </c>
      <c r="E648" s="171"/>
      <c r="F648" s="210">
        <v>71</v>
      </c>
      <c r="G648" s="171">
        <v>61.818181818181799</v>
      </c>
      <c r="H648" s="171">
        <v>115.454545454545</v>
      </c>
      <c r="I648" s="171">
        <v>47.272727272727302</v>
      </c>
      <c r="J648" s="171"/>
      <c r="K648" s="171">
        <v>74.545454545454504</v>
      </c>
      <c r="L648" s="209">
        <v>-6.8181818181818103</v>
      </c>
      <c r="M648" s="171">
        <v>-41.454545454545503</v>
      </c>
      <c r="N648" s="171">
        <v>11.7272727272727</v>
      </c>
      <c r="O648" s="171"/>
      <c r="P648" s="210">
        <v>-3.5454545454545499</v>
      </c>
      <c r="Q648" s="173">
        <v>-0.110294117647059</v>
      </c>
      <c r="R648" s="173">
        <v>-0.35905511811023599</v>
      </c>
      <c r="S648" s="173">
        <v>0.248076923076923</v>
      </c>
      <c r="T648" s="173"/>
      <c r="U648" s="218">
        <v>-4.7560975609756098E-2</v>
      </c>
    </row>
    <row r="649" spans="1:21" x14ac:dyDescent="0.25">
      <c r="A649" s="165">
        <v>44228</v>
      </c>
      <c r="B649" s="209">
        <v>64</v>
      </c>
      <c r="C649" s="171">
        <v>79</v>
      </c>
      <c r="D649" s="171">
        <v>56</v>
      </c>
      <c r="E649" s="171"/>
      <c r="F649" s="210">
        <v>76</v>
      </c>
      <c r="G649" s="171">
        <v>59</v>
      </c>
      <c r="H649" s="171">
        <v>114</v>
      </c>
      <c r="I649" s="171">
        <v>38</v>
      </c>
      <c r="J649" s="171"/>
      <c r="K649" s="171">
        <v>80</v>
      </c>
      <c r="L649" s="209">
        <v>5</v>
      </c>
      <c r="M649" s="171">
        <v>-35</v>
      </c>
      <c r="N649" s="171">
        <v>18</v>
      </c>
      <c r="O649" s="171"/>
      <c r="P649" s="210">
        <v>-4</v>
      </c>
      <c r="Q649" s="173">
        <v>8.4745762711864403E-2</v>
      </c>
      <c r="R649" s="173">
        <v>-0.30701754385964902</v>
      </c>
      <c r="S649" s="173">
        <v>0.47368421052631599</v>
      </c>
      <c r="T649" s="173"/>
      <c r="U649" s="218">
        <v>-0.05</v>
      </c>
    </row>
    <row r="650" spans="1:21" x14ac:dyDescent="0.25">
      <c r="A650" s="165">
        <v>44256</v>
      </c>
      <c r="B650" s="209">
        <v>76</v>
      </c>
      <c r="C650" s="171">
        <v>110</v>
      </c>
      <c r="D650" s="171">
        <v>67</v>
      </c>
      <c r="E650" s="171"/>
      <c r="F650" s="210">
        <v>71</v>
      </c>
      <c r="G650" s="171">
        <v>69</v>
      </c>
      <c r="H650" s="171">
        <v>146.76190476190499</v>
      </c>
      <c r="I650" s="171">
        <v>39.428571428571402</v>
      </c>
      <c r="J650" s="171"/>
      <c r="K650" s="171">
        <v>65.714285714285694</v>
      </c>
      <c r="L650" s="209">
        <v>7</v>
      </c>
      <c r="M650" s="171">
        <v>-36.761904761904802</v>
      </c>
      <c r="N650" s="171">
        <v>27.571428571428601</v>
      </c>
      <c r="O650" s="171"/>
      <c r="P650" s="210">
        <v>5.2857142857142803</v>
      </c>
      <c r="Q650" s="173">
        <v>0.101449275362319</v>
      </c>
      <c r="R650" s="173">
        <v>-0.25048669695003301</v>
      </c>
      <c r="S650" s="173">
        <v>0.69927536231884002</v>
      </c>
      <c r="T650" s="173"/>
      <c r="U650" s="218">
        <v>8.0434782608695493E-2</v>
      </c>
    </row>
    <row r="651" spans="1:21" x14ac:dyDescent="0.25">
      <c r="A651" s="3" t="s">
        <v>152</v>
      </c>
      <c r="B651" s="209"/>
      <c r="C651" s="171"/>
      <c r="D651" s="171"/>
      <c r="E651" s="171"/>
      <c r="F651" s="210"/>
      <c r="G651" s="171"/>
      <c r="H651" s="171"/>
      <c r="I651" s="171"/>
      <c r="J651" s="171"/>
      <c r="K651" s="171"/>
      <c r="L651" s="209"/>
      <c r="M651" s="171"/>
      <c r="N651" s="171"/>
      <c r="O651" s="171"/>
      <c r="P651" s="210"/>
      <c r="Q651" s="173"/>
      <c r="R651" s="173"/>
      <c r="S651" s="173"/>
      <c r="T651" s="173"/>
      <c r="U651" s="218"/>
    </row>
    <row r="652" spans="1:21" x14ac:dyDescent="0.25">
      <c r="A652" s="165">
        <v>43466</v>
      </c>
      <c r="B652" s="209">
        <v>106</v>
      </c>
      <c r="C652" s="171">
        <v>104</v>
      </c>
      <c r="D652" s="171">
        <v>72</v>
      </c>
      <c r="E652" s="171"/>
      <c r="F652" s="210">
        <v>136</v>
      </c>
      <c r="G652" s="171">
        <v>106</v>
      </c>
      <c r="H652" s="171">
        <v>104</v>
      </c>
      <c r="I652" s="171">
        <v>72</v>
      </c>
      <c r="J652" s="171"/>
      <c r="K652" s="171">
        <v>136</v>
      </c>
      <c r="L652" s="209">
        <v>0</v>
      </c>
      <c r="M652" s="171">
        <v>0</v>
      </c>
      <c r="N652" s="171">
        <v>0</v>
      </c>
      <c r="O652" s="171"/>
      <c r="P652" s="210">
        <v>0</v>
      </c>
      <c r="Q652" s="173">
        <v>0</v>
      </c>
      <c r="R652" s="173">
        <v>0</v>
      </c>
      <c r="S652" s="173">
        <v>0</v>
      </c>
      <c r="T652" s="173"/>
      <c r="U652" s="218">
        <v>0</v>
      </c>
    </row>
    <row r="653" spans="1:21" x14ac:dyDescent="0.25">
      <c r="A653" s="165">
        <v>43497</v>
      </c>
      <c r="B653" s="209">
        <v>114</v>
      </c>
      <c r="C653" s="171">
        <v>92</v>
      </c>
      <c r="D653" s="171">
        <v>36</v>
      </c>
      <c r="E653" s="171"/>
      <c r="F653" s="210">
        <v>103</v>
      </c>
      <c r="G653" s="171">
        <v>114</v>
      </c>
      <c r="H653" s="171">
        <v>92</v>
      </c>
      <c r="I653" s="171">
        <v>36</v>
      </c>
      <c r="J653" s="171"/>
      <c r="K653" s="171">
        <v>103</v>
      </c>
      <c r="L653" s="209">
        <v>0</v>
      </c>
      <c r="M653" s="171">
        <v>0</v>
      </c>
      <c r="N653" s="171">
        <v>0</v>
      </c>
      <c r="O653" s="171"/>
      <c r="P653" s="210">
        <v>0</v>
      </c>
      <c r="Q653" s="173">
        <v>0</v>
      </c>
      <c r="R653" s="173">
        <v>0</v>
      </c>
      <c r="S653" s="173">
        <v>0</v>
      </c>
      <c r="T653" s="173"/>
      <c r="U653" s="218">
        <v>0</v>
      </c>
    </row>
    <row r="654" spans="1:21" x14ac:dyDescent="0.25">
      <c r="A654" s="165">
        <v>43525</v>
      </c>
      <c r="B654" s="209">
        <v>108</v>
      </c>
      <c r="C654" s="171">
        <v>112</v>
      </c>
      <c r="D654" s="171">
        <v>53</v>
      </c>
      <c r="E654" s="171"/>
      <c r="F654" s="210">
        <v>121</v>
      </c>
      <c r="G654" s="171">
        <v>108</v>
      </c>
      <c r="H654" s="171">
        <v>112</v>
      </c>
      <c r="I654" s="171">
        <v>53</v>
      </c>
      <c r="J654" s="171"/>
      <c r="K654" s="171">
        <v>121</v>
      </c>
      <c r="L654" s="209">
        <v>0</v>
      </c>
      <c r="M654" s="171">
        <v>0</v>
      </c>
      <c r="N654" s="171">
        <v>0</v>
      </c>
      <c r="O654" s="171"/>
      <c r="P654" s="210">
        <v>0</v>
      </c>
      <c r="Q654" s="173">
        <v>0</v>
      </c>
      <c r="R654" s="173">
        <v>0</v>
      </c>
      <c r="S654" s="173">
        <v>0</v>
      </c>
      <c r="T654" s="173"/>
      <c r="U654" s="218">
        <v>0</v>
      </c>
    </row>
    <row r="655" spans="1:21" x14ac:dyDescent="0.25">
      <c r="A655" s="165">
        <v>43556</v>
      </c>
      <c r="B655" s="209">
        <v>112</v>
      </c>
      <c r="C655" s="171">
        <v>101</v>
      </c>
      <c r="D655" s="171">
        <v>43</v>
      </c>
      <c r="E655" s="171"/>
      <c r="F655" s="210">
        <v>114</v>
      </c>
      <c r="G655" s="171">
        <v>112</v>
      </c>
      <c r="H655" s="171">
        <v>101</v>
      </c>
      <c r="I655" s="171">
        <v>43</v>
      </c>
      <c r="J655" s="171"/>
      <c r="K655" s="171">
        <v>114</v>
      </c>
      <c r="L655" s="209">
        <v>0</v>
      </c>
      <c r="M655" s="171">
        <v>0</v>
      </c>
      <c r="N655" s="171">
        <v>0</v>
      </c>
      <c r="O655" s="171"/>
      <c r="P655" s="210">
        <v>0</v>
      </c>
      <c r="Q655" s="173">
        <v>0</v>
      </c>
      <c r="R655" s="173">
        <v>0</v>
      </c>
      <c r="S655" s="173">
        <v>0</v>
      </c>
      <c r="T655" s="173"/>
      <c r="U655" s="218">
        <v>0</v>
      </c>
    </row>
    <row r="656" spans="1:21" x14ac:dyDescent="0.25">
      <c r="A656" s="165">
        <v>43586</v>
      </c>
      <c r="B656" s="209">
        <v>102</v>
      </c>
      <c r="C656" s="171">
        <v>107</v>
      </c>
      <c r="D656" s="171">
        <v>47</v>
      </c>
      <c r="E656" s="171"/>
      <c r="F656" s="210">
        <v>127</v>
      </c>
      <c r="G656" s="171">
        <v>102</v>
      </c>
      <c r="H656" s="171">
        <v>107</v>
      </c>
      <c r="I656" s="171">
        <v>47</v>
      </c>
      <c r="J656" s="171"/>
      <c r="K656" s="171">
        <v>127</v>
      </c>
      <c r="L656" s="209">
        <v>0</v>
      </c>
      <c r="M656" s="171">
        <v>0</v>
      </c>
      <c r="N656" s="171">
        <v>0</v>
      </c>
      <c r="O656" s="171"/>
      <c r="P656" s="210">
        <v>0</v>
      </c>
      <c r="Q656" s="173">
        <v>0</v>
      </c>
      <c r="R656" s="173">
        <v>0</v>
      </c>
      <c r="S656" s="173">
        <v>0</v>
      </c>
      <c r="T656" s="173"/>
      <c r="U656" s="218">
        <v>0</v>
      </c>
    </row>
    <row r="657" spans="1:21" x14ac:dyDescent="0.25">
      <c r="A657" s="165">
        <v>43617</v>
      </c>
      <c r="B657" s="209">
        <v>90</v>
      </c>
      <c r="C657" s="171">
        <v>119</v>
      </c>
      <c r="D657" s="171">
        <v>42</v>
      </c>
      <c r="E657" s="171"/>
      <c r="F657" s="210">
        <v>106</v>
      </c>
      <c r="G657" s="171">
        <v>90</v>
      </c>
      <c r="H657" s="171">
        <v>119</v>
      </c>
      <c r="I657" s="171">
        <v>42</v>
      </c>
      <c r="J657" s="171"/>
      <c r="K657" s="171">
        <v>106</v>
      </c>
      <c r="L657" s="209">
        <v>0</v>
      </c>
      <c r="M657" s="171">
        <v>0</v>
      </c>
      <c r="N657" s="171">
        <v>0</v>
      </c>
      <c r="O657" s="171"/>
      <c r="P657" s="210">
        <v>0</v>
      </c>
      <c r="Q657" s="173">
        <v>0</v>
      </c>
      <c r="R657" s="173">
        <v>0</v>
      </c>
      <c r="S657" s="173">
        <v>0</v>
      </c>
      <c r="T657" s="173"/>
      <c r="U657" s="218">
        <v>0</v>
      </c>
    </row>
    <row r="658" spans="1:21" x14ac:dyDescent="0.25">
      <c r="A658" s="165">
        <v>43647</v>
      </c>
      <c r="B658" s="209">
        <v>106</v>
      </c>
      <c r="C658" s="171">
        <v>122</v>
      </c>
      <c r="D658" s="171">
        <v>38</v>
      </c>
      <c r="E658" s="171"/>
      <c r="F658" s="210">
        <v>100</v>
      </c>
      <c r="G658" s="171">
        <v>106</v>
      </c>
      <c r="H658" s="171">
        <v>122</v>
      </c>
      <c r="I658" s="171">
        <v>38</v>
      </c>
      <c r="J658" s="171"/>
      <c r="K658" s="171">
        <v>100</v>
      </c>
      <c r="L658" s="209">
        <v>0</v>
      </c>
      <c r="M658" s="171">
        <v>0</v>
      </c>
      <c r="N658" s="171">
        <v>0</v>
      </c>
      <c r="O658" s="171"/>
      <c r="P658" s="210">
        <v>0</v>
      </c>
      <c r="Q658" s="173">
        <v>0</v>
      </c>
      <c r="R658" s="173">
        <v>0</v>
      </c>
      <c r="S658" s="173">
        <v>0</v>
      </c>
      <c r="T658" s="173"/>
      <c r="U658" s="218">
        <v>0</v>
      </c>
    </row>
    <row r="659" spans="1:21" x14ac:dyDescent="0.25">
      <c r="A659" s="165">
        <v>43678</v>
      </c>
      <c r="B659" s="209">
        <v>114</v>
      </c>
      <c r="C659" s="171">
        <v>102</v>
      </c>
      <c r="D659" s="171">
        <v>31</v>
      </c>
      <c r="E659" s="171"/>
      <c r="F659" s="210">
        <v>128</v>
      </c>
      <c r="G659" s="171">
        <v>114</v>
      </c>
      <c r="H659" s="171">
        <v>102</v>
      </c>
      <c r="I659" s="171">
        <v>31</v>
      </c>
      <c r="J659" s="171"/>
      <c r="K659" s="171">
        <v>128</v>
      </c>
      <c r="L659" s="209">
        <v>0</v>
      </c>
      <c r="M659" s="171">
        <v>0</v>
      </c>
      <c r="N659" s="171">
        <v>0</v>
      </c>
      <c r="O659" s="171"/>
      <c r="P659" s="210">
        <v>0</v>
      </c>
      <c r="Q659" s="173">
        <v>0</v>
      </c>
      <c r="R659" s="173">
        <v>0</v>
      </c>
      <c r="S659" s="173">
        <v>0</v>
      </c>
      <c r="T659" s="173"/>
      <c r="U659" s="218">
        <v>0</v>
      </c>
    </row>
    <row r="660" spans="1:21" x14ac:dyDescent="0.25">
      <c r="A660" s="165">
        <v>43709</v>
      </c>
      <c r="B660" s="209">
        <v>84</v>
      </c>
      <c r="C660" s="171">
        <v>106</v>
      </c>
      <c r="D660" s="171">
        <v>48</v>
      </c>
      <c r="E660" s="171"/>
      <c r="F660" s="210">
        <v>90</v>
      </c>
      <c r="G660" s="171">
        <v>84</v>
      </c>
      <c r="H660" s="171">
        <v>106</v>
      </c>
      <c r="I660" s="171">
        <v>48</v>
      </c>
      <c r="J660" s="171"/>
      <c r="K660" s="171">
        <v>90</v>
      </c>
      <c r="L660" s="209">
        <v>0</v>
      </c>
      <c r="M660" s="171">
        <v>0</v>
      </c>
      <c r="N660" s="171">
        <v>0</v>
      </c>
      <c r="O660" s="171"/>
      <c r="P660" s="210">
        <v>0</v>
      </c>
      <c r="Q660" s="173">
        <v>0</v>
      </c>
      <c r="R660" s="173">
        <v>0</v>
      </c>
      <c r="S660" s="173">
        <v>0</v>
      </c>
      <c r="T660" s="173"/>
      <c r="U660" s="218">
        <v>0</v>
      </c>
    </row>
    <row r="661" spans="1:21" x14ac:dyDescent="0.25">
      <c r="A661" s="165">
        <v>43739</v>
      </c>
      <c r="B661" s="209">
        <v>119</v>
      </c>
      <c r="C661" s="171">
        <v>108</v>
      </c>
      <c r="D661" s="171">
        <v>49</v>
      </c>
      <c r="E661" s="171"/>
      <c r="F661" s="210">
        <v>117</v>
      </c>
      <c r="G661" s="171">
        <v>119</v>
      </c>
      <c r="H661" s="171">
        <v>108</v>
      </c>
      <c r="I661" s="171">
        <v>49</v>
      </c>
      <c r="J661" s="171"/>
      <c r="K661" s="171">
        <v>117</v>
      </c>
      <c r="L661" s="209">
        <v>0</v>
      </c>
      <c r="M661" s="171">
        <v>0</v>
      </c>
      <c r="N661" s="171">
        <v>0</v>
      </c>
      <c r="O661" s="171"/>
      <c r="P661" s="210">
        <v>0</v>
      </c>
      <c r="Q661" s="173">
        <v>0</v>
      </c>
      <c r="R661" s="173">
        <v>0</v>
      </c>
      <c r="S661" s="173">
        <v>0</v>
      </c>
      <c r="T661" s="173"/>
      <c r="U661" s="218">
        <v>0</v>
      </c>
    </row>
    <row r="662" spans="1:21" x14ac:dyDescent="0.25">
      <c r="A662" s="165">
        <v>43770</v>
      </c>
      <c r="B662" s="209">
        <v>118</v>
      </c>
      <c r="C662" s="171">
        <v>98</v>
      </c>
      <c r="D662" s="171">
        <v>52</v>
      </c>
      <c r="E662" s="171"/>
      <c r="F662" s="210">
        <v>123</v>
      </c>
      <c r="G662" s="171">
        <v>118</v>
      </c>
      <c r="H662" s="171">
        <v>98</v>
      </c>
      <c r="I662" s="171">
        <v>52</v>
      </c>
      <c r="J662" s="171"/>
      <c r="K662" s="171">
        <v>123</v>
      </c>
      <c r="L662" s="209">
        <v>0</v>
      </c>
      <c r="M662" s="171">
        <v>0</v>
      </c>
      <c r="N662" s="171">
        <v>0</v>
      </c>
      <c r="O662" s="171"/>
      <c r="P662" s="210">
        <v>0</v>
      </c>
      <c r="Q662" s="173">
        <v>0</v>
      </c>
      <c r="R662" s="173">
        <v>0</v>
      </c>
      <c r="S662" s="173">
        <v>0</v>
      </c>
      <c r="T662" s="173"/>
      <c r="U662" s="218">
        <v>0</v>
      </c>
    </row>
    <row r="663" spans="1:21" x14ac:dyDescent="0.25">
      <c r="A663" s="165">
        <v>43800</v>
      </c>
      <c r="B663" s="209">
        <v>97</v>
      </c>
      <c r="C663" s="171">
        <v>128</v>
      </c>
      <c r="D663" s="171">
        <v>42</v>
      </c>
      <c r="E663" s="171"/>
      <c r="F663" s="210">
        <v>132</v>
      </c>
      <c r="G663" s="171">
        <v>97</v>
      </c>
      <c r="H663" s="171">
        <v>128</v>
      </c>
      <c r="I663" s="171">
        <v>42</v>
      </c>
      <c r="J663" s="171"/>
      <c r="K663" s="171">
        <v>132</v>
      </c>
      <c r="L663" s="209">
        <v>0</v>
      </c>
      <c r="M663" s="171">
        <v>0</v>
      </c>
      <c r="N663" s="171">
        <v>0</v>
      </c>
      <c r="O663" s="171"/>
      <c r="P663" s="210">
        <v>0</v>
      </c>
      <c r="Q663" s="173">
        <v>0</v>
      </c>
      <c r="R663" s="173">
        <v>0</v>
      </c>
      <c r="S663" s="173">
        <v>0</v>
      </c>
      <c r="T663" s="173"/>
      <c r="U663" s="218">
        <v>0</v>
      </c>
    </row>
    <row r="664" spans="1:21" x14ac:dyDescent="0.25">
      <c r="A664" s="165">
        <v>43831</v>
      </c>
      <c r="B664" s="209">
        <v>108</v>
      </c>
      <c r="C664" s="171">
        <v>101</v>
      </c>
      <c r="D664" s="171">
        <v>50</v>
      </c>
      <c r="E664" s="171"/>
      <c r="F664" s="210">
        <v>112</v>
      </c>
      <c r="G664" s="171">
        <v>106</v>
      </c>
      <c r="H664" s="171">
        <v>104</v>
      </c>
      <c r="I664" s="171">
        <v>72</v>
      </c>
      <c r="J664" s="171"/>
      <c r="K664" s="171">
        <v>136</v>
      </c>
      <c r="L664" s="209">
        <v>2</v>
      </c>
      <c r="M664" s="171">
        <v>-3</v>
      </c>
      <c r="N664" s="171">
        <v>-22</v>
      </c>
      <c r="O664" s="171"/>
      <c r="P664" s="210">
        <v>-24</v>
      </c>
      <c r="Q664" s="173">
        <v>1.88679245283019E-2</v>
      </c>
      <c r="R664" s="173">
        <v>-2.8846153846153799E-2</v>
      </c>
      <c r="S664" s="173">
        <v>-0.30555555555555602</v>
      </c>
      <c r="T664" s="173"/>
      <c r="U664" s="218">
        <v>-0.17647058823529399</v>
      </c>
    </row>
    <row r="665" spans="1:21" x14ac:dyDescent="0.25">
      <c r="A665" s="165">
        <v>43862</v>
      </c>
      <c r="B665" s="209">
        <v>113</v>
      </c>
      <c r="C665" s="171">
        <v>99</v>
      </c>
      <c r="D665" s="171">
        <v>48</v>
      </c>
      <c r="E665" s="171"/>
      <c r="F665" s="210">
        <v>116</v>
      </c>
      <c r="G665" s="171">
        <v>114</v>
      </c>
      <c r="H665" s="171">
        <v>92</v>
      </c>
      <c r="I665" s="171">
        <v>36</v>
      </c>
      <c r="J665" s="171"/>
      <c r="K665" s="171">
        <v>103</v>
      </c>
      <c r="L665" s="209">
        <v>-1</v>
      </c>
      <c r="M665" s="171">
        <v>7</v>
      </c>
      <c r="N665" s="171">
        <v>12</v>
      </c>
      <c r="O665" s="171"/>
      <c r="P665" s="210">
        <v>13</v>
      </c>
      <c r="Q665" s="173">
        <v>-8.7719298245613996E-3</v>
      </c>
      <c r="R665" s="173">
        <v>7.6086956521739094E-2</v>
      </c>
      <c r="S665" s="173">
        <v>0.33333333333333298</v>
      </c>
      <c r="T665" s="173"/>
      <c r="U665" s="218">
        <v>0.12621359223301001</v>
      </c>
    </row>
    <row r="666" spans="1:21" x14ac:dyDescent="0.25">
      <c r="A666" s="165">
        <v>43891</v>
      </c>
      <c r="B666" s="209">
        <v>86</v>
      </c>
      <c r="C666" s="171">
        <v>96</v>
      </c>
      <c r="D666" s="171">
        <v>41</v>
      </c>
      <c r="E666" s="171"/>
      <c r="F666" s="210">
        <v>134</v>
      </c>
      <c r="G666" s="171">
        <v>113.142857142857</v>
      </c>
      <c r="H666" s="171">
        <v>117.333333333333</v>
      </c>
      <c r="I666" s="171">
        <v>55.523809523809497</v>
      </c>
      <c r="J666" s="171"/>
      <c r="K666" s="171">
        <v>126.761904761905</v>
      </c>
      <c r="L666" s="209">
        <v>-27.142857142857199</v>
      </c>
      <c r="M666" s="171">
        <v>-21.3333333333333</v>
      </c>
      <c r="N666" s="171">
        <v>-14.523809523809501</v>
      </c>
      <c r="O666" s="171"/>
      <c r="P666" s="210">
        <v>7.2380952380952301</v>
      </c>
      <c r="Q666" s="173">
        <v>-0.23989898989899</v>
      </c>
      <c r="R666" s="173">
        <v>-0.18181818181818199</v>
      </c>
      <c r="S666" s="173">
        <v>-0.26157804459691297</v>
      </c>
      <c r="T666" s="173"/>
      <c r="U666" s="218">
        <v>5.7099924868519801E-2</v>
      </c>
    </row>
    <row r="667" spans="1:21" x14ac:dyDescent="0.25">
      <c r="A667" s="165">
        <v>43922</v>
      </c>
      <c r="B667" s="209">
        <v>73</v>
      </c>
      <c r="C667" s="171">
        <v>69</v>
      </c>
      <c r="D667" s="171">
        <v>24</v>
      </c>
      <c r="E667" s="171"/>
      <c r="F667" s="210">
        <v>75</v>
      </c>
      <c r="G667" s="171">
        <v>112</v>
      </c>
      <c r="H667" s="171">
        <v>101</v>
      </c>
      <c r="I667" s="171">
        <v>43</v>
      </c>
      <c r="J667" s="171"/>
      <c r="K667" s="171">
        <v>114</v>
      </c>
      <c r="L667" s="209">
        <v>-39</v>
      </c>
      <c r="M667" s="171">
        <v>-32</v>
      </c>
      <c r="N667" s="171">
        <v>-19</v>
      </c>
      <c r="O667" s="171"/>
      <c r="P667" s="210">
        <v>-39</v>
      </c>
      <c r="Q667" s="173">
        <v>-0.34821428571428598</v>
      </c>
      <c r="R667" s="173">
        <v>-0.316831683168317</v>
      </c>
      <c r="S667" s="173">
        <v>-0.44186046511627902</v>
      </c>
      <c r="T667" s="173"/>
      <c r="U667" s="218">
        <v>-0.34210526315789502</v>
      </c>
    </row>
    <row r="668" spans="1:21" x14ac:dyDescent="0.25">
      <c r="A668" s="165">
        <v>43952</v>
      </c>
      <c r="B668" s="209">
        <v>100</v>
      </c>
      <c r="C668" s="171">
        <v>45</v>
      </c>
      <c r="D668" s="171">
        <v>32</v>
      </c>
      <c r="E668" s="171"/>
      <c r="F668" s="210">
        <v>60</v>
      </c>
      <c r="G668" s="171">
        <v>92.285714285714306</v>
      </c>
      <c r="H668" s="171">
        <v>96.809523809523796</v>
      </c>
      <c r="I668" s="171">
        <v>42.523809523809497</v>
      </c>
      <c r="J668" s="171"/>
      <c r="K668" s="171">
        <v>114.904761904762</v>
      </c>
      <c r="L668" s="209">
        <v>7.71428571428571</v>
      </c>
      <c r="M668" s="171">
        <v>-51.809523809523803</v>
      </c>
      <c r="N668" s="171">
        <v>-10.523809523809501</v>
      </c>
      <c r="O668" s="171"/>
      <c r="P668" s="210">
        <v>-54.904761904761898</v>
      </c>
      <c r="Q668" s="173">
        <v>8.3591331269349797E-2</v>
      </c>
      <c r="R668" s="173">
        <v>-0.53516969995081198</v>
      </c>
      <c r="S668" s="173">
        <v>-0.24748040313549799</v>
      </c>
      <c r="T668" s="173"/>
      <c r="U668" s="218">
        <v>-0.47782842934106901</v>
      </c>
    </row>
    <row r="669" spans="1:21" x14ac:dyDescent="0.25">
      <c r="A669" s="165">
        <v>43983</v>
      </c>
      <c r="B669" s="209">
        <v>114</v>
      </c>
      <c r="C669" s="171">
        <v>50</v>
      </c>
      <c r="D669" s="171">
        <v>47</v>
      </c>
      <c r="E669" s="171"/>
      <c r="F669" s="210">
        <v>74</v>
      </c>
      <c r="G669" s="171">
        <v>99</v>
      </c>
      <c r="H669" s="171">
        <v>130.9</v>
      </c>
      <c r="I669" s="171">
        <v>46.2</v>
      </c>
      <c r="J669" s="171"/>
      <c r="K669" s="171">
        <v>116.6</v>
      </c>
      <c r="L669" s="209">
        <v>15</v>
      </c>
      <c r="M669" s="171">
        <v>-80.900000000000006</v>
      </c>
      <c r="N669" s="171">
        <v>0.79999999999999705</v>
      </c>
      <c r="O669" s="171"/>
      <c r="P669" s="210">
        <v>-42.6</v>
      </c>
      <c r="Q669" s="173">
        <v>0.15151515151515099</v>
      </c>
      <c r="R669" s="173">
        <v>-0.61802902979373597</v>
      </c>
      <c r="S669" s="173">
        <v>1.7316017316017299E-2</v>
      </c>
      <c r="T669" s="173"/>
      <c r="U669" s="218">
        <v>-0.36535162950257299</v>
      </c>
    </row>
    <row r="670" spans="1:21" x14ac:dyDescent="0.25">
      <c r="A670" s="165">
        <v>44013</v>
      </c>
      <c r="B670" s="209">
        <v>116</v>
      </c>
      <c r="C670" s="171">
        <v>80</v>
      </c>
      <c r="D670" s="171">
        <v>60</v>
      </c>
      <c r="E670" s="171"/>
      <c r="F670" s="210">
        <v>105</v>
      </c>
      <c r="G670" s="171">
        <v>106</v>
      </c>
      <c r="H670" s="171">
        <v>122</v>
      </c>
      <c r="I670" s="171">
        <v>38</v>
      </c>
      <c r="J670" s="171"/>
      <c r="K670" s="171">
        <v>100</v>
      </c>
      <c r="L670" s="209">
        <v>10</v>
      </c>
      <c r="M670" s="171">
        <v>-42</v>
      </c>
      <c r="N670" s="171">
        <v>22</v>
      </c>
      <c r="O670" s="171"/>
      <c r="P670" s="210">
        <v>5</v>
      </c>
      <c r="Q670" s="173">
        <v>9.4339622641509399E-2</v>
      </c>
      <c r="R670" s="173">
        <v>-0.34426229508196698</v>
      </c>
      <c r="S670" s="173">
        <v>0.57894736842105299</v>
      </c>
      <c r="T670" s="173"/>
      <c r="U670" s="218">
        <v>0.05</v>
      </c>
    </row>
    <row r="671" spans="1:21" x14ac:dyDescent="0.25">
      <c r="A671" s="165">
        <v>44044</v>
      </c>
      <c r="B671" s="209">
        <v>132</v>
      </c>
      <c r="C671" s="171">
        <v>71</v>
      </c>
      <c r="D671" s="171">
        <v>35</v>
      </c>
      <c r="E671" s="171"/>
      <c r="F671" s="210">
        <v>74</v>
      </c>
      <c r="G671" s="171">
        <v>108.571428571429</v>
      </c>
      <c r="H671" s="171">
        <v>97.142857142857096</v>
      </c>
      <c r="I671" s="171">
        <v>29.523809523809501</v>
      </c>
      <c r="J671" s="171"/>
      <c r="K671" s="171">
        <v>121.904761904762</v>
      </c>
      <c r="L671" s="209">
        <v>23.428571428571399</v>
      </c>
      <c r="M671" s="171">
        <v>-26.1428571428571</v>
      </c>
      <c r="N671" s="171">
        <v>5.4761904761904798</v>
      </c>
      <c r="O671" s="171"/>
      <c r="P671" s="210">
        <v>-47.904761904761898</v>
      </c>
      <c r="Q671" s="173">
        <v>0.215789473684211</v>
      </c>
      <c r="R671" s="173">
        <v>-0.26911764705882402</v>
      </c>
      <c r="S671" s="173">
        <v>0.18548387096774199</v>
      </c>
      <c r="T671" s="173"/>
      <c r="U671" s="218">
        <v>-0.39296874999999998</v>
      </c>
    </row>
    <row r="672" spans="1:21" x14ac:dyDescent="0.25">
      <c r="A672" s="165">
        <v>44075</v>
      </c>
      <c r="B672" s="209">
        <v>149</v>
      </c>
      <c r="C672" s="171">
        <v>66</v>
      </c>
      <c r="D672" s="171">
        <v>42</v>
      </c>
      <c r="E672" s="171"/>
      <c r="F672" s="210">
        <v>109</v>
      </c>
      <c r="G672" s="171">
        <v>88</v>
      </c>
      <c r="H672" s="171">
        <v>111.04761904761899</v>
      </c>
      <c r="I672" s="171">
        <v>50.285714285714299</v>
      </c>
      <c r="J672" s="171"/>
      <c r="K672" s="171">
        <v>94.285714285714306</v>
      </c>
      <c r="L672" s="209">
        <v>61</v>
      </c>
      <c r="M672" s="171">
        <v>-45.047619047619101</v>
      </c>
      <c r="N672" s="171">
        <v>-8.28571428571429</v>
      </c>
      <c r="O672" s="171"/>
      <c r="P672" s="210">
        <v>14.714285714285699</v>
      </c>
      <c r="Q672" s="173">
        <v>0.69318181818181801</v>
      </c>
      <c r="R672" s="173">
        <v>-0.40566037735849098</v>
      </c>
      <c r="S672" s="173">
        <v>-0.16477272727272699</v>
      </c>
      <c r="T672" s="173"/>
      <c r="U672" s="218">
        <v>0.15606060606060601</v>
      </c>
    </row>
    <row r="673" spans="1:21" x14ac:dyDescent="0.25">
      <c r="A673" s="165">
        <v>44105</v>
      </c>
      <c r="B673" s="209">
        <v>98</v>
      </c>
      <c r="C673" s="171">
        <v>81</v>
      </c>
      <c r="D673" s="171">
        <v>42</v>
      </c>
      <c r="E673" s="171"/>
      <c r="F673" s="210">
        <v>116</v>
      </c>
      <c r="G673" s="171">
        <v>113.826086956522</v>
      </c>
      <c r="H673" s="171">
        <v>103.304347826087</v>
      </c>
      <c r="I673" s="171">
        <v>46.869565217391298</v>
      </c>
      <c r="J673" s="171"/>
      <c r="K673" s="171">
        <v>111.913043478261</v>
      </c>
      <c r="L673" s="209">
        <v>-15.826086956521699</v>
      </c>
      <c r="M673" s="171">
        <v>-22.304347826087</v>
      </c>
      <c r="N673" s="171">
        <v>-4.8695652173913002</v>
      </c>
      <c r="O673" s="171"/>
      <c r="P673" s="210">
        <v>4.0869565217391299</v>
      </c>
      <c r="Q673" s="173">
        <v>-0.13903743315507999</v>
      </c>
      <c r="R673" s="173">
        <v>-0.21590909090909099</v>
      </c>
      <c r="S673" s="173">
        <v>-0.103896103896104</v>
      </c>
      <c r="T673" s="173"/>
      <c r="U673" s="218">
        <v>3.6519036519036499E-2</v>
      </c>
    </row>
    <row r="674" spans="1:21" x14ac:dyDescent="0.25">
      <c r="A674" s="165">
        <v>44136</v>
      </c>
      <c r="B674" s="209">
        <v>104</v>
      </c>
      <c r="C674" s="171">
        <v>62</v>
      </c>
      <c r="D674" s="171">
        <v>59</v>
      </c>
      <c r="E674" s="171"/>
      <c r="F674" s="210">
        <v>125</v>
      </c>
      <c r="G674" s="171">
        <v>118</v>
      </c>
      <c r="H674" s="171">
        <v>98</v>
      </c>
      <c r="I674" s="171">
        <v>52</v>
      </c>
      <c r="J674" s="171"/>
      <c r="K674" s="171">
        <v>123</v>
      </c>
      <c r="L674" s="209">
        <v>-14</v>
      </c>
      <c r="M674" s="171">
        <v>-36</v>
      </c>
      <c r="N674" s="171">
        <v>7</v>
      </c>
      <c r="O674" s="171"/>
      <c r="P674" s="210">
        <v>2</v>
      </c>
      <c r="Q674" s="173">
        <v>-0.11864406779661001</v>
      </c>
      <c r="R674" s="173">
        <v>-0.36734693877551</v>
      </c>
      <c r="S674" s="173">
        <v>0.134615384615385</v>
      </c>
      <c r="T674" s="173"/>
      <c r="U674" s="218">
        <v>1.6260162601626001E-2</v>
      </c>
    </row>
    <row r="675" spans="1:21" x14ac:dyDescent="0.25">
      <c r="A675" s="165">
        <v>44166</v>
      </c>
      <c r="B675" s="209">
        <v>108</v>
      </c>
      <c r="C675" s="171">
        <v>80</v>
      </c>
      <c r="D675" s="171">
        <v>40</v>
      </c>
      <c r="E675" s="171"/>
      <c r="F675" s="210">
        <v>134</v>
      </c>
      <c r="G675" s="171">
        <v>101.85</v>
      </c>
      <c r="H675" s="171">
        <v>134.4</v>
      </c>
      <c r="I675" s="171">
        <v>44.1</v>
      </c>
      <c r="J675" s="171"/>
      <c r="K675" s="171">
        <v>138.6</v>
      </c>
      <c r="L675" s="209">
        <v>6.1499999999999897</v>
      </c>
      <c r="M675" s="171">
        <v>-54.4</v>
      </c>
      <c r="N675" s="171">
        <v>-4.0999999999999996</v>
      </c>
      <c r="O675" s="171"/>
      <c r="P675" s="210">
        <v>-4.5999999999999899</v>
      </c>
      <c r="Q675" s="173">
        <v>6.0382916053019098E-2</v>
      </c>
      <c r="R675" s="173">
        <v>-0.40476190476190499</v>
      </c>
      <c r="S675" s="173">
        <v>-9.2970521541950096E-2</v>
      </c>
      <c r="T675" s="173"/>
      <c r="U675" s="218">
        <v>-3.3189033189033101E-2</v>
      </c>
    </row>
    <row r="676" spans="1:21" x14ac:dyDescent="0.25">
      <c r="A676" s="165">
        <v>44197</v>
      </c>
      <c r="B676" s="209">
        <v>99</v>
      </c>
      <c r="C676" s="171">
        <v>65</v>
      </c>
      <c r="D676" s="171">
        <v>40</v>
      </c>
      <c r="E676" s="171"/>
      <c r="F676" s="210">
        <v>100</v>
      </c>
      <c r="G676" s="171">
        <v>96.363636363636402</v>
      </c>
      <c r="H676" s="171">
        <v>94.545454545454504</v>
      </c>
      <c r="I676" s="171">
        <v>65.454545454545496</v>
      </c>
      <c r="J676" s="171"/>
      <c r="K676" s="171">
        <v>123.636363636364</v>
      </c>
      <c r="L676" s="209">
        <v>2.6363636363636398</v>
      </c>
      <c r="M676" s="171">
        <v>-29.545454545454501</v>
      </c>
      <c r="N676" s="171">
        <v>-25.454545454545499</v>
      </c>
      <c r="O676" s="171"/>
      <c r="P676" s="210">
        <v>-23.636363636363601</v>
      </c>
      <c r="Q676" s="173">
        <v>2.7358490566037799E-2</v>
      </c>
      <c r="R676" s="173">
        <v>-0.3125</v>
      </c>
      <c r="S676" s="173">
        <v>-0.38888888888888901</v>
      </c>
      <c r="T676" s="173"/>
      <c r="U676" s="218">
        <v>-0.191176470588235</v>
      </c>
    </row>
    <row r="677" spans="1:21" x14ac:dyDescent="0.25">
      <c r="A677" s="165">
        <v>44228</v>
      </c>
      <c r="B677" s="209">
        <v>104</v>
      </c>
      <c r="C677" s="171">
        <v>73</v>
      </c>
      <c r="D677" s="171">
        <v>37</v>
      </c>
      <c r="E677" s="171"/>
      <c r="F677" s="210">
        <v>86</v>
      </c>
      <c r="G677" s="171">
        <v>114</v>
      </c>
      <c r="H677" s="171">
        <v>92</v>
      </c>
      <c r="I677" s="171">
        <v>36</v>
      </c>
      <c r="J677" s="171"/>
      <c r="K677" s="171">
        <v>103</v>
      </c>
      <c r="L677" s="209">
        <v>-10</v>
      </c>
      <c r="M677" s="171">
        <v>-19</v>
      </c>
      <c r="N677" s="171">
        <v>1</v>
      </c>
      <c r="O677" s="171"/>
      <c r="P677" s="210">
        <v>-17</v>
      </c>
      <c r="Q677" s="173">
        <v>-8.7719298245614002E-2</v>
      </c>
      <c r="R677" s="173">
        <v>-0.20652173913043501</v>
      </c>
      <c r="S677" s="173">
        <v>2.7777777777777801E-2</v>
      </c>
      <c r="T677" s="173"/>
      <c r="U677" s="218">
        <v>-0.16504854368932001</v>
      </c>
    </row>
    <row r="678" spans="1:21" x14ac:dyDescent="0.25">
      <c r="A678" s="165">
        <v>44256</v>
      </c>
      <c r="B678" s="209">
        <v>105</v>
      </c>
      <c r="C678" s="171">
        <v>77</v>
      </c>
      <c r="D678" s="171">
        <v>58</v>
      </c>
      <c r="E678" s="171"/>
      <c r="F678" s="210">
        <v>121</v>
      </c>
      <c r="G678" s="171">
        <v>118.28571428571399</v>
      </c>
      <c r="H678" s="171">
        <v>122.666666666667</v>
      </c>
      <c r="I678" s="171">
        <v>58.047619047619101</v>
      </c>
      <c r="J678" s="171"/>
      <c r="K678" s="171">
        <v>132.52380952381</v>
      </c>
      <c r="L678" s="209">
        <v>-13.285714285714301</v>
      </c>
      <c r="M678" s="171">
        <v>-45.6666666666667</v>
      </c>
      <c r="N678" s="171">
        <v>-4.7619047619051003E-2</v>
      </c>
      <c r="O678" s="171"/>
      <c r="P678" s="210">
        <v>-11.523809523809501</v>
      </c>
      <c r="Q678" s="173">
        <v>-0.11231884057971001</v>
      </c>
      <c r="R678" s="173">
        <v>-0.372282608695652</v>
      </c>
      <c r="S678" s="173">
        <v>-8.2034454470883596E-4</v>
      </c>
      <c r="T678" s="173"/>
      <c r="U678" s="218">
        <v>-8.6956521739130599E-2</v>
      </c>
    </row>
    <row r="679" spans="1:21" x14ac:dyDescent="0.25">
      <c r="A679" s="3" t="s">
        <v>153</v>
      </c>
      <c r="B679" s="209"/>
      <c r="C679" s="171"/>
      <c r="D679" s="171"/>
      <c r="E679" s="171"/>
      <c r="F679" s="210"/>
      <c r="G679" s="171"/>
      <c r="H679" s="171"/>
      <c r="I679" s="171"/>
      <c r="J679" s="171"/>
      <c r="K679" s="171"/>
      <c r="L679" s="209"/>
      <c r="M679" s="171"/>
      <c r="N679" s="171"/>
      <c r="O679" s="171"/>
      <c r="P679" s="210"/>
      <c r="Q679" s="173"/>
      <c r="R679" s="173"/>
      <c r="S679" s="173"/>
      <c r="T679" s="173"/>
      <c r="U679" s="218"/>
    </row>
    <row r="680" spans="1:21" x14ac:dyDescent="0.25">
      <c r="A680" s="165">
        <v>43466</v>
      </c>
      <c r="B680" s="209">
        <v>135</v>
      </c>
      <c r="C680" s="171">
        <v>68</v>
      </c>
      <c r="D680" s="171">
        <v>49</v>
      </c>
      <c r="E680" s="171"/>
      <c r="F680" s="210">
        <v>19</v>
      </c>
      <c r="G680" s="171">
        <v>135</v>
      </c>
      <c r="H680" s="171">
        <v>68</v>
      </c>
      <c r="I680" s="171">
        <v>49</v>
      </c>
      <c r="J680" s="171"/>
      <c r="K680" s="171">
        <v>19</v>
      </c>
      <c r="L680" s="209">
        <v>0</v>
      </c>
      <c r="M680" s="171">
        <v>0</v>
      </c>
      <c r="N680" s="171">
        <v>0</v>
      </c>
      <c r="O680" s="171"/>
      <c r="P680" s="210">
        <v>0</v>
      </c>
      <c r="Q680" s="173">
        <v>0</v>
      </c>
      <c r="R680" s="173">
        <v>0</v>
      </c>
      <c r="S680" s="173">
        <v>0</v>
      </c>
      <c r="T680" s="173"/>
      <c r="U680" s="218">
        <v>0</v>
      </c>
    </row>
    <row r="681" spans="1:21" x14ac:dyDescent="0.25">
      <c r="A681" s="165">
        <v>43497</v>
      </c>
      <c r="B681" s="209">
        <v>114</v>
      </c>
      <c r="C681" s="171">
        <v>49</v>
      </c>
      <c r="D681" s="171">
        <v>41</v>
      </c>
      <c r="E681" s="171"/>
      <c r="F681" s="210">
        <v>25</v>
      </c>
      <c r="G681" s="171">
        <v>114</v>
      </c>
      <c r="H681" s="171">
        <v>49</v>
      </c>
      <c r="I681" s="171">
        <v>41</v>
      </c>
      <c r="J681" s="171"/>
      <c r="K681" s="171">
        <v>25</v>
      </c>
      <c r="L681" s="209">
        <v>0</v>
      </c>
      <c r="M681" s="171">
        <v>0</v>
      </c>
      <c r="N681" s="171">
        <v>0</v>
      </c>
      <c r="O681" s="171"/>
      <c r="P681" s="210">
        <v>0</v>
      </c>
      <c r="Q681" s="173">
        <v>0</v>
      </c>
      <c r="R681" s="173">
        <v>0</v>
      </c>
      <c r="S681" s="173">
        <v>0</v>
      </c>
      <c r="T681" s="173"/>
      <c r="U681" s="218">
        <v>0</v>
      </c>
    </row>
    <row r="682" spans="1:21" x14ac:dyDescent="0.25">
      <c r="A682" s="165">
        <v>43525</v>
      </c>
      <c r="B682" s="209">
        <v>114</v>
      </c>
      <c r="C682" s="171">
        <v>56</v>
      </c>
      <c r="D682" s="171">
        <v>44</v>
      </c>
      <c r="E682" s="171"/>
      <c r="F682" s="210">
        <v>20</v>
      </c>
      <c r="G682" s="171">
        <v>114</v>
      </c>
      <c r="H682" s="171">
        <v>56</v>
      </c>
      <c r="I682" s="171">
        <v>44</v>
      </c>
      <c r="J682" s="171"/>
      <c r="K682" s="171">
        <v>20</v>
      </c>
      <c r="L682" s="209">
        <v>0</v>
      </c>
      <c r="M682" s="171">
        <v>0</v>
      </c>
      <c r="N682" s="171">
        <v>0</v>
      </c>
      <c r="O682" s="171"/>
      <c r="P682" s="210">
        <v>0</v>
      </c>
      <c r="Q682" s="173">
        <v>0</v>
      </c>
      <c r="R682" s="173">
        <v>0</v>
      </c>
      <c r="S682" s="173">
        <v>0</v>
      </c>
      <c r="T682" s="173"/>
      <c r="U682" s="218">
        <v>0</v>
      </c>
    </row>
    <row r="683" spans="1:21" x14ac:dyDescent="0.25">
      <c r="A683" s="165">
        <v>43556</v>
      </c>
      <c r="B683" s="209">
        <v>132</v>
      </c>
      <c r="C683" s="171">
        <v>50</v>
      </c>
      <c r="D683" s="171">
        <v>23</v>
      </c>
      <c r="E683" s="171"/>
      <c r="F683" s="210">
        <v>15</v>
      </c>
      <c r="G683" s="171">
        <v>132</v>
      </c>
      <c r="H683" s="171">
        <v>50</v>
      </c>
      <c r="I683" s="171">
        <v>23</v>
      </c>
      <c r="J683" s="171"/>
      <c r="K683" s="171">
        <v>15</v>
      </c>
      <c r="L683" s="209">
        <v>0</v>
      </c>
      <c r="M683" s="171">
        <v>0</v>
      </c>
      <c r="N683" s="171">
        <v>0</v>
      </c>
      <c r="O683" s="171"/>
      <c r="P683" s="210">
        <v>0</v>
      </c>
      <c r="Q683" s="173">
        <v>0</v>
      </c>
      <c r="R683" s="173">
        <v>0</v>
      </c>
      <c r="S683" s="173">
        <v>0</v>
      </c>
      <c r="T683" s="173"/>
      <c r="U683" s="218">
        <v>0</v>
      </c>
    </row>
    <row r="684" spans="1:21" x14ac:dyDescent="0.25">
      <c r="A684" s="165">
        <v>43586</v>
      </c>
      <c r="B684" s="209">
        <v>143</v>
      </c>
      <c r="C684" s="171">
        <v>64</v>
      </c>
      <c r="D684" s="171">
        <v>38</v>
      </c>
      <c r="E684" s="171"/>
      <c r="F684" s="210">
        <v>29</v>
      </c>
      <c r="G684" s="171">
        <v>143</v>
      </c>
      <c r="H684" s="171">
        <v>64</v>
      </c>
      <c r="I684" s="171">
        <v>38</v>
      </c>
      <c r="J684" s="171"/>
      <c r="K684" s="171">
        <v>29</v>
      </c>
      <c r="L684" s="209">
        <v>0</v>
      </c>
      <c r="M684" s="171">
        <v>0</v>
      </c>
      <c r="N684" s="171">
        <v>0</v>
      </c>
      <c r="O684" s="171"/>
      <c r="P684" s="210">
        <v>0</v>
      </c>
      <c r="Q684" s="173">
        <v>0</v>
      </c>
      <c r="R684" s="173">
        <v>0</v>
      </c>
      <c r="S684" s="173">
        <v>0</v>
      </c>
      <c r="T684" s="173"/>
      <c r="U684" s="218">
        <v>0</v>
      </c>
    </row>
    <row r="685" spans="1:21" x14ac:dyDescent="0.25">
      <c r="A685" s="165">
        <v>43617</v>
      </c>
      <c r="B685" s="209">
        <v>120</v>
      </c>
      <c r="C685" s="171">
        <v>74</v>
      </c>
      <c r="D685" s="171">
        <v>38</v>
      </c>
      <c r="E685" s="171"/>
      <c r="F685" s="210">
        <v>26</v>
      </c>
      <c r="G685" s="171">
        <v>120</v>
      </c>
      <c r="H685" s="171">
        <v>74</v>
      </c>
      <c r="I685" s="171">
        <v>38</v>
      </c>
      <c r="J685" s="171"/>
      <c r="K685" s="171">
        <v>26</v>
      </c>
      <c r="L685" s="209">
        <v>0</v>
      </c>
      <c r="M685" s="171">
        <v>0</v>
      </c>
      <c r="N685" s="171">
        <v>0</v>
      </c>
      <c r="O685" s="171"/>
      <c r="P685" s="210">
        <v>0</v>
      </c>
      <c r="Q685" s="173">
        <v>0</v>
      </c>
      <c r="R685" s="173">
        <v>0</v>
      </c>
      <c r="S685" s="173">
        <v>0</v>
      </c>
      <c r="T685" s="173"/>
      <c r="U685" s="218">
        <v>0</v>
      </c>
    </row>
    <row r="686" spans="1:21" x14ac:dyDescent="0.25">
      <c r="A686" s="165">
        <v>43647</v>
      </c>
      <c r="B686" s="209">
        <v>129</v>
      </c>
      <c r="C686" s="171">
        <v>67</v>
      </c>
      <c r="D686" s="171">
        <v>39</v>
      </c>
      <c r="E686" s="171"/>
      <c r="F686" s="210">
        <v>34</v>
      </c>
      <c r="G686" s="171">
        <v>129</v>
      </c>
      <c r="H686" s="171">
        <v>67</v>
      </c>
      <c r="I686" s="171">
        <v>39</v>
      </c>
      <c r="J686" s="171"/>
      <c r="K686" s="171">
        <v>34</v>
      </c>
      <c r="L686" s="209">
        <v>0</v>
      </c>
      <c r="M686" s="171">
        <v>0</v>
      </c>
      <c r="N686" s="171">
        <v>0</v>
      </c>
      <c r="O686" s="171"/>
      <c r="P686" s="210">
        <v>0</v>
      </c>
      <c r="Q686" s="173">
        <v>0</v>
      </c>
      <c r="R686" s="173">
        <v>0</v>
      </c>
      <c r="S686" s="173">
        <v>0</v>
      </c>
      <c r="T686" s="173"/>
      <c r="U686" s="218">
        <v>0</v>
      </c>
    </row>
    <row r="687" spans="1:21" x14ac:dyDescent="0.25">
      <c r="A687" s="165">
        <v>43678</v>
      </c>
      <c r="B687" s="209">
        <v>134</v>
      </c>
      <c r="C687" s="171">
        <v>54</v>
      </c>
      <c r="D687" s="171">
        <v>48</v>
      </c>
      <c r="E687" s="171"/>
      <c r="F687" s="210">
        <v>23</v>
      </c>
      <c r="G687" s="171">
        <v>134</v>
      </c>
      <c r="H687" s="171">
        <v>54</v>
      </c>
      <c r="I687" s="171">
        <v>48</v>
      </c>
      <c r="J687" s="171"/>
      <c r="K687" s="171">
        <v>23</v>
      </c>
      <c r="L687" s="209">
        <v>0</v>
      </c>
      <c r="M687" s="171">
        <v>0</v>
      </c>
      <c r="N687" s="171">
        <v>0</v>
      </c>
      <c r="O687" s="171"/>
      <c r="P687" s="210">
        <v>0</v>
      </c>
      <c r="Q687" s="173">
        <v>0</v>
      </c>
      <c r="R687" s="173">
        <v>0</v>
      </c>
      <c r="S687" s="173">
        <v>0</v>
      </c>
      <c r="T687" s="173"/>
      <c r="U687" s="218">
        <v>0</v>
      </c>
    </row>
    <row r="688" spans="1:21" x14ac:dyDescent="0.25">
      <c r="A688" s="165">
        <v>43709</v>
      </c>
      <c r="B688" s="209">
        <v>124</v>
      </c>
      <c r="C688" s="171">
        <v>51</v>
      </c>
      <c r="D688" s="171">
        <v>38</v>
      </c>
      <c r="E688" s="171"/>
      <c r="F688" s="210">
        <v>17</v>
      </c>
      <c r="G688" s="171">
        <v>124</v>
      </c>
      <c r="H688" s="171">
        <v>51</v>
      </c>
      <c r="I688" s="171">
        <v>38</v>
      </c>
      <c r="J688" s="171"/>
      <c r="K688" s="171">
        <v>17</v>
      </c>
      <c r="L688" s="209">
        <v>0</v>
      </c>
      <c r="M688" s="171">
        <v>0</v>
      </c>
      <c r="N688" s="171">
        <v>0</v>
      </c>
      <c r="O688" s="171"/>
      <c r="P688" s="210">
        <v>0</v>
      </c>
      <c r="Q688" s="173">
        <v>0</v>
      </c>
      <c r="R688" s="173">
        <v>0</v>
      </c>
      <c r="S688" s="173">
        <v>0</v>
      </c>
      <c r="T688" s="173"/>
      <c r="U688" s="218">
        <v>0</v>
      </c>
    </row>
    <row r="689" spans="1:21" x14ac:dyDescent="0.25">
      <c r="A689" s="165">
        <v>43739</v>
      </c>
      <c r="B689" s="209">
        <v>146</v>
      </c>
      <c r="C689" s="171">
        <v>63</v>
      </c>
      <c r="D689" s="171">
        <v>43</v>
      </c>
      <c r="E689" s="171"/>
      <c r="F689" s="210">
        <v>30</v>
      </c>
      <c r="G689" s="171">
        <v>146</v>
      </c>
      <c r="H689" s="171">
        <v>63</v>
      </c>
      <c r="I689" s="171">
        <v>43</v>
      </c>
      <c r="J689" s="171"/>
      <c r="K689" s="171">
        <v>30</v>
      </c>
      <c r="L689" s="209">
        <v>0</v>
      </c>
      <c r="M689" s="171">
        <v>0</v>
      </c>
      <c r="N689" s="171">
        <v>0</v>
      </c>
      <c r="O689" s="171"/>
      <c r="P689" s="210">
        <v>0</v>
      </c>
      <c r="Q689" s="173">
        <v>0</v>
      </c>
      <c r="R689" s="173">
        <v>0</v>
      </c>
      <c r="S689" s="173">
        <v>0</v>
      </c>
      <c r="T689" s="173"/>
      <c r="U689" s="218">
        <v>0</v>
      </c>
    </row>
    <row r="690" spans="1:21" x14ac:dyDescent="0.25">
      <c r="A690" s="165">
        <v>43770</v>
      </c>
      <c r="B690" s="209">
        <v>113</v>
      </c>
      <c r="C690" s="171">
        <v>53</v>
      </c>
      <c r="D690" s="171">
        <v>38</v>
      </c>
      <c r="E690" s="171"/>
      <c r="F690" s="210">
        <v>23</v>
      </c>
      <c r="G690" s="171">
        <v>113</v>
      </c>
      <c r="H690" s="171">
        <v>53</v>
      </c>
      <c r="I690" s="171">
        <v>38</v>
      </c>
      <c r="J690" s="171"/>
      <c r="K690" s="171">
        <v>23</v>
      </c>
      <c r="L690" s="209">
        <v>0</v>
      </c>
      <c r="M690" s="171">
        <v>0</v>
      </c>
      <c r="N690" s="171">
        <v>0</v>
      </c>
      <c r="O690" s="171"/>
      <c r="P690" s="210">
        <v>0</v>
      </c>
      <c r="Q690" s="173">
        <v>0</v>
      </c>
      <c r="R690" s="173">
        <v>0</v>
      </c>
      <c r="S690" s="173">
        <v>0</v>
      </c>
      <c r="T690" s="173"/>
      <c r="U690" s="218">
        <v>0</v>
      </c>
    </row>
    <row r="691" spans="1:21" x14ac:dyDescent="0.25">
      <c r="A691" s="165">
        <v>43800</v>
      </c>
      <c r="B691" s="209">
        <v>104</v>
      </c>
      <c r="C691" s="171">
        <v>54</v>
      </c>
      <c r="D691" s="171">
        <v>28</v>
      </c>
      <c r="E691" s="171"/>
      <c r="F691" s="210">
        <v>27</v>
      </c>
      <c r="G691" s="171">
        <v>104</v>
      </c>
      <c r="H691" s="171">
        <v>54</v>
      </c>
      <c r="I691" s="171">
        <v>28</v>
      </c>
      <c r="J691" s="171"/>
      <c r="K691" s="171">
        <v>27</v>
      </c>
      <c r="L691" s="209">
        <v>0</v>
      </c>
      <c r="M691" s="171">
        <v>0</v>
      </c>
      <c r="N691" s="171">
        <v>0</v>
      </c>
      <c r="O691" s="171"/>
      <c r="P691" s="210">
        <v>0</v>
      </c>
      <c r="Q691" s="173">
        <v>0</v>
      </c>
      <c r="R691" s="173">
        <v>0</v>
      </c>
      <c r="S691" s="173">
        <v>0</v>
      </c>
      <c r="T691" s="173"/>
      <c r="U691" s="218">
        <v>0</v>
      </c>
    </row>
    <row r="692" spans="1:21" x14ac:dyDescent="0.25">
      <c r="A692" s="165">
        <v>43831</v>
      </c>
      <c r="B692" s="209">
        <v>109</v>
      </c>
      <c r="C692" s="171">
        <v>62</v>
      </c>
      <c r="D692" s="171">
        <v>55</v>
      </c>
      <c r="E692" s="171"/>
      <c r="F692" s="210">
        <v>26</v>
      </c>
      <c r="G692" s="171">
        <v>135</v>
      </c>
      <c r="H692" s="171">
        <v>68</v>
      </c>
      <c r="I692" s="171">
        <v>49</v>
      </c>
      <c r="J692" s="171"/>
      <c r="K692" s="171">
        <v>19</v>
      </c>
      <c r="L692" s="209">
        <v>-26</v>
      </c>
      <c r="M692" s="171">
        <v>-6</v>
      </c>
      <c r="N692" s="171">
        <v>6</v>
      </c>
      <c r="O692" s="171"/>
      <c r="P692" s="210">
        <v>7</v>
      </c>
      <c r="Q692" s="173">
        <v>-0.19259259259259301</v>
      </c>
      <c r="R692" s="173">
        <v>-8.8235294117647106E-2</v>
      </c>
      <c r="S692" s="173">
        <v>0.122448979591837</v>
      </c>
      <c r="T692" s="173"/>
      <c r="U692" s="218">
        <v>0.36842105263157898</v>
      </c>
    </row>
    <row r="693" spans="1:21" x14ac:dyDescent="0.25">
      <c r="A693" s="165">
        <v>43862</v>
      </c>
      <c r="B693" s="209">
        <v>114</v>
      </c>
      <c r="C693" s="171">
        <v>69</v>
      </c>
      <c r="D693" s="171">
        <v>35</v>
      </c>
      <c r="E693" s="171"/>
      <c r="F693" s="210">
        <v>27</v>
      </c>
      <c r="G693" s="171">
        <v>114</v>
      </c>
      <c r="H693" s="171">
        <v>49</v>
      </c>
      <c r="I693" s="171">
        <v>41</v>
      </c>
      <c r="J693" s="171"/>
      <c r="K693" s="171">
        <v>25</v>
      </c>
      <c r="L693" s="209">
        <v>0</v>
      </c>
      <c r="M693" s="171">
        <v>20</v>
      </c>
      <c r="N693" s="171">
        <v>-6</v>
      </c>
      <c r="O693" s="171"/>
      <c r="P693" s="210">
        <v>2</v>
      </c>
      <c r="Q693" s="173">
        <v>0</v>
      </c>
      <c r="R693" s="173">
        <v>0.40816326530612201</v>
      </c>
      <c r="S693" s="173">
        <v>-0.146341463414634</v>
      </c>
      <c r="T693" s="173"/>
      <c r="U693" s="218">
        <v>0.08</v>
      </c>
    </row>
    <row r="694" spans="1:21" x14ac:dyDescent="0.25">
      <c r="A694" s="165">
        <v>43891</v>
      </c>
      <c r="B694" s="209">
        <v>112</v>
      </c>
      <c r="C694" s="171">
        <v>56</v>
      </c>
      <c r="D694" s="171">
        <v>23</v>
      </c>
      <c r="E694" s="171"/>
      <c r="F694" s="210">
        <v>25</v>
      </c>
      <c r="G694" s="171">
        <v>119.428571428571</v>
      </c>
      <c r="H694" s="171">
        <v>58.6666666666667</v>
      </c>
      <c r="I694" s="171">
        <v>46.095238095238102</v>
      </c>
      <c r="J694" s="171"/>
      <c r="K694" s="171">
        <v>20.952380952380999</v>
      </c>
      <c r="L694" s="209">
        <v>-7.4285714285714297</v>
      </c>
      <c r="M694" s="171">
        <v>-2.6666666666666701</v>
      </c>
      <c r="N694" s="171">
        <v>-23.095238095238098</v>
      </c>
      <c r="O694" s="171"/>
      <c r="P694" s="210">
        <v>4.0476190476190501</v>
      </c>
      <c r="Q694" s="173">
        <v>-6.2200956937799097E-2</v>
      </c>
      <c r="R694" s="173">
        <v>-4.5454545454545497E-2</v>
      </c>
      <c r="S694" s="173">
        <v>-0.50103305785123997</v>
      </c>
      <c r="T694" s="173"/>
      <c r="U694" s="218">
        <v>0.19318181818181801</v>
      </c>
    </row>
    <row r="695" spans="1:21" x14ac:dyDescent="0.25">
      <c r="A695" s="165">
        <v>43922</v>
      </c>
      <c r="B695" s="209">
        <v>91</v>
      </c>
      <c r="C695" s="171">
        <v>41</v>
      </c>
      <c r="D695" s="171">
        <v>24</v>
      </c>
      <c r="E695" s="171"/>
      <c r="F695" s="210">
        <v>16</v>
      </c>
      <c r="G695" s="171">
        <v>132</v>
      </c>
      <c r="H695" s="171">
        <v>50</v>
      </c>
      <c r="I695" s="171">
        <v>23</v>
      </c>
      <c r="J695" s="171"/>
      <c r="K695" s="171">
        <v>15</v>
      </c>
      <c r="L695" s="209">
        <v>-41</v>
      </c>
      <c r="M695" s="171">
        <v>-9</v>
      </c>
      <c r="N695" s="171">
        <v>1</v>
      </c>
      <c r="O695" s="171"/>
      <c r="P695" s="210">
        <v>1</v>
      </c>
      <c r="Q695" s="173">
        <v>-0.310606060606061</v>
      </c>
      <c r="R695" s="173">
        <v>-0.18</v>
      </c>
      <c r="S695" s="173">
        <v>4.3478260869565202E-2</v>
      </c>
      <c r="T695" s="173"/>
      <c r="U695" s="218">
        <v>6.6666666666666693E-2</v>
      </c>
    </row>
    <row r="696" spans="1:21" x14ac:dyDescent="0.25">
      <c r="A696" s="165">
        <v>43952</v>
      </c>
      <c r="B696" s="209">
        <v>106</v>
      </c>
      <c r="C696" s="171">
        <v>32</v>
      </c>
      <c r="D696" s="171">
        <v>32</v>
      </c>
      <c r="E696" s="171"/>
      <c r="F696" s="210">
        <v>7</v>
      </c>
      <c r="G696" s="171">
        <v>129.38095238095201</v>
      </c>
      <c r="H696" s="171">
        <v>57.904761904761898</v>
      </c>
      <c r="I696" s="171">
        <v>34.380952380952401</v>
      </c>
      <c r="J696" s="171"/>
      <c r="K696" s="171">
        <v>26.238095238095202</v>
      </c>
      <c r="L696" s="209">
        <v>-23.380952380952401</v>
      </c>
      <c r="M696" s="171">
        <v>-25.904761904761902</v>
      </c>
      <c r="N696" s="171">
        <v>-2.38095238095238</v>
      </c>
      <c r="O696" s="171"/>
      <c r="P696" s="210">
        <v>-19.238095238095202</v>
      </c>
      <c r="Q696" s="173">
        <v>-0.180714022819286</v>
      </c>
      <c r="R696" s="173">
        <v>-0.44736842105263203</v>
      </c>
      <c r="S696" s="173">
        <v>-6.9252077562326805E-2</v>
      </c>
      <c r="T696" s="173"/>
      <c r="U696" s="218">
        <v>-0.73321234119782197</v>
      </c>
    </row>
    <row r="697" spans="1:21" x14ac:dyDescent="0.25">
      <c r="A697" s="165">
        <v>43983</v>
      </c>
      <c r="B697" s="209">
        <v>136</v>
      </c>
      <c r="C697" s="171">
        <v>48</v>
      </c>
      <c r="D697" s="171">
        <v>29</v>
      </c>
      <c r="E697" s="171"/>
      <c r="F697" s="210">
        <v>23</v>
      </c>
      <c r="G697" s="171">
        <v>132</v>
      </c>
      <c r="H697" s="171">
        <v>81.400000000000006</v>
      </c>
      <c r="I697" s="171">
        <v>41.8</v>
      </c>
      <c r="J697" s="171"/>
      <c r="K697" s="171">
        <v>28.6</v>
      </c>
      <c r="L697" s="209">
        <v>4</v>
      </c>
      <c r="M697" s="171">
        <v>-33.4</v>
      </c>
      <c r="N697" s="171">
        <v>-12.8</v>
      </c>
      <c r="O697" s="171"/>
      <c r="P697" s="210">
        <v>-5.6</v>
      </c>
      <c r="Q697" s="173">
        <v>3.03030303030303E-2</v>
      </c>
      <c r="R697" s="173">
        <v>-0.41031941031940999</v>
      </c>
      <c r="S697" s="173">
        <v>-0.30622009569378</v>
      </c>
      <c r="T697" s="173"/>
      <c r="U697" s="218">
        <v>-0.195804195804196</v>
      </c>
    </row>
    <row r="698" spans="1:21" x14ac:dyDescent="0.25">
      <c r="A698" s="165">
        <v>44013</v>
      </c>
      <c r="B698" s="209">
        <v>137</v>
      </c>
      <c r="C698" s="171">
        <v>55</v>
      </c>
      <c r="D698" s="171">
        <v>47</v>
      </c>
      <c r="E698" s="171"/>
      <c r="F698" s="210">
        <v>25</v>
      </c>
      <c r="G698" s="171">
        <v>129</v>
      </c>
      <c r="H698" s="171">
        <v>67</v>
      </c>
      <c r="I698" s="171">
        <v>39</v>
      </c>
      <c r="J698" s="171"/>
      <c r="K698" s="171">
        <v>34</v>
      </c>
      <c r="L698" s="209">
        <v>8</v>
      </c>
      <c r="M698" s="171">
        <v>-12</v>
      </c>
      <c r="N698" s="171">
        <v>8</v>
      </c>
      <c r="O698" s="171"/>
      <c r="P698" s="210">
        <v>-9</v>
      </c>
      <c r="Q698" s="173">
        <v>6.2015503875968998E-2</v>
      </c>
      <c r="R698" s="173">
        <v>-0.17910447761194001</v>
      </c>
      <c r="S698" s="173">
        <v>0.20512820512820501</v>
      </c>
      <c r="T698" s="173"/>
      <c r="U698" s="218">
        <v>-0.26470588235294101</v>
      </c>
    </row>
    <row r="699" spans="1:21" x14ac:dyDescent="0.25">
      <c r="A699" s="165">
        <v>44044</v>
      </c>
      <c r="B699" s="209">
        <v>124</v>
      </c>
      <c r="C699" s="171">
        <v>44</v>
      </c>
      <c r="D699" s="171">
        <v>33</v>
      </c>
      <c r="E699" s="171"/>
      <c r="F699" s="210">
        <v>24</v>
      </c>
      <c r="G699" s="171">
        <v>127.619047619048</v>
      </c>
      <c r="H699" s="171">
        <v>51.428571428571402</v>
      </c>
      <c r="I699" s="171">
        <v>45.714285714285701</v>
      </c>
      <c r="J699" s="171"/>
      <c r="K699" s="171">
        <v>21.904761904761902</v>
      </c>
      <c r="L699" s="209">
        <v>-3.6190476190476102</v>
      </c>
      <c r="M699" s="171">
        <v>-7.4285714285714199</v>
      </c>
      <c r="N699" s="171">
        <v>-12.714285714285699</v>
      </c>
      <c r="O699" s="171"/>
      <c r="P699" s="210">
        <v>2.09523809523809</v>
      </c>
      <c r="Q699" s="173">
        <v>-2.8358208955223799E-2</v>
      </c>
      <c r="R699" s="173">
        <v>-0.14444444444444399</v>
      </c>
      <c r="S699" s="173">
        <v>-0.27812500000000001</v>
      </c>
      <c r="T699" s="173"/>
      <c r="U699" s="218">
        <v>9.5652173913043495E-2</v>
      </c>
    </row>
    <row r="700" spans="1:21" x14ac:dyDescent="0.25">
      <c r="A700" s="165">
        <v>44075</v>
      </c>
      <c r="B700" s="209">
        <v>135</v>
      </c>
      <c r="C700" s="171">
        <v>54</v>
      </c>
      <c r="D700" s="171">
        <v>55</v>
      </c>
      <c r="E700" s="171"/>
      <c r="F700" s="210">
        <v>27</v>
      </c>
      <c r="G700" s="171">
        <v>129.90476190476201</v>
      </c>
      <c r="H700" s="171">
        <v>53.428571428571402</v>
      </c>
      <c r="I700" s="171">
        <v>39.809523809523803</v>
      </c>
      <c r="J700" s="171"/>
      <c r="K700" s="171">
        <v>17.8095238095238</v>
      </c>
      <c r="L700" s="209">
        <v>5.0952380952381002</v>
      </c>
      <c r="M700" s="171">
        <v>0.57142857142856895</v>
      </c>
      <c r="N700" s="171">
        <v>15.1904761904762</v>
      </c>
      <c r="O700" s="171"/>
      <c r="P700" s="210">
        <v>9.1904761904761898</v>
      </c>
      <c r="Q700" s="173">
        <v>3.9222873900293297E-2</v>
      </c>
      <c r="R700" s="173">
        <v>1.06951871657754E-2</v>
      </c>
      <c r="S700" s="173">
        <v>0.38157894736842102</v>
      </c>
      <c r="T700" s="173"/>
      <c r="U700" s="218">
        <v>0.51604278074866305</v>
      </c>
    </row>
    <row r="701" spans="1:21" x14ac:dyDescent="0.25">
      <c r="A701" s="165">
        <v>44105</v>
      </c>
      <c r="B701" s="209">
        <v>129</v>
      </c>
      <c r="C701" s="171">
        <v>49</v>
      </c>
      <c r="D701" s="171">
        <v>47</v>
      </c>
      <c r="E701" s="171"/>
      <c r="F701" s="210">
        <v>23</v>
      </c>
      <c r="G701" s="171">
        <v>139.65217391304299</v>
      </c>
      <c r="H701" s="171">
        <v>60.260869565217398</v>
      </c>
      <c r="I701" s="171">
        <v>41.130434782608702</v>
      </c>
      <c r="J701" s="171"/>
      <c r="K701" s="171">
        <v>28.695652173913</v>
      </c>
      <c r="L701" s="209">
        <v>-10.6521739130435</v>
      </c>
      <c r="M701" s="171">
        <v>-11.2608695652174</v>
      </c>
      <c r="N701" s="171">
        <v>5.8695652173913002</v>
      </c>
      <c r="O701" s="171"/>
      <c r="P701" s="210">
        <v>-5.6956521739130404</v>
      </c>
      <c r="Q701" s="173">
        <v>-7.6276463262764604E-2</v>
      </c>
      <c r="R701" s="173">
        <v>-0.18686868686868699</v>
      </c>
      <c r="S701" s="173">
        <v>0.142706131078224</v>
      </c>
      <c r="T701" s="173"/>
      <c r="U701" s="218">
        <v>-0.19848484848484799</v>
      </c>
    </row>
    <row r="702" spans="1:21" x14ac:dyDescent="0.25">
      <c r="A702" s="165">
        <v>44136</v>
      </c>
      <c r="B702" s="209">
        <v>118</v>
      </c>
      <c r="C702" s="171">
        <v>50</v>
      </c>
      <c r="D702" s="171">
        <v>42</v>
      </c>
      <c r="E702" s="171"/>
      <c r="F702" s="210">
        <v>26</v>
      </c>
      <c r="G702" s="171">
        <v>113</v>
      </c>
      <c r="H702" s="171">
        <v>53</v>
      </c>
      <c r="I702" s="171">
        <v>38</v>
      </c>
      <c r="J702" s="171"/>
      <c r="K702" s="171">
        <v>23</v>
      </c>
      <c r="L702" s="209">
        <v>5</v>
      </c>
      <c r="M702" s="171">
        <v>-3</v>
      </c>
      <c r="N702" s="171">
        <v>4</v>
      </c>
      <c r="O702" s="171"/>
      <c r="P702" s="210">
        <v>3</v>
      </c>
      <c r="Q702" s="173">
        <v>4.4247787610619503E-2</v>
      </c>
      <c r="R702" s="173">
        <v>-5.6603773584905703E-2</v>
      </c>
      <c r="S702" s="173">
        <v>0.105263157894737</v>
      </c>
      <c r="T702" s="173"/>
      <c r="U702" s="218">
        <v>0.13043478260869601</v>
      </c>
    </row>
    <row r="703" spans="1:21" x14ac:dyDescent="0.25">
      <c r="A703" s="165">
        <v>44166</v>
      </c>
      <c r="B703" s="209">
        <v>118</v>
      </c>
      <c r="C703" s="171">
        <v>36</v>
      </c>
      <c r="D703" s="171">
        <v>51</v>
      </c>
      <c r="E703" s="171"/>
      <c r="F703" s="210">
        <v>24</v>
      </c>
      <c r="G703" s="171">
        <v>109.2</v>
      </c>
      <c r="H703" s="171">
        <v>56.7</v>
      </c>
      <c r="I703" s="171">
        <v>29.4</v>
      </c>
      <c r="J703" s="171"/>
      <c r="K703" s="171">
        <v>28.35</v>
      </c>
      <c r="L703" s="209">
        <v>8.8000000000000007</v>
      </c>
      <c r="M703" s="171">
        <v>-20.7</v>
      </c>
      <c r="N703" s="171">
        <v>21.6</v>
      </c>
      <c r="O703" s="171"/>
      <c r="P703" s="210">
        <v>-4.3499999999999996</v>
      </c>
      <c r="Q703" s="173">
        <v>8.0586080586080605E-2</v>
      </c>
      <c r="R703" s="173">
        <v>-0.365079365079365</v>
      </c>
      <c r="S703" s="173">
        <v>0.73469387755102</v>
      </c>
      <c r="T703" s="173"/>
      <c r="U703" s="218">
        <v>-0.15343915343915299</v>
      </c>
    </row>
    <row r="704" spans="1:21" x14ac:dyDescent="0.25">
      <c r="A704" s="165">
        <v>44197</v>
      </c>
      <c r="B704" s="209">
        <v>104</v>
      </c>
      <c r="C704" s="171">
        <v>46</v>
      </c>
      <c r="D704" s="171">
        <v>40</v>
      </c>
      <c r="E704" s="171"/>
      <c r="F704" s="210">
        <v>21</v>
      </c>
      <c r="G704" s="171">
        <v>122.727272727273</v>
      </c>
      <c r="H704" s="171">
        <v>61.818181818181799</v>
      </c>
      <c r="I704" s="171">
        <v>44.545454545454497</v>
      </c>
      <c r="J704" s="171"/>
      <c r="K704" s="171">
        <v>17.272727272727298</v>
      </c>
      <c r="L704" s="209">
        <v>-18.727272727272702</v>
      </c>
      <c r="M704" s="171">
        <v>-15.818181818181801</v>
      </c>
      <c r="N704" s="171">
        <v>-4.5454545454545503</v>
      </c>
      <c r="O704" s="171"/>
      <c r="P704" s="210">
        <v>3.7272727272727302</v>
      </c>
      <c r="Q704" s="173">
        <v>-0.152592592592593</v>
      </c>
      <c r="R704" s="173">
        <v>-0.25588235294117601</v>
      </c>
      <c r="S704" s="173">
        <v>-0.102040816326531</v>
      </c>
      <c r="T704" s="173"/>
      <c r="U704" s="218">
        <v>0.21578947368421</v>
      </c>
    </row>
    <row r="705" spans="1:21" x14ac:dyDescent="0.25">
      <c r="A705" s="165">
        <v>44228</v>
      </c>
      <c r="B705" s="209">
        <v>107</v>
      </c>
      <c r="C705" s="171">
        <v>49</v>
      </c>
      <c r="D705" s="171">
        <v>54</v>
      </c>
      <c r="E705" s="171"/>
      <c r="F705" s="210">
        <v>28</v>
      </c>
      <c r="G705" s="171">
        <v>114</v>
      </c>
      <c r="H705" s="171">
        <v>49</v>
      </c>
      <c r="I705" s="171">
        <v>41</v>
      </c>
      <c r="J705" s="171"/>
      <c r="K705" s="171">
        <v>25</v>
      </c>
      <c r="L705" s="209">
        <v>-7</v>
      </c>
      <c r="M705" s="171">
        <v>0</v>
      </c>
      <c r="N705" s="171">
        <v>13</v>
      </c>
      <c r="O705" s="171"/>
      <c r="P705" s="210">
        <v>3</v>
      </c>
      <c r="Q705" s="173">
        <v>-6.14035087719298E-2</v>
      </c>
      <c r="R705" s="173">
        <v>0</v>
      </c>
      <c r="S705" s="173">
        <v>0.31707317073170699</v>
      </c>
      <c r="T705" s="173"/>
      <c r="U705" s="218">
        <v>0.12</v>
      </c>
    </row>
    <row r="706" spans="1:21" x14ac:dyDescent="0.25">
      <c r="A706" s="165">
        <v>44256</v>
      </c>
      <c r="B706" s="209">
        <v>109</v>
      </c>
      <c r="C706" s="171">
        <v>57</v>
      </c>
      <c r="D706" s="171">
        <v>51</v>
      </c>
      <c r="E706" s="171"/>
      <c r="F706" s="210">
        <v>39</v>
      </c>
      <c r="G706" s="171">
        <v>124.857142857143</v>
      </c>
      <c r="H706" s="171">
        <v>61.3333333333333</v>
      </c>
      <c r="I706" s="171">
        <v>48.190476190476197</v>
      </c>
      <c r="J706" s="171"/>
      <c r="K706" s="171">
        <v>21.904761904761902</v>
      </c>
      <c r="L706" s="209">
        <v>-15.8571428571429</v>
      </c>
      <c r="M706" s="171">
        <v>-4.3333333333333401</v>
      </c>
      <c r="N706" s="171">
        <v>2.8095238095238</v>
      </c>
      <c r="O706" s="171"/>
      <c r="P706" s="210">
        <v>17.095238095238098</v>
      </c>
      <c r="Q706" s="173">
        <v>-0.12700228832952001</v>
      </c>
      <c r="R706" s="173">
        <v>-7.0652173913043598E-2</v>
      </c>
      <c r="S706" s="173">
        <v>5.8300395256916902E-2</v>
      </c>
      <c r="T706" s="173"/>
      <c r="U706" s="218">
        <v>0.78043478260869603</v>
      </c>
    </row>
    <row r="707" spans="1:21" x14ac:dyDescent="0.25">
      <c r="A707" s="3" t="s">
        <v>154</v>
      </c>
      <c r="B707" s="209"/>
      <c r="C707" s="171"/>
      <c r="D707" s="171"/>
      <c r="E707" s="171"/>
      <c r="F707" s="210"/>
      <c r="G707" s="171"/>
      <c r="H707" s="171"/>
      <c r="I707" s="171"/>
      <c r="J707" s="171"/>
      <c r="K707" s="171"/>
      <c r="L707" s="209"/>
      <c r="M707" s="171"/>
      <c r="N707" s="171"/>
      <c r="O707" s="171"/>
      <c r="P707" s="210"/>
      <c r="Q707" s="173"/>
      <c r="R707" s="173"/>
      <c r="S707" s="173"/>
      <c r="T707" s="173"/>
      <c r="U707" s="218"/>
    </row>
    <row r="708" spans="1:21" x14ac:dyDescent="0.25">
      <c r="A708" s="165">
        <v>43466</v>
      </c>
      <c r="B708" s="209">
        <v>14</v>
      </c>
      <c r="C708" s="171">
        <v>59</v>
      </c>
      <c r="D708" s="171">
        <v>23</v>
      </c>
      <c r="E708" s="171"/>
      <c r="F708" s="210">
        <v>83</v>
      </c>
      <c r="G708" s="171">
        <v>14</v>
      </c>
      <c r="H708" s="171">
        <v>59</v>
      </c>
      <c r="I708" s="171">
        <v>23</v>
      </c>
      <c r="J708" s="171"/>
      <c r="K708" s="171">
        <v>83</v>
      </c>
      <c r="L708" s="209">
        <v>0</v>
      </c>
      <c r="M708" s="171">
        <v>0</v>
      </c>
      <c r="N708" s="171">
        <v>0</v>
      </c>
      <c r="O708" s="171"/>
      <c r="P708" s="210">
        <v>0</v>
      </c>
      <c r="Q708" s="173">
        <v>0</v>
      </c>
      <c r="R708" s="173">
        <v>0</v>
      </c>
      <c r="S708" s="173">
        <v>0</v>
      </c>
      <c r="T708" s="173"/>
      <c r="U708" s="218">
        <v>0</v>
      </c>
    </row>
    <row r="709" spans="1:21" x14ac:dyDescent="0.25">
      <c r="A709" s="165">
        <v>43497</v>
      </c>
      <c r="B709" s="209">
        <v>23</v>
      </c>
      <c r="C709" s="171">
        <v>55</v>
      </c>
      <c r="D709" s="171">
        <v>12</v>
      </c>
      <c r="E709" s="171"/>
      <c r="F709" s="210">
        <v>68</v>
      </c>
      <c r="G709" s="171">
        <v>23</v>
      </c>
      <c r="H709" s="171">
        <v>55</v>
      </c>
      <c r="I709" s="171">
        <v>12</v>
      </c>
      <c r="J709" s="171"/>
      <c r="K709" s="171">
        <v>68</v>
      </c>
      <c r="L709" s="209">
        <v>0</v>
      </c>
      <c r="M709" s="171">
        <v>0</v>
      </c>
      <c r="N709" s="171">
        <v>0</v>
      </c>
      <c r="O709" s="171"/>
      <c r="P709" s="210">
        <v>0</v>
      </c>
      <c r="Q709" s="173">
        <v>0</v>
      </c>
      <c r="R709" s="173">
        <v>0</v>
      </c>
      <c r="S709" s="173">
        <v>0</v>
      </c>
      <c r="T709" s="173"/>
      <c r="U709" s="218">
        <v>0</v>
      </c>
    </row>
    <row r="710" spans="1:21" x14ac:dyDescent="0.25">
      <c r="A710" s="165">
        <v>43525</v>
      </c>
      <c r="B710" s="209">
        <v>17</v>
      </c>
      <c r="C710" s="171">
        <v>52</v>
      </c>
      <c r="D710" s="171">
        <v>25</v>
      </c>
      <c r="E710" s="171"/>
      <c r="F710" s="210">
        <v>93</v>
      </c>
      <c r="G710" s="171">
        <v>17</v>
      </c>
      <c r="H710" s="171">
        <v>52</v>
      </c>
      <c r="I710" s="171">
        <v>25</v>
      </c>
      <c r="J710" s="171"/>
      <c r="K710" s="171">
        <v>93</v>
      </c>
      <c r="L710" s="209">
        <v>0</v>
      </c>
      <c r="M710" s="171">
        <v>0</v>
      </c>
      <c r="N710" s="171">
        <v>0</v>
      </c>
      <c r="O710" s="171"/>
      <c r="P710" s="210">
        <v>0</v>
      </c>
      <c r="Q710" s="173">
        <v>0</v>
      </c>
      <c r="R710" s="173">
        <v>0</v>
      </c>
      <c r="S710" s="173">
        <v>0</v>
      </c>
      <c r="T710" s="173"/>
      <c r="U710" s="218">
        <v>0</v>
      </c>
    </row>
    <row r="711" spans="1:21" x14ac:dyDescent="0.25">
      <c r="A711" s="165">
        <v>43556</v>
      </c>
      <c r="B711" s="209">
        <v>17</v>
      </c>
      <c r="C711" s="171">
        <v>32</v>
      </c>
      <c r="D711" s="171">
        <v>28</v>
      </c>
      <c r="E711" s="171"/>
      <c r="F711" s="210">
        <v>93</v>
      </c>
      <c r="G711" s="171">
        <v>17</v>
      </c>
      <c r="H711" s="171">
        <v>32</v>
      </c>
      <c r="I711" s="171">
        <v>28</v>
      </c>
      <c r="J711" s="171"/>
      <c r="K711" s="171">
        <v>93</v>
      </c>
      <c r="L711" s="209">
        <v>0</v>
      </c>
      <c r="M711" s="171">
        <v>0</v>
      </c>
      <c r="N711" s="171">
        <v>0</v>
      </c>
      <c r="O711" s="171"/>
      <c r="P711" s="210">
        <v>0</v>
      </c>
      <c r="Q711" s="173">
        <v>0</v>
      </c>
      <c r="R711" s="173">
        <v>0</v>
      </c>
      <c r="S711" s="173">
        <v>0</v>
      </c>
      <c r="T711" s="173"/>
      <c r="U711" s="218">
        <v>0</v>
      </c>
    </row>
    <row r="712" spans="1:21" x14ac:dyDescent="0.25">
      <c r="A712" s="165">
        <v>43586</v>
      </c>
      <c r="B712" s="209">
        <v>27</v>
      </c>
      <c r="C712" s="171">
        <v>50</v>
      </c>
      <c r="D712" s="171">
        <v>26</v>
      </c>
      <c r="E712" s="171"/>
      <c r="F712" s="210">
        <v>94</v>
      </c>
      <c r="G712" s="171">
        <v>27</v>
      </c>
      <c r="H712" s="171">
        <v>50</v>
      </c>
      <c r="I712" s="171">
        <v>26</v>
      </c>
      <c r="J712" s="171"/>
      <c r="K712" s="171">
        <v>94</v>
      </c>
      <c r="L712" s="209">
        <v>0</v>
      </c>
      <c r="M712" s="171">
        <v>0</v>
      </c>
      <c r="N712" s="171">
        <v>0</v>
      </c>
      <c r="O712" s="171"/>
      <c r="P712" s="210">
        <v>0</v>
      </c>
      <c r="Q712" s="173">
        <v>0</v>
      </c>
      <c r="R712" s="173">
        <v>0</v>
      </c>
      <c r="S712" s="173">
        <v>0</v>
      </c>
      <c r="T712" s="173"/>
      <c r="U712" s="218">
        <v>0</v>
      </c>
    </row>
    <row r="713" spans="1:21" x14ac:dyDescent="0.25">
      <c r="A713" s="165">
        <v>43617</v>
      </c>
      <c r="B713" s="209">
        <v>14</v>
      </c>
      <c r="C713" s="171">
        <v>65</v>
      </c>
      <c r="D713" s="171">
        <v>25</v>
      </c>
      <c r="E713" s="171"/>
      <c r="F713" s="210">
        <v>75</v>
      </c>
      <c r="G713" s="171">
        <v>14</v>
      </c>
      <c r="H713" s="171">
        <v>65</v>
      </c>
      <c r="I713" s="171">
        <v>25</v>
      </c>
      <c r="J713" s="171"/>
      <c r="K713" s="171">
        <v>75</v>
      </c>
      <c r="L713" s="209">
        <v>0</v>
      </c>
      <c r="M713" s="171">
        <v>0</v>
      </c>
      <c r="N713" s="171">
        <v>0</v>
      </c>
      <c r="O713" s="171"/>
      <c r="P713" s="210">
        <v>0</v>
      </c>
      <c r="Q713" s="173">
        <v>0</v>
      </c>
      <c r="R713" s="173">
        <v>0</v>
      </c>
      <c r="S713" s="173">
        <v>0</v>
      </c>
      <c r="T713" s="173"/>
      <c r="U713" s="218">
        <v>0</v>
      </c>
    </row>
    <row r="714" spans="1:21" x14ac:dyDescent="0.25">
      <c r="A714" s="165">
        <v>43647</v>
      </c>
      <c r="B714" s="209">
        <v>20</v>
      </c>
      <c r="C714" s="171">
        <v>45</v>
      </c>
      <c r="D714" s="171">
        <v>25</v>
      </c>
      <c r="E714" s="171"/>
      <c r="F714" s="210">
        <v>120</v>
      </c>
      <c r="G714" s="171">
        <v>20</v>
      </c>
      <c r="H714" s="171">
        <v>45</v>
      </c>
      <c r="I714" s="171">
        <v>25</v>
      </c>
      <c r="J714" s="171"/>
      <c r="K714" s="171">
        <v>120</v>
      </c>
      <c r="L714" s="209">
        <v>0</v>
      </c>
      <c r="M714" s="171">
        <v>0</v>
      </c>
      <c r="N714" s="171">
        <v>0</v>
      </c>
      <c r="O714" s="171"/>
      <c r="P714" s="210">
        <v>0</v>
      </c>
      <c r="Q714" s="173">
        <v>0</v>
      </c>
      <c r="R714" s="173">
        <v>0</v>
      </c>
      <c r="S714" s="173">
        <v>0</v>
      </c>
      <c r="T714" s="173"/>
      <c r="U714" s="218">
        <v>0</v>
      </c>
    </row>
    <row r="715" spans="1:21" x14ac:dyDescent="0.25">
      <c r="A715" s="165">
        <v>43678</v>
      </c>
      <c r="B715" s="209">
        <v>22</v>
      </c>
      <c r="C715" s="171">
        <v>46</v>
      </c>
      <c r="D715" s="171">
        <v>18</v>
      </c>
      <c r="E715" s="171"/>
      <c r="F715" s="210">
        <v>107</v>
      </c>
      <c r="G715" s="171">
        <v>22</v>
      </c>
      <c r="H715" s="171">
        <v>46</v>
      </c>
      <c r="I715" s="171">
        <v>18</v>
      </c>
      <c r="J715" s="171"/>
      <c r="K715" s="171">
        <v>107</v>
      </c>
      <c r="L715" s="209">
        <v>0</v>
      </c>
      <c r="M715" s="171">
        <v>0</v>
      </c>
      <c r="N715" s="171">
        <v>0</v>
      </c>
      <c r="O715" s="171"/>
      <c r="P715" s="210">
        <v>0</v>
      </c>
      <c r="Q715" s="173">
        <v>0</v>
      </c>
      <c r="R715" s="173">
        <v>0</v>
      </c>
      <c r="S715" s="173">
        <v>0</v>
      </c>
      <c r="T715" s="173"/>
      <c r="U715" s="218">
        <v>0</v>
      </c>
    </row>
    <row r="716" spans="1:21" x14ac:dyDescent="0.25">
      <c r="A716" s="165">
        <v>43709</v>
      </c>
      <c r="B716" s="209">
        <v>30</v>
      </c>
      <c r="C716" s="171">
        <v>48</v>
      </c>
      <c r="D716" s="171">
        <v>21</v>
      </c>
      <c r="E716" s="171"/>
      <c r="F716" s="210">
        <v>83</v>
      </c>
      <c r="G716" s="171">
        <v>30</v>
      </c>
      <c r="H716" s="171">
        <v>48</v>
      </c>
      <c r="I716" s="171">
        <v>21</v>
      </c>
      <c r="J716" s="171"/>
      <c r="K716" s="171">
        <v>83</v>
      </c>
      <c r="L716" s="209">
        <v>0</v>
      </c>
      <c r="M716" s="171">
        <v>0</v>
      </c>
      <c r="N716" s="171">
        <v>0</v>
      </c>
      <c r="O716" s="171"/>
      <c r="P716" s="210">
        <v>0</v>
      </c>
      <c r="Q716" s="173">
        <v>0</v>
      </c>
      <c r="R716" s="173">
        <v>0</v>
      </c>
      <c r="S716" s="173">
        <v>0</v>
      </c>
      <c r="T716" s="173"/>
      <c r="U716" s="218">
        <v>0</v>
      </c>
    </row>
    <row r="717" spans="1:21" x14ac:dyDescent="0.25">
      <c r="A717" s="165">
        <v>43739</v>
      </c>
      <c r="B717" s="209">
        <v>22</v>
      </c>
      <c r="C717" s="171">
        <v>70</v>
      </c>
      <c r="D717" s="171">
        <v>24</v>
      </c>
      <c r="E717" s="171"/>
      <c r="F717" s="210">
        <v>90</v>
      </c>
      <c r="G717" s="171">
        <v>22</v>
      </c>
      <c r="H717" s="171">
        <v>70</v>
      </c>
      <c r="I717" s="171">
        <v>24</v>
      </c>
      <c r="J717" s="171"/>
      <c r="K717" s="171">
        <v>90</v>
      </c>
      <c r="L717" s="209">
        <v>0</v>
      </c>
      <c r="M717" s="171">
        <v>0</v>
      </c>
      <c r="N717" s="171">
        <v>0</v>
      </c>
      <c r="O717" s="171"/>
      <c r="P717" s="210">
        <v>0</v>
      </c>
      <c r="Q717" s="173">
        <v>0</v>
      </c>
      <c r="R717" s="173">
        <v>0</v>
      </c>
      <c r="S717" s="173">
        <v>0</v>
      </c>
      <c r="T717" s="173"/>
      <c r="U717" s="218">
        <v>0</v>
      </c>
    </row>
    <row r="718" spans="1:21" x14ac:dyDescent="0.25">
      <c r="A718" s="165">
        <v>43770</v>
      </c>
      <c r="B718" s="209">
        <v>22</v>
      </c>
      <c r="C718" s="171">
        <v>41</v>
      </c>
      <c r="D718" s="171">
        <v>26</v>
      </c>
      <c r="E718" s="171"/>
      <c r="F718" s="210">
        <v>72</v>
      </c>
      <c r="G718" s="171">
        <v>22</v>
      </c>
      <c r="H718" s="171">
        <v>41</v>
      </c>
      <c r="I718" s="171">
        <v>26</v>
      </c>
      <c r="J718" s="171"/>
      <c r="K718" s="171">
        <v>72</v>
      </c>
      <c r="L718" s="209">
        <v>0</v>
      </c>
      <c r="M718" s="171">
        <v>0</v>
      </c>
      <c r="N718" s="171">
        <v>0</v>
      </c>
      <c r="O718" s="171"/>
      <c r="P718" s="210">
        <v>0</v>
      </c>
      <c r="Q718" s="173">
        <v>0</v>
      </c>
      <c r="R718" s="173">
        <v>0</v>
      </c>
      <c r="S718" s="173">
        <v>0</v>
      </c>
      <c r="T718" s="173"/>
      <c r="U718" s="218">
        <v>0</v>
      </c>
    </row>
    <row r="719" spans="1:21" x14ac:dyDescent="0.25">
      <c r="A719" s="165">
        <v>43800</v>
      </c>
      <c r="B719" s="209">
        <v>20</v>
      </c>
      <c r="C719" s="171">
        <v>41</v>
      </c>
      <c r="D719" s="171">
        <v>18</v>
      </c>
      <c r="E719" s="171"/>
      <c r="F719" s="210">
        <v>79</v>
      </c>
      <c r="G719" s="171">
        <v>20</v>
      </c>
      <c r="H719" s="171">
        <v>41</v>
      </c>
      <c r="I719" s="171">
        <v>18</v>
      </c>
      <c r="J719" s="171"/>
      <c r="K719" s="171">
        <v>79</v>
      </c>
      <c r="L719" s="209">
        <v>0</v>
      </c>
      <c r="M719" s="171">
        <v>0</v>
      </c>
      <c r="N719" s="171">
        <v>0</v>
      </c>
      <c r="O719" s="171"/>
      <c r="P719" s="210">
        <v>0</v>
      </c>
      <c r="Q719" s="173">
        <v>0</v>
      </c>
      <c r="R719" s="173">
        <v>0</v>
      </c>
      <c r="S719" s="173">
        <v>0</v>
      </c>
      <c r="T719" s="173"/>
      <c r="U719" s="218">
        <v>0</v>
      </c>
    </row>
    <row r="720" spans="1:21" x14ac:dyDescent="0.25">
      <c r="A720" s="165">
        <v>43831</v>
      </c>
      <c r="B720" s="209">
        <v>25</v>
      </c>
      <c r="C720" s="171">
        <v>43</v>
      </c>
      <c r="D720" s="171">
        <v>26</v>
      </c>
      <c r="E720" s="171"/>
      <c r="F720" s="210">
        <v>78</v>
      </c>
      <c r="G720" s="171">
        <v>14</v>
      </c>
      <c r="H720" s="171">
        <v>59</v>
      </c>
      <c r="I720" s="171">
        <v>23</v>
      </c>
      <c r="J720" s="171"/>
      <c r="K720" s="171">
        <v>83</v>
      </c>
      <c r="L720" s="209">
        <v>11</v>
      </c>
      <c r="M720" s="171">
        <v>-16</v>
      </c>
      <c r="N720" s="171">
        <v>3</v>
      </c>
      <c r="O720" s="171"/>
      <c r="P720" s="210">
        <v>-5</v>
      </c>
      <c r="Q720" s="173">
        <v>0.78571428571428603</v>
      </c>
      <c r="R720" s="173">
        <v>-0.27118644067796599</v>
      </c>
      <c r="S720" s="173">
        <v>0.13043478260869601</v>
      </c>
      <c r="T720" s="173"/>
      <c r="U720" s="218">
        <v>-6.02409638554217E-2</v>
      </c>
    </row>
    <row r="721" spans="1:21" x14ac:dyDescent="0.25">
      <c r="A721" s="165">
        <v>43862</v>
      </c>
      <c r="B721" s="209">
        <v>27</v>
      </c>
      <c r="C721" s="171">
        <v>63</v>
      </c>
      <c r="D721" s="171">
        <v>13</v>
      </c>
      <c r="E721" s="171"/>
      <c r="F721" s="210">
        <v>84</v>
      </c>
      <c r="G721" s="171">
        <v>23</v>
      </c>
      <c r="H721" s="171">
        <v>55</v>
      </c>
      <c r="I721" s="171">
        <v>12</v>
      </c>
      <c r="J721" s="171"/>
      <c r="K721" s="171">
        <v>68</v>
      </c>
      <c r="L721" s="209">
        <v>4</v>
      </c>
      <c r="M721" s="171">
        <v>8</v>
      </c>
      <c r="N721" s="171">
        <v>1</v>
      </c>
      <c r="O721" s="171"/>
      <c r="P721" s="210">
        <v>16</v>
      </c>
      <c r="Q721" s="173">
        <v>0.173913043478261</v>
      </c>
      <c r="R721" s="173">
        <v>0.145454545454545</v>
      </c>
      <c r="S721" s="173">
        <v>8.3333333333333301E-2</v>
      </c>
      <c r="T721" s="173"/>
      <c r="U721" s="218">
        <v>0.23529411764705899</v>
      </c>
    </row>
    <row r="722" spans="1:21" x14ac:dyDescent="0.25">
      <c r="A722" s="165">
        <v>43891</v>
      </c>
      <c r="B722" s="209">
        <v>19</v>
      </c>
      <c r="C722" s="171">
        <v>48</v>
      </c>
      <c r="D722" s="171">
        <v>28</v>
      </c>
      <c r="E722" s="171"/>
      <c r="F722" s="210">
        <v>100</v>
      </c>
      <c r="G722" s="171">
        <v>17.8095238095238</v>
      </c>
      <c r="H722" s="171">
        <v>54.476190476190503</v>
      </c>
      <c r="I722" s="171">
        <v>26.1904761904762</v>
      </c>
      <c r="J722" s="171"/>
      <c r="K722" s="171">
        <v>97.428571428571402</v>
      </c>
      <c r="L722" s="209">
        <v>1.19047619047619</v>
      </c>
      <c r="M722" s="171">
        <v>-6.4761904761904798</v>
      </c>
      <c r="N722" s="171">
        <v>1.80952380952381</v>
      </c>
      <c r="O722" s="171"/>
      <c r="P722" s="210">
        <v>2.5714285714285698</v>
      </c>
      <c r="Q722" s="173">
        <v>6.6844919786096205E-2</v>
      </c>
      <c r="R722" s="173">
        <v>-0.11888111888111901</v>
      </c>
      <c r="S722" s="173">
        <v>6.9090909090908995E-2</v>
      </c>
      <c r="T722" s="173"/>
      <c r="U722" s="218">
        <v>2.63929618768328E-2</v>
      </c>
    </row>
    <row r="723" spans="1:21" x14ac:dyDescent="0.25">
      <c r="A723" s="165">
        <v>43922</v>
      </c>
      <c r="B723" s="209">
        <v>7</v>
      </c>
      <c r="C723" s="171">
        <v>23</v>
      </c>
      <c r="D723" s="171">
        <v>10</v>
      </c>
      <c r="E723" s="171"/>
      <c r="F723" s="210">
        <v>60</v>
      </c>
      <c r="G723" s="171">
        <v>17</v>
      </c>
      <c r="H723" s="171">
        <v>32</v>
      </c>
      <c r="I723" s="171">
        <v>28</v>
      </c>
      <c r="J723" s="171"/>
      <c r="K723" s="171">
        <v>93</v>
      </c>
      <c r="L723" s="209">
        <v>-10</v>
      </c>
      <c r="M723" s="171">
        <v>-9</v>
      </c>
      <c r="N723" s="171">
        <v>-18</v>
      </c>
      <c r="O723" s="171"/>
      <c r="P723" s="210">
        <v>-33</v>
      </c>
      <c r="Q723" s="173">
        <v>-0.58823529411764697</v>
      </c>
      <c r="R723" s="173">
        <v>-0.28125</v>
      </c>
      <c r="S723" s="173">
        <v>-0.64285714285714302</v>
      </c>
      <c r="T723" s="173"/>
      <c r="U723" s="218">
        <v>-0.35483870967741898</v>
      </c>
    </row>
    <row r="724" spans="1:21" x14ac:dyDescent="0.25">
      <c r="A724" s="165">
        <v>43952</v>
      </c>
      <c r="B724" s="209">
        <v>13</v>
      </c>
      <c r="C724" s="171">
        <v>15</v>
      </c>
      <c r="D724" s="171">
        <v>13</v>
      </c>
      <c r="E724" s="171"/>
      <c r="F724" s="210">
        <v>53</v>
      </c>
      <c r="G724" s="171">
        <v>24.428571428571399</v>
      </c>
      <c r="H724" s="171">
        <v>45.238095238095198</v>
      </c>
      <c r="I724" s="171">
        <v>23.523809523809501</v>
      </c>
      <c r="J724" s="171"/>
      <c r="K724" s="171">
        <v>85.047619047619094</v>
      </c>
      <c r="L724" s="209">
        <v>-11.4285714285714</v>
      </c>
      <c r="M724" s="171">
        <v>-30.238095238095202</v>
      </c>
      <c r="N724" s="171">
        <v>-10.523809523809501</v>
      </c>
      <c r="O724" s="171"/>
      <c r="P724" s="210">
        <v>-32.047619047619101</v>
      </c>
      <c r="Q724" s="173">
        <v>-0.46783625730994099</v>
      </c>
      <c r="R724" s="173">
        <v>-0.66842105263157903</v>
      </c>
      <c r="S724" s="173">
        <v>-0.44736842105263203</v>
      </c>
      <c r="T724" s="173"/>
      <c r="U724" s="218">
        <v>-0.376819708846585</v>
      </c>
    </row>
    <row r="725" spans="1:21" x14ac:dyDescent="0.25">
      <c r="A725" s="165">
        <v>43983</v>
      </c>
      <c r="B725" s="209">
        <v>32</v>
      </c>
      <c r="C725" s="171">
        <v>22</v>
      </c>
      <c r="D725" s="171">
        <v>16</v>
      </c>
      <c r="E725" s="171"/>
      <c r="F725" s="210">
        <v>60</v>
      </c>
      <c r="G725" s="171">
        <v>15.4</v>
      </c>
      <c r="H725" s="171">
        <v>71.5</v>
      </c>
      <c r="I725" s="171">
        <v>27.5</v>
      </c>
      <c r="J725" s="171"/>
      <c r="K725" s="171">
        <v>82.5</v>
      </c>
      <c r="L725" s="209">
        <v>16.600000000000001</v>
      </c>
      <c r="M725" s="171">
        <v>-49.5</v>
      </c>
      <c r="N725" s="171">
        <v>-11.5</v>
      </c>
      <c r="O725" s="171"/>
      <c r="P725" s="210">
        <v>-22.5</v>
      </c>
      <c r="Q725" s="173">
        <v>1.0779220779220799</v>
      </c>
      <c r="R725" s="173">
        <v>-0.69230769230769196</v>
      </c>
      <c r="S725" s="173">
        <v>-0.41818181818181799</v>
      </c>
      <c r="T725" s="173"/>
      <c r="U725" s="218">
        <v>-0.27272727272727298</v>
      </c>
    </row>
    <row r="726" spans="1:21" x14ac:dyDescent="0.25">
      <c r="A726" s="165">
        <v>44013</v>
      </c>
      <c r="B726" s="209">
        <v>46</v>
      </c>
      <c r="C726" s="171">
        <v>28</v>
      </c>
      <c r="D726" s="171">
        <v>16</v>
      </c>
      <c r="E726" s="171"/>
      <c r="F726" s="210">
        <v>87</v>
      </c>
      <c r="G726" s="171">
        <v>20</v>
      </c>
      <c r="H726" s="171">
        <v>45</v>
      </c>
      <c r="I726" s="171">
        <v>25</v>
      </c>
      <c r="J726" s="171"/>
      <c r="K726" s="171">
        <v>120</v>
      </c>
      <c r="L726" s="209">
        <v>26</v>
      </c>
      <c r="M726" s="171">
        <v>-17</v>
      </c>
      <c r="N726" s="171">
        <v>-9</v>
      </c>
      <c r="O726" s="171"/>
      <c r="P726" s="210">
        <v>-33</v>
      </c>
      <c r="Q726" s="173">
        <v>1.3</v>
      </c>
      <c r="R726" s="173">
        <v>-0.37777777777777799</v>
      </c>
      <c r="S726" s="173">
        <v>-0.36</v>
      </c>
      <c r="T726" s="173"/>
      <c r="U726" s="218">
        <v>-0.27500000000000002</v>
      </c>
    </row>
    <row r="727" spans="1:21" x14ac:dyDescent="0.25">
      <c r="A727" s="165">
        <v>44044</v>
      </c>
      <c r="B727" s="209">
        <v>25</v>
      </c>
      <c r="C727" s="171">
        <v>50</v>
      </c>
      <c r="D727" s="171">
        <v>16</v>
      </c>
      <c r="E727" s="171"/>
      <c r="F727" s="210">
        <v>84</v>
      </c>
      <c r="G727" s="171">
        <v>20.952380952380999</v>
      </c>
      <c r="H727" s="171">
        <v>43.809523809523803</v>
      </c>
      <c r="I727" s="171">
        <v>17.1428571428571</v>
      </c>
      <c r="J727" s="171"/>
      <c r="K727" s="171">
        <v>101.904761904762</v>
      </c>
      <c r="L727" s="209">
        <v>4.0476190476190501</v>
      </c>
      <c r="M727" s="171">
        <v>6.1904761904761898</v>
      </c>
      <c r="N727" s="171">
        <v>-1.1428571428571399</v>
      </c>
      <c r="O727" s="171"/>
      <c r="P727" s="210">
        <v>-17.904761904761902</v>
      </c>
      <c r="Q727" s="173">
        <v>0.19318181818181801</v>
      </c>
      <c r="R727" s="173">
        <v>0.141304347826087</v>
      </c>
      <c r="S727" s="173">
        <v>-6.6666666666666596E-2</v>
      </c>
      <c r="T727" s="173"/>
      <c r="U727" s="218">
        <v>-0.175700934579439</v>
      </c>
    </row>
    <row r="728" spans="1:21" x14ac:dyDescent="0.25">
      <c r="A728" s="165">
        <v>44075</v>
      </c>
      <c r="B728" s="209">
        <v>29</v>
      </c>
      <c r="C728" s="171">
        <v>40</v>
      </c>
      <c r="D728" s="171">
        <v>25</v>
      </c>
      <c r="E728" s="171"/>
      <c r="F728" s="210">
        <v>94</v>
      </c>
      <c r="G728" s="171">
        <v>31.428571428571399</v>
      </c>
      <c r="H728" s="171">
        <v>50.285714285714299</v>
      </c>
      <c r="I728" s="171">
        <v>22</v>
      </c>
      <c r="J728" s="171"/>
      <c r="K728" s="171">
        <v>86.952380952381006</v>
      </c>
      <c r="L728" s="209">
        <v>-2.4285714285714302</v>
      </c>
      <c r="M728" s="171">
        <v>-10.285714285714301</v>
      </c>
      <c r="N728" s="171">
        <v>3</v>
      </c>
      <c r="O728" s="171"/>
      <c r="P728" s="210">
        <v>7.0476190476190403</v>
      </c>
      <c r="Q728" s="173">
        <v>-7.7272727272727298E-2</v>
      </c>
      <c r="R728" s="173">
        <v>-0.204545454545455</v>
      </c>
      <c r="S728" s="173">
        <v>0.13636363636363599</v>
      </c>
      <c r="T728" s="173"/>
      <c r="U728" s="218">
        <v>8.1051478641839994E-2</v>
      </c>
    </row>
    <row r="729" spans="1:21" x14ac:dyDescent="0.25">
      <c r="A729" s="165">
        <v>44105</v>
      </c>
      <c r="B729" s="209">
        <v>21</v>
      </c>
      <c r="C729" s="171">
        <v>42</v>
      </c>
      <c r="D729" s="171">
        <v>25</v>
      </c>
      <c r="E729" s="171"/>
      <c r="F729" s="210">
        <v>95</v>
      </c>
      <c r="G729" s="171">
        <v>21.043478260869598</v>
      </c>
      <c r="H729" s="171">
        <v>66.956521739130395</v>
      </c>
      <c r="I729" s="171">
        <v>22.956521739130402</v>
      </c>
      <c r="J729" s="171"/>
      <c r="K729" s="171">
        <v>86.086956521739097</v>
      </c>
      <c r="L729" s="209">
        <v>-4.3478260869566299E-2</v>
      </c>
      <c r="M729" s="171">
        <v>-24.956521739130402</v>
      </c>
      <c r="N729" s="171">
        <v>2.0434782608695601</v>
      </c>
      <c r="O729" s="171"/>
      <c r="P729" s="210">
        <v>8.9130434782608603</v>
      </c>
      <c r="Q729" s="173">
        <v>-2.0661157024793901E-3</v>
      </c>
      <c r="R729" s="173">
        <v>-0.37272727272727302</v>
      </c>
      <c r="S729" s="173">
        <v>8.9015151515151394E-2</v>
      </c>
      <c r="T729" s="173"/>
      <c r="U729" s="218">
        <v>0.10353535353535299</v>
      </c>
    </row>
    <row r="730" spans="1:21" x14ac:dyDescent="0.25">
      <c r="A730" s="165">
        <v>44136</v>
      </c>
      <c r="B730" s="209">
        <v>17</v>
      </c>
      <c r="C730" s="171">
        <v>52</v>
      </c>
      <c r="D730" s="171">
        <v>21</v>
      </c>
      <c r="E730" s="171"/>
      <c r="F730" s="210">
        <v>98</v>
      </c>
      <c r="G730" s="171">
        <v>22</v>
      </c>
      <c r="H730" s="171">
        <v>41</v>
      </c>
      <c r="I730" s="171">
        <v>26</v>
      </c>
      <c r="J730" s="171"/>
      <c r="K730" s="171">
        <v>72</v>
      </c>
      <c r="L730" s="209">
        <v>-5</v>
      </c>
      <c r="M730" s="171">
        <v>11</v>
      </c>
      <c r="N730" s="171">
        <v>-5</v>
      </c>
      <c r="O730" s="171"/>
      <c r="P730" s="210">
        <v>26</v>
      </c>
      <c r="Q730" s="173">
        <v>-0.22727272727272699</v>
      </c>
      <c r="R730" s="173">
        <v>0.26829268292682901</v>
      </c>
      <c r="S730" s="173">
        <v>-0.19230769230769201</v>
      </c>
      <c r="T730" s="173"/>
      <c r="U730" s="218">
        <v>0.36111111111111099</v>
      </c>
    </row>
    <row r="731" spans="1:21" x14ac:dyDescent="0.25">
      <c r="A731" s="165">
        <v>44166</v>
      </c>
      <c r="B731" s="209">
        <v>15</v>
      </c>
      <c r="C731" s="171">
        <v>57</v>
      </c>
      <c r="D731" s="171">
        <v>22</v>
      </c>
      <c r="E731" s="171"/>
      <c r="F731" s="210">
        <v>86</v>
      </c>
      <c r="G731" s="171">
        <v>21</v>
      </c>
      <c r="H731" s="171">
        <v>43.05</v>
      </c>
      <c r="I731" s="171">
        <v>18.899999999999999</v>
      </c>
      <c r="J731" s="171"/>
      <c r="K731" s="171">
        <v>82.95</v>
      </c>
      <c r="L731" s="209">
        <v>-6</v>
      </c>
      <c r="M731" s="171">
        <v>13.95</v>
      </c>
      <c r="N731" s="171">
        <v>3.1</v>
      </c>
      <c r="O731" s="171"/>
      <c r="P731" s="210">
        <v>3.05</v>
      </c>
      <c r="Q731" s="173">
        <v>-0.28571428571428598</v>
      </c>
      <c r="R731" s="173">
        <v>0.32404181184669001</v>
      </c>
      <c r="S731" s="173">
        <v>0.16402116402116401</v>
      </c>
      <c r="T731" s="173"/>
      <c r="U731" s="218">
        <v>3.6769138034960798E-2</v>
      </c>
    </row>
    <row r="732" spans="1:21" x14ac:dyDescent="0.25">
      <c r="A732" s="165">
        <v>44197</v>
      </c>
      <c r="B732" s="209">
        <v>21</v>
      </c>
      <c r="C732" s="171">
        <v>44</v>
      </c>
      <c r="D732" s="171">
        <v>28</v>
      </c>
      <c r="E732" s="171"/>
      <c r="F732" s="210">
        <v>74</v>
      </c>
      <c r="G732" s="171">
        <v>12.7272727272727</v>
      </c>
      <c r="H732" s="171">
        <v>53.636363636363598</v>
      </c>
      <c r="I732" s="171">
        <v>20.909090909090899</v>
      </c>
      <c r="J732" s="171"/>
      <c r="K732" s="171">
        <v>75.454545454545496</v>
      </c>
      <c r="L732" s="209">
        <v>8.2727272727272698</v>
      </c>
      <c r="M732" s="171">
        <v>-9.6363636363636296</v>
      </c>
      <c r="N732" s="171">
        <v>7.0909090909090899</v>
      </c>
      <c r="O732" s="171"/>
      <c r="P732" s="210">
        <v>-1.4545454545454499</v>
      </c>
      <c r="Q732" s="173">
        <v>0.65</v>
      </c>
      <c r="R732" s="173">
        <v>-0.17966101694915201</v>
      </c>
      <c r="S732" s="173">
        <v>0.33913043478260901</v>
      </c>
      <c r="T732" s="173"/>
      <c r="U732" s="218">
        <v>-1.92771084337349E-2</v>
      </c>
    </row>
    <row r="733" spans="1:21" x14ac:dyDescent="0.25">
      <c r="A733" s="165">
        <v>44228</v>
      </c>
      <c r="B733" s="209">
        <v>13</v>
      </c>
      <c r="C733" s="171">
        <v>37</v>
      </c>
      <c r="D733" s="171">
        <v>19</v>
      </c>
      <c r="E733" s="171"/>
      <c r="F733" s="210">
        <v>92</v>
      </c>
      <c r="G733" s="171">
        <v>23</v>
      </c>
      <c r="H733" s="171">
        <v>55</v>
      </c>
      <c r="I733" s="171">
        <v>12</v>
      </c>
      <c r="J733" s="171"/>
      <c r="K733" s="171">
        <v>68</v>
      </c>
      <c r="L733" s="209">
        <v>-10</v>
      </c>
      <c r="M733" s="171">
        <v>-18</v>
      </c>
      <c r="N733" s="171">
        <v>7</v>
      </c>
      <c r="O733" s="171"/>
      <c r="P733" s="210">
        <v>24</v>
      </c>
      <c r="Q733" s="173">
        <v>-0.434782608695652</v>
      </c>
      <c r="R733" s="173">
        <v>-0.32727272727272699</v>
      </c>
      <c r="S733" s="173">
        <v>0.58333333333333304</v>
      </c>
      <c r="T733" s="173"/>
      <c r="U733" s="218">
        <v>0.35294117647058798</v>
      </c>
    </row>
    <row r="734" spans="1:21" x14ac:dyDescent="0.25">
      <c r="A734" s="165">
        <v>44256</v>
      </c>
      <c r="B734" s="209">
        <v>29</v>
      </c>
      <c r="C734" s="171">
        <v>55</v>
      </c>
      <c r="D734" s="171">
        <v>29</v>
      </c>
      <c r="E734" s="171"/>
      <c r="F734" s="210">
        <v>96</v>
      </c>
      <c r="G734" s="171">
        <v>18.619047619047599</v>
      </c>
      <c r="H734" s="171">
        <v>56.952380952380999</v>
      </c>
      <c r="I734" s="171">
        <v>27.380952380952401</v>
      </c>
      <c r="J734" s="171"/>
      <c r="K734" s="171">
        <v>101.857142857143</v>
      </c>
      <c r="L734" s="209">
        <v>10.380952380952399</v>
      </c>
      <c r="M734" s="171">
        <v>-1.9523809523809601</v>
      </c>
      <c r="N734" s="171">
        <v>1.61904761904762</v>
      </c>
      <c r="O734" s="171"/>
      <c r="P734" s="210">
        <v>-5.8571428571428603</v>
      </c>
      <c r="Q734" s="173">
        <v>0.55754475703324802</v>
      </c>
      <c r="R734" s="173">
        <v>-3.42809364548496E-2</v>
      </c>
      <c r="S734" s="173">
        <v>5.9130434782608599E-2</v>
      </c>
      <c r="T734" s="173"/>
      <c r="U734" s="218">
        <v>-5.7503506311360503E-2</v>
      </c>
    </row>
    <row r="735" spans="1:21" x14ac:dyDescent="0.25">
      <c r="A735" s="3" t="s">
        <v>155</v>
      </c>
      <c r="B735" s="209"/>
      <c r="C735" s="171"/>
      <c r="D735" s="171"/>
      <c r="E735" s="171"/>
      <c r="F735" s="210"/>
      <c r="G735" s="171"/>
      <c r="H735" s="171"/>
      <c r="I735" s="171"/>
      <c r="J735" s="171"/>
      <c r="K735" s="171"/>
      <c r="L735" s="209"/>
      <c r="M735" s="171"/>
      <c r="N735" s="171"/>
      <c r="O735" s="171"/>
      <c r="P735" s="210"/>
      <c r="Q735" s="173"/>
      <c r="R735" s="173"/>
      <c r="S735" s="173"/>
      <c r="T735" s="173"/>
      <c r="U735" s="218"/>
    </row>
    <row r="736" spans="1:21" x14ac:dyDescent="0.25">
      <c r="A736" s="165">
        <v>43466</v>
      </c>
      <c r="B736" s="209">
        <v>204</v>
      </c>
      <c r="C736" s="171">
        <v>198</v>
      </c>
      <c r="D736" s="171">
        <v>118</v>
      </c>
      <c r="E736" s="171"/>
      <c r="F736" s="210">
        <v>273</v>
      </c>
      <c r="G736" s="171">
        <v>204</v>
      </c>
      <c r="H736" s="171">
        <v>198</v>
      </c>
      <c r="I736" s="171">
        <v>118</v>
      </c>
      <c r="J736" s="171"/>
      <c r="K736" s="171">
        <v>273</v>
      </c>
      <c r="L736" s="209">
        <v>0</v>
      </c>
      <c r="M736" s="171">
        <v>0</v>
      </c>
      <c r="N736" s="171">
        <v>0</v>
      </c>
      <c r="O736" s="171"/>
      <c r="P736" s="210">
        <v>0</v>
      </c>
      <c r="Q736" s="173">
        <v>0</v>
      </c>
      <c r="R736" s="173">
        <v>0</v>
      </c>
      <c r="S736" s="173">
        <v>0</v>
      </c>
      <c r="T736" s="173"/>
      <c r="U736" s="218">
        <v>0</v>
      </c>
    </row>
    <row r="737" spans="1:21" x14ac:dyDescent="0.25">
      <c r="A737" s="165">
        <v>43497</v>
      </c>
      <c r="B737" s="209">
        <v>184</v>
      </c>
      <c r="C737" s="171">
        <v>163</v>
      </c>
      <c r="D737" s="171">
        <v>96</v>
      </c>
      <c r="E737" s="171"/>
      <c r="F737" s="210">
        <v>254</v>
      </c>
      <c r="G737" s="171">
        <v>184</v>
      </c>
      <c r="H737" s="171">
        <v>163</v>
      </c>
      <c r="I737" s="171">
        <v>96</v>
      </c>
      <c r="J737" s="171"/>
      <c r="K737" s="171">
        <v>254</v>
      </c>
      <c r="L737" s="209">
        <v>0</v>
      </c>
      <c r="M737" s="171">
        <v>0</v>
      </c>
      <c r="N737" s="171">
        <v>0</v>
      </c>
      <c r="O737" s="171"/>
      <c r="P737" s="210">
        <v>0</v>
      </c>
      <c r="Q737" s="173">
        <v>0</v>
      </c>
      <c r="R737" s="173">
        <v>0</v>
      </c>
      <c r="S737" s="173">
        <v>0</v>
      </c>
      <c r="T737" s="173"/>
      <c r="U737" s="218">
        <v>0</v>
      </c>
    </row>
    <row r="738" spans="1:21" x14ac:dyDescent="0.25">
      <c r="A738" s="165">
        <v>43525</v>
      </c>
      <c r="B738" s="209">
        <v>190</v>
      </c>
      <c r="C738" s="171">
        <v>206</v>
      </c>
      <c r="D738" s="171">
        <v>130</v>
      </c>
      <c r="E738" s="171"/>
      <c r="F738" s="210">
        <v>283</v>
      </c>
      <c r="G738" s="171">
        <v>190</v>
      </c>
      <c r="H738" s="171">
        <v>206</v>
      </c>
      <c r="I738" s="171">
        <v>130</v>
      </c>
      <c r="J738" s="171"/>
      <c r="K738" s="171">
        <v>283</v>
      </c>
      <c r="L738" s="209">
        <v>0</v>
      </c>
      <c r="M738" s="171">
        <v>0</v>
      </c>
      <c r="N738" s="171">
        <v>0</v>
      </c>
      <c r="O738" s="171"/>
      <c r="P738" s="210">
        <v>0</v>
      </c>
      <c r="Q738" s="173">
        <v>0</v>
      </c>
      <c r="R738" s="173">
        <v>0</v>
      </c>
      <c r="S738" s="173">
        <v>0</v>
      </c>
      <c r="T738" s="173"/>
      <c r="U738" s="218">
        <v>0</v>
      </c>
    </row>
    <row r="739" spans="1:21" x14ac:dyDescent="0.25">
      <c r="A739" s="165">
        <v>43556</v>
      </c>
      <c r="B739" s="209">
        <v>232</v>
      </c>
      <c r="C739" s="171">
        <v>188</v>
      </c>
      <c r="D739" s="171">
        <v>111</v>
      </c>
      <c r="E739" s="171"/>
      <c r="F739" s="210">
        <v>232</v>
      </c>
      <c r="G739" s="171">
        <v>232</v>
      </c>
      <c r="H739" s="171">
        <v>188</v>
      </c>
      <c r="I739" s="171">
        <v>111</v>
      </c>
      <c r="J739" s="171"/>
      <c r="K739" s="171">
        <v>232</v>
      </c>
      <c r="L739" s="209">
        <v>0</v>
      </c>
      <c r="M739" s="171">
        <v>0</v>
      </c>
      <c r="N739" s="171">
        <v>0</v>
      </c>
      <c r="O739" s="171"/>
      <c r="P739" s="210">
        <v>0</v>
      </c>
      <c r="Q739" s="173">
        <v>0</v>
      </c>
      <c r="R739" s="173">
        <v>0</v>
      </c>
      <c r="S739" s="173">
        <v>0</v>
      </c>
      <c r="T739" s="173"/>
      <c r="U739" s="218">
        <v>0</v>
      </c>
    </row>
    <row r="740" spans="1:21" x14ac:dyDescent="0.25">
      <c r="A740" s="165">
        <v>43586</v>
      </c>
      <c r="B740" s="209">
        <v>271</v>
      </c>
      <c r="C740" s="171">
        <v>185</v>
      </c>
      <c r="D740" s="171">
        <v>121</v>
      </c>
      <c r="E740" s="171"/>
      <c r="F740" s="210">
        <v>290</v>
      </c>
      <c r="G740" s="171">
        <v>271</v>
      </c>
      <c r="H740" s="171">
        <v>185</v>
      </c>
      <c r="I740" s="171">
        <v>121</v>
      </c>
      <c r="J740" s="171"/>
      <c r="K740" s="171">
        <v>290</v>
      </c>
      <c r="L740" s="209">
        <v>0</v>
      </c>
      <c r="M740" s="171">
        <v>0</v>
      </c>
      <c r="N740" s="171">
        <v>0</v>
      </c>
      <c r="O740" s="171"/>
      <c r="P740" s="210">
        <v>0</v>
      </c>
      <c r="Q740" s="173">
        <v>0</v>
      </c>
      <c r="R740" s="173">
        <v>0</v>
      </c>
      <c r="S740" s="173">
        <v>0</v>
      </c>
      <c r="T740" s="173"/>
      <c r="U740" s="218">
        <v>0</v>
      </c>
    </row>
    <row r="741" spans="1:21" x14ac:dyDescent="0.25">
      <c r="A741" s="165">
        <v>43617</v>
      </c>
      <c r="B741" s="209">
        <v>195</v>
      </c>
      <c r="C741" s="171">
        <v>171</v>
      </c>
      <c r="D741" s="171">
        <v>115</v>
      </c>
      <c r="E741" s="171"/>
      <c r="F741" s="210">
        <v>254</v>
      </c>
      <c r="G741" s="171">
        <v>195</v>
      </c>
      <c r="H741" s="171">
        <v>171</v>
      </c>
      <c r="I741" s="171">
        <v>115</v>
      </c>
      <c r="J741" s="171"/>
      <c r="K741" s="171">
        <v>254</v>
      </c>
      <c r="L741" s="209">
        <v>0</v>
      </c>
      <c r="M741" s="171">
        <v>0</v>
      </c>
      <c r="N741" s="171">
        <v>0</v>
      </c>
      <c r="O741" s="171"/>
      <c r="P741" s="210">
        <v>0</v>
      </c>
      <c r="Q741" s="173">
        <v>0</v>
      </c>
      <c r="R741" s="173">
        <v>0</v>
      </c>
      <c r="S741" s="173">
        <v>0</v>
      </c>
      <c r="T741" s="173"/>
      <c r="U741" s="218">
        <v>0</v>
      </c>
    </row>
    <row r="742" spans="1:21" x14ac:dyDescent="0.25">
      <c r="A742" s="165">
        <v>43647</v>
      </c>
      <c r="B742" s="209">
        <v>233</v>
      </c>
      <c r="C742" s="171">
        <v>211</v>
      </c>
      <c r="D742" s="171">
        <v>137</v>
      </c>
      <c r="E742" s="171"/>
      <c r="F742" s="210">
        <v>284</v>
      </c>
      <c r="G742" s="171">
        <v>233</v>
      </c>
      <c r="H742" s="171">
        <v>211</v>
      </c>
      <c r="I742" s="171">
        <v>137</v>
      </c>
      <c r="J742" s="171"/>
      <c r="K742" s="171">
        <v>284</v>
      </c>
      <c r="L742" s="209">
        <v>0</v>
      </c>
      <c r="M742" s="171">
        <v>0</v>
      </c>
      <c r="N742" s="171">
        <v>0</v>
      </c>
      <c r="O742" s="171"/>
      <c r="P742" s="210">
        <v>0</v>
      </c>
      <c r="Q742" s="173">
        <v>0</v>
      </c>
      <c r="R742" s="173">
        <v>0</v>
      </c>
      <c r="S742" s="173">
        <v>0</v>
      </c>
      <c r="T742" s="173"/>
      <c r="U742" s="218">
        <v>0</v>
      </c>
    </row>
    <row r="743" spans="1:21" x14ac:dyDescent="0.25">
      <c r="A743" s="165">
        <v>43678</v>
      </c>
      <c r="B743" s="209">
        <v>223</v>
      </c>
      <c r="C743" s="171">
        <v>202</v>
      </c>
      <c r="D743" s="171">
        <v>119</v>
      </c>
      <c r="E743" s="171"/>
      <c r="F743" s="210">
        <v>259</v>
      </c>
      <c r="G743" s="171">
        <v>223</v>
      </c>
      <c r="H743" s="171">
        <v>202</v>
      </c>
      <c r="I743" s="171">
        <v>119</v>
      </c>
      <c r="J743" s="171"/>
      <c r="K743" s="171">
        <v>259</v>
      </c>
      <c r="L743" s="209">
        <v>0</v>
      </c>
      <c r="M743" s="171">
        <v>0</v>
      </c>
      <c r="N743" s="171">
        <v>0</v>
      </c>
      <c r="O743" s="171"/>
      <c r="P743" s="210">
        <v>0</v>
      </c>
      <c r="Q743" s="173">
        <v>0</v>
      </c>
      <c r="R743" s="173">
        <v>0</v>
      </c>
      <c r="S743" s="173">
        <v>0</v>
      </c>
      <c r="T743" s="173"/>
      <c r="U743" s="218">
        <v>0</v>
      </c>
    </row>
    <row r="744" spans="1:21" x14ac:dyDescent="0.25">
      <c r="A744" s="165">
        <v>43709</v>
      </c>
      <c r="B744" s="209">
        <v>183</v>
      </c>
      <c r="C744" s="171">
        <v>184</v>
      </c>
      <c r="D744" s="171">
        <v>111</v>
      </c>
      <c r="E744" s="171"/>
      <c r="F744" s="210">
        <v>243</v>
      </c>
      <c r="G744" s="171">
        <v>183</v>
      </c>
      <c r="H744" s="171">
        <v>184</v>
      </c>
      <c r="I744" s="171">
        <v>111</v>
      </c>
      <c r="J744" s="171"/>
      <c r="K744" s="171">
        <v>243</v>
      </c>
      <c r="L744" s="209">
        <v>0</v>
      </c>
      <c r="M744" s="171">
        <v>0</v>
      </c>
      <c r="N744" s="171">
        <v>0</v>
      </c>
      <c r="O744" s="171"/>
      <c r="P744" s="210">
        <v>0</v>
      </c>
      <c r="Q744" s="173">
        <v>0</v>
      </c>
      <c r="R744" s="173">
        <v>0</v>
      </c>
      <c r="S744" s="173">
        <v>0</v>
      </c>
      <c r="T744" s="173"/>
      <c r="U744" s="218">
        <v>0</v>
      </c>
    </row>
    <row r="745" spans="1:21" x14ac:dyDescent="0.25">
      <c r="A745" s="165">
        <v>43739</v>
      </c>
      <c r="B745" s="209">
        <v>221</v>
      </c>
      <c r="C745" s="171">
        <v>210</v>
      </c>
      <c r="D745" s="171">
        <v>130</v>
      </c>
      <c r="E745" s="171"/>
      <c r="F745" s="210">
        <v>303</v>
      </c>
      <c r="G745" s="171">
        <v>221</v>
      </c>
      <c r="H745" s="171">
        <v>210</v>
      </c>
      <c r="I745" s="171">
        <v>130</v>
      </c>
      <c r="J745" s="171"/>
      <c r="K745" s="171">
        <v>303</v>
      </c>
      <c r="L745" s="209">
        <v>0</v>
      </c>
      <c r="M745" s="171">
        <v>0</v>
      </c>
      <c r="N745" s="171">
        <v>0</v>
      </c>
      <c r="O745" s="171"/>
      <c r="P745" s="210">
        <v>0</v>
      </c>
      <c r="Q745" s="173">
        <v>0</v>
      </c>
      <c r="R745" s="173">
        <v>0</v>
      </c>
      <c r="S745" s="173">
        <v>0</v>
      </c>
      <c r="T745" s="173"/>
      <c r="U745" s="218">
        <v>0</v>
      </c>
    </row>
    <row r="746" spans="1:21" x14ac:dyDescent="0.25">
      <c r="A746" s="165">
        <v>43770</v>
      </c>
      <c r="B746" s="209">
        <v>191</v>
      </c>
      <c r="C746" s="171">
        <v>222</v>
      </c>
      <c r="D746" s="171">
        <v>102</v>
      </c>
      <c r="E746" s="171"/>
      <c r="F746" s="210">
        <v>266</v>
      </c>
      <c r="G746" s="171">
        <v>191</v>
      </c>
      <c r="H746" s="171">
        <v>222</v>
      </c>
      <c r="I746" s="171">
        <v>102</v>
      </c>
      <c r="J746" s="171"/>
      <c r="K746" s="171">
        <v>266</v>
      </c>
      <c r="L746" s="209">
        <v>0</v>
      </c>
      <c r="M746" s="171">
        <v>0</v>
      </c>
      <c r="N746" s="171">
        <v>0</v>
      </c>
      <c r="O746" s="171"/>
      <c r="P746" s="210">
        <v>0</v>
      </c>
      <c r="Q746" s="173">
        <v>0</v>
      </c>
      <c r="R746" s="173">
        <v>0</v>
      </c>
      <c r="S746" s="173">
        <v>0</v>
      </c>
      <c r="T746" s="173"/>
      <c r="U746" s="218">
        <v>0</v>
      </c>
    </row>
    <row r="747" spans="1:21" x14ac:dyDescent="0.25">
      <c r="A747" s="165">
        <v>43800</v>
      </c>
      <c r="B747" s="209">
        <v>199</v>
      </c>
      <c r="C747" s="171">
        <v>196</v>
      </c>
      <c r="D747" s="171">
        <v>94</v>
      </c>
      <c r="E747" s="171"/>
      <c r="F747" s="210">
        <v>270</v>
      </c>
      <c r="G747" s="171">
        <v>199</v>
      </c>
      <c r="H747" s="171">
        <v>196</v>
      </c>
      <c r="I747" s="171">
        <v>94</v>
      </c>
      <c r="J747" s="171"/>
      <c r="K747" s="171">
        <v>270</v>
      </c>
      <c r="L747" s="209">
        <v>0</v>
      </c>
      <c r="M747" s="171">
        <v>0</v>
      </c>
      <c r="N747" s="171">
        <v>0</v>
      </c>
      <c r="O747" s="171"/>
      <c r="P747" s="210">
        <v>0</v>
      </c>
      <c r="Q747" s="173">
        <v>0</v>
      </c>
      <c r="R747" s="173">
        <v>0</v>
      </c>
      <c r="S747" s="173">
        <v>0</v>
      </c>
      <c r="T747" s="173"/>
      <c r="U747" s="218">
        <v>0</v>
      </c>
    </row>
    <row r="748" spans="1:21" x14ac:dyDescent="0.25">
      <c r="A748" s="165">
        <v>43831</v>
      </c>
      <c r="B748" s="209">
        <v>222</v>
      </c>
      <c r="C748" s="171">
        <v>188</v>
      </c>
      <c r="D748" s="171">
        <v>112</v>
      </c>
      <c r="E748" s="171"/>
      <c r="F748" s="210">
        <v>244</v>
      </c>
      <c r="G748" s="171">
        <v>204</v>
      </c>
      <c r="H748" s="171">
        <v>198</v>
      </c>
      <c r="I748" s="171">
        <v>118</v>
      </c>
      <c r="J748" s="171"/>
      <c r="K748" s="171">
        <v>273</v>
      </c>
      <c r="L748" s="209">
        <v>18</v>
      </c>
      <c r="M748" s="171">
        <v>-10</v>
      </c>
      <c r="N748" s="171">
        <v>-6</v>
      </c>
      <c r="O748" s="171"/>
      <c r="P748" s="210">
        <v>-29</v>
      </c>
      <c r="Q748" s="173">
        <v>8.8235294117647106E-2</v>
      </c>
      <c r="R748" s="173">
        <v>-5.0505050505050497E-2</v>
      </c>
      <c r="S748" s="173">
        <v>-5.0847457627118599E-2</v>
      </c>
      <c r="T748" s="173"/>
      <c r="U748" s="218">
        <v>-0.106227106227106</v>
      </c>
    </row>
    <row r="749" spans="1:21" x14ac:dyDescent="0.25">
      <c r="A749" s="165">
        <v>43862</v>
      </c>
      <c r="B749" s="209">
        <v>203</v>
      </c>
      <c r="C749" s="171">
        <v>183</v>
      </c>
      <c r="D749" s="171">
        <v>122</v>
      </c>
      <c r="E749" s="171"/>
      <c r="F749" s="210">
        <v>237</v>
      </c>
      <c r="G749" s="171">
        <v>184</v>
      </c>
      <c r="H749" s="171">
        <v>163</v>
      </c>
      <c r="I749" s="171">
        <v>96</v>
      </c>
      <c r="J749" s="171"/>
      <c r="K749" s="171">
        <v>254</v>
      </c>
      <c r="L749" s="209">
        <v>19</v>
      </c>
      <c r="M749" s="171">
        <v>20</v>
      </c>
      <c r="N749" s="171">
        <v>26</v>
      </c>
      <c r="O749" s="171"/>
      <c r="P749" s="210">
        <v>-17</v>
      </c>
      <c r="Q749" s="173">
        <v>0.103260869565217</v>
      </c>
      <c r="R749" s="173">
        <v>0.122699386503067</v>
      </c>
      <c r="S749" s="173">
        <v>0.27083333333333298</v>
      </c>
      <c r="T749" s="173"/>
      <c r="U749" s="218">
        <v>-6.6929133858267695E-2</v>
      </c>
    </row>
    <row r="750" spans="1:21" x14ac:dyDescent="0.25">
      <c r="A750" s="165">
        <v>43891</v>
      </c>
      <c r="B750" s="209">
        <v>196</v>
      </c>
      <c r="C750" s="171">
        <v>210</v>
      </c>
      <c r="D750" s="171">
        <v>119</v>
      </c>
      <c r="E750" s="171"/>
      <c r="F750" s="210">
        <v>253</v>
      </c>
      <c r="G750" s="171">
        <v>199.04761904761901</v>
      </c>
      <c r="H750" s="171">
        <v>215.80952380952399</v>
      </c>
      <c r="I750" s="171">
        <v>136.19047619047601</v>
      </c>
      <c r="J750" s="171"/>
      <c r="K750" s="171">
        <v>296.47619047619003</v>
      </c>
      <c r="L750" s="209">
        <v>-3.0476190476190701</v>
      </c>
      <c r="M750" s="171">
        <v>-5.80952380952382</v>
      </c>
      <c r="N750" s="171">
        <v>-17.1904761904762</v>
      </c>
      <c r="O750" s="171"/>
      <c r="P750" s="210">
        <v>-43.476190476190503</v>
      </c>
      <c r="Q750" s="173">
        <v>-1.53110047846891E-2</v>
      </c>
      <c r="R750" s="173">
        <v>-2.6919682259488199E-2</v>
      </c>
      <c r="S750" s="173">
        <v>-0.12622377622377601</v>
      </c>
      <c r="T750" s="173"/>
      <c r="U750" s="218">
        <v>-0.146643109540636</v>
      </c>
    </row>
    <row r="751" spans="1:21" x14ac:dyDescent="0.25">
      <c r="A751" s="165">
        <v>43922</v>
      </c>
      <c r="B751" s="209">
        <v>168</v>
      </c>
      <c r="C751" s="171">
        <v>148</v>
      </c>
      <c r="D751" s="171">
        <v>90</v>
      </c>
      <c r="E751" s="171"/>
      <c r="F751" s="210">
        <v>268</v>
      </c>
      <c r="G751" s="171">
        <v>232</v>
      </c>
      <c r="H751" s="171">
        <v>188</v>
      </c>
      <c r="I751" s="171">
        <v>111</v>
      </c>
      <c r="J751" s="171"/>
      <c r="K751" s="171">
        <v>232</v>
      </c>
      <c r="L751" s="209">
        <v>-64</v>
      </c>
      <c r="M751" s="171">
        <v>-40</v>
      </c>
      <c r="N751" s="171">
        <v>-21</v>
      </c>
      <c r="O751" s="171"/>
      <c r="P751" s="210">
        <v>36</v>
      </c>
      <c r="Q751" s="173">
        <v>-0.27586206896551702</v>
      </c>
      <c r="R751" s="173">
        <v>-0.21276595744680901</v>
      </c>
      <c r="S751" s="173">
        <v>-0.18918918918918901</v>
      </c>
      <c r="T751" s="173"/>
      <c r="U751" s="218">
        <v>0.15517241379310301</v>
      </c>
    </row>
    <row r="752" spans="1:21" x14ac:dyDescent="0.25">
      <c r="A752" s="165">
        <v>43952</v>
      </c>
      <c r="B752" s="209">
        <v>217</v>
      </c>
      <c r="C752" s="171">
        <v>123</v>
      </c>
      <c r="D752" s="171">
        <v>83</v>
      </c>
      <c r="E752" s="171"/>
      <c r="F752" s="210">
        <v>197</v>
      </c>
      <c r="G752" s="171">
        <v>245.19047619047601</v>
      </c>
      <c r="H752" s="171">
        <v>167.38095238095201</v>
      </c>
      <c r="I752" s="171">
        <v>109.47619047619</v>
      </c>
      <c r="J752" s="171"/>
      <c r="K752" s="171">
        <v>262.38095238095201</v>
      </c>
      <c r="L752" s="209">
        <v>-28.1904761904762</v>
      </c>
      <c r="M752" s="171">
        <v>-44.380952380952401</v>
      </c>
      <c r="N752" s="171">
        <v>-26.476190476190499</v>
      </c>
      <c r="O752" s="171"/>
      <c r="P752" s="210">
        <v>-65.380952380952394</v>
      </c>
      <c r="Q752" s="173">
        <v>-0.114973781316761</v>
      </c>
      <c r="R752" s="173">
        <v>-0.26514935988620197</v>
      </c>
      <c r="S752" s="173">
        <v>-0.24184428012179199</v>
      </c>
      <c r="T752" s="173"/>
      <c r="U752" s="218">
        <v>-0.24918330308530001</v>
      </c>
    </row>
    <row r="753" spans="1:21" x14ac:dyDescent="0.25">
      <c r="A753" s="165">
        <v>43983</v>
      </c>
      <c r="B753" s="209">
        <v>243</v>
      </c>
      <c r="C753" s="171">
        <v>131</v>
      </c>
      <c r="D753" s="171">
        <v>112</v>
      </c>
      <c r="E753" s="171"/>
      <c r="F753" s="210">
        <v>255</v>
      </c>
      <c r="G753" s="171">
        <v>214.5</v>
      </c>
      <c r="H753" s="171">
        <v>188.1</v>
      </c>
      <c r="I753" s="171">
        <v>126.5</v>
      </c>
      <c r="J753" s="171"/>
      <c r="K753" s="171">
        <v>279.39999999999998</v>
      </c>
      <c r="L753" s="209">
        <v>28.5</v>
      </c>
      <c r="M753" s="171">
        <v>-57.1</v>
      </c>
      <c r="N753" s="171">
        <v>-14.5</v>
      </c>
      <c r="O753" s="171"/>
      <c r="P753" s="210">
        <v>-24.4</v>
      </c>
      <c r="Q753" s="173">
        <v>0.132867132867133</v>
      </c>
      <c r="R753" s="173">
        <v>-0.30356193514088298</v>
      </c>
      <c r="S753" s="173">
        <v>-0.114624505928854</v>
      </c>
      <c r="T753" s="173"/>
      <c r="U753" s="218">
        <v>-8.7329992841803997E-2</v>
      </c>
    </row>
    <row r="754" spans="1:21" x14ac:dyDescent="0.25">
      <c r="A754" s="165">
        <v>44013</v>
      </c>
      <c r="B754" s="209">
        <v>251</v>
      </c>
      <c r="C754" s="171">
        <v>140</v>
      </c>
      <c r="D754" s="171">
        <v>119</v>
      </c>
      <c r="E754" s="171"/>
      <c r="F754" s="210">
        <v>222</v>
      </c>
      <c r="G754" s="171">
        <v>233</v>
      </c>
      <c r="H754" s="171">
        <v>211</v>
      </c>
      <c r="I754" s="171">
        <v>137</v>
      </c>
      <c r="J754" s="171"/>
      <c r="K754" s="171">
        <v>284</v>
      </c>
      <c r="L754" s="209">
        <v>18</v>
      </c>
      <c r="M754" s="171">
        <v>-71</v>
      </c>
      <c r="N754" s="171">
        <v>-18</v>
      </c>
      <c r="O754" s="171"/>
      <c r="P754" s="210">
        <v>-62</v>
      </c>
      <c r="Q754" s="173">
        <v>7.7253218884120206E-2</v>
      </c>
      <c r="R754" s="173">
        <v>-0.33649289099526097</v>
      </c>
      <c r="S754" s="173">
        <v>-0.13138686131386901</v>
      </c>
      <c r="T754" s="173"/>
      <c r="U754" s="218">
        <v>-0.21830985915493001</v>
      </c>
    </row>
    <row r="755" spans="1:21" x14ac:dyDescent="0.25">
      <c r="A755" s="165">
        <v>44044</v>
      </c>
      <c r="B755" s="209">
        <v>224</v>
      </c>
      <c r="C755" s="171">
        <v>147</v>
      </c>
      <c r="D755" s="171">
        <v>107</v>
      </c>
      <c r="E755" s="171"/>
      <c r="F755" s="210">
        <v>212</v>
      </c>
      <c r="G755" s="171">
        <v>212.38095238095201</v>
      </c>
      <c r="H755" s="171">
        <v>192.38095238095201</v>
      </c>
      <c r="I755" s="171">
        <v>113.333333333333</v>
      </c>
      <c r="J755" s="171"/>
      <c r="K755" s="171">
        <v>246.666666666667</v>
      </c>
      <c r="L755" s="209">
        <v>11.619047619047601</v>
      </c>
      <c r="M755" s="171">
        <v>-45.380952380952401</v>
      </c>
      <c r="N755" s="171">
        <v>-6.3333333333333304</v>
      </c>
      <c r="O755" s="171"/>
      <c r="P755" s="210">
        <v>-34.6666666666667</v>
      </c>
      <c r="Q755" s="173">
        <v>5.4708520179372201E-2</v>
      </c>
      <c r="R755" s="173">
        <v>-0.23589108910891099</v>
      </c>
      <c r="S755" s="173">
        <v>-5.5882352941176397E-2</v>
      </c>
      <c r="T755" s="173"/>
      <c r="U755" s="218">
        <v>-0.14054054054054099</v>
      </c>
    </row>
    <row r="756" spans="1:21" x14ac:dyDescent="0.25">
      <c r="A756" s="165">
        <v>44075</v>
      </c>
      <c r="B756" s="209">
        <v>220</v>
      </c>
      <c r="C756" s="171">
        <v>157</v>
      </c>
      <c r="D756" s="171">
        <v>122</v>
      </c>
      <c r="E756" s="171"/>
      <c r="F756" s="210">
        <v>267</v>
      </c>
      <c r="G756" s="171">
        <v>191.71428571428601</v>
      </c>
      <c r="H756" s="171">
        <v>192.76190476190499</v>
      </c>
      <c r="I756" s="171">
        <v>116.28571428571399</v>
      </c>
      <c r="J756" s="171"/>
      <c r="K756" s="171">
        <v>254.57142857142901</v>
      </c>
      <c r="L756" s="209">
        <v>28.285714285714299</v>
      </c>
      <c r="M756" s="171">
        <v>-35.761904761904802</v>
      </c>
      <c r="N756" s="171">
        <v>5.71428571428571</v>
      </c>
      <c r="O756" s="171"/>
      <c r="P756" s="210">
        <v>12.4285714285714</v>
      </c>
      <c r="Q756" s="173">
        <v>0.14754098360655701</v>
      </c>
      <c r="R756" s="173">
        <v>-0.18552371541502</v>
      </c>
      <c r="S756" s="173">
        <v>4.9140049140049102E-2</v>
      </c>
      <c r="T756" s="173"/>
      <c r="U756" s="218">
        <v>4.8821548821548801E-2</v>
      </c>
    </row>
    <row r="757" spans="1:21" x14ac:dyDescent="0.25">
      <c r="A757" s="165">
        <v>44105</v>
      </c>
      <c r="B757" s="209">
        <v>219</v>
      </c>
      <c r="C757" s="171">
        <v>157</v>
      </c>
      <c r="D757" s="171">
        <v>109</v>
      </c>
      <c r="E757" s="171"/>
      <c r="F757" s="210">
        <v>289</v>
      </c>
      <c r="G757" s="171">
        <v>211.39130434782601</v>
      </c>
      <c r="H757" s="171">
        <v>200.869565217391</v>
      </c>
      <c r="I757" s="171">
        <v>124.347826086957</v>
      </c>
      <c r="J757" s="171"/>
      <c r="K757" s="171">
        <v>289.82608695652198</v>
      </c>
      <c r="L757" s="209">
        <v>7.6086956521739104</v>
      </c>
      <c r="M757" s="171">
        <v>-43.869565217391298</v>
      </c>
      <c r="N757" s="171">
        <v>-15.3478260869565</v>
      </c>
      <c r="O757" s="171"/>
      <c r="P757" s="210">
        <v>-0.82608695652174902</v>
      </c>
      <c r="Q757" s="173">
        <v>3.5993418346359503E-2</v>
      </c>
      <c r="R757" s="173">
        <v>-0.21839826839826801</v>
      </c>
      <c r="S757" s="173">
        <v>-0.123426573426573</v>
      </c>
      <c r="T757" s="173"/>
      <c r="U757" s="218">
        <v>-2.8502850285028799E-3</v>
      </c>
    </row>
    <row r="758" spans="1:21" x14ac:dyDescent="0.25">
      <c r="A758" s="165">
        <v>44136</v>
      </c>
      <c r="B758" s="209">
        <v>199</v>
      </c>
      <c r="C758" s="171">
        <v>162</v>
      </c>
      <c r="D758" s="171">
        <v>114</v>
      </c>
      <c r="E758" s="171"/>
      <c r="F758" s="210">
        <v>239</v>
      </c>
      <c r="G758" s="171">
        <v>191</v>
      </c>
      <c r="H758" s="171">
        <v>222</v>
      </c>
      <c r="I758" s="171">
        <v>102</v>
      </c>
      <c r="J758" s="171"/>
      <c r="K758" s="171">
        <v>266</v>
      </c>
      <c r="L758" s="209">
        <v>8</v>
      </c>
      <c r="M758" s="171">
        <v>-60</v>
      </c>
      <c r="N758" s="171">
        <v>12</v>
      </c>
      <c r="O758" s="171"/>
      <c r="P758" s="210">
        <v>-27</v>
      </c>
      <c r="Q758" s="173">
        <v>4.1884816753926697E-2</v>
      </c>
      <c r="R758" s="173">
        <v>-0.27027027027027001</v>
      </c>
      <c r="S758" s="173">
        <v>0.11764705882352899</v>
      </c>
      <c r="T758" s="173"/>
      <c r="U758" s="218">
        <v>-0.101503759398496</v>
      </c>
    </row>
    <row r="759" spans="1:21" x14ac:dyDescent="0.25">
      <c r="A759" s="165">
        <v>44166</v>
      </c>
      <c r="B759" s="209">
        <v>197</v>
      </c>
      <c r="C759" s="171">
        <v>186</v>
      </c>
      <c r="D759" s="171">
        <v>106</v>
      </c>
      <c r="E759" s="171"/>
      <c r="F759" s="210">
        <v>310</v>
      </c>
      <c r="G759" s="171">
        <v>208.95</v>
      </c>
      <c r="H759" s="171">
        <v>205.8</v>
      </c>
      <c r="I759" s="171">
        <v>98.7</v>
      </c>
      <c r="J759" s="171"/>
      <c r="K759" s="171">
        <v>283.5</v>
      </c>
      <c r="L759" s="209">
        <v>-11.95</v>
      </c>
      <c r="M759" s="171">
        <v>-19.8</v>
      </c>
      <c r="N759" s="171">
        <v>7.3</v>
      </c>
      <c r="O759" s="171"/>
      <c r="P759" s="210">
        <v>26.5</v>
      </c>
      <c r="Q759" s="173">
        <v>-5.7190715482172798E-2</v>
      </c>
      <c r="R759" s="173">
        <v>-9.6209912536443204E-2</v>
      </c>
      <c r="S759" s="173">
        <v>7.3961499493414407E-2</v>
      </c>
      <c r="T759" s="173"/>
      <c r="U759" s="218">
        <v>9.3474426807760094E-2</v>
      </c>
    </row>
    <row r="760" spans="1:21" x14ac:dyDescent="0.25">
      <c r="A760" s="165">
        <v>44197</v>
      </c>
      <c r="B760" s="209">
        <v>169</v>
      </c>
      <c r="C760" s="171">
        <v>132</v>
      </c>
      <c r="D760" s="171">
        <v>114</v>
      </c>
      <c r="E760" s="171"/>
      <c r="F760" s="210">
        <v>265</v>
      </c>
      <c r="G760" s="171">
        <v>185.45454545454501</v>
      </c>
      <c r="H760" s="171">
        <v>180</v>
      </c>
      <c r="I760" s="171">
        <v>107.272727272727</v>
      </c>
      <c r="J760" s="171"/>
      <c r="K760" s="171">
        <v>248.18181818181799</v>
      </c>
      <c r="L760" s="209">
        <v>-16.4545454545454</v>
      </c>
      <c r="M760" s="171">
        <v>-48</v>
      </c>
      <c r="N760" s="171">
        <v>6.7272727272727302</v>
      </c>
      <c r="O760" s="171"/>
      <c r="P760" s="210">
        <v>16.818181818181799</v>
      </c>
      <c r="Q760" s="173">
        <v>-8.8725490196078394E-2</v>
      </c>
      <c r="R760" s="173">
        <v>-0.266666666666667</v>
      </c>
      <c r="S760" s="173">
        <v>6.2711864406779699E-2</v>
      </c>
      <c r="T760" s="173"/>
      <c r="U760" s="218">
        <v>6.7765567765567705E-2</v>
      </c>
    </row>
    <row r="761" spans="1:21" x14ac:dyDescent="0.25">
      <c r="A761" s="165">
        <v>44228</v>
      </c>
      <c r="B761" s="209">
        <v>193</v>
      </c>
      <c r="C761" s="171">
        <v>137</v>
      </c>
      <c r="D761" s="171">
        <v>124</v>
      </c>
      <c r="E761" s="171"/>
      <c r="F761" s="210">
        <v>236</v>
      </c>
      <c r="G761" s="171">
        <v>184</v>
      </c>
      <c r="H761" s="171">
        <v>163</v>
      </c>
      <c r="I761" s="171">
        <v>96</v>
      </c>
      <c r="J761" s="171"/>
      <c r="K761" s="171">
        <v>254</v>
      </c>
      <c r="L761" s="209">
        <v>9</v>
      </c>
      <c r="M761" s="171">
        <v>-26</v>
      </c>
      <c r="N761" s="171">
        <v>28</v>
      </c>
      <c r="O761" s="171"/>
      <c r="P761" s="210">
        <v>-18</v>
      </c>
      <c r="Q761" s="173">
        <v>4.8913043478260899E-2</v>
      </c>
      <c r="R761" s="173">
        <v>-0.159509202453988</v>
      </c>
      <c r="S761" s="173">
        <v>0.29166666666666702</v>
      </c>
      <c r="T761" s="173"/>
      <c r="U761" s="218">
        <v>-7.0866141732283505E-2</v>
      </c>
    </row>
    <row r="762" spans="1:21" x14ac:dyDescent="0.25">
      <c r="A762" s="165">
        <v>44256</v>
      </c>
      <c r="B762" s="209">
        <v>221</v>
      </c>
      <c r="C762" s="171">
        <v>186</v>
      </c>
      <c r="D762" s="171">
        <v>134</v>
      </c>
      <c r="E762" s="171"/>
      <c r="F762" s="210">
        <v>321</v>
      </c>
      <c r="G762" s="171">
        <v>208.09523809523799</v>
      </c>
      <c r="H762" s="171">
        <v>225.61904761904799</v>
      </c>
      <c r="I762" s="171">
        <v>142.38095238095201</v>
      </c>
      <c r="J762" s="171"/>
      <c r="K762" s="171">
        <v>309.95238095238102</v>
      </c>
      <c r="L762" s="209">
        <v>12.9047619047619</v>
      </c>
      <c r="M762" s="171">
        <v>-39.619047619047599</v>
      </c>
      <c r="N762" s="171">
        <v>-8.3809523809524098</v>
      </c>
      <c r="O762" s="171"/>
      <c r="P762" s="210">
        <v>11.047619047618999</v>
      </c>
      <c r="Q762" s="173">
        <v>6.2013729977116697E-2</v>
      </c>
      <c r="R762" s="173">
        <v>-0.17560151962853501</v>
      </c>
      <c r="S762" s="173">
        <v>-5.8862876254180803E-2</v>
      </c>
      <c r="T762" s="173"/>
      <c r="U762" s="218">
        <v>3.5642955907205398E-2</v>
      </c>
    </row>
    <row r="763" spans="1:21" x14ac:dyDescent="0.25">
      <c r="A763" s="3" t="s">
        <v>156</v>
      </c>
      <c r="B763" s="209"/>
      <c r="C763" s="171"/>
      <c r="D763" s="171"/>
      <c r="E763" s="171"/>
      <c r="F763" s="210"/>
      <c r="G763" s="171"/>
      <c r="H763" s="171"/>
      <c r="I763" s="171"/>
      <c r="J763" s="171"/>
      <c r="K763" s="171"/>
      <c r="L763" s="209"/>
      <c r="M763" s="171"/>
      <c r="N763" s="171"/>
      <c r="O763" s="171"/>
      <c r="P763" s="210"/>
      <c r="Q763" s="173"/>
      <c r="R763" s="173"/>
      <c r="S763" s="173"/>
      <c r="T763" s="173"/>
      <c r="U763" s="218"/>
    </row>
    <row r="764" spans="1:21" x14ac:dyDescent="0.25">
      <c r="A764" s="165">
        <v>43466</v>
      </c>
      <c r="B764" s="209">
        <v>159</v>
      </c>
      <c r="C764" s="171">
        <v>118</v>
      </c>
      <c r="D764" s="171">
        <v>119</v>
      </c>
      <c r="E764" s="171"/>
      <c r="F764" s="210">
        <v>379</v>
      </c>
      <c r="G764" s="171">
        <v>159</v>
      </c>
      <c r="H764" s="171">
        <v>118</v>
      </c>
      <c r="I764" s="171">
        <v>119</v>
      </c>
      <c r="J764" s="171"/>
      <c r="K764" s="171">
        <v>379</v>
      </c>
      <c r="L764" s="209">
        <v>0</v>
      </c>
      <c r="M764" s="171">
        <v>0</v>
      </c>
      <c r="N764" s="171">
        <v>0</v>
      </c>
      <c r="O764" s="171"/>
      <c r="P764" s="210">
        <v>0</v>
      </c>
      <c r="Q764" s="173">
        <v>0</v>
      </c>
      <c r="R764" s="173">
        <v>0</v>
      </c>
      <c r="S764" s="173">
        <v>0</v>
      </c>
      <c r="T764" s="173"/>
      <c r="U764" s="218">
        <v>0</v>
      </c>
    </row>
    <row r="765" spans="1:21" x14ac:dyDescent="0.25">
      <c r="A765" s="165">
        <v>43497</v>
      </c>
      <c r="B765" s="209">
        <v>103</v>
      </c>
      <c r="C765" s="171">
        <v>108</v>
      </c>
      <c r="D765" s="171">
        <v>87</v>
      </c>
      <c r="E765" s="171"/>
      <c r="F765" s="210">
        <v>295</v>
      </c>
      <c r="G765" s="171">
        <v>103</v>
      </c>
      <c r="H765" s="171">
        <v>108</v>
      </c>
      <c r="I765" s="171">
        <v>87</v>
      </c>
      <c r="J765" s="171"/>
      <c r="K765" s="171">
        <v>295</v>
      </c>
      <c r="L765" s="209">
        <v>0</v>
      </c>
      <c r="M765" s="171">
        <v>0</v>
      </c>
      <c r="N765" s="171">
        <v>0</v>
      </c>
      <c r="O765" s="171"/>
      <c r="P765" s="210">
        <v>0</v>
      </c>
      <c r="Q765" s="173">
        <v>0</v>
      </c>
      <c r="R765" s="173">
        <v>0</v>
      </c>
      <c r="S765" s="173">
        <v>0</v>
      </c>
      <c r="T765" s="173"/>
      <c r="U765" s="218">
        <v>0</v>
      </c>
    </row>
    <row r="766" spans="1:21" x14ac:dyDescent="0.25">
      <c r="A766" s="165">
        <v>43525</v>
      </c>
      <c r="B766" s="209">
        <v>154</v>
      </c>
      <c r="C766" s="171">
        <v>142</v>
      </c>
      <c r="D766" s="171">
        <v>127</v>
      </c>
      <c r="E766" s="171"/>
      <c r="F766" s="210">
        <v>309</v>
      </c>
      <c r="G766" s="171">
        <v>154</v>
      </c>
      <c r="H766" s="171">
        <v>142</v>
      </c>
      <c r="I766" s="171">
        <v>127</v>
      </c>
      <c r="J766" s="171"/>
      <c r="K766" s="171">
        <v>309</v>
      </c>
      <c r="L766" s="209">
        <v>0</v>
      </c>
      <c r="M766" s="171">
        <v>0</v>
      </c>
      <c r="N766" s="171">
        <v>0</v>
      </c>
      <c r="O766" s="171"/>
      <c r="P766" s="210">
        <v>0</v>
      </c>
      <c r="Q766" s="173">
        <v>0</v>
      </c>
      <c r="R766" s="173">
        <v>0</v>
      </c>
      <c r="S766" s="173">
        <v>0</v>
      </c>
      <c r="T766" s="173"/>
      <c r="U766" s="218">
        <v>0</v>
      </c>
    </row>
    <row r="767" spans="1:21" x14ac:dyDescent="0.25">
      <c r="A767" s="165">
        <v>43556</v>
      </c>
      <c r="B767" s="209">
        <v>135</v>
      </c>
      <c r="C767" s="171">
        <v>127</v>
      </c>
      <c r="D767" s="171">
        <v>108</v>
      </c>
      <c r="E767" s="171"/>
      <c r="F767" s="210">
        <v>337</v>
      </c>
      <c r="G767" s="171">
        <v>135</v>
      </c>
      <c r="H767" s="171">
        <v>127</v>
      </c>
      <c r="I767" s="171">
        <v>108</v>
      </c>
      <c r="J767" s="171"/>
      <c r="K767" s="171">
        <v>337</v>
      </c>
      <c r="L767" s="209">
        <v>0</v>
      </c>
      <c r="M767" s="171">
        <v>0</v>
      </c>
      <c r="N767" s="171">
        <v>0</v>
      </c>
      <c r="O767" s="171"/>
      <c r="P767" s="210">
        <v>0</v>
      </c>
      <c r="Q767" s="173">
        <v>0</v>
      </c>
      <c r="R767" s="173">
        <v>0</v>
      </c>
      <c r="S767" s="173">
        <v>0</v>
      </c>
      <c r="T767" s="173"/>
      <c r="U767" s="218">
        <v>0</v>
      </c>
    </row>
    <row r="768" spans="1:21" x14ac:dyDescent="0.25">
      <c r="A768" s="165">
        <v>43586</v>
      </c>
      <c r="B768" s="209">
        <v>161</v>
      </c>
      <c r="C768" s="171">
        <v>125</v>
      </c>
      <c r="D768" s="171">
        <v>121</v>
      </c>
      <c r="E768" s="171"/>
      <c r="F768" s="210">
        <v>313</v>
      </c>
      <c r="G768" s="171">
        <v>161</v>
      </c>
      <c r="H768" s="171">
        <v>125</v>
      </c>
      <c r="I768" s="171">
        <v>121</v>
      </c>
      <c r="J768" s="171"/>
      <c r="K768" s="171">
        <v>313</v>
      </c>
      <c r="L768" s="209">
        <v>0</v>
      </c>
      <c r="M768" s="171">
        <v>0</v>
      </c>
      <c r="N768" s="171">
        <v>0</v>
      </c>
      <c r="O768" s="171"/>
      <c r="P768" s="210">
        <v>0</v>
      </c>
      <c r="Q768" s="173">
        <v>0</v>
      </c>
      <c r="R768" s="173">
        <v>0</v>
      </c>
      <c r="S768" s="173">
        <v>0</v>
      </c>
      <c r="T768" s="173"/>
      <c r="U768" s="218">
        <v>0</v>
      </c>
    </row>
    <row r="769" spans="1:21" x14ac:dyDescent="0.25">
      <c r="A769" s="165">
        <v>43617</v>
      </c>
      <c r="B769" s="209">
        <v>122</v>
      </c>
      <c r="C769" s="171">
        <v>101</v>
      </c>
      <c r="D769" s="171">
        <v>101</v>
      </c>
      <c r="E769" s="171"/>
      <c r="F769" s="210">
        <v>336</v>
      </c>
      <c r="G769" s="171">
        <v>122</v>
      </c>
      <c r="H769" s="171">
        <v>101</v>
      </c>
      <c r="I769" s="171">
        <v>101</v>
      </c>
      <c r="J769" s="171"/>
      <c r="K769" s="171">
        <v>336</v>
      </c>
      <c r="L769" s="209">
        <v>0</v>
      </c>
      <c r="M769" s="171">
        <v>0</v>
      </c>
      <c r="N769" s="171">
        <v>0</v>
      </c>
      <c r="O769" s="171"/>
      <c r="P769" s="210">
        <v>0</v>
      </c>
      <c r="Q769" s="173">
        <v>0</v>
      </c>
      <c r="R769" s="173">
        <v>0</v>
      </c>
      <c r="S769" s="173">
        <v>0</v>
      </c>
      <c r="T769" s="173"/>
      <c r="U769" s="218">
        <v>0</v>
      </c>
    </row>
    <row r="770" spans="1:21" x14ac:dyDescent="0.25">
      <c r="A770" s="165">
        <v>43647</v>
      </c>
      <c r="B770" s="209">
        <v>128</v>
      </c>
      <c r="C770" s="171">
        <v>134</v>
      </c>
      <c r="D770" s="171">
        <v>128</v>
      </c>
      <c r="E770" s="171"/>
      <c r="F770" s="210">
        <v>340</v>
      </c>
      <c r="G770" s="171">
        <v>128</v>
      </c>
      <c r="H770" s="171">
        <v>134</v>
      </c>
      <c r="I770" s="171">
        <v>128</v>
      </c>
      <c r="J770" s="171"/>
      <c r="K770" s="171">
        <v>340</v>
      </c>
      <c r="L770" s="209">
        <v>0</v>
      </c>
      <c r="M770" s="171">
        <v>0</v>
      </c>
      <c r="N770" s="171">
        <v>0</v>
      </c>
      <c r="O770" s="171"/>
      <c r="P770" s="210">
        <v>0</v>
      </c>
      <c r="Q770" s="173">
        <v>0</v>
      </c>
      <c r="R770" s="173">
        <v>0</v>
      </c>
      <c r="S770" s="173">
        <v>0</v>
      </c>
      <c r="T770" s="173"/>
      <c r="U770" s="218">
        <v>0</v>
      </c>
    </row>
    <row r="771" spans="1:21" x14ac:dyDescent="0.25">
      <c r="A771" s="165">
        <v>43678</v>
      </c>
      <c r="B771" s="209">
        <v>160</v>
      </c>
      <c r="C771" s="171">
        <v>147</v>
      </c>
      <c r="D771" s="171">
        <v>99</v>
      </c>
      <c r="E771" s="171"/>
      <c r="F771" s="210">
        <v>344</v>
      </c>
      <c r="G771" s="171">
        <v>160</v>
      </c>
      <c r="H771" s="171">
        <v>147</v>
      </c>
      <c r="I771" s="171">
        <v>99</v>
      </c>
      <c r="J771" s="171"/>
      <c r="K771" s="171">
        <v>344</v>
      </c>
      <c r="L771" s="209">
        <v>0</v>
      </c>
      <c r="M771" s="171">
        <v>0</v>
      </c>
      <c r="N771" s="171">
        <v>0</v>
      </c>
      <c r="O771" s="171"/>
      <c r="P771" s="210">
        <v>0</v>
      </c>
      <c r="Q771" s="173">
        <v>0</v>
      </c>
      <c r="R771" s="173">
        <v>0</v>
      </c>
      <c r="S771" s="173">
        <v>0</v>
      </c>
      <c r="T771" s="173"/>
      <c r="U771" s="218">
        <v>0</v>
      </c>
    </row>
    <row r="772" spans="1:21" x14ac:dyDescent="0.25">
      <c r="A772" s="165">
        <v>43709</v>
      </c>
      <c r="B772" s="209">
        <v>124</v>
      </c>
      <c r="C772" s="171">
        <v>115</v>
      </c>
      <c r="D772" s="171">
        <v>104</v>
      </c>
      <c r="E772" s="171"/>
      <c r="F772" s="210">
        <v>328</v>
      </c>
      <c r="G772" s="171">
        <v>124</v>
      </c>
      <c r="H772" s="171">
        <v>115</v>
      </c>
      <c r="I772" s="171">
        <v>104</v>
      </c>
      <c r="J772" s="171"/>
      <c r="K772" s="171">
        <v>328</v>
      </c>
      <c r="L772" s="209">
        <v>0</v>
      </c>
      <c r="M772" s="171">
        <v>0</v>
      </c>
      <c r="N772" s="171">
        <v>0</v>
      </c>
      <c r="O772" s="171"/>
      <c r="P772" s="210">
        <v>0</v>
      </c>
      <c r="Q772" s="173">
        <v>0</v>
      </c>
      <c r="R772" s="173">
        <v>0</v>
      </c>
      <c r="S772" s="173">
        <v>0</v>
      </c>
      <c r="T772" s="173"/>
      <c r="U772" s="218">
        <v>0</v>
      </c>
    </row>
    <row r="773" spans="1:21" x14ac:dyDescent="0.25">
      <c r="A773" s="165">
        <v>43739</v>
      </c>
      <c r="B773" s="209">
        <v>144</v>
      </c>
      <c r="C773" s="171">
        <v>125</v>
      </c>
      <c r="D773" s="171">
        <v>118</v>
      </c>
      <c r="E773" s="171"/>
      <c r="F773" s="210">
        <v>324</v>
      </c>
      <c r="G773" s="171">
        <v>144</v>
      </c>
      <c r="H773" s="171">
        <v>125</v>
      </c>
      <c r="I773" s="171">
        <v>118</v>
      </c>
      <c r="J773" s="171"/>
      <c r="K773" s="171">
        <v>324</v>
      </c>
      <c r="L773" s="209">
        <v>0</v>
      </c>
      <c r="M773" s="171">
        <v>0</v>
      </c>
      <c r="N773" s="171">
        <v>0</v>
      </c>
      <c r="O773" s="171"/>
      <c r="P773" s="210">
        <v>0</v>
      </c>
      <c r="Q773" s="173">
        <v>0</v>
      </c>
      <c r="R773" s="173">
        <v>0</v>
      </c>
      <c r="S773" s="173">
        <v>0</v>
      </c>
      <c r="T773" s="173"/>
      <c r="U773" s="218">
        <v>0</v>
      </c>
    </row>
    <row r="774" spans="1:21" x14ac:dyDescent="0.25">
      <c r="A774" s="165">
        <v>43770</v>
      </c>
      <c r="B774" s="209">
        <v>132</v>
      </c>
      <c r="C774" s="171">
        <v>122</v>
      </c>
      <c r="D774" s="171">
        <v>104</v>
      </c>
      <c r="E774" s="171"/>
      <c r="F774" s="210">
        <v>287</v>
      </c>
      <c r="G774" s="171">
        <v>132</v>
      </c>
      <c r="H774" s="171">
        <v>122</v>
      </c>
      <c r="I774" s="171">
        <v>104</v>
      </c>
      <c r="J774" s="171"/>
      <c r="K774" s="171">
        <v>287</v>
      </c>
      <c r="L774" s="209">
        <v>0</v>
      </c>
      <c r="M774" s="171">
        <v>0</v>
      </c>
      <c r="N774" s="171">
        <v>0</v>
      </c>
      <c r="O774" s="171"/>
      <c r="P774" s="210">
        <v>0</v>
      </c>
      <c r="Q774" s="173">
        <v>0</v>
      </c>
      <c r="R774" s="173">
        <v>0</v>
      </c>
      <c r="S774" s="173">
        <v>0</v>
      </c>
      <c r="T774" s="173"/>
      <c r="U774" s="218">
        <v>0</v>
      </c>
    </row>
    <row r="775" spans="1:21" x14ac:dyDescent="0.25">
      <c r="A775" s="165">
        <v>43800</v>
      </c>
      <c r="B775" s="209">
        <v>118</v>
      </c>
      <c r="C775" s="171">
        <v>117</v>
      </c>
      <c r="D775" s="171">
        <v>86</v>
      </c>
      <c r="E775" s="171"/>
      <c r="F775" s="210">
        <v>321</v>
      </c>
      <c r="G775" s="171">
        <v>118</v>
      </c>
      <c r="H775" s="171">
        <v>117</v>
      </c>
      <c r="I775" s="171">
        <v>86</v>
      </c>
      <c r="J775" s="171"/>
      <c r="K775" s="171">
        <v>321</v>
      </c>
      <c r="L775" s="209">
        <v>0</v>
      </c>
      <c r="M775" s="171">
        <v>0</v>
      </c>
      <c r="N775" s="171">
        <v>0</v>
      </c>
      <c r="O775" s="171"/>
      <c r="P775" s="210">
        <v>0</v>
      </c>
      <c r="Q775" s="173">
        <v>0</v>
      </c>
      <c r="R775" s="173">
        <v>0</v>
      </c>
      <c r="S775" s="173">
        <v>0</v>
      </c>
      <c r="T775" s="173"/>
      <c r="U775" s="218">
        <v>0</v>
      </c>
    </row>
    <row r="776" spans="1:21" x14ac:dyDescent="0.25">
      <c r="A776" s="165">
        <v>43831</v>
      </c>
      <c r="B776" s="209">
        <v>156</v>
      </c>
      <c r="C776" s="171">
        <v>132</v>
      </c>
      <c r="D776" s="171">
        <v>106</v>
      </c>
      <c r="E776" s="171"/>
      <c r="F776" s="210">
        <v>320</v>
      </c>
      <c r="G776" s="171">
        <v>159</v>
      </c>
      <c r="H776" s="171">
        <v>118</v>
      </c>
      <c r="I776" s="171">
        <v>119</v>
      </c>
      <c r="J776" s="171"/>
      <c r="K776" s="171">
        <v>379</v>
      </c>
      <c r="L776" s="209">
        <v>-3</v>
      </c>
      <c r="M776" s="171">
        <v>14</v>
      </c>
      <c r="N776" s="171">
        <v>-13</v>
      </c>
      <c r="O776" s="171"/>
      <c r="P776" s="210">
        <v>-59</v>
      </c>
      <c r="Q776" s="173">
        <v>-1.88679245283019E-2</v>
      </c>
      <c r="R776" s="173">
        <v>0.11864406779661001</v>
      </c>
      <c r="S776" s="173">
        <v>-0.109243697478992</v>
      </c>
      <c r="T776" s="173"/>
      <c r="U776" s="218">
        <v>-0.155672823218997</v>
      </c>
    </row>
    <row r="777" spans="1:21" x14ac:dyDescent="0.25">
      <c r="A777" s="165">
        <v>43862</v>
      </c>
      <c r="B777" s="209">
        <v>136</v>
      </c>
      <c r="C777" s="171">
        <v>139</v>
      </c>
      <c r="D777" s="171">
        <v>98</v>
      </c>
      <c r="E777" s="171"/>
      <c r="F777" s="210">
        <v>333</v>
      </c>
      <c r="G777" s="171">
        <v>103</v>
      </c>
      <c r="H777" s="171">
        <v>108</v>
      </c>
      <c r="I777" s="171">
        <v>87</v>
      </c>
      <c r="J777" s="171"/>
      <c r="K777" s="171">
        <v>295</v>
      </c>
      <c r="L777" s="209">
        <v>33</v>
      </c>
      <c r="M777" s="171">
        <v>31</v>
      </c>
      <c r="N777" s="171">
        <v>11</v>
      </c>
      <c r="O777" s="171"/>
      <c r="P777" s="210">
        <v>38</v>
      </c>
      <c r="Q777" s="173">
        <v>0.32038834951456302</v>
      </c>
      <c r="R777" s="173">
        <v>0.28703703703703698</v>
      </c>
      <c r="S777" s="173">
        <v>0.126436781609195</v>
      </c>
      <c r="T777" s="173"/>
      <c r="U777" s="218">
        <v>0.128813559322034</v>
      </c>
    </row>
    <row r="778" spans="1:21" x14ac:dyDescent="0.25">
      <c r="A778" s="165">
        <v>43891</v>
      </c>
      <c r="B778" s="209">
        <v>127</v>
      </c>
      <c r="C778" s="171">
        <v>120</v>
      </c>
      <c r="D778" s="171">
        <v>86</v>
      </c>
      <c r="E778" s="171"/>
      <c r="F778" s="210">
        <v>324</v>
      </c>
      <c r="G778" s="171">
        <v>161.333333333333</v>
      </c>
      <c r="H778" s="171">
        <v>148.76190476190499</v>
      </c>
      <c r="I778" s="171">
        <v>133.04761904761901</v>
      </c>
      <c r="J778" s="171"/>
      <c r="K778" s="171">
        <v>323.71428571428601</v>
      </c>
      <c r="L778" s="209">
        <v>-34.3333333333333</v>
      </c>
      <c r="M778" s="171">
        <v>-28.761904761904798</v>
      </c>
      <c r="N778" s="171">
        <v>-47.047619047619101</v>
      </c>
      <c r="O778" s="171"/>
      <c r="P778" s="210">
        <v>0.28571428571427798</v>
      </c>
      <c r="Q778" s="173">
        <v>-0.212809917355372</v>
      </c>
      <c r="R778" s="173">
        <v>-0.19334186939820699</v>
      </c>
      <c r="S778" s="173">
        <v>-0.35361488904796001</v>
      </c>
      <c r="T778" s="173"/>
      <c r="U778" s="218">
        <v>8.8261253309794498E-4</v>
      </c>
    </row>
    <row r="779" spans="1:21" x14ac:dyDescent="0.25">
      <c r="A779" s="165">
        <v>43922</v>
      </c>
      <c r="B779" s="209">
        <v>102</v>
      </c>
      <c r="C779" s="171">
        <v>37</v>
      </c>
      <c r="D779" s="171">
        <v>42</v>
      </c>
      <c r="E779" s="171"/>
      <c r="F779" s="210">
        <v>133</v>
      </c>
      <c r="G779" s="171">
        <v>135</v>
      </c>
      <c r="H779" s="171">
        <v>127</v>
      </c>
      <c r="I779" s="171">
        <v>108</v>
      </c>
      <c r="J779" s="171"/>
      <c r="K779" s="171">
        <v>337</v>
      </c>
      <c r="L779" s="209">
        <v>-33</v>
      </c>
      <c r="M779" s="171">
        <v>-90</v>
      </c>
      <c r="N779" s="171">
        <v>-66</v>
      </c>
      <c r="O779" s="171"/>
      <c r="P779" s="210">
        <v>-204</v>
      </c>
      <c r="Q779" s="173">
        <v>-0.24444444444444399</v>
      </c>
      <c r="R779" s="173">
        <v>-0.70866141732283505</v>
      </c>
      <c r="S779" s="173">
        <v>-0.61111111111111105</v>
      </c>
      <c r="T779" s="173"/>
      <c r="U779" s="218">
        <v>-0.60534124629080099</v>
      </c>
    </row>
    <row r="780" spans="1:21" x14ac:dyDescent="0.25">
      <c r="A780" s="165">
        <v>43952</v>
      </c>
      <c r="B780" s="209">
        <v>138</v>
      </c>
      <c r="C780" s="171">
        <v>62</v>
      </c>
      <c r="D780" s="171">
        <v>50</v>
      </c>
      <c r="E780" s="171"/>
      <c r="F780" s="210">
        <v>254</v>
      </c>
      <c r="G780" s="171">
        <v>145.666666666667</v>
      </c>
      <c r="H780" s="171">
        <v>113.095238095238</v>
      </c>
      <c r="I780" s="171">
        <v>109.47619047619</v>
      </c>
      <c r="J780" s="171"/>
      <c r="K780" s="171">
        <v>283.19047619047598</v>
      </c>
      <c r="L780" s="209">
        <v>-7.6666666666666599</v>
      </c>
      <c r="M780" s="171">
        <v>-51.095238095238102</v>
      </c>
      <c r="N780" s="171">
        <v>-59.476190476190503</v>
      </c>
      <c r="O780" s="171"/>
      <c r="P780" s="210">
        <v>-29.1904761904762</v>
      </c>
      <c r="Q780" s="173">
        <v>-5.2631578947368397E-2</v>
      </c>
      <c r="R780" s="173">
        <v>-0.45178947368421102</v>
      </c>
      <c r="S780" s="173">
        <v>-0.54327968682035699</v>
      </c>
      <c r="T780" s="173"/>
      <c r="U780" s="218">
        <v>-0.103077181772322</v>
      </c>
    </row>
    <row r="781" spans="1:21" x14ac:dyDescent="0.25">
      <c r="A781" s="165">
        <v>43983</v>
      </c>
      <c r="B781" s="209">
        <v>197</v>
      </c>
      <c r="C781" s="171">
        <v>87</v>
      </c>
      <c r="D781" s="171">
        <v>67</v>
      </c>
      <c r="E781" s="171"/>
      <c r="F781" s="210">
        <v>304</v>
      </c>
      <c r="G781" s="171">
        <v>134.19999999999999</v>
      </c>
      <c r="H781" s="171">
        <v>111.1</v>
      </c>
      <c r="I781" s="171">
        <v>111.1</v>
      </c>
      <c r="J781" s="171"/>
      <c r="K781" s="171">
        <v>369.6</v>
      </c>
      <c r="L781" s="209">
        <v>62.8</v>
      </c>
      <c r="M781" s="171">
        <v>-24.1</v>
      </c>
      <c r="N781" s="171">
        <v>-44.1</v>
      </c>
      <c r="O781" s="171"/>
      <c r="P781" s="210">
        <v>-65.599999999999994</v>
      </c>
      <c r="Q781" s="173">
        <v>0.46795827123695999</v>
      </c>
      <c r="R781" s="173">
        <v>-0.216921692169217</v>
      </c>
      <c r="S781" s="173">
        <v>-0.39693969396939699</v>
      </c>
      <c r="T781" s="173"/>
      <c r="U781" s="218">
        <v>-0.177489177489178</v>
      </c>
    </row>
    <row r="782" spans="1:21" x14ac:dyDescent="0.25">
      <c r="A782" s="165">
        <v>44013</v>
      </c>
      <c r="B782" s="209">
        <v>190</v>
      </c>
      <c r="C782" s="171">
        <v>96</v>
      </c>
      <c r="D782" s="171">
        <v>87</v>
      </c>
      <c r="E782" s="171"/>
      <c r="F782" s="210">
        <v>354</v>
      </c>
      <c r="G782" s="171">
        <v>128</v>
      </c>
      <c r="H782" s="171">
        <v>134</v>
      </c>
      <c r="I782" s="171">
        <v>128</v>
      </c>
      <c r="J782" s="171"/>
      <c r="K782" s="171">
        <v>340</v>
      </c>
      <c r="L782" s="209">
        <v>62</v>
      </c>
      <c r="M782" s="171">
        <v>-38</v>
      </c>
      <c r="N782" s="171">
        <v>-41</v>
      </c>
      <c r="O782" s="171"/>
      <c r="P782" s="210">
        <v>14</v>
      </c>
      <c r="Q782" s="173">
        <v>0.484375</v>
      </c>
      <c r="R782" s="173">
        <v>-0.28358208955223901</v>
      </c>
      <c r="S782" s="173">
        <v>-0.3203125</v>
      </c>
      <c r="T782" s="173"/>
      <c r="U782" s="218">
        <v>4.11764705882353E-2</v>
      </c>
    </row>
    <row r="783" spans="1:21" x14ac:dyDescent="0.25">
      <c r="A783" s="165">
        <v>44044</v>
      </c>
      <c r="B783" s="209">
        <v>169</v>
      </c>
      <c r="C783" s="171">
        <v>89</v>
      </c>
      <c r="D783" s="171">
        <v>84</v>
      </c>
      <c r="E783" s="171"/>
      <c r="F783" s="210">
        <v>325</v>
      </c>
      <c r="G783" s="171">
        <v>152.38095238095201</v>
      </c>
      <c r="H783" s="171">
        <v>140</v>
      </c>
      <c r="I783" s="171">
        <v>94.285714285714306</v>
      </c>
      <c r="J783" s="171"/>
      <c r="K783" s="171">
        <v>327.61904761904799</v>
      </c>
      <c r="L783" s="209">
        <v>16.619047619047599</v>
      </c>
      <c r="M783" s="171">
        <v>-51</v>
      </c>
      <c r="N783" s="171">
        <v>-10.285714285714301</v>
      </c>
      <c r="O783" s="171"/>
      <c r="P783" s="210">
        <v>-2.6190476190475902</v>
      </c>
      <c r="Q783" s="173">
        <v>0.10906250000000001</v>
      </c>
      <c r="R783" s="173">
        <v>-0.36428571428571399</v>
      </c>
      <c r="S783" s="173">
        <v>-0.109090909090909</v>
      </c>
      <c r="T783" s="173"/>
      <c r="U783" s="218">
        <v>-7.9941860465115502E-3</v>
      </c>
    </row>
    <row r="784" spans="1:21" x14ac:dyDescent="0.25">
      <c r="A784" s="165">
        <v>44075</v>
      </c>
      <c r="B784" s="209">
        <v>175</v>
      </c>
      <c r="C784" s="171">
        <v>107</v>
      </c>
      <c r="D784" s="171">
        <v>74</v>
      </c>
      <c r="E784" s="171"/>
      <c r="F784" s="210">
        <v>371</v>
      </c>
      <c r="G784" s="171">
        <v>129.90476190476201</v>
      </c>
      <c r="H784" s="171">
        <v>120.47619047619</v>
      </c>
      <c r="I784" s="171">
        <v>108.95238095238101</v>
      </c>
      <c r="J784" s="171"/>
      <c r="K784" s="171">
        <v>343.61904761904799</v>
      </c>
      <c r="L784" s="209">
        <v>45.095238095238102</v>
      </c>
      <c r="M784" s="171">
        <v>-13.476190476190499</v>
      </c>
      <c r="N784" s="171">
        <v>-34.952380952380999</v>
      </c>
      <c r="O784" s="171"/>
      <c r="P784" s="210">
        <v>27.380952380952401</v>
      </c>
      <c r="Q784" s="173">
        <v>0.34714076246334302</v>
      </c>
      <c r="R784" s="173">
        <v>-0.111857707509881</v>
      </c>
      <c r="S784" s="173">
        <v>-0.320804195804196</v>
      </c>
      <c r="T784" s="173"/>
      <c r="U784" s="218">
        <v>7.9684035476718304E-2</v>
      </c>
    </row>
    <row r="785" spans="1:21" x14ac:dyDescent="0.25">
      <c r="A785" s="165">
        <v>44105</v>
      </c>
      <c r="B785" s="209">
        <v>142</v>
      </c>
      <c r="C785" s="171">
        <v>113</v>
      </c>
      <c r="D785" s="171">
        <v>114</v>
      </c>
      <c r="E785" s="171"/>
      <c r="F785" s="210">
        <v>355</v>
      </c>
      <c r="G785" s="171">
        <v>137.73913043478299</v>
      </c>
      <c r="H785" s="171">
        <v>119.565217391304</v>
      </c>
      <c r="I785" s="171">
        <v>112.869565217391</v>
      </c>
      <c r="J785" s="171"/>
      <c r="K785" s="171">
        <v>309.91304347826099</v>
      </c>
      <c r="L785" s="209">
        <v>4.26086956521738</v>
      </c>
      <c r="M785" s="171">
        <v>-6.5652173913043601</v>
      </c>
      <c r="N785" s="171">
        <v>1.13043478260869</v>
      </c>
      <c r="O785" s="171"/>
      <c r="P785" s="210">
        <v>45.086956521739097</v>
      </c>
      <c r="Q785" s="173">
        <v>3.09343434343433E-2</v>
      </c>
      <c r="R785" s="173">
        <v>-5.4909090909090998E-2</v>
      </c>
      <c r="S785" s="173">
        <v>1.0015408320493E-2</v>
      </c>
      <c r="T785" s="173"/>
      <c r="U785" s="218">
        <v>0.145482603815937</v>
      </c>
    </row>
    <row r="786" spans="1:21" x14ac:dyDescent="0.25">
      <c r="A786" s="165">
        <v>44136</v>
      </c>
      <c r="B786" s="209">
        <v>139</v>
      </c>
      <c r="C786" s="171">
        <v>106</v>
      </c>
      <c r="D786" s="171">
        <v>104</v>
      </c>
      <c r="E786" s="171"/>
      <c r="F786" s="210">
        <v>316</v>
      </c>
      <c r="G786" s="171">
        <v>132</v>
      </c>
      <c r="H786" s="171">
        <v>122</v>
      </c>
      <c r="I786" s="171">
        <v>104</v>
      </c>
      <c r="J786" s="171"/>
      <c r="K786" s="171">
        <v>287</v>
      </c>
      <c r="L786" s="209">
        <v>7</v>
      </c>
      <c r="M786" s="171">
        <v>-16</v>
      </c>
      <c r="N786" s="171">
        <v>0</v>
      </c>
      <c r="O786" s="171"/>
      <c r="P786" s="210">
        <v>29</v>
      </c>
      <c r="Q786" s="173">
        <v>5.3030303030302997E-2</v>
      </c>
      <c r="R786" s="173">
        <v>-0.13114754098360701</v>
      </c>
      <c r="S786" s="173">
        <v>0</v>
      </c>
      <c r="T786" s="173"/>
      <c r="U786" s="218">
        <v>0.101045296167247</v>
      </c>
    </row>
    <row r="787" spans="1:21" x14ac:dyDescent="0.25">
      <c r="A787" s="165">
        <v>44166</v>
      </c>
      <c r="B787" s="209">
        <v>129</v>
      </c>
      <c r="C787" s="171">
        <v>109</v>
      </c>
      <c r="D787" s="171">
        <v>84</v>
      </c>
      <c r="E787" s="171"/>
      <c r="F787" s="210">
        <v>328</v>
      </c>
      <c r="G787" s="171">
        <v>123.9</v>
      </c>
      <c r="H787" s="171">
        <v>122.85</v>
      </c>
      <c r="I787" s="171">
        <v>90.3</v>
      </c>
      <c r="J787" s="171"/>
      <c r="K787" s="171">
        <v>337.05</v>
      </c>
      <c r="L787" s="209">
        <v>5.0999999999999899</v>
      </c>
      <c r="M787" s="171">
        <v>-13.85</v>
      </c>
      <c r="N787" s="171">
        <v>-6.3</v>
      </c>
      <c r="O787" s="171"/>
      <c r="P787" s="210">
        <v>-9.0500000000000096</v>
      </c>
      <c r="Q787" s="173">
        <v>4.1162227602905499E-2</v>
      </c>
      <c r="R787" s="173">
        <v>-0.112739112739113</v>
      </c>
      <c r="S787" s="173">
        <v>-6.9767441860465101E-2</v>
      </c>
      <c r="T787" s="173"/>
      <c r="U787" s="218">
        <v>-2.6850615635662399E-2</v>
      </c>
    </row>
    <row r="788" spans="1:21" x14ac:dyDescent="0.25">
      <c r="A788" s="165">
        <v>44197</v>
      </c>
      <c r="B788" s="209">
        <v>132</v>
      </c>
      <c r="C788" s="171">
        <v>73</v>
      </c>
      <c r="D788" s="171">
        <v>81</v>
      </c>
      <c r="E788" s="171"/>
      <c r="F788" s="210">
        <v>328</v>
      </c>
      <c r="G788" s="171">
        <v>144.54545454545499</v>
      </c>
      <c r="H788" s="171">
        <v>107.272727272727</v>
      </c>
      <c r="I788" s="171">
        <v>108.181818181818</v>
      </c>
      <c r="J788" s="171"/>
      <c r="K788" s="171">
        <v>344.54545454545502</v>
      </c>
      <c r="L788" s="209">
        <v>-12.545454545454501</v>
      </c>
      <c r="M788" s="171">
        <v>-34.272727272727302</v>
      </c>
      <c r="N788" s="171">
        <v>-27.181818181818201</v>
      </c>
      <c r="O788" s="171"/>
      <c r="P788" s="210">
        <v>-16.5454545454546</v>
      </c>
      <c r="Q788" s="173">
        <v>-8.6792452830188604E-2</v>
      </c>
      <c r="R788" s="173">
        <v>-0.31949152542372899</v>
      </c>
      <c r="S788" s="173">
        <v>-0.251260504201681</v>
      </c>
      <c r="T788" s="173"/>
      <c r="U788" s="218">
        <v>-4.8021108179419597E-2</v>
      </c>
    </row>
    <row r="789" spans="1:21" x14ac:dyDescent="0.25">
      <c r="A789" s="165">
        <v>44228</v>
      </c>
      <c r="B789" s="209">
        <v>124</v>
      </c>
      <c r="C789" s="171">
        <v>98</v>
      </c>
      <c r="D789" s="171">
        <v>91</v>
      </c>
      <c r="E789" s="171"/>
      <c r="F789" s="210">
        <v>304</v>
      </c>
      <c r="G789" s="171">
        <v>103</v>
      </c>
      <c r="H789" s="171">
        <v>108</v>
      </c>
      <c r="I789" s="171">
        <v>87</v>
      </c>
      <c r="J789" s="171"/>
      <c r="K789" s="171">
        <v>295</v>
      </c>
      <c r="L789" s="209">
        <v>21</v>
      </c>
      <c r="M789" s="171">
        <v>-10</v>
      </c>
      <c r="N789" s="171">
        <v>4</v>
      </c>
      <c r="O789" s="171"/>
      <c r="P789" s="210">
        <v>9</v>
      </c>
      <c r="Q789" s="173">
        <v>0.20388349514563101</v>
      </c>
      <c r="R789" s="173">
        <v>-9.2592592592592601E-2</v>
      </c>
      <c r="S789" s="173">
        <v>4.5977011494252901E-2</v>
      </c>
      <c r="T789" s="173"/>
      <c r="U789" s="218">
        <v>3.0508474576271202E-2</v>
      </c>
    </row>
    <row r="790" spans="1:21" x14ac:dyDescent="0.25">
      <c r="A790" s="165">
        <v>44256</v>
      </c>
      <c r="B790" s="209">
        <v>147</v>
      </c>
      <c r="C790" s="171">
        <v>120</v>
      </c>
      <c r="D790" s="171">
        <v>103</v>
      </c>
      <c r="E790" s="171"/>
      <c r="F790" s="210">
        <v>347</v>
      </c>
      <c r="G790" s="171">
        <v>168.666666666667</v>
      </c>
      <c r="H790" s="171">
        <v>155.52380952381</v>
      </c>
      <c r="I790" s="171">
        <v>139.09523809523799</v>
      </c>
      <c r="J790" s="171"/>
      <c r="K790" s="171">
        <v>338.42857142857099</v>
      </c>
      <c r="L790" s="209">
        <v>-21.6666666666667</v>
      </c>
      <c r="M790" s="171">
        <v>-35.523809523809497</v>
      </c>
      <c r="N790" s="171">
        <v>-36.095238095238102</v>
      </c>
      <c r="O790" s="171"/>
      <c r="P790" s="210">
        <v>8.5714285714285605</v>
      </c>
      <c r="Q790" s="173">
        <v>-0.12845849802371601</v>
      </c>
      <c r="R790" s="173">
        <v>-0.22841396203306799</v>
      </c>
      <c r="S790" s="173">
        <v>-0.259500171174255</v>
      </c>
      <c r="T790" s="173"/>
      <c r="U790" s="218">
        <v>2.53271422541156E-2</v>
      </c>
    </row>
    <row r="791" spans="1:21" x14ac:dyDescent="0.25">
      <c r="A791" s="3" t="s">
        <v>157</v>
      </c>
      <c r="B791" s="209"/>
      <c r="C791" s="171"/>
      <c r="D791" s="171"/>
      <c r="E791" s="171"/>
      <c r="F791" s="210"/>
      <c r="G791" s="171"/>
      <c r="H791" s="171"/>
      <c r="I791" s="171"/>
      <c r="J791" s="171"/>
      <c r="K791" s="171"/>
      <c r="L791" s="209"/>
      <c r="M791" s="171"/>
      <c r="N791" s="171"/>
      <c r="O791" s="171"/>
      <c r="P791" s="210"/>
      <c r="Q791" s="173"/>
      <c r="R791" s="173"/>
      <c r="S791" s="173"/>
      <c r="T791" s="173"/>
      <c r="U791" s="218"/>
    </row>
    <row r="792" spans="1:21" x14ac:dyDescent="0.25">
      <c r="A792" s="165">
        <v>43466</v>
      </c>
      <c r="B792" s="209">
        <v>136</v>
      </c>
      <c r="C792" s="171">
        <v>101</v>
      </c>
      <c r="D792" s="171">
        <v>71</v>
      </c>
      <c r="E792" s="171"/>
      <c r="F792" s="210">
        <v>163</v>
      </c>
      <c r="G792" s="171">
        <v>136</v>
      </c>
      <c r="H792" s="171">
        <v>101</v>
      </c>
      <c r="I792" s="171">
        <v>71</v>
      </c>
      <c r="J792" s="171"/>
      <c r="K792" s="171">
        <v>163</v>
      </c>
      <c r="L792" s="209">
        <v>0</v>
      </c>
      <c r="M792" s="171">
        <v>0</v>
      </c>
      <c r="N792" s="171">
        <v>0</v>
      </c>
      <c r="O792" s="171"/>
      <c r="P792" s="210">
        <v>0</v>
      </c>
      <c r="Q792" s="173">
        <v>0</v>
      </c>
      <c r="R792" s="173">
        <v>0</v>
      </c>
      <c r="S792" s="173">
        <v>0</v>
      </c>
      <c r="T792" s="173"/>
      <c r="U792" s="218">
        <v>0</v>
      </c>
    </row>
    <row r="793" spans="1:21" x14ac:dyDescent="0.25">
      <c r="A793" s="165">
        <v>43497</v>
      </c>
      <c r="B793" s="209">
        <v>123</v>
      </c>
      <c r="C793" s="171">
        <v>91</v>
      </c>
      <c r="D793" s="171">
        <v>54</v>
      </c>
      <c r="E793" s="171"/>
      <c r="F793" s="210">
        <v>153</v>
      </c>
      <c r="G793" s="171">
        <v>123</v>
      </c>
      <c r="H793" s="171">
        <v>91</v>
      </c>
      <c r="I793" s="171">
        <v>54</v>
      </c>
      <c r="J793" s="171"/>
      <c r="K793" s="171">
        <v>153</v>
      </c>
      <c r="L793" s="209">
        <v>0</v>
      </c>
      <c r="M793" s="171">
        <v>0</v>
      </c>
      <c r="N793" s="171">
        <v>0</v>
      </c>
      <c r="O793" s="171"/>
      <c r="P793" s="210">
        <v>0</v>
      </c>
      <c r="Q793" s="173">
        <v>0</v>
      </c>
      <c r="R793" s="173">
        <v>0</v>
      </c>
      <c r="S793" s="173">
        <v>0</v>
      </c>
      <c r="T793" s="173"/>
      <c r="U793" s="218">
        <v>0</v>
      </c>
    </row>
    <row r="794" spans="1:21" x14ac:dyDescent="0.25">
      <c r="A794" s="165">
        <v>43525</v>
      </c>
      <c r="B794" s="209">
        <v>145</v>
      </c>
      <c r="C794" s="171">
        <v>90</v>
      </c>
      <c r="D794" s="171">
        <v>73</v>
      </c>
      <c r="E794" s="171"/>
      <c r="F794" s="210">
        <v>170</v>
      </c>
      <c r="G794" s="171">
        <v>145</v>
      </c>
      <c r="H794" s="171">
        <v>90</v>
      </c>
      <c r="I794" s="171">
        <v>73</v>
      </c>
      <c r="J794" s="171"/>
      <c r="K794" s="171">
        <v>170</v>
      </c>
      <c r="L794" s="209">
        <v>0</v>
      </c>
      <c r="M794" s="171">
        <v>0</v>
      </c>
      <c r="N794" s="171">
        <v>0</v>
      </c>
      <c r="O794" s="171"/>
      <c r="P794" s="210">
        <v>0</v>
      </c>
      <c r="Q794" s="173">
        <v>0</v>
      </c>
      <c r="R794" s="173">
        <v>0</v>
      </c>
      <c r="S794" s="173">
        <v>0</v>
      </c>
      <c r="T794" s="173"/>
      <c r="U794" s="218">
        <v>0</v>
      </c>
    </row>
    <row r="795" spans="1:21" x14ac:dyDescent="0.25">
      <c r="A795" s="165">
        <v>43556</v>
      </c>
      <c r="B795" s="209">
        <v>146</v>
      </c>
      <c r="C795" s="171">
        <v>122</v>
      </c>
      <c r="D795" s="171">
        <v>75</v>
      </c>
      <c r="E795" s="171"/>
      <c r="F795" s="210">
        <v>144</v>
      </c>
      <c r="G795" s="171">
        <v>146</v>
      </c>
      <c r="H795" s="171">
        <v>122</v>
      </c>
      <c r="I795" s="171">
        <v>75</v>
      </c>
      <c r="J795" s="171"/>
      <c r="K795" s="171">
        <v>144</v>
      </c>
      <c r="L795" s="209">
        <v>0</v>
      </c>
      <c r="M795" s="171">
        <v>0</v>
      </c>
      <c r="N795" s="171">
        <v>0</v>
      </c>
      <c r="O795" s="171"/>
      <c r="P795" s="210">
        <v>0</v>
      </c>
      <c r="Q795" s="173">
        <v>0</v>
      </c>
      <c r="R795" s="173">
        <v>0</v>
      </c>
      <c r="S795" s="173">
        <v>0</v>
      </c>
      <c r="T795" s="173"/>
      <c r="U795" s="218">
        <v>0</v>
      </c>
    </row>
    <row r="796" spans="1:21" x14ac:dyDescent="0.25">
      <c r="A796" s="165">
        <v>43586</v>
      </c>
      <c r="B796" s="209">
        <v>148</v>
      </c>
      <c r="C796" s="171">
        <v>100</v>
      </c>
      <c r="D796" s="171">
        <v>74</v>
      </c>
      <c r="E796" s="171"/>
      <c r="F796" s="210">
        <v>181</v>
      </c>
      <c r="G796" s="171">
        <v>148</v>
      </c>
      <c r="H796" s="171">
        <v>100</v>
      </c>
      <c r="I796" s="171">
        <v>74</v>
      </c>
      <c r="J796" s="171"/>
      <c r="K796" s="171">
        <v>181</v>
      </c>
      <c r="L796" s="209">
        <v>0</v>
      </c>
      <c r="M796" s="171">
        <v>0</v>
      </c>
      <c r="N796" s="171">
        <v>0</v>
      </c>
      <c r="O796" s="171"/>
      <c r="P796" s="210">
        <v>0</v>
      </c>
      <c r="Q796" s="173">
        <v>0</v>
      </c>
      <c r="R796" s="173">
        <v>0</v>
      </c>
      <c r="S796" s="173">
        <v>0</v>
      </c>
      <c r="T796" s="173"/>
      <c r="U796" s="218">
        <v>0</v>
      </c>
    </row>
    <row r="797" spans="1:21" x14ac:dyDescent="0.25">
      <c r="A797" s="165">
        <v>43617</v>
      </c>
      <c r="B797" s="209">
        <v>156</v>
      </c>
      <c r="C797" s="171">
        <v>116</v>
      </c>
      <c r="D797" s="171">
        <v>56</v>
      </c>
      <c r="E797" s="171"/>
      <c r="F797" s="210">
        <v>140</v>
      </c>
      <c r="G797" s="171">
        <v>156</v>
      </c>
      <c r="H797" s="171">
        <v>116</v>
      </c>
      <c r="I797" s="171">
        <v>56</v>
      </c>
      <c r="J797" s="171"/>
      <c r="K797" s="171">
        <v>140</v>
      </c>
      <c r="L797" s="209">
        <v>0</v>
      </c>
      <c r="M797" s="171">
        <v>0</v>
      </c>
      <c r="N797" s="171">
        <v>0</v>
      </c>
      <c r="O797" s="171"/>
      <c r="P797" s="210">
        <v>0</v>
      </c>
      <c r="Q797" s="173">
        <v>0</v>
      </c>
      <c r="R797" s="173">
        <v>0</v>
      </c>
      <c r="S797" s="173">
        <v>0</v>
      </c>
      <c r="T797" s="173"/>
      <c r="U797" s="218">
        <v>0</v>
      </c>
    </row>
    <row r="798" spans="1:21" x14ac:dyDescent="0.25">
      <c r="A798" s="165">
        <v>43647</v>
      </c>
      <c r="B798" s="209">
        <v>146</v>
      </c>
      <c r="C798" s="171">
        <v>104</v>
      </c>
      <c r="D798" s="171">
        <v>76</v>
      </c>
      <c r="E798" s="171"/>
      <c r="F798" s="210">
        <v>187</v>
      </c>
      <c r="G798" s="171">
        <v>146</v>
      </c>
      <c r="H798" s="171">
        <v>104</v>
      </c>
      <c r="I798" s="171">
        <v>76</v>
      </c>
      <c r="J798" s="171"/>
      <c r="K798" s="171">
        <v>187</v>
      </c>
      <c r="L798" s="209">
        <v>0</v>
      </c>
      <c r="M798" s="171">
        <v>0</v>
      </c>
      <c r="N798" s="171">
        <v>0</v>
      </c>
      <c r="O798" s="171"/>
      <c r="P798" s="210">
        <v>0</v>
      </c>
      <c r="Q798" s="173">
        <v>0</v>
      </c>
      <c r="R798" s="173">
        <v>0</v>
      </c>
      <c r="S798" s="173">
        <v>0</v>
      </c>
      <c r="T798" s="173"/>
      <c r="U798" s="218">
        <v>0</v>
      </c>
    </row>
    <row r="799" spans="1:21" x14ac:dyDescent="0.25">
      <c r="A799" s="165">
        <v>43678</v>
      </c>
      <c r="B799" s="209">
        <v>157</v>
      </c>
      <c r="C799" s="171">
        <v>104</v>
      </c>
      <c r="D799" s="171">
        <v>74</v>
      </c>
      <c r="E799" s="171"/>
      <c r="F799" s="210">
        <v>166</v>
      </c>
      <c r="G799" s="171">
        <v>157</v>
      </c>
      <c r="H799" s="171">
        <v>104</v>
      </c>
      <c r="I799" s="171">
        <v>74</v>
      </c>
      <c r="J799" s="171"/>
      <c r="K799" s="171">
        <v>166</v>
      </c>
      <c r="L799" s="209">
        <v>0</v>
      </c>
      <c r="M799" s="171">
        <v>0</v>
      </c>
      <c r="N799" s="171">
        <v>0</v>
      </c>
      <c r="O799" s="171"/>
      <c r="P799" s="210">
        <v>0</v>
      </c>
      <c r="Q799" s="173">
        <v>0</v>
      </c>
      <c r="R799" s="173">
        <v>0</v>
      </c>
      <c r="S799" s="173">
        <v>0</v>
      </c>
      <c r="T799" s="173"/>
      <c r="U799" s="218">
        <v>0</v>
      </c>
    </row>
    <row r="800" spans="1:21" x14ac:dyDescent="0.25">
      <c r="A800" s="165">
        <v>43709</v>
      </c>
      <c r="B800" s="209">
        <v>131</v>
      </c>
      <c r="C800" s="171">
        <v>91</v>
      </c>
      <c r="D800" s="171">
        <v>72</v>
      </c>
      <c r="E800" s="171"/>
      <c r="F800" s="210">
        <v>193</v>
      </c>
      <c r="G800" s="171">
        <v>131</v>
      </c>
      <c r="H800" s="171">
        <v>91</v>
      </c>
      <c r="I800" s="171">
        <v>72</v>
      </c>
      <c r="J800" s="171"/>
      <c r="K800" s="171">
        <v>193</v>
      </c>
      <c r="L800" s="209">
        <v>0</v>
      </c>
      <c r="M800" s="171">
        <v>0</v>
      </c>
      <c r="N800" s="171">
        <v>0</v>
      </c>
      <c r="O800" s="171"/>
      <c r="P800" s="210">
        <v>0</v>
      </c>
      <c r="Q800" s="173">
        <v>0</v>
      </c>
      <c r="R800" s="173">
        <v>0</v>
      </c>
      <c r="S800" s="173">
        <v>0</v>
      </c>
      <c r="T800" s="173"/>
      <c r="U800" s="218">
        <v>0</v>
      </c>
    </row>
    <row r="801" spans="1:21" x14ac:dyDescent="0.25">
      <c r="A801" s="165">
        <v>43739</v>
      </c>
      <c r="B801" s="209">
        <v>133</v>
      </c>
      <c r="C801" s="171">
        <v>100</v>
      </c>
      <c r="D801" s="171">
        <v>86</v>
      </c>
      <c r="E801" s="171"/>
      <c r="F801" s="210">
        <v>171</v>
      </c>
      <c r="G801" s="171">
        <v>133</v>
      </c>
      <c r="H801" s="171">
        <v>100</v>
      </c>
      <c r="I801" s="171">
        <v>86</v>
      </c>
      <c r="J801" s="171"/>
      <c r="K801" s="171">
        <v>171</v>
      </c>
      <c r="L801" s="209">
        <v>0</v>
      </c>
      <c r="M801" s="171">
        <v>0</v>
      </c>
      <c r="N801" s="171">
        <v>0</v>
      </c>
      <c r="O801" s="171"/>
      <c r="P801" s="210">
        <v>0</v>
      </c>
      <c r="Q801" s="173">
        <v>0</v>
      </c>
      <c r="R801" s="173">
        <v>0</v>
      </c>
      <c r="S801" s="173">
        <v>0</v>
      </c>
      <c r="T801" s="173"/>
      <c r="U801" s="218">
        <v>0</v>
      </c>
    </row>
    <row r="802" spans="1:21" x14ac:dyDescent="0.25">
      <c r="A802" s="165">
        <v>43770</v>
      </c>
      <c r="B802" s="209">
        <v>122</v>
      </c>
      <c r="C802" s="171">
        <v>97</v>
      </c>
      <c r="D802" s="171">
        <v>62</v>
      </c>
      <c r="E802" s="171"/>
      <c r="F802" s="210">
        <v>156</v>
      </c>
      <c r="G802" s="171">
        <v>122</v>
      </c>
      <c r="H802" s="171">
        <v>97</v>
      </c>
      <c r="I802" s="171">
        <v>62</v>
      </c>
      <c r="J802" s="171"/>
      <c r="K802" s="171">
        <v>156</v>
      </c>
      <c r="L802" s="209">
        <v>0</v>
      </c>
      <c r="M802" s="171">
        <v>0</v>
      </c>
      <c r="N802" s="171">
        <v>0</v>
      </c>
      <c r="O802" s="171"/>
      <c r="P802" s="210">
        <v>0</v>
      </c>
      <c r="Q802" s="173">
        <v>0</v>
      </c>
      <c r="R802" s="173">
        <v>0</v>
      </c>
      <c r="S802" s="173">
        <v>0</v>
      </c>
      <c r="T802" s="173"/>
      <c r="U802" s="218">
        <v>0</v>
      </c>
    </row>
    <row r="803" spans="1:21" x14ac:dyDescent="0.25">
      <c r="A803" s="165">
        <v>43800</v>
      </c>
      <c r="B803" s="209">
        <v>132</v>
      </c>
      <c r="C803" s="171">
        <v>114</v>
      </c>
      <c r="D803" s="171">
        <v>81</v>
      </c>
      <c r="E803" s="171"/>
      <c r="F803" s="210">
        <v>153</v>
      </c>
      <c r="G803" s="171">
        <v>132</v>
      </c>
      <c r="H803" s="171">
        <v>114</v>
      </c>
      <c r="I803" s="171">
        <v>81</v>
      </c>
      <c r="J803" s="171"/>
      <c r="K803" s="171">
        <v>153</v>
      </c>
      <c r="L803" s="209">
        <v>0</v>
      </c>
      <c r="M803" s="171">
        <v>0</v>
      </c>
      <c r="N803" s="171">
        <v>0</v>
      </c>
      <c r="O803" s="171"/>
      <c r="P803" s="210">
        <v>0</v>
      </c>
      <c r="Q803" s="173">
        <v>0</v>
      </c>
      <c r="R803" s="173">
        <v>0</v>
      </c>
      <c r="S803" s="173">
        <v>0</v>
      </c>
      <c r="T803" s="173"/>
      <c r="U803" s="218">
        <v>0</v>
      </c>
    </row>
    <row r="804" spans="1:21" x14ac:dyDescent="0.25">
      <c r="A804" s="165">
        <v>43831</v>
      </c>
      <c r="B804" s="209">
        <v>138</v>
      </c>
      <c r="C804" s="171">
        <v>114</v>
      </c>
      <c r="D804" s="171">
        <v>85</v>
      </c>
      <c r="E804" s="171"/>
      <c r="F804" s="210">
        <v>170</v>
      </c>
      <c r="G804" s="171">
        <v>136</v>
      </c>
      <c r="H804" s="171">
        <v>101</v>
      </c>
      <c r="I804" s="171">
        <v>71</v>
      </c>
      <c r="J804" s="171"/>
      <c r="K804" s="171">
        <v>163</v>
      </c>
      <c r="L804" s="209">
        <v>2</v>
      </c>
      <c r="M804" s="171">
        <v>13</v>
      </c>
      <c r="N804" s="171">
        <v>14</v>
      </c>
      <c r="O804" s="171"/>
      <c r="P804" s="210">
        <v>7</v>
      </c>
      <c r="Q804" s="173">
        <v>1.4705882352941201E-2</v>
      </c>
      <c r="R804" s="173">
        <v>0.12871287128712899</v>
      </c>
      <c r="S804" s="173">
        <v>0.19718309859154901</v>
      </c>
      <c r="T804" s="173"/>
      <c r="U804" s="218">
        <v>4.2944785276073601E-2</v>
      </c>
    </row>
    <row r="805" spans="1:21" x14ac:dyDescent="0.25">
      <c r="A805" s="165">
        <v>43862</v>
      </c>
      <c r="B805" s="209">
        <v>124</v>
      </c>
      <c r="C805" s="171">
        <v>118</v>
      </c>
      <c r="D805" s="171">
        <v>54</v>
      </c>
      <c r="E805" s="171"/>
      <c r="F805" s="210">
        <v>159</v>
      </c>
      <c r="G805" s="171">
        <v>123</v>
      </c>
      <c r="H805" s="171">
        <v>91</v>
      </c>
      <c r="I805" s="171">
        <v>54</v>
      </c>
      <c r="J805" s="171"/>
      <c r="K805" s="171">
        <v>153</v>
      </c>
      <c r="L805" s="209">
        <v>1</v>
      </c>
      <c r="M805" s="171">
        <v>27</v>
      </c>
      <c r="N805" s="171">
        <v>0</v>
      </c>
      <c r="O805" s="171"/>
      <c r="P805" s="210">
        <v>6</v>
      </c>
      <c r="Q805" s="173">
        <v>8.1300813008130107E-3</v>
      </c>
      <c r="R805" s="173">
        <v>0.29670329670329698</v>
      </c>
      <c r="S805" s="173">
        <v>0</v>
      </c>
      <c r="T805" s="173"/>
      <c r="U805" s="218">
        <v>3.9215686274509803E-2</v>
      </c>
    </row>
    <row r="806" spans="1:21" x14ac:dyDescent="0.25">
      <c r="A806" s="165">
        <v>43891</v>
      </c>
      <c r="B806" s="209">
        <v>131</v>
      </c>
      <c r="C806" s="171">
        <v>91</v>
      </c>
      <c r="D806" s="171">
        <v>69</v>
      </c>
      <c r="E806" s="171"/>
      <c r="F806" s="210">
        <v>168</v>
      </c>
      <c r="G806" s="171">
        <v>151.90476190476201</v>
      </c>
      <c r="H806" s="171">
        <v>94.285714285714306</v>
      </c>
      <c r="I806" s="171">
        <v>76.476190476190496</v>
      </c>
      <c r="J806" s="171"/>
      <c r="K806" s="171">
        <v>178.09523809523799</v>
      </c>
      <c r="L806" s="209">
        <v>-20.904761904761902</v>
      </c>
      <c r="M806" s="171">
        <v>-3.28571428571429</v>
      </c>
      <c r="N806" s="171">
        <v>-7.4761904761904798</v>
      </c>
      <c r="O806" s="171"/>
      <c r="P806" s="210">
        <v>-10.0952380952381</v>
      </c>
      <c r="Q806" s="173">
        <v>-0.13761755485893401</v>
      </c>
      <c r="R806" s="173">
        <v>-3.4848484848484899E-2</v>
      </c>
      <c r="S806" s="173">
        <v>-9.7758405977584104E-2</v>
      </c>
      <c r="T806" s="173"/>
      <c r="U806" s="218">
        <v>-5.6684491978609697E-2</v>
      </c>
    </row>
    <row r="807" spans="1:21" x14ac:dyDescent="0.25">
      <c r="A807" s="165">
        <v>43922</v>
      </c>
      <c r="B807" s="209">
        <v>111</v>
      </c>
      <c r="C807" s="171">
        <v>69</v>
      </c>
      <c r="D807" s="171">
        <v>50</v>
      </c>
      <c r="E807" s="171"/>
      <c r="F807" s="210">
        <v>190</v>
      </c>
      <c r="G807" s="171">
        <v>146</v>
      </c>
      <c r="H807" s="171">
        <v>122</v>
      </c>
      <c r="I807" s="171">
        <v>75</v>
      </c>
      <c r="J807" s="171"/>
      <c r="K807" s="171">
        <v>144</v>
      </c>
      <c r="L807" s="209">
        <v>-35</v>
      </c>
      <c r="M807" s="171">
        <v>-53</v>
      </c>
      <c r="N807" s="171">
        <v>-25</v>
      </c>
      <c r="O807" s="171"/>
      <c r="P807" s="210">
        <v>46</v>
      </c>
      <c r="Q807" s="173">
        <v>-0.23972602739726001</v>
      </c>
      <c r="R807" s="173">
        <v>-0.43442622950819698</v>
      </c>
      <c r="S807" s="173">
        <v>-0.33333333333333298</v>
      </c>
      <c r="T807" s="173"/>
      <c r="U807" s="218">
        <v>0.31944444444444398</v>
      </c>
    </row>
    <row r="808" spans="1:21" x14ac:dyDescent="0.25">
      <c r="A808" s="165">
        <v>43952</v>
      </c>
      <c r="B808" s="209">
        <v>121</v>
      </c>
      <c r="C808" s="171">
        <v>47</v>
      </c>
      <c r="D808" s="171">
        <v>58</v>
      </c>
      <c r="E808" s="171"/>
      <c r="F808" s="210">
        <v>139</v>
      </c>
      <c r="G808" s="171">
        <v>133.90476190476201</v>
      </c>
      <c r="H808" s="171">
        <v>90.476190476190496</v>
      </c>
      <c r="I808" s="171">
        <v>66.952380952380906</v>
      </c>
      <c r="J808" s="171"/>
      <c r="K808" s="171">
        <v>163.76190476190499</v>
      </c>
      <c r="L808" s="209">
        <v>-12.9047619047619</v>
      </c>
      <c r="M808" s="171">
        <v>-43.476190476190503</v>
      </c>
      <c r="N808" s="171">
        <v>-8.9523809523809508</v>
      </c>
      <c r="O808" s="171"/>
      <c r="P808" s="210">
        <v>-24.761904761904798</v>
      </c>
      <c r="Q808" s="173">
        <v>-9.6372688477951607E-2</v>
      </c>
      <c r="R808" s="173">
        <v>-0.48052631578947402</v>
      </c>
      <c r="S808" s="173">
        <v>-0.133712660028449</v>
      </c>
      <c r="T808" s="173"/>
      <c r="U808" s="218">
        <v>-0.151206746147136</v>
      </c>
    </row>
    <row r="809" spans="1:21" x14ac:dyDescent="0.25">
      <c r="A809" s="165">
        <v>43983</v>
      </c>
      <c r="B809" s="209">
        <v>135</v>
      </c>
      <c r="C809" s="171">
        <v>60</v>
      </c>
      <c r="D809" s="171">
        <v>50</v>
      </c>
      <c r="E809" s="171"/>
      <c r="F809" s="210">
        <v>158</v>
      </c>
      <c r="G809" s="171">
        <v>171.6</v>
      </c>
      <c r="H809" s="171">
        <v>127.6</v>
      </c>
      <c r="I809" s="171">
        <v>61.6</v>
      </c>
      <c r="J809" s="171"/>
      <c r="K809" s="171">
        <v>154</v>
      </c>
      <c r="L809" s="209">
        <v>-36.6</v>
      </c>
      <c r="M809" s="171">
        <v>-67.599999999999994</v>
      </c>
      <c r="N809" s="171">
        <v>-11.6</v>
      </c>
      <c r="O809" s="171"/>
      <c r="P809" s="210">
        <v>4</v>
      </c>
      <c r="Q809" s="173">
        <v>-0.213286713286713</v>
      </c>
      <c r="R809" s="173">
        <v>-0.52978056426332298</v>
      </c>
      <c r="S809" s="173">
        <v>-0.18831168831168801</v>
      </c>
      <c r="T809" s="173"/>
      <c r="U809" s="218">
        <v>2.5974025974026E-2</v>
      </c>
    </row>
    <row r="810" spans="1:21" x14ac:dyDescent="0.25">
      <c r="A810" s="165">
        <v>44013</v>
      </c>
      <c r="B810" s="209">
        <v>153</v>
      </c>
      <c r="C810" s="171">
        <v>63</v>
      </c>
      <c r="D810" s="171">
        <v>73</v>
      </c>
      <c r="E810" s="171"/>
      <c r="F810" s="210">
        <v>165</v>
      </c>
      <c r="G810" s="171">
        <v>146</v>
      </c>
      <c r="H810" s="171">
        <v>104</v>
      </c>
      <c r="I810" s="171">
        <v>76</v>
      </c>
      <c r="J810" s="171"/>
      <c r="K810" s="171">
        <v>187</v>
      </c>
      <c r="L810" s="209">
        <v>7</v>
      </c>
      <c r="M810" s="171">
        <v>-41</v>
      </c>
      <c r="N810" s="171">
        <v>-3</v>
      </c>
      <c r="O810" s="171"/>
      <c r="P810" s="210">
        <v>-22</v>
      </c>
      <c r="Q810" s="173">
        <v>4.7945205479452101E-2</v>
      </c>
      <c r="R810" s="173">
        <v>-0.394230769230769</v>
      </c>
      <c r="S810" s="173">
        <v>-3.94736842105263E-2</v>
      </c>
      <c r="T810" s="173"/>
      <c r="U810" s="218">
        <v>-0.11764705882352899</v>
      </c>
    </row>
    <row r="811" spans="1:21" x14ac:dyDescent="0.25">
      <c r="A811" s="165">
        <v>44044</v>
      </c>
      <c r="B811" s="209">
        <v>135</v>
      </c>
      <c r="C811" s="171">
        <v>88</v>
      </c>
      <c r="D811" s="171">
        <v>52</v>
      </c>
      <c r="E811" s="171"/>
      <c r="F811" s="210">
        <v>141</v>
      </c>
      <c r="G811" s="171">
        <v>149.52380952381</v>
      </c>
      <c r="H811" s="171">
        <v>99.047619047618994</v>
      </c>
      <c r="I811" s="171">
        <v>70.476190476190496</v>
      </c>
      <c r="J811" s="171"/>
      <c r="K811" s="171">
        <v>158.09523809523799</v>
      </c>
      <c r="L811" s="209">
        <v>-14.523809523809501</v>
      </c>
      <c r="M811" s="171">
        <v>-11.047619047618999</v>
      </c>
      <c r="N811" s="171">
        <v>-18.476190476190499</v>
      </c>
      <c r="O811" s="171"/>
      <c r="P811" s="210">
        <v>-17.095238095238098</v>
      </c>
      <c r="Q811" s="173">
        <v>-9.7133757961783404E-2</v>
      </c>
      <c r="R811" s="173">
        <v>-0.111538461538461</v>
      </c>
      <c r="S811" s="173">
        <v>-0.26216216216216198</v>
      </c>
      <c r="T811" s="173"/>
      <c r="U811" s="218">
        <v>-0.108132530120482</v>
      </c>
    </row>
    <row r="812" spans="1:21" x14ac:dyDescent="0.25">
      <c r="A812" s="165">
        <v>44075</v>
      </c>
      <c r="B812" s="209">
        <v>123</v>
      </c>
      <c r="C812" s="171">
        <v>89</v>
      </c>
      <c r="D812" s="171">
        <v>82</v>
      </c>
      <c r="E812" s="171"/>
      <c r="F812" s="210">
        <v>151</v>
      </c>
      <c r="G812" s="171">
        <v>137.23809523809501</v>
      </c>
      <c r="H812" s="171">
        <v>95.3333333333333</v>
      </c>
      <c r="I812" s="171">
        <v>75.428571428571402</v>
      </c>
      <c r="J812" s="171"/>
      <c r="K812" s="171">
        <v>202.19047619047601</v>
      </c>
      <c r="L812" s="209">
        <v>-14.2380952380952</v>
      </c>
      <c r="M812" s="171">
        <v>-6.3333333333333401</v>
      </c>
      <c r="N812" s="171">
        <v>6.5714285714285703</v>
      </c>
      <c r="O812" s="171"/>
      <c r="P812" s="210">
        <v>-51.190476190476197</v>
      </c>
      <c r="Q812" s="173">
        <v>-0.103747397640527</v>
      </c>
      <c r="R812" s="173">
        <v>-6.6433566433566502E-2</v>
      </c>
      <c r="S812" s="173">
        <v>8.7121212121212099E-2</v>
      </c>
      <c r="T812" s="173"/>
      <c r="U812" s="218">
        <v>-0.253179463024023</v>
      </c>
    </row>
    <row r="813" spans="1:21" x14ac:dyDescent="0.25">
      <c r="A813" s="165">
        <v>44105</v>
      </c>
      <c r="B813" s="209">
        <v>158</v>
      </c>
      <c r="C813" s="171">
        <v>106</v>
      </c>
      <c r="D813" s="171">
        <v>100</v>
      </c>
      <c r="E813" s="171"/>
      <c r="F813" s="210">
        <v>164</v>
      </c>
      <c r="G813" s="171">
        <v>127.217391304348</v>
      </c>
      <c r="H813" s="171">
        <v>95.652173913043498</v>
      </c>
      <c r="I813" s="171">
        <v>82.260869565217405</v>
      </c>
      <c r="J813" s="171"/>
      <c r="K813" s="171">
        <v>163.565217391304</v>
      </c>
      <c r="L813" s="209">
        <v>30.7826086956522</v>
      </c>
      <c r="M813" s="171">
        <v>10.3478260869565</v>
      </c>
      <c r="N813" s="171">
        <v>17.739130434782599</v>
      </c>
      <c r="O813" s="171"/>
      <c r="P813" s="210">
        <v>0.43478260869565599</v>
      </c>
      <c r="Q813" s="173">
        <v>0.241968557758031</v>
      </c>
      <c r="R813" s="173">
        <v>0.108181818181818</v>
      </c>
      <c r="S813" s="173">
        <v>0.215644820295983</v>
      </c>
      <c r="T813" s="173"/>
      <c r="U813" s="218">
        <v>2.6581605528974198E-3</v>
      </c>
    </row>
    <row r="814" spans="1:21" x14ac:dyDescent="0.25">
      <c r="A814" s="165">
        <v>44136</v>
      </c>
      <c r="B814" s="209">
        <v>139</v>
      </c>
      <c r="C814" s="171">
        <v>99</v>
      </c>
      <c r="D814" s="171">
        <v>86</v>
      </c>
      <c r="E814" s="171"/>
      <c r="F814" s="210">
        <v>155</v>
      </c>
      <c r="G814" s="171">
        <v>122</v>
      </c>
      <c r="H814" s="171">
        <v>97</v>
      </c>
      <c r="I814" s="171">
        <v>62</v>
      </c>
      <c r="J814" s="171"/>
      <c r="K814" s="171">
        <v>156</v>
      </c>
      <c r="L814" s="209">
        <v>17</v>
      </c>
      <c r="M814" s="171">
        <v>2</v>
      </c>
      <c r="N814" s="171">
        <v>24</v>
      </c>
      <c r="O814" s="171"/>
      <c r="P814" s="210">
        <v>-1</v>
      </c>
      <c r="Q814" s="173">
        <v>0.13934426229508201</v>
      </c>
      <c r="R814" s="173">
        <v>2.06185567010309E-2</v>
      </c>
      <c r="S814" s="173">
        <v>0.38709677419354799</v>
      </c>
      <c r="T814" s="173"/>
      <c r="U814" s="218">
        <v>-6.41025641025641E-3</v>
      </c>
    </row>
    <row r="815" spans="1:21" x14ac:dyDescent="0.25">
      <c r="A815" s="165">
        <v>44166</v>
      </c>
      <c r="B815" s="209">
        <v>120</v>
      </c>
      <c r="C815" s="171">
        <v>102</v>
      </c>
      <c r="D815" s="171">
        <v>86</v>
      </c>
      <c r="E815" s="171"/>
      <c r="F815" s="210">
        <v>139</v>
      </c>
      <c r="G815" s="171">
        <v>138.6</v>
      </c>
      <c r="H815" s="171">
        <v>119.7</v>
      </c>
      <c r="I815" s="171">
        <v>85.05</v>
      </c>
      <c r="J815" s="171"/>
      <c r="K815" s="171">
        <v>160.65</v>
      </c>
      <c r="L815" s="209">
        <v>-18.600000000000001</v>
      </c>
      <c r="M815" s="171">
        <v>-17.7</v>
      </c>
      <c r="N815" s="171">
        <v>0.95000000000000295</v>
      </c>
      <c r="O815" s="171"/>
      <c r="P815" s="210">
        <v>-21.65</v>
      </c>
      <c r="Q815" s="173">
        <v>-0.13419913419913401</v>
      </c>
      <c r="R815" s="173">
        <v>-0.14786967418546401</v>
      </c>
      <c r="S815" s="173">
        <v>1.1169900058789E-2</v>
      </c>
      <c r="T815" s="173"/>
      <c r="U815" s="218">
        <v>-0.13476501711795799</v>
      </c>
    </row>
    <row r="816" spans="1:21" x14ac:dyDescent="0.25">
      <c r="A816" s="165">
        <v>44197</v>
      </c>
      <c r="B816" s="209">
        <v>136</v>
      </c>
      <c r="C816" s="171">
        <v>103</v>
      </c>
      <c r="D816" s="171">
        <v>69</v>
      </c>
      <c r="E816" s="171"/>
      <c r="F816" s="210">
        <v>151</v>
      </c>
      <c r="G816" s="171">
        <v>123.636363636364</v>
      </c>
      <c r="H816" s="171">
        <v>91.818181818181799</v>
      </c>
      <c r="I816" s="171">
        <v>64.545454545454504</v>
      </c>
      <c r="J816" s="171"/>
      <c r="K816" s="171">
        <v>148.18181818181799</v>
      </c>
      <c r="L816" s="209">
        <v>12.363636363636401</v>
      </c>
      <c r="M816" s="171">
        <v>11.181818181818199</v>
      </c>
      <c r="N816" s="171">
        <v>4.4545454545454497</v>
      </c>
      <c r="O816" s="171"/>
      <c r="P816" s="210">
        <v>2.8181818181818099</v>
      </c>
      <c r="Q816" s="173">
        <v>0.1</v>
      </c>
      <c r="R816" s="173">
        <v>0.121782178217822</v>
      </c>
      <c r="S816" s="173">
        <v>6.9014084507042203E-2</v>
      </c>
      <c r="T816" s="173"/>
      <c r="U816" s="218">
        <v>1.9018404907975399E-2</v>
      </c>
    </row>
    <row r="817" spans="1:21" x14ac:dyDescent="0.25">
      <c r="A817" s="165">
        <v>44228</v>
      </c>
      <c r="B817" s="209">
        <v>102</v>
      </c>
      <c r="C817" s="171">
        <v>90</v>
      </c>
      <c r="D817" s="171">
        <v>87</v>
      </c>
      <c r="E817" s="171"/>
      <c r="F817" s="210">
        <v>150</v>
      </c>
      <c r="G817" s="171">
        <v>123</v>
      </c>
      <c r="H817" s="171">
        <v>91</v>
      </c>
      <c r="I817" s="171">
        <v>54</v>
      </c>
      <c r="J817" s="171"/>
      <c r="K817" s="171">
        <v>153</v>
      </c>
      <c r="L817" s="209">
        <v>-21</v>
      </c>
      <c r="M817" s="171">
        <v>-1</v>
      </c>
      <c r="N817" s="171">
        <v>33</v>
      </c>
      <c r="O817" s="171"/>
      <c r="P817" s="210">
        <v>-3</v>
      </c>
      <c r="Q817" s="173">
        <v>-0.17073170731707299</v>
      </c>
      <c r="R817" s="173">
        <v>-1.0989010989011E-2</v>
      </c>
      <c r="S817" s="173">
        <v>0.61111111111111105</v>
      </c>
      <c r="T817" s="173"/>
      <c r="U817" s="218">
        <v>-1.9607843137254902E-2</v>
      </c>
    </row>
    <row r="818" spans="1:21" x14ac:dyDescent="0.25">
      <c r="A818" s="165">
        <v>44256</v>
      </c>
      <c r="B818" s="209">
        <v>145</v>
      </c>
      <c r="C818" s="171">
        <v>109</v>
      </c>
      <c r="D818" s="171">
        <v>81</v>
      </c>
      <c r="E818" s="171"/>
      <c r="F818" s="210">
        <v>145</v>
      </c>
      <c r="G818" s="171">
        <v>158.80952380952399</v>
      </c>
      <c r="H818" s="171">
        <v>98.571428571428598</v>
      </c>
      <c r="I818" s="171">
        <v>79.952380952381006</v>
      </c>
      <c r="J818" s="171"/>
      <c r="K818" s="171">
        <v>186.19047619047601</v>
      </c>
      <c r="L818" s="209">
        <v>-13.8095238095238</v>
      </c>
      <c r="M818" s="171">
        <v>10.4285714285714</v>
      </c>
      <c r="N818" s="171">
        <v>1.0476190476190399</v>
      </c>
      <c r="O818" s="171"/>
      <c r="P818" s="210">
        <v>-41.190476190476197</v>
      </c>
      <c r="Q818" s="173">
        <v>-8.6956521739130502E-2</v>
      </c>
      <c r="R818" s="173">
        <v>0.105797101449275</v>
      </c>
      <c r="S818" s="173">
        <v>1.3103037522334601E-2</v>
      </c>
      <c r="T818" s="173"/>
      <c r="U818" s="218">
        <v>-0.22122762148337599</v>
      </c>
    </row>
    <row r="819" spans="1:21" x14ac:dyDescent="0.25">
      <c r="A819" s="3" t="s">
        <v>158</v>
      </c>
      <c r="B819" s="209"/>
      <c r="C819" s="171"/>
      <c r="D819" s="171"/>
      <c r="E819" s="171"/>
      <c r="F819" s="210"/>
      <c r="G819" s="171"/>
      <c r="H819" s="171"/>
      <c r="I819" s="171"/>
      <c r="J819" s="171"/>
      <c r="K819" s="171"/>
      <c r="L819" s="209"/>
      <c r="M819" s="171"/>
      <c r="N819" s="171"/>
      <c r="O819" s="171"/>
      <c r="P819" s="210"/>
      <c r="Q819" s="173"/>
      <c r="R819" s="173"/>
      <c r="S819" s="173"/>
      <c r="T819" s="173"/>
      <c r="U819" s="218"/>
    </row>
    <row r="820" spans="1:21" x14ac:dyDescent="0.25">
      <c r="A820" s="165">
        <v>43466</v>
      </c>
      <c r="B820" s="209">
        <v>303</v>
      </c>
      <c r="C820" s="171">
        <v>121</v>
      </c>
      <c r="D820" s="171">
        <v>96</v>
      </c>
      <c r="E820" s="171"/>
      <c r="F820" s="210">
        <v>183</v>
      </c>
      <c r="G820" s="171">
        <v>303</v>
      </c>
      <c r="H820" s="171">
        <v>121</v>
      </c>
      <c r="I820" s="171">
        <v>96</v>
      </c>
      <c r="J820" s="171"/>
      <c r="K820" s="171">
        <v>183</v>
      </c>
      <c r="L820" s="209">
        <v>0</v>
      </c>
      <c r="M820" s="171">
        <v>0</v>
      </c>
      <c r="N820" s="171">
        <v>0</v>
      </c>
      <c r="O820" s="171"/>
      <c r="P820" s="210">
        <v>0</v>
      </c>
      <c r="Q820" s="173">
        <v>0</v>
      </c>
      <c r="R820" s="173">
        <v>0</v>
      </c>
      <c r="S820" s="173">
        <v>0</v>
      </c>
      <c r="T820" s="173"/>
      <c r="U820" s="218">
        <v>0</v>
      </c>
    </row>
    <row r="821" spans="1:21" x14ac:dyDescent="0.25">
      <c r="A821" s="165">
        <v>43497</v>
      </c>
      <c r="B821" s="209">
        <v>279</v>
      </c>
      <c r="C821" s="171">
        <v>120</v>
      </c>
      <c r="D821" s="171">
        <v>70</v>
      </c>
      <c r="E821" s="171"/>
      <c r="F821" s="210">
        <v>151</v>
      </c>
      <c r="G821" s="171">
        <v>279</v>
      </c>
      <c r="H821" s="171">
        <v>120</v>
      </c>
      <c r="I821" s="171">
        <v>70</v>
      </c>
      <c r="J821" s="171"/>
      <c r="K821" s="171">
        <v>151</v>
      </c>
      <c r="L821" s="209">
        <v>0</v>
      </c>
      <c r="M821" s="171">
        <v>0</v>
      </c>
      <c r="N821" s="171">
        <v>0</v>
      </c>
      <c r="O821" s="171"/>
      <c r="P821" s="210">
        <v>0</v>
      </c>
      <c r="Q821" s="173">
        <v>0</v>
      </c>
      <c r="R821" s="173">
        <v>0</v>
      </c>
      <c r="S821" s="173">
        <v>0</v>
      </c>
      <c r="T821" s="173"/>
      <c r="U821" s="218">
        <v>0</v>
      </c>
    </row>
    <row r="822" spans="1:21" x14ac:dyDescent="0.25">
      <c r="A822" s="165">
        <v>43525</v>
      </c>
      <c r="B822" s="209">
        <v>291</v>
      </c>
      <c r="C822" s="171">
        <v>127</v>
      </c>
      <c r="D822" s="171">
        <v>81</v>
      </c>
      <c r="E822" s="171"/>
      <c r="F822" s="210">
        <v>142</v>
      </c>
      <c r="G822" s="171">
        <v>291</v>
      </c>
      <c r="H822" s="171">
        <v>127</v>
      </c>
      <c r="I822" s="171">
        <v>81</v>
      </c>
      <c r="J822" s="171"/>
      <c r="K822" s="171">
        <v>142</v>
      </c>
      <c r="L822" s="209">
        <v>0</v>
      </c>
      <c r="M822" s="171">
        <v>0</v>
      </c>
      <c r="N822" s="171">
        <v>0</v>
      </c>
      <c r="O822" s="171"/>
      <c r="P822" s="210">
        <v>0</v>
      </c>
      <c r="Q822" s="173">
        <v>0</v>
      </c>
      <c r="R822" s="173">
        <v>0</v>
      </c>
      <c r="S822" s="173">
        <v>0</v>
      </c>
      <c r="T822" s="173"/>
      <c r="U822" s="218">
        <v>0</v>
      </c>
    </row>
    <row r="823" spans="1:21" x14ac:dyDescent="0.25">
      <c r="A823" s="165">
        <v>43556</v>
      </c>
      <c r="B823" s="209">
        <v>294</v>
      </c>
      <c r="C823" s="171">
        <v>112</v>
      </c>
      <c r="D823" s="171">
        <v>86</v>
      </c>
      <c r="E823" s="171"/>
      <c r="F823" s="210">
        <v>153</v>
      </c>
      <c r="G823" s="171">
        <v>294</v>
      </c>
      <c r="H823" s="171">
        <v>112</v>
      </c>
      <c r="I823" s="171">
        <v>86</v>
      </c>
      <c r="J823" s="171"/>
      <c r="K823" s="171">
        <v>153</v>
      </c>
      <c r="L823" s="209">
        <v>0</v>
      </c>
      <c r="M823" s="171">
        <v>0</v>
      </c>
      <c r="N823" s="171">
        <v>0</v>
      </c>
      <c r="O823" s="171"/>
      <c r="P823" s="210">
        <v>0</v>
      </c>
      <c r="Q823" s="173">
        <v>0</v>
      </c>
      <c r="R823" s="173">
        <v>0</v>
      </c>
      <c r="S823" s="173">
        <v>0</v>
      </c>
      <c r="T823" s="173"/>
      <c r="U823" s="218">
        <v>0</v>
      </c>
    </row>
    <row r="824" spans="1:21" x14ac:dyDescent="0.25">
      <c r="A824" s="165">
        <v>43586</v>
      </c>
      <c r="B824" s="209">
        <v>314</v>
      </c>
      <c r="C824" s="171">
        <v>134</v>
      </c>
      <c r="D824" s="171">
        <v>104</v>
      </c>
      <c r="E824" s="171"/>
      <c r="F824" s="210">
        <v>150</v>
      </c>
      <c r="G824" s="171">
        <v>314</v>
      </c>
      <c r="H824" s="171">
        <v>134</v>
      </c>
      <c r="I824" s="171">
        <v>104</v>
      </c>
      <c r="J824" s="171"/>
      <c r="K824" s="171">
        <v>150</v>
      </c>
      <c r="L824" s="209">
        <v>0</v>
      </c>
      <c r="M824" s="171">
        <v>0</v>
      </c>
      <c r="N824" s="171">
        <v>0</v>
      </c>
      <c r="O824" s="171"/>
      <c r="P824" s="210">
        <v>0</v>
      </c>
      <c r="Q824" s="173">
        <v>0</v>
      </c>
      <c r="R824" s="173">
        <v>0</v>
      </c>
      <c r="S824" s="173">
        <v>0</v>
      </c>
      <c r="T824" s="173"/>
      <c r="U824" s="218">
        <v>0</v>
      </c>
    </row>
    <row r="825" spans="1:21" x14ac:dyDescent="0.25">
      <c r="A825" s="165">
        <v>43617</v>
      </c>
      <c r="B825" s="209">
        <v>314</v>
      </c>
      <c r="C825" s="171">
        <v>110</v>
      </c>
      <c r="D825" s="171">
        <v>78</v>
      </c>
      <c r="E825" s="171"/>
      <c r="F825" s="210">
        <v>143</v>
      </c>
      <c r="G825" s="171">
        <v>314</v>
      </c>
      <c r="H825" s="171">
        <v>110</v>
      </c>
      <c r="I825" s="171">
        <v>78</v>
      </c>
      <c r="J825" s="171"/>
      <c r="K825" s="171">
        <v>143</v>
      </c>
      <c r="L825" s="209">
        <v>0</v>
      </c>
      <c r="M825" s="171">
        <v>0</v>
      </c>
      <c r="N825" s="171">
        <v>0</v>
      </c>
      <c r="O825" s="171"/>
      <c r="P825" s="210">
        <v>0</v>
      </c>
      <c r="Q825" s="173">
        <v>0</v>
      </c>
      <c r="R825" s="173">
        <v>0</v>
      </c>
      <c r="S825" s="173">
        <v>0</v>
      </c>
      <c r="T825" s="173"/>
      <c r="U825" s="218">
        <v>0</v>
      </c>
    </row>
    <row r="826" spans="1:21" x14ac:dyDescent="0.25">
      <c r="A826" s="165">
        <v>43647</v>
      </c>
      <c r="B826" s="209">
        <v>354</v>
      </c>
      <c r="C826" s="171">
        <v>117</v>
      </c>
      <c r="D826" s="171">
        <v>78</v>
      </c>
      <c r="E826" s="171"/>
      <c r="F826" s="210">
        <v>142</v>
      </c>
      <c r="G826" s="171">
        <v>354</v>
      </c>
      <c r="H826" s="171">
        <v>117</v>
      </c>
      <c r="I826" s="171">
        <v>78</v>
      </c>
      <c r="J826" s="171"/>
      <c r="K826" s="171">
        <v>142</v>
      </c>
      <c r="L826" s="209">
        <v>0</v>
      </c>
      <c r="M826" s="171">
        <v>0</v>
      </c>
      <c r="N826" s="171">
        <v>0</v>
      </c>
      <c r="O826" s="171"/>
      <c r="P826" s="210">
        <v>0</v>
      </c>
      <c r="Q826" s="173">
        <v>0</v>
      </c>
      <c r="R826" s="173">
        <v>0</v>
      </c>
      <c r="S826" s="173">
        <v>0</v>
      </c>
      <c r="T826" s="173"/>
      <c r="U826" s="218">
        <v>0</v>
      </c>
    </row>
    <row r="827" spans="1:21" x14ac:dyDescent="0.25">
      <c r="A827" s="165">
        <v>43678</v>
      </c>
      <c r="B827" s="209">
        <v>332</v>
      </c>
      <c r="C827" s="171">
        <v>114</v>
      </c>
      <c r="D827" s="171">
        <v>82</v>
      </c>
      <c r="E827" s="171"/>
      <c r="F827" s="210">
        <v>161</v>
      </c>
      <c r="G827" s="171">
        <v>332</v>
      </c>
      <c r="H827" s="171">
        <v>114</v>
      </c>
      <c r="I827" s="171">
        <v>82</v>
      </c>
      <c r="J827" s="171"/>
      <c r="K827" s="171">
        <v>161</v>
      </c>
      <c r="L827" s="209">
        <v>0</v>
      </c>
      <c r="M827" s="171">
        <v>0</v>
      </c>
      <c r="N827" s="171">
        <v>0</v>
      </c>
      <c r="O827" s="171"/>
      <c r="P827" s="210">
        <v>0</v>
      </c>
      <c r="Q827" s="173">
        <v>0</v>
      </c>
      <c r="R827" s="173">
        <v>0</v>
      </c>
      <c r="S827" s="173">
        <v>0</v>
      </c>
      <c r="T827" s="173"/>
      <c r="U827" s="218">
        <v>0</v>
      </c>
    </row>
    <row r="828" spans="1:21" x14ac:dyDescent="0.25">
      <c r="A828" s="165">
        <v>43709</v>
      </c>
      <c r="B828" s="209">
        <v>318</v>
      </c>
      <c r="C828" s="171">
        <v>148</v>
      </c>
      <c r="D828" s="171">
        <v>86</v>
      </c>
      <c r="E828" s="171"/>
      <c r="F828" s="210">
        <v>177</v>
      </c>
      <c r="G828" s="171">
        <v>318</v>
      </c>
      <c r="H828" s="171">
        <v>148</v>
      </c>
      <c r="I828" s="171">
        <v>86</v>
      </c>
      <c r="J828" s="171"/>
      <c r="K828" s="171">
        <v>177</v>
      </c>
      <c r="L828" s="209">
        <v>0</v>
      </c>
      <c r="M828" s="171">
        <v>0</v>
      </c>
      <c r="N828" s="171">
        <v>0</v>
      </c>
      <c r="O828" s="171"/>
      <c r="P828" s="210">
        <v>0</v>
      </c>
      <c r="Q828" s="173">
        <v>0</v>
      </c>
      <c r="R828" s="173">
        <v>0</v>
      </c>
      <c r="S828" s="173">
        <v>0</v>
      </c>
      <c r="T828" s="173"/>
      <c r="U828" s="218">
        <v>0</v>
      </c>
    </row>
    <row r="829" spans="1:21" x14ac:dyDescent="0.25">
      <c r="A829" s="165">
        <v>43739</v>
      </c>
      <c r="B829" s="209">
        <v>346</v>
      </c>
      <c r="C829" s="171">
        <v>131</v>
      </c>
      <c r="D829" s="171">
        <v>90</v>
      </c>
      <c r="E829" s="171"/>
      <c r="F829" s="210">
        <v>167</v>
      </c>
      <c r="G829" s="171">
        <v>346</v>
      </c>
      <c r="H829" s="171">
        <v>131</v>
      </c>
      <c r="I829" s="171">
        <v>90</v>
      </c>
      <c r="J829" s="171"/>
      <c r="K829" s="171">
        <v>167</v>
      </c>
      <c r="L829" s="209">
        <v>0</v>
      </c>
      <c r="M829" s="171">
        <v>0</v>
      </c>
      <c r="N829" s="171">
        <v>0</v>
      </c>
      <c r="O829" s="171"/>
      <c r="P829" s="210">
        <v>0</v>
      </c>
      <c r="Q829" s="173">
        <v>0</v>
      </c>
      <c r="R829" s="173">
        <v>0</v>
      </c>
      <c r="S829" s="173">
        <v>0</v>
      </c>
      <c r="T829" s="173"/>
      <c r="U829" s="218">
        <v>0</v>
      </c>
    </row>
    <row r="830" spans="1:21" x14ac:dyDescent="0.25">
      <c r="A830" s="165">
        <v>43770</v>
      </c>
      <c r="B830" s="209">
        <v>331</v>
      </c>
      <c r="C830" s="171">
        <v>125</v>
      </c>
      <c r="D830" s="171">
        <v>91</v>
      </c>
      <c r="E830" s="171"/>
      <c r="F830" s="210">
        <v>153</v>
      </c>
      <c r="G830" s="171">
        <v>331</v>
      </c>
      <c r="H830" s="171">
        <v>125</v>
      </c>
      <c r="I830" s="171">
        <v>91</v>
      </c>
      <c r="J830" s="171"/>
      <c r="K830" s="171">
        <v>153</v>
      </c>
      <c r="L830" s="209">
        <v>0</v>
      </c>
      <c r="M830" s="171">
        <v>0</v>
      </c>
      <c r="N830" s="171">
        <v>0</v>
      </c>
      <c r="O830" s="171"/>
      <c r="P830" s="210">
        <v>0</v>
      </c>
      <c r="Q830" s="173">
        <v>0</v>
      </c>
      <c r="R830" s="173">
        <v>0</v>
      </c>
      <c r="S830" s="173">
        <v>0</v>
      </c>
      <c r="T830" s="173"/>
      <c r="U830" s="218">
        <v>0</v>
      </c>
    </row>
    <row r="831" spans="1:21" x14ac:dyDescent="0.25">
      <c r="A831" s="165">
        <v>43800</v>
      </c>
      <c r="B831" s="209">
        <v>286</v>
      </c>
      <c r="C831" s="171">
        <v>97</v>
      </c>
      <c r="D831" s="171">
        <v>77</v>
      </c>
      <c r="E831" s="171"/>
      <c r="F831" s="210">
        <v>151</v>
      </c>
      <c r="G831" s="171">
        <v>286</v>
      </c>
      <c r="H831" s="171">
        <v>97</v>
      </c>
      <c r="I831" s="171">
        <v>77</v>
      </c>
      <c r="J831" s="171"/>
      <c r="K831" s="171">
        <v>151</v>
      </c>
      <c r="L831" s="209">
        <v>0</v>
      </c>
      <c r="M831" s="171">
        <v>0</v>
      </c>
      <c r="N831" s="171">
        <v>0</v>
      </c>
      <c r="O831" s="171"/>
      <c r="P831" s="210">
        <v>0</v>
      </c>
      <c r="Q831" s="173">
        <v>0</v>
      </c>
      <c r="R831" s="173">
        <v>0</v>
      </c>
      <c r="S831" s="173">
        <v>0</v>
      </c>
      <c r="T831" s="173"/>
      <c r="U831" s="218">
        <v>0</v>
      </c>
    </row>
    <row r="832" spans="1:21" x14ac:dyDescent="0.25">
      <c r="A832" s="165">
        <v>43831</v>
      </c>
      <c r="B832" s="209">
        <v>362</v>
      </c>
      <c r="C832" s="171">
        <v>125</v>
      </c>
      <c r="D832" s="171">
        <v>94</v>
      </c>
      <c r="E832" s="171"/>
      <c r="F832" s="210">
        <v>163</v>
      </c>
      <c r="G832" s="171">
        <v>303</v>
      </c>
      <c r="H832" s="171">
        <v>121</v>
      </c>
      <c r="I832" s="171">
        <v>96</v>
      </c>
      <c r="J832" s="171"/>
      <c r="K832" s="171">
        <v>183</v>
      </c>
      <c r="L832" s="209">
        <v>59</v>
      </c>
      <c r="M832" s="171">
        <v>4</v>
      </c>
      <c r="N832" s="171">
        <v>-2</v>
      </c>
      <c r="O832" s="171"/>
      <c r="P832" s="210">
        <v>-20</v>
      </c>
      <c r="Q832" s="173">
        <v>0.19471947194719499</v>
      </c>
      <c r="R832" s="173">
        <v>3.3057851239669402E-2</v>
      </c>
      <c r="S832" s="173">
        <v>-2.0833333333333301E-2</v>
      </c>
      <c r="T832" s="173"/>
      <c r="U832" s="218">
        <v>-0.109289617486339</v>
      </c>
    </row>
    <row r="833" spans="1:21" x14ac:dyDescent="0.25">
      <c r="A833" s="165">
        <v>43862</v>
      </c>
      <c r="B833" s="209">
        <v>299</v>
      </c>
      <c r="C833" s="171">
        <v>106</v>
      </c>
      <c r="D833" s="171">
        <v>75</v>
      </c>
      <c r="E833" s="171"/>
      <c r="F833" s="210">
        <v>157</v>
      </c>
      <c r="G833" s="171">
        <v>279</v>
      </c>
      <c r="H833" s="171">
        <v>120</v>
      </c>
      <c r="I833" s="171">
        <v>70</v>
      </c>
      <c r="J833" s="171"/>
      <c r="K833" s="171">
        <v>151</v>
      </c>
      <c r="L833" s="209">
        <v>20</v>
      </c>
      <c r="M833" s="171">
        <v>-14</v>
      </c>
      <c r="N833" s="171">
        <v>5</v>
      </c>
      <c r="O833" s="171"/>
      <c r="P833" s="210">
        <v>6</v>
      </c>
      <c r="Q833" s="173">
        <v>7.1684587813620096E-2</v>
      </c>
      <c r="R833" s="173">
        <v>-0.116666666666667</v>
      </c>
      <c r="S833" s="173">
        <v>7.1428571428571397E-2</v>
      </c>
      <c r="T833" s="173"/>
      <c r="U833" s="218">
        <v>3.9735099337748297E-2</v>
      </c>
    </row>
    <row r="834" spans="1:21" x14ac:dyDescent="0.25">
      <c r="A834" s="165">
        <v>43891</v>
      </c>
      <c r="B834" s="209">
        <v>294</v>
      </c>
      <c r="C834" s="171">
        <v>128</v>
      </c>
      <c r="D834" s="171">
        <v>88</v>
      </c>
      <c r="E834" s="171"/>
      <c r="F834" s="210">
        <v>203</v>
      </c>
      <c r="G834" s="171">
        <v>304.857142857143</v>
      </c>
      <c r="H834" s="171">
        <v>133.04761904761901</v>
      </c>
      <c r="I834" s="171">
        <v>84.857142857142904</v>
      </c>
      <c r="J834" s="171"/>
      <c r="K834" s="171">
        <v>148.76190476190499</v>
      </c>
      <c r="L834" s="209">
        <v>-10.8571428571429</v>
      </c>
      <c r="M834" s="171">
        <v>-5.0476190476190697</v>
      </c>
      <c r="N834" s="171">
        <v>3.1428571428571401</v>
      </c>
      <c r="O834" s="171"/>
      <c r="P834" s="210">
        <v>54.238095238095198</v>
      </c>
      <c r="Q834" s="173">
        <v>-3.5613870665417199E-2</v>
      </c>
      <c r="R834" s="173">
        <v>-3.79384395132428E-2</v>
      </c>
      <c r="S834" s="173">
        <v>3.7037037037037E-2</v>
      </c>
      <c r="T834" s="173"/>
      <c r="U834" s="218">
        <v>0.364596670934699</v>
      </c>
    </row>
    <row r="835" spans="1:21" x14ac:dyDescent="0.25">
      <c r="A835" s="165">
        <v>43922</v>
      </c>
      <c r="B835" s="209">
        <v>259</v>
      </c>
      <c r="C835" s="171">
        <v>90</v>
      </c>
      <c r="D835" s="171">
        <v>85</v>
      </c>
      <c r="E835" s="171"/>
      <c r="F835" s="210">
        <v>173</v>
      </c>
      <c r="G835" s="171">
        <v>294</v>
      </c>
      <c r="H835" s="171">
        <v>112</v>
      </c>
      <c r="I835" s="171">
        <v>86</v>
      </c>
      <c r="J835" s="171"/>
      <c r="K835" s="171">
        <v>153</v>
      </c>
      <c r="L835" s="209">
        <v>-35</v>
      </c>
      <c r="M835" s="171">
        <v>-22</v>
      </c>
      <c r="N835" s="171">
        <v>-1</v>
      </c>
      <c r="O835" s="171"/>
      <c r="P835" s="210">
        <v>20</v>
      </c>
      <c r="Q835" s="173">
        <v>-0.119047619047619</v>
      </c>
      <c r="R835" s="173">
        <v>-0.19642857142857101</v>
      </c>
      <c r="S835" s="173">
        <v>-1.16279069767442E-2</v>
      </c>
      <c r="T835" s="173"/>
      <c r="U835" s="218">
        <v>0.13071895424836599</v>
      </c>
    </row>
    <row r="836" spans="1:21" x14ac:dyDescent="0.25">
      <c r="A836" s="165">
        <v>43952</v>
      </c>
      <c r="B836" s="209">
        <v>326</v>
      </c>
      <c r="C836" s="171">
        <v>82</v>
      </c>
      <c r="D836" s="171">
        <v>77</v>
      </c>
      <c r="E836" s="171"/>
      <c r="F836" s="210">
        <v>162</v>
      </c>
      <c r="G836" s="171">
        <v>284.09523809523802</v>
      </c>
      <c r="H836" s="171">
        <v>121.238095238095</v>
      </c>
      <c r="I836" s="171">
        <v>94.095238095238102</v>
      </c>
      <c r="J836" s="171"/>
      <c r="K836" s="171">
        <v>135.71428571428601</v>
      </c>
      <c r="L836" s="209">
        <v>41.904761904761898</v>
      </c>
      <c r="M836" s="171">
        <v>-39.238095238095198</v>
      </c>
      <c r="N836" s="171">
        <v>-17.095238095238098</v>
      </c>
      <c r="O836" s="171"/>
      <c r="P836" s="210">
        <v>26.285714285714299</v>
      </c>
      <c r="Q836" s="173">
        <v>0.14750251424740199</v>
      </c>
      <c r="R836" s="173">
        <v>-0.323644933228594</v>
      </c>
      <c r="S836" s="173">
        <v>-0.18168016194332001</v>
      </c>
      <c r="T836" s="173"/>
      <c r="U836" s="218">
        <v>0.19368421052631599</v>
      </c>
    </row>
    <row r="837" spans="1:21" x14ac:dyDescent="0.25">
      <c r="A837" s="165">
        <v>43983</v>
      </c>
      <c r="B837" s="209">
        <v>332</v>
      </c>
      <c r="C837" s="171">
        <v>104</v>
      </c>
      <c r="D837" s="171">
        <v>92</v>
      </c>
      <c r="E837" s="171"/>
      <c r="F837" s="210">
        <v>148</v>
      </c>
      <c r="G837" s="171">
        <v>345.4</v>
      </c>
      <c r="H837" s="171">
        <v>121</v>
      </c>
      <c r="I837" s="171">
        <v>85.8</v>
      </c>
      <c r="J837" s="171"/>
      <c r="K837" s="171">
        <v>157.30000000000001</v>
      </c>
      <c r="L837" s="209">
        <v>-13.4</v>
      </c>
      <c r="M837" s="171">
        <v>-17</v>
      </c>
      <c r="N837" s="171">
        <v>6.1999999999999904</v>
      </c>
      <c r="O837" s="171"/>
      <c r="P837" s="210">
        <v>-9.3000000000000096</v>
      </c>
      <c r="Q837" s="173">
        <v>-3.87955993051535E-2</v>
      </c>
      <c r="R837" s="173">
        <v>-0.14049586776859499</v>
      </c>
      <c r="S837" s="173">
        <v>7.2261072261072104E-2</v>
      </c>
      <c r="T837" s="173"/>
      <c r="U837" s="218">
        <v>-5.9122695486331901E-2</v>
      </c>
    </row>
    <row r="838" spans="1:21" x14ac:dyDescent="0.25">
      <c r="A838" s="165">
        <v>44013</v>
      </c>
      <c r="B838" s="209">
        <v>354</v>
      </c>
      <c r="C838" s="171">
        <v>101</v>
      </c>
      <c r="D838" s="171">
        <v>88</v>
      </c>
      <c r="E838" s="171"/>
      <c r="F838" s="210">
        <v>148</v>
      </c>
      <c r="G838" s="171">
        <v>354</v>
      </c>
      <c r="H838" s="171">
        <v>117</v>
      </c>
      <c r="I838" s="171">
        <v>78</v>
      </c>
      <c r="J838" s="171"/>
      <c r="K838" s="171">
        <v>142</v>
      </c>
      <c r="L838" s="209">
        <v>0</v>
      </c>
      <c r="M838" s="171">
        <v>-16</v>
      </c>
      <c r="N838" s="171">
        <v>10</v>
      </c>
      <c r="O838" s="171"/>
      <c r="P838" s="210">
        <v>6</v>
      </c>
      <c r="Q838" s="173">
        <v>0</v>
      </c>
      <c r="R838" s="173">
        <v>-0.13675213675213699</v>
      </c>
      <c r="S838" s="173">
        <v>0.128205128205128</v>
      </c>
      <c r="T838" s="173"/>
      <c r="U838" s="218">
        <v>4.2253521126760597E-2</v>
      </c>
    </row>
    <row r="839" spans="1:21" x14ac:dyDescent="0.25">
      <c r="A839" s="165">
        <v>44044</v>
      </c>
      <c r="B839" s="209">
        <v>343</v>
      </c>
      <c r="C839" s="171">
        <v>106</v>
      </c>
      <c r="D839" s="171">
        <v>81</v>
      </c>
      <c r="E839" s="171"/>
      <c r="F839" s="210">
        <v>187</v>
      </c>
      <c r="G839" s="171">
        <v>316.19047619047598</v>
      </c>
      <c r="H839" s="171">
        <v>108.571428571429</v>
      </c>
      <c r="I839" s="171">
        <v>78.095238095238102</v>
      </c>
      <c r="J839" s="171"/>
      <c r="K839" s="171">
        <v>153.333333333333</v>
      </c>
      <c r="L839" s="209">
        <v>26.809523809523899</v>
      </c>
      <c r="M839" s="171">
        <v>-2.5714285714285698</v>
      </c>
      <c r="N839" s="171">
        <v>2.90476190476191</v>
      </c>
      <c r="O839" s="171"/>
      <c r="P839" s="210">
        <v>33.6666666666667</v>
      </c>
      <c r="Q839" s="173">
        <v>8.4789156626506199E-2</v>
      </c>
      <c r="R839" s="173">
        <v>-2.3684210526315801E-2</v>
      </c>
      <c r="S839" s="173">
        <v>3.7195121951219601E-2</v>
      </c>
      <c r="T839" s="173"/>
      <c r="U839" s="218">
        <v>0.219565217391304</v>
      </c>
    </row>
    <row r="840" spans="1:21" x14ac:dyDescent="0.25">
      <c r="A840" s="165">
        <v>44075</v>
      </c>
      <c r="B840" s="209">
        <v>378</v>
      </c>
      <c r="C840" s="171">
        <v>91</v>
      </c>
      <c r="D840" s="171">
        <v>94</v>
      </c>
      <c r="E840" s="171"/>
      <c r="F840" s="210">
        <v>182</v>
      </c>
      <c r="G840" s="171">
        <v>333.142857142857</v>
      </c>
      <c r="H840" s="171">
        <v>155.04761904761901</v>
      </c>
      <c r="I840" s="171">
        <v>90.095238095238102</v>
      </c>
      <c r="J840" s="171"/>
      <c r="K840" s="171">
        <v>185.42857142857099</v>
      </c>
      <c r="L840" s="209">
        <v>44.857142857142797</v>
      </c>
      <c r="M840" s="171">
        <v>-64.047619047619094</v>
      </c>
      <c r="N840" s="171">
        <v>3.9047619047619002</v>
      </c>
      <c r="O840" s="171"/>
      <c r="P840" s="210">
        <v>-3.4285714285714399</v>
      </c>
      <c r="Q840" s="173">
        <v>0.13464837049742701</v>
      </c>
      <c r="R840" s="173">
        <v>-0.41308353808353798</v>
      </c>
      <c r="S840" s="173">
        <v>4.3340380549682797E-2</v>
      </c>
      <c r="T840" s="173"/>
      <c r="U840" s="218">
        <v>-1.8489984591679599E-2</v>
      </c>
    </row>
    <row r="841" spans="1:21" x14ac:dyDescent="0.25">
      <c r="A841" s="165">
        <v>44105</v>
      </c>
      <c r="B841" s="209">
        <v>363</v>
      </c>
      <c r="C841" s="171">
        <v>129</v>
      </c>
      <c r="D841" s="171">
        <v>113</v>
      </c>
      <c r="E841" s="171"/>
      <c r="F841" s="210">
        <v>177</v>
      </c>
      <c r="G841" s="171">
        <v>330.95652173912998</v>
      </c>
      <c r="H841" s="171">
        <v>125.304347826087</v>
      </c>
      <c r="I841" s="171">
        <v>86.086956521739097</v>
      </c>
      <c r="J841" s="171"/>
      <c r="K841" s="171">
        <v>159.73913043478299</v>
      </c>
      <c r="L841" s="209">
        <v>32.043478260869598</v>
      </c>
      <c r="M841" s="171">
        <v>3.6956521739130501</v>
      </c>
      <c r="N841" s="171">
        <v>26.913043478260899</v>
      </c>
      <c r="O841" s="171"/>
      <c r="P841" s="210">
        <v>17.260869565217401</v>
      </c>
      <c r="Q841" s="173">
        <v>9.6820809248554907E-2</v>
      </c>
      <c r="R841" s="173">
        <v>2.9493407356002799E-2</v>
      </c>
      <c r="S841" s="173">
        <v>0.31262626262626197</v>
      </c>
      <c r="T841" s="173"/>
      <c r="U841" s="218">
        <v>0.108056614044638</v>
      </c>
    </row>
    <row r="842" spans="1:21" x14ac:dyDescent="0.25">
      <c r="A842" s="165">
        <v>44136</v>
      </c>
      <c r="B842" s="209">
        <v>316</v>
      </c>
      <c r="C842" s="171">
        <v>109</v>
      </c>
      <c r="D842" s="171">
        <v>92</v>
      </c>
      <c r="E842" s="171"/>
      <c r="F842" s="210">
        <v>188</v>
      </c>
      <c r="G842" s="171">
        <v>331</v>
      </c>
      <c r="H842" s="171">
        <v>125</v>
      </c>
      <c r="I842" s="171">
        <v>91</v>
      </c>
      <c r="J842" s="171"/>
      <c r="K842" s="171">
        <v>153</v>
      </c>
      <c r="L842" s="209">
        <v>-15</v>
      </c>
      <c r="M842" s="171">
        <v>-16</v>
      </c>
      <c r="N842" s="171">
        <v>1</v>
      </c>
      <c r="O842" s="171"/>
      <c r="P842" s="210">
        <v>35</v>
      </c>
      <c r="Q842" s="173">
        <v>-4.5317220543806602E-2</v>
      </c>
      <c r="R842" s="173">
        <v>-0.128</v>
      </c>
      <c r="S842" s="173">
        <v>1.0989010989011E-2</v>
      </c>
      <c r="T842" s="173"/>
      <c r="U842" s="218">
        <v>0.22875816993464099</v>
      </c>
    </row>
    <row r="843" spans="1:21" x14ac:dyDescent="0.25">
      <c r="A843" s="165">
        <v>44166</v>
      </c>
      <c r="B843" s="209">
        <v>315</v>
      </c>
      <c r="C843" s="171">
        <v>111</v>
      </c>
      <c r="D843" s="171">
        <v>87</v>
      </c>
      <c r="E843" s="171"/>
      <c r="F843" s="210">
        <v>170</v>
      </c>
      <c r="G843" s="171">
        <v>300.3</v>
      </c>
      <c r="H843" s="171">
        <v>101.85</v>
      </c>
      <c r="I843" s="171">
        <v>80.849999999999994</v>
      </c>
      <c r="J843" s="171"/>
      <c r="K843" s="171">
        <v>158.55000000000001</v>
      </c>
      <c r="L843" s="209">
        <v>14.7</v>
      </c>
      <c r="M843" s="171">
        <v>9.1499999999999897</v>
      </c>
      <c r="N843" s="171">
        <v>6.1499999999999897</v>
      </c>
      <c r="O843" s="171"/>
      <c r="P843" s="210">
        <v>11.45</v>
      </c>
      <c r="Q843" s="173">
        <v>4.8951048951048903E-2</v>
      </c>
      <c r="R843" s="173">
        <v>8.9837997054491803E-2</v>
      </c>
      <c r="S843" s="173">
        <v>7.6066790352504507E-2</v>
      </c>
      <c r="T843" s="173"/>
      <c r="U843" s="218">
        <v>7.2216966256701307E-2</v>
      </c>
    </row>
    <row r="844" spans="1:21" x14ac:dyDescent="0.25">
      <c r="A844" s="165">
        <v>44197</v>
      </c>
      <c r="B844" s="209">
        <v>290</v>
      </c>
      <c r="C844" s="171">
        <v>106</v>
      </c>
      <c r="D844" s="171">
        <v>86</v>
      </c>
      <c r="E844" s="171"/>
      <c r="F844" s="210">
        <v>203</v>
      </c>
      <c r="G844" s="171">
        <v>275.45454545454498</v>
      </c>
      <c r="H844" s="171">
        <v>110</v>
      </c>
      <c r="I844" s="171">
        <v>87.272727272727295</v>
      </c>
      <c r="J844" s="171"/>
      <c r="K844" s="171">
        <v>166.363636363636</v>
      </c>
      <c r="L844" s="209">
        <v>14.5454545454546</v>
      </c>
      <c r="M844" s="171">
        <v>-4</v>
      </c>
      <c r="N844" s="171">
        <v>-1.27272727272727</v>
      </c>
      <c r="O844" s="171"/>
      <c r="P844" s="210">
        <v>36.636363636363697</v>
      </c>
      <c r="Q844" s="173">
        <v>5.2805280528052903E-2</v>
      </c>
      <c r="R844" s="173">
        <v>-3.6363636363636397E-2</v>
      </c>
      <c r="S844" s="173">
        <v>-1.4583333333333301E-2</v>
      </c>
      <c r="T844" s="173"/>
      <c r="U844" s="218">
        <v>0.22021857923497301</v>
      </c>
    </row>
    <row r="845" spans="1:21" x14ac:dyDescent="0.25">
      <c r="A845" s="165">
        <v>44228</v>
      </c>
      <c r="B845" s="209">
        <v>319</v>
      </c>
      <c r="C845" s="171">
        <v>88</v>
      </c>
      <c r="D845" s="171">
        <v>81</v>
      </c>
      <c r="E845" s="171"/>
      <c r="F845" s="210">
        <v>167</v>
      </c>
      <c r="G845" s="171">
        <v>279</v>
      </c>
      <c r="H845" s="171">
        <v>120</v>
      </c>
      <c r="I845" s="171">
        <v>70</v>
      </c>
      <c r="J845" s="171"/>
      <c r="K845" s="171">
        <v>151</v>
      </c>
      <c r="L845" s="209">
        <v>40</v>
      </c>
      <c r="M845" s="171">
        <v>-32</v>
      </c>
      <c r="N845" s="171">
        <v>11</v>
      </c>
      <c r="O845" s="171"/>
      <c r="P845" s="210">
        <v>16</v>
      </c>
      <c r="Q845" s="173">
        <v>0.14336917562724</v>
      </c>
      <c r="R845" s="173">
        <v>-0.266666666666667</v>
      </c>
      <c r="S845" s="173">
        <v>0.157142857142857</v>
      </c>
      <c r="T845" s="173"/>
      <c r="U845" s="218">
        <v>0.105960264900662</v>
      </c>
    </row>
    <row r="846" spans="1:21" x14ac:dyDescent="0.25">
      <c r="A846" s="165">
        <v>44256</v>
      </c>
      <c r="B846" s="209">
        <v>356</v>
      </c>
      <c r="C846" s="171">
        <v>125</v>
      </c>
      <c r="D846" s="171">
        <v>127</v>
      </c>
      <c r="E846" s="171"/>
      <c r="F846" s="210">
        <v>168</v>
      </c>
      <c r="G846" s="171">
        <v>318.71428571428601</v>
      </c>
      <c r="H846" s="171">
        <v>139.09523809523799</v>
      </c>
      <c r="I846" s="171">
        <v>88.714285714285694</v>
      </c>
      <c r="J846" s="171"/>
      <c r="K846" s="171">
        <v>155.52380952381</v>
      </c>
      <c r="L846" s="209">
        <v>37.285714285714299</v>
      </c>
      <c r="M846" s="171">
        <v>-14.0952380952381</v>
      </c>
      <c r="N846" s="171">
        <v>38.285714285714299</v>
      </c>
      <c r="O846" s="171"/>
      <c r="P846" s="210">
        <v>12.476190476190499</v>
      </c>
      <c r="Q846" s="173">
        <v>0.116987897803675</v>
      </c>
      <c r="R846" s="173">
        <v>-0.101335159192058</v>
      </c>
      <c r="S846" s="173">
        <v>0.431561996779388</v>
      </c>
      <c r="T846" s="173"/>
      <c r="U846" s="218">
        <v>8.0220453153704699E-2</v>
      </c>
    </row>
    <row r="847" spans="1:21" x14ac:dyDescent="0.25">
      <c r="A847" s="3" t="s">
        <v>159</v>
      </c>
      <c r="B847" s="209"/>
      <c r="C847" s="171"/>
      <c r="D847" s="171"/>
      <c r="E847" s="171"/>
      <c r="F847" s="210"/>
      <c r="G847" s="171"/>
      <c r="H847" s="171"/>
      <c r="I847" s="171"/>
      <c r="J847" s="171"/>
      <c r="K847" s="171"/>
      <c r="L847" s="209"/>
      <c r="M847" s="171"/>
      <c r="N847" s="171"/>
      <c r="O847" s="171"/>
      <c r="P847" s="210"/>
      <c r="Q847" s="173"/>
      <c r="R847" s="173"/>
      <c r="S847" s="173"/>
      <c r="T847" s="173"/>
      <c r="U847" s="218"/>
    </row>
    <row r="848" spans="1:21" x14ac:dyDescent="0.25">
      <c r="A848" s="165">
        <v>43466</v>
      </c>
      <c r="B848" s="209">
        <v>121</v>
      </c>
      <c r="C848" s="171">
        <v>75</v>
      </c>
      <c r="D848" s="171">
        <v>48</v>
      </c>
      <c r="E848" s="171"/>
      <c r="F848" s="210">
        <v>121</v>
      </c>
      <c r="G848" s="171">
        <v>121</v>
      </c>
      <c r="H848" s="171">
        <v>75</v>
      </c>
      <c r="I848" s="171">
        <v>48</v>
      </c>
      <c r="J848" s="171"/>
      <c r="K848" s="171">
        <v>121</v>
      </c>
      <c r="L848" s="209">
        <v>0</v>
      </c>
      <c r="M848" s="171">
        <v>0</v>
      </c>
      <c r="N848" s="171">
        <v>0</v>
      </c>
      <c r="O848" s="171"/>
      <c r="P848" s="210">
        <v>0</v>
      </c>
      <c r="Q848" s="173">
        <v>0</v>
      </c>
      <c r="R848" s="173">
        <v>0</v>
      </c>
      <c r="S848" s="173">
        <v>0</v>
      </c>
      <c r="T848" s="173"/>
      <c r="U848" s="218">
        <v>0</v>
      </c>
    </row>
    <row r="849" spans="1:21" x14ac:dyDescent="0.25">
      <c r="A849" s="165">
        <v>43497</v>
      </c>
      <c r="B849" s="209">
        <v>87</v>
      </c>
      <c r="C849" s="171">
        <v>59</v>
      </c>
      <c r="D849" s="171">
        <v>48</v>
      </c>
      <c r="E849" s="171"/>
      <c r="F849" s="210">
        <v>103</v>
      </c>
      <c r="G849" s="171">
        <v>87</v>
      </c>
      <c r="H849" s="171">
        <v>59</v>
      </c>
      <c r="I849" s="171">
        <v>48</v>
      </c>
      <c r="J849" s="171"/>
      <c r="K849" s="171">
        <v>103</v>
      </c>
      <c r="L849" s="209">
        <v>0</v>
      </c>
      <c r="M849" s="171">
        <v>0</v>
      </c>
      <c r="N849" s="171">
        <v>0</v>
      </c>
      <c r="O849" s="171"/>
      <c r="P849" s="210">
        <v>0</v>
      </c>
      <c r="Q849" s="173">
        <v>0</v>
      </c>
      <c r="R849" s="173">
        <v>0</v>
      </c>
      <c r="S849" s="173">
        <v>0</v>
      </c>
      <c r="T849" s="173"/>
      <c r="U849" s="218">
        <v>0</v>
      </c>
    </row>
    <row r="850" spans="1:21" x14ac:dyDescent="0.25">
      <c r="A850" s="165">
        <v>43525</v>
      </c>
      <c r="B850" s="209">
        <v>118</v>
      </c>
      <c r="C850" s="171">
        <v>69</v>
      </c>
      <c r="D850" s="171">
        <v>61</v>
      </c>
      <c r="E850" s="171"/>
      <c r="F850" s="210">
        <v>108</v>
      </c>
      <c r="G850" s="171">
        <v>118</v>
      </c>
      <c r="H850" s="171">
        <v>69</v>
      </c>
      <c r="I850" s="171">
        <v>61</v>
      </c>
      <c r="J850" s="171"/>
      <c r="K850" s="171">
        <v>108</v>
      </c>
      <c r="L850" s="209">
        <v>0</v>
      </c>
      <c r="M850" s="171">
        <v>0</v>
      </c>
      <c r="N850" s="171">
        <v>0</v>
      </c>
      <c r="O850" s="171"/>
      <c r="P850" s="210">
        <v>0</v>
      </c>
      <c r="Q850" s="173">
        <v>0</v>
      </c>
      <c r="R850" s="173">
        <v>0</v>
      </c>
      <c r="S850" s="173">
        <v>0</v>
      </c>
      <c r="T850" s="173"/>
      <c r="U850" s="218">
        <v>0</v>
      </c>
    </row>
    <row r="851" spans="1:21" x14ac:dyDescent="0.25">
      <c r="A851" s="165">
        <v>43556</v>
      </c>
      <c r="B851" s="209">
        <v>81</v>
      </c>
      <c r="C851" s="171">
        <v>57</v>
      </c>
      <c r="D851" s="171">
        <v>59</v>
      </c>
      <c r="E851" s="171"/>
      <c r="F851" s="210">
        <v>115</v>
      </c>
      <c r="G851" s="171">
        <v>81</v>
      </c>
      <c r="H851" s="171">
        <v>57</v>
      </c>
      <c r="I851" s="171">
        <v>59</v>
      </c>
      <c r="J851" s="171"/>
      <c r="K851" s="171">
        <v>115</v>
      </c>
      <c r="L851" s="209">
        <v>0</v>
      </c>
      <c r="M851" s="171">
        <v>0</v>
      </c>
      <c r="N851" s="171">
        <v>0</v>
      </c>
      <c r="O851" s="171"/>
      <c r="P851" s="210">
        <v>0</v>
      </c>
      <c r="Q851" s="173">
        <v>0</v>
      </c>
      <c r="R851" s="173">
        <v>0</v>
      </c>
      <c r="S851" s="173">
        <v>0</v>
      </c>
      <c r="T851" s="173"/>
      <c r="U851" s="218">
        <v>0</v>
      </c>
    </row>
    <row r="852" spans="1:21" x14ac:dyDescent="0.25">
      <c r="A852" s="165">
        <v>43586</v>
      </c>
      <c r="B852" s="209">
        <v>118</v>
      </c>
      <c r="C852" s="171">
        <v>65</v>
      </c>
      <c r="D852" s="171">
        <v>60</v>
      </c>
      <c r="E852" s="171"/>
      <c r="F852" s="210">
        <v>121</v>
      </c>
      <c r="G852" s="171">
        <v>118</v>
      </c>
      <c r="H852" s="171">
        <v>65</v>
      </c>
      <c r="I852" s="171">
        <v>60</v>
      </c>
      <c r="J852" s="171"/>
      <c r="K852" s="171">
        <v>121</v>
      </c>
      <c r="L852" s="209">
        <v>0</v>
      </c>
      <c r="M852" s="171">
        <v>0</v>
      </c>
      <c r="N852" s="171">
        <v>0</v>
      </c>
      <c r="O852" s="171"/>
      <c r="P852" s="210">
        <v>0</v>
      </c>
      <c r="Q852" s="173">
        <v>0</v>
      </c>
      <c r="R852" s="173">
        <v>0</v>
      </c>
      <c r="S852" s="173">
        <v>0</v>
      </c>
      <c r="T852" s="173"/>
      <c r="U852" s="218">
        <v>0</v>
      </c>
    </row>
    <row r="853" spans="1:21" x14ac:dyDescent="0.25">
      <c r="A853" s="165">
        <v>43617</v>
      </c>
      <c r="B853" s="209">
        <v>105</v>
      </c>
      <c r="C853" s="171">
        <v>93</v>
      </c>
      <c r="D853" s="171">
        <v>48</v>
      </c>
      <c r="E853" s="171"/>
      <c r="F853" s="210">
        <v>104</v>
      </c>
      <c r="G853" s="171">
        <v>105</v>
      </c>
      <c r="H853" s="171">
        <v>93</v>
      </c>
      <c r="I853" s="171">
        <v>48</v>
      </c>
      <c r="J853" s="171"/>
      <c r="K853" s="171">
        <v>104</v>
      </c>
      <c r="L853" s="209">
        <v>0</v>
      </c>
      <c r="M853" s="171">
        <v>0</v>
      </c>
      <c r="N853" s="171">
        <v>0</v>
      </c>
      <c r="O853" s="171"/>
      <c r="P853" s="210">
        <v>0</v>
      </c>
      <c r="Q853" s="173">
        <v>0</v>
      </c>
      <c r="R853" s="173">
        <v>0</v>
      </c>
      <c r="S853" s="173">
        <v>0</v>
      </c>
      <c r="T853" s="173"/>
      <c r="U853" s="218">
        <v>0</v>
      </c>
    </row>
    <row r="854" spans="1:21" x14ac:dyDescent="0.25">
      <c r="A854" s="165">
        <v>43647</v>
      </c>
      <c r="B854" s="209">
        <v>105</v>
      </c>
      <c r="C854" s="171">
        <v>87</v>
      </c>
      <c r="D854" s="171">
        <v>53</v>
      </c>
      <c r="E854" s="171"/>
      <c r="F854" s="210">
        <v>113</v>
      </c>
      <c r="G854" s="171">
        <v>105</v>
      </c>
      <c r="H854" s="171">
        <v>87</v>
      </c>
      <c r="I854" s="171">
        <v>53</v>
      </c>
      <c r="J854" s="171"/>
      <c r="K854" s="171">
        <v>113</v>
      </c>
      <c r="L854" s="209">
        <v>0</v>
      </c>
      <c r="M854" s="171">
        <v>0</v>
      </c>
      <c r="N854" s="171">
        <v>0</v>
      </c>
      <c r="O854" s="171"/>
      <c r="P854" s="210">
        <v>0</v>
      </c>
      <c r="Q854" s="173">
        <v>0</v>
      </c>
      <c r="R854" s="173">
        <v>0</v>
      </c>
      <c r="S854" s="173">
        <v>0</v>
      </c>
      <c r="T854" s="173"/>
      <c r="U854" s="218">
        <v>0</v>
      </c>
    </row>
    <row r="855" spans="1:21" x14ac:dyDescent="0.25">
      <c r="A855" s="165">
        <v>43678</v>
      </c>
      <c r="B855" s="209">
        <v>110</v>
      </c>
      <c r="C855" s="171">
        <v>60</v>
      </c>
      <c r="D855" s="171">
        <v>37</v>
      </c>
      <c r="E855" s="171"/>
      <c r="F855" s="210">
        <v>92</v>
      </c>
      <c r="G855" s="171">
        <v>110</v>
      </c>
      <c r="H855" s="171">
        <v>60</v>
      </c>
      <c r="I855" s="171">
        <v>37</v>
      </c>
      <c r="J855" s="171"/>
      <c r="K855" s="171">
        <v>92</v>
      </c>
      <c r="L855" s="209">
        <v>0</v>
      </c>
      <c r="M855" s="171">
        <v>0</v>
      </c>
      <c r="N855" s="171">
        <v>0</v>
      </c>
      <c r="O855" s="171"/>
      <c r="P855" s="210">
        <v>0</v>
      </c>
      <c r="Q855" s="173">
        <v>0</v>
      </c>
      <c r="R855" s="173">
        <v>0</v>
      </c>
      <c r="S855" s="173">
        <v>0</v>
      </c>
      <c r="T855" s="173"/>
      <c r="U855" s="218">
        <v>0</v>
      </c>
    </row>
    <row r="856" spans="1:21" x14ac:dyDescent="0.25">
      <c r="A856" s="165">
        <v>43709</v>
      </c>
      <c r="B856" s="209">
        <v>119</v>
      </c>
      <c r="C856" s="171">
        <v>73</v>
      </c>
      <c r="D856" s="171">
        <v>65</v>
      </c>
      <c r="E856" s="171"/>
      <c r="F856" s="210">
        <v>99</v>
      </c>
      <c r="G856" s="171">
        <v>119</v>
      </c>
      <c r="H856" s="171">
        <v>73</v>
      </c>
      <c r="I856" s="171">
        <v>65</v>
      </c>
      <c r="J856" s="171"/>
      <c r="K856" s="171">
        <v>99</v>
      </c>
      <c r="L856" s="209">
        <v>0</v>
      </c>
      <c r="M856" s="171">
        <v>0</v>
      </c>
      <c r="N856" s="171">
        <v>0</v>
      </c>
      <c r="O856" s="171"/>
      <c r="P856" s="210">
        <v>0</v>
      </c>
      <c r="Q856" s="173">
        <v>0</v>
      </c>
      <c r="R856" s="173">
        <v>0</v>
      </c>
      <c r="S856" s="173">
        <v>0</v>
      </c>
      <c r="T856" s="173"/>
      <c r="U856" s="218">
        <v>0</v>
      </c>
    </row>
    <row r="857" spans="1:21" x14ac:dyDescent="0.25">
      <c r="A857" s="165">
        <v>43739</v>
      </c>
      <c r="B857" s="209">
        <v>117</v>
      </c>
      <c r="C857" s="171">
        <v>89</v>
      </c>
      <c r="D857" s="171">
        <v>57</v>
      </c>
      <c r="E857" s="171"/>
      <c r="F857" s="210">
        <v>108</v>
      </c>
      <c r="G857" s="171">
        <v>117</v>
      </c>
      <c r="H857" s="171">
        <v>89</v>
      </c>
      <c r="I857" s="171">
        <v>57</v>
      </c>
      <c r="J857" s="171"/>
      <c r="K857" s="171">
        <v>108</v>
      </c>
      <c r="L857" s="209">
        <v>0</v>
      </c>
      <c r="M857" s="171">
        <v>0</v>
      </c>
      <c r="N857" s="171">
        <v>0</v>
      </c>
      <c r="O857" s="171"/>
      <c r="P857" s="210">
        <v>0</v>
      </c>
      <c r="Q857" s="173">
        <v>0</v>
      </c>
      <c r="R857" s="173">
        <v>0</v>
      </c>
      <c r="S857" s="173">
        <v>0</v>
      </c>
      <c r="T857" s="173"/>
      <c r="U857" s="218">
        <v>0</v>
      </c>
    </row>
    <row r="858" spans="1:21" x14ac:dyDescent="0.25">
      <c r="A858" s="165">
        <v>43770</v>
      </c>
      <c r="B858" s="209">
        <v>100</v>
      </c>
      <c r="C858" s="171">
        <v>67</v>
      </c>
      <c r="D858" s="171">
        <v>45</v>
      </c>
      <c r="E858" s="171"/>
      <c r="F858" s="210">
        <v>93</v>
      </c>
      <c r="G858" s="171">
        <v>100</v>
      </c>
      <c r="H858" s="171">
        <v>67</v>
      </c>
      <c r="I858" s="171">
        <v>45</v>
      </c>
      <c r="J858" s="171"/>
      <c r="K858" s="171">
        <v>93</v>
      </c>
      <c r="L858" s="209">
        <v>0</v>
      </c>
      <c r="M858" s="171">
        <v>0</v>
      </c>
      <c r="N858" s="171">
        <v>0</v>
      </c>
      <c r="O858" s="171"/>
      <c r="P858" s="210">
        <v>0</v>
      </c>
      <c r="Q858" s="173">
        <v>0</v>
      </c>
      <c r="R858" s="173">
        <v>0</v>
      </c>
      <c r="S858" s="173">
        <v>0</v>
      </c>
      <c r="T858" s="173"/>
      <c r="U858" s="218">
        <v>0</v>
      </c>
    </row>
    <row r="859" spans="1:21" x14ac:dyDescent="0.25">
      <c r="A859" s="165">
        <v>43800</v>
      </c>
      <c r="B859" s="209">
        <v>103</v>
      </c>
      <c r="C859" s="171">
        <v>71</v>
      </c>
      <c r="D859" s="171">
        <v>58</v>
      </c>
      <c r="E859" s="171"/>
      <c r="F859" s="210">
        <v>96</v>
      </c>
      <c r="G859" s="171">
        <v>103</v>
      </c>
      <c r="H859" s="171">
        <v>71</v>
      </c>
      <c r="I859" s="171">
        <v>58</v>
      </c>
      <c r="J859" s="171"/>
      <c r="K859" s="171">
        <v>96</v>
      </c>
      <c r="L859" s="209">
        <v>0</v>
      </c>
      <c r="M859" s="171">
        <v>0</v>
      </c>
      <c r="N859" s="171">
        <v>0</v>
      </c>
      <c r="O859" s="171"/>
      <c r="P859" s="210">
        <v>0</v>
      </c>
      <c r="Q859" s="173">
        <v>0</v>
      </c>
      <c r="R859" s="173">
        <v>0</v>
      </c>
      <c r="S859" s="173">
        <v>0</v>
      </c>
      <c r="T859" s="173"/>
      <c r="U859" s="218">
        <v>0</v>
      </c>
    </row>
    <row r="860" spans="1:21" x14ac:dyDescent="0.25">
      <c r="A860" s="165">
        <v>43831</v>
      </c>
      <c r="B860" s="209">
        <v>107</v>
      </c>
      <c r="C860" s="171">
        <v>64</v>
      </c>
      <c r="D860" s="171">
        <v>43</v>
      </c>
      <c r="E860" s="171"/>
      <c r="F860" s="210">
        <v>99</v>
      </c>
      <c r="G860" s="171">
        <v>121</v>
      </c>
      <c r="H860" s="171">
        <v>75</v>
      </c>
      <c r="I860" s="171">
        <v>48</v>
      </c>
      <c r="J860" s="171"/>
      <c r="K860" s="171">
        <v>121</v>
      </c>
      <c r="L860" s="209">
        <v>-14</v>
      </c>
      <c r="M860" s="171">
        <v>-11</v>
      </c>
      <c r="N860" s="171">
        <v>-5</v>
      </c>
      <c r="O860" s="171"/>
      <c r="P860" s="210">
        <v>-22</v>
      </c>
      <c r="Q860" s="173">
        <v>-0.11570247933884301</v>
      </c>
      <c r="R860" s="173">
        <v>-0.146666666666667</v>
      </c>
      <c r="S860" s="173">
        <v>-0.104166666666667</v>
      </c>
      <c r="T860" s="173"/>
      <c r="U860" s="218">
        <v>-0.18181818181818199</v>
      </c>
    </row>
    <row r="861" spans="1:21" x14ac:dyDescent="0.25">
      <c r="A861" s="165">
        <v>43862</v>
      </c>
      <c r="B861" s="209">
        <v>83</v>
      </c>
      <c r="C861" s="171">
        <v>65</v>
      </c>
      <c r="D861" s="171">
        <v>53</v>
      </c>
      <c r="E861" s="171"/>
      <c r="F861" s="210">
        <v>100</v>
      </c>
      <c r="G861" s="171">
        <v>87</v>
      </c>
      <c r="H861" s="171">
        <v>59</v>
      </c>
      <c r="I861" s="171">
        <v>48</v>
      </c>
      <c r="J861" s="171"/>
      <c r="K861" s="171">
        <v>103</v>
      </c>
      <c r="L861" s="209">
        <v>-4</v>
      </c>
      <c r="M861" s="171">
        <v>6</v>
      </c>
      <c r="N861" s="171">
        <v>5</v>
      </c>
      <c r="O861" s="171"/>
      <c r="P861" s="210">
        <v>-3</v>
      </c>
      <c r="Q861" s="173">
        <v>-4.5977011494252901E-2</v>
      </c>
      <c r="R861" s="173">
        <v>0.101694915254237</v>
      </c>
      <c r="S861" s="173">
        <v>0.104166666666667</v>
      </c>
      <c r="T861" s="173"/>
      <c r="U861" s="218">
        <v>-2.9126213592233E-2</v>
      </c>
    </row>
    <row r="862" spans="1:21" x14ac:dyDescent="0.25">
      <c r="A862" s="165">
        <v>43891</v>
      </c>
      <c r="B862" s="209">
        <v>100</v>
      </c>
      <c r="C862" s="171">
        <v>85</v>
      </c>
      <c r="D862" s="171">
        <v>50</v>
      </c>
      <c r="E862" s="171"/>
      <c r="F862" s="210">
        <v>101</v>
      </c>
      <c r="G862" s="171">
        <v>123.619047619048</v>
      </c>
      <c r="H862" s="171">
        <v>72.285714285714306</v>
      </c>
      <c r="I862" s="171">
        <v>63.904761904761898</v>
      </c>
      <c r="J862" s="171"/>
      <c r="K862" s="171">
        <v>113.142857142857</v>
      </c>
      <c r="L862" s="209">
        <v>-23.619047619047599</v>
      </c>
      <c r="M862" s="171">
        <v>12.714285714285699</v>
      </c>
      <c r="N862" s="171">
        <v>-13.9047619047619</v>
      </c>
      <c r="O862" s="171"/>
      <c r="P862" s="210">
        <v>-12.142857142857199</v>
      </c>
      <c r="Q862" s="173">
        <v>-0.19106317411402199</v>
      </c>
      <c r="R862" s="173">
        <v>0.17588932806324101</v>
      </c>
      <c r="S862" s="173">
        <v>-0.21758569299552899</v>
      </c>
      <c r="T862" s="173"/>
      <c r="U862" s="218">
        <v>-0.107323232323232</v>
      </c>
    </row>
    <row r="863" spans="1:21" x14ac:dyDescent="0.25">
      <c r="A863" s="165">
        <v>43922</v>
      </c>
      <c r="B863" s="209">
        <v>76</v>
      </c>
      <c r="C863" s="171">
        <v>28</v>
      </c>
      <c r="D863" s="171">
        <v>21</v>
      </c>
      <c r="E863" s="171"/>
      <c r="F863" s="210">
        <v>41</v>
      </c>
      <c r="G863" s="171">
        <v>81</v>
      </c>
      <c r="H863" s="171">
        <v>57</v>
      </c>
      <c r="I863" s="171">
        <v>59</v>
      </c>
      <c r="J863" s="171"/>
      <c r="K863" s="171">
        <v>115</v>
      </c>
      <c r="L863" s="209">
        <v>-5</v>
      </c>
      <c r="M863" s="171">
        <v>-29</v>
      </c>
      <c r="N863" s="171">
        <v>-38</v>
      </c>
      <c r="O863" s="171"/>
      <c r="P863" s="210">
        <v>-74</v>
      </c>
      <c r="Q863" s="173">
        <v>-6.1728395061728399E-2</v>
      </c>
      <c r="R863" s="173">
        <v>-0.50877192982456099</v>
      </c>
      <c r="S863" s="173">
        <v>-0.644067796610169</v>
      </c>
      <c r="T863" s="173"/>
      <c r="U863" s="218">
        <v>-0.64347826086956506</v>
      </c>
    </row>
    <row r="864" spans="1:21" x14ac:dyDescent="0.25">
      <c r="A864" s="165">
        <v>43952</v>
      </c>
      <c r="B864" s="209">
        <v>124</v>
      </c>
      <c r="C864" s="171">
        <v>37</v>
      </c>
      <c r="D864" s="171">
        <v>17</v>
      </c>
      <c r="E864" s="171"/>
      <c r="F864" s="210">
        <v>52</v>
      </c>
      <c r="G864" s="171">
        <v>106.761904761905</v>
      </c>
      <c r="H864" s="171">
        <v>58.809523809523803</v>
      </c>
      <c r="I864" s="171">
        <v>54.285714285714299</v>
      </c>
      <c r="J864" s="171"/>
      <c r="K864" s="171">
        <v>109.47619047619</v>
      </c>
      <c r="L864" s="209">
        <v>17.238095238095202</v>
      </c>
      <c r="M864" s="171">
        <v>-21.8095238095238</v>
      </c>
      <c r="N864" s="171">
        <v>-37.285714285714299</v>
      </c>
      <c r="O864" s="171"/>
      <c r="P864" s="210">
        <v>-57.476190476190503</v>
      </c>
      <c r="Q864" s="173">
        <v>0.16146297948260499</v>
      </c>
      <c r="R864" s="173">
        <v>-0.37085020242915001</v>
      </c>
      <c r="S864" s="173">
        <v>-0.68684210526315803</v>
      </c>
      <c r="T864" s="173"/>
      <c r="U864" s="218">
        <v>-0.52501087429317095</v>
      </c>
    </row>
    <row r="865" spans="1:21" x14ac:dyDescent="0.25">
      <c r="A865" s="165">
        <v>43983</v>
      </c>
      <c r="B865" s="209">
        <v>140</v>
      </c>
      <c r="C865" s="171">
        <v>43</v>
      </c>
      <c r="D865" s="171">
        <v>42</v>
      </c>
      <c r="E865" s="171"/>
      <c r="F865" s="210">
        <v>83</v>
      </c>
      <c r="G865" s="171">
        <v>115.5</v>
      </c>
      <c r="H865" s="171">
        <v>102.3</v>
      </c>
      <c r="I865" s="171">
        <v>52.8</v>
      </c>
      <c r="J865" s="171"/>
      <c r="K865" s="171">
        <v>114.4</v>
      </c>
      <c r="L865" s="209">
        <v>24.5</v>
      </c>
      <c r="M865" s="171">
        <v>-59.3</v>
      </c>
      <c r="N865" s="171">
        <v>-10.8</v>
      </c>
      <c r="O865" s="171"/>
      <c r="P865" s="210">
        <v>-31.4</v>
      </c>
      <c r="Q865" s="173">
        <v>0.21212121212121199</v>
      </c>
      <c r="R865" s="173">
        <v>-0.57966764418377303</v>
      </c>
      <c r="S865" s="173">
        <v>-0.204545454545455</v>
      </c>
      <c r="T865" s="173"/>
      <c r="U865" s="218">
        <v>-0.27447552447552498</v>
      </c>
    </row>
    <row r="866" spans="1:21" x14ac:dyDescent="0.25">
      <c r="A866" s="165">
        <v>44013</v>
      </c>
      <c r="B866" s="209">
        <v>113</v>
      </c>
      <c r="C866" s="171">
        <v>47</v>
      </c>
      <c r="D866" s="171">
        <v>39</v>
      </c>
      <c r="E866" s="171"/>
      <c r="F866" s="210">
        <v>98</v>
      </c>
      <c r="G866" s="171">
        <v>105</v>
      </c>
      <c r="H866" s="171">
        <v>87</v>
      </c>
      <c r="I866" s="171">
        <v>53</v>
      </c>
      <c r="J866" s="171"/>
      <c r="K866" s="171">
        <v>113</v>
      </c>
      <c r="L866" s="209">
        <v>8</v>
      </c>
      <c r="M866" s="171">
        <v>-40</v>
      </c>
      <c r="N866" s="171">
        <v>-14</v>
      </c>
      <c r="O866" s="171"/>
      <c r="P866" s="210">
        <v>-15</v>
      </c>
      <c r="Q866" s="173">
        <v>7.6190476190476197E-2</v>
      </c>
      <c r="R866" s="173">
        <v>-0.45977011494252901</v>
      </c>
      <c r="S866" s="173">
        <v>-0.26415094339622602</v>
      </c>
      <c r="T866" s="173"/>
      <c r="U866" s="218">
        <v>-0.132743362831858</v>
      </c>
    </row>
    <row r="867" spans="1:21" x14ac:dyDescent="0.25">
      <c r="A867" s="165">
        <v>44044</v>
      </c>
      <c r="B867" s="209">
        <v>130</v>
      </c>
      <c r="C867" s="171">
        <v>53</v>
      </c>
      <c r="D867" s="171">
        <v>43</v>
      </c>
      <c r="E867" s="171"/>
      <c r="F867" s="210">
        <v>100</v>
      </c>
      <c r="G867" s="171">
        <v>104.761904761905</v>
      </c>
      <c r="H867" s="171">
        <v>57.142857142857103</v>
      </c>
      <c r="I867" s="171">
        <v>35.238095238095198</v>
      </c>
      <c r="J867" s="171"/>
      <c r="K867" s="171">
        <v>87.619047619047606</v>
      </c>
      <c r="L867" s="209">
        <v>25.238095238095202</v>
      </c>
      <c r="M867" s="171">
        <v>-4.1428571428571397</v>
      </c>
      <c r="N867" s="171">
        <v>7.7619047619047699</v>
      </c>
      <c r="O867" s="171"/>
      <c r="P867" s="210">
        <v>12.380952380952399</v>
      </c>
      <c r="Q867" s="173">
        <v>0.24090909090909099</v>
      </c>
      <c r="R867" s="173">
        <v>-7.2499999999999898E-2</v>
      </c>
      <c r="S867" s="173">
        <v>0.22027027027026999</v>
      </c>
      <c r="T867" s="173"/>
      <c r="U867" s="218">
        <v>0.141304347826087</v>
      </c>
    </row>
    <row r="868" spans="1:21" x14ac:dyDescent="0.25">
      <c r="A868" s="165">
        <v>44075</v>
      </c>
      <c r="B868" s="209">
        <v>121</v>
      </c>
      <c r="C868" s="171">
        <v>61</v>
      </c>
      <c r="D868" s="171">
        <v>62</v>
      </c>
      <c r="E868" s="171"/>
      <c r="F868" s="210">
        <v>126</v>
      </c>
      <c r="G868" s="171">
        <v>124.666666666667</v>
      </c>
      <c r="H868" s="171">
        <v>76.476190476190496</v>
      </c>
      <c r="I868" s="171">
        <v>68.095238095238102</v>
      </c>
      <c r="J868" s="171"/>
      <c r="K868" s="171">
        <v>103.71428571428601</v>
      </c>
      <c r="L868" s="209">
        <v>-3.6666666666666701</v>
      </c>
      <c r="M868" s="171">
        <v>-15.476190476190499</v>
      </c>
      <c r="N868" s="171">
        <v>-6.0952380952381002</v>
      </c>
      <c r="O868" s="171"/>
      <c r="P868" s="210">
        <v>22.285714285714299</v>
      </c>
      <c r="Q868" s="173">
        <v>-2.9411764705882401E-2</v>
      </c>
      <c r="R868" s="173">
        <v>-0.202366127023661</v>
      </c>
      <c r="S868" s="173">
        <v>-8.9510489510489594E-2</v>
      </c>
      <c r="T868" s="173"/>
      <c r="U868" s="218">
        <v>0.214876033057851</v>
      </c>
    </row>
    <row r="869" spans="1:21" x14ac:dyDescent="0.25">
      <c r="A869" s="165">
        <v>44105</v>
      </c>
      <c r="B869" s="209">
        <v>105</v>
      </c>
      <c r="C869" s="171">
        <v>62</v>
      </c>
      <c r="D869" s="171">
        <v>63</v>
      </c>
      <c r="E869" s="171"/>
      <c r="F869" s="210">
        <v>97</v>
      </c>
      <c r="G869" s="171">
        <v>111.913043478261</v>
      </c>
      <c r="H869" s="171">
        <v>85.130434782608702</v>
      </c>
      <c r="I869" s="171">
        <v>54.521739130434803</v>
      </c>
      <c r="J869" s="171"/>
      <c r="K869" s="171">
        <v>103.304347826087</v>
      </c>
      <c r="L869" s="209">
        <v>-6.9130434782608701</v>
      </c>
      <c r="M869" s="171">
        <v>-23.130434782608699</v>
      </c>
      <c r="N869" s="171">
        <v>8.4782608695652204</v>
      </c>
      <c r="O869" s="171"/>
      <c r="P869" s="210">
        <v>-6.3043478260869499</v>
      </c>
      <c r="Q869" s="173">
        <v>-6.1771561771561803E-2</v>
      </c>
      <c r="R869" s="173">
        <v>-0.27170582226762002</v>
      </c>
      <c r="S869" s="173">
        <v>0.155502392344498</v>
      </c>
      <c r="T869" s="173"/>
      <c r="U869" s="218">
        <v>-6.1026936026935999E-2</v>
      </c>
    </row>
    <row r="870" spans="1:21" x14ac:dyDescent="0.25">
      <c r="A870" s="165">
        <v>44136</v>
      </c>
      <c r="B870" s="209">
        <v>117</v>
      </c>
      <c r="C870" s="171">
        <v>46</v>
      </c>
      <c r="D870" s="171">
        <v>57</v>
      </c>
      <c r="E870" s="171"/>
      <c r="F870" s="210">
        <v>102</v>
      </c>
      <c r="G870" s="171">
        <v>100</v>
      </c>
      <c r="H870" s="171">
        <v>67</v>
      </c>
      <c r="I870" s="171">
        <v>45</v>
      </c>
      <c r="J870" s="171"/>
      <c r="K870" s="171">
        <v>93</v>
      </c>
      <c r="L870" s="209">
        <v>17</v>
      </c>
      <c r="M870" s="171">
        <v>-21</v>
      </c>
      <c r="N870" s="171">
        <v>12</v>
      </c>
      <c r="O870" s="171"/>
      <c r="P870" s="210">
        <v>9</v>
      </c>
      <c r="Q870" s="173">
        <v>0.17</v>
      </c>
      <c r="R870" s="173">
        <v>-0.31343283582089598</v>
      </c>
      <c r="S870" s="173">
        <v>0.266666666666667</v>
      </c>
      <c r="T870" s="173"/>
      <c r="U870" s="218">
        <v>9.6774193548387094E-2</v>
      </c>
    </row>
    <row r="871" spans="1:21" x14ac:dyDescent="0.25">
      <c r="A871" s="165">
        <v>44166</v>
      </c>
      <c r="B871" s="209">
        <v>107</v>
      </c>
      <c r="C871" s="171">
        <v>54</v>
      </c>
      <c r="D871" s="171">
        <v>47</v>
      </c>
      <c r="E871" s="171"/>
      <c r="F871" s="210">
        <v>109</v>
      </c>
      <c r="G871" s="171">
        <v>108.15</v>
      </c>
      <c r="H871" s="171">
        <v>74.55</v>
      </c>
      <c r="I871" s="171">
        <v>60.9</v>
      </c>
      <c r="J871" s="171"/>
      <c r="K871" s="171">
        <v>100.8</v>
      </c>
      <c r="L871" s="209">
        <v>-1.1500000000000099</v>
      </c>
      <c r="M871" s="171">
        <v>-20.55</v>
      </c>
      <c r="N871" s="171">
        <v>-13.9</v>
      </c>
      <c r="O871" s="171"/>
      <c r="P871" s="210">
        <v>8.1999999999999904</v>
      </c>
      <c r="Q871" s="173">
        <v>-1.06333795654185E-2</v>
      </c>
      <c r="R871" s="173">
        <v>-0.27565392354124701</v>
      </c>
      <c r="S871" s="173">
        <v>-0.22824302134647001</v>
      </c>
      <c r="T871" s="173"/>
      <c r="U871" s="218">
        <v>8.1349206349206199E-2</v>
      </c>
    </row>
    <row r="872" spans="1:21" x14ac:dyDescent="0.25">
      <c r="A872" s="165">
        <v>44197</v>
      </c>
      <c r="B872" s="209">
        <v>87</v>
      </c>
      <c r="C872" s="171">
        <v>47</v>
      </c>
      <c r="D872" s="171">
        <v>42</v>
      </c>
      <c r="E872" s="171"/>
      <c r="F872" s="210">
        <v>100</v>
      </c>
      <c r="G872" s="171">
        <v>110</v>
      </c>
      <c r="H872" s="171">
        <v>68.181818181818201</v>
      </c>
      <c r="I872" s="171">
        <v>43.636363636363598</v>
      </c>
      <c r="J872" s="171"/>
      <c r="K872" s="171">
        <v>110</v>
      </c>
      <c r="L872" s="209">
        <v>-23</v>
      </c>
      <c r="M872" s="171">
        <v>-21.181818181818201</v>
      </c>
      <c r="N872" s="171">
        <v>-1.63636363636363</v>
      </c>
      <c r="O872" s="171"/>
      <c r="P872" s="210">
        <v>-10</v>
      </c>
      <c r="Q872" s="173">
        <v>-0.20909090909090899</v>
      </c>
      <c r="R872" s="173">
        <v>-0.31066666666666698</v>
      </c>
      <c r="S872" s="173">
        <v>-3.7499999999999901E-2</v>
      </c>
      <c r="T872" s="173"/>
      <c r="U872" s="218">
        <v>-9.0909090909090898E-2</v>
      </c>
    </row>
    <row r="873" spans="1:21" x14ac:dyDescent="0.25">
      <c r="A873" s="165">
        <v>44228</v>
      </c>
      <c r="B873" s="209">
        <v>100</v>
      </c>
      <c r="C873" s="171">
        <v>66</v>
      </c>
      <c r="D873" s="171">
        <v>41</v>
      </c>
      <c r="E873" s="171"/>
      <c r="F873" s="210">
        <v>85</v>
      </c>
      <c r="G873" s="171">
        <v>87</v>
      </c>
      <c r="H873" s="171">
        <v>59</v>
      </c>
      <c r="I873" s="171">
        <v>48</v>
      </c>
      <c r="J873" s="171"/>
      <c r="K873" s="171">
        <v>103</v>
      </c>
      <c r="L873" s="209">
        <v>13</v>
      </c>
      <c r="M873" s="171">
        <v>7</v>
      </c>
      <c r="N873" s="171">
        <v>-7</v>
      </c>
      <c r="O873" s="171"/>
      <c r="P873" s="210">
        <v>-18</v>
      </c>
      <c r="Q873" s="173">
        <v>0.14942528735632199</v>
      </c>
      <c r="R873" s="173">
        <v>0.11864406779661001</v>
      </c>
      <c r="S873" s="173">
        <v>-0.14583333333333301</v>
      </c>
      <c r="T873" s="173"/>
      <c r="U873" s="218">
        <v>-0.17475728155339801</v>
      </c>
    </row>
    <row r="874" spans="1:21" x14ac:dyDescent="0.25">
      <c r="A874" s="165">
        <v>44256</v>
      </c>
      <c r="B874" s="209">
        <v>124</v>
      </c>
      <c r="C874" s="171">
        <v>62</v>
      </c>
      <c r="D874" s="171">
        <v>53</v>
      </c>
      <c r="E874" s="171"/>
      <c r="F874" s="210">
        <v>109</v>
      </c>
      <c r="G874" s="171">
        <v>129.23809523809501</v>
      </c>
      <c r="H874" s="171">
        <v>75.571428571428598</v>
      </c>
      <c r="I874" s="171">
        <v>66.809523809523796</v>
      </c>
      <c r="J874" s="171"/>
      <c r="K874" s="171">
        <v>118.28571428571399</v>
      </c>
      <c r="L874" s="209">
        <v>-5.2380952380952399</v>
      </c>
      <c r="M874" s="171">
        <v>-13.5714285714286</v>
      </c>
      <c r="N874" s="171">
        <v>-13.8095238095238</v>
      </c>
      <c r="O874" s="171"/>
      <c r="P874" s="210">
        <v>-9.28571428571429</v>
      </c>
      <c r="Q874" s="173">
        <v>-4.0530582166543899E-2</v>
      </c>
      <c r="R874" s="173">
        <v>-0.17958412098298701</v>
      </c>
      <c r="S874" s="173">
        <v>-0.20669992872416301</v>
      </c>
      <c r="T874" s="173"/>
      <c r="U874" s="218">
        <v>-7.85024154589372E-2</v>
      </c>
    </row>
    <row r="875" spans="1:21" x14ac:dyDescent="0.25">
      <c r="A875" s="3" t="s">
        <v>160</v>
      </c>
      <c r="B875" s="209"/>
      <c r="C875" s="171"/>
      <c r="D875" s="171"/>
      <c r="E875" s="171"/>
      <c r="F875" s="210"/>
      <c r="G875" s="171"/>
      <c r="H875" s="171"/>
      <c r="I875" s="171"/>
      <c r="J875" s="171"/>
      <c r="K875" s="171"/>
      <c r="L875" s="209"/>
      <c r="M875" s="171"/>
      <c r="N875" s="171"/>
      <c r="O875" s="171"/>
      <c r="P875" s="210"/>
      <c r="Q875" s="173"/>
      <c r="R875" s="173"/>
      <c r="S875" s="173"/>
      <c r="T875" s="173"/>
      <c r="U875" s="218"/>
    </row>
    <row r="876" spans="1:21" x14ac:dyDescent="0.25">
      <c r="A876" s="165">
        <v>43466</v>
      </c>
      <c r="B876" s="209">
        <v>26</v>
      </c>
      <c r="C876" s="171">
        <v>29</v>
      </c>
      <c r="D876" s="171">
        <v>26</v>
      </c>
      <c r="E876" s="171"/>
      <c r="F876" s="210">
        <v>85</v>
      </c>
      <c r="G876" s="171">
        <v>26</v>
      </c>
      <c r="H876" s="171">
        <v>29</v>
      </c>
      <c r="I876" s="171">
        <v>26</v>
      </c>
      <c r="J876" s="171"/>
      <c r="K876" s="171">
        <v>85</v>
      </c>
      <c r="L876" s="209">
        <v>0</v>
      </c>
      <c r="M876" s="171">
        <v>0</v>
      </c>
      <c r="N876" s="171">
        <v>0</v>
      </c>
      <c r="O876" s="171"/>
      <c r="P876" s="210">
        <v>0</v>
      </c>
      <c r="Q876" s="173">
        <v>0</v>
      </c>
      <c r="R876" s="173">
        <v>0</v>
      </c>
      <c r="S876" s="173">
        <v>0</v>
      </c>
      <c r="T876" s="173"/>
      <c r="U876" s="218">
        <v>0</v>
      </c>
    </row>
    <row r="877" spans="1:21" x14ac:dyDescent="0.25">
      <c r="A877" s="165">
        <v>43497</v>
      </c>
      <c r="B877" s="209">
        <v>17</v>
      </c>
      <c r="C877" s="171">
        <v>25</v>
      </c>
      <c r="D877" s="171">
        <v>27</v>
      </c>
      <c r="E877" s="171"/>
      <c r="F877" s="210">
        <v>99</v>
      </c>
      <c r="G877" s="171">
        <v>17</v>
      </c>
      <c r="H877" s="171">
        <v>25</v>
      </c>
      <c r="I877" s="171">
        <v>27</v>
      </c>
      <c r="J877" s="171"/>
      <c r="K877" s="171">
        <v>99</v>
      </c>
      <c r="L877" s="209">
        <v>0</v>
      </c>
      <c r="M877" s="171">
        <v>0</v>
      </c>
      <c r="N877" s="171">
        <v>0</v>
      </c>
      <c r="O877" s="171"/>
      <c r="P877" s="210">
        <v>0</v>
      </c>
      <c r="Q877" s="173">
        <v>0</v>
      </c>
      <c r="R877" s="173">
        <v>0</v>
      </c>
      <c r="S877" s="173">
        <v>0</v>
      </c>
      <c r="T877" s="173"/>
      <c r="U877" s="218">
        <v>0</v>
      </c>
    </row>
    <row r="878" spans="1:21" x14ac:dyDescent="0.25">
      <c r="A878" s="165">
        <v>43525</v>
      </c>
      <c r="B878" s="209">
        <v>11</v>
      </c>
      <c r="C878" s="171">
        <v>36</v>
      </c>
      <c r="D878" s="171">
        <v>17</v>
      </c>
      <c r="E878" s="171"/>
      <c r="F878" s="210">
        <v>107</v>
      </c>
      <c r="G878" s="171">
        <v>11</v>
      </c>
      <c r="H878" s="171">
        <v>36</v>
      </c>
      <c r="I878" s="171">
        <v>17</v>
      </c>
      <c r="J878" s="171"/>
      <c r="K878" s="171">
        <v>107</v>
      </c>
      <c r="L878" s="209">
        <v>0</v>
      </c>
      <c r="M878" s="171">
        <v>0</v>
      </c>
      <c r="N878" s="171">
        <v>0</v>
      </c>
      <c r="O878" s="171"/>
      <c r="P878" s="210">
        <v>0</v>
      </c>
      <c r="Q878" s="173">
        <v>0</v>
      </c>
      <c r="R878" s="173">
        <v>0</v>
      </c>
      <c r="S878" s="173">
        <v>0</v>
      </c>
      <c r="T878" s="173"/>
      <c r="U878" s="218">
        <v>0</v>
      </c>
    </row>
    <row r="879" spans="1:21" x14ac:dyDescent="0.25">
      <c r="A879" s="165">
        <v>43556</v>
      </c>
      <c r="B879" s="209">
        <v>22</v>
      </c>
      <c r="C879" s="171">
        <v>36</v>
      </c>
      <c r="D879" s="171">
        <v>14</v>
      </c>
      <c r="E879" s="171"/>
      <c r="F879" s="210">
        <v>80</v>
      </c>
      <c r="G879" s="171">
        <v>22</v>
      </c>
      <c r="H879" s="171">
        <v>36</v>
      </c>
      <c r="I879" s="171">
        <v>14</v>
      </c>
      <c r="J879" s="171"/>
      <c r="K879" s="171">
        <v>80</v>
      </c>
      <c r="L879" s="209">
        <v>0</v>
      </c>
      <c r="M879" s="171">
        <v>0</v>
      </c>
      <c r="N879" s="171">
        <v>0</v>
      </c>
      <c r="O879" s="171"/>
      <c r="P879" s="210">
        <v>0</v>
      </c>
      <c r="Q879" s="173">
        <v>0</v>
      </c>
      <c r="R879" s="173">
        <v>0</v>
      </c>
      <c r="S879" s="173">
        <v>0</v>
      </c>
      <c r="T879" s="173"/>
      <c r="U879" s="218">
        <v>0</v>
      </c>
    </row>
    <row r="880" spans="1:21" x14ac:dyDescent="0.25">
      <c r="A880" s="165">
        <v>43586</v>
      </c>
      <c r="B880" s="209">
        <v>18</v>
      </c>
      <c r="C880" s="171">
        <v>23</v>
      </c>
      <c r="D880" s="171">
        <v>31</v>
      </c>
      <c r="E880" s="171"/>
      <c r="F880" s="210">
        <v>94</v>
      </c>
      <c r="G880" s="171">
        <v>18</v>
      </c>
      <c r="H880" s="171">
        <v>23</v>
      </c>
      <c r="I880" s="171">
        <v>31</v>
      </c>
      <c r="J880" s="171"/>
      <c r="K880" s="171">
        <v>94</v>
      </c>
      <c r="L880" s="209">
        <v>0</v>
      </c>
      <c r="M880" s="171">
        <v>0</v>
      </c>
      <c r="N880" s="171">
        <v>0</v>
      </c>
      <c r="O880" s="171"/>
      <c r="P880" s="210">
        <v>0</v>
      </c>
      <c r="Q880" s="173">
        <v>0</v>
      </c>
      <c r="R880" s="173">
        <v>0</v>
      </c>
      <c r="S880" s="173">
        <v>0</v>
      </c>
      <c r="T880" s="173"/>
      <c r="U880" s="218">
        <v>0</v>
      </c>
    </row>
    <row r="881" spans="1:21" x14ac:dyDescent="0.25">
      <c r="A881" s="165">
        <v>43617</v>
      </c>
      <c r="B881" s="209">
        <v>30</v>
      </c>
      <c r="C881" s="171">
        <v>13</v>
      </c>
      <c r="D881" s="171">
        <v>19</v>
      </c>
      <c r="E881" s="171"/>
      <c r="F881" s="210">
        <v>89</v>
      </c>
      <c r="G881" s="171">
        <v>30</v>
      </c>
      <c r="H881" s="171">
        <v>13</v>
      </c>
      <c r="I881" s="171">
        <v>19</v>
      </c>
      <c r="J881" s="171"/>
      <c r="K881" s="171">
        <v>89</v>
      </c>
      <c r="L881" s="209">
        <v>0</v>
      </c>
      <c r="M881" s="171">
        <v>0</v>
      </c>
      <c r="N881" s="171">
        <v>0</v>
      </c>
      <c r="O881" s="171"/>
      <c r="P881" s="210">
        <v>0</v>
      </c>
      <c r="Q881" s="173">
        <v>0</v>
      </c>
      <c r="R881" s="173">
        <v>0</v>
      </c>
      <c r="S881" s="173">
        <v>0</v>
      </c>
      <c r="T881" s="173"/>
      <c r="U881" s="218">
        <v>0</v>
      </c>
    </row>
    <row r="882" spans="1:21" x14ac:dyDescent="0.25">
      <c r="A882" s="165">
        <v>43647</v>
      </c>
      <c r="B882" s="209">
        <v>25</v>
      </c>
      <c r="C882" s="171">
        <v>19</v>
      </c>
      <c r="D882" s="171">
        <v>23</v>
      </c>
      <c r="E882" s="171"/>
      <c r="F882" s="210">
        <v>97</v>
      </c>
      <c r="G882" s="171">
        <v>25</v>
      </c>
      <c r="H882" s="171">
        <v>19</v>
      </c>
      <c r="I882" s="171">
        <v>23</v>
      </c>
      <c r="J882" s="171"/>
      <c r="K882" s="171">
        <v>97</v>
      </c>
      <c r="L882" s="209">
        <v>0</v>
      </c>
      <c r="M882" s="171">
        <v>0</v>
      </c>
      <c r="N882" s="171">
        <v>0</v>
      </c>
      <c r="O882" s="171"/>
      <c r="P882" s="210">
        <v>0</v>
      </c>
      <c r="Q882" s="173">
        <v>0</v>
      </c>
      <c r="R882" s="173">
        <v>0</v>
      </c>
      <c r="S882" s="173">
        <v>0</v>
      </c>
      <c r="T882" s="173"/>
      <c r="U882" s="218">
        <v>0</v>
      </c>
    </row>
    <row r="883" spans="1:21" x14ac:dyDescent="0.25">
      <c r="A883" s="165">
        <v>43678</v>
      </c>
      <c r="B883" s="209">
        <v>22</v>
      </c>
      <c r="C883" s="171">
        <v>23</v>
      </c>
      <c r="D883" s="171">
        <v>14</v>
      </c>
      <c r="E883" s="171"/>
      <c r="F883" s="210">
        <v>99</v>
      </c>
      <c r="G883" s="171">
        <v>22</v>
      </c>
      <c r="H883" s="171">
        <v>23</v>
      </c>
      <c r="I883" s="171">
        <v>14</v>
      </c>
      <c r="J883" s="171"/>
      <c r="K883" s="171">
        <v>99</v>
      </c>
      <c r="L883" s="209">
        <v>0</v>
      </c>
      <c r="M883" s="171">
        <v>0</v>
      </c>
      <c r="N883" s="171">
        <v>0</v>
      </c>
      <c r="O883" s="171"/>
      <c r="P883" s="210">
        <v>0</v>
      </c>
      <c r="Q883" s="173">
        <v>0</v>
      </c>
      <c r="R883" s="173">
        <v>0</v>
      </c>
      <c r="S883" s="173">
        <v>0</v>
      </c>
      <c r="T883" s="173"/>
      <c r="U883" s="218">
        <v>0</v>
      </c>
    </row>
    <row r="884" spans="1:21" x14ac:dyDescent="0.25">
      <c r="A884" s="165">
        <v>43709</v>
      </c>
      <c r="B884" s="209">
        <v>20</v>
      </c>
      <c r="C884" s="171">
        <v>27</v>
      </c>
      <c r="D884" s="171">
        <v>19</v>
      </c>
      <c r="E884" s="171"/>
      <c r="F884" s="210">
        <v>83</v>
      </c>
      <c r="G884" s="171">
        <v>20</v>
      </c>
      <c r="H884" s="171">
        <v>27</v>
      </c>
      <c r="I884" s="171">
        <v>19</v>
      </c>
      <c r="J884" s="171"/>
      <c r="K884" s="171">
        <v>83</v>
      </c>
      <c r="L884" s="209">
        <v>0</v>
      </c>
      <c r="M884" s="171">
        <v>0</v>
      </c>
      <c r="N884" s="171">
        <v>0</v>
      </c>
      <c r="O884" s="171"/>
      <c r="P884" s="210">
        <v>0</v>
      </c>
      <c r="Q884" s="173">
        <v>0</v>
      </c>
      <c r="R884" s="173">
        <v>0</v>
      </c>
      <c r="S884" s="173">
        <v>0</v>
      </c>
      <c r="T884" s="173"/>
      <c r="U884" s="218">
        <v>0</v>
      </c>
    </row>
    <row r="885" spans="1:21" x14ac:dyDescent="0.25">
      <c r="A885" s="165">
        <v>43739</v>
      </c>
      <c r="B885" s="209">
        <v>23</v>
      </c>
      <c r="C885" s="171">
        <v>31</v>
      </c>
      <c r="D885" s="171">
        <v>16</v>
      </c>
      <c r="E885" s="171"/>
      <c r="F885" s="210">
        <v>93</v>
      </c>
      <c r="G885" s="171">
        <v>23</v>
      </c>
      <c r="H885" s="171">
        <v>31</v>
      </c>
      <c r="I885" s="171">
        <v>16</v>
      </c>
      <c r="J885" s="171"/>
      <c r="K885" s="171">
        <v>93</v>
      </c>
      <c r="L885" s="209">
        <v>0</v>
      </c>
      <c r="M885" s="171">
        <v>0</v>
      </c>
      <c r="N885" s="171">
        <v>0</v>
      </c>
      <c r="O885" s="171"/>
      <c r="P885" s="210">
        <v>0</v>
      </c>
      <c r="Q885" s="173">
        <v>0</v>
      </c>
      <c r="R885" s="173">
        <v>0</v>
      </c>
      <c r="S885" s="173">
        <v>0</v>
      </c>
      <c r="T885" s="173"/>
      <c r="U885" s="218">
        <v>0</v>
      </c>
    </row>
    <row r="886" spans="1:21" x14ac:dyDescent="0.25">
      <c r="A886" s="165">
        <v>43770</v>
      </c>
      <c r="B886" s="209">
        <v>27</v>
      </c>
      <c r="C886" s="171">
        <v>25</v>
      </c>
      <c r="D886" s="171">
        <v>23</v>
      </c>
      <c r="E886" s="171"/>
      <c r="F886" s="210">
        <v>88</v>
      </c>
      <c r="G886" s="171">
        <v>27</v>
      </c>
      <c r="H886" s="171">
        <v>25</v>
      </c>
      <c r="I886" s="171">
        <v>23</v>
      </c>
      <c r="J886" s="171"/>
      <c r="K886" s="171">
        <v>88</v>
      </c>
      <c r="L886" s="209">
        <v>0</v>
      </c>
      <c r="M886" s="171">
        <v>0</v>
      </c>
      <c r="N886" s="171">
        <v>0</v>
      </c>
      <c r="O886" s="171"/>
      <c r="P886" s="210">
        <v>0</v>
      </c>
      <c r="Q886" s="173">
        <v>0</v>
      </c>
      <c r="R886" s="173">
        <v>0</v>
      </c>
      <c r="S886" s="173">
        <v>0</v>
      </c>
      <c r="T886" s="173"/>
      <c r="U886" s="218">
        <v>0</v>
      </c>
    </row>
    <row r="887" spans="1:21" x14ac:dyDescent="0.25">
      <c r="A887" s="165">
        <v>43800</v>
      </c>
      <c r="B887" s="209">
        <v>20</v>
      </c>
      <c r="C887" s="171">
        <v>30</v>
      </c>
      <c r="D887" s="171">
        <v>19</v>
      </c>
      <c r="E887" s="171"/>
      <c r="F887" s="210">
        <v>86</v>
      </c>
      <c r="G887" s="171">
        <v>20</v>
      </c>
      <c r="H887" s="171">
        <v>30</v>
      </c>
      <c r="I887" s="171">
        <v>19</v>
      </c>
      <c r="J887" s="171"/>
      <c r="K887" s="171">
        <v>86</v>
      </c>
      <c r="L887" s="209">
        <v>0</v>
      </c>
      <c r="M887" s="171">
        <v>0</v>
      </c>
      <c r="N887" s="171">
        <v>0</v>
      </c>
      <c r="O887" s="171"/>
      <c r="P887" s="210">
        <v>0</v>
      </c>
      <c r="Q887" s="173">
        <v>0</v>
      </c>
      <c r="R887" s="173">
        <v>0</v>
      </c>
      <c r="S887" s="173">
        <v>0</v>
      </c>
      <c r="T887" s="173"/>
      <c r="U887" s="218">
        <v>0</v>
      </c>
    </row>
    <row r="888" spans="1:21" x14ac:dyDescent="0.25">
      <c r="A888" s="165">
        <v>43831</v>
      </c>
      <c r="B888" s="209">
        <v>26</v>
      </c>
      <c r="C888" s="171">
        <v>23</v>
      </c>
      <c r="D888" s="171">
        <v>21</v>
      </c>
      <c r="E888" s="171"/>
      <c r="F888" s="210">
        <v>99</v>
      </c>
      <c r="G888" s="171">
        <v>26</v>
      </c>
      <c r="H888" s="171">
        <v>29</v>
      </c>
      <c r="I888" s="171">
        <v>26</v>
      </c>
      <c r="J888" s="171"/>
      <c r="K888" s="171">
        <v>85</v>
      </c>
      <c r="L888" s="209">
        <v>0</v>
      </c>
      <c r="M888" s="171">
        <v>-6</v>
      </c>
      <c r="N888" s="171">
        <v>-5</v>
      </c>
      <c r="O888" s="171"/>
      <c r="P888" s="210">
        <v>14</v>
      </c>
      <c r="Q888" s="173">
        <v>0</v>
      </c>
      <c r="R888" s="173">
        <v>-0.20689655172413801</v>
      </c>
      <c r="S888" s="173">
        <v>-0.19230769230769201</v>
      </c>
      <c r="T888" s="173"/>
      <c r="U888" s="218">
        <v>0.16470588235294101</v>
      </c>
    </row>
    <row r="889" spans="1:21" x14ac:dyDescent="0.25">
      <c r="A889" s="165">
        <v>43862</v>
      </c>
      <c r="B889" s="209">
        <v>18</v>
      </c>
      <c r="C889" s="171">
        <v>24</v>
      </c>
      <c r="D889" s="171">
        <v>25</v>
      </c>
      <c r="E889" s="171"/>
      <c r="F889" s="210">
        <v>106</v>
      </c>
      <c r="G889" s="171">
        <v>17</v>
      </c>
      <c r="H889" s="171">
        <v>25</v>
      </c>
      <c r="I889" s="171">
        <v>27</v>
      </c>
      <c r="J889" s="171"/>
      <c r="K889" s="171">
        <v>99</v>
      </c>
      <c r="L889" s="209">
        <v>1</v>
      </c>
      <c r="M889" s="171">
        <v>-1</v>
      </c>
      <c r="N889" s="171">
        <v>-2</v>
      </c>
      <c r="O889" s="171"/>
      <c r="P889" s="210">
        <v>7</v>
      </c>
      <c r="Q889" s="173">
        <v>5.8823529411764698E-2</v>
      </c>
      <c r="R889" s="173">
        <v>-0.04</v>
      </c>
      <c r="S889" s="173">
        <v>-7.4074074074074098E-2</v>
      </c>
      <c r="T889" s="173"/>
      <c r="U889" s="218">
        <v>7.0707070707070704E-2</v>
      </c>
    </row>
    <row r="890" spans="1:21" x14ac:dyDescent="0.25">
      <c r="A890" s="165">
        <v>43891</v>
      </c>
      <c r="B890" s="209">
        <v>19</v>
      </c>
      <c r="C890" s="171">
        <v>14</v>
      </c>
      <c r="D890" s="171">
        <v>22</v>
      </c>
      <c r="E890" s="171"/>
      <c r="F890" s="210">
        <v>111</v>
      </c>
      <c r="G890" s="171">
        <v>11.523809523809501</v>
      </c>
      <c r="H890" s="171">
        <v>37.714285714285701</v>
      </c>
      <c r="I890" s="171">
        <v>17.8095238095238</v>
      </c>
      <c r="J890" s="171"/>
      <c r="K890" s="171">
        <v>112.095238095238</v>
      </c>
      <c r="L890" s="209">
        <v>7.4761904761904798</v>
      </c>
      <c r="M890" s="171">
        <v>-23.714285714285701</v>
      </c>
      <c r="N890" s="171">
        <v>4.1904761904761898</v>
      </c>
      <c r="O890" s="171"/>
      <c r="P890" s="210">
        <v>-1.0952380952381</v>
      </c>
      <c r="Q890" s="173">
        <v>0.64876033057851201</v>
      </c>
      <c r="R890" s="173">
        <v>-0.62878787878787901</v>
      </c>
      <c r="S890" s="173">
        <v>0.23529411764705899</v>
      </c>
      <c r="T890" s="173"/>
      <c r="U890" s="218">
        <v>-9.7706032285472099E-3</v>
      </c>
    </row>
    <row r="891" spans="1:21" x14ac:dyDescent="0.25">
      <c r="A891" s="165">
        <v>43922</v>
      </c>
      <c r="B891" s="209">
        <v>21</v>
      </c>
      <c r="C891" s="171">
        <v>18</v>
      </c>
      <c r="D891" s="171">
        <v>16</v>
      </c>
      <c r="E891" s="171"/>
      <c r="F891" s="210">
        <v>81</v>
      </c>
      <c r="G891" s="171">
        <v>22</v>
      </c>
      <c r="H891" s="171">
        <v>36</v>
      </c>
      <c r="I891" s="171">
        <v>14</v>
      </c>
      <c r="J891" s="171"/>
      <c r="K891" s="171">
        <v>80</v>
      </c>
      <c r="L891" s="209">
        <v>-1</v>
      </c>
      <c r="M891" s="171">
        <v>-18</v>
      </c>
      <c r="N891" s="171">
        <v>2</v>
      </c>
      <c r="O891" s="171"/>
      <c r="P891" s="210">
        <v>1</v>
      </c>
      <c r="Q891" s="173">
        <v>-4.5454545454545497E-2</v>
      </c>
      <c r="R891" s="173">
        <v>-0.5</v>
      </c>
      <c r="S891" s="173">
        <v>0.14285714285714299</v>
      </c>
      <c r="T891" s="173"/>
      <c r="U891" s="218">
        <v>1.2500000000000001E-2</v>
      </c>
    </row>
    <row r="892" spans="1:21" x14ac:dyDescent="0.25">
      <c r="A892" s="165">
        <v>43952</v>
      </c>
      <c r="B892" s="209">
        <v>20</v>
      </c>
      <c r="C892" s="171">
        <v>12</v>
      </c>
      <c r="D892" s="171">
        <v>11</v>
      </c>
      <c r="E892" s="171"/>
      <c r="F892" s="210">
        <v>72</v>
      </c>
      <c r="G892" s="171">
        <v>16.285714285714299</v>
      </c>
      <c r="H892" s="171">
        <v>20.8095238095238</v>
      </c>
      <c r="I892" s="171">
        <v>28.047619047619001</v>
      </c>
      <c r="J892" s="171"/>
      <c r="K892" s="171">
        <v>85.047619047619094</v>
      </c>
      <c r="L892" s="209">
        <v>3.7142857142857202</v>
      </c>
      <c r="M892" s="171">
        <v>-8.8095238095238102</v>
      </c>
      <c r="N892" s="171">
        <v>-17.047619047619001</v>
      </c>
      <c r="O892" s="171"/>
      <c r="P892" s="210">
        <v>-13.047619047619101</v>
      </c>
      <c r="Q892" s="173">
        <v>0.22807017543859701</v>
      </c>
      <c r="R892" s="173">
        <v>-0.42334096109839803</v>
      </c>
      <c r="S892" s="173">
        <v>-0.60780984719864195</v>
      </c>
      <c r="T892" s="173"/>
      <c r="U892" s="218">
        <v>-0.15341545352743599</v>
      </c>
    </row>
    <row r="893" spans="1:21" x14ac:dyDescent="0.25">
      <c r="A893" s="165">
        <v>43983</v>
      </c>
      <c r="B893" s="209">
        <v>15</v>
      </c>
      <c r="C893" s="171">
        <v>17</v>
      </c>
      <c r="D893" s="171">
        <v>14</v>
      </c>
      <c r="E893" s="171"/>
      <c r="F893" s="210">
        <v>94</v>
      </c>
      <c r="G893" s="171">
        <v>33</v>
      </c>
      <c r="H893" s="171">
        <v>14.3</v>
      </c>
      <c r="I893" s="171">
        <v>20.9</v>
      </c>
      <c r="J893" s="171"/>
      <c r="K893" s="171">
        <v>97.9</v>
      </c>
      <c r="L893" s="209">
        <v>-18</v>
      </c>
      <c r="M893" s="171">
        <v>2.7</v>
      </c>
      <c r="N893" s="171">
        <v>-6.9</v>
      </c>
      <c r="O893" s="171"/>
      <c r="P893" s="210">
        <v>-3.9000000000000101</v>
      </c>
      <c r="Q893" s="173">
        <v>-0.54545454545454497</v>
      </c>
      <c r="R893" s="173">
        <v>0.188811188811189</v>
      </c>
      <c r="S893" s="173">
        <v>-0.33014354066985702</v>
      </c>
      <c r="T893" s="173"/>
      <c r="U893" s="218">
        <v>-3.9836567926455603E-2</v>
      </c>
    </row>
    <row r="894" spans="1:21" x14ac:dyDescent="0.25">
      <c r="A894" s="165">
        <v>44013</v>
      </c>
      <c r="B894" s="209">
        <v>18</v>
      </c>
      <c r="C894" s="171">
        <v>21</v>
      </c>
      <c r="D894" s="171">
        <v>31</v>
      </c>
      <c r="E894" s="171"/>
      <c r="F894" s="210">
        <v>86</v>
      </c>
      <c r="G894" s="171">
        <v>25</v>
      </c>
      <c r="H894" s="171">
        <v>19</v>
      </c>
      <c r="I894" s="171">
        <v>23</v>
      </c>
      <c r="J894" s="171"/>
      <c r="K894" s="171">
        <v>97</v>
      </c>
      <c r="L894" s="209">
        <v>-7</v>
      </c>
      <c r="M894" s="171">
        <v>2</v>
      </c>
      <c r="N894" s="171">
        <v>8</v>
      </c>
      <c r="O894" s="171"/>
      <c r="P894" s="210">
        <v>-11</v>
      </c>
      <c r="Q894" s="173">
        <v>-0.28000000000000003</v>
      </c>
      <c r="R894" s="173">
        <v>0.105263157894737</v>
      </c>
      <c r="S894" s="173">
        <v>0.34782608695652201</v>
      </c>
      <c r="T894" s="173"/>
      <c r="U894" s="218">
        <v>-0.11340206185567001</v>
      </c>
    </row>
    <row r="895" spans="1:21" x14ac:dyDescent="0.25">
      <c r="A895" s="165">
        <v>44044</v>
      </c>
      <c r="B895" s="209">
        <v>19</v>
      </c>
      <c r="C895" s="171">
        <v>25</v>
      </c>
      <c r="D895" s="171">
        <v>21</v>
      </c>
      <c r="E895" s="171"/>
      <c r="F895" s="210">
        <v>87</v>
      </c>
      <c r="G895" s="171">
        <v>20.952380952380999</v>
      </c>
      <c r="H895" s="171">
        <v>21.904761904761902</v>
      </c>
      <c r="I895" s="171">
        <v>13.3333333333333</v>
      </c>
      <c r="J895" s="171"/>
      <c r="K895" s="171">
        <v>94.285714285714306</v>
      </c>
      <c r="L895" s="209">
        <v>-1.9523809523809501</v>
      </c>
      <c r="M895" s="171">
        <v>3.09523809523809</v>
      </c>
      <c r="N895" s="171">
        <v>7.6666666666666696</v>
      </c>
      <c r="O895" s="171"/>
      <c r="P895" s="210">
        <v>-7.2857142857142803</v>
      </c>
      <c r="Q895" s="173">
        <v>-9.3181818181818199E-2</v>
      </c>
      <c r="R895" s="173">
        <v>0.141304347826087</v>
      </c>
      <c r="S895" s="173">
        <v>0.57499999999999996</v>
      </c>
      <c r="T895" s="173"/>
      <c r="U895" s="218">
        <v>-7.7272727272727201E-2</v>
      </c>
    </row>
    <row r="896" spans="1:21" x14ac:dyDescent="0.25">
      <c r="A896" s="165">
        <v>44075</v>
      </c>
      <c r="B896" s="209">
        <v>24</v>
      </c>
      <c r="C896" s="171">
        <v>18</v>
      </c>
      <c r="D896" s="171">
        <v>22</v>
      </c>
      <c r="E896" s="171"/>
      <c r="F896" s="210">
        <v>76</v>
      </c>
      <c r="G896" s="171">
        <v>20.952380952380999</v>
      </c>
      <c r="H896" s="171">
        <v>28.285714285714299</v>
      </c>
      <c r="I896" s="171">
        <v>19.904761904761902</v>
      </c>
      <c r="J896" s="171"/>
      <c r="K896" s="171">
        <v>86.952380952381006</v>
      </c>
      <c r="L896" s="209">
        <v>3.0476190476190501</v>
      </c>
      <c r="M896" s="171">
        <v>-10.285714285714301</v>
      </c>
      <c r="N896" s="171">
        <v>2.09523809523809</v>
      </c>
      <c r="O896" s="171"/>
      <c r="P896" s="210">
        <v>-10.952380952381001</v>
      </c>
      <c r="Q896" s="173">
        <v>0.145454545454545</v>
      </c>
      <c r="R896" s="173">
        <v>-0.36363636363636398</v>
      </c>
      <c r="S896" s="173">
        <v>0.105263157894737</v>
      </c>
      <c r="T896" s="173"/>
      <c r="U896" s="218">
        <v>-0.125958378970427</v>
      </c>
    </row>
    <row r="897" spans="1:21" x14ac:dyDescent="0.25">
      <c r="A897" s="165">
        <v>44105</v>
      </c>
      <c r="B897" s="209">
        <v>17</v>
      </c>
      <c r="C897" s="171">
        <v>18</v>
      </c>
      <c r="D897" s="171">
        <v>25</v>
      </c>
      <c r="E897" s="171"/>
      <c r="F897" s="210">
        <v>86</v>
      </c>
      <c r="G897" s="171">
        <v>22</v>
      </c>
      <c r="H897" s="171">
        <v>29.652173913043502</v>
      </c>
      <c r="I897" s="171">
        <v>15.304347826087</v>
      </c>
      <c r="J897" s="171"/>
      <c r="K897" s="171">
        <v>88.956521739130395</v>
      </c>
      <c r="L897" s="209">
        <v>-5</v>
      </c>
      <c r="M897" s="171">
        <v>-11.6521739130435</v>
      </c>
      <c r="N897" s="171">
        <v>9.6956521739130395</v>
      </c>
      <c r="O897" s="171"/>
      <c r="P897" s="210">
        <v>-2.9565217391304399</v>
      </c>
      <c r="Q897" s="173">
        <v>-0.22727272727272699</v>
      </c>
      <c r="R897" s="173">
        <v>-0.392961876832845</v>
      </c>
      <c r="S897" s="173">
        <v>0.63352272727272696</v>
      </c>
      <c r="T897" s="173"/>
      <c r="U897" s="218">
        <v>-3.3235581622678402E-2</v>
      </c>
    </row>
    <row r="898" spans="1:21" x14ac:dyDescent="0.25">
      <c r="A898" s="165">
        <v>44136</v>
      </c>
      <c r="B898" s="209">
        <v>15</v>
      </c>
      <c r="C898" s="171">
        <v>20</v>
      </c>
      <c r="D898" s="171">
        <v>21</v>
      </c>
      <c r="E898" s="171"/>
      <c r="F898" s="210">
        <v>80</v>
      </c>
      <c r="G898" s="171">
        <v>27</v>
      </c>
      <c r="H898" s="171">
        <v>25</v>
      </c>
      <c r="I898" s="171">
        <v>23</v>
      </c>
      <c r="J898" s="171"/>
      <c r="K898" s="171">
        <v>88</v>
      </c>
      <c r="L898" s="209">
        <v>-12</v>
      </c>
      <c r="M898" s="171">
        <v>-5</v>
      </c>
      <c r="N898" s="171">
        <v>-2</v>
      </c>
      <c r="O898" s="171"/>
      <c r="P898" s="210">
        <v>-8</v>
      </c>
      <c r="Q898" s="173">
        <v>-0.44444444444444398</v>
      </c>
      <c r="R898" s="173">
        <v>-0.2</v>
      </c>
      <c r="S898" s="173">
        <v>-8.6956521739130405E-2</v>
      </c>
      <c r="T898" s="173"/>
      <c r="U898" s="218">
        <v>-9.0909090909090898E-2</v>
      </c>
    </row>
    <row r="899" spans="1:21" x14ac:dyDescent="0.25">
      <c r="A899" s="165">
        <v>44166</v>
      </c>
      <c r="B899" s="209">
        <v>18</v>
      </c>
      <c r="C899" s="171">
        <v>24</v>
      </c>
      <c r="D899" s="171">
        <v>33</v>
      </c>
      <c r="E899" s="171"/>
      <c r="F899" s="210">
        <v>108</v>
      </c>
      <c r="G899" s="171">
        <v>21</v>
      </c>
      <c r="H899" s="171">
        <v>31.5</v>
      </c>
      <c r="I899" s="171">
        <v>19.95</v>
      </c>
      <c r="J899" s="171"/>
      <c r="K899" s="171">
        <v>90.3</v>
      </c>
      <c r="L899" s="209">
        <v>-3</v>
      </c>
      <c r="M899" s="171">
        <v>-7.5</v>
      </c>
      <c r="N899" s="171">
        <v>13.05</v>
      </c>
      <c r="O899" s="171"/>
      <c r="P899" s="210">
        <v>17.7</v>
      </c>
      <c r="Q899" s="173">
        <v>-0.14285714285714299</v>
      </c>
      <c r="R899" s="173">
        <v>-0.238095238095238</v>
      </c>
      <c r="S899" s="173">
        <v>0.65413533834586501</v>
      </c>
      <c r="T899" s="173"/>
      <c r="U899" s="218">
        <v>0.196013289036545</v>
      </c>
    </row>
    <row r="900" spans="1:21" x14ac:dyDescent="0.25">
      <c r="A900" s="165">
        <v>44197</v>
      </c>
      <c r="B900" s="209">
        <v>25</v>
      </c>
      <c r="C900" s="171">
        <v>13</v>
      </c>
      <c r="D900" s="171">
        <v>16</v>
      </c>
      <c r="E900" s="171"/>
      <c r="F900" s="210">
        <v>68</v>
      </c>
      <c r="G900" s="171">
        <v>23.636363636363601</v>
      </c>
      <c r="H900" s="171">
        <v>26.363636363636399</v>
      </c>
      <c r="I900" s="171">
        <v>23.636363636363601</v>
      </c>
      <c r="J900" s="171"/>
      <c r="K900" s="171">
        <v>77.272727272727295</v>
      </c>
      <c r="L900" s="209">
        <v>1.36363636363636</v>
      </c>
      <c r="M900" s="171">
        <v>-13.363636363636401</v>
      </c>
      <c r="N900" s="171">
        <v>-7.6363636363636402</v>
      </c>
      <c r="O900" s="171"/>
      <c r="P900" s="210">
        <v>-9.2727272727272698</v>
      </c>
      <c r="Q900" s="173">
        <v>5.7692307692307702E-2</v>
      </c>
      <c r="R900" s="173">
        <v>-0.50689655172413794</v>
      </c>
      <c r="S900" s="173">
        <v>-0.32307692307692298</v>
      </c>
      <c r="T900" s="173"/>
      <c r="U900" s="218">
        <v>-0.12</v>
      </c>
    </row>
    <row r="901" spans="1:21" x14ac:dyDescent="0.25">
      <c r="A901" s="165">
        <v>44228</v>
      </c>
      <c r="B901" s="209">
        <v>18</v>
      </c>
      <c r="C901" s="171">
        <v>20</v>
      </c>
      <c r="D901" s="171">
        <v>24</v>
      </c>
      <c r="E901" s="171"/>
      <c r="F901" s="210">
        <v>105</v>
      </c>
      <c r="G901" s="171">
        <v>17</v>
      </c>
      <c r="H901" s="171">
        <v>25</v>
      </c>
      <c r="I901" s="171">
        <v>27</v>
      </c>
      <c r="J901" s="171"/>
      <c r="K901" s="171">
        <v>99</v>
      </c>
      <c r="L901" s="209">
        <v>1</v>
      </c>
      <c r="M901" s="171">
        <v>-5</v>
      </c>
      <c r="N901" s="171">
        <v>-3</v>
      </c>
      <c r="O901" s="171"/>
      <c r="P901" s="210">
        <v>6</v>
      </c>
      <c r="Q901" s="173">
        <v>5.8823529411764698E-2</v>
      </c>
      <c r="R901" s="173">
        <v>-0.2</v>
      </c>
      <c r="S901" s="173">
        <v>-0.11111111111111099</v>
      </c>
      <c r="T901" s="173"/>
      <c r="U901" s="218">
        <v>6.0606060606060601E-2</v>
      </c>
    </row>
    <row r="902" spans="1:21" x14ac:dyDescent="0.25">
      <c r="A902" s="165">
        <v>44256</v>
      </c>
      <c r="B902" s="209">
        <v>22</v>
      </c>
      <c r="C902" s="171">
        <v>32</v>
      </c>
      <c r="D902" s="171">
        <v>25</v>
      </c>
      <c r="E902" s="171"/>
      <c r="F902" s="210">
        <v>97</v>
      </c>
      <c r="G902" s="171">
        <v>12.047619047618999</v>
      </c>
      <c r="H902" s="171">
        <v>39.428571428571402</v>
      </c>
      <c r="I902" s="171">
        <v>18.619047619047599</v>
      </c>
      <c r="J902" s="171"/>
      <c r="K902" s="171">
        <v>117.19047619047601</v>
      </c>
      <c r="L902" s="209">
        <v>9.9523809523809508</v>
      </c>
      <c r="M902" s="171">
        <v>-7.4285714285714297</v>
      </c>
      <c r="N902" s="171">
        <v>6.3809523809523796</v>
      </c>
      <c r="O902" s="171"/>
      <c r="P902" s="210">
        <v>-20.1904761904762</v>
      </c>
      <c r="Q902" s="173">
        <v>0.82608695652173902</v>
      </c>
      <c r="R902" s="173">
        <v>-0.188405797101449</v>
      </c>
      <c r="S902" s="173">
        <v>0.34271099744245498</v>
      </c>
      <c r="T902" s="173"/>
      <c r="U902" s="218">
        <v>-0.17228768793173499</v>
      </c>
    </row>
    <row r="903" spans="1:21" x14ac:dyDescent="0.25">
      <c r="A903" s="3" t="s">
        <v>161</v>
      </c>
      <c r="B903" s="209"/>
      <c r="C903" s="171"/>
      <c r="D903" s="171"/>
      <c r="E903" s="171"/>
      <c r="F903" s="210"/>
      <c r="G903" s="171"/>
      <c r="H903" s="171"/>
      <c r="I903" s="171"/>
      <c r="J903" s="171"/>
      <c r="K903" s="171"/>
      <c r="L903" s="209"/>
      <c r="M903" s="171"/>
      <c r="N903" s="171"/>
      <c r="O903" s="171"/>
      <c r="P903" s="210"/>
      <c r="Q903" s="173"/>
      <c r="R903" s="173"/>
      <c r="S903" s="173"/>
      <c r="T903" s="173"/>
      <c r="U903" s="218"/>
    </row>
    <row r="904" spans="1:21" x14ac:dyDescent="0.25">
      <c r="A904" s="165">
        <v>43466</v>
      </c>
      <c r="B904" s="209">
        <v>69</v>
      </c>
      <c r="C904" s="171">
        <v>130</v>
      </c>
      <c r="D904" s="171">
        <v>62</v>
      </c>
      <c r="E904" s="171"/>
      <c r="F904" s="210">
        <v>402</v>
      </c>
      <c r="G904" s="171">
        <v>69</v>
      </c>
      <c r="H904" s="171">
        <v>130</v>
      </c>
      <c r="I904" s="171">
        <v>62</v>
      </c>
      <c r="J904" s="171"/>
      <c r="K904" s="171">
        <v>402</v>
      </c>
      <c r="L904" s="209">
        <v>0</v>
      </c>
      <c r="M904" s="171">
        <v>0</v>
      </c>
      <c r="N904" s="171">
        <v>0</v>
      </c>
      <c r="O904" s="171"/>
      <c r="P904" s="210">
        <v>0</v>
      </c>
      <c r="Q904" s="173">
        <v>0</v>
      </c>
      <c r="R904" s="173">
        <v>0</v>
      </c>
      <c r="S904" s="173">
        <v>0</v>
      </c>
      <c r="T904" s="173"/>
      <c r="U904" s="218">
        <v>0</v>
      </c>
    </row>
    <row r="905" spans="1:21" x14ac:dyDescent="0.25">
      <c r="A905" s="165">
        <v>43497</v>
      </c>
      <c r="B905" s="209">
        <v>57</v>
      </c>
      <c r="C905" s="171">
        <v>158</v>
      </c>
      <c r="D905" s="171">
        <v>52</v>
      </c>
      <c r="E905" s="171"/>
      <c r="F905" s="210">
        <v>405</v>
      </c>
      <c r="G905" s="171">
        <v>57</v>
      </c>
      <c r="H905" s="171">
        <v>158</v>
      </c>
      <c r="I905" s="171">
        <v>52</v>
      </c>
      <c r="J905" s="171"/>
      <c r="K905" s="171">
        <v>405</v>
      </c>
      <c r="L905" s="209">
        <v>0</v>
      </c>
      <c r="M905" s="171">
        <v>0</v>
      </c>
      <c r="N905" s="171">
        <v>0</v>
      </c>
      <c r="O905" s="171"/>
      <c r="P905" s="210">
        <v>0</v>
      </c>
      <c r="Q905" s="173">
        <v>0</v>
      </c>
      <c r="R905" s="173">
        <v>0</v>
      </c>
      <c r="S905" s="173">
        <v>0</v>
      </c>
      <c r="T905" s="173"/>
      <c r="U905" s="218">
        <v>0</v>
      </c>
    </row>
    <row r="906" spans="1:21" x14ac:dyDescent="0.25">
      <c r="A906" s="165">
        <v>43525</v>
      </c>
      <c r="B906" s="209">
        <v>61</v>
      </c>
      <c r="C906" s="171">
        <v>139</v>
      </c>
      <c r="D906" s="171">
        <v>51</v>
      </c>
      <c r="E906" s="171"/>
      <c r="F906" s="210">
        <v>394</v>
      </c>
      <c r="G906" s="171">
        <v>61</v>
      </c>
      <c r="H906" s="171">
        <v>139</v>
      </c>
      <c r="I906" s="171">
        <v>51</v>
      </c>
      <c r="J906" s="171"/>
      <c r="K906" s="171">
        <v>394</v>
      </c>
      <c r="L906" s="209">
        <v>0</v>
      </c>
      <c r="M906" s="171">
        <v>0</v>
      </c>
      <c r="N906" s="171">
        <v>0</v>
      </c>
      <c r="O906" s="171"/>
      <c r="P906" s="210">
        <v>0</v>
      </c>
      <c r="Q906" s="173">
        <v>0</v>
      </c>
      <c r="R906" s="173">
        <v>0</v>
      </c>
      <c r="S906" s="173">
        <v>0</v>
      </c>
      <c r="T906" s="173"/>
      <c r="U906" s="218">
        <v>0</v>
      </c>
    </row>
    <row r="907" spans="1:21" x14ac:dyDescent="0.25">
      <c r="A907" s="165">
        <v>43556</v>
      </c>
      <c r="B907" s="209">
        <v>46</v>
      </c>
      <c r="C907" s="171">
        <v>160</v>
      </c>
      <c r="D907" s="171">
        <v>55</v>
      </c>
      <c r="E907" s="171"/>
      <c r="F907" s="210">
        <v>418</v>
      </c>
      <c r="G907" s="171">
        <v>46</v>
      </c>
      <c r="H907" s="171">
        <v>160</v>
      </c>
      <c r="I907" s="171">
        <v>55</v>
      </c>
      <c r="J907" s="171"/>
      <c r="K907" s="171">
        <v>418</v>
      </c>
      <c r="L907" s="209">
        <v>0</v>
      </c>
      <c r="M907" s="171">
        <v>0</v>
      </c>
      <c r="N907" s="171">
        <v>0</v>
      </c>
      <c r="O907" s="171"/>
      <c r="P907" s="210">
        <v>0</v>
      </c>
      <c r="Q907" s="173">
        <v>0</v>
      </c>
      <c r="R907" s="173">
        <v>0</v>
      </c>
      <c r="S907" s="173">
        <v>0</v>
      </c>
      <c r="T907" s="173"/>
      <c r="U907" s="218">
        <v>0</v>
      </c>
    </row>
    <row r="908" spans="1:21" x14ac:dyDescent="0.25">
      <c r="A908" s="165">
        <v>43586</v>
      </c>
      <c r="B908" s="209">
        <v>57</v>
      </c>
      <c r="C908" s="171">
        <v>151</v>
      </c>
      <c r="D908" s="171">
        <v>49</v>
      </c>
      <c r="E908" s="171"/>
      <c r="F908" s="210">
        <v>413</v>
      </c>
      <c r="G908" s="171">
        <v>57</v>
      </c>
      <c r="H908" s="171">
        <v>151</v>
      </c>
      <c r="I908" s="171">
        <v>49</v>
      </c>
      <c r="J908" s="171"/>
      <c r="K908" s="171">
        <v>413</v>
      </c>
      <c r="L908" s="209">
        <v>0</v>
      </c>
      <c r="M908" s="171">
        <v>0</v>
      </c>
      <c r="N908" s="171">
        <v>0</v>
      </c>
      <c r="O908" s="171"/>
      <c r="P908" s="210">
        <v>0</v>
      </c>
      <c r="Q908" s="173">
        <v>0</v>
      </c>
      <c r="R908" s="173">
        <v>0</v>
      </c>
      <c r="S908" s="173">
        <v>0</v>
      </c>
      <c r="T908" s="173"/>
      <c r="U908" s="218">
        <v>0</v>
      </c>
    </row>
    <row r="909" spans="1:21" x14ac:dyDescent="0.25">
      <c r="A909" s="165">
        <v>43617</v>
      </c>
      <c r="B909" s="209">
        <v>53</v>
      </c>
      <c r="C909" s="171">
        <v>131</v>
      </c>
      <c r="D909" s="171">
        <v>49</v>
      </c>
      <c r="E909" s="171"/>
      <c r="F909" s="210">
        <v>390</v>
      </c>
      <c r="G909" s="171">
        <v>53</v>
      </c>
      <c r="H909" s="171">
        <v>131</v>
      </c>
      <c r="I909" s="171">
        <v>49</v>
      </c>
      <c r="J909" s="171"/>
      <c r="K909" s="171">
        <v>390</v>
      </c>
      <c r="L909" s="209">
        <v>0</v>
      </c>
      <c r="M909" s="171">
        <v>0</v>
      </c>
      <c r="N909" s="171">
        <v>0</v>
      </c>
      <c r="O909" s="171"/>
      <c r="P909" s="210">
        <v>0</v>
      </c>
      <c r="Q909" s="173">
        <v>0</v>
      </c>
      <c r="R909" s="173">
        <v>0</v>
      </c>
      <c r="S909" s="173">
        <v>0</v>
      </c>
      <c r="T909" s="173"/>
      <c r="U909" s="218">
        <v>0</v>
      </c>
    </row>
    <row r="910" spans="1:21" x14ac:dyDescent="0.25">
      <c r="A910" s="165">
        <v>43647</v>
      </c>
      <c r="B910" s="209">
        <v>71</v>
      </c>
      <c r="C910" s="171">
        <v>141</v>
      </c>
      <c r="D910" s="171">
        <v>54</v>
      </c>
      <c r="E910" s="171"/>
      <c r="F910" s="210">
        <v>429</v>
      </c>
      <c r="G910" s="171">
        <v>71</v>
      </c>
      <c r="H910" s="171">
        <v>141</v>
      </c>
      <c r="I910" s="171">
        <v>54</v>
      </c>
      <c r="J910" s="171"/>
      <c r="K910" s="171">
        <v>429</v>
      </c>
      <c r="L910" s="209">
        <v>0</v>
      </c>
      <c r="M910" s="171">
        <v>0</v>
      </c>
      <c r="N910" s="171">
        <v>0</v>
      </c>
      <c r="O910" s="171"/>
      <c r="P910" s="210">
        <v>0</v>
      </c>
      <c r="Q910" s="173">
        <v>0</v>
      </c>
      <c r="R910" s="173">
        <v>0</v>
      </c>
      <c r="S910" s="173">
        <v>0</v>
      </c>
      <c r="T910" s="173"/>
      <c r="U910" s="218">
        <v>0</v>
      </c>
    </row>
    <row r="911" spans="1:21" x14ac:dyDescent="0.25">
      <c r="A911" s="165">
        <v>43678</v>
      </c>
      <c r="B911" s="209">
        <v>49</v>
      </c>
      <c r="C911" s="171">
        <v>139</v>
      </c>
      <c r="D911" s="171">
        <v>55</v>
      </c>
      <c r="E911" s="171"/>
      <c r="F911" s="210">
        <v>377</v>
      </c>
      <c r="G911" s="171">
        <v>49</v>
      </c>
      <c r="H911" s="171">
        <v>139</v>
      </c>
      <c r="I911" s="171">
        <v>55</v>
      </c>
      <c r="J911" s="171"/>
      <c r="K911" s="171">
        <v>377</v>
      </c>
      <c r="L911" s="209">
        <v>0</v>
      </c>
      <c r="M911" s="171">
        <v>0</v>
      </c>
      <c r="N911" s="171">
        <v>0</v>
      </c>
      <c r="O911" s="171"/>
      <c r="P911" s="210">
        <v>0</v>
      </c>
      <c r="Q911" s="173">
        <v>0</v>
      </c>
      <c r="R911" s="173">
        <v>0</v>
      </c>
      <c r="S911" s="173">
        <v>0</v>
      </c>
      <c r="T911" s="173"/>
      <c r="U911" s="218">
        <v>0</v>
      </c>
    </row>
    <row r="912" spans="1:21" x14ac:dyDescent="0.25">
      <c r="A912" s="165">
        <v>43709</v>
      </c>
      <c r="B912" s="209">
        <v>57</v>
      </c>
      <c r="C912" s="171">
        <v>140</v>
      </c>
      <c r="D912" s="171">
        <v>49</v>
      </c>
      <c r="E912" s="171"/>
      <c r="F912" s="210">
        <v>351</v>
      </c>
      <c r="G912" s="171">
        <v>57</v>
      </c>
      <c r="H912" s="171">
        <v>140</v>
      </c>
      <c r="I912" s="171">
        <v>49</v>
      </c>
      <c r="J912" s="171"/>
      <c r="K912" s="171">
        <v>351</v>
      </c>
      <c r="L912" s="209">
        <v>0</v>
      </c>
      <c r="M912" s="171">
        <v>0</v>
      </c>
      <c r="N912" s="171">
        <v>0</v>
      </c>
      <c r="O912" s="171"/>
      <c r="P912" s="210">
        <v>0</v>
      </c>
      <c r="Q912" s="173">
        <v>0</v>
      </c>
      <c r="R912" s="173">
        <v>0</v>
      </c>
      <c r="S912" s="173">
        <v>0</v>
      </c>
      <c r="T912" s="173"/>
      <c r="U912" s="218">
        <v>0</v>
      </c>
    </row>
    <row r="913" spans="1:21" x14ac:dyDescent="0.25">
      <c r="A913" s="165">
        <v>43739</v>
      </c>
      <c r="B913" s="209">
        <v>49</v>
      </c>
      <c r="C913" s="171">
        <v>154</v>
      </c>
      <c r="D913" s="171">
        <v>55</v>
      </c>
      <c r="E913" s="171"/>
      <c r="F913" s="210">
        <v>420</v>
      </c>
      <c r="G913" s="171">
        <v>49</v>
      </c>
      <c r="H913" s="171">
        <v>154</v>
      </c>
      <c r="I913" s="171">
        <v>55</v>
      </c>
      <c r="J913" s="171"/>
      <c r="K913" s="171">
        <v>420</v>
      </c>
      <c r="L913" s="209">
        <v>0</v>
      </c>
      <c r="M913" s="171">
        <v>0</v>
      </c>
      <c r="N913" s="171">
        <v>0</v>
      </c>
      <c r="O913" s="171"/>
      <c r="P913" s="210">
        <v>0</v>
      </c>
      <c r="Q913" s="173">
        <v>0</v>
      </c>
      <c r="R913" s="173">
        <v>0</v>
      </c>
      <c r="S913" s="173">
        <v>0</v>
      </c>
      <c r="T913" s="173"/>
      <c r="U913" s="218">
        <v>0</v>
      </c>
    </row>
    <row r="914" spans="1:21" x14ac:dyDescent="0.25">
      <c r="A914" s="165">
        <v>43770</v>
      </c>
      <c r="B914" s="209">
        <v>41</v>
      </c>
      <c r="C914" s="171">
        <v>125</v>
      </c>
      <c r="D914" s="171">
        <v>48</v>
      </c>
      <c r="E914" s="171"/>
      <c r="F914" s="210">
        <v>403</v>
      </c>
      <c r="G914" s="171">
        <v>41</v>
      </c>
      <c r="H914" s="171">
        <v>125</v>
      </c>
      <c r="I914" s="171">
        <v>48</v>
      </c>
      <c r="J914" s="171"/>
      <c r="K914" s="171">
        <v>403</v>
      </c>
      <c r="L914" s="209">
        <v>0</v>
      </c>
      <c r="M914" s="171">
        <v>0</v>
      </c>
      <c r="N914" s="171">
        <v>0</v>
      </c>
      <c r="O914" s="171"/>
      <c r="P914" s="210">
        <v>0</v>
      </c>
      <c r="Q914" s="173">
        <v>0</v>
      </c>
      <c r="R914" s="173">
        <v>0</v>
      </c>
      <c r="S914" s="173">
        <v>0</v>
      </c>
      <c r="T914" s="173"/>
      <c r="U914" s="218">
        <v>0</v>
      </c>
    </row>
    <row r="915" spans="1:21" x14ac:dyDescent="0.25">
      <c r="A915" s="165">
        <v>43800</v>
      </c>
      <c r="B915" s="209">
        <v>48</v>
      </c>
      <c r="C915" s="171">
        <v>119</v>
      </c>
      <c r="D915" s="171">
        <v>39</v>
      </c>
      <c r="E915" s="171"/>
      <c r="F915" s="210">
        <v>351</v>
      </c>
      <c r="G915" s="171">
        <v>48</v>
      </c>
      <c r="H915" s="171">
        <v>119</v>
      </c>
      <c r="I915" s="171">
        <v>39</v>
      </c>
      <c r="J915" s="171"/>
      <c r="K915" s="171">
        <v>351</v>
      </c>
      <c r="L915" s="209">
        <v>0</v>
      </c>
      <c r="M915" s="171">
        <v>0</v>
      </c>
      <c r="N915" s="171">
        <v>0</v>
      </c>
      <c r="O915" s="171"/>
      <c r="P915" s="210">
        <v>0</v>
      </c>
      <c r="Q915" s="173">
        <v>0</v>
      </c>
      <c r="R915" s="173">
        <v>0</v>
      </c>
      <c r="S915" s="173">
        <v>0</v>
      </c>
      <c r="T915" s="173"/>
      <c r="U915" s="218">
        <v>0</v>
      </c>
    </row>
    <row r="916" spans="1:21" x14ac:dyDescent="0.25">
      <c r="A916" s="165">
        <v>43831</v>
      </c>
      <c r="B916" s="209">
        <v>63</v>
      </c>
      <c r="C916" s="171">
        <v>141</v>
      </c>
      <c r="D916" s="171">
        <v>58</v>
      </c>
      <c r="E916" s="171"/>
      <c r="F916" s="210">
        <v>377</v>
      </c>
      <c r="G916" s="171">
        <v>69</v>
      </c>
      <c r="H916" s="171">
        <v>130</v>
      </c>
      <c r="I916" s="171">
        <v>62</v>
      </c>
      <c r="J916" s="171"/>
      <c r="K916" s="171">
        <v>402</v>
      </c>
      <c r="L916" s="209">
        <v>-6</v>
      </c>
      <c r="M916" s="171">
        <v>11</v>
      </c>
      <c r="N916" s="171">
        <v>-4</v>
      </c>
      <c r="O916" s="171"/>
      <c r="P916" s="210">
        <v>-25</v>
      </c>
      <c r="Q916" s="173">
        <v>-8.6956521739130405E-2</v>
      </c>
      <c r="R916" s="173">
        <v>8.4615384615384606E-2</v>
      </c>
      <c r="S916" s="173">
        <v>-6.4516129032258104E-2</v>
      </c>
      <c r="T916" s="173"/>
      <c r="U916" s="218">
        <v>-6.2189054726368202E-2</v>
      </c>
    </row>
    <row r="917" spans="1:21" x14ac:dyDescent="0.25">
      <c r="A917" s="165">
        <v>43862</v>
      </c>
      <c r="B917" s="209">
        <v>58</v>
      </c>
      <c r="C917" s="171">
        <v>142</v>
      </c>
      <c r="D917" s="171">
        <v>46</v>
      </c>
      <c r="E917" s="171"/>
      <c r="F917" s="210">
        <v>380</v>
      </c>
      <c r="G917" s="171">
        <v>57</v>
      </c>
      <c r="H917" s="171">
        <v>158</v>
      </c>
      <c r="I917" s="171">
        <v>52</v>
      </c>
      <c r="J917" s="171"/>
      <c r="K917" s="171">
        <v>405</v>
      </c>
      <c r="L917" s="209">
        <v>1</v>
      </c>
      <c r="M917" s="171">
        <v>-16</v>
      </c>
      <c r="N917" s="171">
        <v>-6</v>
      </c>
      <c r="O917" s="171"/>
      <c r="P917" s="210">
        <v>-25</v>
      </c>
      <c r="Q917" s="173">
        <v>1.7543859649122799E-2</v>
      </c>
      <c r="R917" s="173">
        <v>-0.10126582278481</v>
      </c>
      <c r="S917" s="173">
        <v>-0.115384615384615</v>
      </c>
      <c r="T917" s="173"/>
      <c r="U917" s="218">
        <v>-6.1728395061728399E-2</v>
      </c>
    </row>
    <row r="918" spans="1:21" x14ac:dyDescent="0.25">
      <c r="A918" s="165">
        <v>43891</v>
      </c>
      <c r="B918" s="209">
        <v>52</v>
      </c>
      <c r="C918" s="171">
        <v>160</v>
      </c>
      <c r="D918" s="171">
        <v>52</v>
      </c>
      <c r="E918" s="171"/>
      <c r="F918" s="210">
        <v>400</v>
      </c>
      <c r="G918" s="171">
        <v>63.904761904761898</v>
      </c>
      <c r="H918" s="171">
        <v>145.61904761904799</v>
      </c>
      <c r="I918" s="171">
        <v>53.428571428571402</v>
      </c>
      <c r="J918" s="171"/>
      <c r="K918" s="171">
        <v>412.76190476190499</v>
      </c>
      <c r="L918" s="209">
        <v>-11.9047619047619</v>
      </c>
      <c r="M918" s="171">
        <v>14.380952380952399</v>
      </c>
      <c r="N918" s="171">
        <v>-1.4285714285714299</v>
      </c>
      <c r="O918" s="171"/>
      <c r="P918" s="210">
        <v>-12.7619047619048</v>
      </c>
      <c r="Q918" s="173">
        <v>-0.18628912071535</v>
      </c>
      <c r="R918" s="173">
        <v>9.8757357750163505E-2</v>
      </c>
      <c r="S918" s="173">
        <v>-2.6737967914438499E-2</v>
      </c>
      <c r="T918" s="173"/>
      <c r="U918" s="218">
        <v>-3.09183202584218E-2</v>
      </c>
    </row>
    <row r="919" spans="1:21" x14ac:dyDescent="0.25">
      <c r="A919" s="165">
        <v>43922</v>
      </c>
      <c r="B919" s="209">
        <v>38</v>
      </c>
      <c r="C919" s="171">
        <v>99</v>
      </c>
      <c r="D919" s="171">
        <v>46</v>
      </c>
      <c r="E919" s="171"/>
      <c r="F919" s="210">
        <v>304</v>
      </c>
      <c r="G919" s="171">
        <v>46</v>
      </c>
      <c r="H919" s="171">
        <v>160</v>
      </c>
      <c r="I919" s="171">
        <v>55</v>
      </c>
      <c r="J919" s="171"/>
      <c r="K919" s="171">
        <v>418</v>
      </c>
      <c r="L919" s="209">
        <v>-8</v>
      </c>
      <c r="M919" s="171">
        <v>-61</v>
      </c>
      <c r="N919" s="171">
        <v>-9</v>
      </c>
      <c r="O919" s="171"/>
      <c r="P919" s="210">
        <v>-114</v>
      </c>
      <c r="Q919" s="173">
        <v>-0.173913043478261</v>
      </c>
      <c r="R919" s="173">
        <v>-0.38124999999999998</v>
      </c>
      <c r="S919" s="173">
        <v>-0.163636363636364</v>
      </c>
      <c r="T919" s="173"/>
      <c r="U919" s="218">
        <v>-0.27272727272727298</v>
      </c>
    </row>
    <row r="920" spans="1:21" x14ac:dyDescent="0.25">
      <c r="A920" s="165">
        <v>43952</v>
      </c>
      <c r="B920" s="209">
        <v>45</v>
      </c>
      <c r="C920" s="171">
        <v>65</v>
      </c>
      <c r="D920" s="171">
        <v>35</v>
      </c>
      <c r="E920" s="171"/>
      <c r="F920" s="210">
        <v>294</v>
      </c>
      <c r="G920" s="171">
        <v>51.571428571428598</v>
      </c>
      <c r="H920" s="171">
        <v>136.61904761904799</v>
      </c>
      <c r="I920" s="171">
        <v>44.3333333333333</v>
      </c>
      <c r="J920" s="171"/>
      <c r="K920" s="171">
        <v>373.66666666666703</v>
      </c>
      <c r="L920" s="209">
        <v>-6.5714285714285703</v>
      </c>
      <c r="M920" s="171">
        <v>-71.619047619047606</v>
      </c>
      <c r="N920" s="171">
        <v>-9.3333333333333393</v>
      </c>
      <c r="O920" s="171"/>
      <c r="P920" s="210">
        <v>-79.6666666666667</v>
      </c>
      <c r="Q920" s="173">
        <v>-0.127423822714681</v>
      </c>
      <c r="R920" s="173">
        <v>-0.52422446845590798</v>
      </c>
      <c r="S920" s="173">
        <v>-0.21052631578947401</v>
      </c>
      <c r="T920" s="173"/>
      <c r="U920" s="218">
        <v>-0.21320249776984801</v>
      </c>
    </row>
    <row r="921" spans="1:21" x14ac:dyDescent="0.25">
      <c r="A921" s="165">
        <v>43983</v>
      </c>
      <c r="B921" s="209">
        <v>60</v>
      </c>
      <c r="C921" s="171">
        <v>97</v>
      </c>
      <c r="D921" s="171">
        <v>45</v>
      </c>
      <c r="E921" s="171"/>
      <c r="F921" s="210">
        <v>329</v>
      </c>
      <c r="G921" s="171">
        <v>58.3</v>
      </c>
      <c r="H921" s="171">
        <v>144.1</v>
      </c>
      <c r="I921" s="171">
        <v>53.9</v>
      </c>
      <c r="J921" s="171"/>
      <c r="K921" s="171">
        <v>429</v>
      </c>
      <c r="L921" s="209">
        <v>1.7</v>
      </c>
      <c r="M921" s="171">
        <v>-47.1</v>
      </c>
      <c r="N921" s="171">
        <v>-8.9000000000000092</v>
      </c>
      <c r="O921" s="171"/>
      <c r="P921" s="210">
        <v>-100</v>
      </c>
      <c r="Q921" s="173">
        <v>2.9159519725557401E-2</v>
      </c>
      <c r="R921" s="173">
        <v>-0.32685634975711297</v>
      </c>
      <c r="S921" s="173">
        <v>-0.16512059369202201</v>
      </c>
      <c r="T921" s="173"/>
      <c r="U921" s="218">
        <v>-0.23310023310023301</v>
      </c>
    </row>
    <row r="922" spans="1:21" x14ac:dyDescent="0.25">
      <c r="A922" s="165">
        <v>44013</v>
      </c>
      <c r="B922" s="209">
        <v>73</v>
      </c>
      <c r="C922" s="171">
        <v>121</v>
      </c>
      <c r="D922" s="171">
        <v>51</v>
      </c>
      <c r="E922" s="171"/>
      <c r="F922" s="210">
        <v>380</v>
      </c>
      <c r="G922" s="171">
        <v>71</v>
      </c>
      <c r="H922" s="171">
        <v>141</v>
      </c>
      <c r="I922" s="171">
        <v>54</v>
      </c>
      <c r="J922" s="171"/>
      <c r="K922" s="171">
        <v>429</v>
      </c>
      <c r="L922" s="209">
        <v>2</v>
      </c>
      <c r="M922" s="171">
        <v>-20</v>
      </c>
      <c r="N922" s="171">
        <v>-3</v>
      </c>
      <c r="O922" s="171"/>
      <c r="P922" s="210">
        <v>-49</v>
      </c>
      <c r="Q922" s="173">
        <v>2.8169014084507001E-2</v>
      </c>
      <c r="R922" s="173">
        <v>-0.14184397163120599</v>
      </c>
      <c r="S922" s="173">
        <v>-5.5555555555555601E-2</v>
      </c>
      <c r="T922" s="173"/>
      <c r="U922" s="218">
        <v>-0.114219114219114</v>
      </c>
    </row>
    <row r="923" spans="1:21" x14ac:dyDescent="0.25">
      <c r="A923" s="165">
        <v>44044</v>
      </c>
      <c r="B923" s="209">
        <v>61</v>
      </c>
      <c r="C923" s="171">
        <v>111</v>
      </c>
      <c r="D923" s="171">
        <v>49</v>
      </c>
      <c r="E923" s="171"/>
      <c r="F923" s="210">
        <v>333</v>
      </c>
      <c r="G923" s="171">
        <v>46.6666666666667</v>
      </c>
      <c r="H923" s="171">
        <v>132.38095238095201</v>
      </c>
      <c r="I923" s="171">
        <v>52.380952380952401</v>
      </c>
      <c r="J923" s="171"/>
      <c r="K923" s="171">
        <v>359.04761904761898</v>
      </c>
      <c r="L923" s="209">
        <v>14.3333333333333</v>
      </c>
      <c r="M923" s="171">
        <v>-21.380952380952401</v>
      </c>
      <c r="N923" s="171">
        <v>-3.38095238095238</v>
      </c>
      <c r="O923" s="171"/>
      <c r="P923" s="210">
        <v>-26.047619047619001</v>
      </c>
      <c r="Q923" s="173">
        <v>0.307142857142857</v>
      </c>
      <c r="R923" s="173">
        <v>-0.16151079136690599</v>
      </c>
      <c r="S923" s="173">
        <v>-6.4545454545454503E-2</v>
      </c>
      <c r="T923" s="173"/>
      <c r="U923" s="218">
        <v>-7.2546419098143203E-2</v>
      </c>
    </row>
    <row r="924" spans="1:21" x14ac:dyDescent="0.25">
      <c r="A924" s="165">
        <v>44075</v>
      </c>
      <c r="B924" s="209">
        <v>69</v>
      </c>
      <c r="C924" s="171">
        <v>118</v>
      </c>
      <c r="D924" s="171">
        <v>56</v>
      </c>
      <c r="E924" s="171"/>
      <c r="F924" s="210">
        <v>419</v>
      </c>
      <c r="G924" s="171">
        <v>59.714285714285701</v>
      </c>
      <c r="H924" s="171">
        <v>146.666666666667</v>
      </c>
      <c r="I924" s="171">
        <v>51.3333333333333</v>
      </c>
      <c r="J924" s="171"/>
      <c r="K924" s="171">
        <v>367.71428571428601</v>
      </c>
      <c r="L924" s="209">
        <v>9.2857142857142794</v>
      </c>
      <c r="M924" s="171">
        <v>-28.6666666666667</v>
      </c>
      <c r="N924" s="171">
        <v>4.6666666666666599</v>
      </c>
      <c r="O924" s="171"/>
      <c r="P924" s="210">
        <v>51.285714285714299</v>
      </c>
      <c r="Q924" s="173">
        <v>0.155502392344498</v>
      </c>
      <c r="R924" s="173">
        <v>-0.19545454545454599</v>
      </c>
      <c r="S924" s="173">
        <v>9.0909090909090898E-2</v>
      </c>
      <c r="T924" s="173"/>
      <c r="U924" s="218">
        <v>0.13947163947163899</v>
      </c>
    </row>
    <row r="925" spans="1:21" x14ac:dyDescent="0.25">
      <c r="A925" s="165">
        <v>44105</v>
      </c>
      <c r="B925" s="209">
        <v>56</v>
      </c>
      <c r="C925" s="171">
        <v>157</v>
      </c>
      <c r="D925" s="171">
        <v>60</v>
      </c>
      <c r="E925" s="171"/>
      <c r="F925" s="210">
        <v>486</v>
      </c>
      <c r="G925" s="171">
        <v>46.869565217391298</v>
      </c>
      <c r="H925" s="171">
        <v>147.304347826087</v>
      </c>
      <c r="I925" s="171">
        <v>52.6086956521739</v>
      </c>
      <c r="J925" s="171"/>
      <c r="K925" s="171">
        <v>401.73913043478302</v>
      </c>
      <c r="L925" s="209">
        <v>9.1304347826087007</v>
      </c>
      <c r="M925" s="171">
        <v>9.6956521739130306</v>
      </c>
      <c r="N925" s="171">
        <v>7.3913043478260896</v>
      </c>
      <c r="O925" s="171"/>
      <c r="P925" s="210">
        <v>84.260869565217405</v>
      </c>
      <c r="Q925" s="173">
        <v>0.19480519480519501</v>
      </c>
      <c r="R925" s="173">
        <v>6.5820543093270303E-2</v>
      </c>
      <c r="S925" s="173">
        <v>0.14049586776859499</v>
      </c>
      <c r="T925" s="173"/>
      <c r="U925" s="218">
        <v>0.20974025974026</v>
      </c>
    </row>
    <row r="926" spans="1:21" x14ac:dyDescent="0.25">
      <c r="A926" s="165">
        <v>44136</v>
      </c>
      <c r="B926" s="209">
        <v>57</v>
      </c>
      <c r="C926" s="171">
        <v>113</v>
      </c>
      <c r="D926" s="171">
        <v>66</v>
      </c>
      <c r="E926" s="171"/>
      <c r="F926" s="210">
        <v>377</v>
      </c>
      <c r="G926" s="171">
        <v>41</v>
      </c>
      <c r="H926" s="171">
        <v>125</v>
      </c>
      <c r="I926" s="171">
        <v>48</v>
      </c>
      <c r="J926" s="171"/>
      <c r="K926" s="171">
        <v>403</v>
      </c>
      <c r="L926" s="209">
        <v>16</v>
      </c>
      <c r="M926" s="171">
        <v>-12</v>
      </c>
      <c r="N926" s="171">
        <v>18</v>
      </c>
      <c r="O926" s="171"/>
      <c r="P926" s="210">
        <v>-26</v>
      </c>
      <c r="Q926" s="173">
        <v>0.39024390243902402</v>
      </c>
      <c r="R926" s="173">
        <v>-9.6000000000000002E-2</v>
      </c>
      <c r="S926" s="173">
        <v>0.375</v>
      </c>
      <c r="T926" s="173"/>
      <c r="U926" s="218">
        <v>-6.4516129032258104E-2</v>
      </c>
    </row>
    <row r="927" spans="1:21" x14ac:dyDescent="0.25">
      <c r="A927" s="165">
        <v>44166</v>
      </c>
      <c r="B927" s="209">
        <v>58</v>
      </c>
      <c r="C927" s="171">
        <v>131</v>
      </c>
      <c r="D927" s="171">
        <v>61</v>
      </c>
      <c r="E927" s="171"/>
      <c r="F927" s="210">
        <v>390</v>
      </c>
      <c r="G927" s="171">
        <v>50.4</v>
      </c>
      <c r="H927" s="171">
        <v>124.95</v>
      </c>
      <c r="I927" s="171">
        <v>40.950000000000003</v>
      </c>
      <c r="J927" s="171"/>
      <c r="K927" s="171">
        <v>368.55</v>
      </c>
      <c r="L927" s="209">
        <v>7.5999999999999899</v>
      </c>
      <c r="M927" s="171">
        <v>6.05</v>
      </c>
      <c r="N927" s="171">
        <v>20.05</v>
      </c>
      <c r="O927" s="171"/>
      <c r="P927" s="210">
        <v>21.45</v>
      </c>
      <c r="Q927" s="173">
        <v>0.15079365079365101</v>
      </c>
      <c r="R927" s="173">
        <v>4.8419367747098797E-2</v>
      </c>
      <c r="S927" s="173">
        <v>0.48962148962148899</v>
      </c>
      <c r="T927" s="173"/>
      <c r="U927" s="218">
        <v>5.8201058201058198E-2</v>
      </c>
    </row>
    <row r="928" spans="1:21" x14ac:dyDescent="0.25">
      <c r="A928" s="165">
        <v>44197</v>
      </c>
      <c r="B928" s="209">
        <v>54</v>
      </c>
      <c r="C928" s="171">
        <v>129</v>
      </c>
      <c r="D928" s="171">
        <v>56</v>
      </c>
      <c r="E928" s="171"/>
      <c r="F928" s="210">
        <v>403</v>
      </c>
      <c r="G928" s="171">
        <v>62.727272727272698</v>
      </c>
      <c r="H928" s="171">
        <v>118.181818181818</v>
      </c>
      <c r="I928" s="171">
        <v>56.363636363636402</v>
      </c>
      <c r="J928" s="171"/>
      <c r="K928" s="171">
        <v>365.45454545454498</v>
      </c>
      <c r="L928" s="209">
        <v>-8.7272727272727302</v>
      </c>
      <c r="M928" s="171">
        <v>10.818181818181801</v>
      </c>
      <c r="N928" s="171">
        <v>-0.36363636363635998</v>
      </c>
      <c r="O928" s="171"/>
      <c r="P928" s="210">
        <v>37.545454545454596</v>
      </c>
      <c r="Q928" s="173">
        <v>-0.139130434782609</v>
      </c>
      <c r="R928" s="173">
        <v>9.1538461538461596E-2</v>
      </c>
      <c r="S928" s="173">
        <v>-6.4516129032257397E-3</v>
      </c>
      <c r="T928" s="173"/>
      <c r="U928" s="218">
        <v>0.10273631840796001</v>
      </c>
    </row>
    <row r="929" spans="1:21" x14ac:dyDescent="0.25">
      <c r="A929" s="165">
        <v>44228</v>
      </c>
      <c r="B929" s="209">
        <v>45</v>
      </c>
      <c r="C929" s="171">
        <v>127</v>
      </c>
      <c r="D929" s="171">
        <v>61</v>
      </c>
      <c r="E929" s="171"/>
      <c r="F929" s="210">
        <v>369</v>
      </c>
      <c r="G929" s="171">
        <v>57</v>
      </c>
      <c r="H929" s="171">
        <v>158</v>
      </c>
      <c r="I929" s="171">
        <v>52</v>
      </c>
      <c r="J929" s="171"/>
      <c r="K929" s="171">
        <v>405</v>
      </c>
      <c r="L929" s="209">
        <v>-12</v>
      </c>
      <c r="M929" s="171">
        <v>-31</v>
      </c>
      <c r="N929" s="171">
        <v>9</v>
      </c>
      <c r="O929" s="171"/>
      <c r="P929" s="210">
        <v>-36</v>
      </c>
      <c r="Q929" s="173">
        <v>-0.21052631578947401</v>
      </c>
      <c r="R929" s="173">
        <v>-0.19620253164557</v>
      </c>
      <c r="S929" s="173">
        <v>0.17307692307692299</v>
      </c>
      <c r="T929" s="173"/>
      <c r="U929" s="218">
        <v>-8.8888888888888906E-2</v>
      </c>
    </row>
    <row r="930" spans="1:21" x14ac:dyDescent="0.25">
      <c r="A930" s="165">
        <v>44256</v>
      </c>
      <c r="B930" s="211">
        <v>61</v>
      </c>
      <c r="C930" s="212">
        <v>146</v>
      </c>
      <c r="D930" s="212">
        <v>79</v>
      </c>
      <c r="E930" s="212"/>
      <c r="F930" s="213">
        <v>450</v>
      </c>
      <c r="G930" s="212">
        <v>66.809523809523796</v>
      </c>
      <c r="H930" s="212">
        <v>152.23809523809501</v>
      </c>
      <c r="I930" s="212">
        <v>55.857142857142897</v>
      </c>
      <c r="J930" s="212"/>
      <c r="K930" s="212">
        <v>431.52380952380997</v>
      </c>
      <c r="L930" s="211">
        <v>-5.8095238095238102</v>
      </c>
      <c r="M930" s="212">
        <v>-6.2380952380952399</v>
      </c>
      <c r="N930" s="212">
        <v>23.1428571428571</v>
      </c>
      <c r="O930" s="212"/>
      <c r="P930" s="213">
        <v>18.4761904761904</v>
      </c>
      <c r="Q930" s="219">
        <v>-8.6956521739130405E-2</v>
      </c>
      <c r="R930" s="219">
        <v>-4.0975914920237701E-2</v>
      </c>
      <c r="S930" s="219">
        <v>0.41432225063938599</v>
      </c>
      <c r="T930" s="219"/>
      <c r="U930" s="220">
        <v>4.2816155374089497E-2</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CF4B0-224A-49C3-87B8-B2A5C5E43EBF}">
  <sheetPr>
    <tabColor theme="7"/>
  </sheetPr>
  <dimension ref="B1:AK63"/>
  <sheetViews>
    <sheetView showGridLines="0" zoomScale="55" zoomScaleNormal="55" workbookViewId="0">
      <selection activeCell="Z38" sqref="Z38"/>
    </sheetView>
  </sheetViews>
  <sheetFormatPr defaultRowHeight="15" x14ac:dyDescent="0.25"/>
  <cols>
    <col min="2" max="2" width="31.140625" customWidth="1"/>
    <col min="3" max="3" width="24" bestFit="1" customWidth="1"/>
    <col min="4" max="23" width="11.28515625" customWidth="1"/>
    <col min="24" max="25" width="11.140625" customWidth="1"/>
    <col min="26" max="26" width="18.85546875" bestFit="1" customWidth="1"/>
    <col min="27" max="27" width="17.42578125" bestFit="1" customWidth="1"/>
    <col min="28" max="28" width="18.85546875" bestFit="1" customWidth="1"/>
    <col min="29" max="29" width="17.7109375" bestFit="1" customWidth="1"/>
    <col min="30" max="30" width="29.7109375" bestFit="1" customWidth="1"/>
    <col min="31" max="35" width="18.85546875" bestFit="1" customWidth="1"/>
    <col min="36" max="36" width="17.42578125" bestFit="1" customWidth="1"/>
    <col min="37" max="38" width="18.85546875" bestFit="1" customWidth="1"/>
    <col min="39" max="39" width="17.7109375" bestFit="1" customWidth="1"/>
    <col min="40" max="40" width="26.28515625" bestFit="1" customWidth="1"/>
    <col min="41" max="41" width="39.28515625" bestFit="1" customWidth="1"/>
    <col min="42" max="42" width="22.140625" bestFit="1" customWidth="1"/>
    <col min="43" max="43" width="31" bestFit="1" customWidth="1"/>
  </cols>
  <sheetData>
    <row r="1" spans="2:24" ht="30" customHeight="1" x14ac:dyDescent="0.35">
      <c r="B1" s="199" t="s">
        <v>139</v>
      </c>
    </row>
    <row r="2" spans="2:24" ht="14.25" customHeight="1" x14ac:dyDescent="0.25">
      <c r="B2" s="192" t="s">
        <v>140</v>
      </c>
    </row>
    <row r="3" spans="2:24" ht="14.25" customHeight="1" x14ac:dyDescent="0.25"/>
    <row r="4" spans="2:24" ht="15.75" x14ac:dyDescent="0.25">
      <c r="B4" s="5" t="s">
        <v>137</v>
      </c>
      <c r="C4" s="191" t="s">
        <v>77</v>
      </c>
      <c r="D4" s="192" t="s">
        <v>81</v>
      </c>
    </row>
    <row r="6" spans="2:24" ht="15.75" x14ac:dyDescent="0.25">
      <c r="C6" s="192"/>
      <c r="D6" s="191" t="s">
        <v>78</v>
      </c>
      <c r="E6" s="192"/>
      <c r="F6" s="192"/>
      <c r="G6" s="192"/>
      <c r="H6" s="192"/>
      <c r="I6" s="192"/>
      <c r="J6" s="192"/>
      <c r="K6" s="192"/>
      <c r="L6" s="192"/>
      <c r="M6" s="192"/>
      <c r="N6" s="192"/>
      <c r="O6" s="192"/>
      <c r="P6" s="192"/>
      <c r="Q6" s="192"/>
      <c r="R6" s="192"/>
      <c r="S6" s="192"/>
      <c r="T6" s="192"/>
      <c r="U6" s="192"/>
      <c r="V6" s="192"/>
      <c r="W6" s="192"/>
    </row>
    <row r="7" spans="2:24" ht="15.75" x14ac:dyDescent="0.25">
      <c r="C7" s="192"/>
      <c r="D7" s="222" t="s">
        <v>134</v>
      </c>
      <c r="E7" s="223"/>
      <c r="F7" s="223"/>
      <c r="G7" s="223"/>
      <c r="H7" s="224"/>
      <c r="I7" s="234" t="s">
        <v>133</v>
      </c>
      <c r="J7" s="234"/>
      <c r="K7" s="234"/>
      <c r="L7" s="234"/>
      <c r="M7" s="235"/>
      <c r="N7" s="234" t="s">
        <v>135</v>
      </c>
      <c r="O7" s="234"/>
      <c r="P7" s="234"/>
      <c r="Q7" s="234"/>
      <c r="R7" s="235"/>
      <c r="S7" s="236" t="s">
        <v>136</v>
      </c>
      <c r="T7" s="237"/>
      <c r="U7" s="237"/>
      <c r="V7" s="237"/>
      <c r="W7" s="238"/>
    </row>
    <row r="8" spans="2:24" ht="45" x14ac:dyDescent="0.25">
      <c r="C8" s="191" t="s">
        <v>104</v>
      </c>
      <c r="D8" s="194" t="s">
        <v>46</v>
      </c>
      <c r="E8" s="194" t="s">
        <v>47</v>
      </c>
      <c r="F8" s="194" t="s">
        <v>48</v>
      </c>
      <c r="G8" s="194" t="s">
        <v>49</v>
      </c>
      <c r="H8" s="194" t="s">
        <v>50</v>
      </c>
      <c r="I8" s="194" t="s">
        <v>46</v>
      </c>
      <c r="J8" s="194" t="s">
        <v>47</v>
      </c>
      <c r="K8" s="194" t="s">
        <v>48</v>
      </c>
      <c r="L8" s="194" t="s">
        <v>49</v>
      </c>
      <c r="M8" s="194" t="s">
        <v>50</v>
      </c>
      <c r="N8" s="194" t="s">
        <v>46</v>
      </c>
      <c r="O8" s="194" t="s">
        <v>47</v>
      </c>
      <c r="P8" s="194" t="s">
        <v>48</v>
      </c>
      <c r="Q8" s="194" t="s">
        <v>49</v>
      </c>
      <c r="R8" s="194" t="s">
        <v>50</v>
      </c>
      <c r="S8" s="233" t="s">
        <v>46</v>
      </c>
      <c r="T8" s="233" t="s">
        <v>47</v>
      </c>
      <c r="U8" s="233" t="s">
        <v>48</v>
      </c>
      <c r="V8" s="233" t="s">
        <v>49</v>
      </c>
      <c r="W8" s="233" t="s">
        <v>50</v>
      </c>
      <c r="X8" s="197" t="s">
        <v>138</v>
      </c>
    </row>
    <row r="9" spans="2:24" ht="15.75" x14ac:dyDescent="0.25">
      <c r="C9" s="186" t="s">
        <v>80</v>
      </c>
      <c r="D9" s="225">
        <v>55239.482354601925</v>
      </c>
      <c r="E9" s="226">
        <v>62018.970063993991</v>
      </c>
      <c r="F9" s="226">
        <v>36608.723216638435</v>
      </c>
      <c r="G9" s="226">
        <v>17970.69845661585</v>
      </c>
      <c r="H9" s="227">
        <v>121011.86241294941</v>
      </c>
      <c r="I9" s="244">
        <v>56756</v>
      </c>
      <c r="J9" s="244">
        <v>45871</v>
      </c>
      <c r="K9" s="244">
        <v>34668</v>
      </c>
      <c r="L9" s="244">
        <v>11174</v>
      </c>
      <c r="M9" s="245">
        <v>106537</v>
      </c>
      <c r="N9" s="244">
        <v>1516.5176453980794</v>
      </c>
      <c r="O9" s="244">
        <v>-16147.970063993984</v>
      </c>
      <c r="P9" s="244">
        <v>-1940.7232166384329</v>
      </c>
      <c r="Q9" s="244">
        <v>-6796.6984566158535</v>
      </c>
      <c r="R9" s="245">
        <v>-14474.86241294938</v>
      </c>
      <c r="S9" s="239">
        <f>N9/D9</f>
        <v>2.7453509351572342E-2</v>
      </c>
      <c r="T9" s="240">
        <f t="shared" ref="T9:W9" si="0">O9/E9</f>
        <v>-0.26037146452660814</v>
      </c>
      <c r="U9" s="240">
        <f t="shared" si="0"/>
        <v>-5.3012589517363623E-2</v>
      </c>
      <c r="V9" s="240">
        <f t="shared" si="0"/>
        <v>-0.3782100330170346</v>
      </c>
      <c r="W9" s="241">
        <f t="shared" si="0"/>
        <v>-0.11961523543497198</v>
      </c>
      <c r="X9" s="198">
        <f>SUM(N9:R9)</f>
        <v>-37843.73650479957</v>
      </c>
    </row>
    <row r="10" spans="2:24" ht="15.75" x14ac:dyDescent="0.25">
      <c r="C10" s="186" t="s">
        <v>83</v>
      </c>
      <c r="D10" s="228">
        <v>388.5738659890834</v>
      </c>
      <c r="E10" s="193">
        <v>880.6960191981932</v>
      </c>
      <c r="F10" s="193">
        <v>675.26602672689626</v>
      </c>
      <c r="G10" s="193"/>
      <c r="H10" s="229">
        <v>834.78828345567479</v>
      </c>
      <c r="I10" s="246">
        <v>381</v>
      </c>
      <c r="J10" s="246">
        <v>624</v>
      </c>
      <c r="K10" s="246">
        <v>649</v>
      </c>
      <c r="L10" s="246"/>
      <c r="M10" s="247">
        <v>862</v>
      </c>
      <c r="N10" s="246">
        <v>-7.5738659890834077</v>
      </c>
      <c r="O10" s="246">
        <v>-256.6960191981932</v>
      </c>
      <c r="P10" s="246">
        <v>-26.266026726896278</v>
      </c>
      <c r="Q10" s="246"/>
      <c r="R10" s="247">
        <v>27.21171654432527</v>
      </c>
      <c r="S10" s="242">
        <f t="shared" ref="S10:S23" si="1">N10/D10</f>
        <v>-1.9491444618398985E-2</v>
      </c>
      <c r="T10" s="196">
        <f t="shared" ref="T10:T23" si="2">O10/E10</f>
        <v>-0.29146948958835467</v>
      </c>
      <c r="U10" s="196">
        <f t="shared" ref="U10:U23" si="3">P10/F10</f>
        <v>-3.889730222948011E-2</v>
      </c>
      <c r="V10" s="196"/>
      <c r="W10" s="243">
        <f t="shared" ref="W10:W23" si="4">R10/H10</f>
        <v>3.2597147185248136E-2</v>
      </c>
      <c r="X10" s="198">
        <f t="shared" ref="X10:X21" si="5">SUM(N10:R10)</f>
        <v>-263.32419536984759</v>
      </c>
    </row>
    <row r="11" spans="2:24" ht="15.75" x14ac:dyDescent="0.25">
      <c r="C11" s="186" t="s">
        <v>84</v>
      </c>
      <c r="D11" s="228">
        <v>2328.0834744965182</v>
      </c>
      <c r="E11" s="193">
        <v>938.84664031620559</v>
      </c>
      <c r="F11" s="193">
        <v>1675.5619424054198</v>
      </c>
      <c r="G11" s="193"/>
      <c r="H11" s="229">
        <v>101.18080180688879</v>
      </c>
      <c r="I11" s="246">
        <v>2514</v>
      </c>
      <c r="J11" s="246">
        <v>679</v>
      </c>
      <c r="K11" s="246">
        <v>1523</v>
      </c>
      <c r="L11" s="246"/>
      <c r="M11" s="247">
        <v>94</v>
      </c>
      <c r="N11" s="246">
        <v>185.91652550348198</v>
      </c>
      <c r="O11" s="246">
        <v>-259.84664031620559</v>
      </c>
      <c r="P11" s="246">
        <v>-152.56194240542072</v>
      </c>
      <c r="Q11" s="246"/>
      <c r="R11" s="247">
        <v>-7.1808018068887609</v>
      </c>
      <c r="S11" s="242">
        <f t="shared" si="1"/>
        <v>7.9858187019556562E-2</v>
      </c>
      <c r="T11" s="196">
        <f t="shared" si="2"/>
        <v>-0.27677218957580618</v>
      </c>
      <c r="U11" s="196">
        <f t="shared" si="3"/>
        <v>-9.1051210071293659E-2</v>
      </c>
      <c r="V11" s="196"/>
      <c r="W11" s="243">
        <f t="shared" si="4"/>
        <v>-7.0970002991218278E-2</v>
      </c>
      <c r="X11" s="198">
        <f t="shared" si="5"/>
        <v>-233.67285902503309</v>
      </c>
    </row>
    <row r="12" spans="2:24" ht="15.75" x14ac:dyDescent="0.25">
      <c r="C12" s="186" t="s">
        <v>85</v>
      </c>
      <c r="D12" s="228">
        <v>1537.1707415772642</v>
      </c>
      <c r="E12" s="193">
        <v>2604.9333239224538</v>
      </c>
      <c r="F12" s="193">
        <v>1823.2150950498781</v>
      </c>
      <c r="G12" s="193">
        <v>13264.375390551466</v>
      </c>
      <c r="H12" s="229">
        <v>23061.1330792396</v>
      </c>
      <c r="I12" s="246">
        <v>1430</v>
      </c>
      <c r="J12" s="246">
        <v>2433</v>
      </c>
      <c r="K12" s="246">
        <v>1556</v>
      </c>
      <c r="L12" s="246">
        <v>6848</v>
      </c>
      <c r="M12" s="247">
        <v>22629</v>
      </c>
      <c r="N12" s="246">
        <v>-107.17074157726341</v>
      </c>
      <c r="O12" s="246">
        <v>-171.93332392245441</v>
      </c>
      <c r="P12" s="246">
        <v>-267.21509504987733</v>
      </c>
      <c r="Q12" s="246">
        <v>-6416.3753905514759</v>
      </c>
      <c r="R12" s="247">
        <v>-432.13307923960093</v>
      </c>
      <c r="S12" s="242">
        <f t="shared" si="1"/>
        <v>-6.9719477920388587E-2</v>
      </c>
      <c r="T12" s="196">
        <f t="shared" si="2"/>
        <v>-6.6002965351742979E-2</v>
      </c>
      <c r="U12" s="196">
        <f t="shared" si="3"/>
        <v>-0.1465625727734374</v>
      </c>
      <c r="V12" s="196">
        <f>Q12/G12</f>
        <v>-0.48372993085841154</v>
      </c>
      <c r="W12" s="243">
        <f t="shared" si="4"/>
        <v>-1.8738588331924658E-2</v>
      </c>
      <c r="X12" s="198">
        <f t="shared" si="5"/>
        <v>-7394.8276303406719</v>
      </c>
    </row>
    <row r="13" spans="2:24" ht="15.75" x14ac:dyDescent="0.25">
      <c r="C13" s="186" t="s">
        <v>86</v>
      </c>
      <c r="D13" s="228">
        <v>7534.3587615283268</v>
      </c>
      <c r="E13" s="193">
        <v>6863.4539243365316</v>
      </c>
      <c r="F13" s="193">
        <v>3957.1995388669302</v>
      </c>
      <c r="G13" s="193">
        <v>3854.4729437229439</v>
      </c>
      <c r="H13" s="229">
        <v>13798.702211556567</v>
      </c>
      <c r="I13" s="246">
        <v>7879</v>
      </c>
      <c r="J13" s="246">
        <v>4719</v>
      </c>
      <c r="K13" s="246">
        <v>3791</v>
      </c>
      <c r="L13" s="246">
        <v>3580</v>
      </c>
      <c r="M13" s="247">
        <v>12823</v>
      </c>
      <c r="N13" s="246">
        <v>344.64123847167315</v>
      </c>
      <c r="O13" s="246">
        <v>-2144.4539243365321</v>
      </c>
      <c r="P13" s="246">
        <v>-166.19953886692949</v>
      </c>
      <c r="Q13" s="246">
        <v>-274.47294372294391</v>
      </c>
      <c r="R13" s="247">
        <v>-975.70221155655975</v>
      </c>
      <c r="S13" s="242">
        <f t="shared" si="1"/>
        <v>4.5742610536608358E-2</v>
      </c>
      <c r="T13" s="196">
        <f t="shared" si="2"/>
        <v>-0.31244530056983366</v>
      </c>
      <c r="U13" s="196">
        <f t="shared" si="3"/>
        <v>-4.1999281874605089E-2</v>
      </c>
      <c r="V13" s="196">
        <f>Q13/G13</f>
        <v>-7.1208942890603616E-2</v>
      </c>
      <c r="W13" s="243">
        <f t="shared" si="4"/>
        <v>-7.0709708536169313E-2</v>
      </c>
      <c r="X13" s="198">
        <f t="shared" si="5"/>
        <v>-3216.1873800112917</v>
      </c>
    </row>
    <row r="14" spans="2:24" ht="15.75" x14ac:dyDescent="0.25">
      <c r="C14" s="186" t="s">
        <v>87</v>
      </c>
      <c r="D14" s="228">
        <v>314.49655561829479</v>
      </c>
      <c r="E14" s="193">
        <v>1301.7765010351959</v>
      </c>
      <c r="F14" s="193">
        <v>529.69568040654985</v>
      </c>
      <c r="G14" s="193"/>
      <c r="H14" s="229">
        <v>836.00859213250533</v>
      </c>
      <c r="I14" s="246">
        <v>262</v>
      </c>
      <c r="J14" s="246">
        <v>984</v>
      </c>
      <c r="K14" s="246">
        <v>580</v>
      </c>
      <c r="L14" s="246"/>
      <c r="M14" s="247">
        <v>843</v>
      </c>
      <c r="N14" s="246">
        <v>-52.496555618294835</v>
      </c>
      <c r="O14" s="246">
        <v>-317.7765010351967</v>
      </c>
      <c r="P14" s="246">
        <v>50.304319593450089</v>
      </c>
      <c r="Q14" s="246"/>
      <c r="R14" s="247">
        <v>6.9914078674947646</v>
      </c>
      <c r="S14" s="242">
        <f t="shared" si="1"/>
        <v>-0.16692251371429973</v>
      </c>
      <c r="T14" s="196">
        <f t="shared" si="2"/>
        <v>-0.24410987660515854</v>
      </c>
      <c r="U14" s="196">
        <f t="shared" si="3"/>
        <v>9.4968340226676426E-2</v>
      </c>
      <c r="V14" s="196"/>
      <c r="W14" s="243">
        <f t="shared" si="4"/>
        <v>8.3628421206305547E-3</v>
      </c>
      <c r="X14" s="198">
        <f t="shared" si="5"/>
        <v>-312.97732919254668</v>
      </c>
    </row>
    <row r="15" spans="2:24" ht="15.75" x14ac:dyDescent="0.25">
      <c r="C15" s="186" t="s">
        <v>88</v>
      </c>
      <c r="D15" s="228">
        <v>2765.5860530773566</v>
      </c>
      <c r="E15" s="193">
        <v>3733.3449557688691</v>
      </c>
      <c r="F15" s="193">
        <v>1849.418633540372</v>
      </c>
      <c r="G15" s="193">
        <v>851.85012234142641</v>
      </c>
      <c r="H15" s="229">
        <v>7857.8112365894976</v>
      </c>
      <c r="I15" s="246">
        <v>2643</v>
      </c>
      <c r="J15" s="246">
        <v>3065</v>
      </c>
      <c r="K15" s="246">
        <v>1947</v>
      </c>
      <c r="L15" s="246">
        <v>746</v>
      </c>
      <c r="M15" s="247">
        <v>7518</v>
      </c>
      <c r="N15" s="246">
        <v>-122.58605307735732</v>
      </c>
      <c r="O15" s="246">
        <v>-668.34495576886866</v>
      </c>
      <c r="P15" s="246">
        <v>97.581366459627304</v>
      </c>
      <c r="Q15" s="246">
        <v>-105.85012234142661</v>
      </c>
      <c r="R15" s="247">
        <v>-339.81123658949815</v>
      </c>
      <c r="S15" s="242">
        <f t="shared" si="1"/>
        <v>-4.4325524762085011E-2</v>
      </c>
      <c r="T15" s="196">
        <f t="shared" si="2"/>
        <v>-0.17902041297740873</v>
      </c>
      <c r="U15" s="196">
        <f t="shared" si="3"/>
        <v>5.2763265541899355E-2</v>
      </c>
      <c r="V15" s="196">
        <f>Q15/G15</f>
        <v>-0.12425909155296368</v>
      </c>
      <c r="W15" s="243">
        <f t="shared" si="4"/>
        <v>-4.3245024136897618E-2</v>
      </c>
      <c r="X15" s="198">
        <f t="shared" si="5"/>
        <v>-1139.0110013175233</v>
      </c>
    </row>
    <row r="16" spans="2:24" ht="15.75" x14ac:dyDescent="0.25">
      <c r="C16" s="186" t="s">
        <v>89</v>
      </c>
      <c r="D16" s="228">
        <v>6824.0003576134004</v>
      </c>
      <c r="E16" s="193">
        <v>7115.640146809712</v>
      </c>
      <c r="F16" s="193">
        <v>3539.4206757011088</v>
      </c>
      <c r="G16" s="193"/>
      <c r="H16" s="229">
        <v>6934.6672783737995</v>
      </c>
      <c r="I16" s="246">
        <v>6809</v>
      </c>
      <c r="J16" s="246">
        <v>5088</v>
      </c>
      <c r="K16" s="246">
        <v>3550</v>
      </c>
      <c r="L16" s="246"/>
      <c r="M16" s="247">
        <v>6380</v>
      </c>
      <c r="N16" s="246">
        <v>-15.000357613401036</v>
      </c>
      <c r="O16" s="246">
        <v>-2027.6401468097122</v>
      </c>
      <c r="P16" s="246">
        <v>10.579324298889368</v>
      </c>
      <c r="Q16" s="246"/>
      <c r="R16" s="247">
        <v>-554.66727837380029</v>
      </c>
      <c r="S16" s="242">
        <f t="shared" si="1"/>
        <v>-2.1981765573422687E-3</v>
      </c>
      <c r="T16" s="196">
        <f t="shared" si="2"/>
        <v>-0.28495540878620768</v>
      </c>
      <c r="U16" s="196">
        <f t="shared" si="3"/>
        <v>2.9889988413976123E-3</v>
      </c>
      <c r="V16" s="196"/>
      <c r="W16" s="243">
        <f t="shared" si="4"/>
        <v>-7.9984699497200884E-2</v>
      </c>
      <c r="X16" s="198">
        <f t="shared" si="5"/>
        <v>-2586.7284584980243</v>
      </c>
    </row>
    <row r="17" spans="2:37" ht="15.75" x14ac:dyDescent="0.25">
      <c r="C17" s="186" t="s">
        <v>90</v>
      </c>
      <c r="D17" s="228">
        <v>803.13061358930941</v>
      </c>
      <c r="E17" s="193">
        <v>2023.8211556559379</v>
      </c>
      <c r="F17" s="193">
        <v>1532.9720591003202</v>
      </c>
      <c r="G17" s="193"/>
      <c r="H17" s="229">
        <v>5351.5535102578569</v>
      </c>
      <c r="I17" s="246">
        <v>870</v>
      </c>
      <c r="J17" s="246">
        <v>1616</v>
      </c>
      <c r="K17" s="246">
        <v>1296</v>
      </c>
      <c r="L17" s="246"/>
      <c r="M17" s="247">
        <v>5199</v>
      </c>
      <c r="N17" s="246">
        <v>66.869386410690652</v>
      </c>
      <c r="O17" s="246">
        <v>-407.82115565593836</v>
      </c>
      <c r="P17" s="246">
        <v>-236.97205910032005</v>
      </c>
      <c r="Q17" s="246"/>
      <c r="R17" s="247">
        <v>-152.55351025785808</v>
      </c>
      <c r="S17" s="242">
        <f t="shared" si="1"/>
        <v>8.3260910839697028E-2</v>
      </c>
      <c r="T17" s="196">
        <f t="shared" si="2"/>
        <v>-0.20151047167196945</v>
      </c>
      <c r="U17" s="196">
        <f t="shared" si="3"/>
        <v>-0.15458341702548423</v>
      </c>
      <c r="V17" s="196"/>
      <c r="W17" s="243">
        <f t="shared" si="4"/>
        <v>-2.8506397248096938E-2</v>
      </c>
      <c r="X17" s="198">
        <f t="shared" si="5"/>
        <v>-730.47733860342578</v>
      </c>
    </row>
    <row r="18" spans="2:37" ht="15.75" x14ac:dyDescent="0.25">
      <c r="C18" s="186" t="s">
        <v>91</v>
      </c>
      <c r="D18" s="228">
        <v>12582.190146809717</v>
      </c>
      <c r="E18" s="193">
        <v>8164.1496047430828</v>
      </c>
      <c r="F18" s="193">
        <v>7526.467052512704</v>
      </c>
      <c r="G18" s="193"/>
      <c r="H18" s="229">
        <v>10127.923103707886</v>
      </c>
      <c r="I18" s="246">
        <v>13386</v>
      </c>
      <c r="J18" s="246">
        <v>6680</v>
      </c>
      <c r="K18" s="246">
        <v>7593</v>
      </c>
      <c r="L18" s="246"/>
      <c r="M18" s="247">
        <v>7875</v>
      </c>
      <c r="N18" s="246">
        <v>803.80985319028764</v>
      </c>
      <c r="O18" s="246">
        <v>-1484.1496047430828</v>
      </c>
      <c r="P18" s="246">
        <v>66.532947487295189</v>
      </c>
      <c r="Q18" s="246"/>
      <c r="R18" s="247">
        <v>-2252.9231037078862</v>
      </c>
      <c r="S18" s="242">
        <f t="shared" si="1"/>
        <v>6.3884732611046893E-2</v>
      </c>
      <c r="T18" s="196">
        <f t="shared" si="2"/>
        <v>-0.18178863403983242</v>
      </c>
      <c r="U18" s="196">
        <f t="shared" si="3"/>
        <v>8.8398643112485593E-3</v>
      </c>
      <c r="V18" s="196"/>
      <c r="W18" s="243">
        <f t="shared" si="4"/>
        <v>-0.22244670310372708</v>
      </c>
      <c r="X18" s="198">
        <f t="shared" si="5"/>
        <v>-2866.729907773386</v>
      </c>
    </row>
    <row r="19" spans="2:37" ht="15.75" x14ac:dyDescent="0.25">
      <c r="C19" s="186" t="s">
        <v>92</v>
      </c>
      <c r="D19" s="228">
        <v>380.55769809900244</v>
      </c>
      <c r="E19" s="193">
        <v>4680.985591944288</v>
      </c>
      <c r="F19" s="193">
        <v>1151.9024656502916</v>
      </c>
      <c r="G19" s="193"/>
      <c r="H19" s="229">
        <v>7813.4154997176747</v>
      </c>
      <c r="I19" s="246">
        <v>303</v>
      </c>
      <c r="J19" s="246">
        <v>3110</v>
      </c>
      <c r="K19" s="246">
        <v>1034</v>
      </c>
      <c r="L19" s="246"/>
      <c r="M19" s="247">
        <v>6872</v>
      </c>
      <c r="N19" s="246">
        <v>-77.557698099002437</v>
      </c>
      <c r="O19" s="246">
        <v>-1570.9855919442882</v>
      </c>
      <c r="P19" s="246">
        <v>-117.9024656502917</v>
      </c>
      <c r="Q19" s="246"/>
      <c r="R19" s="247">
        <v>-941.41549971767427</v>
      </c>
      <c r="S19" s="242">
        <f t="shared" si="1"/>
        <v>-0.20380010307615884</v>
      </c>
      <c r="T19" s="196">
        <f t="shared" si="2"/>
        <v>-0.33561000372397337</v>
      </c>
      <c r="U19" s="196">
        <f t="shared" si="3"/>
        <v>-0.10235455619389737</v>
      </c>
      <c r="V19" s="196"/>
      <c r="W19" s="243">
        <f t="shared" si="4"/>
        <v>-0.12048706481201349</v>
      </c>
      <c r="X19" s="198">
        <f t="shared" si="5"/>
        <v>-2707.8612554112569</v>
      </c>
    </row>
    <row r="20" spans="2:37" ht="15.75" x14ac:dyDescent="0.25">
      <c r="C20" s="186" t="s">
        <v>93</v>
      </c>
      <c r="D20" s="228">
        <v>2918.9952475061168</v>
      </c>
      <c r="E20" s="193">
        <v>2349.0454357236958</v>
      </c>
      <c r="F20" s="193">
        <v>1942.5475814041042</v>
      </c>
      <c r="G20" s="193"/>
      <c r="H20" s="229">
        <v>5184.565226802184</v>
      </c>
      <c r="I20" s="246">
        <v>3128</v>
      </c>
      <c r="J20" s="246">
        <v>1703</v>
      </c>
      <c r="K20" s="246">
        <v>1508</v>
      </c>
      <c r="L20" s="246"/>
      <c r="M20" s="247">
        <v>4821</v>
      </c>
      <c r="N20" s="246">
        <v>209.00475249388299</v>
      </c>
      <c r="O20" s="246">
        <v>-646.04543572369664</v>
      </c>
      <c r="P20" s="246">
        <v>-434.5475814041032</v>
      </c>
      <c r="Q20" s="246"/>
      <c r="R20" s="247">
        <v>-363.56522680218353</v>
      </c>
      <c r="S20" s="242">
        <f t="shared" si="1"/>
        <v>7.1601607667038519E-2</v>
      </c>
      <c r="T20" s="196">
        <f t="shared" si="2"/>
        <v>-0.27502466572114748</v>
      </c>
      <c r="U20" s="196">
        <f t="shared" si="3"/>
        <v>-0.22369983909995414</v>
      </c>
      <c r="V20" s="196"/>
      <c r="W20" s="243">
        <f t="shared" si="4"/>
        <v>-7.0124535211302352E-2</v>
      </c>
      <c r="X20" s="198">
        <f t="shared" si="5"/>
        <v>-1235.1534914361005</v>
      </c>
    </row>
    <row r="21" spans="2:37" ht="15.75" x14ac:dyDescent="0.25">
      <c r="C21" s="186" t="s">
        <v>94</v>
      </c>
      <c r="D21" s="228">
        <v>2924.3908432147568</v>
      </c>
      <c r="E21" s="193">
        <v>10291.405053642009</v>
      </c>
      <c r="F21" s="193">
        <v>3674.0034820252204</v>
      </c>
      <c r="G21" s="193"/>
      <c r="H21" s="229">
        <v>26515.871946169773</v>
      </c>
      <c r="I21" s="246">
        <v>2754</v>
      </c>
      <c r="J21" s="246">
        <v>6607</v>
      </c>
      <c r="K21" s="246">
        <v>2842</v>
      </c>
      <c r="L21" s="246"/>
      <c r="M21" s="247">
        <v>18523</v>
      </c>
      <c r="N21" s="246">
        <v>-170.39084321475639</v>
      </c>
      <c r="O21" s="246">
        <v>-3684.40505364201</v>
      </c>
      <c r="P21" s="246">
        <v>-832.00348202522139</v>
      </c>
      <c r="Q21" s="246"/>
      <c r="R21" s="247">
        <v>-7992.871946169771</v>
      </c>
      <c r="S21" s="242">
        <f t="shared" si="1"/>
        <v>-5.826541401266571E-2</v>
      </c>
      <c r="T21" s="196">
        <f t="shared" si="2"/>
        <v>-0.35800797213186569</v>
      </c>
      <c r="U21" s="196">
        <f t="shared" si="3"/>
        <v>-0.22645691167570595</v>
      </c>
      <c r="V21" s="196"/>
      <c r="W21" s="243">
        <f t="shared" si="4"/>
        <v>-0.30143726604187138</v>
      </c>
      <c r="X21" s="198">
        <f t="shared" si="5"/>
        <v>-12679.671325051759</v>
      </c>
    </row>
    <row r="22" spans="2:37" ht="15.75" x14ac:dyDescent="0.25">
      <c r="C22" s="186" t="s">
        <v>13</v>
      </c>
      <c r="D22" s="228">
        <v>2100.2754658385088</v>
      </c>
      <c r="E22" s="193">
        <v>1180.7775268210059</v>
      </c>
      <c r="F22" s="193">
        <v>835.85908149821194</v>
      </c>
      <c r="G22" s="193"/>
      <c r="H22" s="229">
        <v>1100.0368906455863</v>
      </c>
      <c r="I22" s="246">
        <v>2136</v>
      </c>
      <c r="J22" s="246">
        <v>1010</v>
      </c>
      <c r="K22" s="246">
        <v>805</v>
      </c>
      <c r="L22" s="246"/>
      <c r="M22" s="247">
        <v>1126</v>
      </c>
      <c r="N22" s="246">
        <v>35.724534161490709</v>
      </c>
      <c r="O22" s="246">
        <v>-170.77752682100507</v>
      </c>
      <c r="P22" s="246">
        <v>-30.859081498211943</v>
      </c>
      <c r="Q22" s="246"/>
      <c r="R22" s="247">
        <v>25.963109354413717</v>
      </c>
      <c r="S22" s="242">
        <f t="shared" si="1"/>
        <v>1.7009451732669805E-2</v>
      </c>
      <c r="T22" s="196">
        <f t="shared" si="2"/>
        <v>-0.14463141696199747</v>
      </c>
      <c r="U22" s="196">
        <f t="shared" si="3"/>
        <v>-3.6919000081807395E-2</v>
      </c>
      <c r="V22" s="196"/>
      <c r="W22" s="243">
        <f t="shared" si="4"/>
        <v>2.36020351455455E-2</v>
      </c>
      <c r="X22" s="198">
        <f>SUM(N22:R22)</f>
        <v>-139.94896480331258</v>
      </c>
    </row>
    <row r="23" spans="2:37" ht="15.75" x14ac:dyDescent="0.25">
      <c r="C23" s="186" t="s">
        <v>95</v>
      </c>
      <c r="D23" s="228">
        <v>7562.5067664219832</v>
      </c>
      <c r="E23" s="193">
        <v>3453.3211838885759</v>
      </c>
      <c r="F23" s="193">
        <v>2555.3141633728596</v>
      </c>
      <c r="G23" s="193"/>
      <c r="H23" s="229">
        <v>3397.5239600978739</v>
      </c>
      <c r="I23" s="246">
        <v>7954</v>
      </c>
      <c r="J23" s="246">
        <v>2798</v>
      </c>
      <c r="K23" s="246">
        <v>2638</v>
      </c>
      <c r="L23" s="246"/>
      <c r="M23" s="247">
        <v>3597</v>
      </c>
      <c r="N23" s="246">
        <v>391.4932335780162</v>
      </c>
      <c r="O23" s="246">
        <v>-655.32118388857509</v>
      </c>
      <c r="P23" s="246">
        <v>82.685836627140915</v>
      </c>
      <c r="Q23" s="246"/>
      <c r="R23" s="247">
        <v>199.47603990212681</v>
      </c>
      <c r="S23" s="242">
        <f t="shared" si="1"/>
        <v>5.176765398958337E-2</v>
      </c>
      <c r="T23" s="196">
        <f t="shared" si="2"/>
        <v>-0.18976548921831174</v>
      </c>
      <c r="U23" s="196">
        <f t="shared" si="3"/>
        <v>3.2358383877934063E-2</v>
      </c>
      <c r="V23" s="196"/>
      <c r="W23" s="243">
        <f t="shared" si="4"/>
        <v>5.8712180471681037E-2</v>
      </c>
      <c r="X23" s="198">
        <f>SUM(N23:R23)</f>
        <v>18.333926218708854</v>
      </c>
    </row>
    <row r="24" spans="2:37" ht="15.75" x14ac:dyDescent="0.25">
      <c r="C24" s="186" t="s">
        <v>96</v>
      </c>
      <c r="D24" s="228">
        <v>4275.165763222285</v>
      </c>
      <c r="E24" s="193">
        <v>6436.7730001882173</v>
      </c>
      <c r="F24" s="193">
        <v>3339.879738377565</v>
      </c>
      <c r="G24" s="193"/>
      <c r="H24" s="229">
        <v>8096.6807923960087</v>
      </c>
      <c r="I24" s="246">
        <v>4307</v>
      </c>
      <c r="J24" s="246">
        <v>4755</v>
      </c>
      <c r="K24" s="246">
        <v>3356</v>
      </c>
      <c r="L24" s="246"/>
      <c r="M24" s="247">
        <v>7375</v>
      </c>
      <c r="N24" s="246">
        <v>31.834236777715034</v>
      </c>
      <c r="O24" s="246">
        <v>-1681.7730001882173</v>
      </c>
      <c r="P24" s="246">
        <v>16.120261622435521</v>
      </c>
      <c r="Q24" s="246"/>
      <c r="R24" s="247">
        <v>-721.68079239600979</v>
      </c>
      <c r="S24" s="242">
        <f t="shared" ref="S24:S41" si="6">N24/D24</f>
        <v>7.4463163631159138E-3</v>
      </c>
      <c r="T24" s="196">
        <f t="shared" ref="T24:T41" si="7">O24/E24</f>
        <v>-0.26127579769226611</v>
      </c>
      <c r="U24" s="196">
        <f t="shared" ref="U24:U41" si="8">P24/F24</f>
        <v>4.8265994242853681E-3</v>
      </c>
      <c r="V24" s="196"/>
      <c r="W24" s="243">
        <f t="shared" ref="W24:W41" si="9">R24/H24</f>
        <v>-8.9132918896071056E-2</v>
      </c>
      <c r="X24" s="198">
        <f t="shared" ref="X24:X41" si="10">SUM(N24:R24)</f>
        <v>-2355.4992941840765</v>
      </c>
    </row>
    <row r="25" spans="2:37" ht="15.75" x14ac:dyDescent="0.25">
      <c r="B25" s="296" t="s">
        <v>162</v>
      </c>
      <c r="C25" s="186" t="s">
        <v>145</v>
      </c>
      <c r="D25" s="228">
        <v>1685.1044231131179</v>
      </c>
      <c r="E25" s="193">
        <v>2978.9582721626189</v>
      </c>
      <c r="F25" s="193">
        <v>1126.7312911725953</v>
      </c>
      <c r="G25" s="193"/>
      <c r="H25" s="229">
        <v>3794.2051477507989</v>
      </c>
      <c r="I25" s="246">
        <v>1596</v>
      </c>
      <c r="J25" s="246">
        <v>2141</v>
      </c>
      <c r="K25" s="246">
        <v>1075</v>
      </c>
      <c r="L25" s="246"/>
      <c r="M25" s="247">
        <v>3590</v>
      </c>
      <c r="N25" s="246">
        <v>-89.104423113118742</v>
      </c>
      <c r="O25" s="246">
        <v>-837.95827216262001</v>
      </c>
      <c r="P25" s="246">
        <v>-51.731291172595554</v>
      </c>
      <c r="Q25" s="246"/>
      <c r="R25" s="247">
        <v>-204.20514775079988</v>
      </c>
      <c r="S25" s="242">
        <f t="shared" si="6"/>
        <v>-5.2877686326705066E-2</v>
      </c>
      <c r="T25" s="196">
        <f t="shared" si="7"/>
        <v>-0.28129238331166412</v>
      </c>
      <c r="U25" s="196">
        <f t="shared" si="8"/>
        <v>-4.5912713685938834E-2</v>
      </c>
      <c r="V25" s="196"/>
      <c r="W25" s="243">
        <f t="shared" si="9"/>
        <v>-5.3820270596557619E-2</v>
      </c>
      <c r="X25" s="198">
        <f t="shared" si="10"/>
        <v>-1182.9991341991342</v>
      </c>
    </row>
    <row r="26" spans="2:37" ht="15.75" x14ac:dyDescent="0.25">
      <c r="C26" s="186" t="s">
        <v>146</v>
      </c>
      <c r="D26" s="228">
        <v>307.74099378881982</v>
      </c>
      <c r="E26" s="193">
        <v>476.84493694711085</v>
      </c>
      <c r="F26" s="193">
        <v>215.06187652926801</v>
      </c>
      <c r="G26" s="193">
        <v>851.85012234142641</v>
      </c>
      <c r="H26" s="229">
        <v>603.8468473555431</v>
      </c>
      <c r="I26" s="246">
        <v>260</v>
      </c>
      <c r="J26" s="246">
        <v>344</v>
      </c>
      <c r="K26" s="246">
        <v>220</v>
      </c>
      <c r="L26" s="246">
        <v>746</v>
      </c>
      <c r="M26" s="247">
        <v>598</v>
      </c>
      <c r="N26" s="246">
        <v>-47.740993788819843</v>
      </c>
      <c r="O26" s="246">
        <v>-132.84493694711097</v>
      </c>
      <c r="P26" s="246">
        <v>4.9381234707321315</v>
      </c>
      <c r="Q26" s="246">
        <v>-105.85012234142661</v>
      </c>
      <c r="R26" s="247">
        <v>-5.8468473555430016</v>
      </c>
      <c r="S26" s="242">
        <f t="shared" si="6"/>
        <v>-0.15513368303990402</v>
      </c>
      <c r="T26" s="196">
        <f t="shared" si="7"/>
        <v>-0.27859148048759808</v>
      </c>
      <c r="U26" s="196">
        <f t="shared" si="8"/>
        <v>2.2961407900019402E-2</v>
      </c>
      <c r="V26" s="196"/>
      <c r="W26" s="243">
        <f t="shared" si="9"/>
        <v>-9.6826660288919196E-3</v>
      </c>
      <c r="X26" s="198">
        <f t="shared" si="10"/>
        <v>-287.34477696216828</v>
      </c>
    </row>
    <row r="27" spans="2:37" ht="15.75" x14ac:dyDescent="0.25">
      <c r="C27" s="186" t="s">
        <v>147</v>
      </c>
      <c r="D27" s="228">
        <v>310.91864295125163</v>
      </c>
      <c r="E27" s="193">
        <v>384.38938452851488</v>
      </c>
      <c r="F27" s="193">
        <v>253.08660831921691</v>
      </c>
      <c r="G27" s="193"/>
      <c r="H27" s="229">
        <v>723.94629211368363</v>
      </c>
      <c r="I27" s="246">
        <v>314</v>
      </c>
      <c r="J27" s="246">
        <v>265</v>
      </c>
      <c r="K27" s="246">
        <v>246</v>
      </c>
      <c r="L27" s="246"/>
      <c r="M27" s="247">
        <v>748</v>
      </c>
      <c r="N27" s="246">
        <v>3.081357048748357</v>
      </c>
      <c r="O27" s="246">
        <v>-119.38938452851498</v>
      </c>
      <c r="P27" s="246">
        <v>-7.086608319217035</v>
      </c>
      <c r="Q27" s="246"/>
      <c r="R27" s="247">
        <v>24.053707886316541</v>
      </c>
      <c r="S27" s="242">
        <f t="shared" si="6"/>
        <v>9.9104930457048126E-3</v>
      </c>
      <c r="T27" s="196">
        <f t="shared" si="7"/>
        <v>-0.31059490541070967</v>
      </c>
      <c r="U27" s="196">
        <f t="shared" si="8"/>
        <v>-2.8000724203782173E-2</v>
      </c>
      <c r="V27" s="196"/>
      <c r="W27" s="243">
        <f t="shared" si="9"/>
        <v>3.3225818197214152E-2</v>
      </c>
      <c r="X27" s="198">
        <f t="shared" si="10"/>
        <v>-99.340927912667112</v>
      </c>
      <c r="AB27" s="5" t="s">
        <v>197</v>
      </c>
    </row>
    <row r="28" spans="2:37" ht="15.75" x14ac:dyDescent="0.25">
      <c r="C28" s="186" t="s">
        <v>148</v>
      </c>
      <c r="D28" s="228">
        <v>2040.4614718614721</v>
      </c>
      <c r="E28" s="193">
        <v>2571.9504234895539</v>
      </c>
      <c r="F28" s="193">
        <v>1649.423913043478</v>
      </c>
      <c r="G28" s="193"/>
      <c r="H28" s="229">
        <v>2657.4411914172783</v>
      </c>
      <c r="I28" s="246">
        <v>2126</v>
      </c>
      <c r="J28" s="246">
        <v>1920</v>
      </c>
      <c r="K28" s="246">
        <v>1709</v>
      </c>
      <c r="L28" s="246"/>
      <c r="M28" s="247">
        <v>2204</v>
      </c>
      <c r="N28" s="246">
        <v>85.538528138528022</v>
      </c>
      <c r="O28" s="246">
        <v>-651.95042348955383</v>
      </c>
      <c r="P28" s="246">
        <v>59.576086956521664</v>
      </c>
      <c r="Q28" s="246"/>
      <c r="R28" s="247">
        <v>-453.44119141727828</v>
      </c>
      <c r="S28" s="242">
        <f t="shared" si="6"/>
        <v>4.1921167989755245E-2</v>
      </c>
      <c r="T28" s="196">
        <f t="shared" si="7"/>
        <v>-0.25348483296385038</v>
      </c>
      <c r="U28" s="196">
        <f t="shared" si="8"/>
        <v>3.6119330200926503E-2</v>
      </c>
      <c r="V28" s="196"/>
      <c r="W28" s="243">
        <f t="shared" si="9"/>
        <v>-0.17063075295203317</v>
      </c>
      <c r="X28" s="198">
        <f t="shared" si="10"/>
        <v>-960.27699981178239</v>
      </c>
      <c r="AB28" s="306" t="s">
        <v>46</v>
      </c>
      <c r="AC28" s="307"/>
      <c r="AD28" s="306" t="s">
        <v>47</v>
      </c>
      <c r="AE28" s="307"/>
      <c r="AF28" s="306" t="s">
        <v>48</v>
      </c>
      <c r="AG28" s="307"/>
      <c r="AH28" s="306" t="s">
        <v>49</v>
      </c>
      <c r="AI28" s="307"/>
      <c r="AJ28" s="306" t="s">
        <v>50</v>
      </c>
      <c r="AK28" s="307"/>
    </row>
    <row r="29" spans="2:37" ht="15.75" x14ac:dyDescent="0.25">
      <c r="C29" s="186" t="s">
        <v>149</v>
      </c>
      <c r="D29" s="228">
        <v>555.5312911725955</v>
      </c>
      <c r="E29" s="193">
        <v>1419.3925559947286</v>
      </c>
      <c r="F29" s="193">
        <v>1261.6588274044798</v>
      </c>
      <c r="G29" s="193"/>
      <c r="H29" s="229">
        <v>4295.8001035196676</v>
      </c>
      <c r="I29" s="246">
        <v>602</v>
      </c>
      <c r="J29" s="246">
        <v>1151</v>
      </c>
      <c r="K29" s="246">
        <v>1056</v>
      </c>
      <c r="L29" s="246"/>
      <c r="M29" s="247">
        <v>4220</v>
      </c>
      <c r="N29" s="246">
        <v>46.468708827404384</v>
      </c>
      <c r="O29" s="246">
        <v>-268.39255599472995</v>
      </c>
      <c r="P29" s="246">
        <v>-205.65882740447955</v>
      </c>
      <c r="Q29" s="246"/>
      <c r="R29" s="247">
        <v>-75.800103519668681</v>
      </c>
      <c r="S29" s="242">
        <f t="shared" si="6"/>
        <v>8.3647329260823272E-2</v>
      </c>
      <c r="T29" s="196">
        <f t="shared" si="7"/>
        <v>-0.1890897305760752</v>
      </c>
      <c r="U29" s="196">
        <f t="shared" si="8"/>
        <v>-0.16300668844648494</v>
      </c>
      <c r="V29" s="196"/>
      <c r="W29" s="243">
        <f t="shared" si="9"/>
        <v>-1.764516543904442E-2</v>
      </c>
      <c r="X29" s="198">
        <f t="shared" si="10"/>
        <v>-503.38277809147382</v>
      </c>
      <c r="AB29" s="294" t="s">
        <v>92</v>
      </c>
      <c r="AC29" s="218">
        <f>VLOOKUP(AB29,$C$9:$W$41,17,FALSE)</f>
        <v>-0.20380010307615884</v>
      </c>
      <c r="AD29" s="294" t="s">
        <v>152</v>
      </c>
      <c r="AE29" s="218">
        <f>VLOOKUP(AD29,$C$9:$W$41,18,FALSE)</f>
        <v>-0.37184410578572047</v>
      </c>
      <c r="AF29" s="294" t="s">
        <v>156</v>
      </c>
      <c r="AG29" s="218">
        <f>VLOOKUP(AF29,$C$9:$W$41,19,FALSE)</f>
        <v>-0.24611582921960562</v>
      </c>
      <c r="AH29" s="294" t="s">
        <v>85</v>
      </c>
      <c r="AI29" s="218">
        <f>VLOOKUP(AH29,$C$9:$W$41,20,FALSE)</f>
        <v>-0.48372993085841154</v>
      </c>
      <c r="AJ29" s="294" t="s">
        <v>94</v>
      </c>
      <c r="AK29" s="218">
        <f>VLOOKUP(AJ29,$C$9:$W$41,21,FALSE)</f>
        <v>-0.30143726604187138</v>
      </c>
    </row>
    <row r="30" spans="2:37" ht="15.75" x14ac:dyDescent="0.25">
      <c r="C30" s="186" t="s">
        <v>150</v>
      </c>
      <c r="D30" s="228">
        <v>2100.1450310559012</v>
      </c>
      <c r="E30" s="193">
        <v>1297.3985601355166</v>
      </c>
      <c r="F30" s="193">
        <v>991.30097873141358</v>
      </c>
      <c r="G30" s="193"/>
      <c r="H30" s="229">
        <v>897.06270468661774</v>
      </c>
      <c r="I30" s="246">
        <v>2199</v>
      </c>
      <c r="J30" s="246">
        <v>998</v>
      </c>
      <c r="K30" s="246">
        <v>944</v>
      </c>
      <c r="L30" s="246"/>
      <c r="M30" s="247">
        <v>874</v>
      </c>
      <c r="N30" s="246">
        <v>98.854968944099312</v>
      </c>
      <c r="O30" s="246">
        <v>-299.39856013551668</v>
      </c>
      <c r="P30" s="246">
        <v>-47.300978731413416</v>
      </c>
      <c r="Q30" s="246"/>
      <c r="R30" s="247">
        <v>-23.062704686617753</v>
      </c>
      <c r="S30" s="242">
        <f t="shared" si="6"/>
        <v>4.7070543930195843E-2</v>
      </c>
      <c r="T30" s="196">
        <f t="shared" si="7"/>
        <v>-0.23076837707006836</v>
      </c>
      <c r="U30" s="196">
        <f t="shared" si="8"/>
        <v>-4.77160617675828E-2</v>
      </c>
      <c r="V30" s="196"/>
      <c r="W30" s="243">
        <f t="shared" si="9"/>
        <v>-2.5709133337200256E-2</v>
      </c>
      <c r="X30" s="198">
        <f t="shared" si="10"/>
        <v>-270.90727460944851</v>
      </c>
      <c r="AB30" s="294" t="s">
        <v>87</v>
      </c>
      <c r="AC30" s="218">
        <f>VLOOKUP(AB30,$C$9:$W$41,17,FALSE)</f>
        <v>-0.16692251371429973</v>
      </c>
      <c r="AD30" s="294" t="s">
        <v>94</v>
      </c>
      <c r="AE30" s="218">
        <f>VLOOKUP(AD30,$C$9:$W$41,18,FALSE)</f>
        <v>-0.35800797213186569</v>
      </c>
      <c r="AF30" s="294" t="s">
        <v>94</v>
      </c>
      <c r="AG30" s="218">
        <f>VLOOKUP(AF30,$C$9:$W$41,19,FALSE)</f>
        <v>-0.22645691167570595</v>
      </c>
      <c r="AH30" s="294" t="s">
        <v>80</v>
      </c>
      <c r="AI30" s="218">
        <f>VLOOKUP(AH30,$C$9:$W$41,20,FALSE)</f>
        <v>-0.3782100330170346</v>
      </c>
      <c r="AJ30" s="294" t="s">
        <v>91</v>
      </c>
      <c r="AK30" s="218">
        <f>VLOOKUP(AJ30,$C$9:$W$41,21,FALSE)</f>
        <v>-0.22244670310372708</v>
      </c>
    </row>
    <row r="31" spans="2:37" ht="15.75" x14ac:dyDescent="0.25">
      <c r="C31" s="186" t="s">
        <v>151</v>
      </c>
      <c r="D31" s="228">
        <v>751.75368906455856</v>
      </c>
      <c r="E31" s="193">
        <v>1462.380839450404</v>
      </c>
      <c r="F31" s="193">
        <v>501.22024280067762</v>
      </c>
      <c r="G31" s="193"/>
      <c r="H31" s="229">
        <v>905.78499905891204</v>
      </c>
      <c r="I31" s="246">
        <v>830</v>
      </c>
      <c r="J31" s="246">
        <v>1036</v>
      </c>
      <c r="K31" s="246">
        <v>591</v>
      </c>
      <c r="L31" s="246"/>
      <c r="M31" s="247">
        <v>750</v>
      </c>
      <c r="N31" s="246">
        <v>78.246310935441358</v>
      </c>
      <c r="O31" s="246">
        <v>-426.38083945040478</v>
      </c>
      <c r="P31" s="246">
        <v>89.779757199322404</v>
      </c>
      <c r="Q31" s="246"/>
      <c r="R31" s="247">
        <v>-155.78499905891221</v>
      </c>
      <c r="S31" s="242">
        <f t="shared" si="6"/>
        <v>0.10408503752446738</v>
      </c>
      <c r="T31" s="196">
        <f t="shared" si="7"/>
        <v>-0.29156621035232411</v>
      </c>
      <c r="U31" s="196">
        <f t="shared" si="8"/>
        <v>0.17912236883661839</v>
      </c>
      <c r="V31" s="196"/>
      <c r="W31" s="243">
        <f t="shared" si="9"/>
        <v>-0.17198893691192604</v>
      </c>
      <c r="X31" s="198">
        <f t="shared" si="10"/>
        <v>-414.13977037455328</v>
      </c>
      <c r="AB31" s="294" t="s">
        <v>146</v>
      </c>
      <c r="AC31" s="218">
        <f>VLOOKUP(AB31,$C$9:$W$41,17,FALSE)</f>
        <v>-0.15513368303990402</v>
      </c>
      <c r="AD31" s="294" t="s">
        <v>92</v>
      </c>
      <c r="AE31" s="218">
        <f>VLOOKUP(AD31,$C$9:$W$41,18,FALSE)</f>
        <v>-0.33561000372397337</v>
      </c>
      <c r="AF31" s="294" t="s">
        <v>93</v>
      </c>
      <c r="AG31" s="218">
        <f>VLOOKUP(AF31,$C$9:$W$41,19,FALSE)</f>
        <v>-0.22369983909995414</v>
      </c>
      <c r="AH31" s="294" t="s">
        <v>88</v>
      </c>
      <c r="AI31" s="218">
        <f>VLOOKUP(AH31,$C$9:$W$41,20,FALSE)</f>
        <v>-0.12425909155296368</v>
      </c>
      <c r="AJ31" s="294" t="s">
        <v>151</v>
      </c>
      <c r="AK31" s="218">
        <f>VLOOKUP(AJ31,$C$9:$W$41,21,FALSE)</f>
        <v>-0.17198893691192604</v>
      </c>
    </row>
    <row r="32" spans="2:37" ht="15.75" x14ac:dyDescent="0.25">
      <c r="C32" s="186" t="s">
        <v>152</v>
      </c>
      <c r="D32" s="228">
        <v>1268.1825804630157</v>
      </c>
      <c r="E32" s="193">
        <v>1303.8164690382084</v>
      </c>
      <c r="F32" s="193">
        <v>552.00506305288923</v>
      </c>
      <c r="G32" s="193"/>
      <c r="H32" s="229">
        <v>1394.3684547336732</v>
      </c>
      <c r="I32" s="246">
        <v>1302</v>
      </c>
      <c r="J32" s="246">
        <v>819</v>
      </c>
      <c r="K32" s="246">
        <v>516</v>
      </c>
      <c r="L32" s="246"/>
      <c r="M32" s="247">
        <v>1179</v>
      </c>
      <c r="N32" s="246">
        <v>33.817419536984744</v>
      </c>
      <c r="O32" s="246">
        <v>-484.81646903820814</v>
      </c>
      <c r="P32" s="246">
        <v>-36.005063052889156</v>
      </c>
      <c r="Q32" s="246"/>
      <c r="R32" s="247">
        <v>-215.36845473367205</v>
      </c>
      <c r="S32" s="242">
        <f t="shared" si="6"/>
        <v>2.6666049556238143E-2</v>
      </c>
      <c r="T32" s="196">
        <f t="shared" si="7"/>
        <v>-0.37184410578572047</v>
      </c>
      <c r="U32" s="196">
        <f t="shared" si="8"/>
        <v>-6.5225965236190966E-2</v>
      </c>
      <c r="V32" s="196"/>
      <c r="W32" s="243">
        <f t="shared" si="9"/>
        <v>-0.15445591443389889</v>
      </c>
      <c r="X32" s="198">
        <f t="shared" si="10"/>
        <v>-702.37256728778459</v>
      </c>
      <c r="AB32" s="294" t="s">
        <v>160</v>
      </c>
      <c r="AC32" s="218">
        <f>VLOOKUP(AB32,$C$9:$W$41,17,FALSE)</f>
        <v>-0.11068334937439843</v>
      </c>
      <c r="AD32" s="294" t="s">
        <v>86</v>
      </c>
      <c r="AE32" s="218">
        <f>VLOOKUP(AD32,$C$9:$W$41,18,FALSE)</f>
        <v>-0.31244530056983366</v>
      </c>
      <c r="AF32" s="294" t="s">
        <v>159</v>
      </c>
      <c r="AG32" s="218">
        <f>VLOOKUP(AF32,$C$9:$W$41,19,FALSE)</f>
        <v>-0.17821464065001308</v>
      </c>
      <c r="AH32" s="295" t="s">
        <v>86</v>
      </c>
      <c r="AI32" s="220">
        <f>VLOOKUP(AH32,$C$9:$W$41,20,FALSE)</f>
        <v>-7.1208942890603616E-2</v>
      </c>
      <c r="AJ32" s="294" t="s">
        <v>148</v>
      </c>
      <c r="AK32" s="218">
        <f>VLOOKUP(AJ32,$C$9:$W$41,21,FALSE)</f>
        <v>-0.17063075295203317</v>
      </c>
    </row>
    <row r="33" spans="3:37" ht="15.75" x14ac:dyDescent="0.25">
      <c r="C33" s="186" t="s">
        <v>153</v>
      </c>
      <c r="D33" s="228">
        <v>1503.3413514022211</v>
      </c>
      <c r="E33" s="193">
        <v>703.27428947863712</v>
      </c>
      <c r="F33" s="193">
        <v>465.97112742330137</v>
      </c>
      <c r="G33" s="193"/>
      <c r="H33" s="229">
        <v>287.77552230378308</v>
      </c>
      <c r="I33" s="246">
        <v>1414</v>
      </c>
      <c r="J33" s="246">
        <v>561</v>
      </c>
      <c r="K33" s="246">
        <v>505</v>
      </c>
      <c r="L33" s="246"/>
      <c r="M33" s="247">
        <v>283</v>
      </c>
      <c r="N33" s="246">
        <v>-89.341351402221008</v>
      </c>
      <c r="O33" s="246">
        <v>-142.27428947863729</v>
      </c>
      <c r="P33" s="246">
        <v>39.02887257669866</v>
      </c>
      <c r="Q33" s="246"/>
      <c r="R33" s="247">
        <v>-4.7755223037831325</v>
      </c>
      <c r="S33" s="242">
        <f t="shared" si="6"/>
        <v>-5.9428519889304636E-2</v>
      </c>
      <c r="T33" s="196">
        <f t="shared" si="7"/>
        <v>-0.20230270266827244</v>
      </c>
      <c r="U33" s="196">
        <f t="shared" si="8"/>
        <v>8.3758134956811878E-2</v>
      </c>
      <c r="V33" s="196"/>
      <c r="W33" s="243">
        <f t="shared" si="9"/>
        <v>-1.6594609109047056E-2</v>
      </c>
      <c r="X33" s="198">
        <f t="shared" si="10"/>
        <v>-197.36229060794275</v>
      </c>
      <c r="AB33" s="294" t="s">
        <v>85</v>
      </c>
      <c r="AC33" s="218">
        <f>VLOOKUP(AB33,$C$9:$W$41,17,FALSE)</f>
        <v>-6.9719477920388587E-2</v>
      </c>
      <c r="AD33" s="294" t="s">
        <v>147</v>
      </c>
      <c r="AE33" s="218">
        <f>VLOOKUP(AD33,$C$9:$W$41,18,FALSE)</f>
        <v>-0.31059490541070967</v>
      </c>
      <c r="AF33" s="294" t="s">
        <v>149</v>
      </c>
      <c r="AG33" s="218">
        <f>VLOOKUP(AF33,$C$9:$W$41,19,FALSE)</f>
        <v>-0.16300668844648494</v>
      </c>
      <c r="AH33" s="170"/>
      <c r="AI33" s="170"/>
      <c r="AJ33" s="294" t="s">
        <v>152</v>
      </c>
      <c r="AK33" s="218">
        <f>VLOOKUP(AJ33,$C$9:$W$41,21,FALSE)</f>
        <v>-0.15445591443389889</v>
      </c>
    </row>
    <row r="34" spans="3:37" ht="15.75" x14ac:dyDescent="0.25">
      <c r="C34" s="186" t="s">
        <v>154</v>
      </c>
      <c r="D34" s="228">
        <v>247.59932241671368</v>
      </c>
      <c r="E34" s="193">
        <v>604.42859966120818</v>
      </c>
      <c r="F34" s="193">
        <v>271.31323169584027</v>
      </c>
      <c r="G34" s="193"/>
      <c r="H34" s="229">
        <v>1055.7534067381896</v>
      </c>
      <c r="I34" s="246">
        <v>268</v>
      </c>
      <c r="J34" s="246">
        <v>465</v>
      </c>
      <c r="K34" s="246">
        <v>240</v>
      </c>
      <c r="L34" s="246"/>
      <c r="M34" s="247">
        <v>979</v>
      </c>
      <c r="N34" s="246">
        <v>20.400677583286324</v>
      </c>
      <c r="O34" s="246">
        <v>-139.42859966120832</v>
      </c>
      <c r="P34" s="246">
        <v>-31.313231695840368</v>
      </c>
      <c r="Q34" s="246"/>
      <c r="R34" s="247">
        <v>-76.753406738189398</v>
      </c>
      <c r="S34" s="242">
        <f t="shared" si="6"/>
        <v>8.2393915234354534E-2</v>
      </c>
      <c r="T34" s="196">
        <f t="shared" si="7"/>
        <v>-0.23067836257146049</v>
      </c>
      <c r="U34" s="196">
        <f t="shared" si="8"/>
        <v>-0.11541358119586491</v>
      </c>
      <c r="V34" s="196"/>
      <c r="W34" s="243">
        <f t="shared" si="9"/>
        <v>-7.2700126988293062E-2</v>
      </c>
      <c r="X34" s="198">
        <f t="shared" si="10"/>
        <v>-227.09456051195176</v>
      </c>
      <c r="AB34" s="294" t="s">
        <v>153</v>
      </c>
      <c r="AC34" s="218">
        <f>VLOOKUP(AB34,$C$9:$W$41,17,FALSE)</f>
        <v>-5.9428519889304636E-2</v>
      </c>
      <c r="AD34" s="294" t="s">
        <v>159</v>
      </c>
      <c r="AE34" s="218">
        <f>VLOOKUP(AD34,$C$9:$W$41,18,FALSE)</f>
        <v>-0.30197379818029141</v>
      </c>
      <c r="AF34" s="294" t="s">
        <v>90</v>
      </c>
      <c r="AG34" s="218">
        <f>VLOOKUP(AF34,$C$9:$W$41,19,FALSE)</f>
        <v>-0.15458341702548423</v>
      </c>
      <c r="AH34" s="170"/>
      <c r="AI34" s="170"/>
      <c r="AJ34" s="294" t="s">
        <v>159</v>
      </c>
      <c r="AK34" s="218">
        <f>VLOOKUP(AJ34,$C$9:$W$41,21,FALSE)</f>
        <v>-0.13337499303952935</v>
      </c>
    </row>
    <row r="35" spans="3:37" ht="15.75" x14ac:dyDescent="0.25">
      <c r="C35" s="186" t="s">
        <v>155</v>
      </c>
      <c r="D35" s="228">
        <v>2517.6768021833232</v>
      </c>
      <c r="E35" s="193">
        <v>2336.912422360248</v>
      </c>
      <c r="F35" s="193">
        <v>1384.2967438358728</v>
      </c>
      <c r="G35" s="193"/>
      <c r="H35" s="229">
        <v>3210.479333709769</v>
      </c>
      <c r="I35" s="246">
        <v>2521</v>
      </c>
      <c r="J35" s="246">
        <v>1806</v>
      </c>
      <c r="K35" s="246">
        <v>1334</v>
      </c>
      <c r="L35" s="246"/>
      <c r="M35" s="247">
        <v>3081</v>
      </c>
      <c r="N35" s="246">
        <v>3.3231978166760996</v>
      </c>
      <c r="O35" s="246">
        <v>-530.91242236024857</v>
      </c>
      <c r="P35" s="246">
        <v>-50.296743835874295</v>
      </c>
      <c r="Q35" s="246"/>
      <c r="R35" s="247">
        <v>-129.47933370976864</v>
      </c>
      <c r="S35" s="242">
        <f t="shared" si="6"/>
        <v>1.3199461558347086E-3</v>
      </c>
      <c r="T35" s="196">
        <f t="shared" si="7"/>
        <v>-0.22718541665503864</v>
      </c>
      <c r="U35" s="196">
        <f t="shared" si="8"/>
        <v>-3.6333787578306735E-2</v>
      </c>
      <c r="V35" s="196"/>
      <c r="W35" s="243">
        <f t="shared" si="9"/>
        <v>-4.0330218715394391E-2</v>
      </c>
      <c r="X35" s="198">
        <f t="shared" si="10"/>
        <v>-707.36530208921545</v>
      </c>
      <c r="AB35" s="294" t="s">
        <v>157</v>
      </c>
      <c r="AC35" s="218">
        <f>VLOOKUP(AB35,$C$9:$W$41,17,FALSE)</f>
        <v>-5.9331248117997934E-2</v>
      </c>
      <c r="AD35" s="294" t="s">
        <v>151</v>
      </c>
      <c r="AE35" s="218">
        <f>VLOOKUP(AD35,$C$9:$W$41,18,FALSE)</f>
        <v>-0.29156621035232411</v>
      </c>
      <c r="AF35" s="294" t="s">
        <v>85</v>
      </c>
      <c r="AG35" s="218">
        <f>VLOOKUP(AF35,$C$9:$W$41,19,FALSE)</f>
        <v>-0.1465625727734374</v>
      </c>
      <c r="AH35" s="170"/>
      <c r="AI35" s="170"/>
      <c r="AJ35" s="294" t="s">
        <v>92</v>
      </c>
      <c r="AK35" s="218">
        <f>VLOOKUP(AJ35,$C$9:$W$41,21,FALSE)</f>
        <v>-0.12048706481201349</v>
      </c>
    </row>
    <row r="36" spans="3:37" ht="15.75" x14ac:dyDescent="0.25">
      <c r="C36" s="186" t="s">
        <v>156</v>
      </c>
      <c r="D36" s="228">
        <v>1635.003632599286</v>
      </c>
      <c r="E36" s="193">
        <v>1480.8831827592689</v>
      </c>
      <c r="F36" s="193">
        <v>1301.2609072087323</v>
      </c>
      <c r="G36" s="193"/>
      <c r="H36" s="229">
        <v>3912.9656408808592</v>
      </c>
      <c r="I36" s="246">
        <v>1784</v>
      </c>
      <c r="J36" s="246">
        <v>1097</v>
      </c>
      <c r="K36" s="246">
        <v>981</v>
      </c>
      <c r="L36" s="246"/>
      <c r="M36" s="247">
        <v>3719</v>
      </c>
      <c r="N36" s="246">
        <v>148.99636740071523</v>
      </c>
      <c r="O36" s="246">
        <v>-383.88318275926974</v>
      </c>
      <c r="P36" s="246">
        <v>-320.26090720873344</v>
      </c>
      <c r="Q36" s="246"/>
      <c r="R36" s="247">
        <v>-193.96564088085833</v>
      </c>
      <c r="S36" s="242">
        <f t="shared" si="6"/>
        <v>9.1129074229544499E-2</v>
      </c>
      <c r="T36" s="196">
        <f t="shared" si="7"/>
        <v>-0.25922583714131719</v>
      </c>
      <c r="U36" s="196">
        <f t="shared" si="8"/>
        <v>-0.24611582921960562</v>
      </c>
      <c r="V36" s="196"/>
      <c r="W36" s="243">
        <f t="shared" si="9"/>
        <v>-4.9569983148943307E-2</v>
      </c>
      <c r="X36" s="198">
        <f t="shared" si="10"/>
        <v>-749.11336344814629</v>
      </c>
      <c r="AB36" s="294" t="s">
        <v>94</v>
      </c>
      <c r="AC36" s="218">
        <f>VLOOKUP(AB36,$C$9:$W$41,17,FALSE)</f>
        <v>-5.826541401266571E-2</v>
      </c>
      <c r="AD36" s="294" t="s">
        <v>83</v>
      </c>
      <c r="AE36" s="218">
        <f>VLOOKUP(AD36,$C$9:$W$41,18,FALSE)</f>
        <v>-0.29146948958835467</v>
      </c>
      <c r="AF36" s="294" t="s">
        <v>154</v>
      </c>
      <c r="AG36" s="218">
        <f>VLOOKUP(AF36,$C$9:$W$41,19,FALSE)</f>
        <v>-0.11541358119586491</v>
      </c>
      <c r="AH36" s="170"/>
      <c r="AI36" s="170"/>
      <c r="AJ36" s="294" t="s">
        <v>80</v>
      </c>
      <c r="AK36" s="218">
        <f>VLOOKUP(AJ36,$C$9:$W$41,21,FALSE)</f>
        <v>-0.11961523543497198</v>
      </c>
    </row>
    <row r="37" spans="3:37" ht="15.75" x14ac:dyDescent="0.25">
      <c r="C37" s="186" t="s">
        <v>157</v>
      </c>
      <c r="D37" s="228">
        <v>1677.5299454169028</v>
      </c>
      <c r="E37" s="193">
        <v>1232.1989271597968</v>
      </c>
      <c r="F37" s="193">
        <v>853.26584792019571</v>
      </c>
      <c r="G37" s="193"/>
      <c r="H37" s="229">
        <v>1976.6351308112171</v>
      </c>
      <c r="I37" s="246">
        <v>1578</v>
      </c>
      <c r="J37" s="246">
        <v>1025</v>
      </c>
      <c r="K37" s="246">
        <v>874</v>
      </c>
      <c r="L37" s="246"/>
      <c r="M37" s="247">
        <v>1848</v>
      </c>
      <c r="N37" s="246">
        <v>-99.529945416901796</v>
      </c>
      <c r="O37" s="246">
        <v>-207.19892715979674</v>
      </c>
      <c r="P37" s="246">
        <v>20.734152079804211</v>
      </c>
      <c r="Q37" s="246"/>
      <c r="R37" s="247">
        <v>-128.63513081121781</v>
      </c>
      <c r="S37" s="242">
        <f t="shared" si="6"/>
        <v>-5.9331248117997934E-2</v>
      </c>
      <c r="T37" s="196">
        <f t="shared" si="7"/>
        <v>-0.16815379610611064</v>
      </c>
      <c r="U37" s="196">
        <f t="shared" si="8"/>
        <v>2.4299756201824962E-2</v>
      </c>
      <c r="V37" s="196"/>
      <c r="W37" s="243">
        <f t="shared" si="9"/>
        <v>-6.507783293238624E-2</v>
      </c>
      <c r="X37" s="198">
        <f t="shared" si="10"/>
        <v>-414.62985130811217</v>
      </c>
      <c r="AB37" s="294" t="s">
        <v>145</v>
      </c>
      <c r="AC37" s="218">
        <f>VLOOKUP(AB37,$C$9:$W$41,17,FALSE)</f>
        <v>-5.2877686326705066E-2</v>
      </c>
      <c r="AD37" s="294" t="s">
        <v>89</v>
      </c>
      <c r="AE37" s="218">
        <f>VLOOKUP(AD37,$C$9:$W$41,18,FALSE)</f>
        <v>-0.28495540878620768</v>
      </c>
      <c r="AF37" s="294" t="s">
        <v>92</v>
      </c>
      <c r="AG37" s="218">
        <f>VLOOKUP(AF37,$C$9:$W$41,19,FALSE)</f>
        <v>-0.10235455619389737</v>
      </c>
      <c r="AH37" s="170"/>
      <c r="AI37" s="170"/>
      <c r="AJ37" s="294" t="s">
        <v>96</v>
      </c>
      <c r="AK37" s="218">
        <f>VLOOKUP(AJ37,$C$9:$W$41,21,FALSE)</f>
        <v>-8.9132918896071056E-2</v>
      </c>
    </row>
    <row r="38" spans="3:37" ht="15.75" x14ac:dyDescent="0.25">
      <c r="C38" s="186" t="s">
        <v>158</v>
      </c>
      <c r="D38" s="228">
        <v>3762.2539243365322</v>
      </c>
      <c r="E38" s="193">
        <v>1456.1067287784681</v>
      </c>
      <c r="F38" s="193">
        <v>1016.0096837944662</v>
      </c>
      <c r="G38" s="193"/>
      <c r="H38" s="229">
        <v>1870.9527667984189</v>
      </c>
      <c r="I38" s="246">
        <v>3951</v>
      </c>
      <c r="J38" s="246">
        <v>1242</v>
      </c>
      <c r="K38" s="246">
        <v>1103</v>
      </c>
      <c r="L38" s="246"/>
      <c r="M38" s="247">
        <v>2073</v>
      </c>
      <c r="N38" s="246">
        <v>188.74607566346711</v>
      </c>
      <c r="O38" s="246">
        <v>-214.10672877846793</v>
      </c>
      <c r="P38" s="246">
        <v>86.990316205533617</v>
      </c>
      <c r="Q38" s="246"/>
      <c r="R38" s="247">
        <v>202.04723320158112</v>
      </c>
      <c r="S38" s="242">
        <f t="shared" si="6"/>
        <v>5.0168351062788032E-2</v>
      </c>
      <c r="T38" s="196">
        <f t="shared" si="7"/>
        <v>-0.14704054623666402</v>
      </c>
      <c r="U38" s="196">
        <f t="shared" si="8"/>
        <v>8.5619573900765425E-2</v>
      </c>
      <c r="V38" s="196"/>
      <c r="W38" s="243">
        <f t="shared" si="9"/>
        <v>0.10799162693311871</v>
      </c>
      <c r="X38" s="198">
        <f t="shared" si="10"/>
        <v>263.67689629211395</v>
      </c>
      <c r="AB38" s="294" t="s">
        <v>88</v>
      </c>
      <c r="AC38" s="218">
        <f>VLOOKUP(AB38,$C$9:$W$41,17,FALSE)</f>
        <v>-4.4325524762085011E-2</v>
      </c>
      <c r="AD38" s="294" t="s">
        <v>145</v>
      </c>
      <c r="AE38" s="218">
        <f>VLOOKUP(AD38,$C$9:$W$41,18,FALSE)</f>
        <v>-0.28129238331166412</v>
      </c>
      <c r="AF38" s="294" t="s">
        <v>84</v>
      </c>
      <c r="AG38" s="218">
        <f>VLOOKUP(AF38,$C$9:$W$41,19,FALSE)</f>
        <v>-9.1051210071293659E-2</v>
      </c>
      <c r="AH38" s="170"/>
      <c r="AI38" s="170"/>
      <c r="AJ38" s="294" t="s">
        <v>89</v>
      </c>
      <c r="AK38" s="218">
        <f>VLOOKUP(AJ38,$C$9:$W$41,21,FALSE)</f>
        <v>-7.9984699497200884E-2</v>
      </c>
    </row>
    <row r="39" spans="3:37" ht="15.75" x14ac:dyDescent="0.25">
      <c r="C39" s="186" t="s">
        <v>159</v>
      </c>
      <c r="D39" s="228">
        <v>1283.9916149068331</v>
      </c>
      <c r="E39" s="193">
        <v>868.1622529644269</v>
      </c>
      <c r="F39" s="193">
        <v>641.28667419536976</v>
      </c>
      <c r="G39" s="193"/>
      <c r="H39" s="229">
        <v>1271.5995859213244</v>
      </c>
      <c r="I39" s="246">
        <v>1344</v>
      </c>
      <c r="J39" s="246">
        <v>606</v>
      </c>
      <c r="K39" s="246">
        <v>527</v>
      </c>
      <c r="L39" s="246"/>
      <c r="M39" s="247">
        <v>1102</v>
      </c>
      <c r="N39" s="246">
        <v>60.008385093167618</v>
      </c>
      <c r="O39" s="246">
        <v>-262.16225296442695</v>
      </c>
      <c r="P39" s="246">
        <v>-114.28667419536984</v>
      </c>
      <c r="Q39" s="246"/>
      <c r="R39" s="247">
        <v>-169.59958592132506</v>
      </c>
      <c r="S39" s="242">
        <f t="shared" si="6"/>
        <v>4.673580761469525E-2</v>
      </c>
      <c r="T39" s="196">
        <f t="shared" si="7"/>
        <v>-0.30197379818029141</v>
      </c>
      <c r="U39" s="196">
        <f t="shared" si="8"/>
        <v>-0.17821464065001308</v>
      </c>
      <c r="V39" s="196"/>
      <c r="W39" s="243">
        <f t="shared" si="9"/>
        <v>-0.13337499303952935</v>
      </c>
      <c r="X39" s="198">
        <f t="shared" si="10"/>
        <v>-486.04012798795424</v>
      </c>
      <c r="AB39" s="294" t="s">
        <v>83</v>
      </c>
      <c r="AC39" s="218">
        <f>VLOOKUP(AB39,$C$9:$W$41,17,FALSE)</f>
        <v>-1.9491444618398985E-2</v>
      </c>
      <c r="AD39" s="294" t="s">
        <v>146</v>
      </c>
      <c r="AE39" s="218">
        <f>VLOOKUP(AD39,$C$9:$W$41,18,FALSE)</f>
        <v>-0.27859148048759808</v>
      </c>
      <c r="AF39" s="294" t="s">
        <v>152</v>
      </c>
      <c r="AG39" s="218">
        <f>VLOOKUP(AF39,$C$9:$W$41,19,FALSE)</f>
        <v>-6.5225965236190966E-2</v>
      </c>
      <c r="AH39" s="170"/>
      <c r="AI39" s="170"/>
      <c r="AJ39" s="294" t="s">
        <v>154</v>
      </c>
      <c r="AK39" s="218">
        <f>VLOOKUP(AJ39,$C$9:$W$41,21,FALSE)</f>
        <v>-7.2700126988293062E-2</v>
      </c>
    </row>
    <row r="40" spans="3:37" ht="15.75" x14ac:dyDescent="0.25">
      <c r="C40" s="186" t="s">
        <v>160</v>
      </c>
      <c r="D40" s="228">
        <v>260.87445887445892</v>
      </c>
      <c r="E40" s="193">
        <v>317.24438170525133</v>
      </c>
      <c r="F40" s="193">
        <v>246.6954733672124</v>
      </c>
      <c r="G40" s="193"/>
      <c r="H40" s="229">
        <v>1101.9054394880482</v>
      </c>
      <c r="I40" s="246">
        <v>232</v>
      </c>
      <c r="J40" s="246">
        <v>238</v>
      </c>
      <c r="K40" s="246">
        <v>259</v>
      </c>
      <c r="L40" s="246"/>
      <c r="M40" s="247">
        <v>1040</v>
      </c>
      <c r="N40" s="246">
        <v>-28.87445887445887</v>
      </c>
      <c r="O40" s="246">
        <v>-79.244381705251357</v>
      </c>
      <c r="P40" s="246">
        <v>12.304526632787542</v>
      </c>
      <c r="Q40" s="246"/>
      <c r="R40" s="247">
        <v>-61.905439488048302</v>
      </c>
      <c r="S40" s="242">
        <f t="shared" si="6"/>
        <v>-0.11068334937439843</v>
      </c>
      <c r="T40" s="196">
        <f t="shared" si="7"/>
        <v>-0.24978970873903936</v>
      </c>
      <c r="U40" s="196">
        <f t="shared" si="8"/>
        <v>4.9877391201548098E-2</v>
      </c>
      <c r="V40" s="196"/>
      <c r="W40" s="243">
        <f t="shared" si="9"/>
        <v>-5.618035565448333E-2</v>
      </c>
      <c r="X40" s="198">
        <f t="shared" si="10"/>
        <v>-157.71975343497098</v>
      </c>
      <c r="AB40" s="294" t="s">
        <v>89</v>
      </c>
      <c r="AC40" s="218">
        <f>VLOOKUP(AB40,$C$9:$W$41,17,FALSE)</f>
        <v>-2.1981765573422687E-3</v>
      </c>
      <c r="AD40" s="294" t="s">
        <v>84</v>
      </c>
      <c r="AE40" s="218">
        <f>VLOOKUP(AD40,$C$9:$W$41,18,FALSE)</f>
        <v>-0.27677218957580618</v>
      </c>
      <c r="AF40" s="294" t="s">
        <v>80</v>
      </c>
      <c r="AG40" s="218">
        <f>VLOOKUP(AF40,$C$9:$W$41,19,FALSE)</f>
        <v>-5.3012589517363623E-2</v>
      </c>
      <c r="AH40" s="170"/>
      <c r="AI40" s="170"/>
      <c r="AJ40" s="294" t="s">
        <v>84</v>
      </c>
      <c r="AK40" s="218">
        <f>VLOOKUP(AJ40,$C$9:$W$41,21,FALSE)</f>
        <v>-7.0970002991218278E-2</v>
      </c>
    </row>
    <row r="41" spans="3:37" ht="15.75" x14ac:dyDescent="0.25">
      <c r="C41" s="186" t="s">
        <v>161</v>
      </c>
      <c r="D41" s="230">
        <v>658.05874270656875</v>
      </c>
      <c r="E41" s="231">
        <v>1686.4409279126669</v>
      </c>
      <c r="F41" s="231">
        <v>616.7270939205722</v>
      </c>
      <c r="G41" s="231"/>
      <c r="H41" s="232">
        <v>4751.6960568417098</v>
      </c>
      <c r="I41" s="248">
        <v>677</v>
      </c>
      <c r="J41" s="248">
        <v>1414</v>
      </c>
      <c r="K41" s="248">
        <v>665</v>
      </c>
      <c r="L41" s="248"/>
      <c r="M41" s="249">
        <v>4534</v>
      </c>
      <c r="N41" s="248">
        <v>18.941257293431164</v>
      </c>
      <c r="O41" s="248">
        <v>-272.44092791266712</v>
      </c>
      <c r="P41" s="248">
        <v>48.272906079427756</v>
      </c>
      <c r="Q41" s="248"/>
      <c r="R41" s="249">
        <v>-217.69605684170898</v>
      </c>
      <c r="S41" s="242">
        <f t="shared" si="6"/>
        <v>2.8783535669667643E-2</v>
      </c>
      <c r="T41" s="196">
        <f t="shared" si="7"/>
        <v>-0.16154786296005713</v>
      </c>
      <c r="U41" s="196">
        <f t="shared" si="8"/>
        <v>7.8272718282172291E-2</v>
      </c>
      <c r="V41" s="196"/>
      <c r="W41" s="243">
        <f t="shared" si="9"/>
        <v>-4.5814390111981219E-2</v>
      </c>
      <c r="X41" s="198">
        <f t="shared" si="10"/>
        <v>-422.92282138151717</v>
      </c>
      <c r="AB41" s="294" t="s">
        <v>155</v>
      </c>
      <c r="AC41" s="218">
        <f>VLOOKUP(AB41,$C$9:$W$41,17,FALSE)</f>
        <v>1.3199461558347086E-3</v>
      </c>
      <c r="AD41" s="294" t="s">
        <v>93</v>
      </c>
      <c r="AE41" s="218">
        <f>VLOOKUP(AD41,$C$9:$W$41,18,FALSE)</f>
        <v>-0.27502466572114748</v>
      </c>
      <c r="AF41" s="294" t="s">
        <v>150</v>
      </c>
      <c r="AG41" s="218">
        <f>VLOOKUP(AF41,$C$9:$W$41,19,FALSE)</f>
        <v>-4.77160617675828E-2</v>
      </c>
      <c r="AH41" s="170"/>
      <c r="AI41" s="170"/>
      <c r="AJ41" s="294" t="s">
        <v>86</v>
      </c>
      <c r="AK41" s="218">
        <f>VLOOKUP(AJ41,$C$9:$W$41,21,FALSE)</f>
        <v>-7.0709708536169313E-2</v>
      </c>
    </row>
    <row r="42" spans="3:37" x14ac:dyDescent="0.25">
      <c r="AB42" s="294" t="s">
        <v>96</v>
      </c>
      <c r="AC42" s="218">
        <f>VLOOKUP(AB42,$C$9:$W$41,17,FALSE)</f>
        <v>7.4463163631159138E-3</v>
      </c>
      <c r="AD42" s="294" t="s">
        <v>96</v>
      </c>
      <c r="AE42" s="218">
        <f>VLOOKUP(AD42,$C$9:$W$41,18,FALSE)</f>
        <v>-0.26127579769226611</v>
      </c>
      <c r="AF42" s="294" t="s">
        <v>145</v>
      </c>
      <c r="AG42" s="218">
        <f>VLOOKUP(AF42,$C$9:$W$41,19,FALSE)</f>
        <v>-4.5912713685938834E-2</v>
      </c>
      <c r="AH42" s="170"/>
      <c r="AI42" s="170"/>
      <c r="AJ42" s="294" t="s">
        <v>93</v>
      </c>
      <c r="AK42" s="218">
        <f>VLOOKUP(AJ42,$C$9:$W$41,21,FALSE)</f>
        <v>-7.0124535211302352E-2</v>
      </c>
    </row>
    <row r="43" spans="3:37" x14ac:dyDescent="0.25">
      <c r="AB43" s="294" t="s">
        <v>147</v>
      </c>
      <c r="AC43" s="218">
        <f>VLOOKUP(AB43,$C$9:$W$41,17,FALSE)</f>
        <v>9.9104930457048126E-3</v>
      </c>
      <c r="AD43" s="294" t="s">
        <v>80</v>
      </c>
      <c r="AE43" s="218">
        <f>VLOOKUP(AD43,$C$9:$W$41,18,FALSE)</f>
        <v>-0.26037146452660814</v>
      </c>
      <c r="AF43" s="294" t="s">
        <v>86</v>
      </c>
      <c r="AG43" s="218">
        <f>VLOOKUP(AF43,$C$9:$W$41,19,FALSE)</f>
        <v>-4.1999281874605089E-2</v>
      </c>
      <c r="AH43" s="170"/>
      <c r="AI43" s="170"/>
      <c r="AJ43" s="294" t="s">
        <v>157</v>
      </c>
      <c r="AK43" s="218">
        <f>VLOOKUP(AJ43,$C$9:$W$41,21,FALSE)</f>
        <v>-6.507783293238624E-2</v>
      </c>
    </row>
    <row r="44" spans="3:37" x14ac:dyDescent="0.25">
      <c r="AB44" s="294" t="s">
        <v>13</v>
      </c>
      <c r="AC44" s="218">
        <f>VLOOKUP(AB44,$C$9:$W$41,17,FALSE)</f>
        <v>1.7009451732669805E-2</v>
      </c>
      <c r="AD44" s="294" t="s">
        <v>156</v>
      </c>
      <c r="AE44" s="218">
        <f>VLOOKUP(AD44,$C$9:$W$41,18,FALSE)</f>
        <v>-0.25922583714131719</v>
      </c>
      <c r="AF44" s="294" t="s">
        <v>83</v>
      </c>
      <c r="AG44" s="218">
        <f>VLOOKUP(AF44,$C$9:$W$41,19,FALSE)</f>
        <v>-3.889730222948011E-2</v>
      </c>
      <c r="AH44" s="170"/>
      <c r="AI44" s="170"/>
      <c r="AJ44" s="294" t="s">
        <v>160</v>
      </c>
      <c r="AK44" s="218">
        <f>VLOOKUP(AJ44,$C$9:$W$41,21,FALSE)</f>
        <v>-5.618035565448333E-2</v>
      </c>
    </row>
    <row r="45" spans="3:37" x14ac:dyDescent="0.25">
      <c r="AB45" s="294" t="s">
        <v>152</v>
      </c>
      <c r="AC45" s="218">
        <f>VLOOKUP(AB45,$C$9:$W$41,17,FALSE)</f>
        <v>2.6666049556238143E-2</v>
      </c>
      <c r="AD45" s="294" t="s">
        <v>148</v>
      </c>
      <c r="AE45" s="218">
        <f>VLOOKUP(AD45,$C$9:$W$41,18,FALSE)</f>
        <v>-0.25348483296385038</v>
      </c>
      <c r="AF45" s="294" t="s">
        <v>13</v>
      </c>
      <c r="AG45" s="218">
        <f>VLOOKUP(AF45,$C$9:$W$41,19,FALSE)</f>
        <v>-3.6919000081807395E-2</v>
      </c>
      <c r="AH45" s="170"/>
      <c r="AI45" s="170"/>
      <c r="AJ45" s="294" t="s">
        <v>145</v>
      </c>
      <c r="AK45" s="218">
        <f>VLOOKUP(AJ45,$C$9:$W$41,21,FALSE)</f>
        <v>-5.3820270596557619E-2</v>
      </c>
    </row>
    <row r="46" spans="3:37" x14ac:dyDescent="0.25">
      <c r="AB46" s="294" t="s">
        <v>80</v>
      </c>
      <c r="AC46" s="218">
        <f>VLOOKUP(AB46,$C$9:$W$41,17,FALSE)</f>
        <v>2.7453509351572342E-2</v>
      </c>
      <c r="AD46" s="294" t="s">
        <v>160</v>
      </c>
      <c r="AE46" s="218">
        <f>VLOOKUP(AD46,$C$9:$W$41,18,FALSE)</f>
        <v>-0.24978970873903936</v>
      </c>
      <c r="AF46" s="294" t="s">
        <v>155</v>
      </c>
      <c r="AG46" s="218">
        <f>VLOOKUP(AF46,$C$9:$W$41,19,FALSE)</f>
        <v>-3.6333787578306735E-2</v>
      </c>
      <c r="AH46" s="170"/>
      <c r="AI46" s="170"/>
      <c r="AJ46" s="294" t="s">
        <v>156</v>
      </c>
      <c r="AK46" s="218">
        <f>VLOOKUP(AJ46,$C$9:$W$41,21,FALSE)</f>
        <v>-4.9569983148943307E-2</v>
      </c>
    </row>
    <row r="47" spans="3:37" x14ac:dyDescent="0.25">
      <c r="AB47" s="294" t="s">
        <v>161</v>
      </c>
      <c r="AC47" s="218">
        <f>VLOOKUP(AB47,$C$9:$W$41,17,FALSE)</f>
        <v>2.8783535669667643E-2</v>
      </c>
      <c r="AD47" s="294" t="s">
        <v>87</v>
      </c>
      <c r="AE47" s="218">
        <f>VLOOKUP(AD47,$C$9:$W$41,18,FALSE)</f>
        <v>-0.24410987660515854</v>
      </c>
      <c r="AF47" s="294" t="s">
        <v>147</v>
      </c>
      <c r="AG47" s="218">
        <f>VLOOKUP(AF47,$C$9:$W$41,19,FALSE)</f>
        <v>-2.8000724203782173E-2</v>
      </c>
      <c r="AH47" s="170"/>
      <c r="AI47" s="170"/>
      <c r="AJ47" s="294" t="s">
        <v>161</v>
      </c>
      <c r="AK47" s="218">
        <f>VLOOKUP(AJ47,$C$9:$W$41,21,FALSE)</f>
        <v>-4.5814390111981219E-2</v>
      </c>
    </row>
    <row r="48" spans="3:37" x14ac:dyDescent="0.25">
      <c r="AB48" s="294" t="s">
        <v>148</v>
      </c>
      <c r="AC48" s="218">
        <f>VLOOKUP(AB48,$C$9:$W$41,17,FALSE)</f>
        <v>4.1921167989755245E-2</v>
      </c>
      <c r="AD48" s="294" t="s">
        <v>150</v>
      </c>
      <c r="AE48" s="218">
        <f>VLOOKUP(AD48,$C$9:$W$41,18,FALSE)</f>
        <v>-0.23076837707006836</v>
      </c>
      <c r="AF48" s="294" t="s">
        <v>89</v>
      </c>
      <c r="AG48" s="218">
        <f>VLOOKUP(AF48,$C$9:$W$41,19,FALSE)</f>
        <v>2.9889988413976123E-3</v>
      </c>
      <c r="AH48" s="170"/>
      <c r="AI48" s="170"/>
      <c r="AJ48" s="294" t="s">
        <v>88</v>
      </c>
      <c r="AK48" s="218">
        <f>VLOOKUP(AJ48,$C$9:$W$41,21,FALSE)</f>
        <v>-4.3245024136897618E-2</v>
      </c>
    </row>
    <row r="49" spans="28:37" x14ac:dyDescent="0.25">
      <c r="AB49" s="294" t="s">
        <v>86</v>
      </c>
      <c r="AC49" s="218">
        <f>VLOOKUP(AB49,$C$9:$W$41,17,FALSE)</f>
        <v>4.5742610536608358E-2</v>
      </c>
      <c r="AD49" s="294" t="s">
        <v>154</v>
      </c>
      <c r="AE49" s="218">
        <f>VLOOKUP(AD49,$C$9:$W$41,18,FALSE)</f>
        <v>-0.23067836257146049</v>
      </c>
      <c r="AF49" s="294" t="s">
        <v>96</v>
      </c>
      <c r="AG49" s="218">
        <f>VLOOKUP(AF49,$C$9:$W$41,19,FALSE)</f>
        <v>4.8265994242853681E-3</v>
      </c>
      <c r="AH49" s="170"/>
      <c r="AI49" s="170"/>
      <c r="AJ49" s="294" t="s">
        <v>155</v>
      </c>
      <c r="AK49" s="218">
        <f>VLOOKUP(AJ49,$C$9:$W$41,21,FALSE)</f>
        <v>-4.0330218715394391E-2</v>
      </c>
    </row>
    <row r="50" spans="28:37" x14ac:dyDescent="0.25">
      <c r="AB50" s="294" t="s">
        <v>159</v>
      </c>
      <c r="AC50" s="218">
        <f>VLOOKUP(AB50,$C$9:$W$41,17,FALSE)</f>
        <v>4.673580761469525E-2</v>
      </c>
      <c r="AD50" s="294" t="s">
        <v>155</v>
      </c>
      <c r="AE50" s="218">
        <f>VLOOKUP(AD50,$C$9:$W$41,18,FALSE)</f>
        <v>-0.22718541665503864</v>
      </c>
      <c r="AF50" s="294" t="s">
        <v>91</v>
      </c>
      <c r="AG50" s="218">
        <f>VLOOKUP(AF50,$C$9:$W$41,19,FALSE)</f>
        <v>8.8398643112485593E-3</v>
      </c>
      <c r="AH50" s="170"/>
      <c r="AI50" s="170"/>
      <c r="AJ50" s="294" t="s">
        <v>90</v>
      </c>
      <c r="AK50" s="218">
        <f>VLOOKUP(AJ50,$C$9:$W$41,21,FALSE)</f>
        <v>-2.8506397248096938E-2</v>
      </c>
    </row>
    <row r="51" spans="28:37" x14ac:dyDescent="0.25">
      <c r="AB51" s="294" t="s">
        <v>150</v>
      </c>
      <c r="AC51" s="218">
        <f>VLOOKUP(AB51,$C$9:$W$41,17,FALSE)</f>
        <v>4.7070543930195843E-2</v>
      </c>
      <c r="AD51" s="294" t="s">
        <v>153</v>
      </c>
      <c r="AE51" s="218">
        <f>VLOOKUP(AD51,$C$9:$W$41,18,FALSE)</f>
        <v>-0.20230270266827244</v>
      </c>
      <c r="AF51" s="294" t="s">
        <v>146</v>
      </c>
      <c r="AG51" s="218">
        <f>VLOOKUP(AF51,$C$9:$W$41,19,FALSE)</f>
        <v>2.2961407900019402E-2</v>
      </c>
      <c r="AH51" s="170"/>
      <c r="AI51" s="170"/>
      <c r="AJ51" s="294" t="s">
        <v>150</v>
      </c>
      <c r="AK51" s="218">
        <f>VLOOKUP(AJ51,$C$9:$W$41,21,FALSE)</f>
        <v>-2.5709133337200256E-2</v>
      </c>
    </row>
    <row r="52" spans="28:37" x14ac:dyDescent="0.25">
      <c r="AB52" s="294" t="s">
        <v>158</v>
      </c>
      <c r="AC52" s="218">
        <f>VLOOKUP(AB52,$C$9:$W$41,17,FALSE)</f>
        <v>5.0168351062788032E-2</v>
      </c>
      <c r="AD52" s="294" t="s">
        <v>90</v>
      </c>
      <c r="AE52" s="218">
        <f>VLOOKUP(AD52,$C$9:$W$41,18,FALSE)</f>
        <v>-0.20151047167196945</v>
      </c>
      <c r="AF52" s="294" t="s">
        <v>157</v>
      </c>
      <c r="AG52" s="218">
        <f>VLOOKUP(AF52,$C$9:$W$41,19,FALSE)</f>
        <v>2.4299756201824962E-2</v>
      </c>
      <c r="AH52" s="170"/>
      <c r="AI52" s="170"/>
      <c r="AJ52" s="294" t="s">
        <v>85</v>
      </c>
      <c r="AK52" s="218">
        <f>VLOOKUP(AJ52,$C$9:$W$41,21,FALSE)</f>
        <v>-1.8738588331924658E-2</v>
      </c>
    </row>
    <row r="53" spans="28:37" x14ac:dyDescent="0.25">
      <c r="AB53" s="294" t="s">
        <v>95</v>
      </c>
      <c r="AC53" s="218">
        <f>VLOOKUP(AB53,$C$9:$W$41,17,FALSE)</f>
        <v>5.176765398958337E-2</v>
      </c>
      <c r="AD53" s="294" t="s">
        <v>95</v>
      </c>
      <c r="AE53" s="218">
        <f>VLOOKUP(AD53,$C$9:$W$41,18,FALSE)</f>
        <v>-0.18976548921831174</v>
      </c>
      <c r="AF53" s="294" t="s">
        <v>95</v>
      </c>
      <c r="AG53" s="218">
        <f>VLOOKUP(AF53,$C$9:$W$41,19,FALSE)</f>
        <v>3.2358383877934063E-2</v>
      </c>
      <c r="AH53" s="170"/>
      <c r="AI53" s="170"/>
      <c r="AJ53" s="294" t="s">
        <v>149</v>
      </c>
      <c r="AK53" s="218">
        <f>VLOOKUP(AJ53,$C$9:$W$41,21,FALSE)</f>
        <v>-1.764516543904442E-2</v>
      </c>
    </row>
    <row r="54" spans="28:37" x14ac:dyDescent="0.25">
      <c r="AB54" s="294" t="s">
        <v>91</v>
      </c>
      <c r="AC54" s="218">
        <f>VLOOKUP(AB54,$C$9:$W$41,17,FALSE)</f>
        <v>6.3884732611046893E-2</v>
      </c>
      <c r="AD54" s="294" t="s">
        <v>149</v>
      </c>
      <c r="AE54" s="218">
        <f>VLOOKUP(AD54,$C$9:$W$41,18,FALSE)</f>
        <v>-0.1890897305760752</v>
      </c>
      <c r="AF54" s="294" t="s">
        <v>148</v>
      </c>
      <c r="AG54" s="218">
        <f>VLOOKUP(AF54,$C$9:$W$41,19,FALSE)</f>
        <v>3.6119330200926503E-2</v>
      </c>
      <c r="AH54" s="170"/>
      <c r="AI54" s="170"/>
      <c r="AJ54" s="294" t="s">
        <v>153</v>
      </c>
      <c r="AK54" s="218">
        <f>VLOOKUP(AJ54,$C$9:$W$41,21,FALSE)</f>
        <v>-1.6594609109047056E-2</v>
      </c>
    </row>
    <row r="55" spans="28:37" x14ac:dyDescent="0.25">
      <c r="AB55" s="294" t="s">
        <v>93</v>
      </c>
      <c r="AC55" s="218">
        <f>VLOOKUP(AB55,$C$9:$W$41,17,FALSE)</f>
        <v>7.1601607667038519E-2</v>
      </c>
      <c r="AD55" s="294" t="s">
        <v>91</v>
      </c>
      <c r="AE55" s="218">
        <f>VLOOKUP(AD55,$C$9:$W$41,18,FALSE)</f>
        <v>-0.18178863403983242</v>
      </c>
      <c r="AF55" s="294" t="s">
        <v>160</v>
      </c>
      <c r="AG55" s="218">
        <f>VLOOKUP(AF55,$C$9:$W$41,19,FALSE)</f>
        <v>4.9877391201548098E-2</v>
      </c>
      <c r="AH55" s="170"/>
      <c r="AI55" s="170"/>
      <c r="AJ55" s="294" t="s">
        <v>146</v>
      </c>
      <c r="AK55" s="218">
        <f>VLOOKUP(AJ55,$C$9:$W$41,21,FALSE)</f>
        <v>-9.6826660288919196E-3</v>
      </c>
    </row>
    <row r="56" spans="28:37" x14ac:dyDescent="0.25">
      <c r="AB56" s="294" t="s">
        <v>84</v>
      </c>
      <c r="AC56" s="218">
        <f>VLOOKUP(AB56,$C$9:$W$41,17,FALSE)</f>
        <v>7.9858187019556562E-2</v>
      </c>
      <c r="AD56" s="294" t="s">
        <v>88</v>
      </c>
      <c r="AE56" s="218">
        <f>VLOOKUP(AD56,$C$9:$W$41,18,FALSE)</f>
        <v>-0.17902041297740873</v>
      </c>
      <c r="AF56" s="294" t="s">
        <v>88</v>
      </c>
      <c r="AG56" s="218">
        <f>VLOOKUP(AF56,$C$9:$W$41,19,FALSE)</f>
        <v>5.2763265541899355E-2</v>
      </c>
      <c r="AH56" s="170"/>
      <c r="AI56" s="170"/>
      <c r="AJ56" s="294" t="s">
        <v>87</v>
      </c>
      <c r="AK56" s="218">
        <f>VLOOKUP(AJ56,$C$9:$W$41,21,FALSE)</f>
        <v>8.3628421206305547E-3</v>
      </c>
    </row>
    <row r="57" spans="28:37" ht="15" customHeight="1" x14ac:dyDescent="0.25">
      <c r="AB57" s="294" t="s">
        <v>154</v>
      </c>
      <c r="AC57" s="218">
        <f>VLOOKUP(AB57,$C$9:$W$41,17,FALSE)</f>
        <v>8.2393915234354534E-2</v>
      </c>
      <c r="AD57" s="294" t="s">
        <v>157</v>
      </c>
      <c r="AE57" s="218">
        <f>VLOOKUP(AD57,$C$9:$W$41,18,FALSE)</f>
        <v>-0.16815379610611064</v>
      </c>
      <c r="AF57" s="294" t="s">
        <v>161</v>
      </c>
      <c r="AG57" s="218">
        <f>VLOOKUP(AF57,$C$9:$W$41,19,FALSE)</f>
        <v>7.8272718282172291E-2</v>
      </c>
      <c r="AH57" s="170"/>
      <c r="AI57" s="170"/>
      <c r="AJ57" s="294" t="s">
        <v>13</v>
      </c>
      <c r="AK57" s="218">
        <f>VLOOKUP(AJ57,$C$9:$W$41,21,FALSE)</f>
        <v>2.36020351455455E-2</v>
      </c>
    </row>
    <row r="58" spans="28:37" x14ac:dyDescent="0.25">
      <c r="AB58" s="294" t="s">
        <v>90</v>
      </c>
      <c r="AC58" s="218">
        <f>VLOOKUP(AB58,$C$9:$W$41,17,FALSE)</f>
        <v>8.3260910839697028E-2</v>
      </c>
      <c r="AD58" s="294" t="s">
        <v>161</v>
      </c>
      <c r="AE58" s="218">
        <f>VLOOKUP(AD58,$C$9:$W$41,18,FALSE)</f>
        <v>-0.16154786296005713</v>
      </c>
      <c r="AF58" s="294" t="s">
        <v>153</v>
      </c>
      <c r="AG58" s="218">
        <f>VLOOKUP(AF58,$C$9:$W$41,19,FALSE)</f>
        <v>8.3758134956811878E-2</v>
      </c>
      <c r="AH58" s="170"/>
      <c r="AI58" s="170"/>
      <c r="AJ58" s="294" t="s">
        <v>83</v>
      </c>
      <c r="AK58" s="218">
        <f>VLOOKUP(AJ58,$C$9:$W$41,21,FALSE)</f>
        <v>3.2597147185248136E-2</v>
      </c>
    </row>
    <row r="59" spans="28:37" x14ac:dyDescent="0.25">
      <c r="AB59" s="294" t="s">
        <v>149</v>
      </c>
      <c r="AC59" s="218">
        <f>VLOOKUP(AB59,$C$9:$W$41,17,FALSE)</f>
        <v>8.3647329260823272E-2</v>
      </c>
      <c r="AD59" s="294" t="s">
        <v>158</v>
      </c>
      <c r="AE59" s="218">
        <f>VLOOKUP(AD59,$C$9:$W$41,18,FALSE)</f>
        <v>-0.14704054623666402</v>
      </c>
      <c r="AF59" s="294" t="s">
        <v>158</v>
      </c>
      <c r="AG59" s="218">
        <f>VLOOKUP(AF59,$C$9:$W$41,19,FALSE)</f>
        <v>8.5619573900765425E-2</v>
      </c>
      <c r="AH59" s="170"/>
      <c r="AI59" s="170"/>
      <c r="AJ59" s="294" t="s">
        <v>147</v>
      </c>
      <c r="AK59" s="218">
        <f>VLOOKUP(AJ59,$C$9:$W$41,21,FALSE)</f>
        <v>3.3225818197214152E-2</v>
      </c>
    </row>
    <row r="60" spans="28:37" x14ac:dyDescent="0.25">
      <c r="AB60" s="294" t="s">
        <v>156</v>
      </c>
      <c r="AC60" s="218">
        <f>VLOOKUP(AB60,$C$9:$W$41,17,FALSE)</f>
        <v>9.1129074229544499E-2</v>
      </c>
      <c r="AD60" s="294" t="s">
        <v>13</v>
      </c>
      <c r="AE60" s="218">
        <f>VLOOKUP(AD60,$C$9:$W$41,18,FALSE)</f>
        <v>-0.14463141696199747</v>
      </c>
      <c r="AF60" s="294" t="s">
        <v>87</v>
      </c>
      <c r="AG60" s="218">
        <f>VLOOKUP(AF60,$C$9:$W$41,19,FALSE)</f>
        <v>9.4968340226676426E-2</v>
      </c>
      <c r="AH60" s="170"/>
      <c r="AI60" s="170"/>
      <c r="AJ60" s="294" t="s">
        <v>95</v>
      </c>
      <c r="AK60" s="218">
        <f>VLOOKUP(AJ60,$C$9:$W$41,21,FALSE)</f>
        <v>5.8712180471681037E-2</v>
      </c>
    </row>
    <row r="61" spans="28:37" x14ac:dyDescent="0.25">
      <c r="AB61" s="295" t="s">
        <v>151</v>
      </c>
      <c r="AC61" s="220">
        <f>VLOOKUP(AB61,$C$9:$W$41,17,FALSE)</f>
        <v>0.10408503752446738</v>
      </c>
      <c r="AD61" s="295" t="s">
        <v>85</v>
      </c>
      <c r="AE61" s="220">
        <f>VLOOKUP(AD61,$C$9:$W$41,18,FALSE)</f>
        <v>-6.6002965351742979E-2</v>
      </c>
      <c r="AF61" s="295" t="s">
        <v>151</v>
      </c>
      <c r="AG61" s="220">
        <f>VLOOKUP(AF61,$C$9:$W$41,19,FALSE)</f>
        <v>0.17912236883661839</v>
      </c>
      <c r="AH61" s="170"/>
      <c r="AI61" s="170"/>
      <c r="AJ61" s="295" t="s">
        <v>158</v>
      </c>
      <c r="AK61" s="220">
        <f>VLOOKUP(AJ61,$C$9:$W$41,21,FALSE)</f>
        <v>0.10799162693311871</v>
      </c>
    </row>
    <row r="62" spans="28:37" x14ac:dyDescent="0.25">
      <c r="AB62" s="170"/>
      <c r="AC62" s="170"/>
      <c r="AD62" s="170"/>
      <c r="AE62" s="170"/>
      <c r="AF62" s="170"/>
      <c r="AG62" s="170"/>
      <c r="AH62" s="170"/>
      <c r="AI62" s="170"/>
      <c r="AJ62" s="170"/>
      <c r="AK62" s="170"/>
    </row>
    <row r="63" spans="28:37" ht="15.75" customHeight="1" x14ac:dyDescent="0.25"/>
  </sheetData>
  <sortState xmlns:xlrd2="http://schemas.microsoft.com/office/spreadsheetml/2017/richdata2" ref="AJ29:AK61">
    <sortCondition ref="AK29"/>
  </sortState>
  <mergeCells count="5">
    <mergeCell ref="AH28:AI28"/>
    <mergeCell ref="AJ28:AK28"/>
    <mergeCell ref="AB28:AC28"/>
    <mergeCell ref="AD28:AE28"/>
    <mergeCell ref="AF28:AG28"/>
  </mergeCells>
  <conditionalFormatting sqref="S9:W41">
    <cfRule type="cellIs" dxfId="30" priority="3" operator="lessThan">
      <formula>0</formula>
    </cfRule>
  </conditionalFormatting>
  <conditionalFormatting sqref="S9:S41">
    <cfRule type="cellIs" dxfId="28" priority="1" operator="greaterThan">
      <formula>0</formula>
    </cfRule>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B4B81-B20F-43A9-BC4B-247DE2BB9145}">
  <sheetPr>
    <tabColor theme="4" tint="0.79998168889431442"/>
  </sheetPr>
  <dimension ref="A1:BE646"/>
  <sheetViews>
    <sheetView showGridLines="0" zoomScale="66" zoomScaleNormal="66" workbookViewId="0">
      <selection activeCell="E3" sqref="E3"/>
    </sheetView>
  </sheetViews>
  <sheetFormatPr defaultRowHeight="15" x14ac:dyDescent="0.25"/>
  <cols>
    <col min="1" max="1" width="30.5703125" bestFit="1" customWidth="1"/>
    <col min="2" max="22" width="11.140625" customWidth="1"/>
    <col min="23" max="23" width="19.7109375" hidden="1" customWidth="1"/>
    <col min="24" max="24" width="22.140625" hidden="1" customWidth="1"/>
    <col min="25" max="27" width="10.5703125" hidden="1" customWidth="1"/>
    <col min="28" max="28" width="12" hidden="1" customWidth="1"/>
    <col min="29" max="29" width="15" hidden="1" customWidth="1"/>
    <col min="30" max="45" width="12" customWidth="1"/>
    <col min="46" max="51" width="11.5703125" hidden="1" customWidth="1"/>
    <col min="52" max="52" width="11.5703125" customWidth="1"/>
    <col min="53" max="57" width="12.85546875" bestFit="1" customWidth="1"/>
    <col min="58" max="58" width="5.5703125" bestFit="1" customWidth="1"/>
    <col min="59" max="91" width="4.42578125" bestFit="1" customWidth="1"/>
    <col min="92" max="92" width="5.5703125" bestFit="1" customWidth="1"/>
    <col min="93" max="100" width="4.42578125" bestFit="1" customWidth="1"/>
    <col min="101" max="101" width="5.5703125" bestFit="1" customWidth="1"/>
    <col min="102" max="105" width="4.42578125" bestFit="1" customWidth="1"/>
    <col min="106" max="106" width="5.5703125" bestFit="1" customWidth="1"/>
    <col min="107" max="109" width="4.42578125" bestFit="1" customWidth="1"/>
    <col min="110" max="110" width="5.5703125" bestFit="1" customWidth="1"/>
    <col min="111" max="113" width="4.42578125" bestFit="1" customWidth="1"/>
    <col min="114" max="114" width="5.5703125" bestFit="1" customWidth="1"/>
    <col min="115" max="116" width="4.42578125" bestFit="1" customWidth="1"/>
    <col min="117" max="117" width="5.5703125" bestFit="1" customWidth="1"/>
    <col min="118" max="119" width="4.42578125" bestFit="1" customWidth="1"/>
    <col min="120" max="120" width="5.5703125" bestFit="1" customWidth="1"/>
    <col min="121" max="122" width="4.42578125" bestFit="1" customWidth="1"/>
    <col min="123" max="123" width="5.5703125" bestFit="1" customWidth="1"/>
    <col min="124" max="124" width="4.42578125" bestFit="1" customWidth="1"/>
    <col min="125" max="125" width="5.5703125" bestFit="1" customWidth="1"/>
    <col min="126" max="128" width="4.42578125" bestFit="1" customWidth="1"/>
    <col min="129" max="130" width="5.5703125" bestFit="1" customWidth="1"/>
    <col min="131" max="131" width="4.42578125" bestFit="1" customWidth="1"/>
    <col min="132" max="132" width="5.5703125" bestFit="1" customWidth="1"/>
    <col min="133" max="133" width="4.42578125" bestFit="1" customWidth="1"/>
    <col min="134" max="134" width="5.5703125" bestFit="1" customWidth="1"/>
    <col min="135" max="135" width="4.42578125" bestFit="1" customWidth="1"/>
    <col min="136" max="136" width="5.5703125" bestFit="1" customWidth="1"/>
    <col min="137" max="138" width="4.42578125" bestFit="1" customWidth="1"/>
    <col min="139" max="141" width="5.5703125" bestFit="1" customWidth="1"/>
    <col min="142" max="144" width="4.42578125" bestFit="1" customWidth="1"/>
    <col min="145" max="146" width="5.5703125" bestFit="1" customWidth="1"/>
    <col min="147" max="147" width="4.42578125" bestFit="1" customWidth="1"/>
    <col min="148" max="148" width="5.5703125" bestFit="1" customWidth="1"/>
    <col min="149" max="149" width="4.42578125" bestFit="1" customWidth="1"/>
    <col min="150" max="150" width="5.5703125" bestFit="1" customWidth="1"/>
    <col min="151" max="152" width="4.42578125" bestFit="1" customWidth="1"/>
    <col min="153" max="153" width="5.5703125" bestFit="1" customWidth="1"/>
    <col min="154" max="154" width="4.42578125" bestFit="1" customWidth="1"/>
    <col min="155" max="159" width="5.5703125" bestFit="1" customWidth="1"/>
    <col min="160" max="160" width="4.42578125" bestFit="1" customWidth="1"/>
    <col min="161" max="163" width="5.5703125" bestFit="1" customWidth="1"/>
    <col min="164" max="167" width="4.42578125" bestFit="1" customWidth="1"/>
    <col min="168" max="169" width="5.5703125" bestFit="1" customWidth="1"/>
    <col min="170" max="170" width="4.42578125" bestFit="1" customWidth="1"/>
    <col min="171" max="171" width="5.5703125" bestFit="1" customWidth="1"/>
    <col min="172" max="175" width="4.42578125" bestFit="1" customWidth="1"/>
    <col min="176" max="176" width="5.5703125" bestFit="1" customWidth="1"/>
    <col min="177" max="180" width="4.42578125" bestFit="1" customWidth="1"/>
    <col min="181" max="182" width="5.5703125" bestFit="1" customWidth="1"/>
    <col min="183" max="187" width="4.42578125" bestFit="1" customWidth="1"/>
    <col min="188" max="188" width="5.5703125" bestFit="1" customWidth="1"/>
    <col min="189" max="194" width="4.42578125" bestFit="1" customWidth="1"/>
    <col min="195" max="195" width="5.5703125" bestFit="1" customWidth="1"/>
    <col min="196" max="196" width="4.42578125" bestFit="1" customWidth="1"/>
    <col min="197" max="198" width="5.5703125" bestFit="1" customWidth="1"/>
    <col min="199" max="200" width="4.42578125" bestFit="1" customWidth="1"/>
    <col min="201" max="202" width="5.5703125" bestFit="1" customWidth="1"/>
    <col min="203" max="203" width="4.42578125" bestFit="1" customWidth="1"/>
    <col min="204" max="204" width="5.5703125" bestFit="1" customWidth="1"/>
    <col min="205" max="205" width="4.42578125" bestFit="1" customWidth="1"/>
    <col min="206" max="209" width="5.5703125" bestFit="1" customWidth="1"/>
    <col min="210" max="210" width="4.42578125" bestFit="1" customWidth="1"/>
    <col min="211" max="211" width="5.5703125" bestFit="1" customWidth="1"/>
    <col min="212" max="213" width="4.42578125" bestFit="1" customWidth="1"/>
    <col min="214" max="215" width="5.5703125" bestFit="1" customWidth="1"/>
    <col min="216" max="216" width="4.42578125" bestFit="1" customWidth="1"/>
    <col min="217" max="222" width="5.5703125" bestFit="1" customWidth="1"/>
    <col min="223" max="228" width="4.42578125" bestFit="1" customWidth="1"/>
    <col min="229" max="231" width="5.5703125" bestFit="1" customWidth="1"/>
    <col min="232" max="232" width="4.42578125" bestFit="1" customWidth="1"/>
    <col min="233" max="235" width="5.5703125" bestFit="1" customWidth="1"/>
    <col min="236" max="236" width="4.42578125" bestFit="1" customWidth="1"/>
    <col min="237" max="240" width="5.5703125" bestFit="1" customWidth="1"/>
    <col min="241" max="241" width="4.42578125" bestFit="1" customWidth="1"/>
    <col min="242" max="243" width="5.5703125" bestFit="1" customWidth="1"/>
    <col min="244" max="244" width="4.42578125" bestFit="1" customWidth="1"/>
    <col min="245" max="245" width="5.5703125" bestFit="1" customWidth="1"/>
    <col min="246" max="247" width="4.42578125" bestFit="1" customWidth="1"/>
    <col min="248" max="251" width="5.5703125" bestFit="1" customWidth="1"/>
    <col min="252" max="253" width="4.42578125" bestFit="1" customWidth="1"/>
    <col min="254" max="255" width="5.5703125" bestFit="1" customWidth="1"/>
    <col min="256" max="256" width="4.42578125" bestFit="1" customWidth="1"/>
    <col min="257" max="257" width="5.5703125" bestFit="1" customWidth="1"/>
    <col min="258" max="258" width="4.42578125" bestFit="1" customWidth="1"/>
    <col min="259" max="260" width="5.5703125" bestFit="1" customWidth="1"/>
    <col min="261" max="262" width="4.42578125" bestFit="1" customWidth="1"/>
    <col min="263" max="271" width="5.5703125" bestFit="1" customWidth="1"/>
    <col min="272" max="272" width="4.42578125" bestFit="1" customWidth="1"/>
    <col min="273" max="273" width="5.5703125" bestFit="1" customWidth="1"/>
    <col min="274" max="277" width="4.42578125" bestFit="1" customWidth="1"/>
    <col min="278" max="278" width="5.5703125" bestFit="1" customWidth="1"/>
    <col min="279" max="280" width="4.42578125" bestFit="1" customWidth="1"/>
    <col min="281" max="281" width="5.5703125" bestFit="1" customWidth="1"/>
    <col min="282" max="285" width="4.42578125" bestFit="1" customWidth="1"/>
    <col min="286" max="286" width="5.5703125" bestFit="1" customWidth="1"/>
    <col min="287" max="287" width="4.42578125" bestFit="1" customWidth="1"/>
    <col min="288" max="290" width="5.5703125" bestFit="1" customWidth="1"/>
    <col min="291" max="291" width="4.42578125" bestFit="1" customWidth="1"/>
    <col min="292" max="292" width="5.5703125" bestFit="1" customWidth="1"/>
    <col min="293" max="297" width="4.42578125" bestFit="1" customWidth="1"/>
    <col min="298" max="298" width="5.5703125" bestFit="1" customWidth="1"/>
    <col min="299" max="299" width="4.42578125" bestFit="1" customWidth="1"/>
    <col min="300" max="302" width="5.5703125" bestFit="1" customWidth="1"/>
    <col min="303" max="308" width="4.42578125" bestFit="1" customWidth="1"/>
    <col min="309" max="309" width="5.5703125" bestFit="1" customWidth="1"/>
    <col min="310" max="310" width="4.42578125" bestFit="1" customWidth="1"/>
    <col min="311" max="311" width="5.5703125" bestFit="1" customWidth="1"/>
    <col min="312" max="315" width="4.42578125" bestFit="1" customWidth="1"/>
    <col min="316" max="316" width="5.5703125" bestFit="1" customWidth="1"/>
    <col min="317" max="318" width="4.42578125" bestFit="1" customWidth="1"/>
    <col min="319" max="319" width="5.5703125" bestFit="1" customWidth="1"/>
    <col min="320" max="320" width="4.42578125" bestFit="1" customWidth="1"/>
    <col min="321" max="322" width="5.5703125" bestFit="1" customWidth="1"/>
    <col min="323" max="324" width="4.42578125" bestFit="1" customWidth="1"/>
    <col min="325" max="325" width="5.5703125" bestFit="1" customWidth="1"/>
    <col min="326" max="330" width="4.42578125" bestFit="1" customWidth="1"/>
    <col min="331" max="331" width="5.5703125" bestFit="1" customWidth="1"/>
    <col min="332" max="333" width="4.42578125" bestFit="1" customWidth="1"/>
    <col min="334" max="334" width="5.5703125" bestFit="1" customWidth="1"/>
    <col min="335" max="335" width="4.42578125" bestFit="1" customWidth="1"/>
    <col min="336" max="336" width="5.5703125" bestFit="1" customWidth="1"/>
    <col min="337" max="337" width="4.42578125" bestFit="1" customWidth="1"/>
    <col min="338" max="340" width="5.5703125" bestFit="1" customWidth="1"/>
    <col min="341" max="341" width="4.42578125" bestFit="1" customWidth="1"/>
    <col min="342" max="343" width="5.5703125" bestFit="1" customWidth="1"/>
    <col min="344" max="344" width="4.42578125" bestFit="1" customWidth="1"/>
    <col min="345" max="345" width="5.5703125" bestFit="1" customWidth="1"/>
    <col min="346" max="346" width="4.42578125" bestFit="1" customWidth="1"/>
    <col min="347" max="349" width="5.5703125" bestFit="1" customWidth="1"/>
    <col min="350" max="352" width="4.42578125" bestFit="1" customWidth="1"/>
    <col min="353" max="353" width="5.5703125" bestFit="1" customWidth="1"/>
    <col min="354" max="354" width="4.42578125" bestFit="1" customWidth="1"/>
    <col min="355" max="357" width="5.5703125" bestFit="1" customWidth="1"/>
    <col min="358" max="359" width="4.42578125" bestFit="1" customWidth="1"/>
    <col min="360" max="362" width="5.5703125" bestFit="1" customWidth="1"/>
    <col min="363" max="367" width="4.42578125" bestFit="1" customWidth="1"/>
    <col min="368" max="368" width="5.5703125" bestFit="1" customWidth="1"/>
    <col min="369" max="369" width="4.42578125" bestFit="1" customWidth="1"/>
    <col min="370" max="374" width="5.5703125" bestFit="1" customWidth="1"/>
    <col min="375" max="379" width="4.42578125" bestFit="1" customWidth="1"/>
    <col min="380" max="380" width="5.5703125" bestFit="1" customWidth="1"/>
    <col min="381" max="382" width="4.42578125" bestFit="1" customWidth="1"/>
    <col min="383" max="386" width="5.5703125" bestFit="1" customWidth="1"/>
    <col min="387" max="387" width="4.42578125" bestFit="1" customWidth="1"/>
    <col min="388" max="389" width="5.5703125" bestFit="1" customWidth="1"/>
    <col min="390" max="391" width="4.42578125" bestFit="1" customWidth="1"/>
    <col min="392" max="393" width="5.5703125" bestFit="1" customWidth="1"/>
    <col min="394" max="394" width="4.42578125" bestFit="1" customWidth="1"/>
    <col min="395" max="395" width="5.5703125" bestFit="1" customWidth="1"/>
    <col min="396" max="396" width="4.42578125" bestFit="1" customWidth="1"/>
    <col min="397" max="397" width="5.5703125" bestFit="1" customWidth="1"/>
    <col min="398" max="399" width="4.42578125" bestFit="1" customWidth="1"/>
    <col min="400" max="402" width="5.5703125" bestFit="1" customWidth="1"/>
    <col min="403" max="403" width="4.42578125" bestFit="1" customWidth="1"/>
    <col min="404" max="404" width="5.5703125" bestFit="1" customWidth="1"/>
    <col min="405" max="406" width="4.42578125" bestFit="1" customWidth="1"/>
    <col min="407" max="408" width="5.5703125" bestFit="1" customWidth="1"/>
    <col min="409" max="411" width="4.42578125" bestFit="1" customWidth="1"/>
    <col min="412" max="413" width="5.5703125" bestFit="1" customWidth="1"/>
    <col min="414" max="414" width="4.42578125" bestFit="1" customWidth="1"/>
    <col min="415" max="415" width="5.5703125" bestFit="1" customWidth="1"/>
    <col min="416" max="417" width="4.42578125" bestFit="1" customWidth="1"/>
    <col min="418" max="418" width="5.5703125" bestFit="1" customWidth="1"/>
    <col min="419" max="419" width="4.42578125" bestFit="1" customWidth="1"/>
    <col min="420" max="420" width="5.5703125" bestFit="1" customWidth="1"/>
    <col min="421" max="421" width="4.42578125" bestFit="1" customWidth="1"/>
    <col min="422" max="423" width="5.5703125" bestFit="1" customWidth="1"/>
    <col min="424" max="427" width="4.42578125" bestFit="1" customWidth="1"/>
    <col min="428" max="428" width="5.5703125" bestFit="1" customWidth="1"/>
    <col min="429" max="429" width="4.42578125" bestFit="1" customWidth="1"/>
    <col min="430" max="430" width="5.5703125" bestFit="1" customWidth="1"/>
    <col min="431" max="433" width="4.42578125" bestFit="1" customWidth="1"/>
    <col min="434" max="438" width="5.5703125" bestFit="1" customWidth="1"/>
    <col min="439" max="442" width="4.42578125" bestFit="1" customWidth="1"/>
    <col min="443" max="445" width="5.5703125" bestFit="1" customWidth="1"/>
    <col min="446" max="446" width="4.42578125" bestFit="1" customWidth="1"/>
    <col min="447" max="449" width="5.5703125" bestFit="1" customWidth="1"/>
    <col min="450" max="450" width="4.42578125" bestFit="1" customWidth="1"/>
    <col min="451" max="459" width="5.5703125" bestFit="1" customWidth="1"/>
    <col min="460" max="461" width="4.42578125" bestFit="1" customWidth="1"/>
    <col min="462" max="466" width="5.5703125" bestFit="1" customWidth="1"/>
    <col min="467" max="469" width="4.42578125" bestFit="1" customWidth="1"/>
    <col min="470" max="475" width="5.5703125" bestFit="1" customWidth="1"/>
    <col min="476" max="476" width="4.42578125" bestFit="1" customWidth="1"/>
    <col min="477" max="480" width="5.5703125" bestFit="1" customWidth="1"/>
    <col min="481" max="481" width="4.42578125" bestFit="1" customWidth="1"/>
    <col min="482" max="482" width="5.5703125" bestFit="1" customWidth="1"/>
    <col min="483" max="483" width="4.42578125" bestFit="1" customWidth="1"/>
    <col min="484" max="484" width="5.5703125" bestFit="1" customWidth="1"/>
    <col min="485" max="485" width="4.42578125" bestFit="1" customWidth="1"/>
    <col min="486" max="486" width="5.5703125" bestFit="1" customWidth="1"/>
    <col min="487" max="488" width="4.42578125" bestFit="1" customWidth="1"/>
    <col min="489" max="490" width="5.5703125" bestFit="1" customWidth="1"/>
    <col min="491" max="491" width="4.42578125" bestFit="1" customWidth="1"/>
    <col min="492" max="497" width="5.5703125" bestFit="1" customWidth="1"/>
    <col min="498" max="498" width="4.42578125" bestFit="1" customWidth="1"/>
    <col min="499" max="503" width="5.5703125" bestFit="1" customWidth="1"/>
    <col min="504" max="505" width="4.42578125" bestFit="1" customWidth="1"/>
    <col min="506" max="509" width="5.5703125" bestFit="1" customWidth="1"/>
    <col min="510" max="510" width="4.42578125" bestFit="1" customWidth="1"/>
    <col min="511" max="511" width="5.5703125" bestFit="1" customWidth="1"/>
    <col min="512" max="514" width="4.42578125" bestFit="1" customWidth="1"/>
    <col min="515" max="517" width="5.5703125" bestFit="1" customWidth="1"/>
    <col min="518" max="519" width="4.42578125" bestFit="1" customWidth="1"/>
    <col min="520" max="520" width="5.5703125" bestFit="1" customWidth="1"/>
    <col min="521" max="521" width="4.42578125" bestFit="1" customWidth="1"/>
    <col min="522" max="523" width="5.5703125" bestFit="1" customWidth="1"/>
    <col min="524" max="524" width="4.42578125" bestFit="1" customWidth="1"/>
    <col min="525" max="528" width="5.5703125" bestFit="1" customWidth="1"/>
    <col min="529" max="529" width="4.42578125" bestFit="1" customWidth="1"/>
    <col min="530" max="533" width="5.5703125" bestFit="1" customWidth="1"/>
    <col min="534" max="534" width="4.42578125" bestFit="1" customWidth="1"/>
    <col min="535" max="537" width="5.5703125" bestFit="1" customWidth="1"/>
    <col min="538" max="538" width="4.42578125" bestFit="1" customWidth="1"/>
    <col min="539" max="541" width="5.5703125" bestFit="1" customWidth="1"/>
    <col min="542" max="543" width="4.42578125" bestFit="1" customWidth="1"/>
    <col min="544" max="544" width="5.5703125" bestFit="1" customWidth="1"/>
    <col min="545" max="545" width="4.42578125" bestFit="1" customWidth="1"/>
    <col min="546" max="551" width="5.5703125" bestFit="1" customWidth="1"/>
    <col min="552" max="552" width="4.42578125" bestFit="1" customWidth="1"/>
    <col min="553" max="555" width="5.5703125" bestFit="1" customWidth="1"/>
    <col min="556" max="556" width="4.42578125" bestFit="1" customWidth="1"/>
    <col min="557" max="564" width="5.5703125" bestFit="1" customWidth="1"/>
    <col min="565" max="566" width="4.42578125" bestFit="1" customWidth="1"/>
    <col min="567" max="567" width="5.5703125" bestFit="1" customWidth="1"/>
    <col min="568" max="568" width="4.42578125" bestFit="1" customWidth="1"/>
    <col min="569" max="571" width="5.5703125" bestFit="1" customWidth="1"/>
    <col min="572" max="575" width="4.42578125" bestFit="1" customWidth="1"/>
    <col min="576" max="576" width="5.5703125" bestFit="1" customWidth="1"/>
    <col min="577" max="579" width="4.42578125" bestFit="1" customWidth="1"/>
    <col min="580" max="580" width="5.5703125" bestFit="1" customWidth="1"/>
    <col min="581" max="582" width="4.42578125" bestFit="1" customWidth="1"/>
    <col min="583" max="583" width="5.5703125" bestFit="1" customWidth="1"/>
    <col min="584" max="584" width="4.42578125" bestFit="1" customWidth="1"/>
    <col min="585" max="585" width="5.5703125" bestFit="1" customWidth="1"/>
    <col min="586" max="586" width="4.42578125" bestFit="1" customWidth="1"/>
    <col min="587" max="587" width="5.5703125" bestFit="1" customWidth="1"/>
    <col min="588" max="591" width="4.42578125" bestFit="1" customWidth="1"/>
    <col min="592" max="592" width="5.5703125" bestFit="1" customWidth="1"/>
    <col min="593" max="597" width="4.42578125" bestFit="1" customWidth="1"/>
    <col min="598" max="598" width="5.5703125" bestFit="1" customWidth="1"/>
    <col min="599" max="600" width="4.42578125" bestFit="1" customWidth="1"/>
    <col min="601" max="603" width="5.5703125" bestFit="1" customWidth="1"/>
    <col min="604" max="604" width="4.42578125" bestFit="1" customWidth="1"/>
    <col min="605" max="606" width="5.5703125" bestFit="1" customWidth="1"/>
    <col min="607" max="608" width="4.42578125" bestFit="1" customWidth="1"/>
    <col min="609" max="610" width="5.5703125" bestFit="1" customWidth="1"/>
    <col min="611" max="611" width="4.42578125" bestFit="1" customWidth="1"/>
    <col min="612" max="612" width="5.5703125" bestFit="1" customWidth="1"/>
    <col min="613" max="615" width="4.42578125" bestFit="1" customWidth="1"/>
    <col min="616" max="617" width="5.5703125" bestFit="1" customWidth="1"/>
    <col min="618" max="618" width="4.42578125" bestFit="1" customWidth="1"/>
    <col min="619" max="620" width="5.5703125" bestFit="1" customWidth="1"/>
    <col min="621" max="621" width="4.42578125" bestFit="1" customWidth="1"/>
    <col min="622" max="622" width="5.5703125" bestFit="1" customWidth="1"/>
    <col min="623" max="626" width="4.42578125" bestFit="1" customWidth="1"/>
    <col min="627" max="627" width="5.5703125" bestFit="1" customWidth="1"/>
    <col min="628" max="632" width="4.42578125" bestFit="1" customWidth="1"/>
    <col min="633" max="636" width="5.5703125" bestFit="1" customWidth="1"/>
    <col min="637" max="642" width="4.42578125" bestFit="1" customWidth="1"/>
    <col min="643" max="643" width="5.5703125" bestFit="1" customWidth="1"/>
    <col min="644" max="645" width="4.42578125" bestFit="1" customWidth="1"/>
    <col min="646" max="647" width="5.5703125" bestFit="1" customWidth="1"/>
    <col min="648" max="653" width="4.42578125" bestFit="1" customWidth="1"/>
    <col min="654" max="654" width="5.5703125" bestFit="1" customWidth="1"/>
    <col min="655" max="660" width="4.42578125" bestFit="1" customWidth="1"/>
    <col min="661" max="661" width="5.5703125" bestFit="1" customWidth="1"/>
    <col min="662" max="663" width="4.42578125" bestFit="1" customWidth="1"/>
    <col min="664" max="664" width="5.5703125" bestFit="1" customWidth="1"/>
    <col min="665" max="665" width="4.42578125" bestFit="1" customWidth="1"/>
    <col min="666" max="669" width="5.5703125" bestFit="1" customWidth="1"/>
    <col min="670" max="672" width="4.42578125" bestFit="1" customWidth="1"/>
    <col min="673" max="673" width="5.5703125" bestFit="1" customWidth="1"/>
    <col min="674" max="676" width="4.42578125" bestFit="1" customWidth="1"/>
    <col min="677" max="677" width="5.5703125" bestFit="1" customWidth="1"/>
    <col min="678" max="678" width="4.42578125" bestFit="1" customWidth="1"/>
    <col min="679" max="679" width="5.5703125" bestFit="1" customWidth="1"/>
    <col min="680" max="683" width="4.42578125" bestFit="1" customWidth="1"/>
    <col min="684" max="684" width="5.5703125" bestFit="1" customWidth="1"/>
    <col min="685" max="689" width="4.42578125" bestFit="1" customWidth="1"/>
    <col min="690" max="690" width="5.5703125" bestFit="1" customWidth="1"/>
    <col min="691" max="694" width="4.42578125" bestFit="1" customWidth="1"/>
    <col min="695" max="695" width="5.5703125" bestFit="1" customWidth="1"/>
    <col min="696" max="697" width="4.42578125" bestFit="1" customWidth="1"/>
    <col min="698" max="698" width="5.5703125" bestFit="1" customWidth="1"/>
    <col min="699" max="703" width="4.42578125" bestFit="1" customWidth="1"/>
    <col min="704" max="704" width="5.5703125" bestFit="1" customWidth="1"/>
    <col min="705" max="705" width="4.42578125" bestFit="1" customWidth="1"/>
    <col min="706" max="706" width="5.5703125" bestFit="1" customWidth="1"/>
    <col min="707" max="715" width="4.42578125" bestFit="1" customWidth="1"/>
    <col min="716" max="717" width="5.5703125" bestFit="1" customWidth="1"/>
    <col min="718" max="725" width="4.42578125" bestFit="1" customWidth="1"/>
    <col min="726" max="728" width="5.5703125" bestFit="1" customWidth="1"/>
    <col min="729" max="731" width="4.42578125" bestFit="1" customWidth="1"/>
    <col min="732" max="732" width="5.5703125" bestFit="1" customWidth="1"/>
    <col min="733" max="736" width="4.42578125" bestFit="1" customWidth="1"/>
    <col min="737" max="737" width="5.5703125" bestFit="1" customWidth="1"/>
    <col min="738" max="738" width="4.42578125" bestFit="1" customWidth="1"/>
    <col min="739" max="739" width="5.5703125" bestFit="1" customWidth="1"/>
    <col min="740" max="745" width="4.42578125" bestFit="1" customWidth="1"/>
    <col min="746" max="746" width="5.5703125" bestFit="1" customWidth="1"/>
    <col min="747" max="747" width="4.42578125" bestFit="1" customWidth="1"/>
    <col min="748" max="748" width="5.5703125" bestFit="1" customWidth="1"/>
    <col min="749" max="749" width="4.42578125" bestFit="1" customWidth="1"/>
    <col min="750" max="750" width="5.5703125" bestFit="1" customWidth="1"/>
    <col min="751" max="751" width="4.42578125" bestFit="1" customWidth="1"/>
    <col min="752" max="752" width="5.5703125" bestFit="1" customWidth="1"/>
    <col min="753" max="756" width="4.42578125" bestFit="1" customWidth="1"/>
    <col min="757" max="1168" width="5.5703125" bestFit="1" customWidth="1"/>
    <col min="1169" max="1176" width="6.7109375" bestFit="1" customWidth="1"/>
    <col min="1177" max="1177" width="11.28515625" bestFit="1" customWidth="1"/>
  </cols>
  <sheetData>
    <row r="1" spans="1:57" ht="39.75" customHeight="1" x14ac:dyDescent="0.25">
      <c r="A1" s="221" t="s">
        <v>142</v>
      </c>
    </row>
    <row r="2" spans="1:57" x14ac:dyDescent="0.25">
      <c r="A2" s="2" t="s">
        <v>77</v>
      </c>
      <c r="B2" t="s">
        <v>82</v>
      </c>
    </row>
    <row r="3" spans="1:57" x14ac:dyDescent="0.25">
      <c r="W3" s="2" t="s">
        <v>77</v>
      </c>
      <c r="X3" t="s">
        <v>82</v>
      </c>
      <c r="AT3" s="2" t="s">
        <v>77</v>
      </c>
      <c r="AU3" t="s">
        <v>82</v>
      </c>
    </row>
    <row r="4" spans="1:57" x14ac:dyDescent="0.25">
      <c r="B4" s="2" t="s">
        <v>112</v>
      </c>
      <c r="W4" s="2" t="s">
        <v>76</v>
      </c>
      <c r="X4" t="s">
        <v>80</v>
      </c>
      <c r="AP4" s="5" t="s">
        <v>132</v>
      </c>
      <c r="AT4" s="2" t="s">
        <v>76</v>
      </c>
      <c r="AU4" t="s">
        <v>80</v>
      </c>
    </row>
    <row r="5" spans="1:57" x14ac:dyDescent="0.25">
      <c r="B5" s="200" t="s">
        <v>128</v>
      </c>
      <c r="C5" s="201"/>
      <c r="D5" s="201"/>
      <c r="E5" s="201"/>
      <c r="F5" s="202"/>
      <c r="G5" s="201" t="s">
        <v>129</v>
      </c>
      <c r="H5" s="201"/>
      <c r="I5" s="201"/>
      <c r="J5" s="201"/>
      <c r="K5" s="202"/>
      <c r="L5" s="201" t="s">
        <v>130</v>
      </c>
      <c r="M5" s="201"/>
      <c r="N5" s="201"/>
      <c r="O5" s="201"/>
      <c r="P5" s="202"/>
      <c r="Q5" s="189" t="s">
        <v>131</v>
      </c>
      <c r="R5" s="189"/>
      <c r="S5" s="189"/>
      <c r="T5" s="189"/>
      <c r="U5" s="190"/>
    </row>
    <row r="6" spans="1:57" s="4" customFormat="1" x14ac:dyDescent="0.25">
      <c r="A6" s="2" t="s">
        <v>113</v>
      </c>
      <c r="B6" t="s">
        <v>9</v>
      </c>
      <c r="C6" t="s">
        <v>10</v>
      </c>
      <c r="D6" t="s">
        <v>11</v>
      </c>
      <c r="E6" t="s">
        <v>12</v>
      </c>
      <c r="F6" t="s">
        <v>13</v>
      </c>
      <c r="G6" t="s">
        <v>9</v>
      </c>
      <c r="H6" t="s">
        <v>10</v>
      </c>
      <c r="I6" t="s">
        <v>11</v>
      </c>
      <c r="J6" t="s">
        <v>12</v>
      </c>
      <c r="K6" t="s">
        <v>13</v>
      </c>
      <c r="L6" t="s">
        <v>9</v>
      </c>
      <c r="M6" t="s">
        <v>10</v>
      </c>
      <c r="N6" t="s">
        <v>11</v>
      </c>
      <c r="O6" t="s">
        <v>12</v>
      </c>
      <c r="P6" t="s">
        <v>13</v>
      </c>
      <c r="Q6" t="s">
        <v>9</v>
      </c>
      <c r="R6" t="s">
        <v>10</v>
      </c>
      <c r="S6" t="s">
        <v>11</v>
      </c>
      <c r="T6" t="s">
        <v>12</v>
      </c>
      <c r="U6" t="s">
        <v>13</v>
      </c>
      <c r="W6" s="2" t="s">
        <v>97</v>
      </c>
      <c r="X6"/>
      <c r="Y6"/>
      <c r="Z6"/>
      <c r="AA6"/>
      <c r="AB6"/>
      <c r="AC6"/>
      <c r="AD6"/>
      <c r="AE6"/>
      <c r="AF6"/>
      <c r="AG6"/>
      <c r="AH6"/>
      <c r="AT6" s="2" t="s">
        <v>127</v>
      </c>
      <c r="AU6" s="2" t="s">
        <v>112</v>
      </c>
      <c r="AV6"/>
      <c r="AW6"/>
      <c r="AX6"/>
      <c r="AY6"/>
      <c r="AZ6"/>
      <c r="BA6"/>
      <c r="BB6"/>
      <c r="BC6"/>
      <c r="BD6"/>
      <c r="BE6"/>
    </row>
    <row r="7" spans="1:57" x14ac:dyDescent="0.25">
      <c r="A7" s="3" t="s">
        <v>80</v>
      </c>
      <c r="B7" s="178"/>
      <c r="C7" s="179"/>
      <c r="D7" s="179"/>
      <c r="E7" s="179"/>
      <c r="F7" s="180"/>
      <c r="G7" s="179"/>
      <c r="H7" s="179"/>
      <c r="I7" s="179"/>
      <c r="J7" s="179"/>
      <c r="K7" s="180"/>
      <c r="L7" s="179"/>
      <c r="M7" s="179"/>
      <c r="N7" s="179"/>
      <c r="O7" s="179"/>
      <c r="P7" s="180"/>
      <c r="Q7" s="187"/>
      <c r="R7" s="187"/>
      <c r="S7" s="187"/>
      <c r="T7" s="187"/>
      <c r="U7" s="188"/>
      <c r="X7" t="s">
        <v>9</v>
      </c>
      <c r="Y7" t="s">
        <v>10</v>
      </c>
      <c r="Z7" t="s">
        <v>11</v>
      </c>
      <c r="AA7" t="s">
        <v>12</v>
      </c>
      <c r="AB7" t="s">
        <v>13</v>
      </c>
      <c r="AC7" t="s">
        <v>7</v>
      </c>
      <c r="AT7" s="2" t="s">
        <v>113</v>
      </c>
      <c r="AU7" t="s">
        <v>9</v>
      </c>
      <c r="AV7" t="s">
        <v>10</v>
      </c>
      <c r="AW7" t="s">
        <v>11</v>
      </c>
      <c r="AX7" t="s">
        <v>12</v>
      </c>
      <c r="AY7" t="s">
        <v>13</v>
      </c>
    </row>
    <row r="8" spans="1:57" x14ac:dyDescent="0.25">
      <c r="A8" s="165">
        <v>43466</v>
      </c>
      <c r="B8" s="181">
        <v>4819</v>
      </c>
      <c r="C8" s="171">
        <v>3285</v>
      </c>
      <c r="D8" s="171">
        <v>3291</v>
      </c>
      <c r="E8" s="171">
        <v>3442</v>
      </c>
      <c r="F8" s="182">
        <v>5185</v>
      </c>
      <c r="G8" s="171">
        <v>4819</v>
      </c>
      <c r="H8" s="171">
        <v>3285</v>
      </c>
      <c r="I8" s="171">
        <v>3291</v>
      </c>
      <c r="J8" s="171">
        <v>3442</v>
      </c>
      <c r="K8" s="182">
        <v>5185</v>
      </c>
      <c r="L8" s="171">
        <v>0</v>
      </c>
      <c r="M8" s="171">
        <v>0</v>
      </c>
      <c r="N8" s="171">
        <v>0</v>
      </c>
      <c r="O8" s="171">
        <v>0</v>
      </c>
      <c r="P8" s="182">
        <v>0</v>
      </c>
      <c r="Q8" s="173">
        <v>0</v>
      </c>
      <c r="R8" s="173">
        <v>0</v>
      </c>
      <c r="S8" s="173">
        <v>0</v>
      </c>
      <c r="T8" s="173">
        <v>0</v>
      </c>
      <c r="U8" s="174">
        <v>0</v>
      </c>
      <c r="W8" s="164">
        <v>43466</v>
      </c>
      <c r="X8" s="163">
        <v>4819</v>
      </c>
      <c r="Y8" s="163">
        <v>3285</v>
      </c>
      <c r="Z8" s="163">
        <v>3291</v>
      </c>
      <c r="AA8" s="163">
        <v>3442</v>
      </c>
      <c r="AB8" s="163">
        <v>5185</v>
      </c>
      <c r="AC8" s="163">
        <v>20022</v>
      </c>
      <c r="AT8" s="164">
        <v>43831</v>
      </c>
      <c r="AU8" s="149">
        <v>4.7727744345299902E-2</v>
      </c>
      <c r="AV8" s="149">
        <v>-6.0882800608828003E-3</v>
      </c>
      <c r="AW8" s="149">
        <v>3.7374658158614397E-2</v>
      </c>
      <c r="AX8" s="149">
        <v>-4.1255084253341102E-2</v>
      </c>
      <c r="AY8" s="149">
        <v>-1.6007714561234301E-2</v>
      </c>
    </row>
    <row r="9" spans="1:57" ht="15" customHeight="1" x14ac:dyDescent="0.25">
      <c r="A9" s="165">
        <v>43497</v>
      </c>
      <c r="B9" s="181">
        <v>4442</v>
      </c>
      <c r="C9" s="171">
        <v>3008</v>
      </c>
      <c r="D9" s="171">
        <v>3081</v>
      </c>
      <c r="E9" s="171">
        <v>2961</v>
      </c>
      <c r="F9" s="182">
        <v>4714</v>
      </c>
      <c r="G9" s="171">
        <v>4442</v>
      </c>
      <c r="H9" s="171">
        <v>3008</v>
      </c>
      <c r="I9" s="171">
        <v>3081</v>
      </c>
      <c r="J9" s="171">
        <v>2961</v>
      </c>
      <c r="K9" s="182">
        <v>4714</v>
      </c>
      <c r="L9" s="171">
        <v>0</v>
      </c>
      <c r="M9" s="171">
        <v>0</v>
      </c>
      <c r="N9" s="171">
        <v>0</v>
      </c>
      <c r="O9" s="171">
        <v>0</v>
      </c>
      <c r="P9" s="182">
        <v>0</v>
      </c>
      <c r="Q9" s="173">
        <v>0</v>
      </c>
      <c r="R9" s="173">
        <v>0</v>
      </c>
      <c r="S9" s="173">
        <v>0</v>
      </c>
      <c r="T9" s="173">
        <v>0</v>
      </c>
      <c r="U9" s="174">
        <v>0</v>
      </c>
      <c r="W9" s="164">
        <v>43497</v>
      </c>
      <c r="X9" s="163">
        <v>4442</v>
      </c>
      <c r="Y9" s="163">
        <v>3008</v>
      </c>
      <c r="Z9" s="163">
        <v>3081</v>
      </c>
      <c r="AA9" s="163">
        <v>2961</v>
      </c>
      <c r="AB9" s="163">
        <v>4714</v>
      </c>
      <c r="AC9" s="163">
        <v>18206</v>
      </c>
      <c r="AT9" s="164">
        <v>43862</v>
      </c>
      <c r="AU9" s="149">
        <v>3.4894191805492997E-2</v>
      </c>
      <c r="AV9" s="149">
        <v>9.6409574468085107E-3</v>
      </c>
      <c r="AW9" s="149">
        <v>3.2132424537487797E-2</v>
      </c>
      <c r="AX9" s="149">
        <v>3.7149611617696698E-3</v>
      </c>
      <c r="AY9" s="149">
        <v>4.1578277471361898E-2</v>
      </c>
    </row>
    <row r="10" spans="1:57" x14ac:dyDescent="0.25">
      <c r="A10" s="165">
        <v>43525</v>
      </c>
      <c r="B10" s="181">
        <v>4737</v>
      </c>
      <c r="C10" s="171">
        <v>3166</v>
      </c>
      <c r="D10" s="171">
        <v>3173</v>
      </c>
      <c r="E10" s="171">
        <v>3084</v>
      </c>
      <c r="F10" s="182">
        <v>5010</v>
      </c>
      <c r="G10" s="171">
        <v>4737</v>
      </c>
      <c r="H10" s="171">
        <v>3166</v>
      </c>
      <c r="I10" s="171">
        <v>3173</v>
      </c>
      <c r="J10" s="171">
        <v>3084</v>
      </c>
      <c r="K10" s="182">
        <v>5010</v>
      </c>
      <c r="L10" s="171">
        <v>0</v>
      </c>
      <c r="M10" s="171">
        <v>0</v>
      </c>
      <c r="N10" s="171">
        <v>0</v>
      </c>
      <c r="O10" s="171">
        <v>0</v>
      </c>
      <c r="P10" s="182">
        <v>0</v>
      </c>
      <c r="Q10" s="173">
        <v>0</v>
      </c>
      <c r="R10" s="173">
        <v>0</v>
      </c>
      <c r="S10" s="173">
        <v>0</v>
      </c>
      <c r="T10" s="173">
        <v>0</v>
      </c>
      <c r="U10" s="174">
        <v>0</v>
      </c>
      <c r="W10" s="164">
        <v>43525</v>
      </c>
      <c r="X10" s="163">
        <v>4737</v>
      </c>
      <c r="Y10" s="163">
        <v>3166</v>
      </c>
      <c r="Z10" s="163">
        <v>3173</v>
      </c>
      <c r="AA10" s="163">
        <v>3084</v>
      </c>
      <c r="AB10" s="163">
        <v>5010</v>
      </c>
      <c r="AC10" s="163">
        <v>19170</v>
      </c>
      <c r="AT10" s="164">
        <v>43891</v>
      </c>
      <c r="AU10" s="149">
        <v>5.4292129656284202E-2</v>
      </c>
      <c r="AV10" s="149">
        <v>-3.9424567851605197E-2</v>
      </c>
      <c r="AW10" s="149">
        <v>2.7218290691345199E-4</v>
      </c>
      <c r="AX10" s="149">
        <v>-1.2336399009550801E-2</v>
      </c>
      <c r="AY10" s="149">
        <v>-8.3015786608600702E-3</v>
      </c>
    </row>
    <row r="11" spans="1:57" x14ac:dyDescent="0.25">
      <c r="A11" s="165">
        <v>43556</v>
      </c>
      <c r="B11" s="181">
        <v>4702</v>
      </c>
      <c r="C11" s="171">
        <v>3198</v>
      </c>
      <c r="D11" s="171">
        <v>3126</v>
      </c>
      <c r="E11" s="171">
        <v>3203</v>
      </c>
      <c r="F11" s="182">
        <v>4940</v>
      </c>
      <c r="G11" s="171">
        <v>4702</v>
      </c>
      <c r="H11" s="171">
        <v>3198</v>
      </c>
      <c r="I11" s="171">
        <v>3126</v>
      </c>
      <c r="J11" s="171">
        <v>3203</v>
      </c>
      <c r="K11" s="182">
        <v>4940</v>
      </c>
      <c r="L11" s="171">
        <v>0</v>
      </c>
      <c r="M11" s="171">
        <v>0</v>
      </c>
      <c r="N11" s="171">
        <v>0</v>
      </c>
      <c r="O11" s="171">
        <v>0</v>
      </c>
      <c r="P11" s="182">
        <v>0</v>
      </c>
      <c r="Q11" s="173">
        <v>0</v>
      </c>
      <c r="R11" s="173">
        <v>0</v>
      </c>
      <c r="S11" s="173">
        <v>0</v>
      </c>
      <c r="T11" s="173">
        <v>0</v>
      </c>
      <c r="U11" s="174">
        <v>0</v>
      </c>
      <c r="W11" s="164">
        <v>43556</v>
      </c>
      <c r="X11" s="163">
        <v>4702</v>
      </c>
      <c r="Y11" s="163">
        <v>3198</v>
      </c>
      <c r="Z11" s="163">
        <v>3126</v>
      </c>
      <c r="AA11" s="163">
        <v>3203</v>
      </c>
      <c r="AB11" s="163">
        <v>4940</v>
      </c>
      <c r="AC11" s="163">
        <v>19169</v>
      </c>
      <c r="AT11" s="164">
        <v>43922</v>
      </c>
      <c r="AU11" s="149">
        <v>-0.443215652913654</v>
      </c>
      <c r="AV11" s="149">
        <v>-0.44058786741713601</v>
      </c>
      <c r="AW11" s="149">
        <v>-0.40467050543826</v>
      </c>
      <c r="AX11" s="149">
        <v>-0.29191383078364003</v>
      </c>
      <c r="AY11" s="149">
        <v>-0.34878542510121502</v>
      </c>
    </row>
    <row r="12" spans="1:57" x14ac:dyDescent="0.25">
      <c r="A12" s="165">
        <v>43586</v>
      </c>
      <c r="B12" s="181">
        <v>4948</v>
      </c>
      <c r="C12" s="171">
        <v>3367</v>
      </c>
      <c r="D12" s="171">
        <v>3332</v>
      </c>
      <c r="E12" s="171">
        <v>3402</v>
      </c>
      <c r="F12" s="182">
        <v>5296</v>
      </c>
      <c r="G12" s="171">
        <v>4948</v>
      </c>
      <c r="H12" s="171">
        <v>3367</v>
      </c>
      <c r="I12" s="171">
        <v>3332</v>
      </c>
      <c r="J12" s="171">
        <v>3402</v>
      </c>
      <c r="K12" s="182">
        <v>5296</v>
      </c>
      <c r="L12" s="171">
        <v>0</v>
      </c>
      <c r="M12" s="171">
        <v>0</v>
      </c>
      <c r="N12" s="171">
        <v>0</v>
      </c>
      <c r="O12" s="171">
        <v>0</v>
      </c>
      <c r="P12" s="182">
        <v>0</v>
      </c>
      <c r="Q12" s="173">
        <v>0</v>
      </c>
      <c r="R12" s="173">
        <v>0</v>
      </c>
      <c r="S12" s="173">
        <v>0</v>
      </c>
      <c r="T12" s="173">
        <v>0</v>
      </c>
      <c r="U12" s="174">
        <v>0</v>
      </c>
      <c r="W12" s="164">
        <v>43586</v>
      </c>
      <c r="X12" s="163">
        <v>4948</v>
      </c>
      <c r="Y12" s="163">
        <v>3367</v>
      </c>
      <c r="Z12" s="163">
        <v>3332</v>
      </c>
      <c r="AA12" s="163">
        <v>3402</v>
      </c>
      <c r="AB12" s="163">
        <v>5296</v>
      </c>
      <c r="AC12" s="163">
        <v>20345</v>
      </c>
      <c r="AT12" s="164">
        <v>43952</v>
      </c>
      <c r="AU12" s="149">
        <v>-0.53292132919201796</v>
      </c>
      <c r="AV12" s="149">
        <v>-0.41142356931830598</v>
      </c>
      <c r="AW12" s="149">
        <v>-0.41917293233082698</v>
      </c>
      <c r="AX12" s="149">
        <v>-0.194606887589344</v>
      </c>
      <c r="AY12" s="149">
        <v>-0.32089759898234999</v>
      </c>
    </row>
    <row r="13" spans="1:57" x14ac:dyDescent="0.25">
      <c r="A13" s="165">
        <v>43617</v>
      </c>
      <c r="B13" s="181">
        <v>4534</v>
      </c>
      <c r="C13" s="171">
        <v>3122</v>
      </c>
      <c r="D13" s="171">
        <v>3070</v>
      </c>
      <c r="E13" s="171">
        <v>3060</v>
      </c>
      <c r="F13" s="182">
        <v>5130</v>
      </c>
      <c r="G13" s="171">
        <v>4534</v>
      </c>
      <c r="H13" s="171">
        <v>3122</v>
      </c>
      <c r="I13" s="171">
        <v>3070</v>
      </c>
      <c r="J13" s="171">
        <v>3060</v>
      </c>
      <c r="K13" s="182">
        <v>5130</v>
      </c>
      <c r="L13" s="171">
        <v>0</v>
      </c>
      <c r="M13" s="171">
        <v>0</v>
      </c>
      <c r="N13" s="171">
        <v>0</v>
      </c>
      <c r="O13" s="171">
        <v>0</v>
      </c>
      <c r="P13" s="182">
        <v>0</v>
      </c>
      <c r="Q13" s="173">
        <v>0</v>
      </c>
      <c r="R13" s="173">
        <v>0</v>
      </c>
      <c r="S13" s="173">
        <v>0</v>
      </c>
      <c r="T13" s="173">
        <v>0</v>
      </c>
      <c r="U13" s="174">
        <v>0</v>
      </c>
      <c r="W13" s="164">
        <v>43617</v>
      </c>
      <c r="X13" s="163">
        <v>4534</v>
      </c>
      <c r="Y13" s="163">
        <v>3122</v>
      </c>
      <c r="Z13" s="163">
        <v>3070</v>
      </c>
      <c r="AA13" s="163">
        <v>3060</v>
      </c>
      <c r="AB13" s="163">
        <v>5130</v>
      </c>
      <c r="AC13" s="163">
        <v>18916</v>
      </c>
      <c r="AT13" s="164">
        <v>43983</v>
      </c>
      <c r="AU13" s="149">
        <v>-0.43658018205878801</v>
      </c>
      <c r="AV13" s="149">
        <v>-0.324151185137732</v>
      </c>
      <c r="AW13" s="149">
        <v>-0.32425229493633401</v>
      </c>
      <c r="AX13" s="149">
        <v>-0.11170528817587699</v>
      </c>
      <c r="AY13" s="149">
        <v>-0.27822080453659398</v>
      </c>
    </row>
    <row r="14" spans="1:57" x14ac:dyDescent="0.25">
      <c r="A14" s="165">
        <v>43647</v>
      </c>
      <c r="B14" s="181">
        <v>5061</v>
      </c>
      <c r="C14" s="171">
        <v>3493</v>
      </c>
      <c r="D14" s="171">
        <v>3324</v>
      </c>
      <c r="E14" s="171">
        <v>3383</v>
      </c>
      <c r="F14" s="182">
        <v>5895</v>
      </c>
      <c r="G14" s="171">
        <v>5061</v>
      </c>
      <c r="H14" s="171">
        <v>3493</v>
      </c>
      <c r="I14" s="171">
        <v>3324</v>
      </c>
      <c r="J14" s="171">
        <v>3383</v>
      </c>
      <c r="K14" s="182">
        <v>5895</v>
      </c>
      <c r="L14" s="171">
        <v>0</v>
      </c>
      <c r="M14" s="171">
        <v>0</v>
      </c>
      <c r="N14" s="171">
        <v>0</v>
      </c>
      <c r="O14" s="171">
        <v>0</v>
      </c>
      <c r="P14" s="182">
        <v>0</v>
      </c>
      <c r="Q14" s="173">
        <v>0</v>
      </c>
      <c r="R14" s="173">
        <v>0</v>
      </c>
      <c r="S14" s="173">
        <v>0</v>
      </c>
      <c r="T14" s="173">
        <v>0</v>
      </c>
      <c r="U14" s="174">
        <v>0</v>
      </c>
      <c r="W14" s="164">
        <v>43647</v>
      </c>
      <c r="X14" s="163">
        <v>5061</v>
      </c>
      <c r="Y14" s="163">
        <v>3493</v>
      </c>
      <c r="Z14" s="163">
        <v>3324</v>
      </c>
      <c r="AA14" s="163">
        <v>3383</v>
      </c>
      <c r="AB14" s="163">
        <v>5895</v>
      </c>
      <c r="AC14" s="163">
        <v>21156</v>
      </c>
      <c r="AT14" s="164">
        <v>44013</v>
      </c>
      <c r="AU14" s="149">
        <v>-0.35684647302904599</v>
      </c>
      <c r="AV14" s="149">
        <v>-0.245061551674778</v>
      </c>
      <c r="AW14" s="149">
        <v>-0.234356197352587</v>
      </c>
      <c r="AX14" s="149">
        <v>-5.6163168785101997E-2</v>
      </c>
      <c r="AY14" s="149">
        <v>-0.16726039016115399</v>
      </c>
    </row>
    <row r="15" spans="1:57" x14ac:dyDescent="0.25">
      <c r="A15" s="165">
        <v>43678</v>
      </c>
      <c r="B15" s="181">
        <v>4691</v>
      </c>
      <c r="C15" s="171">
        <v>3151</v>
      </c>
      <c r="D15" s="171">
        <v>3039</v>
      </c>
      <c r="E15" s="171">
        <v>3049</v>
      </c>
      <c r="F15" s="182">
        <v>5337</v>
      </c>
      <c r="G15" s="171">
        <v>4691</v>
      </c>
      <c r="H15" s="171">
        <v>3151</v>
      </c>
      <c r="I15" s="171">
        <v>3039</v>
      </c>
      <c r="J15" s="171">
        <v>3049</v>
      </c>
      <c r="K15" s="182">
        <v>5337</v>
      </c>
      <c r="L15" s="171">
        <v>0</v>
      </c>
      <c r="M15" s="171">
        <v>0</v>
      </c>
      <c r="N15" s="171">
        <v>0</v>
      </c>
      <c r="O15" s="171">
        <v>0</v>
      </c>
      <c r="P15" s="182">
        <v>0</v>
      </c>
      <c r="Q15" s="173">
        <v>0</v>
      </c>
      <c r="R15" s="173">
        <v>0</v>
      </c>
      <c r="S15" s="173">
        <v>0</v>
      </c>
      <c r="T15" s="173">
        <v>0</v>
      </c>
      <c r="U15" s="174">
        <v>0</v>
      </c>
      <c r="W15" s="164">
        <v>43678</v>
      </c>
      <c r="X15" s="163">
        <v>4691</v>
      </c>
      <c r="Y15" s="163">
        <v>3151</v>
      </c>
      <c r="Z15" s="163">
        <v>3039</v>
      </c>
      <c r="AA15" s="163">
        <v>3049</v>
      </c>
      <c r="AB15" s="163">
        <v>5337</v>
      </c>
      <c r="AC15" s="163">
        <v>19267</v>
      </c>
      <c r="AT15" s="164">
        <v>44044</v>
      </c>
      <c r="AU15" s="149">
        <v>-0.29940311234278399</v>
      </c>
      <c r="AV15" s="149">
        <v>-0.16826404316090099</v>
      </c>
      <c r="AW15" s="149">
        <v>-0.14452122408687099</v>
      </c>
      <c r="AX15" s="149">
        <v>-4.06690718268286E-3</v>
      </c>
      <c r="AY15" s="149">
        <v>-3.1056773468240501E-2</v>
      </c>
    </row>
    <row r="16" spans="1:57" x14ac:dyDescent="0.25">
      <c r="A16" s="165">
        <v>43709</v>
      </c>
      <c r="B16" s="181">
        <v>4588</v>
      </c>
      <c r="C16" s="171">
        <v>3086</v>
      </c>
      <c r="D16" s="171">
        <v>3082</v>
      </c>
      <c r="E16" s="171">
        <v>3012</v>
      </c>
      <c r="F16" s="182">
        <v>5188</v>
      </c>
      <c r="G16" s="171">
        <v>4588</v>
      </c>
      <c r="H16" s="171">
        <v>3086</v>
      </c>
      <c r="I16" s="171">
        <v>3082</v>
      </c>
      <c r="J16" s="171">
        <v>3012</v>
      </c>
      <c r="K16" s="182">
        <v>5188</v>
      </c>
      <c r="L16" s="171">
        <v>0</v>
      </c>
      <c r="M16" s="171">
        <v>0</v>
      </c>
      <c r="N16" s="171">
        <v>0</v>
      </c>
      <c r="O16" s="171">
        <v>0</v>
      </c>
      <c r="P16" s="182">
        <v>0</v>
      </c>
      <c r="Q16" s="173">
        <v>0</v>
      </c>
      <c r="R16" s="173">
        <v>0</v>
      </c>
      <c r="S16" s="173">
        <v>0</v>
      </c>
      <c r="T16" s="173">
        <v>0</v>
      </c>
      <c r="U16" s="174">
        <v>0</v>
      </c>
      <c r="W16" s="164">
        <v>43709</v>
      </c>
      <c r="X16" s="163">
        <v>4588</v>
      </c>
      <c r="Y16" s="163">
        <v>3086</v>
      </c>
      <c r="Z16" s="163">
        <v>3082</v>
      </c>
      <c r="AA16" s="163">
        <v>3012</v>
      </c>
      <c r="AB16" s="163">
        <v>5188</v>
      </c>
      <c r="AC16" s="163">
        <v>18956</v>
      </c>
      <c r="AT16" s="164">
        <v>44075</v>
      </c>
      <c r="AU16" s="149">
        <v>-0.17070222715384001</v>
      </c>
      <c r="AV16" s="149">
        <v>-7.7313969245271993E-2</v>
      </c>
      <c r="AW16" s="149">
        <v>-0.14642203999764</v>
      </c>
      <c r="AX16" s="149">
        <v>3.50416515755161E-2</v>
      </c>
      <c r="AY16" s="149">
        <v>6.56760356066447E-2</v>
      </c>
    </row>
    <row r="17" spans="1:51" x14ac:dyDescent="0.25">
      <c r="A17" s="165">
        <v>43739</v>
      </c>
      <c r="B17" s="181">
        <v>5239</v>
      </c>
      <c r="C17" s="171">
        <v>3582</v>
      </c>
      <c r="D17" s="171">
        <v>3474</v>
      </c>
      <c r="E17" s="171">
        <v>3342</v>
      </c>
      <c r="F17" s="182">
        <v>5676</v>
      </c>
      <c r="G17" s="171">
        <v>5239</v>
      </c>
      <c r="H17" s="171">
        <v>3582</v>
      </c>
      <c r="I17" s="171">
        <v>3474</v>
      </c>
      <c r="J17" s="171">
        <v>3342</v>
      </c>
      <c r="K17" s="182">
        <v>5676</v>
      </c>
      <c r="L17" s="171">
        <v>0</v>
      </c>
      <c r="M17" s="171">
        <v>0</v>
      </c>
      <c r="N17" s="171">
        <v>0</v>
      </c>
      <c r="O17" s="171">
        <v>0</v>
      </c>
      <c r="P17" s="182">
        <v>0</v>
      </c>
      <c r="Q17" s="173">
        <v>0</v>
      </c>
      <c r="R17" s="173">
        <v>0</v>
      </c>
      <c r="S17" s="173">
        <v>0</v>
      </c>
      <c r="T17" s="173">
        <v>0</v>
      </c>
      <c r="U17" s="174">
        <v>0</v>
      </c>
      <c r="W17" s="164">
        <v>43739</v>
      </c>
      <c r="X17" s="163">
        <v>5239</v>
      </c>
      <c r="Y17" s="163">
        <v>3582</v>
      </c>
      <c r="Z17" s="163">
        <v>3474</v>
      </c>
      <c r="AA17" s="163">
        <v>3342</v>
      </c>
      <c r="AB17" s="163">
        <v>5676</v>
      </c>
      <c r="AC17" s="163">
        <v>21313</v>
      </c>
      <c r="AT17" s="164">
        <v>44105</v>
      </c>
      <c r="AU17" s="149">
        <v>-0.13454163702302699</v>
      </c>
      <c r="AV17" s="149">
        <v>-0.120323841429369</v>
      </c>
      <c r="AW17" s="149">
        <v>-0.13992254147694599</v>
      </c>
      <c r="AX17" s="149">
        <v>-5.0894945868015899E-2</v>
      </c>
      <c r="AY17" s="149">
        <v>0.11710391440835401</v>
      </c>
    </row>
    <row r="18" spans="1:51" x14ac:dyDescent="0.25">
      <c r="A18" s="165">
        <v>43770</v>
      </c>
      <c r="B18" s="181">
        <v>4938</v>
      </c>
      <c r="C18" s="171">
        <v>3000</v>
      </c>
      <c r="D18" s="171">
        <v>2979</v>
      </c>
      <c r="E18" s="171">
        <v>3082</v>
      </c>
      <c r="F18" s="182">
        <v>5093</v>
      </c>
      <c r="G18" s="171">
        <v>4938</v>
      </c>
      <c r="H18" s="171">
        <v>3000</v>
      </c>
      <c r="I18" s="171">
        <v>2979</v>
      </c>
      <c r="J18" s="171">
        <v>3082</v>
      </c>
      <c r="K18" s="182">
        <v>5093</v>
      </c>
      <c r="L18" s="171">
        <v>0</v>
      </c>
      <c r="M18" s="171">
        <v>0</v>
      </c>
      <c r="N18" s="171">
        <v>0</v>
      </c>
      <c r="O18" s="171">
        <v>0</v>
      </c>
      <c r="P18" s="182">
        <v>0</v>
      </c>
      <c r="Q18" s="173">
        <v>0</v>
      </c>
      <c r="R18" s="173">
        <v>0</v>
      </c>
      <c r="S18" s="173">
        <v>0</v>
      </c>
      <c r="T18" s="173">
        <v>0</v>
      </c>
      <c r="U18" s="174">
        <v>0</v>
      </c>
      <c r="W18" s="164">
        <v>43770</v>
      </c>
      <c r="X18" s="163">
        <v>4938</v>
      </c>
      <c r="Y18" s="163">
        <v>3000</v>
      </c>
      <c r="Z18" s="163">
        <v>2979</v>
      </c>
      <c r="AA18" s="163">
        <v>3082</v>
      </c>
      <c r="AB18" s="163">
        <v>5093</v>
      </c>
      <c r="AC18" s="163">
        <v>19092</v>
      </c>
      <c r="AT18" s="164">
        <v>44136</v>
      </c>
      <c r="AU18" s="149">
        <v>-0.16848926690968</v>
      </c>
      <c r="AV18" s="149">
        <v>-4.5666666666666703E-2</v>
      </c>
      <c r="AW18" s="149">
        <v>-3.8603558241020498E-2</v>
      </c>
      <c r="AX18" s="149">
        <v>-4.3802725502920199E-2</v>
      </c>
      <c r="AY18" s="149">
        <v>0.17455330846259601</v>
      </c>
    </row>
    <row r="19" spans="1:51" x14ac:dyDescent="0.25">
      <c r="A19" s="165">
        <v>43800</v>
      </c>
      <c r="B19" s="181">
        <v>4566</v>
      </c>
      <c r="C19" s="171">
        <v>2952</v>
      </c>
      <c r="D19" s="171">
        <v>3074</v>
      </c>
      <c r="E19" s="171">
        <v>2879</v>
      </c>
      <c r="F19" s="182">
        <v>5037</v>
      </c>
      <c r="G19" s="171">
        <v>4566</v>
      </c>
      <c r="H19" s="171">
        <v>2952</v>
      </c>
      <c r="I19" s="171">
        <v>3074</v>
      </c>
      <c r="J19" s="171">
        <v>2879</v>
      </c>
      <c r="K19" s="182">
        <v>5037</v>
      </c>
      <c r="L19" s="171">
        <v>0</v>
      </c>
      <c r="M19" s="171">
        <v>0</v>
      </c>
      <c r="N19" s="171">
        <v>0</v>
      </c>
      <c r="O19" s="171">
        <v>0</v>
      </c>
      <c r="P19" s="182">
        <v>0</v>
      </c>
      <c r="Q19" s="173">
        <v>0</v>
      </c>
      <c r="R19" s="173">
        <v>0</v>
      </c>
      <c r="S19" s="173">
        <v>0</v>
      </c>
      <c r="T19" s="173">
        <v>0</v>
      </c>
      <c r="U19" s="174">
        <v>0</v>
      </c>
      <c r="W19" s="164">
        <v>43800</v>
      </c>
      <c r="X19" s="163">
        <v>4566</v>
      </c>
      <c r="Y19" s="163">
        <v>2952</v>
      </c>
      <c r="Z19" s="163">
        <v>3074</v>
      </c>
      <c r="AA19" s="163">
        <v>2879</v>
      </c>
      <c r="AB19" s="163">
        <v>5037</v>
      </c>
      <c r="AC19" s="163">
        <v>18508</v>
      </c>
      <c r="AT19" s="164">
        <v>44166</v>
      </c>
      <c r="AU19" s="149">
        <v>-0.10310159981644899</v>
      </c>
      <c r="AV19" s="149">
        <v>-6.7621628597238304E-2</v>
      </c>
      <c r="AW19" s="149">
        <v>-0.13622703473061301</v>
      </c>
      <c r="AX19" s="149">
        <v>-7.59192179824353E-3</v>
      </c>
      <c r="AY19" s="149">
        <v>0.11782334533972399</v>
      </c>
    </row>
    <row r="20" spans="1:51" x14ac:dyDescent="0.25">
      <c r="A20" s="165">
        <v>43831</v>
      </c>
      <c r="B20" s="181">
        <v>5049</v>
      </c>
      <c r="C20" s="171">
        <v>3265</v>
      </c>
      <c r="D20" s="171">
        <v>3414</v>
      </c>
      <c r="E20" s="171">
        <v>3300</v>
      </c>
      <c r="F20" s="182">
        <v>5102</v>
      </c>
      <c r="G20" s="171">
        <v>4819</v>
      </c>
      <c r="H20" s="171">
        <v>3285</v>
      </c>
      <c r="I20" s="171">
        <v>3291</v>
      </c>
      <c r="J20" s="171">
        <v>3442</v>
      </c>
      <c r="K20" s="182">
        <v>5185</v>
      </c>
      <c r="L20" s="171">
        <v>230</v>
      </c>
      <c r="M20" s="171">
        <v>-20</v>
      </c>
      <c r="N20" s="171">
        <v>123</v>
      </c>
      <c r="O20" s="171">
        <v>-142</v>
      </c>
      <c r="P20" s="182">
        <v>-83</v>
      </c>
      <c r="Q20" s="173">
        <v>4.7727744345299902E-2</v>
      </c>
      <c r="R20" s="173">
        <v>-6.0882800608828003E-3</v>
      </c>
      <c r="S20" s="173">
        <v>3.7374658158614397E-2</v>
      </c>
      <c r="T20" s="173">
        <v>-4.1255084253341102E-2</v>
      </c>
      <c r="U20" s="174">
        <v>-1.6007714561234301E-2</v>
      </c>
      <c r="W20" s="164">
        <v>43831</v>
      </c>
      <c r="X20" s="163">
        <v>5049</v>
      </c>
      <c r="Y20" s="163">
        <v>3265</v>
      </c>
      <c r="Z20" s="163">
        <v>3414</v>
      </c>
      <c r="AA20" s="163">
        <v>3300</v>
      </c>
      <c r="AB20" s="163">
        <v>5102</v>
      </c>
      <c r="AC20" s="163">
        <v>20130</v>
      </c>
      <c r="AT20" s="164">
        <v>44197</v>
      </c>
      <c r="AU20" s="163">
        <v>-0.101556339489521</v>
      </c>
      <c r="AV20" s="163">
        <v>-0.10191780821917799</v>
      </c>
      <c r="AW20" s="163">
        <v>-9.1522333637192296E-2</v>
      </c>
      <c r="AX20" s="163">
        <v>-0.11571760604299799</v>
      </c>
      <c r="AY20" s="163">
        <v>9.1726133076181396E-2</v>
      </c>
    </row>
    <row r="21" spans="1:51" ht="15" customHeight="1" x14ac:dyDescent="0.25">
      <c r="A21" s="165">
        <v>43862</v>
      </c>
      <c r="B21" s="181">
        <v>4597</v>
      </c>
      <c r="C21" s="171">
        <v>3037</v>
      </c>
      <c r="D21" s="171">
        <v>3180</v>
      </c>
      <c r="E21" s="171">
        <v>2972</v>
      </c>
      <c r="F21" s="182">
        <v>4910</v>
      </c>
      <c r="G21" s="171">
        <v>4442</v>
      </c>
      <c r="H21" s="171">
        <v>3008</v>
      </c>
      <c r="I21" s="171">
        <v>3081</v>
      </c>
      <c r="J21" s="171">
        <v>2961</v>
      </c>
      <c r="K21" s="182">
        <v>4714</v>
      </c>
      <c r="L21" s="171">
        <v>155</v>
      </c>
      <c r="M21" s="171">
        <v>29</v>
      </c>
      <c r="N21" s="171">
        <v>99</v>
      </c>
      <c r="O21" s="171">
        <v>11</v>
      </c>
      <c r="P21" s="182">
        <v>196</v>
      </c>
      <c r="Q21" s="173">
        <v>3.4894191805492997E-2</v>
      </c>
      <c r="R21" s="173">
        <v>9.6409574468085107E-3</v>
      </c>
      <c r="S21" s="173">
        <v>3.2132424537487797E-2</v>
      </c>
      <c r="T21" s="173">
        <v>3.7149611617696698E-3</v>
      </c>
      <c r="U21" s="174">
        <v>4.1578277471361898E-2</v>
      </c>
      <c r="W21" s="164">
        <v>43862</v>
      </c>
      <c r="X21" s="163">
        <v>4597</v>
      </c>
      <c r="Y21" s="163">
        <v>3037</v>
      </c>
      <c r="Z21" s="163">
        <v>3180</v>
      </c>
      <c r="AA21" s="163">
        <v>2972</v>
      </c>
      <c r="AB21" s="163">
        <v>4910</v>
      </c>
      <c r="AC21" s="163">
        <v>18696</v>
      </c>
      <c r="AT21" s="164">
        <v>44228</v>
      </c>
      <c r="AU21" s="163">
        <v>-0.158487167942368</v>
      </c>
      <c r="AV21" s="163">
        <v>-0.15026595744680901</v>
      </c>
      <c r="AW21" s="163">
        <v>-0.144109055501461</v>
      </c>
      <c r="AX21" s="163">
        <v>-6.0790273556230998E-2</v>
      </c>
      <c r="AY21" s="163">
        <v>0.14382689859991499</v>
      </c>
    </row>
    <row r="22" spans="1:51" x14ac:dyDescent="0.25">
      <c r="A22" s="165">
        <v>43891</v>
      </c>
      <c r="B22" s="181">
        <v>5232</v>
      </c>
      <c r="C22" s="171">
        <v>3186</v>
      </c>
      <c r="D22" s="171">
        <v>3325</v>
      </c>
      <c r="E22" s="171">
        <v>3191</v>
      </c>
      <c r="F22" s="182">
        <v>5205</v>
      </c>
      <c r="G22" s="171">
        <v>4962.5714285714303</v>
      </c>
      <c r="H22" s="171">
        <v>3316.76190476191</v>
      </c>
      <c r="I22" s="171">
        <v>3324.0952380952399</v>
      </c>
      <c r="J22" s="171">
        <v>3230.8571428571399</v>
      </c>
      <c r="K22" s="182">
        <v>5248.5714285714303</v>
      </c>
      <c r="L22" s="171">
        <v>269.42857142857201</v>
      </c>
      <c r="M22" s="171">
        <v>-130.76190476190499</v>
      </c>
      <c r="N22" s="171">
        <v>0.90476190476192597</v>
      </c>
      <c r="O22" s="171">
        <v>-39.857142857143103</v>
      </c>
      <c r="P22" s="182">
        <v>-43.571428571428399</v>
      </c>
      <c r="Q22" s="173">
        <v>5.4292129656284202E-2</v>
      </c>
      <c r="R22" s="173">
        <v>-3.9424567851605197E-2</v>
      </c>
      <c r="S22" s="173">
        <v>2.7218290691345199E-4</v>
      </c>
      <c r="T22" s="173">
        <v>-1.2336399009550801E-2</v>
      </c>
      <c r="U22" s="174">
        <v>-8.3015786608600702E-3</v>
      </c>
      <c r="W22" s="164">
        <v>43891</v>
      </c>
      <c r="X22" s="163">
        <v>5232</v>
      </c>
      <c r="Y22" s="163">
        <v>3186</v>
      </c>
      <c r="Z22" s="163">
        <v>3325</v>
      </c>
      <c r="AA22" s="163">
        <v>3191</v>
      </c>
      <c r="AB22" s="163">
        <v>5205</v>
      </c>
      <c r="AC22" s="163">
        <v>20139</v>
      </c>
      <c r="AT22" s="164">
        <v>44256</v>
      </c>
      <c r="AU22" s="163">
        <v>-9.8714100834320098E-2</v>
      </c>
      <c r="AV22" s="163">
        <v>-8.9552033837787398E-2</v>
      </c>
      <c r="AW22" s="163">
        <v>-0.11889721700763201</v>
      </c>
      <c r="AX22" s="163">
        <v>-6.6528506174928198E-2</v>
      </c>
      <c r="AY22" s="163">
        <v>0.18130695131476199</v>
      </c>
    </row>
    <row r="23" spans="1:51" x14ac:dyDescent="0.25">
      <c r="A23" s="165">
        <v>43922</v>
      </c>
      <c r="B23" s="181">
        <v>2618</v>
      </c>
      <c r="C23" s="171">
        <v>1789</v>
      </c>
      <c r="D23" s="171">
        <v>1861</v>
      </c>
      <c r="E23" s="171">
        <v>2268</v>
      </c>
      <c r="F23" s="182">
        <v>3217</v>
      </c>
      <c r="G23" s="171">
        <v>4702</v>
      </c>
      <c r="H23" s="171">
        <v>3198</v>
      </c>
      <c r="I23" s="171">
        <v>3126</v>
      </c>
      <c r="J23" s="171">
        <v>3203</v>
      </c>
      <c r="K23" s="182">
        <v>4940</v>
      </c>
      <c r="L23" s="171">
        <v>-2084</v>
      </c>
      <c r="M23" s="171">
        <v>-1409</v>
      </c>
      <c r="N23" s="171">
        <v>-1265</v>
      </c>
      <c r="O23" s="171">
        <v>-935</v>
      </c>
      <c r="P23" s="182">
        <v>-1723</v>
      </c>
      <c r="Q23" s="173">
        <v>-0.443215652913654</v>
      </c>
      <c r="R23" s="173">
        <v>-0.44058786741713601</v>
      </c>
      <c r="S23" s="173">
        <v>-0.40467050543826</v>
      </c>
      <c r="T23" s="173">
        <v>-0.29191383078364003</v>
      </c>
      <c r="U23" s="174">
        <v>-0.34878542510121502</v>
      </c>
      <c r="W23" s="164">
        <v>43922</v>
      </c>
      <c r="X23" s="163">
        <v>2618</v>
      </c>
      <c r="Y23" s="163">
        <v>1789</v>
      </c>
      <c r="Z23" s="163">
        <v>1861</v>
      </c>
      <c r="AA23" s="163">
        <v>2268</v>
      </c>
      <c r="AB23" s="163">
        <v>3217</v>
      </c>
      <c r="AC23" s="163">
        <v>11753</v>
      </c>
      <c r="AT23" s="164">
        <v>44287</v>
      </c>
      <c r="AU23" s="163">
        <v>-9.1663122075712505E-2</v>
      </c>
      <c r="AV23" s="163">
        <v>-6.9418386491557196E-2</v>
      </c>
      <c r="AW23" s="163">
        <v>-0.100447856685861</v>
      </c>
      <c r="AX23" s="163">
        <v>-1.4985950671245699E-2</v>
      </c>
      <c r="AY23" s="163">
        <v>0.173279352226721</v>
      </c>
    </row>
    <row r="24" spans="1:51" x14ac:dyDescent="0.25">
      <c r="A24" s="165">
        <v>43952</v>
      </c>
      <c r="B24" s="181">
        <v>2091</v>
      </c>
      <c r="C24" s="171">
        <v>1793</v>
      </c>
      <c r="D24" s="171">
        <v>1751</v>
      </c>
      <c r="E24" s="171">
        <v>2479</v>
      </c>
      <c r="F24" s="182">
        <v>3254</v>
      </c>
      <c r="G24" s="171">
        <v>4476.7619047619</v>
      </c>
      <c r="H24" s="171">
        <v>3046.3333333333298</v>
      </c>
      <c r="I24" s="171">
        <v>3014.6666666666702</v>
      </c>
      <c r="J24" s="171">
        <v>3078</v>
      </c>
      <c r="K24" s="182">
        <v>4791.6190476190504</v>
      </c>
      <c r="L24" s="171">
        <v>-2385.7619047619</v>
      </c>
      <c r="M24" s="171">
        <v>-1253.3333333333301</v>
      </c>
      <c r="N24" s="171">
        <v>-1263.6666666666699</v>
      </c>
      <c r="O24" s="171">
        <v>-599</v>
      </c>
      <c r="P24" s="182">
        <v>-1537.61904761905</v>
      </c>
      <c r="Q24" s="173">
        <v>-0.53292132919201796</v>
      </c>
      <c r="R24" s="173">
        <v>-0.41142356931830598</v>
      </c>
      <c r="S24" s="173">
        <v>-0.41917293233082698</v>
      </c>
      <c r="T24" s="173">
        <v>-0.194606887589344</v>
      </c>
      <c r="U24" s="174">
        <v>-0.32089759898234999</v>
      </c>
      <c r="W24" s="164">
        <v>43952</v>
      </c>
      <c r="X24" s="163">
        <v>2091</v>
      </c>
      <c r="Y24" s="163">
        <v>1793</v>
      </c>
      <c r="Z24" s="163">
        <v>1751</v>
      </c>
      <c r="AA24" s="163">
        <v>2479</v>
      </c>
      <c r="AB24" s="163">
        <v>3254</v>
      </c>
      <c r="AC24" s="163">
        <v>11368</v>
      </c>
      <c r="AT24" s="164">
        <v>44317</v>
      </c>
      <c r="AU24" s="163">
        <v>-6.0481640641620198E-2</v>
      </c>
      <c r="AV24" s="163">
        <v>-5.8868585184374697E-2</v>
      </c>
      <c r="AW24" s="163">
        <v>-9.6417514374170704E-2</v>
      </c>
      <c r="AX24" s="163">
        <v>-4.12605588044185E-2</v>
      </c>
      <c r="AY24" s="163">
        <v>0.26658650023851199</v>
      </c>
    </row>
    <row r="25" spans="1:51" x14ac:dyDescent="0.25">
      <c r="A25" s="165">
        <v>43983</v>
      </c>
      <c r="B25" s="181">
        <v>2810</v>
      </c>
      <c r="C25" s="171">
        <v>2321</v>
      </c>
      <c r="D25" s="171">
        <v>2282</v>
      </c>
      <c r="E25" s="171">
        <v>2990</v>
      </c>
      <c r="F25" s="182">
        <v>4073</v>
      </c>
      <c r="G25" s="171">
        <v>4987.3999999999996</v>
      </c>
      <c r="H25" s="171">
        <v>3434.2</v>
      </c>
      <c r="I25" s="171">
        <v>3377</v>
      </c>
      <c r="J25" s="171">
        <v>3366</v>
      </c>
      <c r="K25" s="182">
        <v>5643</v>
      </c>
      <c r="L25" s="171">
        <v>-2177.4</v>
      </c>
      <c r="M25" s="171">
        <v>-1113.2</v>
      </c>
      <c r="N25" s="171">
        <v>-1095</v>
      </c>
      <c r="O25" s="171">
        <v>-376</v>
      </c>
      <c r="P25" s="182">
        <v>-1570</v>
      </c>
      <c r="Q25" s="173">
        <v>-0.43658018205878801</v>
      </c>
      <c r="R25" s="173">
        <v>-0.324151185137732</v>
      </c>
      <c r="S25" s="173">
        <v>-0.32425229493633401</v>
      </c>
      <c r="T25" s="173">
        <v>-0.11170528817587699</v>
      </c>
      <c r="U25" s="174">
        <v>-0.27822080453659398</v>
      </c>
      <c r="W25" s="164">
        <v>43983</v>
      </c>
      <c r="X25" s="163">
        <v>2810</v>
      </c>
      <c r="Y25" s="163">
        <v>2321</v>
      </c>
      <c r="Z25" s="163">
        <v>2282</v>
      </c>
      <c r="AA25" s="163">
        <v>2990</v>
      </c>
      <c r="AB25" s="163">
        <v>4073</v>
      </c>
      <c r="AC25" s="163">
        <v>14476</v>
      </c>
      <c r="AT25" s="164">
        <v>44348</v>
      </c>
      <c r="AU25" s="163">
        <v>-0.123591450455147</v>
      </c>
      <c r="AV25" s="163">
        <v>-0.13895521518839901</v>
      </c>
      <c r="AW25" s="163">
        <v>-0.13828842167604399</v>
      </c>
      <c r="AX25" s="163">
        <v>-8.6452762923351301E-2</v>
      </c>
      <c r="AY25" s="163">
        <v>0.20184299131667499</v>
      </c>
    </row>
    <row r="26" spans="1:51" x14ac:dyDescent="0.25">
      <c r="A26" s="165">
        <v>44013</v>
      </c>
      <c r="B26" s="181">
        <v>3255</v>
      </c>
      <c r="C26" s="171">
        <v>2637</v>
      </c>
      <c r="D26" s="171">
        <v>2545</v>
      </c>
      <c r="E26" s="171">
        <v>3193</v>
      </c>
      <c r="F26" s="182">
        <v>4909</v>
      </c>
      <c r="G26" s="171">
        <v>5061</v>
      </c>
      <c r="H26" s="171">
        <v>3493</v>
      </c>
      <c r="I26" s="171">
        <v>3324</v>
      </c>
      <c r="J26" s="171">
        <v>3383</v>
      </c>
      <c r="K26" s="182">
        <v>5895</v>
      </c>
      <c r="L26" s="171">
        <v>-1806</v>
      </c>
      <c r="M26" s="171">
        <v>-856</v>
      </c>
      <c r="N26" s="171">
        <v>-779</v>
      </c>
      <c r="O26" s="171">
        <v>-190</v>
      </c>
      <c r="P26" s="182">
        <v>-986</v>
      </c>
      <c r="Q26" s="173">
        <v>-0.35684647302904599</v>
      </c>
      <c r="R26" s="173">
        <v>-0.245061551674778</v>
      </c>
      <c r="S26" s="173">
        <v>-0.234356197352587</v>
      </c>
      <c r="T26" s="173">
        <v>-5.6163168785101997E-2</v>
      </c>
      <c r="U26" s="174">
        <v>-0.16726039016115399</v>
      </c>
      <c r="W26" s="164">
        <v>44013</v>
      </c>
      <c r="X26" s="163">
        <v>3255</v>
      </c>
      <c r="Y26" s="163">
        <v>2637</v>
      </c>
      <c r="Z26" s="163">
        <v>2545</v>
      </c>
      <c r="AA26" s="163">
        <v>3193</v>
      </c>
      <c r="AB26" s="163">
        <v>4909</v>
      </c>
      <c r="AC26" s="163">
        <v>16539</v>
      </c>
    </row>
    <row r="27" spans="1:51" x14ac:dyDescent="0.25">
      <c r="A27" s="165">
        <v>44044</v>
      </c>
      <c r="B27" s="181">
        <v>3130</v>
      </c>
      <c r="C27" s="171">
        <v>2496</v>
      </c>
      <c r="D27" s="171">
        <v>2476</v>
      </c>
      <c r="E27" s="171">
        <v>2892</v>
      </c>
      <c r="F27" s="182">
        <v>4925</v>
      </c>
      <c r="G27" s="171">
        <v>4467.6190476190504</v>
      </c>
      <c r="H27" s="171">
        <v>3000.9523809523798</v>
      </c>
      <c r="I27" s="171">
        <v>2894.2857142857101</v>
      </c>
      <c r="J27" s="171">
        <v>2903.8095238095202</v>
      </c>
      <c r="K27" s="182">
        <v>5082.8571428571404</v>
      </c>
      <c r="L27" s="171">
        <v>-1337.61904761905</v>
      </c>
      <c r="M27" s="171">
        <v>-504.95238095238102</v>
      </c>
      <c r="N27" s="171">
        <v>-418.28571428571399</v>
      </c>
      <c r="O27" s="171">
        <v>-11.809523809523901</v>
      </c>
      <c r="P27" s="182">
        <v>-157.85714285714201</v>
      </c>
      <c r="Q27" s="173">
        <v>-0.29940311234278399</v>
      </c>
      <c r="R27" s="173">
        <v>-0.16826404316090099</v>
      </c>
      <c r="S27" s="173">
        <v>-0.14452122408687099</v>
      </c>
      <c r="T27" s="173">
        <v>-4.06690718268286E-3</v>
      </c>
      <c r="U27" s="174">
        <v>-3.1056773468240501E-2</v>
      </c>
      <c r="W27" s="164">
        <v>44044</v>
      </c>
      <c r="X27" s="163">
        <v>3130</v>
      </c>
      <c r="Y27" s="163">
        <v>2496</v>
      </c>
      <c r="Z27" s="163">
        <v>2476</v>
      </c>
      <c r="AA27" s="163">
        <v>2892</v>
      </c>
      <c r="AB27" s="163">
        <v>4925</v>
      </c>
      <c r="AC27" s="163">
        <v>15919</v>
      </c>
    </row>
    <row r="28" spans="1:51" x14ac:dyDescent="0.25">
      <c r="A28" s="165">
        <v>44075</v>
      </c>
      <c r="B28" s="181">
        <v>3986</v>
      </c>
      <c r="C28" s="171">
        <v>2983</v>
      </c>
      <c r="D28" s="171">
        <v>2756</v>
      </c>
      <c r="E28" s="171">
        <v>3266</v>
      </c>
      <c r="F28" s="182">
        <v>5792</v>
      </c>
      <c r="G28" s="171">
        <v>4806.4761904761899</v>
      </c>
      <c r="H28" s="171">
        <v>3232.9523809523798</v>
      </c>
      <c r="I28" s="171">
        <v>3228.76190476191</v>
      </c>
      <c r="J28" s="171">
        <v>3155.4285714285702</v>
      </c>
      <c r="K28" s="182">
        <v>5435.0476190476202</v>
      </c>
      <c r="L28" s="171">
        <v>-820.47619047619105</v>
      </c>
      <c r="M28" s="171">
        <v>-249.95238095238099</v>
      </c>
      <c r="N28" s="171">
        <v>-472.76190476190499</v>
      </c>
      <c r="O28" s="171">
        <v>110.571428571428</v>
      </c>
      <c r="P28" s="182">
        <v>356.95238095238102</v>
      </c>
      <c r="Q28" s="173">
        <v>-0.17070222715384001</v>
      </c>
      <c r="R28" s="173">
        <v>-7.7313969245271993E-2</v>
      </c>
      <c r="S28" s="173">
        <v>-0.14642203999764</v>
      </c>
      <c r="T28" s="173">
        <v>3.50416515755161E-2</v>
      </c>
      <c r="U28" s="174">
        <v>6.56760356066447E-2</v>
      </c>
      <c r="W28" s="164">
        <v>44075</v>
      </c>
      <c r="X28" s="163">
        <v>3986</v>
      </c>
      <c r="Y28" s="163">
        <v>2983</v>
      </c>
      <c r="Z28" s="163">
        <v>2756</v>
      </c>
      <c r="AA28" s="163">
        <v>3266</v>
      </c>
      <c r="AB28" s="163">
        <v>5792</v>
      </c>
      <c r="AC28" s="163">
        <v>18783</v>
      </c>
    </row>
    <row r="29" spans="1:51" x14ac:dyDescent="0.25">
      <c r="A29" s="165">
        <v>44105</v>
      </c>
      <c r="B29" s="181">
        <v>4337</v>
      </c>
      <c r="C29" s="171">
        <v>3014</v>
      </c>
      <c r="D29" s="171">
        <v>2858</v>
      </c>
      <c r="E29" s="171">
        <v>3034</v>
      </c>
      <c r="F29" s="182">
        <v>6065</v>
      </c>
      <c r="G29" s="171">
        <v>5011.2173913043498</v>
      </c>
      <c r="H29" s="171">
        <v>3426.2608695652202</v>
      </c>
      <c r="I29" s="171">
        <v>3322.95652173913</v>
      </c>
      <c r="J29" s="171">
        <v>3196.6956521739098</v>
      </c>
      <c r="K29" s="182">
        <v>5429.2173913043498</v>
      </c>
      <c r="L29" s="171">
        <v>-674.21739130434798</v>
      </c>
      <c r="M29" s="171">
        <v>-412.26086956521698</v>
      </c>
      <c r="N29" s="171">
        <v>-464.95652173912998</v>
      </c>
      <c r="O29" s="171">
        <v>-162.695652173913</v>
      </c>
      <c r="P29" s="182">
        <v>635.78260869565202</v>
      </c>
      <c r="Q29" s="173">
        <v>-0.13454163702302699</v>
      </c>
      <c r="R29" s="173">
        <v>-0.120323841429369</v>
      </c>
      <c r="S29" s="173">
        <v>-0.13992254147694599</v>
      </c>
      <c r="T29" s="173">
        <v>-5.0894945868015899E-2</v>
      </c>
      <c r="U29" s="174">
        <v>0.11710391440835401</v>
      </c>
      <c r="W29" s="164">
        <v>44105</v>
      </c>
      <c r="X29" s="163">
        <v>4337</v>
      </c>
      <c r="Y29" s="163">
        <v>3014</v>
      </c>
      <c r="Z29" s="163">
        <v>2858</v>
      </c>
      <c r="AA29" s="163">
        <v>3034</v>
      </c>
      <c r="AB29" s="163">
        <v>6065</v>
      </c>
      <c r="AC29" s="163">
        <v>19308</v>
      </c>
    </row>
    <row r="30" spans="1:51" x14ac:dyDescent="0.25">
      <c r="A30" s="165">
        <v>44136</v>
      </c>
      <c r="B30" s="181">
        <v>4106</v>
      </c>
      <c r="C30" s="171">
        <v>2863</v>
      </c>
      <c r="D30" s="171">
        <v>2864</v>
      </c>
      <c r="E30" s="171">
        <v>2947</v>
      </c>
      <c r="F30" s="182">
        <v>5982</v>
      </c>
      <c r="G30" s="171">
        <v>4938</v>
      </c>
      <c r="H30" s="171">
        <v>3000</v>
      </c>
      <c r="I30" s="171">
        <v>2979</v>
      </c>
      <c r="J30" s="171">
        <v>3082</v>
      </c>
      <c r="K30" s="182">
        <v>5093</v>
      </c>
      <c r="L30" s="171">
        <v>-832</v>
      </c>
      <c r="M30" s="171">
        <v>-137</v>
      </c>
      <c r="N30" s="171">
        <v>-115</v>
      </c>
      <c r="O30" s="171">
        <v>-135</v>
      </c>
      <c r="P30" s="182">
        <v>889</v>
      </c>
      <c r="Q30" s="173">
        <v>-0.16848926690968</v>
      </c>
      <c r="R30" s="173">
        <v>-4.5666666666666703E-2</v>
      </c>
      <c r="S30" s="173">
        <v>-3.8603558241020498E-2</v>
      </c>
      <c r="T30" s="173">
        <v>-4.3802725502920199E-2</v>
      </c>
      <c r="U30" s="174">
        <v>0.17455330846259601</v>
      </c>
      <c r="W30" s="164">
        <v>44136</v>
      </c>
      <c r="X30" s="163">
        <v>4106</v>
      </c>
      <c r="Y30" s="163">
        <v>2863</v>
      </c>
      <c r="Z30" s="163">
        <v>2864</v>
      </c>
      <c r="AA30" s="163">
        <v>2947</v>
      </c>
      <c r="AB30" s="163">
        <v>5982</v>
      </c>
      <c r="AC30" s="163">
        <v>18762</v>
      </c>
    </row>
    <row r="31" spans="1:51" x14ac:dyDescent="0.25">
      <c r="A31" s="165">
        <v>44166</v>
      </c>
      <c r="B31" s="181">
        <v>4300</v>
      </c>
      <c r="C31" s="171">
        <v>2890</v>
      </c>
      <c r="D31" s="171">
        <v>2788</v>
      </c>
      <c r="E31" s="171">
        <v>3000</v>
      </c>
      <c r="F31" s="182">
        <v>5912</v>
      </c>
      <c r="G31" s="171">
        <v>4794.3</v>
      </c>
      <c r="H31" s="171">
        <v>3099.6</v>
      </c>
      <c r="I31" s="171">
        <v>3227.7</v>
      </c>
      <c r="J31" s="171">
        <v>3022.95</v>
      </c>
      <c r="K31" s="182">
        <v>5288.85</v>
      </c>
      <c r="L31" s="171">
        <v>-494.3</v>
      </c>
      <c r="M31" s="171">
        <v>-209.6</v>
      </c>
      <c r="N31" s="171">
        <v>-439.7</v>
      </c>
      <c r="O31" s="171">
        <v>-22.950000000000301</v>
      </c>
      <c r="P31" s="182">
        <v>623.15</v>
      </c>
      <c r="Q31" s="173">
        <v>-0.10310159981644899</v>
      </c>
      <c r="R31" s="173">
        <v>-6.7621628597238304E-2</v>
      </c>
      <c r="S31" s="173">
        <v>-0.13622703473061301</v>
      </c>
      <c r="T31" s="173">
        <v>-7.59192179824353E-3</v>
      </c>
      <c r="U31" s="174">
        <v>0.11782334533972399</v>
      </c>
      <c r="W31" s="164">
        <v>44166</v>
      </c>
      <c r="X31" s="163">
        <v>4300</v>
      </c>
      <c r="Y31" s="163">
        <v>2890</v>
      </c>
      <c r="Z31" s="163">
        <v>2788</v>
      </c>
      <c r="AA31" s="163">
        <v>3000</v>
      </c>
      <c r="AB31" s="163">
        <v>5912</v>
      </c>
      <c r="AC31" s="163">
        <v>18890</v>
      </c>
    </row>
    <row r="32" spans="1:51" ht="15" customHeight="1" x14ac:dyDescent="0.25">
      <c r="A32" s="165">
        <v>44197</v>
      </c>
      <c r="B32" s="181">
        <v>3936</v>
      </c>
      <c r="C32" s="171">
        <v>2682</v>
      </c>
      <c r="D32" s="171">
        <v>2718</v>
      </c>
      <c r="E32" s="171">
        <v>2767</v>
      </c>
      <c r="F32" s="182">
        <v>5146</v>
      </c>
      <c r="G32" s="171">
        <v>4380.9090909090901</v>
      </c>
      <c r="H32" s="171">
        <v>2986.3636363636401</v>
      </c>
      <c r="I32" s="171">
        <v>2991.8181818181802</v>
      </c>
      <c r="J32" s="171">
        <v>3129.0909090909099</v>
      </c>
      <c r="K32" s="182">
        <v>4713.6363636363603</v>
      </c>
      <c r="L32" s="171">
        <v>-444.90909090909099</v>
      </c>
      <c r="M32" s="171">
        <v>-304.36363636363598</v>
      </c>
      <c r="N32" s="171">
        <v>-273.81818181818198</v>
      </c>
      <c r="O32" s="171">
        <v>-362.09090909090901</v>
      </c>
      <c r="P32" s="182">
        <v>432.363636363637</v>
      </c>
      <c r="Q32" s="173">
        <v>-0.101556339489521</v>
      </c>
      <c r="R32" s="173">
        <v>-0.10191780821917799</v>
      </c>
      <c r="S32" s="173">
        <v>-9.1522333637192296E-2</v>
      </c>
      <c r="T32" s="173">
        <v>-0.11571760604299799</v>
      </c>
      <c r="U32" s="174">
        <v>9.1726133076181396E-2</v>
      </c>
      <c r="W32" s="164">
        <v>44197</v>
      </c>
      <c r="X32" s="163">
        <v>3936</v>
      </c>
      <c r="Y32" s="163">
        <v>2682</v>
      </c>
      <c r="Z32" s="163">
        <v>2718</v>
      </c>
      <c r="AA32" s="163">
        <v>2767</v>
      </c>
      <c r="AB32" s="163">
        <v>5146</v>
      </c>
      <c r="AC32" s="163">
        <v>17249</v>
      </c>
    </row>
    <row r="33" spans="1:29" ht="15.75" customHeight="1" x14ac:dyDescent="0.25">
      <c r="A33" s="165">
        <v>44228</v>
      </c>
      <c r="B33" s="181">
        <v>3738</v>
      </c>
      <c r="C33" s="171">
        <v>2556</v>
      </c>
      <c r="D33" s="171">
        <v>2637</v>
      </c>
      <c r="E33" s="171">
        <v>2781</v>
      </c>
      <c r="F33" s="182">
        <v>5392</v>
      </c>
      <c r="G33" s="171">
        <v>4442</v>
      </c>
      <c r="H33" s="171">
        <v>3008</v>
      </c>
      <c r="I33" s="171">
        <v>3081</v>
      </c>
      <c r="J33" s="171">
        <v>2961</v>
      </c>
      <c r="K33" s="182">
        <v>4714</v>
      </c>
      <c r="L33" s="171">
        <v>-704</v>
      </c>
      <c r="M33" s="171">
        <v>-452</v>
      </c>
      <c r="N33" s="171">
        <v>-444</v>
      </c>
      <c r="O33" s="171">
        <v>-180</v>
      </c>
      <c r="P33" s="182">
        <v>678</v>
      </c>
      <c r="Q33" s="173">
        <v>-0.158487167942368</v>
      </c>
      <c r="R33" s="173">
        <v>-0.15026595744680901</v>
      </c>
      <c r="S33" s="173">
        <v>-0.144109055501461</v>
      </c>
      <c r="T33" s="173">
        <v>-6.0790273556230998E-2</v>
      </c>
      <c r="U33" s="174">
        <v>0.14382689859991499</v>
      </c>
      <c r="W33" s="164">
        <v>44228</v>
      </c>
      <c r="X33" s="163">
        <v>3738</v>
      </c>
      <c r="Y33" s="163">
        <v>2556</v>
      </c>
      <c r="Z33" s="163">
        <v>2637</v>
      </c>
      <c r="AA33" s="163">
        <v>2781</v>
      </c>
      <c r="AB33" s="163">
        <v>5392</v>
      </c>
      <c r="AC33" s="163">
        <v>17104</v>
      </c>
    </row>
    <row r="34" spans="1:29" x14ac:dyDescent="0.25">
      <c r="A34" s="165">
        <v>44256</v>
      </c>
      <c r="B34" s="181">
        <v>4676</v>
      </c>
      <c r="C34" s="171">
        <v>3157</v>
      </c>
      <c r="D34" s="171">
        <v>3062</v>
      </c>
      <c r="E34" s="171">
        <v>3153</v>
      </c>
      <c r="F34" s="182">
        <v>6482</v>
      </c>
      <c r="G34" s="171">
        <v>5188.1428571428596</v>
      </c>
      <c r="H34" s="171">
        <v>3467.5238095238101</v>
      </c>
      <c r="I34" s="171">
        <v>3475.1904761904798</v>
      </c>
      <c r="J34" s="171">
        <v>3377.7142857142899</v>
      </c>
      <c r="K34" s="182">
        <v>5487.1428571428596</v>
      </c>
      <c r="L34" s="171">
        <v>-512.14285714285802</v>
      </c>
      <c r="M34" s="171">
        <v>-310.52380952380997</v>
      </c>
      <c r="N34" s="171">
        <v>-413.190476190477</v>
      </c>
      <c r="O34" s="171">
        <v>-224.71428571428601</v>
      </c>
      <c r="P34" s="182">
        <v>994.85714285714198</v>
      </c>
      <c r="Q34" s="173">
        <v>-9.8714100834320098E-2</v>
      </c>
      <c r="R34" s="173">
        <v>-8.9552033837787398E-2</v>
      </c>
      <c r="S34" s="173">
        <v>-0.11889721700763201</v>
      </c>
      <c r="T34" s="173">
        <v>-6.6528506174928198E-2</v>
      </c>
      <c r="U34" s="174">
        <v>0.18130695131476199</v>
      </c>
      <c r="W34" s="164">
        <v>44256</v>
      </c>
      <c r="X34" s="163">
        <v>4676</v>
      </c>
      <c r="Y34" s="163">
        <v>3157</v>
      </c>
      <c r="Z34" s="163">
        <v>3062</v>
      </c>
      <c r="AA34" s="163">
        <v>3153</v>
      </c>
      <c r="AB34" s="163">
        <v>6482</v>
      </c>
      <c r="AC34" s="163">
        <v>20530</v>
      </c>
    </row>
    <row r="35" spans="1:29" x14ac:dyDescent="0.25">
      <c r="A35" s="165">
        <v>44287</v>
      </c>
      <c r="B35" s="181">
        <v>4271</v>
      </c>
      <c r="C35" s="171">
        <v>2976</v>
      </c>
      <c r="D35" s="171">
        <v>2812</v>
      </c>
      <c r="E35" s="171">
        <v>3155</v>
      </c>
      <c r="F35" s="182">
        <v>5796</v>
      </c>
      <c r="G35" s="171">
        <v>4702</v>
      </c>
      <c r="H35" s="171">
        <v>3198</v>
      </c>
      <c r="I35" s="171">
        <v>3126</v>
      </c>
      <c r="J35" s="171">
        <v>3203</v>
      </c>
      <c r="K35" s="182">
        <v>4940</v>
      </c>
      <c r="L35" s="171">
        <v>-431</v>
      </c>
      <c r="M35" s="171">
        <v>-222</v>
      </c>
      <c r="N35" s="171">
        <v>-314</v>
      </c>
      <c r="O35" s="171">
        <v>-48</v>
      </c>
      <c r="P35" s="182">
        <v>856</v>
      </c>
      <c r="Q35" s="173">
        <v>-9.1663122075712505E-2</v>
      </c>
      <c r="R35" s="173">
        <v>-6.9418386491557196E-2</v>
      </c>
      <c r="S35" s="173">
        <v>-0.100447856685861</v>
      </c>
      <c r="T35" s="173">
        <v>-1.4985950671245699E-2</v>
      </c>
      <c r="U35" s="174">
        <v>0.173279352226721</v>
      </c>
      <c r="W35" s="164">
        <v>44287</v>
      </c>
      <c r="X35" s="163">
        <v>4271</v>
      </c>
      <c r="Y35" s="163">
        <v>2976</v>
      </c>
      <c r="Z35" s="163">
        <v>2812</v>
      </c>
      <c r="AA35" s="163">
        <v>3155</v>
      </c>
      <c r="AB35" s="163">
        <v>5796</v>
      </c>
      <c r="AC35" s="163">
        <v>19010</v>
      </c>
    </row>
    <row r="36" spans="1:29" x14ac:dyDescent="0.25">
      <c r="A36" s="165">
        <v>44317</v>
      </c>
      <c r="B36" s="181">
        <v>4206</v>
      </c>
      <c r="C36" s="171">
        <v>2867</v>
      </c>
      <c r="D36" s="171">
        <v>2724</v>
      </c>
      <c r="E36" s="171">
        <v>2951</v>
      </c>
      <c r="F36" s="182">
        <v>6069</v>
      </c>
      <c r="G36" s="171">
        <v>4476.7619047619</v>
      </c>
      <c r="H36" s="171">
        <v>3046.3333333333298</v>
      </c>
      <c r="I36" s="171">
        <v>3014.6666666666702</v>
      </c>
      <c r="J36" s="171">
        <v>3078</v>
      </c>
      <c r="K36" s="182">
        <v>4791.6190476190504</v>
      </c>
      <c r="L36" s="171">
        <v>-270.76190476190499</v>
      </c>
      <c r="M36" s="171">
        <v>-179.333333333333</v>
      </c>
      <c r="N36" s="171">
        <v>-290.66666666666703</v>
      </c>
      <c r="O36" s="171">
        <v>-127</v>
      </c>
      <c r="P36" s="182">
        <v>1277.38095238095</v>
      </c>
      <c r="Q36" s="173">
        <v>-6.0481640641620198E-2</v>
      </c>
      <c r="R36" s="173">
        <v>-5.8868585184374697E-2</v>
      </c>
      <c r="S36" s="173">
        <v>-9.6417514374170704E-2</v>
      </c>
      <c r="T36" s="173">
        <v>-4.12605588044185E-2</v>
      </c>
      <c r="U36" s="174">
        <v>0.26658650023851199</v>
      </c>
      <c r="W36" s="164">
        <v>44317</v>
      </c>
      <c r="X36" s="163">
        <v>4206</v>
      </c>
      <c r="Y36" s="163">
        <v>2867</v>
      </c>
      <c r="Z36" s="163">
        <v>2724</v>
      </c>
      <c r="AA36" s="163">
        <v>2951</v>
      </c>
      <c r="AB36" s="163">
        <v>6069</v>
      </c>
      <c r="AC36" s="163">
        <v>18817</v>
      </c>
    </row>
    <row r="37" spans="1:29" x14ac:dyDescent="0.25">
      <c r="A37" s="165">
        <v>44348</v>
      </c>
      <c r="B37" s="181">
        <v>4371</v>
      </c>
      <c r="C37" s="171">
        <v>2957</v>
      </c>
      <c r="D37" s="171">
        <v>2910</v>
      </c>
      <c r="E37" s="171">
        <v>3075</v>
      </c>
      <c r="F37" s="182">
        <v>6782</v>
      </c>
      <c r="G37" s="171">
        <v>4987.3999999999996</v>
      </c>
      <c r="H37" s="171">
        <v>3434.2</v>
      </c>
      <c r="I37" s="171">
        <v>3377</v>
      </c>
      <c r="J37" s="171">
        <v>3366</v>
      </c>
      <c r="K37" s="182">
        <v>5643</v>
      </c>
      <c r="L37" s="171">
        <v>-616.400000000001</v>
      </c>
      <c r="M37" s="171">
        <v>-477.2</v>
      </c>
      <c r="N37" s="171">
        <v>-467</v>
      </c>
      <c r="O37" s="171">
        <v>-291</v>
      </c>
      <c r="P37" s="182">
        <v>1139</v>
      </c>
      <c r="Q37" s="173">
        <v>-0.123591450455147</v>
      </c>
      <c r="R37" s="173">
        <v>-0.13895521518839901</v>
      </c>
      <c r="S37" s="173">
        <v>-0.13828842167604399</v>
      </c>
      <c r="T37" s="173">
        <v>-8.6452762923351301E-2</v>
      </c>
      <c r="U37" s="174">
        <v>0.20184299131667499</v>
      </c>
      <c r="W37" s="164">
        <v>44348</v>
      </c>
      <c r="X37" s="163">
        <v>4371</v>
      </c>
      <c r="Y37" s="163">
        <v>2957</v>
      </c>
      <c r="Z37" s="163">
        <v>2910</v>
      </c>
      <c r="AA37" s="163">
        <v>3075</v>
      </c>
      <c r="AB37" s="163">
        <v>6782</v>
      </c>
      <c r="AC37" s="163">
        <v>20095</v>
      </c>
    </row>
    <row r="38" spans="1:29" x14ac:dyDescent="0.25">
      <c r="A38" s="165">
        <v>44378</v>
      </c>
      <c r="B38" s="181">
        <v>3799</v>
      </c>
      <c r="C38" s="171">
        <v>2478</v>
      </c>
      <c r="D38" s="171">
        <v>2275</v>
      </c>
      <c r="E38" s="171">
        <v>2569</v>
      </c>
      <c r="F38" s="182">
        <v>7144</v>
      </c>
      <c r="G38" s="171">
        <v>4840.95652173913</v>
      </c>
      <c r="H38" s="171">
        <v>3341.1304347826099</v>
      </c>
      <c r="I38" s="171">
        <v>3179.47826086957</v>
      </c>
      <c r="J38" s="171">
        <v>3235.9130434782601</v>
      </c>
      <c r="K38" s="182">
        <v>5638.6956521739103</v>
      </c>
      <c r="L38" s="171">
        <v>-1041.95652173913</v>
      </c>
      <c r="M38" s="171">
        <v>-863.13043478260897</v>
      </c>
      <c r="N38" s="171">
        <v>-904.47826086956502</v>
      </c>
      <c r="O38" s="171">
        <v>-666.91304347826099</v>
      </c>
      <c r="P38" s="182">
        <v>1505.30434782609</v>
      </c>
      <c r="Q38" s="173">
        <v>-0.21523773598462401</v>
      </c>
      <c r="R38" s="173">
        <v>-0.25833485152122398</v>
      </c>
      <c r="S38" s="173">
        <v>-0.28447379936549599</v>
      </c>
      <c r="T38" s="173">
        <v>-0.20609733157767399</v>
      </c>
      <c r="U38" s="174">
        <v>0.266959673066543</v>
      </c>
      <c r="W38" s="164">
        <v>44378</v>
      </c>
      <c r="X38" s="163">
        <v>3799</v>
      </c>
      <c r="Y38" s="163">
        <v>2478</v>
      </c>
      <c r="Z38" s="163">
        <v>2275</v>
      </c>
      <c r="AA38" s="163">
        <v>2569</v>
      </c>
      <c r="AB38" s="163">
        <v>7144</v>
      </c>
      <c r="AC38" s="163">
        <v>18265</v>
      </c>
    </row>
    <row r="39" spans="1:29" x14ac:dyDescent="0.25">
      <c r="A39" s="3" t="s">
        <v>85</v>
      </c>
      <c r="B39" s="181"/>
      <c r="C39" s="171"/>
      <c r="D39" s="171"/>
      <c r="E39" s="171"/>
      <c r="F39" s="182"/>
      <c r="G39" s="171"/>
      <c r="H39" s="171"/>
      <c r="I39" s="171"/>
      <c r="J39" s="171"/>
      <c r="K39" s="182"/>
      <c r="L39" s="171"/>
      <c r="M39" s="171"/>
      <c r="N39" s="171"/>
      <c r="O39" s="171"/>
      <c r="P39" s="182"/>
      <c r="Q39" s="173"/>
      <c r="R39" s="173"/>
      <c r="S39" s="173"/>
      <c r="T39" s="173"/>
      <c r="U39" s="174"/>
      <c r="W39" s="164" t="s">
        <v>7</v>
      </c>
      <c r="X39" s="163">
        <v>131773</v>
      </c>
      <c r="Y39" s="163">
        <v>90357</v>
      </c>
      <c r="Z39" s="163">
        <v>89283</v>
      </c>
      <c r="AA39" s="163">
        <v>93882</v>
      </c>
      <c r="AB39" s="163">
        <v>164658</v>
      </c>
      <c r="AC39" s="163">
        <v>569953</v>
      </c>
    </row>
    <row r="40" spans="1:29" x14ac:dyDescent="0.25">
      <c r="A40" s="165">
        <v>43466</v>
      </c>
      <c r="B40" s="181">
        <v>1109</v>
      </c>
      <c r="C40" s="171">
        <v>1195</v>
      </c>
      <c r="D40" s="171">
        <v>253</v>
      </c>
      <c r="E40" s="171">
        <v>111</v>
      </c>
      <c r="F40" s="182">
        <v>792</v>
      </c>
      <c r="G40" s="171">
        <v>1109</v>
      </c>
      <c r="H40" s="171">
        <v>1195</v>
      </c>
      <c r="I40" s="171">
        <v>253</v>
      </c>
      <c r="J40" s="171">
        <v>111</v>
      </c>
      <c r="K40" s="182">
        <v>792</v>
      </c>
      <c r="L40" s="171">
        <v>0</v>
      </c>
      <c r="M40" s="171">
        <v>0</v>
      </c>
      <c r="N40" s="171">
        <v>0</v>
      </c>
      <c r="O40" s="171">
        <v>0</v>
      </c>
      <c r="P40" s="182">
        <v>0</v>
      </c>
      <c r="Q40" s="173">
        <v>0</v>
      </c>
      <c r="R40" s="173">
        <v>0</v>
      </c>
      <c r="S40" s="173">
        <v>0</v>
      </c>
      <c r="T40" s="173">
        <v>0</v>
      </c>
      <c r="U40" s="174">
        <v>0</v>
      </c>
    </row>
    <row r="41" spans="1:29" x14ac:dyDescent="0.25">
      <c r="A41" s="165">
        <v>43497</v>
      </c>
      <c r="B41" s="181">
        <v>1057</v>
      </c>
      <c r="C41" s="171">
        <v>1071</v>
      </c>
      <c r="D41" s="171">
        <v>238</v>
      </c>
      <c r="E41" s="171">
        <v>90</v>
      </c>
      <c r="F41" s="182">
        <v>803</v>
      </c>
      <c r="G41" s="171">
        <v>1057</v>
      </c>
      <c r="H41" s="171">
        <v>1071</v>
      </c>
      <c r="I41" s="171">
        <v>238</v>
      </c>
      <c r="J41" s="171">
        <v>90</v>
      </c>
      <c r="K41" s="182">
        <v>803</v>
      </c>
      <c r="L41" s="171">
        <v>0</v>
      </c>
      <c r="M41" s="171">
        <v>0</v>
      </c>
      <c r="N41" s="171">
        <v>0</v>
      </c>
      <c r="O41" s="171">
        <v>0</v>
      </c>
      <c r="P41" s="182">
        <v>0</v>
      </c>
      <c r="Q41" s="173">
        <v>0</v>
      </c>
      <c r="R41" s="173">
        <v>0</v>
      </c>
      <c r="S41" s="173">
        <v>0</v>
      </c>
      <c r="T41" s="173">
        <v>0</v>
      </c>
      <c r="U41" s="174">
        <v>0</v>
      </c>
    </row>
    <row r="42" spans="1:29" x14ac:dyDescent="0.25">
      <c r="A42" s="165">
        <v>43525</v>
      </c>
      <c r="B42" s="181">
        <v>1199</v>
      </c>
      <c r="C42" s="171">
        <v>1145</v>
      </c>
      <c r="D42" s="171">
        <v>258</v>
      </c>
      <c r="E42" s="171">
        <v>96</v>
      </c>
      <c r="F42" s="182">
        <v>835</v>
      </c>
      <c r="G42" s="171">
        <v>1199</v>
      </c>
      <c r="H42" s="171">
        <v>1145</v>
      </c>
      <c r="I42" s="171">
        <v>258</v>
      </c>
      <c r="J42" s="171">
        <v>96</v>
      </c>
      <c r="K42" s="182">
        <v>835</v>
      </c>
      <c r="L42" s="171">
        <v>0</v>
      </c>
      <c r="M42" s="171">
        <v>0</v>
      </c>
      <c r="N42" s="171">
        <v>0</v>
      </c>
      <c r="O42" s="171">
        <v>0</v>
      </c>
      <c r="P42" s="182">
        <v>0</v>
      </c>
      <c r="Q42" s="173">
        <v>0</v>
      </c>
      <c r="R42" s="173">
        <v>0</v>
      </c>
      <c r="S42" s="173">
        <v>0</v>
      </c>
      <c r="T42" s="173">
        <v>0</v>
      </c>
      <c r="U42" s="174">
        <v>0</v>
      </c>
    </row>
    <row r="43" spans="1:29" x14ac:dyDescent="0.25">
      <c r="A43" s="165">
        <v>43556</v>
      </c>
      <c r="B43" s="181">
        <v>1184</v>
      </c>
      <c r="C43" s="171">
        <v>1115</v>
      </c>
      <c r="D43" s="171">
        <v>287</v>
      </c>
      <c r="E43" s="171">
        <v>102</v>
      </c>
      <c r="F43" s="182">
        <v>835</v>
      </c>
      <c r="G43" s="171">
        <v>1184</v>
      </c>
      <c r="H43" s="171">
        <v>1115</v>
      </c>
      <c r="I43" s="171">
        <v>287</v>
      </c>
      <c r="J43" s="171">
        <v>102</v>
      </c>
      <c r="K43" s="182">
        <v>835</v>
      </c>
      <c r="L43" s="171">
        <v>0</v>
      </c>
      <c r="M43" s="171">
        <v>0</v>
      </c>
      <c r="N43" s="171">
        <v>0</v>
      </c>
      <c r="O43" s="171">
        <v>0</v>
      </c>
      <c r="P43" s="182">
        <v>0</v>
      </c>
      <c r="Q43" s="173">
        <v>0</v>
      </c>
      <c r="R43" s="173">
        <v>0</v>
      </c>
      <c r="S43" s="173">
        <v>0</v>
      </c>
      <c r="T43" s="173">
        <v>0</v>
      </c>
      <c r="U43" s="174">
        <v>0</v>
      </c>
    </row>
    <row r="44" spans="1:29" x14ac:dyDescent="0.25">
      <c r="A44" s="165">
        <v>43586</v>
      </c>
      <c r="B44" s="181">
        <v>1264</v>
      </c>
      <c r="C44" s="171">
        <v>1217</v>
      </c>
      <c r="D44" s="171">
        <v>336</v>
      </c>
      <c r="E44" s="171">
        <v>112</v>
      </c>
      <c r="F44" s="182">
        <v>918</v>
      </c>
      <c r="G44" s="171">
        <v>1264</v>
      </c>
      <c r="H44" s="171">
        <v>1217</v>
      </c>
      <c r="I44" s="171">
        <v>336</v>
      </c>
      <c r="J44" s="171">
        <v>112</v>
      </c>
      <c r="K44" s="182">
        <v>918</v>
      </c>
      <c r="L44" s="171">
        <v>0</v>
      </c>
      <c r="M44" s="171">
        <v>0</v>
      </c>
      <c r="N44" s="171">
        <v>0</v>
      </c>
      <c r="O44" s="171">
        <v>0</v>
      </c>
      <c r="P44" s="182">
        <v>0</v>
      </c>
      <c r="Q44" s="173">
        <v>0</v>
      </c>
      <c r="R44" s="173">
        <v>0</v>
      </c>
      <c r="S44" s="173">
        <v>0</v>
      </c>
      <c r="T44" s="173">
        <v>0</v>
      </c>
      <c r="U44" s="174">
        <v>0</v>
      </c>
    </row>
    <row r="45" spans="1:29" x14ac:dyDescent="0.25">
      <c r="A45" s="165">
        <v>43617</v>
      </c>
      <c r="B45" s="181">
        <v>1090</v>
      </c>
      <c r="C45" s="171">
        <v>1095</v>
      </c>
      <c r="D45" s="171">
        <v>257</v>
      </c>
      <c r="E45" s="171">
        <v>93</v>
      </c>
      <c r="F45" s="182">
        <v>846</v>
      </c>
      <c r="G45" s="171">
        <v>1090</v>
      </c>
      <c r="H45" s="171">
        <v>1095</v>
      </c>
      <c r="I45" s="171">
        <v>257</v>
      </c>
      <c r="J45" s="171">
        <v>93</v>
      </c>
      <c r="K45" s="182">
        <v>846</v>
      </c>
      <c r="L45" s="171">
        <v>0</v>
      </c>
      <c r="M45" s="171">
        <v>0</v>
      </c>
      <c r="N45" s="171">
        <v>0</v>
      </c>
      <c r="O45" s="171">
        <v>0</v>
      </c>
      <c r="P45" s="182">
        <v>0</v>
      </c>
      <c r="Q45" s="173">
        <v>0</v>
      </c>
      <c r="R45" s="173">
        <v>0</v>
      </c>
      <c r="S45" s="173">
        <v>0</v>
      </c>
      <c r="T45" s="173">
        <v>0</v>
      </c>
      <c r="U45" s="174">
        <v>0</v>
      </c>
    </row>
    <row r="46" spans="1:29" x14ac:dyDescent="0.25">
      <c r="A46" s="165">
        <v>43647</v>
      </c>
      <c r="B46" s="181">
        <v>1290</v>
      </c>
      <c r="C46" s="171">
        <v>1279</v>
      </c>
      <c r="D46" s="171">
        <v>286</v>
      </c>
      <c r="E46" s="171">
        <v>90</v>
      </c>
      <c r="F46" s="182">
        <v>1000</v>
      </c>
      <c r="G46" s="171">
        <v>1290</v>
      </c>
      <c r="H46" s="171">
        <v>1279</v>
      </c>
      <c r="I46" s="171">
        <v>286</v>
      </c>
      <c r="J46" s="171">
        <v>90</v>
      </c>
      <c r="K46" s="182">
        <v>1000</v>
      </c>
      <c r="L46" s="171">
        <v>0</v>
      </c>
      <c r="M46" s="171">
        <v>0</v>
      </c>
      <c r="N46" s="171">
        <v>0</v>
      </c>
      <c r="O46" s="171">
        <v>0</v>
      </c>
      <c r="P46" s="182">
        <v>0</v>
      </c>
      <c r="Q46" s="173">
        <v>0</v>
      </c>
      <c r="R46" s="173">
        <v>0</v>
      </c>
      <c r="S46" s="173">
        <v>0</v>
      </c>
      <c r="T46" s="173">
        <v>0</v>
      </c>
      <c r="U46" s="174">
        <v>0</v>
      </c>
    </row>
    <row r="47" spans="1:29" x14ac:dyDescent="0.25">
      <c r="A47" s="165">
        <v>43678</v>
      </c>
      <c r="B47" s="181">
        <v>1169</v>
      </c>
      <c r="C47" s="171">
        <v>1109</v>
      </c>
      <c r="D47" s="171">
        <v>263</v>
      </c>
      <c r="E47" s="171">
        <v>79</v>
      </c>
      <c r="F47" s="182">
        <v>869</v>
      </c>
      <c r="G47" s="171">
        <v>1169</v>
      </c>
      <c r="H47" s="171">
        <v>1109</v>
      </c>
      <c r="I47" s="171">
        <v>263</v>
      </c>
      <c r="J47" s="171">
        <v>79</v>
      </c>
      <c r="K47" s="182">
        <v>869</v>
      </c>
      <c r="L47" s="171">
        <v>0</v>
      </c>
      <c r="M47" s="171">
        <v>0</v>
      </c>
      <c r="N47" s="171">
        <v>0</v>
      </c>
      <c r="O47" s="171">
        <v>0</v>
      </c>
      <c r="P47" s="182">
        <v>0</v>
      </c>
      <c r="Q47" s="173">
        <v>0</v>
      </c>
      <c r="R47" s="173">
        <v>0</v>
      </c>
      <c r="S47" s="173">
        <v>0</v>
      </c>
      <c r="T47" s="173">
        <v>0</v>
      </c>
      <c r="U47" s="174">
        <v>0</v>
      </c>
    </row>
    <row r="48" spans="1:29" x14ac:dyDescent="0.25">
      <c r="A48" s="165">
        <v>43709</v>
      </c>
      <c r="B48" s="181">
        <v>1061</v>
      </c>
      <c r="C48" s="171">
        <v>1053</v>
      </c>
      <c r="D48" s="171">
        <v>286</v>
      </c>
      <c r="E48" s="171">
        <v>95</v>
      </c>
      <c r="F48" s="182">
        <v>849</v>
      </c>
      <c r="G48" s="171">
        <v>1061</v>
      </c>
      <c r="H48" s="171">
        <v>1053</v>
      </c>
      <c r="I48" s="171">
        <v>286</v>
      </c>
      <c r="J48" s="171">
        <v>95</v>
      </c>
      <c r="K48" s="182">
        <v>849</v>
      </c>
      <c r="L48" s="171">
        <v>0</v>
      </c>
      <c r="M48" s="171">
        <v>0</v>
      </c>
      <c r="N48" s="171">
        <v>0</v>
      </c>
      <c r="O48" s="171">
        <v>0</v>
      </c>
      <c r="P48" s="182">
        <v>0</v>
      </c>
      <c r="Q48" s="173">
        <v>0</v>
      </c>
      <c r="R48" s="173">
        <v>0</v>
      </c>
      <c r="S48" s="173">
        <v>0</v>
      </c>
      <c r="T48" s="173">
        <v>0</v>
      </c>
      <c r="U48" s="174">
        <v>0</v>
      </c>
    </row>
    <row r="49" spans="1:21" x14ac:dyDescent="0.25">
      <c r="A49" s="165">
        <v>43739</v>
      </c>
      <c r="B49" s="181">
        <v>1272</v>
      </c>
      <c r="C49" s="171">
        <v>1275</v>
      </c>
      <c r="D49" s="171">
        <v>286</v>
      </c>
      <c r="E49" s="171">
        <v>80</v>
      </c>
      <c r="F49" s="182">
        <v>887</v>
      </c>
      <c r="G49" s="171">
        <v>1272</v>
      </c>
      <c r="H49" s="171">
        <v>1275</v>
      </c>
      <c r="I49" s="171">
        <v>286</v>
      </c>
      <c r="J49" s="171">
        <v>80</v>
      </c>
      <c r="K49" s="182">
        <v>887</v>
      </c>
      <c r="L49" s="171">
        <v>0</v>
      </c>
      <c r="M49" s="171">
        <v>0</v>
      </c>
      <c r="N49" s="171">
        <v>0</v>
      </c>
      <c r="O49" s="171">
        <v>0</v>
      </c>
      <c r="P49" s="182">
        <v>0</v>
      </c>
      <c r="Q49" s="173">
        <v>0</v>
      </c>
      <c r="R49" s="173">
        <v>0</v>
      </c>
      <c r="S49" s="173">
        <v>0</v>
      </c>
      <c r="T49" s="173">
        <v>0</v>
      </c>
      <c r="U49" s="174">
        <v>0</v>
      </c>
    </row>
    <row r="50" spans="1:21" x14ac:dyDescent="0.25">
      <c r="A50" s="165">
        <v>43770</v>
      </c>
      <c r="B50" s="181">
        <v>1174</v>
      </c>
      <c r="C50" s="171">
        <v>1062</v>
      </c>
      <c r="D50" s="171">
        <v>262</v>
      </c>
      <c r="E50" s="171">
        <v>88</v>
      </c>
      <c r="F50" s="182">
        <v>810</v>
      </c>
      <c r="G50" s="171">
        <v>1174</v>
      </c>
      <c r="H50" s="171">
        <v>1062</v>
      </c>
      <c r="I50" s="171">
        <v>262</v>
      </c>
      <c r="J50" s="171">
        <v>88</v>
      </c>
      <c r="K50" s="182">
        <v>810</v>
      </c>
      <c r="L50" s="171">
        <v>0</v>
      </c>
      <c r="M50" s="171">
        <v>0</v>
      </c>
      <c r="N50" s="171">
        <v>0</v>
      </c>
      <c r="O50" s="171">
        <v>0</v>
      </c>
      <c r="P50" s="182">
        <v>0</v>
      </c>
      <c r="Q50" s="173">
        <v>0</v>
      </c>
      <c r="R50" s="173">
        <v>0</v>
      </c>
      <c r="S50" s="173">
        <v>0</v>
      </c>
      <c r="T50" s="173">
        <v>0</v>
      </c>
      <c r="U50" s="174">
        <v>0</v>
      </c>
    </row>
    <row r="51" spans="1:21" x14ac:dyDescent="0.25">
      <c r="A51" s="165">
        <v>43800</v>
      </c>
      <c r="B51" s="181">
        <v>1127</v>
      </c>
      <c r="C51" s="171">
        <v>1065</v>
      </c>
      <c r="D51" s="171">
        <v>280</v>
      </c>
      <c r="E51" s="171">
        <v>104</v>
      </c>
      <c r="F51" s="182">
        <v>750</v>
      </c>
      <c r="G51" s="171">
        <v>1127</v>
      </c>
      <c r="H51" s="171">
        <v>1065</v>
      </c>
      <c r="I51" s="171">
        <v>280</v>
      </c>
      <c r="J51" s="171">
        <v>104</v>
      </c>
      <c r="K51" s="182">
        <v>750</v>
      </c>
      <c r="L51" s="171">
        <v>0</v>
      </c>
      <c r="M51" s="171">
        <v>0</v>
      </c>
      <c r="N51" s="171">
        <v>0</v>
      </c>
      <c r="O51" s="171">
        <v>0</v>
      </c>
      <c r="P51" s="182">
        <v>0</v>
      </c>
      <c r="Q51" s="173">
        <v>0</v>
      </c>
      <c r="R51" s="173">
        <v>0</v>
      </c>
      <c r="S51" s="173">
        <v>0</v>
      </c>
      <c r="T51" s="173">
        <v>0</v>
      </c>
      <c r="U51" s="174">
        <v>0</v>
      </c>
    </row>
    <row r="52" spans="1:21" x14ac:dyDescent="0.25">
      <c r="A52" s="165">
        <v>43831</v>
      </c>
      <c r="B52" s="181">
        <v>1118</v>
      </c>
      <c r="C52" s="171">
        <v>1080</v>
      </c>
      <c r="D52" s="171">
        <v>285</v>
      </c>
      <c r="E52" s="171">
        <v>108</v>
      </c>
      <c r="F52" s="182">
        <v>721</v>
      </c>
      <c r="G52" s="171">
        <v>1109</v>
      </c>
      <c r="H52" s="171">
        <v>1195</v>
      </c>
      <c r="I52" s="171">
        <v>253</v>
      </c>
      <c r="J52" s="171">
        <v>111</v>
      </c>
      <c r="K52" s="182">
        <v>792</v>
      </c>
      <c r="L52" s="171">
        <v>9</v>
      </c>
      <c r="M52" s="171">
        <v>-115</v>
      </c>
      <c r="N52" s="171">
        <v>32</v>
      </c>
      <c r="O52" s="171">
        <v>-3</v>
      </c>
      <c r="P52" s="182">
        <v>-71</v>
      </c>
      <c r="Q52" s="173">
        <v>8.1154192966636594E-3</v>
      </c>
      <c r="R52" s="173">
        <v>-9.6234309623431005E-2</v>
      </c>
      <c r="S52" s="173">
        <v>0.126482213438735</v>
      </c>
      <c r="T52" s="173">
        <v>-2.7027027027027001E-2</v>
      </c>
      <c r="U52" s="174">
        <v>-8.9646464646464599E-2</v>
      </c>
    </row>
    <row r="53" spans="1:21" x14ac:dyDescent="0.25">
      <c r="A53" s="165">
        <v>43862</v>
      </c>
      <c r="B53" s="181">
        <v>1090</v>
      </c>
      <c r="C53" s="171">
        <v>992</v>
      </c>
      <c r="D53" s="171">
        <v>274</v>
      </c>
      <c r="E53" s="171">
        <v>102</v>
      </c>
      <c r="F53" s="182">
        <v>785</v>
      </c>
      <c r="G53" s="171">
        <v>1057</v>
      </c>
      <c r="H53" s="171">
        <v>1071</v>
      </c>
      <c r="I53" s="171">
        <v>238</v>
      </c>
      <c r="J53" s="171">
        <v>90</v>
      </c>
      <c r="K53" s="182">
        <v>803</v>
      </c>
      <c r="L53" s="171">
        <v>33</v>
      </c>
      <c r="M53" s="171">
        <v>-79</v>
      </c>
      <c r="N53" s="171">
        <v>36</v>
      </c>
      <c r="O53" s="171">
        <v>12</v>
      </c>
      <c r="P53" s="182">
        <v>-18</v>
      </c>
      <c r="Q53" s="173">
        <v>3.1220435193945101E-2</v>
      </c>
      <c r="R53" s="173">
        <v>-7.3762838468720796E-2</v>
      </c>
      <c r="S53" s="173">
        <v>0.151260504201681</v>
      </c>
      <c r="T53" s="173">
        <v>0.133333333333333</v>
      </c>
      <c r="U53" s="174">
        <v>-2.2415940224159402E-2</v>
      </c>
    </row>
    <row r="54" spans="1:21" x14ac:dyDescent="0.25">
      <c r="A54" s="165">
        <v>43891</v>
      </c>
      <c r="B54" s="181">
        <v>1219</v>
      </c>
      <c r="C54" s="171">
        <v>1066</v>
      </c>
      <c r="D54" s="171">
        <v>294</v>
      </c>
      <c r="E54" s="171">
        <v>89</v>
      </c>
      <c r="F54" s="182">
        <v>918</v>
      </c>
      <c r="G54" s="171">
        <v>1256.0952380952399</v>
      </c>
      <c r="H54" s="171">
        <v>1199.5238095238101</v>
      </c>
      <c r="I54" s="171">
        <v>270.28571428571399</v>
      </c>
      <c r="J54" s="171">
        <v>100.571428571429</v>
      </c>
      <c r="K54" s="182">
        <v>874.76190476190504</v>
      </c>
      <c r="L54" s="171">
        <v>-37.095238095238102</v>
      </c>
      <c r="M54" s="171">
        <v>-133.52380952381</v>
      </c>
      <c r="N54" s="171">
        <v>23.714285714285701</v>
      </c>
      <c r="O54" s="171">
        <v>-11.5714285714286</v>
      </c>
      <c r="P54" s="182">
        <v>43.238095238095198</v>
      </c>
      <c r="Q54" s="173">
        <v>-2.9532185912502801E-2</v>
      </c>
      <c r="R54" s="173">
        <v>-0.11131401349742</v>
      </c>
      <c r="S54" s="173">
        <v>8.7737843551797104E-2</v>
      </c>
      <c r="T54" s="173">
        <v>-0.115056818181818</v>
      </c>
      <c r="U54" s="174">
        <v>4.9428415895481699E-2</v>
      </c>
    </row>
    <row r="55" spans="1:21" x14ac:dyDescent="0.25">
      <c r="A55" s="165">
        <v>43922</v>
      </c>
      <c r="B55" s="181">
        <v>490</v>
      </c>
      <c r="C55" s="171">
        <v>615</v>
      </c>
      <c r="D55" s="171">
        <v>210</v>
      </c>
      <c r="E55" s="171">
        <v>55</v>
      </c>
      <c r="F55" s="182">
        <v>446</v>
      </c>
      <c r="G55" s="171">
        <v>1184</v>
      </c>
      <c r="H55" s="171">
        <v>1115</v>
      </c>
      <c r="I55" s="171">
        <v>287</v>
      </c>
      <c r="J55" s="171">
        <v>102</v>
      </c>
      <c r="K55" s="182">
        <v>835</v>
      </c>
      <c r="L55" s="171">
        <v>-694</v>
      </c>
      <c r="M55" s="171">
        <v>-500</v>
      </c>
      <c r="N55" s="171">
        <v>-77</v>
      </c>
      <c r="O55" s="171">
        <v>-47</v>
      </c>
      <c r="P55" s="182">
        <v>-389</v>
      </c>
      <c r="Q55" s="173">
        <v>-0.58614864864864902</v>
      </c>
      <c r="R55" s="173">
        <v>-0.44843049327354301</v>
      </c>
      <c r="S55" s="173">
        <v>-0.26829268292682901</v>
      </c>
      <c r="T55" s="173">
        <v>-0.46078431372549</v>
      </c>
      <c r="U55" s="174">
        <v>-0.46586826347305399</v>
      </c>
    </row>
    <row r="56" spans="1:21" x14ac:dyDescent="0.25">
      <c r="A56" s="165">
        <v>43952</v>
      </c>
      <c r="B56" s="181">
        <v>386</v>
      </c>
      <c r="C56" s="171">
        <v>697</v>
      </c>
      <c r="D56" s="171">
        <v>180</v>
      </c>
      <c r="E56" s="171">
        <v>71</v>
      </c>
      <c r="F56" s="182">
        <v>408</v>
      </c>
      <c r="G56" s="171">
        <v>1143.61904761905</v>
      </c>
      <c r="H56" s="171">
        <v>1101.0952380952399</v>
      </c>
      <c r="I56" s="171">
        <v>304</v>
      </c>
      <c r="J56" s="171">
        <v>101.333333333333</v>
      </c>
      <c r="K56" s="182">
        <v>830.57142857142901</v>
      </c>
      <c r="L56" s="171">
        <v>-757.61904761904805</v>
      </c>
      <c r="M56" s="171">
        <v>-404.09523809523802</v>
      </c>
      <c r="N56" s="171">
        <v>-124</v>
      </c>
      <c r="O56" s="171">
        <v>-30.3333333333333</v>
      </c>
      <c r="P56" s="182">
        <v>-422.57142857142901</v>
      </c>
      <c r="Q56" s="173">
        <v>-0.66247501665556296</v>
      </c>
      <c r="R56" s="173">
        <v>-0.36699390217532302</v>
      </c>
      <c r="S56" s="173">
        <v>-0.40789473684210498</v>
      </c>
      <c r="T56" s="173">
        <v>-0.29934210526315802</v>
      </c>
      <c r="U56" s="174">
        <v>-0.50877192982456099</v>
      </c>
    </row>
    <row r="57" spans="1:21" x14ac:dyDescent="0.25">
      <c r="A57" s="165">
        <v>43983</v>
      </c>
      <c r="B57" s="181">
        <v>517</v>
      </c>
      <c r="C57" s="171">
        <v>875</v>
      </c>
      <c r="D57" s="171">
        <v>235</v>
      </c>
      <c r="E57" s="171">
        <v>102</v>
      </c>
      <c r="F57" s="182">
        <v>617</v>
      </c>
      <c r="G57" s="171">
        <v>1199</v>
      </c>
      <c r="H57" s="171">
        <v>1204.5</v>
      </c>
      <c r="I57" s="171">
        <v>282.7</v>
      </c>
      <c r="J57" s="171">
        <v>102.3</v>
      </c>
      <c r="K57" s="182">
        <v>930.6</v>
      </c>
      <c r="L57" s="171">
        <v>-682</v>
      </c>
      <c r="M57" s="171">
        <v>-329.5</v>
      </c>
      <c r="N57" s="171">
        <v>-47.7</v>
      </c>
      <c r="O57" s="171">
        <v>-0.30000000000001098</v>
      </c>
      <c r="P57" s="182">
        <v>-313.60000000000002</v>
      </c>
      <c r="Q57" s="173">
        <v>-0.56880733944954098</v>
      </c>
      <c r="R57" s="173">
        <v>-0.273557492735575</v>
      </c>
      <c r="S57" s="173">
        <v>-0.168730102582243</v>
      </c>
      <c r="T57" s="173">
        <v>-2.9325513196482001E-3</v>
      </c>
      <c r="U57" s="174">
        <v>-0.33698689017838002</v>
      </c>
    </row>
    <row r="58" spans="1:21" x14ac:dyDescent="0.25">
      <c r="A58" s="165">
        <v>44013</v>
      </c>
      <c r="B58" s="181">
        <v>594</v>
      </c>
      <c r="C58" s="171">
        <v>961</v>
      </c>
      <c r="D58" s="171">
        <v>270</v>
      </c>
      <c r="E58" s="171">
        <v>106</v>
      </c>
      <c r="F58" s="182">
        <v>776</v>
      </c>
      <c r="G58" s="171">
        <v>1290</v>
      </c>
      <c r="H58" s="171">
        <v>1279</v>
      </c>
      <c r="I58" s="171">
        <v>286</v>
      </c>
      <c r="J58" s="171">
        <v>90</v>
      </c>
      <c r="K58" s="182">
        <v>1000</v>
      </c>
      <c r="L58" s="171">
        <v>-696</v>
      </c>
      <c r="M58" s="171">
        <v>-318</v>
      </c>
      <c r="N58" s="171">
        <v>-16</v>
      </c>
      <c r="O58" s="171">
        <v>16</v>
      </c>
      <c r="P58" s="182">
        <v>-224</v>
      </c>
      <c r="Q58" s="173">
        <v>-0.53953488372092995</v>
      </c>
      <c r="R58" s="173">
        <v>-0.24863174354964801</v>
      </c>
      <c r="S58" s="173">
        <v>-5.5944055944055902E-2</v>
      </c>
      <c r="T58" s="173">
        <v>0.17777777777777801</v>
      </c>
      <c r="U58" s="174">
        <v>-0.224</v>
      </c>
    </row>
    <row r="59" spans="1:21" x14ac:dyDescent="0.25">
      <c r="A59" s="165">
        <v>44044</v>
      </c>
      <c r="B59" s="181">
        <v>684</v>
      </c>
      <c r="C59" s="171">
        <v>949</v>
      </c>
      <c r="D59" s="171">
        <v>241</v>
      </c>
      <c r="E59" s="171">
        <v>99</v>
      </c>
      <c r="F59" s="182">
        <v>691</v>
      </c>
      <c r="G59" s="171">
        <v>1113.3333333333301</v>
      </c>
      <c r="H59" s="171">
        <v>1056.19047619048</v>
      </c>
      <c r="I59" s="171">
        <v>250.47619047619</v>
      </c>
      <c r="J59" s="171">
        <v>75.238095238095198</v>
      </c>
      <c r="K59" s="182">
        <v>827.61904761904805</v>
      </c>
      <c r="L59" s="171">
        <v>-429.33333333333297</v>
      </c>
      <c r="M59" s="171">
        <v>-107.19047619047601</v>
      </c>
      <c r="N59" s="171">
        <v>-9.4761904761904496</v>
      </c>
      <c r="O59" s="171">
        <v>23.761904761904798</v>
      </c>
      <c r="P59" s="182">
        <v>-136.61904761904799</v>
      </c>
      <c r="Q59" s="173">
        <v>-0.38562874251496998</v>
      </c>
      <c r="R59" s="173">
        <v>-0.101487826871055</v>
      </c>
      <c r="S59" s="173">
        <v>-3.7832699619771801E-2</v>
      </c>
      <c r="T59" s="173">
        <v>0.31582278481012699</v>
      </c>
      <c r="U59" s="174">
        <v>-0.16507479861910199</v>
      </c>
    </row>
    <row r="60" spans="1:21" x14ac:dyDescent="0.25">
      <c r="A60" s="165">
        <v>44075</v>
      </c>
      <c r="B60" s="181">
        <v>879</v>
      </c>
      <c r="C60" s="171">
        <v>1083</v>
      </c>
      <c r="D60" s="171">
        <v>250</v>
      </c>
      <c r="E60" s="171">
        <v>111</v>
      </c>
      <c r="F60" s="182">
        <v>883</v>
      </c>
      <c r="G60" s="171">
        <v>1111.5238095238101</v>
      </c>
      <c r="H60" s="171">
        <v>1103.1428571428601</v>
      </c>
      <c r="I60" s="171">
        <v>299.61904761904799</v>
      </c>
      <c r="J60" s="171">
        <v>99.523809523809504</v>
      </c>
      <c r="K60" s="182">
        <v>889.42857142857099</v>
      </c>
      <c r="L60" s="171">
        <v>-232.52380952381</v>
      </c>
      <c r="M60" s="171">
        <v>-20.1428571428571</v>
      </c>
      <c r="N60" s="171">
        <v>-49.619047619047599</v>
      </c>
      <c r="O60" s="171">
        <v>11.476190476190499</v>
      </c>
      <c r="P60" s="182">
        <v>-6.4285714285714404</v>
      </c>
      <c r="Q60" s="173">
        <v>-0.20919372804386899</v>
      </c>
      <c r="R60" s="173">
        <v>-1.8259518259518201E-2</v>
      </c>
      <c r="S60" s="173">
        <v>-0.165607120152575</v>
      </c>
      <c r="T60" s="173">
        <v>0.115311004784689</v>
      </c>
      <c r="U60" s="174">
        <v>-7.2277545775779198E-3</v>
      </c>
    </row>
    <row r="61" spans="1:21" x14ac:dyDescent="0.25">
      <c r="A61" s="165">
        <v>44105</v>
      </c>
      <c r="B61" s="181">
        <v>1005</v>
      </c>
      <c r="C61" s="171">
        <v>1118</v>
      </c>
      <c r="D61" s="171">
        <v>279</v>
      </c>
      <c r="E61" s="171">
        <v>102</v>
      </c>
      <c r="F61" s="182">
        <v>938</v>
      </c>
      <c r="G61" s="171">
        <v>1216.69565217391</v>
      </c>
      <c r="H61" s="171">
        <v>1219.5652173912999</v>
      </c>
      <c r="I61" s="171">
        <v>273.56521739130397</v>
      </c>
      <c r="J61" s="171">
        <v>76.521739130434796</v>
      </c>
      <c r="K61" s="182">
        <v>848.43478260869597</v>
      </c>
      <c r="L61" s="171">
        <v>-211.695652173913</v>
      </c>
      <c r="M61" s="171">
        <v>-101.565217391304</v>
      </c>
      <c r="N61" s="171">
        <v>5.4347826086956301</v>
      </c>
      <c r="O61" s="171">
        <v>25.478260869565201</v>
      </c>
      <c r="P61" s="182">
        <v>89.565217391304401</v>
      </c>
      <c r="Q61" s="173">
        <v>-0.173992281303602</v>
      </c>
      <c r="R61" s="173">
        <v>-8.3279857397504597E-2</v>
      </c>
      <c r="S61" s="173">
        <v>1.9866497139224299E-2</v>
      </c>
      <c r="T61" s="173">
        <v>0.332954545454546</v>
      </c>
      <c r="U61" s="174">
        <v>0.105565235215743</v>
      </c>
    </row>
    <row r="62" spans="1:21" x14ac:dyDescent="0.25">
      <c r="A62" s="165">
        <v>44136</v>
      </c>
      <c r="B62" s="181">
        <v>985</v>
      </c>
      <c r="C62" s="171">
        <v>1090</v>
      </c>
      <c r="D62" s="171">
        <v>253</v>
      </c>
      <c r="E62" s="171">
        <v>104</v>
      </c>
      <c r="F62" s="182">
        <v>1023</v>
      </c>
      <c r="G62" s="171">
        <v>1174</v>
      </c>
      <c r="H62" s="171">
        <v>1062</v>
      </c>
      <c r="I62" s="171">
        <v>262</v>
      </c>
      <c r="J62" s="171">
        <v>88</v>
      </c>
      <c r="K62" s="182">
        <v>810</v>
      </c>
      <c r="L62" s="171">
        <v>-189</v>
      </c>
      <c r="M62" s="171">
        <v>28</v>
      </c>
      <c r="N62" s="171">
        <v>-9</v>
      </c>
      <c r="O62" s="171">
        <v>16</v>
      </c>
      <c r="P62" s="182">
        <v>213</v>
      </c>
      <c r="Q62" s="173">
        <v>-0.16098807495741099</v>
      </c>
      <c r="R62" s="173">
        <v>2.6365348399246698E-2</v>
      </c>
      <c r="S62" s="173">
        <v>-3.4351145038167899E-2</v>
      </c>
      <c r="T62" s="173">
        <v>0.18181818181818199</v>
      </c>
      <c r="U62" s="174">
        <v>0.26296296296296301</v>
      </c>
    </row>
    <row r="63" spans="1:21" x14ac:dyDescent="0.25">
      <c r="A63" s="165">
        <v>44166</v>
      </c>
      <c r="B63" s="181">
        <v>1010</v>
      </c>
      <c r="C63" s="171">
        <v>1037</v>
      </c>
      <c r="D63" s="171">
        <v>236</v>
      </c>
      <c r="E63" s="171">
        <v>123</v>
      </c>
      <c r="F63" s="182">
        <v>1006</v>
      </c>
      <c r="G63" s="171">
        <v>1183.3499999999999</v>
      </c>
      <c r="H63" s="171">
        <v>1118.25</v>
      </c>
      <c r="I63" s="171">
        <v>294</v>
      </c>
      <c r="J63" s="171">
        <v>109.2</v>
      </c>
      <c r="K63" s="182">
        <v>787.5</v>
      </c>
      <c r="L63" s="171">
        <v>-173.35</v>
      </c>
      <c r="M63" s="171">
        <v>-81.25</v>
      </c>
      <c r="N63" s="171">
        <v>-58</v>
      </c>
      <c r="O63" s="171">
        <v>13.8</v>
      </c>
      <c r="P63" s="182">
        <v>218.5</v>
      </c>
      <c r="Q63" s="173">
        <v>-0.146490894494444</v>
      </c>
      <c r="R63" s="173">
        <v>-7.2658171249720502E-2</v>
      </c>
      <c r="S63" s="173">
        <v>-0.19727891156462601</v>
      </c>
      <c r="T63" s="173">
        <v>0.12637362637362601</v>
      </c>
      <c r="U63" s="174">
        <v>0.27746031746031702</v>
      </c>
    </row>
    <row r="64" spans="1:21" x14ac:dyDescent="0.25">
      <c r="A64" s="165">
        <v>44197</v>
      </c>
      <c r="B64" s="181">
        <v>912</v>
      </c>
      <c r="C64" s="171">
        <v>942</v>
      </c>
      <c r="D64" s="171">
        <v>231</v>
      </c>
      <c r="E64" s="171">
        <v>112</v>
      </c>
      <c r="F64" s="182">
        <v>870</v>
      </c>
      <c r="G64" s="171">
        <v>1008.1818181818199</v>
      </c>
      <c r="H64" s="171">
        <v>1086.3636363636399</v>
      </c>
      <c r="I64" s="171">
        <v>230</v>
      </c>
      <c r="J64" s="171">
        <v>100.90909090909101</v>
      </c>
      <c r="K64" s="182">
        <v>720</v>
      </c>
      <c r="L64" s="171">
        <v>-96.181818181818102</v>
      </c>
      <c r="M64" s="171">
        <v>-144.363636363636</v>
      </c>
      <c r="N64" s="171">
        <v>1</v>
      </c>
      <c r="O64" s="171">
        <v>11.090909090909101</v>
      </c>
      <c r="P64" s="182">
        <v>150</v>
      </c>
      <c r="Q64" s="173">
        <v>-9.5401262398557202E-2</v>
      </c>
      <c r="R64" s="173">
        <v>-0.132887029288703</v>
      </c>
      <c r="S64" s="173">
        <v>4.3478260869565201E-3</v>
      </c>
      <c r="T64" s="173">
        <v>0.10990990990990999</v>
      </c>
      <c r="U64" s="174">
        <v>0.20833333333333301</v>
      </c>
    </row>
    <row r="65" spans="1:21" x14ac:dyDescent="0.25">
      <c r="A65" s="165">
        <v>44228</v>
      </c>
      <c r="B65" s="181">
        <v>866</v>
      </c>
      <c r="C65" s="171">
        <v>944</v>
      </c>
      <c r="D65" s="171">
        <v>214</v>
      </c>
      <c r="E65" s="171">
        <v>133</v>
      </c>
      <c r="F65" s="182">
        <v>1007</v>
      </c>
      <c r="G65" s="171">
        <v>1057</v>
      </c>
      <c r="H65" s="171">
        <v>1071</v>
      </c>
      <c r="I65" s="171">
        <v>238</v>
      </c>
      <c r="J65" s="171">
        <v>90</v>
      </c>
      <c r="K65" s="182">
        <v>803</v>
      </c>
      <c r="L65" s="171">
        <v>-191</v>
      </c>
      <c r="M65" s="171">
        <v>-127</v>
      </c>
      <c r="N65" s="171">
        <v>-24</v>
      </c>
      <c r="O65" s="171">
        <v>43</v>
      </c>
      <c r="P65" s="182">
        <v>204</v>
      </c>
      <c r="Q65" s="173">
        <v>-0.18070009460737901</v>
      </c>
      <c r="R65" s="173">
        <v>-0.118580765639589</v>
      </c>
      <c r="S65" s="173">
        <v>-0.10084033613445401</v>
      </c>
      <c r="T65" s="173">
        <v>0.47777777777777802</v>
      </c>
      <c r="U65" s="174">
        <v>0.25404732254047302</v>
      </c>
    </row>
    <row r="66" spans="1:21" x14ac:dyDescent="0.25">
      <c r="A66" s="165">
        <v>44256</v>
      </c>
      <c r="B66" s="181">
        <v>1169</v>
      </c>
      <c r="C66" s="171">
        <v>1155</v>
      </c>
      <c r="D66" s="171">
        <v>258</v>
      </c>
      <c r="E66" s="171">
        <v>133</v>
      </c>
      <c r="F66" s="182">
        <v>1160</v>
      </c>
      <c r="G66" s="171">
        <v>1313.19047619048</v>
      </c>
      <c r="H66" s="171">
        <v>1254.0476190476199</v>
      </c>
      <c r="I66" s="171">
        <v>282.57142857142901</v>
      </c>
      <c r="J66" s="171">
        <v>105.142857142857</v>
      </c>
      <c r="K66" s="182">
        <v>914.52380952380997</v>
      </c>
      <c r="L66" s="171">
        <v>-144.19047619047601</v>
      </c>
      <c r="M66" s="171">
        <v>-99.047619047619307</v>
      </c>
      <c r="N66" s="171">
        <v>-24.571428571428601</v>
      </c>
      <c r="O66" s="171">
        <v>27.857142857142801</v>
      </c>
      <c r="P66" s="182">
        <v>245.47619047619</v>
      </c>
      <c r="Q66" s="173">
        <v>-0.10980164629945301</v>
      </c>
      <c r="R66" s="173">
        <v>-7.8982342889690693E-2</v>
      </c>
      <c r="S66" s="173">
        <v>-8.6956521739130599E-2</v>
      </c>
      <c r="T66" s="173">
        <v>0.26494565217391303</v>
      </c>
      <c r="U66" s="174">
        <v>0.26841968237438202</v>
      </c>
    </row>
    <row r="67" spans="1:21" x14ac:dyDescent="0.25">
      <c r="A67" s="165">
        <v>44287</v>
      </c>
      <c r="B67" s="181">
        <v>942</v>
      </c>
      <c r="C67" s="171">
        <v>1096</v>
      </c>
      <c r="D67" s="171">
        <v>227</v>
      </c>
      <c r="E67" s="171">
        <v>128</v>
      </c>
      <c r="F67" s="182">
        <v>1183</v>
      </c>
      <c r="G67" s="171">
        <v>1184</v>
      </c>
      <c r="H67" s="171">
        <v>1115</v>
      </c>
      <c r="I67" s="171">
        <v>287</v>
      </c>
      <c r="J67" s="171">
        <v>102</v>
      </c>
      <c r="K67" s="182">
        <v>835</v>
      </c>
      <c r="L67" s="171">
        <v>-242</v>
      </c>
      <c r="M67" s="171">
        <v>-19</v>
      </c>
      <c r="N67" s="171">
        <v>-60</v>
      </c>
      <c r="O67" s="171">
        <v>26</v>
      </c>
      <c r="P67" s="182">
        <v>348</v>
      </c>
      <c r="Q67" s="173">
        <v>-0.204391891891892</v>
      </c>
      <c r="R67" s="173">
        <v>-1.70403587443946E-2</v>
      </c>
      <c r="S67" s="173">
        <v>-0.20905923344947699</v>
      </c>
      <c r="T67" s="173">
        <v>0.25490196078431399</v>
      </c>
      <c r="U67" s="174">
        <v>0.41676646706586801</v>
      </c>
    </row>
    <row r="68" spans="1:21" x14ac:dyDescent="0.25">
      <c r="A68" s="165">
        <v>44317</v>
      </c>
      <c r="B68" s="181">
        <v>1013</v>
      </c>
      <c r="C68" s="171">
        <v>1013</v>
      </c>
      <c r="D68" s="171">
        <v>218</v>
      </c>
      <c r="E68" s="171">
        <v>104</v>
      </c>
      <c r="F68" s="182">
        <v>1214</v>
      </c>
      <c r="G68" s="171">
        <v>1143.61904761905</v>
      </c>
      <c r="H68" s="171">
        <v>1101.0952380952399</v>
      </c>
      <c r="I68" s="171">
        <v>304</v>
      </c>
      <c r="J68" s="171">
        <v>101.333333333333</v>
      </c>
      <c r="K68" s="182">
        <v>830.57142857142901</v>
      </c>
      <c r="L68" s="171">
        <v>-130.61904761904799</v>
      </c>
      <c r="M68" s="171">
        <v>-88.095238095238102</v>
      </c>
      <c r="N68" s="171">
        <v>-86</v>
      </c>
      <c r="O68" s="171">
        <v>2.6666666666666701</v>
      </c>
      <c r="P68" s="182">
        <v>383.42857142857099</v>
      </c>
      <c r="Q68" s="173">
        <v>-0.11421552298467701</v>
      </c>
      <c r="R68" s="173">
        <v>-8.0006919517363606E-2</v>
      </c>
      <c r="S68" s="173">
        <v>-0.28289473684210498</v>
      </c>
      <c r="T68" s="173">
        <v>2.6315789473684299E-2</v>
      </c>
      <c r="U68" s="174">
        <v>0.46164430684554503</v>
      </c>
    </row>
    <row r="69" spans="1:21" x14ac:dyDescent="0.25">
      <c r="A69" s="165">
        <v>44348</v>
      </c>
      <c r="B69" s="181">
        <v>993</v>
      </c>
      <c r="C69" s="171">
        <v>1026</v>
      </c>
      <c r="D69" s="171">
        <v>251</v>
      </c>
      <c r="E69" s="171">
        <v>111</v>
      </c>
      <c r="F69" s="182">
        <v>1447</v>
      </c>
      <c r="G69" s="171">
        <v>1199</v>
      </c>
      <c r="H69" s="171">
        <v>1204.5</v>
      </c>
      <c r="I69" s="171">
        <v>282.7</v>
      </c>
      <c r="J69" s="171">
        <v>102.3</v>
      </c>
      <c r="K69" s="182">
        <v>930.6</v>
      </c>
      <c r="L69" s="171">
        <v>-206</v>
      </c>
      <c r="M69" s="171">
        <v>-178.5</v>
      </c>
      <c r="N69" s="171">
        <v>-31.7</v>
      </c>
      <c r="O69" s="171">
        <v>8.6999999999999904</v>
      </c>
      <c r="P69" s="182">
        <v>516.4</v>
      </c>
      <c r="Q69" s="173">
        <v>-0.17180984153461201</v>
      </c>
      <c r="R69" s="173">
        <v>-0.148194271481943</v>
      </c>
      <c r="S69" s="173">
        <v>-0.112133003183587</v>
      </c>
      <c r="T69" s="173">
        <v>8.5043988269794604E-2</v>
      </c>
      <c r="U69" s="174">
        <v>0.55491081022995903</v>
      </c>
    </row>
    <row r="70" spans="1:21" x14ac:dyDescent="0.25">
      <c r="A70" s="165">
        <v>44378</v>
      </c>
      <c r="B70" s="181">
        <v>784</v>
      </c>
      <c r="C70" s="171">
        <v>791</v>
      </c>
      <c r="D70" s="171">
        <v>139</v>
      </c>
      <c r="E70" s="171">
        <v>85</v>
      </c>
      <c r="F70" s="182">
        <v>1683</v>
      </c>
      <c r="G70" s="171">
        <v>1233.9130434782601</v>
      </c>
      <c r="H70" s="171">
        <v>1223.3913043478301</v>
      </c>
      <c r="I70" s="171">
        <v>273.56521739130397</v>
      </c>
      <c r="J70" s="171">
        <v>86.086956521739097</v>
      </c>
      <c r="K70" s="182">
        <v>956.52173913043498</v>
      </c>
      <c r="L70" s="171">
        <v>-449.91304347826099</v>
      </c>
      <c r="M70" s="171">
        <v>-432.39130434782601</v>
      </c>
      <c r="N70" s="171">
        <v>-134.565217391304</v>
      </c>
      <c r="O70" s="171">
        <v>-1.0869565217391399</v>
      </c>
      <c r="P70" s="182">
        <v>726.47826086956502</v>
      </c>
      <c r="Q70" s="173">
        <v>-0.36462297392530002</v>
      </c>
      <c r="R70" s="173">
        <v>-0.35343663373374101</v>
      </c>
      <c r="S70" s="173">
        <v>-0.49189446916719598</v>
      </c>
      <c r="T70" s="173">
        <v>-1.2626262626262701E-2</v>
      </c>
      <c r="U70" s="174">
        <v>0.75949999999999995</v>
      </c>
    </row>
    <row r="71" spans="1:21" x14ac:dyDescent="0.25">
      <c r="A71" s="3" t="s">
        <v>86</v>
      </c>
      <c r="B71" s="181"/>
      <c r="C71" s="171"/>
      <c r="D71" s="171"/>
      <c r="E71" s="171"/>
      <c r="F71" s="182"/>
      <c r="G71" s="171"/>
      <c r="H71" s="171"/>
      <c r="I71" s="171"/>
      <c r="J71" s="171"/>
      <c r="K71" s="182"/>
      <c r="L71" s="171"/>
      <c r="M71" s="171"/>
      <c r="N71" s="171"/>
      <c r="O71" s="171"/>
      <c r="P71" s="182"/>
      <c r="Q71" s="173"/>
      <c r="R71" s="173"/>
      <c r="S71" s="173"/>
      <c r="T71" s="173"/>
      <c r="U71" s="174"/>
    </row>
    <row r="72" spans="1:21" x14ac:dyDescent="0.25">
      <c r="A72" s="165">
        <v>43466</v>
      </c>
      <c r="B72" s="181">
        <v>479</v>
      </c>
      <c r="C72" s="171">
        <v>616</v>
      </c>
      <c r="D72" s="171">
        <v>714</v>
      </c>
      <c r="E72" s="171">
        <v>452</v>
      </c>
      <c r="F72" s="182">
        <v>548</v>
      </c>
      <c r="G72" s="171">
        <v>479</v>
      </c>
      <c r="H72" s="171">
        <v>616</v>
      </c>
      <c r="I72" s="171">
        <v>714</v>
      </c>
      <c r="J72" s="171">
        <v>452</v>
      </c>
      <c r="K72" s="182">
        <v>548</v>
      </c>
      <c r="L72" s="171">
        <v>0</v>
      </c>
      <c r="M72" s="171">
        <v>0</v>
      </c>
      <c r="N72" s="171">
        <v>0</v>
      </c>
      <c r="O72" s="171">
        <v>0</v>
      </c>
      <c r="P72" s="182">
        <v>0</v>
      </c>
      <c r="Q72" s="173">
        <v>0</v>
      </c>
      <c r="R72" s="173">
        <v>0</v>
      </c>
      <c r="S72" s="173">
        <v>0</v>
      </c>
      <c r="T72" s="173">
        <v>0</v>
      </c>
      <c r="U72" s="174">
        <v>0</v>
      </c>
    </row>
    <row r="73" spans="1:21" x14ac:dyDescent="0.25">
      <c r="A73" s="165">
        <v>43497</v>
      </c>
      <c r="B73" s="181">
        <v>409</v>
      </c>
      <c r="C73" s="171">
        <v>591</v>
      </c>
      <c r="D73" s="171">
        <v>672</v>
      </c>
      <c r="E73" s="171">
        <v>407</v>
      </c>
      <c r="F73" s="182">
        <v>524</v>
      </c>
      <c r="G73" s="171">
        <v>409</v>
      </c>
      <c r="H73" s="171">
        <v>591</v>
      </c>
      <c r="I73" s="171">
        <v>672</v>
      </c>
      <c r="J73" s="171">
        <v>407</v>
      </c>
      <c r="K73" s="182">
        <v>524</v>
      </c>
      <c r="L73" s="171">
        <v>0</v>
      </c>
      <c r="M73" s="171">
        <v>0</v>
      </c>
      <c r="N73" s="171">
        <v>0</v>
      </c>
      <c r="O73" s="171">
        <v>0</v>
      </c>
      <c r="P73" s="182">
        <v>0</v>
      </c>
      <c r="Q73" s="173">
        <v>0</v>
      </c>
      <c r="R73" s="173">
        <v>0</v>
      </c>
      <c r="S73" s="173">
        <v>0</v>
      </c>
      <c r="T73" s="173">
        <v>0</v>
      </c>
      <c r="U73" s="174">
        <v>0</v>
      </c>
    </row>
    <row r="74" spans="1:21" x14ac:dyDescent="0.25">
      <c r="A74" s="165">
        <v>43525</v>
      </c>
      <c r="B74" s="181">
        <v>486</v>
      </c>
      <c r="C74" s="171">
        <v>581</v>
      </c>
      <c r="D74" s="171">
        <v>719</v>
      </c>
      <c r="E74" s="171">
        <v>424</v>
      </c>
      <c r="F74" s="182">
        <v>532</v>
      </c>
      <c r="G74" s="171">
        <v>486</v>
      </c>
      <c r="H74" s="171">
        <v>581</v>
      </c>
      <c r="I74" s="171">
        <v>719</v>
      </c>
      <c r="J74" s="171">
        <v>424</v>
      </c>
      <c r="K74" s="182">
        <v>532</v>
      </c>
      <c r="L74" s="171">
        <v>0</v>
      </c>
      <c r="M74" s="171">
        <v>0</v>
      </c>
      <c r="N74" s="171">
        <v>0</v>
      </c>
      <c r="O74" s="171">
        <v>0</v>
      </c>
      <c r="P74" s="182">
        <v>0</v>
      </c>
      <c r="Q74" s="173">
        <v>0</v>
      </c>
      <c r="R74" s="173">
        <v>0</v>
      </c>
      <c r="S74" s="173">
        <v>0</v>
      </c>
      <c r="T74" s="173">
        <v>0</v>
      </c>
      <c r="U74" s="174">
        <v>0</v>
      </c>
    </row>
    <row r="75" spans="1:21" x14ac:dyDescent="0.25">
      <c r="A75" s="165">
        <v>43556</v>
      </c>
      <c r="B75" s="181">
        <v>408</v>
      </c>
      <c r="C75" s="171">
        <v>592</v>
      </c>
      <c r="D75" s="171">
        <v>714</v>
      </c>
      <c r="E75" s="171">
        <v>469</v>
      </c>
      <c r="F75" s="182">
        <v>512</v>
      </c>
      <c r="G75" s="171">
        <v>408</v>
      </c>
      <c r="H75" s="171">
        <v>592</v>
      </c>
      <c r="I75" s="171">
        <v>714</v>
      </c>
      <c r="J75" s="171">
        <v>469</v>
      </c>
      <c r="K75" s="182">
        <v>512</v>
      </c>
      <c r="L75" s="171">
        <v>0</v>
      </c>
      <c r="M75" s="171">
        <v>0</v>
      </c>
      <c r="N75" s="171">
        <v>0</v>
      </c>
      <c r="O75" s="171">
        <v>0</v>
      </c>
      <c r="P75" s="182">
        <v>0</v>
      </c>
      <c r="Q75" s="173">
        <v>0</v>
      </c>
      <c r="R75" s="173">
        <v>0</v>
      </c>
      <c r="S75" s="173">
        <v>0</v>
      </c>
      <c r="T75" s="173">
        <v>0</v>
      </c>
      <c r="U75" s="174">
        <v>0</v>
      </c>
    </row>
    <row r="76" spans="1:21" x14ac:dyDescent="0.25">
      <c r="A76" s="165">
        <v>43586</v>
      </c>
      <c r="B76" s="181">
        <v>456</v>
      </c>
      <c r="C76" s="171">
        <v>644</v>
      </c>
      <c r="D76" s="171">
        <v>757</v>
      </c>
      <c r="E76" s="171">
        <v>468</v>
      </c>
      <c r="F76" s="182">
        <v>542</v>
      </c>
      <c r="G76" s="171">
        <v>456</v>
      </c>
      <c r="H76" s="171">
        <v>644</v>
      </c>
      <c r="I76" s="171">
        <v>757</v>
      </c>
      <c r="J76" s="171">
        <v>468</v>
      </c>
      <c r="K76" s="182">
        <v>542</v>
      </c>
      <c r="L76" s="171">
        <v>0</v>
      </c>
      <c r="M76" s="171">
        <v>0</v>
      </c>
      <c r="N76" s="171">
        <v>0</v>
      </c>
      <c r="O76" s="171">
        <v>0</v>
      </c>
      <c r="P76" s="182">
        <v>0</v>
      </c>
      <c r="Q76" s="173">
        <v>0</v>
      </c>
      <c r="R76" s="173">
        <v>0</v>
      </c>
      <c r="S76" s="173">
        <v>0</v>
      </c>
      <c r="T76" s="173">
        <v>0</v>
      </c>
      <c r="U76" s="174">
        <v>0</v>
      </c>
    </row>
    <row r="77" spans="1:21" x14ac:dyDescent="0.25">
      <c r="A77" s="165">
        <v>43617</v>
      </c>
      <c r="B77" s="181">
        <v>445</v>
      </c>
      <c r="C77" s="171">
        <v>635</v>
      </c>
      <c r="D77" s="171">
        <v>769</v>
      </c>
      <c r="E77" s="171">
        <v>432</v>
      </c>
      <c r="F77" s="182">
        <v>537</v>
      </c>
      <c r="G77" s="171">
        <v>445</v>
      </c>
      <c r="H77" s="171">
        <v>635</v>
      </c>
      <c r="I77" s="171">
        <v>769</v>
      </c>
      <c r="J77" s="171">
        <v>432</v>
      </c>
      <c r="K77" s="182">
        <v>537</v>
      </c>
      <c r="L77" s="171">
        <v>0</v>
      </c>
      <c r="M77" s="171">
        <v>0</v>
      </c>
      <c r="N77" s="171">
        <v>0</v>
      </c>
      <c r="O77" s="171">
        <v>0</v>
      </c>
      <c r="P77" s="182">
        <v>0</v>
      </c>
      <c r="Q77" s="173">
        <v>0</v>
      </c>
      <c r="R77" s="173">
        <v>0</v>
      </c>
      <c r="S77" s="173">
        <v>0</v>
      </c>
      <c r="T77" s="173">
        <v>0</v>
      </c>
      <c r="U77" s="174">
        <v>0</v>
      </c>
    </row>
    <row r="78" spans="1:21" x14ac:dyDescent="0.25">
      <c r="A78" s="165">
        <v>43647</v>
      </c>
      <c r="B78" s="181">
        <v>519</v>
      </c>
      <c r="C78" s="171">
        <v>712</v>
      </c>
      <c r="D78" s="171">
        <v>817</v>
      </c>
      <c r="E78" s="171">
        <v>514</v>
      </c>
      <c r="F78" s="182">
        <v>559</v>
      </c>
      <c r="G78" s="171">
        <v>519</v>
      </c>
      <c r="H78" s="171">
        <v>712</v>
      </c>
      <c r="I78" s="171">
        <v>817</v>
      </c>
      <c r="J78" s="171">
        <v>514</v>
      </c>
      <c r="K78" s="182">
        <v>559</v>
      </c>
      <c r="L78" s="171">
        <v>0</v>
      </c>
      <c r="M78" s="171">
        <v>0</v>
      </c>
      <c r="N78" s="171">
        <v>0</v>
      </c>
      <c r="O78" s="171">
        <v>0</v>
      </c>
      <c r="P78" s="182">
        <v>0</v>
      </c>
      <c r="Q78" s="173">
        <v>0</v>
      </c>
      <c r="R78" s="173">
        <v>0</v>
      </c>
      <c r="S78" s="173">
        <v>0</v>
      </c>
      <c r="T78" s="173">
        <v>0</v>
      </c>
      <c r="U78" s="174">
        <v>0</v>
      </c>
    </row>
    <row r="79" spans="1:21" x14ac:dyDescent="0.25">
      <c r="A79" s="165">
        <v>43678</v>
      </c>
      <c r="B79" s="181">
        <v>470</v>
      </c>
      <c r="C79" s="171">
        <v>664</v>
      </c>
      <c r="D79" s="171">
        <v>783</v>
      </c>
      <c r="E79" s="171">
        <v>463</v>
      </c>
      <c r="F79" s="182">
        <v>520</v>
      </c>
      <c r="G79" s="171">
        <v>470</v>
      </c>
      <c r="H79" s="171">
        <v>664</v>
      </c>
      <c r="I79" s="171">
        <v>783</v>
      </c>
      <c r="J79" s="171">
        <v>463</v>
      </c>
      <c r="K79" s="182">
        <v>520</v>
      </c>
      <c r="L79" s="171">
        <v>0</v>
      </c>
      <c r="M79" s="171">
        <v>0</v>
      </c>
      <c r="N79" s="171">
        <v>0</v>
      </c>
      <c r="O79" s="171">
        <v>0</v>
      </c>
      <c r="P79" s="182">
        <v>0</v>
      </c>
      <c r="Q79" s="173">
        <v>0</v>
      </c>
      <c r="R79" s="173">
        <v>0</v>
      </c>
      <c r="S79" s="173">
        <v>0</v>
      </c>
      <c r="T79" s="173">
        <v>0</v>
      </c>
      <c r="U79" s="174">
        <v>0</v>
      </c>
    </row>
    <row r="80" spans="1:21" x14ac:dyDescent="0.25">
      <c r="A80" s="165">
        <v>43709</v>
      </c>
      <c r="B80" s="181">
        <v>547</v>
      </c>
      <c r="C80" s="171">
        <v>703</v>
      </c>
      <c r="D80" s="171">
        <v>795</v>
      </c>
      <c r="E80" s="171">
        <v>425</v>
      </c>
      <c r="F80" s="182">
        <v>530</v>
      </c>
      <c r="G80" s="171">
        <v>547</v>
      </c>
      <c r="H80" s="171">
        <v>703</v>
      </c>
      <c r="I80" s="171">
        <v>795</v>
      </c>
      <c r="J80" s="171">
        <v>425</v>
      </c>
      <c r="K80" s="182">
        <v>530</v>
      </c>
      <c r="L80" s="171">
        <v>0</v>
      </c>
      <c r="M80" s="171">
        <v>0</v>
      </c>
      <c r="N80" s="171">
        <v>0</v>
      </c>
      <c r="O80" s="171">
        <v>0</v>
      </c>
      <c r="P80" s="182">
        <v>0</v>
      </c>
      <c r="Q80" s="173">
        <v>0</v>
      </c>
      <c r="R80" s="173">
        <v>0</v>
      </c>
      <c r="S80" s="173">
        <v>0</v>
      </c>
      <c r="T80" s="173">
        <v>0</v>
      </c>
      <c r="U80" s="174">
        <v>0</v>
      </c>
    </row>
    <row r="81" spans="1:21" x14ac:dyDescent="0.25">
      <c r="A81" s="165">
        <v>43739</v>
      </c>
      <c r="B81" s="181">
        <v>559</v>
      </c>
      <c r="C81" s="171">
        <v>785</v>
      </c>
      <c r="D81" s="171">
        <v>891</v>
      </c>
      <c r="E81" s="171">
        <v>502</v>
      </c>
      <c r="F81" s="182">
        <v>522</v>
      </c>
      <c r="G81" s="171">
        <v>559</v>
      </c>
      <c r="H81" s="171">
        <v>785</v>
      </c>
      <c r="I81" s="171">
        <v>891</v>
      </c>
      <c r="J81" s="171">
        <v>502</v>
      </c>
      <c r="K81" s="182">
        <v>522</v>
      </c>
      <c r="L81" s="171">
        <v>0</v>
      </c>
      <c r="M81" s="171">
        <v>0</v>
      </c>
      <c r="N81" s="171">
        <v>0</v>
      </c>
      <c r="O81" s="171">
        <v>0</v>
      </c>
      <c r="P81" s="182">
        <v>0</v>
      </c>
      <c r="Q81" s="173">
        <v>0</v>
      </c>
      <c r="R81" s="173">
        <v>0</v>
      </c>
      <c r="S81" s="173">
        <v>0</v>
      </c>
      <c r="T81" s="173">
        <v>0</v>
      </c>
      <c r="U81" s="174">
        <v>0</v>
      </c>
    </row>
    <row r="82" spans="1:21" x14ac:dyDescent="0.25">
      <c r="A82" s="165">
        <v>43770</v>
      </c>
      <c r="B82" s="181">
        <v>610</v>
      </c>
      <c r="C82" s="171">
        <v>677</v>
      </c>
      <c r="D82" s="171">
        <v>759</v>
      </c>
      <c r="E82" s="171">
        <v>457</v>
      </c>
      <c r="F82" s="182">
        <v>528</v>
      </c>
      <c r="G82" s="171">
        <v>610</v>
      </c>
      <c r="H82" s="171">
        <v>677</v>
      </c>
      <c r="I82" s="171">
        <v>759</v>
      </c>
      <c r="J82" s="171">
        <v>457</v>
      </c>
      <c r="K82" s="182">
        <v>528</v>
      </c>
      <c r="L82" s="171">
        <v>0</v>
      </c>
      <c r="M82" s="171">
        <v>0</v>
      </c>
      <c r="N82" s="171">
        <v>0</v>
      </c>
      <c r="O82" s="171">
        <v>0</v>
      </c>
      <c r="P82" s="182">
        <v>0</v>
      </c>
      <c r="Q82" s="173">
        <v>0</v>
      </c>
      <c r="R82" s="173">
        <v>0</v>
      </c>
      <c r="S82" s="173">
        <v>0</v>
      </c>
      <c r="T82" s="173">
        <v>0</v>
      </c>
      <c r="U82" s="174">
        <v>0</v>
      </c>
    </row>
    <row r="83" spans="1:21" x14ac:dyDescent="0.25">
      <c r="A83" s="165">
        <v>43800</v>
      </c>
      <c r="B83" s="181">
        <v>489</v>
      </c>
      <c r="C83" s="171">
        <v>606</v>
      </c>
      <c r="D83" s="171">
        <v>758</v>
      </c>
      <c r="E83" s="171">
        <v>418</v>
      </c>
      <c r="F83" s="182">
        <v>491</v>
      </c>
      <c r="G83" s="171">
        <v>489</v>
      </c>
      <c r="H83" s="171">
        <v>606</v>
      </c>
      <c r="I83" s="171">
        <v>758</v>
      </c>
      <c r="J83" s="171">
        <v>418</v>
      </c>
      <c r="K83" s="182">
        <v>491</v>
      </c>
      <c r="L83" s="171">
        <v>0</v>
      </c>
      <c r="M83" s="171">
        <v>0</v>
      </c>
      <c r="N83" s="171">
        <v>0</v>
      </c>
      <c r="O83" s="171">
        <v>0</v>
      </c>
      <c r="P83" s="182">
        <v>0</v>
      </c>
      <c r="Q83" s="173">
        <v>0</v>
      </c>
      <c r="R83" s="173">
        <v>0</v>
      </c>
      <c r="S83" s="173">
        <v>0</v>
      </c>
      <c r="T83" s="173">
        <v>0</v>
      </c>
      <c r="U83" s="174">
        <v>0</v>
      </c>
    </row>
    <row r="84" spans="1:21" x14ac:dyDescent="0.25">
      <c r="A84" s="165">
        <v>43831</v>
      </c>
      <c r="B84" s="181">
        <v>530</v>
      </c>
      <c r="C84" s="171">
        <v>699</v>
      </c>
      <c r="D84" s="171">
        <v>843</v>
      </c>
      <c r="E84" s="171">
        <v>479</v>
      </c>
      <c r="F84" s="182">
        <v>524</v>
      </c>
      <c r="G84" s="171">
        <v>479</v>
      </c>
      <c r="H84" s="171">
        <v>616</v>
      </c>
      <c r="I84" s="171">
        <v>714</v>
      </c>
      <c r="J84" s="171">
        <v>452</v>
      </c>
      <c r="K84" s="182">
        <v>548</v>
      </c>
      <c r="L84" s="171">
        <v>51</v>
      </c>
      <c r="M84" s="171">
        <v>83</v>
      </c>
      <c r="N84" s="171">
        <v>129</v>
      </c>
      <c r="O84" s="171">
        <v>27</v>
      </c>
      <c r="P84" s="182">
        <v>-24</v>
      </c>
      <c r="Q84" s="173">
        <v>0.10647181628392501</v>
      </c>
      <c r="R84" s="173">
        <v>0.13474025974025999</v>
      </c>
      <c r="S84" s="173">
        <v>0.18067226890756299</v>
      </c>
      <c r="T84" s="173">
        <v>5.97345132743363E-2</v>
      </c>
      <c r="U84" s="174">
        <v>-4.3795620437956199E-2</v>
      </c>
    </row>
    <row r="85" spans="1:21" x14ac:dyDescent="0.25">
      <c r="A85" s="165">
        <v>43862</v>
      </c>
      <c r="B85" s="181">
        <v>472</v>
      </c>
      <c r="C85" s="171">
        <v>645</v>
      </c>
      <c r="D85" s="171">
        <v>814</v>
      </c>
      <c r="E85" s="171">
        <v>442</v>
      </c>
      <c r="F85" s="182">
        <v>487</v>
      </c>
      <c r="G85" s="171">
        <v>409</v>
      </c>
      <c r="H85" s="171">
        <v>591</v>
      </c>
      <c r="I85" s="171">
        <v>672</v>
      </c>
      <c r="J85" s="171">
        <v>407</v>
      </c>
      <c r="K85" s="182">
        <v>524</v>
      </c>
      <c r="L85" s="171">
        <v>63</v>
      </c>
      <c r="M85" s="171">
        <v>54</v>
      </c>
      <c r="N85" s="171">
        <v>142</v>
      </c>
      <c r="O85" s="171">
        <v>35</v>
      </c>
      <c r="P85" s="182">
        <v>-37</v>
      </c>
      <c r="Q85" s="173">
        <v>0.15403422982885101</v>
      </c>
      <c r="R85" s="173">
        <v>9.13705583756345E-2</v>
      </c>
      <c r="S85" s="173">
        <v>0.211309523809524</v>
      </c>
      <c r="T85" s="173">
        <v>8.5995085995085999E-2</v>
      </c>
      <c r="U85" s="174">
        <v>-7.0610687022900798E-2</v>
      </c>
    </row>
    <row r="86" spans="1:21" x14ac:dyDescent="0.25">
      <c r="A86" s="165">
        <v>43891</v>
      </c>
      <c r="B86" s="181">
        <v>547</v>
      </c>
      <c r="C86" s="171">
        <v>654</v>
      </c>
      <c r="D86" s="171">
        <v>807</v>
      </c>
      <c r="E86" s="171">
        <v>471</v>
      </c>
      <c r="F86" s="182">
        <v>508</v>
      </c>
      <c r="G86" s="171">
        <v>509.142857142857</v>
      </c>
      <c r="H86" s="171">
        <v>608.66666666666697</v>
      </c>
      <c r="I86" s="171">
        <v>753.23809523809496</v>
      </c>
      <c r="J86" s="171">
        <v>444.19047619047598</v>
      </c>
      <c r="K86" s="182">
        <v>557.33333333333303</v>
      </c>
      <c r="L86" s="171">
        <v>37.857142857142797</v>
      </c>
      <c r="M86" s="171">
        <v>45.3333333333333</v>
      </c>
      <c r="N86" s="171">
        <v>53.761904761904702</v>
      </c>
      <c r="O86" s="171">
        <v>26.8095238095238</v>
      </c>
      <c r="P86" s="182">
        <v>-49.3333333333334</v>
      </c>
      <c r="Q86" s="173">
        <v>7.4354657687991002E-2</v>
      </c>
      <c r="R86" s="173">
        <v>7.4479737130339396E-2</v>
      </c>
      <c r="S86" s="173">
        <v>7.1374383613604694E-2</v>
      </c>
      <c r="T86" s="173">
        <v>6.0355917667238398E-2</v>
      </c>
      <c r="U86" s="174">
        <v>-8.8516746411483299E-2</v>
      </c>
    </row>
    <row r="87" spans="1:21" x14ac:dyDescent="0.25">
      <c r="A87" s="165">
        <v>43922</v>
      </c>
      <c r="B87" s="181">
        <v>142</v>
      </c>
      <c r="C87" s="171">
        <v>266</v>
      </c>
      <c r="D87" s="171">
        <v>315</v>
      </c>
      <c r="E87" s="171">
        <v>313</v>
      </c>
      <c r="F87" s="182">
        <v>330</v>
      </c>
      <c r="G87" s="171">
        <v>408</v>
      </c>
      <c r="H87" s="171">
        <v>592</v>
      </c>
      <c r="I87" s="171">
        <v>714</v>
      </c>
      <c r="J87" s="171">
        <v>469</v>
      </c>
      <c r="K87" s="182">
        <v>512</v>
      </c>
      <c r="L87" s="171">
        <v>-266</v>
      </c>
      <c r="M87" s="171">
        <v>-326</v>
      </c>
      <c r="N87" s="171">
        <v>-399</v>
      </c>
      <c r="O87" s="171">
        <v>-156</v>
      </c>
      <c r="P87" s="182">
        <v>-182</v>
      </c>
      <c r="Q87" s="173">
        <v>-0.65196078431372595</v>
      </c>
      <c r="R87" s="173">
        <v>-0.55067567567567599</v>
      </c>
      <c r="S87" s="173">
        <v>-0.55882352941176505</v>
      </c>
      <c r="T87" s="173">
        <v>-0.33262260127931798</v>
      </c>
      <c r="U87" s="174">
        <v>-0.35546875</v>
      </c>
    </row>
    <row r="88" spans="1:21" x14ac:dyDescent="0.25">
      <c r="A88" s="165">
        <v>43952</v>
      </c>
      <c r="B88" s="181">
        <v>142</v>
      </c>
      <c r="C88" s="171">
        <v>351</v>
      </c>
      <c r="D88" s="171">
        <v>405</v>
      </c>
      <c r="E88" s="171">
        <v>325</v>
      </c>
      <c r="F88" s="182">
        <v>351</v>
      </c>
      <c r="G88" s="171">
        <v>412.57142857142901</v>
      </c>
      <c r="H88" s="171">
        <v>582.66666666666697</v>
      </c>
      <c r="I88" s="171">
        <v>684.90476190476204</v>
      </c>
      <c r="J88" s="171">
        <v>423.42857142857099</v>
      </c>
      <c r="K88" s="182">
        <v>490.38095238095201</v>
      </c>
      <c r="L88" s="171">
        <v>-270.57142857142901</v>
      </c>
      <c r="M88" s="171">
        <v>-231.666666666667</v>
      </c>
      <c r="N88" s="171">
        <v>-279.90476190476198</v>
      </c>
      <c r="O88" s="171">
        <v>-98.428571428571402</v>
      </c>
      <c r="P88" s="182">
        <v>-139.38095238095201</v>
      </c>
      <c r="Q88" s="173">
        <v>-0.65581717451523502</v>
      </c>
      <c r="R88" s="173">
        <v>-0.39759725400457702</v>
      </c>
      <c r="S88" s="173">
        <v>-0.40867691024125702</v>
      </c>
      <c r="T88" s="173">
        <v>-0.232456140350877</v>
      </c>
      <c r="U88" s="174">
        <v>-0.28422994756263398</v>
      </c>
    </row>
    <row r="89" spans="1:21" x14ac:dyDescent="0.25">
      <c r="A89" s="165">
        <v>43983</v>
      </c>
      <c r="B89" s="181">
        <v>337</v>
      </c>
      <c r="C89" s="171">
        <v>484</v>
      </c>
      <c r="D89" s="171">
        <v>627</v>
      </c>
      <c r="E89" s="171">
        <v>433</v>
      </c>
      <c r="F89" s="182">
        <v>480</v>
      </c>
      <c r="G89" s="171">
        <v>489.5</v>
      </c>
      <c r="H89" s="171">
        <v>698.5</v>
      </c>
      <c r="I89" s="171">
        <v>845.9</v>
      </c>
      <c r="J89" s="171">
        <v>475.2</v>
      </c>
      <c r="K89" s="182">
        <v>590.70000000000005</v>
      </c>
      <c r="L89" s="171">
        <v>-152.5</v>
      </c>
      <c r="M89" s="171">
        <v>-214.5</v>
      </c>
      <c r="N89" s="171">
        <v>-218.9</v>
      </c>
      <c r="O89" s="171">
        <v>-42.2</v>
      </c>
      <c r="P89" s="182">
        <v>-110.7</v>
      </c>
      <c r="Q89" s="173">
        <v>-0.31154239019407598</v>
      </c>
      <c r="R89" s="173">
        <v>-0.30708661417322802</v>
      </c>
      <c r="S89" s="173">
        <v>-0.25877763328998699</v>
      </c>
      <c r="T89" s="173">
        <v>-8.88047138047139E-2</v>
      </c>
      <c r="U89" s="174">
        <v>-0.18740477399695299</v>
      </c>
    </row>
    <row r="90" spans="1:21" x14ac:dyDescent="0.25">
      <c r="A90" s="165">
        <v>44013</v>
      </c>
      <c r="B90" s="181">
        <v>336</v>
      </c>
      <c r="C90" s="171">
        <v>552</v>
      </c>
      <c r="D90" s="171">
        <v>662</v>
      </c>
      <c r="E90" s="171">
        <v>456</v>
      </c>
      <c r="F90" s="182">
        <v>607</v>
      </c>
      <c r="G90" s="171">
        <v>519</v>
      </c>
      <c r="H90" s="171">
        <v>712</v>
      </c>
      <c r="I90" s="171">
        <v>817</v>
      </c>
      <c r="J90" s="171">
        <v>514</v>
      </c>
      <c r="K90" s="182">
        <v>559</v>
      </c>
      <c r="L90" s="171">
        <v>-183</v>
      </c>
      <c r="M90" s="171">
        <v>-160</v>
      </c>
      <c r="N90" s="171">
        <v>-155</v>
      </c>
      <c r="O90" s="171">
        <v>-58</v>
      </c>
      <c r="P90" s="182">
        <v>48</v>
      </c>
      <c r="Q90" s="173">
        <v>-0.35260115606936399</v>
      </c>
      <c r="R90" s="173">
        <v>-0.224719101123595</v>
      </c>
      <c r="S90" s="173">
        <v>-0.189718482252142</v>
      </c>
      <c r="T90" s="173">
        <v>-0.11284046692607</v>
      </c>
      <c r="U90" s="174">
        <v>8.5867620751341703E-2</v>
      </c>
    </row>
    <row r="91" spans="1:21" x14ac:dyDescent="0.25">
      <c r="A91" s="165">
        <v>44044</v>
      </c>
      <c r="B91" s="181">
        <v>308</v>
      </c>
      <c r="C91" s="171">
        <v>509</v>
      </c>
      <c r="D91" s="171">
        <v>693</v>
      </c>
      <c r="E91" s="171">
        <v>422</v>
      </c>
      <c r="F91" s="182">
        <v>653</v>
      </c>
      <c r="G91" s="171">
        <v>447.61904761904799</v>
      </c>
      <c r="H91" s="171">
        <v>632.38095238095195</v>
      </c>
      <c r="I91" s="171">
        <v>745.71428571428601</v>
      </c>
      <c r="J91" s="171">
        <v>440.95238095238102</v>
      </c>
      <c r="K91" s="182">
        <v>495.23809523809501</v>
      </c>
      <c r="L91" s="171">
        <v>-139.61904761904799</v>
      </c>
      <c r="M91" s="171">
        <v>-123.380952380952</v>
      </c>
      <c r="N91" s="171">
        <v>-52.714285714285701</v>
      </c>
      <c r="O91" s="171">
        <v>-18.952380952380899</v>
      </c>
      <c r="P91" s="182">
        <v>157.76190476190499</v>
      </c>
      <c r="Q91" s="173">
        <v>-0.31191489361702102</v>
      </c>
      <c r="R91" s="173">
        <v>-0.19510542168674699</v>
      </c>
      <c r="S91" s="173">
        <v>-7.0689655172413698E-2</v>
      </c>
      <c r="T91" s="173">
        <v>-4.29805615550755E-2</v>
      </c>
      <c r="U91" s="174">
        <v>0.31855769230769199</v>
      </c>
    </row>
    <row r="92" spans="1:21" x14ac:dyDescent="0.25">
      <c r="A92" s="165">
        <v>44075</v>
      </c>
      <c r="B92" s="181">
        <v>425</v>
      </c>
      <c r="C92" s="171">
        <v>644</v>
      </c>
      <c r="D92" s="171">
        <v>755</v>
      </c>
      <c r="E92" s="171">
        <v>458</v>
      </c>
      <c r="F92" s="182">
        <v>691</v>
      </c>
      <c r="G92" s="171">
        <v>573.04761904761904</v>
      </c>
      <c r="H92" s="171">
        <v>736.47619047619003</v>
      </c>
      <c r="I92" s="171">
        <v>832.857142857143</v>
      </c>
      <c r="J92" s="171">
        <v>445.23809523809501</v>
      </c>
      <c r="K92" s="182">
        <v>555.23809523809496</v>
      </c>
      <c r="L92" s="171">
        <v>-148.04761904761901</v>
      </c>
      <c r="M92" s="171">
        <v>-92.476190476190496</v>
      </c>
      <c r="N92" s="171">
        <v>-77.857142857142904</v>
      </c>
      <c r="O92" s="171">
        <v>12.7619047619048</v>
      </c>
      <c r="P92" s="182">
        <v>135.76190476190499</v>
      </c>
      <c r="Q92" s="173">
        <v>-0.25835133787601799</v>
      </c>
      <c r="R92" s="173">
        <v>-0.125565757144705</v>
      </c>
      <c r="S92" s="173">
        <v>-9.3481989708404795E-2</v>
      </c>
      <c r="T92" s="173">
        <v>2.86631016042781E-2</v>
      </c>
      <c r="U92" s="174">
        <v>0.24451114922813</v>
      </c>
    </row>
    <row r="93" spans="1:21" x14ac:dyDescent="0.25">
      <c r="A93" s="165">
        <v>44105</v>
      </c>
      <c r="B93" s="181">
        <v>437</v>
      </c>
      <c r="C93" s="171">
        <v>653</v>
      </c>
      <c r="D93" s="171">
        <v>807</v>
      </c>
      <c r="E93" s="171">
        <v>449</v>
      </c>
      <c r="F93" s="182">
        <v>778</v>
      </c>
      <c r="G93" s="171">
        <v>534.695652173913</v>
      </c>
      <c r="H93" s="171">
        <v>750.86956521739103</v>
      </c>
      <c r="I93" s="171">
        <v>852.26086956521704</v>
      </c>
      <c r="J93" s="171">
        <v>480.17391304347802</v>
      </c>
      <c r="K93" s="182">
        <v>499.304347826087</v>
      </c>
      <c r="L93" s="171">
        <v>-97.695652173913004</v>
      </c>
      <c r="M93" s="171">
        <v>-97.869565217391397</v>
      </c>
      <c r="N93" s="171">
        <v>-45.260869565217398</v>
      </c>
      <c r="O93" s="171">
        <v>-31.173913043478301</v>
      </c>
      <c r="P93" s="182">
        <v>278.695652173913</v>
      </c>
      <c r="Q93" s="173">
        <v>-0.182712636201008</v>
      </c>
      <c r="R93" s="173">
        <v>-0.13034163288940401</v>
      </c>
      <c r="S93" s="173">
        <v>-5.3106825834098502E-2</v>
      </c>
      <c r="T93" s="173">
        <v>-6.4922129663165504E-2</v>
      </c>
      <c r="U93" s="174">
        <v>0.55816788575409204</v>
      </c>
    </row>
    <row r="94" spans="1:21" x14ac:dyDescent="0.25">
      <c r="A94" s="165">
        <v>44136</v>
      </c>
      <c r="B94" s="181">
        <v>470</v>
      </c>
      <c r="C94" s="171">
        <v>564</v>
      </c>
      <c r="D94" s="171">
        <v>781</v>
      </c>
      <c r="E94" s="171">
        <v>453</v>
      </c>
      <c r="F94" s="182">
        <v>760</v>
      </c>
      <c r="G94" s="171">
        <v>610</v>
      </c>
      <c r="H94" s="171">
        <v>677</v>
      </c>
      <c r="I94" s="171">
        <v>759</v>
      </c>
      <c r="J94" s="171">
        <v>457</v>
      </c>
      <c r="K94" s="182">
        <v>528</v>
      </c>
      <c r="L94" s="171">
        <v>-140</v>
      </c>
      <c r="M94" s="171">
        <v>-113</v>
      </c>
      <c r="N94" s="171">
        <v>22</v>
      </c>
      <c r="O94" s="171">
        <v>-4</v>
      </c>
      <c r="P94" s="182">
        <v>232</v>
      </c>
      <c r="Q94" s="173">
        <v>-0.22950819672131101</v>
      </c>
      <c r="R94" s="173">
        <v>-0.166912850812408</v>
      </c>
      <c r="S94" s="173">
        <v>2.8985507246376802E-2</v>
      </c>
      <c r="T94" s="173">
        <v>-8.7527352297592995E-3</v>
      </c>
      <c r="U94" s="174">
        <v>0.439393939393939</v>
      </c>
    </row>
    <row r="95" spans="1:21" x14ac:dyDescent="0.25">
      <c r="A95" s="165">
        <v>44166</v>
      </c>
      <c r="B95" s="181">
        <v>520</v>
      </c>
      <c r="C95" s="171">
        <v>578</v>
      </c>
      <c r="D95" s="171">
        <v>747</v>
      </c>
      <c r="E95" s="171">
        <v>372</v>
      </c>
      <c r="F95" s="182">
        <v>727</v>
      </c>
      <c r="G95" s="171">
        <v>513.45000000000005</v>
      </c>
      <c r="H95" s="171">
        <v>636.29999999999995</v>
      </c>
      <c r="I95" s="171">
        <v>795.9</v>
      </c>
      <c r="J95" s="171">
        <v>438.9</v>
      </c>
      <c r="K95" s="182">
        <v>515.54999999999995</v>
      </c>
      <c r="L95" s="171">
        <v>6.5499999999999501</v>
      </c>
      <c r="M95" s="171">
        <v>-58.300000000000097</v>
      </c>
      <c r="N95" s="171">
        <v>-48.9</v>
      </c>
      <c r="O95" s="171">
        <v>-66.900000000000006</v>
      </c>
      <c r="P95" s="182">
        <v>211.45</v>
      </c>
      <c r="Q95" s="173">
        <v>1.27568409776998E-2</v>
      </c>
      <c r="R95" s="173">
        <v>-9.16234480590917E-2</v>
      </c>
      <c r="S95" s="173">
        <v>-6.1439879381831902E-2</v>
      </c>
      <c r="T95" s="173">
        <v>-0.15242652084757399</v>
      </c>
      <c r="U95" s="174">
        <v>0.41014450586751999</v>
      </c>
    </row>
    <row r="96" spans="1:21" x14ac:dyDescent="0.25">
      <c r="A96" s="165">
        <v>44197</v>
      </c>
      <c r="B96" s="181">
        <v>485</v>
      </c>
      <c r="C96" s="171">
        <v>567</v>
      </c>
      <c r="D96" s="171">
        <v>750</v>
      </c>
      <c r="E96" s="171">
        <v>408</v>
      </c>
      <c r="F96" s="182">
        <v>630</v>
      </c>
      <c r="G96" s="171">
        <v>435.45454545454498</v>
      </c>
      <c r="H96" s="171">
        <v>560</v>
      </c>
      <c r="I96" s="171">
        <v>649.09090909090901</v>
      </c>
      <c r="J96" s="171">
        <v>410.90909090909099</v>
      </c>
      <c r="K96" s="182">
        <v>498.18181818181802</v>
      </c>
      <c r="L96" s="171">
        <v>49.545454545454596</v>
      </c>
      <c r="M96" s="171">
        <v>7</v>
      </c>
      <c r="N96" s="171">
        <v>100.90909090909101</v>
      </c>
      <c r="O96" s="171">
        <v>-2.9090909090908799</v>
      </c>
      <c r="P96" s="182">
        <v>131.81818181818201</v>
      </c>
      <c r="Q96" s="173">
        <v>0.113778705636743</v>
      </c>
      <c r="R96" s="173">
        <v>1.2500000000000001E-2</v>
      </c>
      <c r="S96" s="173">
        <v>0.15546218487395</v>
      </c>
      <c r="T96" s="173">
        <v>-7.0796460176990404E-3</v>
      </c>
      <c r="U96" s="174">
        <v>0.264598540145985</v>
      </c>
    </row>
    <row r="97" spans="1:21" x14ac:dyDescent="0.25">
      <c r="A97" s="165">
        <v>44228</v>
      </c>
      <c r="B97" s="181">
        <v>482</v>
      </c>
      <c r="C97" s="171">
        <v>551</v>
      </c>
      <c r="D97" s="171">
        <v>747</v>
      </c>
      <c r="E97" s="171">
        <v>398</v>
      </c>
      <c r="F97" s="182">
        <v>668</v>
      </c>
      <c r="G97" s="171">
        <v>409</v>
      </c>
      <c r="H97" s="171">
        <v>591</v>
      </c>
      <c r="I97" s="171">
        <v>672</v>
      </c>
      <c r="J97" s="171">
        <v>407</v>
      </c>
      <c r="K97" s="182">
        <v>524</v>
      </c>
      <c r="L97" s="171">
        <v>73</v>
      </c>
      <c r="M97" s="171">
        <v>-40</v>
      </c>
      <c r="N97" s="171">
        <v>75</v>
      </c>
      <c r="O97" s="171">
        <v>-9</v>
      </c>
      <c r="P97" s="182">
        <v>144</v>
      </c>
      <c r="Q97" s="173">
        <v>0.17848410757946201</v>
      </c>
      <c r="R97" s="173">
        <v>-6.7681895093062605E-2</v>
      </c>
      <c r="S97" s="173">
        <v>0.111607142857143</v>
      </c>
      <c r="T97" s="173">
        <v>-2.2113022113022102E-2</v>
      </c>
      <c r="U97" s="174">
        <v>0.27480916030534402</v>
      </c>
    </row>
    <row r="98" spans="1:21" x14ac:dyDescent="0.25">
      <c r="A98" s="165">
        <v>44256</v>
      </c>
      <c r="B98" s="181">
        <v>531</v>
      </c>
      <c r="C98" s="171">
        <v>650</v>
      </c>
      <c r="D98" s="171">
        <v>923</v>
      </c>
      <c r="E98" s="171">
        <v>443</v>
      </c>
      <c r="F98" s="182">
        <v>863</v>
      </c>
      <c r="G98" s="171">
        <v>532.28571428571399</v>
      </c>
      <c r="H98" s="171">
        <v>636.33333333333303</v>
      </c>
      <c r="I98" s="171">
        <v>787.47619047619105</v>
      </c>
      <c r="J98" s="171">
        <v>464.38095238095201</v>
      </c>
      <c r="K98" s="182">
        <v>582.66666666666697</v>
      </c>
      <c r="L98" s="171">
        <v>-1.28571428571433</v>
      </c>
      <c r="M98" s="171">
        <v>13.6666666666666</v>
      </c>
      <c r="N98" s="171">
        <v>135.52380952380901</v>
      </c>
      <c r="O98" s="171">
        <v>-21.380952380952401</v>
      </c>
      <c r="P98" s="182">
        <v>280.33333333333297</v>
      </c>
      <c r="Q98" s="173">
        <v>-2.4154589371981599E-3</v>
      </c>
      <c r="R98" s="173">
        <v>2.1477213200628498E-2</v>
      </c>
      <c r="S98" s="173">
        <v>0.17209892967285501</v>
      </c>
      <c r="T98" s="173">
        <v>-4.6041837571780202E-2</v>
      </c>
      <c r="U98" s="174">
        <v>0.48112128146453098</v>
      </c>
    </row>
    <row r="99" spans="1:21" x14ac:dyDescent="0.25">
      <c r="A99" s="165">
        <v>44287</v>
      </c>
      <c r="B99" s="181">
        <v>548</v>
      </c>
      <c r="C99" s="171">
        <v>582</v>
      </c>
      <c r="D99" s="171">
        <v>817</v>
      </c>
      <c r="E99" s="171">
        <v>463</v>
      </c>
      <c r="F99" s="182">
        <v>766</v>
      </c>
      <c r="G99" s="171">
        <v>408</v>
      </c>
      <c r="H99" s="171">
        <v>592</v>
      </c>
      <c r="I99" s="171">
        <v>714</v>
      </c>
      <c r="J99" s="171">
        <v>469</v>
      </c>
      <c r="K99" s="182">
        <v>512</v>
      </c>
      <c r="L99" s="171">
        <v>140</v>
      </c>
      <c r="M99" s="171">
        <v>-10</v>
      </c>
      <c r="N99" s="171">
        <v>103</v>
      </c>
      <c r="O99" s="171">
        <v>-6</v>
      </c>
      <c r="P99" s="182">
        <v>254</v>
      </c>
      <c r="Q99" s="173">
        <v>0.34313725490196101</v>
      </c>
      <c r="R99" s="173">
        <v>-1.68918918918919E-2</v>
      </c>
      <c r="S99" s="173">
        <v>0.14425770308123201</v>
      </c>
      <c r="T99" s="173">
        <v>-1.2793176972281399E-2</v>
      </c>
      <c r="U99" s="174">
        <v>0.49609375</v>
      </c>
    </row>
    <row r="100" spans="1:21" x14ac:dyDescent="0.25">
      <c r="A100" s="165">
        <v>44317</v>
      </c>
      <c r="B100" s="181">
        <v>509</v>
      </c>
      <c r="C100" s="171">
        <v>590</v>
      </c>
      <c r="D100" s="171">
        <v>774</v>
      </c>
      <c r="E100" s="171">
        <v>406</v>
      </c>
      <c r="F100" s="182">
        <v>870</v>
      </c>
      <c r="G100" s="171">
        <v>412.57142857142901</v>
      </c>
      <c r="H100" s="171">
        <v>582.66666666666697</v>
      </c>
      <c r="I100" s="171">
        <v>684.90476190476204</v>
      </c>
      <c r="J100" s="171">
        <v>423.42857142857099</v>
      </c>
      <c r="K100" s="182">
        <v>490.38095238095201</v>
      </c>
      <c r="L100" s="171">
        <v>96.428571428571402</v>
      </c>
      <c r="M100" s="171">
        <v>7.3333333333333703</v>
      </c>
      <c r="N100" s="171">
        <v>89.095238095238102</v>
      </c>
      <c r="O100" s="171">
        <v>-17.428571428571399</v>
      </c>
      <c r="P100" s="182">
        <v>379.61904761904799</v>
      </c>
      <c r="Q100" s="173">
        <v>0.23372576177285301</v>
      </c>
      <c r="R100" s="173">
        <v>1.25858123569795E-2</v>
      </c>
      <c r="S100" s="173">
        <v>0.130084127094487</v>
      </c>
      <c r="T100" s="173">
        <v>-4.1160593792172802E-2</v>
      </c>
      <c r="U100" s="174">
        <v>0.77413089920372902</v>
      </c>
    </row>
    <row r="101" spans="1:21" x14ac:dyDescent="0.25">
      <c r="A101" s="165">
        <v>44348</v>
      </c>
      <c r="B101" s="181">
        <v>482</v>
      </c>
      <c r="C101" s="171">
        <v>571</v>
      </c>
      <c r="D101" s="171">
        <v>808</v>
      </c>
      <c r="E101" s="171">
        <v>447</v>
      </c>
      <c r="F101" s="182">
        <v>905</v>
      </c>
      <c r="G101" s="171">
        <v>489.5</v>
      </c>
      <c r="H101" s="171">
        <v>698.5</v>
      </c>
      <c r="I101" s="171">
        <v>845.9</v>
      </c>
      <c r="J101" s="171">
        <v>475.2</v>
      </c>
      <c r="K101" s="182">
        <v>590.70000000000005</v>
      </c>
      <c r="L101" s="171">
        <v>-7.5000000000000604</v>
      </c>
      <c r="M101" s="171">
        <v>-127.5</v>
      </c>
      <c r="N101" s="171">
        <v>-37.900000000000098</v>
      </c>
      <c r="O101" s="171">
        <v>-28.2</v>
      </c>
      <c r="P101" s="182">
        <v>314.3</v>
      </c>
      <c r="Q101" s="173">
        <v>-1.53217568947907E-2</v>
      </c>
      <c r="R101" s="173">
        <v>-0.182534001431639</v>
      </c>
      <c r="S101" s="173">
        <v>-4.4804350396028002E-2</v>
      </c>
      <c r="T101" s="173">
        <v>-5.9343434343434399E-2</v>
      </c>
      <c r="U101" s="174">
        <v>0.53208058235991196</v>
      </c>
    </row>
    <row r="102" spans="1:21" x14ac:dyDescent="0.25">
      <c r="A102" s="165">
        <v>44378</v>
      </c>
      <c r="B102" s="181">
        <v>431</v>
      </c>
      <c r="C102" s="171">
        <v>453</v>
      </c>
      <c r="D102" s="171">
        <v>644</v>
      </c>
      <c r="E102" s="171">
        <v>357</v>
      </c>
      <c r="F102" s="182">
        <v>1060</v>
      </c>
      <c r="G102" s="171">
        <v>496.43478260869603</v>
      </c>
      <c r="H102" s="171">
        <v>681.04347826086996</v>
      </c>
      <c r="I102" s="171">
        <v>781.47826086956502</v>
      </c>
      <c r="J102" s="171">
        <v>491.65217391304299</v>
      </c>
      <c r="K102" s="182">
        <v>534.695652173913</v>
      </c>
      <c r="L102" s="171">
        <v>-65.434782608695699</v>
      </c>
      <c r="M102" s="171">
        <v>-228.04347826086999</v>
      </c>
      <c r="N102" s="171">
        <v>-137.47826086956499</v>
      </c>
      <c r="O102" s="171">
        <v>-134.65217391304299</v>
      </c>
      <c r="P102" s="182">
        <v>525.304347826087</v>
      </c>
      <c r="Q102" s="173">
        <v>-0.13180942371693799</v>
      </c>
      <c r="R102" s="173">
        <v>-0.334844228804903</v>
      </c>
      <c r="S102" s="173">
        <v>-0.17592077445198601</v>
      </c>
      <c r="T102" s="173">
        <v>-0.27387690130880799</v>
      </c>
      <c r="U102" s="174">
        <v>0.98243616848268001</v>
      </c>
    </row>
    <row r="103" spans="1:21" x14ac:dyDescent="0.25">
      <c r="A103" s="3" t="s">
        <v>88</v>
      </c>
      <c r="B103" s="181"/>
      <c r="C103" s="171"/>
      <c r="D103" s="171"/>
      <c r="E103" s="171"/>
      <c r="F103" s="182"/>
      <c r="G103" s="171"/>
      <c r="H103" s="171"/>
      <c r="I103" s="171"/>
      <c r="J103" s="171"/>
      <c r="K103" s="182"/>
      <c r="L103" s="171"/>
      <c r="M103" s="171"/>
      <c r="N103" s="171"/>
      <c r="O103" s="171"/>
      <c r="P103" s="182"/>
      <c r="Q103" s="173"/>
      <c r="R103" s="173"/>
      <c r="S103" s="173"/>
      <c r="T103" s="173"/>
      <c r="U103" s="174"/>
    </row>
    <row r="104" spans="1:21" x14ac:dyDescent="0.25">
      <c r="A104" s="165">
        <v>43466</v>
      </c>
      <c r="B104" s="181">
        <v>480</v>
      </c>
      <c r="C104" s="171">
        <v>63</v>
      </c>
      <c r="D104" s="171">
        <v>163</v>
      </c>
      <c r="E104" s="171">
        <v>111</v>
      </c>
      <c r="F104" s="182">
        <v>272</v>
      </c>
      <c r="G104" s="171">
        <v>480</v>
      </c>
      <c r="H104" s="171">
        <v>63</v>
      </c>
      <c r="I104" s="171">
        <v>163</v>
      </c>
      <c r="J104" s="171">
        <v>111</v>
      </c>
      <c r="K104" s="182">
        <v>272</v>
      </c>
      <c r="L104" s="171">
        <v>0</v>
      </c>
      <c r="M104" s="171">
        <v>0</v>
      </c>
      <c r="N104" s="171">
        <v>0</v>
      </c>
      <c r="O104" s="171">
        <v>0</v>
      </c>
      <c r="P104" s="182">
        <v>0</v>
      </c>
      <c r="Q104" s="173">
        <v>0</v>
      </c>
      <c r="R104" s="173">
        <v>0</v>
      </c>
      <c r="S104" s="173">
        <v>0</v>
      </c>
      <c r="T104" s="173">
        <v>0</v>
      </c>
      <c r="U104" s="174">
        <v>0</v>
      </c>
    </row>
    <row r="105" spans="1:21" x14ac:dyDescent="0.25">
      <c r="A105" s="165">
        <v>43497</v>
      </c>
      <c r="B105" s="181">
        <v>501</v>
      </c>
      <c r="C105" s="171">
        <v>65</v>
      </c>
      <c r="D105" s="171">
        <v>148</v>
      </c>
      <c r="E105" s="171">
        <v>100</v>
      </c>
      <c r="F105" s="182">
        <v>226</v>
      </c>
      <c r="G105" s="171">
        <v>501</v>
      </c>
      <c r="H105" s="171">
        <v>65</v>
      </c>
      <c r="I105" s="171">
        <v>148</v>
      </c>
      <c r="J105" s="171">
        <v>100</v>
      </c>
      <c r="K105" s="182">
        <v>226</v>
      </c>
      <c r="L105" s="171">
        <v>0</v>
      </c>
      <c r="M105" s="171">
        <v>0</v>
      </c>
      <c r="N105" s="171">
        <v>0</v>
      </c>
      <c r="O105" s="171">
        <v>0</v>
      </c>
      <c r="P105" s="182">
        <v>0</v>
      </c>
      <c r="Q105" s="173">
        <v>0</v>
      </c>
      <c r="R105" s="173">
        <v>0</v>
      </c>
      <c r="S105" s="173">
        <v>0</v>
      </c>
      <c r="T105" s="173">
        <v>0</v>
      </c>
      <c r="U105" s="174">
        <v>0</v>
      </c>
    </row>
    <row r="106" spans="1:21" x14ac:dyDescent="0.25">
      <c r="A106" s="165">
        <v>43525</v>
      </c>
      <c r="B106" s="181">
        <v>496</v>
      </c>
      <c r="C106" s="171">
        <v>60</v>
      </c>
      <c r="D106" s="171">
        <v>166</v>
      </c>
      <c r="E106" s="171">
        <v>123</v>
      </c>
      <c r="F106" s="182">
        <v>221</v>
      </c>
      <c r="G106" s="171">
        <v>496</v>
      </c>
      <c r="H106" s="171">
        <v>60</v>
      </c>
      <c r="I106" s="171">
        <v>166</v>
      </c>
      <c r="J106" s="171">
        <v>123</v>
      </c>
      <c r="K106" s="182">
        <v>221</v>
      </c>
      <c r="L106" s="171">
        <v>0</v>
      </c>
      <c r="M106" s="171">
        <v>0</v>
      </c>
      <c r="N106" s="171">
        <v>0</v>
      </c>
      <c r="O106" s="171">
        <v>0</v>
      </c>
      <c r="P106" s="182">
        <v>0</v>
      </c>
      <c r="Q106" s="173">
        <v>0</v>
      </c>
      <c r="R106" s="173">
        <v>0</v>
      </c>
      <c r="S106" s="173">
        <v>0</v>
      </c>
      <c r="T106" s="173">
        <v>0</v>
      </c>
      <c r="U106" s="174">
        <v>0</v>
      </c>
    </row>
    <row r="107" spans="1:21" x14ac:dyDescent="0.25">
      <c r="A107" s="165">
        <v>43556</v>
      </c>
      <c r="B107" s="181">
        <v>503</v>
      </c>
      <c r="C107" s="171">
        <v>65</v>
      </c>
      <c r="D107" s="171">
        <v>165</v>
      </c>
      <c r="E107" s="171">
        <v>110</v>
      </c>
      <c r="F107" s="182">
        <v>273</v>
      </c>
      <c r="G107" s="171">
        <v>503</v>
      </c>
      <c r="H107" s="171">
        <v>65</v>
      </c>
      <c r="I107" s="171">
        <v>165</v>
      </c>
      <c r="J107" s="171">
        <v>110</v>
      </c>
      <c r="K107" s="182">
        <v>273</v>
      </c>
      <c r="L107" s="171">
        <v>0</v>
      </c>
      <c r="M107" s="171">
        <v>0</v>
      </c>
      <c r="N107" s="171">
        <v>0</v>
      </c>
      <c r="O107" s="171">
        <v>0</v>
      </c>
      <c r="P107" s="182">
        <v>0</v>
      </c>
      <c r="Q107" s="173">
        <v>0</v>
      </c>
      <c r="R107" s="173">
        <v>0</v>
      </c>
      <c r="S107" s="173">
        <v>0</v>
      </c>
      <c r="T107" s="173">
        <v>0</v>
      </c>
      <c r="U107" s="174">
        <v>0</v>
      </c>
    </row>
    <row r="108" spans="1:21" x14ac:dyDescent="0.25">
      <c r="A108" s="165">
        <v>43586</v>
      </c>
      <c r="B108" s="181">
        <v>521</v>
      </c>
      <c r="C108" s="171">
        <v>64</v>
      </c>
      <c r="D108" s="171">
        <v>167</v>
      </c>
      <c r="E108" s="171">
        <v>98</v>
      </c>
      <c r="F108" s="182">
        <v>264</v>
      </c>
      <c r="G108" s="171">
        <v>521</v>
      </c>
      <c r="H108" s="171">
        <v>64</v>
      </c>
      <c r="I108" s="171">
        <v>167</v>
      </c>
      <c r="J108" s="171">
        <v>98</v>
      </c>
      <c r="K108" s="182">
        <v>264</v>
      </c>
      <c r="L108" s="171">
        <v>0</v>
      </c>
      <c r="M108" s="171">
        <v>0</v>
      </c>
      <c r="N108" s="171">
        <v>0</v>
      </c>
      <c r="O108" s="171">
        <v>0</v>
      </c>
      <c r="P108" s="182">
        <v>0</v>
      </c>
      <c r="Q108" s="173">
        <v>0</v>
      </c>
      <c r="R108" s="173">
        <v>0</v>
      </c>
      <c r="S108" s="173">
        <v>0</v>
      </c>
      <c r="T108" s="173">
        <v>0</v>
      </c>
      <c r="U108" s="174">
        <v>0</v>
      </c>
    </row>
    <row r="109" spans="1:21" x14ac:dyDescent="0.25">
      <c r="A109" s="165">
        <v>43617</v>
      </c>
      <c r="B109" s="181">
        <v>462</v>
      </c>
      <c r="C109" s="171">
        <v>57</v>
      </c>
      <c r="D109" s="171">
        <v>150</v>
      </c>
      <c r="E109" s="171">
        <v>93</v>
      </c>
      <c r="F109" s="182">
        <v>280</v>
      </c>
      <c r="G109" s="171">
        <v>462</v>
      </c>
      <c r="H109" s="171">
        <v>57</v>
      </c>
      <c r="I109" s="171">
        <v>150</v>
      </c>
      <c r="J109" s="171">
        <v>93</v>
      </c>
      <c r="K109" s="182">
        <v>280</v>
      </c>
      <c r="L109" s="171">
        <v>0</v>
      </c>
      <c r="M109" s="171">
        <v>0</v>
      </c>
      <c r="N109" s="171">
        <v>0</v>
      </c>
      <c r="O109" s="171">
        <v>0</v>
      </c>
      <c r="P109" s="182">
        <v>0</v>
      </c>
      <c r="Q109" s="173">
        <v>0</v>
      </c>
      <c r="R109" s="173">
        <v>0</v>
      </c>
      <c r="S109" s="173">
        <v>0</v>
      </c>
      <c r="T109" s="173">
        <v>0</v>
      </c>
      <c r="U109" s="174">
        <v>0</v>
      </c>
    </row>
    <row r="110" spans="1:21" x14ac:dyDescent="0.25">
      <c r="A110" s="165">
        <v>43647</v>
      </c>
      <c r="B110" s="181">
        <v>488</v>
      </c>
      <c r="C110" s="171">
        <v>60</v>
      </c>
      <c r="D110" s="171">
        <v>186</v>
      </c>
      <c r="E110" s="171">
        <v>102</v>
      </c>
      <c r="F110" s="182">
        <v>310</v>
      </c>
      <c r="G110" s="171">
        <v>488</v>
      </c>
      <c r="H110" s="171">
        <v>60</v>
      </c>
      <c r="I110" s="171">
        <v>186</v>
      </c>
      <c r="J110" s="171">
        <v>102</v>
      </c>
      <c r="K110" s="182">
        <v>310</v>
      </c>
      <c r="L110" s="171">
        <v>0</v>
      </c>
      <c r="M110" s="171">
        <v>0</v>
      </c>
      <c r="N110" s="171">
        <v>0</v>
      </c>
      <c r="O110" s="171">
        <v>0</v>
      </c>
      <c r="P110" s="182">
        <v>0</v>
      </c>
      <c r="Q110" s="173">
        <v>0</v>
      </c>
      <c r="R110" s="173">
        <v>0</v>
      </c>
      <c r="S110" s="173">
        <v>0</v>
      </c>
      <c r="T110" s="173">
        <v>0</v>
      </c>
      <c r="U110" s="174">
        <v>0</v>
      </c>
    </row>
    <row r="111" spans="1:21" x14ac:dyDescent="0.25">
      <c r="A111" s="165">
        <v>43678</v>
      </c>
      <c r="B111" s="181">
        <v>459</v>
      </c>
      <c r="C111" s="171">
        <v>61</v>
      </c>
      <c r="D111" s="171">
        <v>170</v>
      </c>
      <c r="E111" s="171">
        <v>92</v>
      </c>
      <c r="F111" s="182">
        <v>283</v>
      </c>
      <c r="G111" s="171">
        <v>459</v>
      </c>
      <c r="H111" s="171">
        <v>61</v>
      </c>
      <c r="I111" s="171">
        <v>170</v>
      </c>
      <c r="J111" s="171">
        <v>92</v>
      </c>
      <c r="K111" s="182">
        <v>283</v>
      </c>
      <c r="L111" s="171">
        <v>0</v>
      </c>
      <c r="M111" s="171">
        <v>0</v>
      </c>
      <c r="N111" s="171">
        <v>0</v>
      </c>
      <c r="O111" s="171">
        <v>0</v>
      </c>
      <c r="P111" s="182">
        <v>0</v>
      </c>
      <c r="Q111" s="173">
        <v>0</v>
      </c>
      <c r="R111" s="173">
        <v>0</v>
      </c>
      <c r="S111" s="173">
        <v>0</v>
      </c>
      <c r="T111" s="173">
        <v>0</v>
      </c>
      <c r="U111" s="174">
        <v>0</v>
      </c>
    </row>
    <row r="112" spans="1:21" x14ac:dyDescent="0.25">
      <c r="A112" s="165">
        <v>43709</v>
      </c>
      <c r="B112" s="181">
        <v>447</v>
      </c>
      <c r="C112" s="171">
        <v>50</v>
      </c>
      <c r="D112" s="171">
        <v>150</v>
      </c>
      <c r="E112" s="171">
        <v>91</v>
      </c>
      <c r="F112" s="182">
        <v>283</v>
      </c>
      <c r="G112" s="171">
        <v>447</v>
      </c>
      <c r="H112" s="171">
        <v>50</v>
      </c>
      <c r="I112" s="171">
        <v>150</v>
      </c>
      <c r="J112" s="171">
        <v>91</v>
      </c>
      <c r="K112" s="182">
        <v>283</v>
      </c>
      <c r="L112" s="171">
        <v>0</v>
      </c>
      <c r="M112" s="171">
        <v>0</v>
      </c>
      <c r="N112" s="171">
        <v>0</v>
      </c>
      <c r="O112" s="171">
        <v>0</v>
      </c>
      <c r="P112" s="182">
        <v>0</v>
      </c>
      <c r="Q112" s="173">
        <v>0</v>
      </c>
      <c r="R112" s="173">
        <v>0</v>
      </c>
      <c r="S112" s="173">
        <v>0</v>
      </c>
      <c r="T112" s="173">
        <v>0</v>
      </c>
      <c r="U112" s="174">
        <v>0</v>
      </c>
    </row>
    <row r="113" spans="1:21" x14ac:dyDescent="0.25">
      <c r="A113" s="165">
        <v>43739</v>
      </c>
      <c r="B113" s="181">
        <v>485</v>
      </c>
      <c r="C113" s="171">
        <v>55</v>
      </c>
      <c r="D113" s="171">
        <v>160</v>
      </c>
      <c r="E113" s="171">
        <v>83</v>
      </c>
      <c r="F113" s="182">
        <v>334</v>
      </c>
      <c r="G113" s="171">
        <v>485</v>
      </c>
      <c r="H113" s="171">
        <v>55</v>
      </c>
      <c r="I113" s="171">
        <v>160</v>
      </c>
      <c r="J113" s="171">
        <v>83</v>
      </c>
      <c r="K113" s="182">
        <v>334</v>
      </c>
      <c r="L113" s="171">
        <v>0</v>
      </c>
      <c r="M113" s="171">
        <v>0</v>
      </c>
      <c r="N113" s="171">
        <v>0</v>
      </c>
      <c r="O113" s="171">
        <v>0</v>
      </c>
      <c r="P113" s="182">
        <v>0</v>
      </c>
      <c r="Q113" s="173">
        <v>0</v>
      </c>
      <c r="R113" s="173">
        <v>0</v>
      </c>
      <c r="S113" s="173">
        <v>0</v>
      </c>
      <c r="T113" s="173">
        <v>0</v>
      </c>
      <c r="U113" s="174">
        <v>0</v>
      </c>
    </row>
    <row r="114" spans="1:21" x14ac:dyDescent="0.25">
      <c r="A114" s="165">
        <v>43770</v>
      </c>
      <c r="B114" s="181">
        <v>472</v>
      </c>
      <c r="C114" s="171">
        <v>47</v>
      </c>
      <c r="D114" s="171">
        <v>145</v>
      </c>
      <c r="E114" s="171">
        <v>91</v>
      </c>
      <c r="F114" s="182">
        <v>255</v>
      </c>
      <c r="G114" s="171">
        <v>472</v>
      </c>
      <c r="H114" s="171">
        <v>47</v>
      </c>
      <c r="I114" s="171">
        <v>145</v>
      </c>
      <c r="J114" s="171">
        <v>91</v>
      </c>
      <c r="K114" s="182">
        <v>255</v>
      </c>
      <c r="L114" s="171">
        <v>0</v>
      </c>
      <c r="M114" s="171">
        <v>0</v>
      </c>
      <c r="N114" s="171">
        <v>0</v>
      </c>
      <c r="O114" s="171">
        <v>0</v>
      </c>
      <c r="P114" s="182">
        <v>0</v>
      </c>
      <c r="Q114" s="173">
        <v>0</v>
      </c>
      <c r="R114" s="173">
        <v>0</v>
      </c>
      <c r="S114" s="173">
        <v>0</v>
      </c>
      <c r="T114" s="173">
        <v>0</v>
      </c>
      <c r="U114" s="174">
        <v>0</v>
      </c>
    </row>
    <row r="115" spans="1:21" x14ac:dyDescent="0.25">
      <c r="A115" s="165">
        <v>43800</v>
      </c>
      <c r="B115" s="181">
        <v>406</v>
      </c>
      <c r="C115" s="171">
        <v>58</v>
      </c>
      <c r="D115" s="171">
        <v>152</v>
      </c>
      <c r="E115" s="171">
        <v>88</v>
      </c>
      <c r="F115" s="182">
        <v>280</v>
      </c>
      <c r="G115" s="171">
        <v>406</v>
      </c>
      <c r="H115" s="171">
        <v>58</v>
      </c>
      <c r="I115" s="171">
        <v>152</v>
      </c>
      <c r="J115" s="171">
        <v>88</v>
      </c>
      <c r="K115" s="182">
        <v>280</v>
      </c>
      <c r="L115" s="171">
        <v>0</v>
      </c>
      <c r="M115" s="171">
        <v>0</v>
      </c>
      <c r="N115" s="171">
        <v>0</v>
      </c>
      <c r="O115" s="171">
        <v>0</v>
      </c>
      <c r="P115" s="182">
        <v>0</v>
      </c>
      <c r="Q115" s="173">
        <v>0</v>
      </c>
      <c r="R115" s="173">
        <v>0</v>
      </c>
      <c r="S115" s="173">
        <v>0</v>
      </c>
      <c r="T115" s="173">
        <v>0</v>
      </c>
      <c r="U115" s="174">
        <v>0</v>
      </c>
    </row>
    <row r="116" spans="1:21" x14ac:dyDescent="0.25">
      <c r="A116" s="165">
        <v>43831</v>
      </c>
      <c r="B116" s="181">
        <v>455</v>
      </c>
      <c r="C116" s="171">
        <v>61</v>
      </c>
      <c r="D116" s="171">
        <v>158</v>
      </c>
      <c r="E116" s="171">
        <v>99</v>
      </c>
      <c r="F116" s="182">
        <v>315</v>
      </c>
      <c r="G116" s="171">
        <v>480</v>
      </c>
      <c r="H116" s="171">
        <v>63</v>
      </c>
      <c r="I116" s="171">
        <v>163</v>
      </c>
      <c r="J116" s="171">
        <v>111</v>
      </c>
      <c r="K116" s="182">
        <v>272</v>
      </c>
      <c r="L116" s="171">
        <v>-25</v>
      </c>
      <c r="M116" s="171">
        <v>-2</v>
      </c>
      <c r="N116" s="171">
        <v>-5</v>
      </c>
      <c r="O116" s="171">
        <v>-12</v>
      </c>
      <c r="P116" s="182">
        <v>43</v>
      </c>
      <c r="Q116" s="173">
        <v>-5.2083333333333301E-2</v>
      </c>
      <c r="R116" s="173">
        <v>-3.1746031746031703E-2</v>
      </c>
      <c r="S116" s="173">
        <v>-3.0674846625766899E-2</v>
      </c>
      <c r="T116" s="173">
        <v>-0.108108108108108</v>
      </c>
      <c r="U116" s="174">
        <v>0.158088235294118</v>
      </c>
    </row>
    <row r="117" spans="1:21" x14ac:dyDescent="0.25">
      <c r="A117" s="165">
        <v>43862</v>
      </c>
      <c r="B117" s="181">
        <v>431</v>
      </c>
      <c r="C117" s="171">
        <v>59</v>
      </c>
      <c r="D117" s="171">
        <v>133</v>
      </c>
      <c r="E117" s="171">
        <v>99</v>
      </c>
      <c r="F117" s="182">
        <v>311</v>
      </c>
      <c r="G117" s="171">
        <v>501</v>
      </c>
      <c r="H117" s="171">
        <v>65</v>
      </c>
      <c r="I117" s="171">
        <v>148</v>
      </c>
      <c r="J117" s="171">
        <v>100</v>
      </c>
      <c r="K117" s="182">
        <v>226</v>
      </c>
      <c r="L117" s="171">
        <v>-70</v>
      </c>
      <c r="M117" s="171">
        <v>-6</v>
      </c>
      <c r="N117" s="171">
        <v>-15</v>
      </c>
      <c r="O117" s="171">
        <v>-1</v>
      </c>
      <c r="P117" s="182">
        <v>85</v>
      </c>
      <c r="Q117" s="173">
        <v>-0.139720558882236</v>
      </c>
      <c r="R117" s="173">
        <v>-9.2307692307692299E-2</v>
      </c>
      <c r="S117" s="173">
        <v>-0.101351351351351</v>
      </c>
      <c r="T117" s="173">
        <v>-0.01</v>
      </c>
      <c r="U117" s="174">
        <v>0.37610619469026502</v>
      </c>
    </row>
    <row r="118" spans="1:21" x14ac:dyDescent="0.25">
      <c r="A118" s="165">
        <v>43891</v>
      </c>
      <c r="B118" s="181">
        <v>485</v>
      </c>
      <c r="C118" s="171">
        <v>61</v>
      </c>
      <c r="D118" s="171">
        <v>151</v>
      </c>
      <c r="E118" s="171">
        <v>104</v>
      </c>
      <c r="F118" s="182">
        <v>282</v>
      </c>
      <c r="G118" s="171">
        <v>519.61904761904805</v>
      </c>
      <c r="H118" s="171">
        <v>62.857142857142897</v>
      </c>
      <c r="I118" s="171">
        <v>173.90476190476201</v>
      </c>
      <c r="J118" s="171">
        <v>128.857142857143</v>
      </c>
      <c r="K118" s="182">
        <v>231.52380952381</v>
      </c>
      <c r="L118" s="171">
        <v>-34.619047619047599</v>
      </c>
      <c r="M118" s="171">
        <v>-1.8571428571428601</v>
      </c>
      <c r="N118" s="171">
        <v>-22.904761904761902</v>
      </c>
      <c r="O118" s="171">
        <v>-24.8571428571429</v>
      </c>
      <c r="P118" s="182">
        <v>50.476190476190503</v>
      </c>
      <c r="Q118" s="173">
        <v>-6.6623900293255101E-2</v>
      </c>
      <c r="R118" s="173">
        <v>-2.95454545454546E-2</v>
      </c>
      <c r="S118" s="173">
        <v>-0.13170865279298999</v>
      </c>
      <c r="T118" s="173">
        <v>-0.19290465631928999</v>
      </c>
      <c r="U118" s="174">
        <v>0.21801727684080599</v>
      </c>
    </row>
    <row r="119" spans="1:21" x14ac:dyDescent="0.25">
      <c r="A119" s="165">
        <v>43922</v>
      </c>
      <c r="B119" s="181">
        <v>352</v>
      </c>
      <c r="C119" s="171">
        <v>60</v>
      </c>
      <c r="D119" s="171">
        <v>125</v>
      </c>
      <c r="E119" s="171">
        <v>83</v>
      </c>
      <c r="F119" s="182">
        <v>230</v>
      </c>
      <c r="G119" s="171">
        <v>503</v>
      </c>
      <c r="H119" s="171">
        <v>65</v>
      </c>
      <c r="I119" s="171">
        <v>165</v>
      </c>
      <c r="J119" s="171">
        <v>110</v>
      </c>
      <c r="K119" s="182">
        <v>273</v>
      </c>
      <c r="L119" s="171">
        <v>-151</v>
      </c>
      <c r="M119" s="171">
        <v>-5</v>
      </c>
      <c r="N119" s="171">
        <v>-40</v>
      </c>
      <c r="O119" s="171">
        <v>-27</v>
      </c>
      <c r="P119" s="182">
        <v>-43</v>
      </c>
      <c r="Q119" s="173">
        <v>-0.30019880715705799</v>
      </c>
      <c r="R119" s="173">
        <v>-7.69230769230769E-2</v>
      </c>
      <c r="S119" s="173">
        <v>-0.24242424242424199</v>
      </c>
      <c r="T119" s="173">
        <v>-0.24545454545454501</v>
      </c>
      <c r="U119" s="174">
        <v>-0.157509157509158</v>
      </c>
    </row>
    <row r="120" spans="1:21" x14ac:dyDescent="0.25">
      <c r="A120" s="165">
        <v>43952</v>
      </c>
      <c r="B120" s="181">
        <v>310</v>
      </c>
      <c r="C120" s="171">
        <v>37</v>
      </c>
      <c r="D120" s="171">
        <v>120</v>
      </c>
      <c r="E120" s="171">
        <v>78</v>
      </c>
      <c r="F120" s="182">
        <v>226</v>
      </c>
      <c r="G120" s="171">
        <v>471.38095238095201</v>
      </c>
      <c r="H120" s="171">
        <v>57.904761904761898</v>
      </c>
      <c r="I120" s="171">
        <v>151.09523809523799</v>
      </c>
      <c r="J120" s="171">
        <v>88.6666666666667</v>
      </c>
      <c r="K120" s="182">
        <v>238.857142857143</v>
      </c>
      <c r="L120" s="171">
        <v>-161.38095238095201</v>
      </c>
      <c r="M120" s="171">
        <v>-20.904761904761902</v>
      </c>
      <c r="N120" s="171">
        <v>-31.095238095238098</v>
      </c>
      <c r="O120" s="171">
        <v>-10.6666666666667</v>
      </c>
      <c r="P120" s="182">
        <v>-12.8571428571429</v>
      </c>
      <c r="Q120" s="173">
        <v>-0.342357813920598</v>
      </c>
      <c r="R120" s="173">
        <v>-0.36101973684210498</v>
      </c>
      <c r="S120" s="173">
        <v>-0.20579892845887199</v>
      </c>
      <c r="T120" s="173">
        <v>-0.12030075187969901</v>
      </c>
      <c r="U120" s="174">
        <v>-5.3827751196172301E-2</v>
      </c>
    </row>
    <row r="121" spans="1:21" x14ac:dyDescent="0.25">
      <c r="A121" s="165">
        <v>43983</v>
      </c>
      <c r="B121" s="181">
        <v>352</v>
      </c>
      <c r="C121" s="171">
        <v>39</v>
      </c>
      <c r="D121" s="171">
        <v>115</v>
      </c>
      <c r="E121" s="171">
        <v>82</v>
      </c>
      <c r="F121" s="182">
        <v>300</v>
      </c>
      <c r="G121" s="171">
        <v>508.2</v>
      </c>
      <c r="H121" s="171">
        <v>62.7</v>
      </c>
      <c r="I121" s="171">
        <v>165</v>
      </c>
      <c r="J121" s="171">
        <v>102.3</v>
      </c>
      <c r="K121" s="182">
        <v>308</v>
      </c>
      <c r="L121" s="171">
        <v>-156.19999999999999</v>
      </c>
      <c r="M121" s="171">
        <v>-23.7</v>
      </c>
      <c r="N121" s="171">
        <v>-50</v>
      </c>
      <c r="O121" s="171">
        <v>-20.3</v>
      </c>
      <c r="P121" s="182">
        <v>-8</v>
      </c>
      <c r="Q121" s="173">
        <v>-0.307359307359307</v>
      </c>
      <c r="R121" s="173">
        <v>-0.37799043062200999</v>
      </c>
      <c r="S121" s="173">
        <v>-0.30303030303030298</v>
      </c>
      <c r="T121" s="173">
        <v>-0.19843597262952101</v>
      </c>
      <c r="U121" s="174">
        <v>-2.5974025974026E-2</v>
      </c>
    </row>
    <row r="122" spans="1:21" x14ac:dyDescent="0.25">
      <c r="A122" s="165">
        <v>44013</v>
      </c>
      <c r="B122" s="181">
        <v>362</v>
      </c>
      <c r="C122" s="171">
        <v>43</v>
      </c>
      <c r="D122" s="171">
        <v>126</v>
      </c>
      <c r="E122" s="171">
        <v>89</v>
      </c>
      <c r="F122" s="182">
        <v>420</v>
      </c>
      <c r="G122" s="171">
        <v>488</v>
      </c>
      <c r="H122" s="171">
        <v>60</v>
      </c>
      <c r="I122" s="171">
        <v>186</v>
      </c>
      <c r="J122" s="171">
        <v>102</v>
      </c>
      <c r="K122" s="182">
        <v>310</v>
      </c>
      <c r="L122" s="171">
        <v>-126</v>
      </c>
      <c r="M122" s="171">
        <v>-17</v>
      </c>
      <c r="N122" s="171">
        <v>-60</v>
      </c>
      <c r="O122" s="171">
        <v>-13</v>
      </c>
      <c r="P122" s="182">
        <v>110</v>
      </c>
      <c r="Q122" s="173">
        <v>-0.25819672131147497</v>
      </c>
      <c r="R122" s="173">
        <v>-0.28333333333333299</v>
      </c>
      <c r="S122" s="173">
        <v>-0.32258064516128998</v>
      </c>
      <c r="T122" s="173">
        <v>-0.12745098039215699</v>
      </c>
      <c r="U122" s="174">
        <v>0.35483870967741898</v>
      </c>
    </row>
    <row r="123" spans="1:21" x14ac:dyDescent="0.25">
      <c r="A123" s="165">
        <v>44044</v>
      </c>
      <c r="B123" s="181">
        <v>324</v>
      </c>
      <c r="C123" s="171">
        <v>46</v>
      </c>
      <c r="D123" s="171">
        <v>104</v>
      </c>
      <c r="E123" s="171">
        <v>85</v>
      </c>
      <c r="F123" s="182">
        <v>369</v>
      </c>
      <c r="G123" s="171">
        <v>437.142857142857</v>
      </c>
      <c r="H123" s="171">
        <v>58.095238095238102</v>
      </c>
      <c r="I123" s="171">
        <v>161.90476190476201</v>
      </c>
      <c r="J123" s="171">
        <v>87.619047619047606</v>
      </c>
      <c r="K123" s="182">
        <v>269.52380952380997</v>
      </c>
      <c r="L123" s="171">
        <v>-113.142857142857</v>
      </c>
      <c r="M123" s="171">
        <v>-12.0952380952381</v>
      </c>
      <c r="N123" s="171">
        <v>-57.904761904761898</v>
      </c>
      <c r="O123" s="171">
        <v>-2.61904761904762</v>
      </c>
      <c r="P123" s="182">
        <v>99.476190476190496</v>
      </c>
      <c r="Q123" s="173">
        <v>-0.25882352941176501</v>
      </c>
      <c r="R123" s="173">
        <v>-0.20819672131147501</v>
      </c>
      <c r="S123" s="173">
        <v>-0.35764705882352898</v>
      </c>
      <c r="T123" s="173">
        <v>-2.9891304347826098E-2</v>
      </c>
      <c r="U123" s="174">
        <v>0.36908127208480601</v>
      </c>
    </row>
    <row r="124" spans="1:21" x14ac:dyDescent="0.25">
      <c r="A124" s="165">
        <v>44075</v>
      </c>
      <c r="B124" s="181">
        <v>357</v>
      </c>
      <c r="C124" s="171">
        <v>43</v>
      </c>
      <c r="D124" s="171">
        <v>114</v>
      </c>
      <c r="E124" s="171">
        <v>105</v>
      </c>
      <c r="F124" s="182">
        <v>435</v>
      </c>
      <c r="G124" s="171">
        <v>468.28571428571399</v>
      </c>
      <c r="H124" s="171">
        <v>52.380952380952401</v>
      </c>
      <c r="I124" s="171">
        <v>157.142857142857</v>
      </c>
      <c r="J124" s="171">
        <v>95.3333333333333</v>
      </c>
      <c r="K124" s="182">
        <v>296.47619047619003</v>
      </c>
      <c r="L124" s="171">
        <v>-111.28571428571399</v>
      </c>
      <c r="M124" s="171">
        <v>-9.3809523809523903</v>
      </c>
      <c r="N124" s="171">
        <v>-43.142857142857103</v>
      </c>
      <c r="O124" s="171">
        <v>9.6666666666666607</v>
      </c>
      <c r="P124" s="182">
        <v>138.52380952381</v>
      </c>
      <c r="Q124" s="173">
        <v>-0.23764490543014</v>
      </c>
      <c r="R124" s="173">
        <v>-0.179090909090909</v>
      </c>
      <c r="S124" s="173">
        <v>-0.27454545454545498</v>
      </c>
      <c r="T124" s="173">
        <v>0.101398601398601</v>
      </c>
      <c r="U124" s="174">
        <v>0.46723417924831401</v>
      </c>
    </row>
    <row r="125" spans="1:21" x14ac:dyDescent="0.25">
      <c r="A125" s="165">
        <v>44105</v>
      </c>
      <c r="B125" s="181">
        <v>459</v>
      </c>
      <c r="C125" s="171">
        <v>54</v>
      </c>
      <c r="D125" s="171">
        <v>147</v>
      </c>
      <c r="E125" s="171">
        <v>103</v>
      </c>
      <c r="F125" s="182">
        <v>477</v>
      </c>
      <c r="G125" s="171">
        <v>463.91304347826099</v>
      </c>
      <c r="H125" s="171">
        <v>52.6086956521739</v>
      </c>
      <c r="I125" s="171">
        <v>153.04347826086999</v>
      </c>
      <c r="J125" s="171">
        <v>79.391304347826093</v>
      </c>
      <c r="K125" s="182">
        <v>319.47826086956502</v>
      </c>
      <c r="L125" s="171">
        <v>-4.9130434782608701</v>
      </c>
      <c r="M125" s="171">
        <v>1.39130434782609</v>
      </c>
      <c r="N125" s="171">
        <v>-6.0434782608695601</v>
      </c>
      <c r="O125" s="171">
        <v>23.6086956521739</v>
      </c>
      <c r="P125" s="182">
        <v>157.52173913043501</v>
      </c>
      <c r="Q125" s="173">
        <v>-1.05904404873477E-2</v>
      </c>
      <c r="R125" s="173">
        <v>2.6446280991735498E-2</v>
      </c>
      <c r="S125" s="173">
        <v>-3.9488636363636399E-2</v>
      </c>
      <c r="T125" s="173">
        <v>0.29737130339540002</v>
      </c>
      <c r="U125" s="174">
        <v>0.49305933587370698</v>
      </c>
    </row>
    <row r="126" spans="1:21" x14ac:dyDescent="0.25">
      <c r="A126" s="165">
        <v>44136</v>
      </c>
      <c r="B126" s="181">
        <v>351</v>
      </c>
      <c r="C126" s="171">
        <v>49</v>
      </c>
      <c r="D126" s="171">
        <v>123</v>
      </c>
      <c r="E126" s="171">
        <v>92</v>
      </c>
      <c r="F126" s="182">
        <v>430</v>
      </c>
      <c r="G126" s="171">
        <v>472</v>
      </c>
      <c r="H126" s="171">
        <v>47</v>
      </c>
      <c r="I126" s="171">
        <v>145</v>
      </c>
      <c r="J126" s="171">
        <v>91</v>
      </c>
      <c r="K126" s="182">
        <v>255</v>
      </c>
      <c r="L126" s="171">
        <v>-121</v>
      </c>
      <c r="M126" s="171">
        <v>2</v>
      </c>
      <c r="N126" s="171">
        <v>-22</v>
      </c>
      <c r="O126" s="171">
        <v>1</v>
      </c>
      <c r="P126" s="182">
        <v>175</v>
      </c>
      <c r="Q126" s="173">
        <v>-0.25635593220338998</v>
      </c>
      <c r="R126" s="173">
        <v>4.2553191489361701E-2</v>
      </c>
      <c r="S126" s="173">
        <v>-0.15172413793103401</v>
      </c>
      <c r="T126" s="173">
        <v>1.0989010989011E-2</v>
      </c>
      <c r="U126" s="174">
        <v>0.68627450980392202</v>
      </c>
    </row>
    <row r="127" spans="1:21" x14ac:dyDescent="0.25">
      <c r="A127" s="165">
        <v>44166</v>
      </c>
      <c r="B127" s="181">
        <v>366</v>
      </c>
      <c r="C127" s="171">
        <v>51</v>
      </c>
      <c r="D127" s="171">
        <v>110</v>
      </c>
      <c r="E127" s="171">
        <v>91</v>
      </c>
      <c r="F127" s="182">
        <v>425</v>
      </c>
      <c r="G127" s="171">
        <v>426.3</v>
      </c>
      <c r="H127" s="171">
        <v>60.9</v>
      </c>
      <c r="I127" s="171">
        <v>159.6</v>
      </c>
      <c r="J127" s="171">
        <v>92.4</v>
      </c>
      <c r="K127" s="182">
        <v>294</v>
      </c>
      <c r="L127" s="171">
        <v>-60.3</v>
      </c>
      <c r="M127" s="171">
        <v>-9.9000000000000092</v>
      </c>
      <c r="N127" s="171">
        <v>-49.6</v>
      </c>
      <c r="O127" s="171">
        <v>-1.4000000000000099</v>
      </c>
      <c r="P127" s="182">
        <v>131</v>
      </c>
      <c r="Q127" s="173">
        <v>-0.14144968332160501</v>
      </c>
      <c r="R127" s="173">
        <v>-0.16256157635467999</v>
      </c>
      <c r="S127" s="173">
        <v>-0.31077694235588998</v>
      </c>
      <c r="T127" s="173">
        <v>-1.5151515151515201E-2</v>
      </c>
      <c r="U127" s="174">
        <v>0.445578231292517</v>
      </c>
    </row>
    <row r="128" spans="1:21" x14ac:dyDescent="0.25">
      <c r="A128" s="165">
        <v>44197</v>
      </c>
      <c r="B128" s="181">
        <v>394</v>
      </c>
      <c r="C128" s="171">
        <v>52</v>
      </c>
      <c r="D128" s="171">
        <v>113</v>
      </c>
      <c r="E128" s="171">
        <v>67</v>
      </c>
      <c r="F128" s="182">
        <v>415</v>
      </c>
      <c r="G128" s="171">
        <v>436.36363636363598</v>
      </c>
      <c r="H128" s="171">
        <v>57.272727272727302</v>
      </c>
      <c r="I128" s="171">
        <v>148.18181818181799</v>
      </c>
      <c r="J128" s="171">
        <v>100.90909090909101</v>
      </c>
      <c r="K128" s="182">
        <v>247.272727272727</v>
      </c>
      <c r="L128" s="171">
        <v>-42.363636363636402</v>
      </c>
      <c r="M128" s="171">
        <v>-5.2727272727272698</v>
      </c>
      <c r="N128" s="171">
        <v>-35.181818181818201</v>
      </c>
      <c r="O128" s="171">
        <v>-33.909090909090899</v>
      </c>
      <c r="P128" s="182">
        <v>167.727272727273</v>
      </c>
      <c r="Q128" s="173">
        <v>-9.7083333333333396E-2</v>
      </c>
      <c r="R128" s="173">
        <v>-9.2063492063492097E-2</v>
      </c>
      <c r="S128" s="173">
        <v>-0.23742331288343599</v>
      </c>
      <c r="T128" s="173">
        <v>-0.33603603603603599</v>
      </c>
      <c r="U128" s="174">
        <v>0.67830882352941202</v>
      </c>
    </row>
    <row r="129" spans="1:21" x14ac:dyDescent="0.25">
      <c r="A129" s="165">
        <v>44228</v>
      </c>
      <c r="B129" s="181">
        <v>350</v>
      </c>
      <c r="C129" s="171">
        <v>40</v>
      </c>
      <c r="D129" s="171">
        <v>130</v>
      </c>
      <c r="E129" s="171">
        <v>88</v>
      </c>
      <c r="F129" s="182">
        <v>385</v>
      </c>
      <c r="G129" s="171">
        <v>501</v>
      </c>
      <c r="H129" s="171">
        <v>65</v>
      </c>
      <c r="I129" s="171">
        <v>148</v>
      </c>
      <c r="J129" s="171">
        <v>100</v>
      </c>
      <c r="K129" s="182">
        <v>226</v>
      </c>
      <c r="L129" s="171">
        <v>-151</v>
      </c>
      <c r="M129" s="171">
        <v>-25</v>
      </c>
      <c r="N129" s="171">
        <v>-18</v>
      </c>
      <c r="O129" s="171">
        <v>-12</v>
      </c>
      <c r="P129" s="182">
        <v>159</v>
      </c>
      <c r="Q129" s="173">
        <v>-0.30139720558882199</v>
      </c>
      <c r="R129" s="173">
        <v>-0.38461538461538503</v>
      </c>
      <c r="S129" s="173">
        <v>-0.121621621621622</v>
      </c>
      <c r="T129" s="173">
        <v>-0.12</v>
      </c>
      <c r="U129" s="174">
        <v>0.70353982300884998</v>
      </c>
    </row>
    <row r="130" spans="1:21" x14ac:dyDescent="0.25">
      <c r="A130" s="165">
        <v>44256</v>
      </c>
      <c r="B130" s="181">
        <v>392</v>
      </c>
      <c r="C130" s="171">
        <v>44</v>
      </c>
      <c r="D130" s="171">
        <v>132</v>
      </c>
      <c r="E130" s="171">
        <v>108</v>
      </c>
      <c r="F130" s="182">
        <v>496</v>
      </c>
      <c r="G130" s="171">
        <v>543.23809523809496</v>
      </c>
      <c r="H130" s="171">
        <v>65.714285714285694</v>
      </c>
      <c r="I130" s="171">
        <v>181.80952380952399</v>
      </c>
      <c r="J130" s="171">
        <v>134.71428571428601</v>
      </c>
      <c r="K130" s="182">
        <v>242.04761904761901</v>
      </c>
      <c r="L130" s="171">
        <v>-151.23809523809501</v>
      </c>
      <c r="M130" s="171">
        <v>-21.714285714285701</v>
      </c>
      <c r="N130" s="171">
        <v>-49.809523809523803</v>
      </c>
      <c r="O130" s="171">
        <v>-26.714285714285701</v>
      </c>
      <c r="P130" s="182">
        <v>253.95238095238099</v>
      </c>
      <c r="Q130" s="173">
        <v>-0.27840112201963502</v>
      </c>
      <c r="R130" s="173">
        <v>-0.33043478260869602</v>
      </c>
      <c r="S130" s="173">
        <v>-0.27396542692509201</v>
      </c>
      <c r="T130" s="173">
        <v>-0.19830328738069999</v>
      </c>
      <c r="U130" s="174">
        <v>1.0491835530198701</v>
      </c>
    </row>
    <row r="131" spans="1:21" x14ac:dyDescent="0.25">
      <c r="A131" s="165">
        <v>44287</v>
      </c>
      <c r="B131" s="181">
        <v>390</v>
      </c>
      <c r="C131" s="171">
        <v>42</v>
      </c>
      <c r="D131" s="171">
        <v>134</v>
      </c>
      <c r="E131" s="171">
        <v>85</v>
      </c>
      <c r="F131" s="182">
        <v>453</v>
      </c>
      <c r="G131" s="171">
        <v>503</v>
      </c>
      <c r="H131" s="171">
        <v>65</v>
      </c>
      <c r="I131" s="171">
        <v>165</v>
      </c>
      <c r="J131" s="171">
        <v>110</v>
      </c>
      <c r="K131" s="182">
        <v>273</v>
      </c>
      <c r="L131" s="171">
        <v>-113</v>
      </c>
      <c r="M131" s="171">
        <v>-23</v>
      </c>
      <c r="N131" s="171">
        <v>-31</v>
      </c>
      <c r="O131" s="171">
        <v>-25</v>
      </c>
      <c r="P131" s="182">
        <v>180</v>
      </c>
      <c r="Q131" s="173">
        <v>-0.224652087475149</v>
      </c>
      <c r="R131" s="173">
        <v>-0.35384615384615398</v>
      </c>
      <c r="S131" s="173">
        <v>-0.18787878787878801</v>
      </c>
      <c r="T131" s="173">
        <v>-0.22727272727272699</v>
      </c>
      <c r="U131" s="174">
        <v>0.659340659340659</v>
      </c>
    </row>
    <row r="132" spans="1:21" x14ac:dyDescent="0.25">
      <c r="A132" s="165">
        <v>44317</v>
      </c>
      <c r="B132" s="181">
        <v>354</v>
      </c>
      <c r="C132" s="171">
        <v>43</v>
      </c>
      <c r="D132" s="171">
        <v>109</v>
      </c>
      <c r="E132" s="171">
        <v>72</v>
      </c>
      <c r="F132" s="182">
        <v>487</v>
      </c>
      <c r="G132" s="171">
        <v>471.38095238095201</v>
      </c>
      <c r="H132" s="171">
        <v>57.904761904761898</v>
      </c>
      <c r="I132" s="171">
        <v>151.09523809523799</v>
      </c>
      <c r="J132" s="171">
        <v>88.6666666666667</v>
      </c>
      <c r="K132" s="182">
        <v>238.857142857143</v>
      </c>
      <c r="L132" s="171">
        <v>-117.380952380952</v>
      </c>
      <c r="M132" s="171">
        <v>-14.9047619047619</v>
      </c>
      <c r="N132" s="171">
        <v>-42.095238095238102</v>
      </c>
      <c r="O132" s="171">
        <v>-16.6666666666667</v>
      </c>
      <c r="P132" s="182">
        <v>248.142857142857</v>
      </c>
      <c r="Q132" s="173">
        <v>-0.24901505202545701</v>
      </c>
      <c r="R132" s="173">
        <v>-0.25740131578947401</v>
      </c>
      <c r="S132" s="173">
        <v>-0.27860069335014198</v>
      </c>
      <c r="T132" s="173">
        <v>-0.18796992481203001</v>
      </c>
      <c r="U132" s="174">
        <v>1.03887559808612</v>
      </c>
    </row>
    <row r="133" spans="1:21" x14ac:dyDescent="0.25">
      <c r="A133" s="165">
        <v>44348</v>
      </c>
      <c r="B133" s="181">
        <v>361</v>
      </c>
      <c r="C133" s="171">
        <v>41</v>
      </c>
      <c r="D133" s="171">
        <v>106</v>
      </c>
      <c r="E133" s="171">
        <v>71</v>
      </c>
      <c r="F133" s="182">
        <v>523</v>
      </c>
      <c r="G133" s="171">
        <v>508.2</v>
      </c>
      <c r="H133" s="171">
        <v>62.7</v>
      </c>
      <c r="I133" s="171">
        <v>165</v>
      </c>
      <c r="J133" s="171">
        <v>102.3</v>
      </c>
      <c r="K133" s="182">
        <v>308</v>
      </c>
      <c r="L133" s="171">
        <v>-147.19999999999999</v>
      </c>
      <c r="M133" s="171">
        <v>-21.7</v>
      </c>
      <c r="N133" s="171">
        <v>-59</v>
      </c>
      <c r="O133" s="171">
        <v>-31.3</v>
      </c>
      <c r="P133" s="182">
        <v>215</v>
      </c>
      <c r="Q133" s="173">
        <v>-0.28964974419519901</v>
      </c>
      <c r="R133" s="173">
        <v>-0.34609250398724101</v>
      </c>
      <c r="S133" s="173">
        <v>-0.35757575757575799</v>
      </c>
      <c r="T133" s="173">
        <v>-0.30596285434995102</v>
      </c>
      <c r="U133" s="174">
        <v>0.69805194805194803</v>
      </c>
    </row>
    <row r="134" spans="1:21" x14ac:dyDescent="0.25">
      <c r="A134" s="165">
        <v>44378</v>
      </c>
      <c r="B134" s="181">
        <v>274</v>
      </c>
      <c r="C134" s="171">
        <v>27</v>
      </c>
      <c r="D134" s="171">
        <v>80</v>
      </c>
      <c r="E134" s="171">
        <v>64</v>
      </c>
      <c r="F134" s="182">
        <v>576</v>
      </c>
      <c r="G134" s="171">
        <v>466.78260869565202</v>
      </c>
      <c r="H134" s="171">
        <v>57.3913043478261</v>
      </c>
      <c r="I134" s="171">
        <v>177.91304347826099</v>
      </c>
      <c r="J134" s="171">
        <v>97.565217391304301</v>
      </c>
      <c r="K134" s="182">
        <v>296.52173913043498</v>
      </c>
      <c r="L134" s="171">
        <v>-192.78260869565199</v>
      </c>
      <c r="M134" s="171">
        <v>-30.3913043478261</v>
      </c>
      <c r="N134" s="171">
        <v>-97.913043478260903</v>
      </c>
      <c r="O134" s="171">
        <v>-33.565217391304301</v>
      </c>
      <c r="P134" s="182">
        <v>279.47826086956502</v>
      </c>
      <c r="Q134" s="173">
        <v>-0.41300298062593099</v>
      </c>
      <c r="R134" s="173">
        <v>-0.52954545454545499</v>
      </c>
      <c r="S134" s="173">
        <v>-0.55034213098729201</v>
      </c>
      <c r="T134" s="173">
        <v>-0.34402852049910898</v>
      </c>
      <c r="U134" s="174">
        <v>0.94252199413489701</v>
      </c>
    </row>
    <row r="135" spans="1:21" x14ac:dyDescent="0.25">
      <c r="A135" s="3" t="s">
        <v>89</v>
      </c>
      <c r="B135" s="181"/>
      <c r="C135" s="171"/>
      <c r="D135" s="171"/>
      <c r="E135" s="171"/>
      <c r="F135" s="182"/>
      <c r="G135" s="171"/>
      <c r="H135" s="171"/>
      <c r="I135" s="171"/>
      <c r="J135" s="171"/>
      <c r="K135" s="182"/>
      <c r="L135" s="171"/>
      <c r="M135" s="171"/>
      <c r="N135" s="171"/>
      <c r="O135" s="171"/>
      <c r="P135" s="182"/>
      <c r="Q135" s="173"/>
      <c r="R135" s="173"/>
      <c r="S135" s="173"/>
      <c r="T135" s="173"/>
      <c r="U135" s="174"/>
    </row>
    <row r="136" spans="1:21" x14ac:dyDescent="0.25">
      <c r="A136" s="165">
        <v>43466</v>
      </c>
      <c r="B136" s="181">
        <v>88</v>
      </c>
      <c r="C136" s="171">
        <v>86</v>
      </c>
      <c r="D136" s="171">
        <v>121</v>
      </c>
      <c r="E136" s="171">
        <v>216</v>
      </c>
      <c r="F136" s="182">
        <v>525</v>
      </c>
      <c r="G136" s="171">
        <v>88</v>
      </c>
      <c r="H136" s="171">
        <v>86</v>
      </c>
      <c r="I136" s="171">
        <v>121</v>
      </c>
      <c r="J136" s="171">
        <v>216</v>
      </c>
      <c r="K136" s="182">
        <v>525</v>
      </c>
      <c r="L136" s="171">
        <v>0</v>
      </c>
      <c r="M136" s="171">
        <v>0</v>
      </c>
      <c r="N136" s="171">
        <v>0</v>
      </c>
      <c r="O136" s="171">
        <v>0</v>
      </c>
      <c r="P136" s="182">
        <v>0</v>
      </c>
      <c r="Q136" s="173">
        <v>0</v>
      </c>
      <c r="R136" s="173">
        <v>0</v>
      </c>
      <c r="S136" s="173">
        <v>0</v>
      </c>
      <c r="T136" s="173">
        <v>0</v>
      </c>
      <c r="U136" s="174">
        <v>0</v>
      </c>
    </row>
    <row r="137" spans="1:21" x14ac:dyDescent="0.25">
      <c r="A137" s="165">
        <v>43497</v>
      </c>
      <c r="B137" s="181">
        <v>64</v>
      </c>
      <c r="C137" s="171">
        <v>79</v>
      </c>
      <c r="D137" s="171">
        <v>93</v>
      </c>
      <c r="E137" s="171">
        <v>197</v>
      </c>
      <c r="F137" s="182">
        <v>478</v>
      </c>
      <c r="G137" s="171">
        <v>64</v>
      </c>
      <c r="H137" s="171">
        <v>79</v>
      </c>
      <c r="I137" s="171">
        <v>93</v>
      </c>
      <c r="J137" s="171">
        <v>197</v>
      </c>
      <c r="K137" s="182">
        <v>478</v>
      </c>
      <c r="L137" s="171">
        <v>0</v>
      </c>
      <c r="M137" s="171">
        <v>0</v>
      </c>
      <c r="N137" s="171">
        <v>0</v>
      </c>
      <c r="O137" s="171">
        <v>0</v>
      </c>
      <c r="P137" s="182">
        <v>0</v>
      </c>
      <c r="Q137" s="173">
        <v>0</v>
      </c>
      <c r="R137" s="173">
        <v>0</v>
      </c>
      <c r="S137" s="173">
        <v>0</v>
      </c>
      <c r="T137" s="173">
        <v>0</v>
      </c>
      <c r="U137" s="174">
        <v>0</v>
      </c>
    </row>
    <row r="138" spans="1:21" x14ac:dyDescent="0.25">
      <c r="A138" s="165">
        <v>43525</v>
      </c>
      <c r="B138" s="181">
        <v>81</v>
      </c>
      <c r="C138" s="171">
        <v>84</v>
      </c>
      <c r="D138" s="171">
        <v>100</v>
      </c>
      <c r="E138" s="171">
        <v>221</v>
      </c>
      <c r="F138" s="182">
        <v>549</v>
      </c>
      <c r="G138" s="171">
        <v>81</v>
      </c>
      <c r="H138" s="171">
        <v>84</v>
      </c>
      <c r="I138" s="171">
        <v>100</v>
      </c>
      <c r="J138" s="171">
        <v>221</v>
      </c>
      <c r="K138" s="182">
        <v>549</v>
      </c>
      <c r="L138" s="171">
        <v>0</v>
      </c>
      <c r="M138" s="171">
        <v>0</v>
      </c>
      <c r="N138" s="171">
        <v>0</v>
      </c>
      <c r="O138" s="171">
        <v>0</v>
      </c>
      <c r="P138" s="182">
        <v>0</v>
      </c>
      <c r="Q138" s="173">
        <v>0</v>
      </c>
      <c r="R138" s="173">
        <v>0</v>
      </c>
      <c r="S138" s="173">
        <v>0</v>
      </c>
      <c r="T138" s="173">
        <v>0</v>
      </c>
      <c r="U138" s="174">
        <v>0</v>
      </c>
    </row>
    <row r="139" spans="1:21" x14ac:dyDescent="0.25">
      <c r="A139" s="165">
        <v>43556</v>
      </c>
      <c r="B139" s="181">
        <v>77</v>
      </c>
      <c r="C139" s="171">
        <v>81</v>
      </c>
      <c r="D139" s="171">
        <v>85</v>
      </c>
      <c r="E139" s="171">
        <v>218</v>
      </c>
      <c r="F139" s="182">
        <v>511</v>
      </c>
      <c r="G139" s="171">
        <v>77</v>
      </c>
      <c r="H139" s="171">
        <v>81</v>
      </c>
      <c r="I139" s="171">
        <v>85</v>
      </c>
      <c r="J139" s="171">
        <v>218</v>
      </c>
      <c r="K139" s="182">
        <v>511</v>
      </c>
      <c r="L139" s="171">
        <v>0</v>
      </c>
      <c r="M139" s="171">
        <v>0</v>
      </c>
      <c r="N139" s="171">
        <v>0</v>
      </c>
      <c r="O139" s="171">
        <v>0</v>
      </c>
      <c r="P139" s="182">
        <v>0</v>
      </c>
      <c r="Q139" s="173">
        <v>0</v>
      </c>
      <c r="R139" s="173">
        <v>0</v>
      </c>
      <c r="S139" s="173">
        <v>0</v>
      </c>
      <c r="T139" s="173">
        <v>0</v>
      </c>
      <c r="U139" s="174">
        <v>0</v>
      </c>
    </row>
    <row r="140" spans="1:21" x14ac:dyDescent="0.25">
      <c r="A140" s="165">
        <v>43586</v>
      </c>
      <c r="B140" s="181">
        <v>86</v>
      </c>
      <c r="C140" s="171">
        <v>77</v>
      </c>
      <c r="D140" s="171">
        <v>96</v>
      </c>
      <c r="E140" s="171">
        <v>271</v>
      </c>
      <c r="F140" s="182">
        <v>583</v>
      </c>
      <c r="G140" s="171">
        <v>86</v>
      </c>
      <c r="H140" s="171">
        <v>77</v>
      </c>
      <c r="I140" s="171">
        <v>96</v>
      </c>
      <c r="J140" s="171">
        <v>271</v>
      </c>
      <c r="K140" s="182">
        <v>583</v>
      </c>
      <c r="L140" s="171">
        <v>0</v>
      </c>
      <c r="M140" s="171">
        <v>0</v>
      </c>
      <c r="N140" s="171">
        <v>0</v>
      </c>
      <c r="O140" s="171">
        <v>0</v>
      </c>
      <c r="P140" s="182">
        <v>0</v>
      </c>
      <c r="Q140" s="173">
        <v>0</v>
      </c>
      <c r="R140" s="173">
        <v>0</v>
      </c>
      <c r="S140" s="173">
        <v>0</v>
      </c>
      <c r="T140" s="173">
        <v>0</v>
      </c>
      <c r="U140" s="174">
        <v>0</v>
      </c>
    </row>
    <row r="141" spans="1:21" x14ac:dyDescent="0.25">
      <c r="A141" s="165">
        <v>43617</v>
      </c>
      <c r="B141" s="181">
        <v>90</v>
      </c>
      <c r="C141" s="171">
        <v>63</v>
      </c>
      <c r="D141" s="171">
        <v>84</v>
      </c>
      <c r="E141" s="171">
        <v>193</v>
      </c>
      <c r="F141" s="182">
        <v>501</v>
      </c>
      <c r="G141" s="171">
        <v>90</v>
      </c>
      <c r="H141" s="171">
        <v>63</v>
      </c>
      <c r="I141" s="171">
        <v>84</v>
      </c>
      <c r="J141" s="171">
        <v>193</v>
      </c>
      <c r="K141" s="182">
        <v>501</v>
      </c>
      <c r="L141" s="171">
        <v>0</v>
      </c>
      <c r="M141" s="171">
        <v>0</v>
      </c>
      <c r="N141" s="171">
        <v>0</v>
      </c>
      <c r="O141" s="171">
        <v>0</v>
      </c>
      <c r="P141" s="182">
        <v>0</v>
      </c>
      <c r="Q141" s="173">
        <v>0</v>
      </c>
      <c r="R141" s="173">
        <v>0</v>
      </c>
      <c r="S141" s="173">
        <v>0</v>
      </c>
      <c r="T141" s="173">
        <v>0</v>
      </c>
      <c r="U141" s="174">
        <v>0</v>
      </c>
    </row>
    <row r="142" spans="1:21" x14ac:dyDescent="0.25">
      <c r="A142" s="165">
        <v>43647</v>
      </c>
      <c r="B142" s="181">
        <v>83</v>
      </c>
      <c r="C142" s="171">
        <v>85</v>
      </c>
      <c r="D142" s="171">
        <v>103</v>
      </c>
      <c r="E142" s="171">
        <v>221</v>
      </c>
      <c r="F142" s="182">
        <v>618</v>
      </c>
      <c r="G142" s="171">
        <v>83</v>
      </c>
      <c r="H142" s="171">
        <v>85</v>
      </c>
      <c r="I142" s="171">
        <v>103</v>
      </c>
      <c r="J142" s="171">
        <v>221</v>
      </c>
      <c r="K142" s="182">
        <v>618</v>
      </c>
      <c r="L142" s="171">
        <v>0</v>
      </c>
      <c r="M142" s="171">
        <v>0</v>
      </c>
      <c r="N142" s="171">
        <v>0</v>
      </c>
      <c r="O142" s="171">
        <v>0</v>
      </c>
      <c r="P142" s="182">
        <v>0</v>
      </c>
      <c r="Q142" s="173">
        <v>0</v>
      </c>
      <c r="R142" s="173">
        <v>0</v>
      </c>
      <c r="S142" s="173">
        <v>0</v>
      </c>
      <c r="T142" s="173">
        <v>0</v>
      </c>
      <c r="U142" s="174">
        <v>0</v>
      </c>
    </row>
    <row r="143" spans="1:21" x14ac:dyDescent="0.25">
      <c r="A143" s="165">
        <v>43678</v>
      </c>
      <c r="B143" s="181">
        <v>81</v>
      </c>
      <c r="C143" s="171">
        <v>69</v>
      </c>
      <c r="D143" s="171">
        <v>92</v>
      </c>
      <c r="E143" s="171">
        <v>189</v>
      </c>
      <c r="F143" s="182">
        <v>571</v>
      </c>
      <c r="G143" s="171">
        <v>81</v>
      </c>
      <c r="H143" s="171">
        <v>69</v>
      </c>
      <c r="I143" s="171">
        <v>92</v>
      </c>
      <c r="J143" s="171">
        <v>189</v>
      </c>
      <c r="K143" s="182">
        <v>571</v>
      </c>
      <c r="L143" s="171">
        <v>0</v>
      </c>
      <c r="M143" s="171">
        <v>0</v>
      </c>
      <c r="N143" s="171">
        <v>0</v>
      </c>
      <c r="O143" s="171">
        <v>0</v>
      </c>
      <c r="P143" s="182">
        <v>0</v>
      </c>
      <c r="Q143" s="173">
        <v>0</v>
      </c>
      <c r="R143" s="173">
        <v>0</v>
      </c>
      <c r="S143" s="173">
        <v>0</v>
      </c>
      <c r="T143" s="173">
        <v>0</v>
      </c>
      <c r="U143" s="174">
        <v>0</v>
      </c>
    </row>
    <row r="144" spans="1:21" x14ac:dyDescent="0.25">
      <c r="A144" s="165">
        <v>43709</v>
      </c>
      <c r="B144" s="181">
        <v>66</v>
      </c>
      <c r="C144" s="171">
        <v>67</v>
      </c>
      <c r="D144" s="171">
        <v>69</v>
      </c>
      <c r="E144" s="171">
        <v>181</v>
      </c>
      <c r="F144" s="182">
        <v>526</v>
      </c>
      <c r="G144" s="171">
        <v>66</v>
      </c>
      <c r="H144" s="171">
        <v>67</v>
      </c>
      <c r="I144" s="171">
        <v>69</v>
      </c>
      <c r="J144" s="171">
        <v>181</v>
      </c>
      <c r="K144" s="182">
        <v>526</v>
      </c>
      <c r="L144" s="171">
        <v>0</v>
      </c>
      <c r="M144" s="171">
        <v>0</v>
      </c>
      <c r="N144" s="171">
        <v>0</v>
      </c>
      <c r="O144" s="171">
        <v>0</v>
      </c>
      <c r="P144" s="182">
        <v>0</v>
      </c>
      <c r="Q144" s="173">
        <v>0</v>
      </c>
      <c r="R144" s="173">
        <v>0</v>
      </c>
      <c r="S144" s="173">
        <v>0</v>
      </c>
      <c r="T144" s="173">
        <v>0</v>
      </c>
      <c r="U144" s="174">
        <v>0</v>
      </c>
    </row>
    <row r="145" spans="1:21" x14ac:dyDescent="0.25">
      <c r="A145" s="165">
        <v>43739</v>
      </c>
      <c r="B145" s="181">
        <v>88</v>
      </c>
      <c r="C145" s="171">
        <v>67</v>
      </c>
      <c r="D145" s="171">
        <v>112</v>
      </c>
      <c r="E145" s="171">
        <v>214</v>
      </c>
      <c r="F145" s="182">
        <v>637</v>
      </c>
      <c r="G145" s="171">
        <v>88</v>
      </c>
      <c r="H145" s="171">
        <v>67</v>
      </c>
      <c r="I145" s="171">
        <v>112</v>
      </c>
      <c r="J145" s="171">
        <v>214</v>
      </c>
      <c r="K145" s="182">
        <v>637</v>
      </c>
      <c r="L145" s="171">
        <v>0</v>
      </c>
      <c r="M145" s="171">
        <v>0</v>
      </c>
      <c r="N145" s="171">
        <v>0</v>
      </c>
      <c r="O145" s="171">
        <v>0</v>
      </c>
      <c r="P145" s="182">
        <v>0</v>
      </c>
      <c r="Q145" s="173">
        <v>0</v>
      </c>
      <c r="R145" s="173">
        <v>0</v>
      </c>
      <c r="S145" s="173">
        <v>0</v>
      </c>
      <c r="T145" s="173">
        <v>0</v>
      </c>
      <c r="U145" s="174">
        <v>0</v>
      </c>
    </row>
    <row r="146" spans="1:21" x14ac:dyDescent="0.25">
      <c r="A146" s="165">
        <v>43770</v>
      </c>
      <c r="B146" s="181">
        <v>77</v>
      </c>
      <c r="C146" s="171">
        <v>64</v>
      </c>
      <c r="D146" s="171">
        <v>84</v>
      </c>
      <c r="E146" s="171">
        <v>216</v>
      </c>
      <c r="F146" s="182">
        <v>550</v>
      </c>
      <c r="G146" s="171">
        <v>77</v>
      </c>
      <c r="H146" s="171">
        <v>64</v>
      </c>
      <c r="I146" s="171">
        <v>84</v>
      </c>
      <c r="J146" s="171">
        <v>216</v>
      </c>
      <c r="K146" s="182">
        <v>550</v>
      </c>
      <c r="L146" s="171">
        <v>0</v>
      </c>
      <c r="M146" s="171">
        <v>0</v>
      </c>
      <c r="N146" s="171">
        <v>0</v>
      </c>
      <c r="O146" s="171">
        <v>0</v>
      </c>
      <c r="P146" s="182">
        <v>0</v>
      </c>
      <c r="Q146" s="173">
        <v>0</v>
      </c>
      <c r="R146" s="173">
        <v>0</v>
      </c>
      <c r="S146" s="173">
        <v>0</v>
      </c>
      <c r="T146" s="173">
        <v>0</v>
      </c>
      <c r="U146" s="174">
        <v>0</v>
      </c>
    </row>
    <row r="147" spans="1:21" x14ac:dyDescent="0.25">
      <c r="A147" s="165">
        <v>43800</v>
      </c>
      <c r="B147" s="181">
        <v>73</v>
      </c>
      <c r="C147" s="171">
        <v>62</v>
      </c>
      <c r="D147" s="171">
        <v>90</v>
      </c>
      <c r="E147" s="171">
        <v>168</v>
      </c>
      <c r="F147" s="182">
        <v>578</v>
      </c>
      <c r="G147" s="171">
        <v>73</v>
      </c>
      <c r="H147" s="171">
        <v>62</v>
      </c>
      <c r="I147" s="171">
        <v>90</v>
      </c>
      <c r="J147" s="171">
        <v>168</v>
      </c>
      <c r="K147" s="182">
        <v>578</v>
      </c>
      <c r="L147" s="171">
        <v>0</v>
      </c>
      <c r="M147" s="171">
        <v>0</v>
      </c>
      <c r="N147" s="171">
        <v>0</v>
      </c>
      <c r="O147" s="171">
        <v>0</v>
      </c>
      <c r="P147" s="182">
        <v>0</v>
      </c>
      <c r="Q147" s="173">
        <v>0</v>
      </c>
      <c r="R147" s="173">
        <v>0</v>
      </c>
      <c r="S147" s="173">
        <v>0</v>
      </c>
      <c r="T147" s="173">
        <v>0</v>
      </c>
      <c r="U147" s="174">
        <v>0</v>
      </c>
    </row>
    <row r="148" spans="1:21" x14ac:dyDescent="0.25">
      <c r="A148" s="165">
        <v>43831</v>
      </c>
      <c r="B148" s="181">
        <v>76</v>
      </c>
      <c r="C148" s="171">
        <v>64</v>
      </c>
      <c r="D148" s="171">
        <v>93</v>
      </c>
      <c r="E148" s="171">
        <v>180</v>
      </c>
      <c r="F148" s="182">
        <v>553</v>
      </c>
      <c r="G148" s="171">
        <v>88</v>
      </c>
      <c r="H148" s="171">
        <v>86</v>
      </c>
      <c r="I148" s="171">
        <v>121</v>
      </c>
      <c r="J148" s="171">
        <v>216</v>
      </c>
      <c r="K148" s="182">
        <v>525</v>
      </c>
      <c r="L148" s="171">
        <v>-12</v>
      </c>
      <c r="M148" s="171">
        <v>-22</v>
      </c>
      <c r="N148" s="171">
        <v>-28</v>
      </c>
      <c r="O148" s="171">
        <v>-36</v>
      </c>
      <c r="P148" s="182">
        <v>28</v>
      </c>
      <c r="Q148" s="173">
        <v>-0.13636363636363599</v>
      </c>
      <c r="R148" s="173">
        <v>-0.25581395348837199</v>
      </c>
      <c r="S148" s="173">
        <v>-0.23140495867768601</v>
      </c>
      <c r="T148" s="173">
        <v>-0.16666666666666699</v>
      </c>
      <c r="U148" s="174">
        <v>5.3333333333333302E-2</v>
      </c>
    </row>
    <row r="149" spans="1:21" x14ac:dyDescent="0.25">
      <c r="A149" s="165">
        <v>43862</v>
      </c>
      <c r="B149" s="181">
        <v>75</v>
      </c>
      <c r="C149" s="171">
        <v>80</v>
      </c>
      <c r="D149" s="171">
        <v>79</v>
      </c>
      <c r="E149" s="171">
        <v>186</v>
      </c>
      <c r="F149" s="182">
        <v>545</v>
      </c>
      <c r="G149" s="171">
        <v>64</v>
      </c>
      <c r="H149" s="171">
        <v>79</v>
      </c>
      <c r="I149" s="171">
        <v>93</v>
      </c>
      <c r="J149" s="171">
        <v>197</v>
      </c>
      <c r="K149" s="182">
        <v>478</v>
      </c>
      <c r="L149" s="171">
        <v>11</v>
      </c>
      <c r="M149" s="171">
        <v>1</v>
      </c>
      <c r="N149" s="171">
        <v>-14</v>
      </c>
      <c r="O149" s="171">
        <v>-11</v>
      </c>
      <c r="P149" s="182">
        <v>67</v>
      </c>
      <c r="Q149" s="173">
        <v>0.171875</v>
      </c>
      <c r="R149" s="173">
        <v>1.26582278481013E-2</v>
      </c>
      <c r="S149" s="173">
        <v>-0.15053763440860199</v>
      </c>
      <c r="T149" s="173">
        <v>-5.5837563451776699E-2</v>
      </c>
      <c r="U149" s="174">
        <v>0.14016736401673599</v>
      </c>
    </row>
    <row r="150" spans="1:21" x14ac:dyDescent="0.25">
      <c r="A150" s="165">
        <v>43891</v>
      </c>
      <c r="B150" s="181">
        <v>81</v>
      </c>
      <c r="C150" s="171">
        <v>83</v>
      </c>
      <c r="D150" s="171">
        <v>82</v>
      </c>
      <c r="E150" s="171">
        <v>198</v>
      </c>
      <c r="F150" s="182">
        <v>567</v>
      </c>
      <c r="G150" s="171">
        <v>84.857142857142904</v>
      </c>
      <c r="H150" s="171">
        <v>88</v>
      </c>
      <c r="I150" s="171">
        <v>104.761904761905</v>
      </c>
      <c r="J150" s="171">
        <v>231.52380952381</v>
      </c>
      <c r="K150" s="182">
        <v>575.142857142857</v>
      </c>
      <c r="L150" s="171">
        <v>-3.8571428571428599</v>
      </c>
      <c r="M150" s="171">
        <v>-5</v>
      </c>
      <c r="N150" s="171">
        <v>-22.761904761904798</v>
      </c>
      <c r="O150" s="171">
        <v>-33.523809523809497</v>
      </c>
      <c r="P150" s="182">
        <v>-8.1428571428572205</v>
      </c>
      <c r="Q150" s="173">
        <v>-4.5454545454545497E-2</v>
      </c>
      <c r="R150" s="173">
        <v>-5.6818181818181802E-2</v>
      </c>
      <c r="S150" s="173">
        <v>-0.21727272727272701</v>
      </c>
      <c r="T150" s="173">
        <v>-0.144796380090498</v>
      </c>
      <c r="U150" s="174">
        <v>-1.41579731743668E-2</v>
      </c>
    </row>
    <row r="151" spans="1:21" x14ac:dyDescent="0.25">
      <c r="A151" s="165">
        <v>43922</v>
      </c>
      <c r="B151" s="181">
        <v>75</v>
      </c>
      <c r="C151" s="171">
        <v>67</v>
      </c>
      <c r="D151" s="171">
        <v>79</v>
      </c>
      <c r="E151" s="171">
        <v>146</v>
      </c>
      <c r="F151" s="182">
        <v>488</v>
      </c>
      <c r="G151" s="171">
        <v>77</v>
      </c>
      <c r="H151" s="171">
        <v>81</v>
      </c>
      <c r="I151" s="171">
        <v>85</v>
      </c>
      <c r="J151" s="171">
        <v>218</v>
      </c>
      <c r="K151" s="182">
        <v>511</v>
      </c>
      <c r="L151" s="171">
        <v>-2</v>
      </c>
      <c r="M151" s="171">
        <v>-14</v>
      </c>
      <c r="N151" s="171">
        <v>-6</v>
      </c>
      <c r="O151" s="171">
        <v>-72</v>
      </c>
      <c r="P151" s="182">
        <v>-23</v>
      </c>
      <c r="Q151" s="173">
        <v>-2.5974025974026E-2</v>
      </c>
      <c r="R151" s="173">
        <v>-0.172839506172839</v>
      </c>
      <c r="S151" s="173">
        <v>-7.0588235294117604E-2</v>
      </c>
      <c r="T151" s="173">
        <v>-0.33027522935779802</v>
      </c>
      <c r="U151" s="174">
        <v>-4.5009784735812103E-2</v>
      </c>
    </row>
    <row r="152" spans="1:21" x14ac:dyDescent="0.25">
      <c r="A152" s="165">
        <v>43952</v>
      </c>
      <c r="B152" s="181">
        <v>49</v>
      </c>
      <c r="C152" s="171">
        <v>50</v>
      </c>
      <c r="D152" s="171">
        <v>60</v>
      </c>
      <c r="E152" s="171">
        <v>159</v>
      </c>
      <c r="F152" s="182">
        <v>459</v>
      </c>
      <c r="G152" s="171">
        <v>77.809523809523796</v>
      </c>
      <c r="H152" s="171">
        <v>69.6666666666667</v>
      </c>
      <c r="I152" s="171">
        <v>86.857142857142904</v>
      </c>
      <c r="J152" s="171">
        <v>245.19047619047601</v>
      </c>
      <c r="K152" s="182">
        <v>527.47619047619003</v>
      </c>
      <c r="L152" s="171">
        <v>-28.8095238095238</v>
      </c>
      <c r="M152" s="171">
        <v>-19.6666666666667</v>
      </c>
      <c r="N152" s="171">
        <v>-26.8571428571429</v>
      </c>
      <c r="O152" s="171">
        <v>-86.190476190476204</v>
      </c>
      <c r="P152" s="182">
        <v>-68.476190476190496</v>
      </c>
      <c r="Q152" s="173">
        <v>-0.37025703794369602</v>
      </c>
      <c r="R152" s="173">
        <v>-0.28229665071770299</v>
      </c>
      <c r="S152" s="173">
        <v>-0.30921052631578899</v>
      </c>
      <c r="T152" s="173">
        <v>-0.351524567877258</v>
      </c>
      <c r="U152" s="174">
        <v>-0.12981854292678499</v>
      </c>
    </row>
    <row r="153" spans="1:21" x14ac:dyDescent="0.25">
      <c r="A153" s="165">
        <v>43983</v>
      </c>
      <c r="B153" s="181">
        <v>58</v>
      </c>
      <c r="C153" s="171">
        <v>70</v>
      </c>
      <c r="D153" s="171">
        <v>95</v>
      </c>
      <c r="E153" s="171">
        <v>166</v>
      </c>
      <c r="F153" s="182">
        <v>540</v>
      </c>
      <c r="G153" s="171">
        <v>99</v>
      </c>
      <c r="H153" s="171">
        <v>69.3</v>
      </c>
      <c r="I153" s="171">
        <v>92.4</v>
      </c>
      <c r="J153" s="171">
        <v>212.3</v>
      </c>
      <c r="K153" s="182">
        <v>551.1</v>
      </c>
      <c r="L153" s="171">
        <v>-41</v>
      </c>
      <c r="M153" s="171">
        <v>0.69999999999998896</v>
      </c>
      <c r="N153" s="171">
        <v>2.5999999999999899</v>
      </c>
      <c r="O153" s="171">
        <v>-46.3</v>
      </c>
      <c r="P153" s="182">
        <v>-11.1</v>
      </c>
      <c r="Q153" s="173">
        <v>-0.41414141414141398</v>
      </c>
      <c r="R153" s="173">
        <v>1.0101010101009901E-2</v>
      </c>
      <c r="S153" s="173">
        <v>2.8138528138528102E-2</v>
      </c>
      <c r="T153" s="173">
        <v>-0.21808761186999501</v>
      </c>
      <c r="U153" s="174">
        <v>-2.0141535111594999E-2</v>
      </c>
    </row>
    <row r="154" spans="1:21" x14ac:dyDescent="0.25">
      <c r="A154" s="165">
        <v>44013</v>
      </c>
      <c r="B154" s="181">
        <v>60</v>
      </c>
      <c r="C154" s="171">
        <v>56</v>
      </c>
      <c r="D154" s="171">
        <v>78</v>
      </c>
      <c r="E154" s="171">
        <v>155</v>
      </c>
      <c r="F154" s="182">
        <v>555</v>
      </c>
      <c r="G154" s="171">
        <v>83</v>
      </c>
      <c r="H154" s="171">
        <v>85</v>
      </c>
      <c r="I154" s="171">
        <v>103</v>
      </c>
      <c r="J154" s="171">
        <v>221</v>
      </c>
      <c r="K154" s="182">
        <v>618</v>
      </c>
      <c r="L154" s="171">
        <v>-23</v>
      </c>
      <c r="M154" s="171">
        <v>-29</v>
      </c>
      <c r="N154" s="171">
        <v>-25</v>
      </c>
      <c r="O154" s="171">
        <v>-66</v>
      </c>
      <c r="P154" s="182">
        <v>-63</v>
      </c>
      <c r="Q154" s="173">
        <v>-0.27710843373493999</v>
      </c>
      <c r="R154" s="173">
        <v>-0.34117647058823503</v>
      </c>
      <c r="S154" s="173">
        <v>-0.242718446601942</v>
      </c>
      <c r="T154" s="173">
        <v>-0.29864253393665202</v>
      </c>
      <c r="U154" s="174">
        <v>-0.101941747572816</v>
      </c>
    </row>
    <row r="155" spans="1:21" x14ac:dyDescent="0.25">
      <c r="A155" s="165">
        <v>44044</v>
      </c>
      <c r="B155" s="181">
        <v>44</v>
      </c>
      <c r="C155" s="171">
        <v>48</v>
      </c>
      <c r="D155" s="171">
        <v>63</v>
      </c>
      <c r="E155" s="171">
        <v>148</v>
      </c>
      <c r="F155" s="182">
        <v>563</v>
      </c>
      <c r="G155" s="171">
        <v>77.142857142857096</v>
      </c>
      <c r="H155" s="171">
        <v>65.714285714285694</v>
      </c>
      <c r="I155" s="171">
        <v>87.619047619047606</v>
      </c>
      <c r="J155" s="171">
        <v>180</v>
      </c>
      <c r="K155" s="182">
        <v>543.80952380952397</v>
      </c>
      <c r="L155" s="171">
        <v>-33.142857142857103</v>
      </c>
      <c r="M155" s="171">
        <v>-17.714285714285701</v>
      </c>
      <c r="N155" s="171">
        <v>-24.619047619047599</v>
      </c>
      <c r="O155" s="171">
        <v>-32</v>
      </c>
      <c r="P155" s="182">
        <v>19.1904761904763</v>
      </c>
      <c r="Q155" s="173">
        <v>-0.42962962962963003</v>
      </c>
      <c r="R155" s="173">
        <v>-0.26956521739130401</v>
      </c>
      <c r="S155" s="173">
        <v>-0.28097826086956501</v>
      </c>
      <c r="T155" s="173">
        <v>-0.17777777777777801</v>
      </c>
      <c r="U155" s="174">
        <v>3.5288966725043898E-2</v>
      </c>
    </row>
    <row r="156" spans="1:21" x14ac:dyDescent="0.25">
      <c r="A156" s="165">
        <v>44075</v>
      </c>
      <c r="B156" s="181">
        <v>48</v>
      </c>
      <c r="C156" s="171">
        <v>64</v>
      </c>
      <c r="D156" s="171">
        <v>67</v>
      </c>
      <c r="E156" s="171">
        <v>155</v>
      </c>
      <c r="F156" s="182">
        <v>648</v>
      </c>
      <c r="G156" s="171">
        <v>69.142857142857196</v>
      </c>
      <c r="H156" s="171">
        <v>70.190476190476204</v>
      </c>
      <c r="I156" s="171">
        <v>72.285714285714306</v>
      </c>
      <c r="J156" s="171">
        <v>189.61904761904799</v>
      </c>
      <c r="K156" s="182">
        <v>551.04761904761904</v>
      </c>
      <c r="L156" s="171">
        <v>-21.142857142857199</v>
      </c>
      <c r="M156" s="171">
        <v>-6.1904761904761898</v>
      </c>
      <c r="N156" s="171">
        <v>-5.28571428571429</v>
      </c>
      <c r="O156" s="171">
        <v>-34.619047619047599</v>
      </c>
      <c r="P156" s="182">
        <v>96.952380952381006</v>
      </c>
      <c r="Q156" s="173">
        <v>-0.30578512396694202</v>
      </c>
      <c r="R156" s="173">
        <v>-8.8195386702849404E-2</v>
      </c>
      <c r="S156" s="173">
        <v>-7.3122529644268894E-2</v>
      </c>
      <c r="T156" s="173">
        <v>-0.182571572074334</v>
      </c>
      <c r="U156" s="174">
        <v>0.17594192879364001</v>
      </c>
    </row>
    <row r="157" spans="1:21" x14ac:dyDescent="0.25">
      <c r="A157" s="165">
        <v>44105</v>
      </c>
      <c r="B157" s="181">
        <v>53</v>
      </c>
      <c r="C157" s="171">
        <v>50</v>
      </c>
      <c r="D157" s="171">
        <v>65</v>
      </c>
      <c r="E157" s="171">
        <v>143</v>
      </c>
      <c r="F157" s="182">
        <v>654</v>
      </c>
      <c r="G157" s="171">
        <v>84.173913043478294</v>
      </c>
      <c r="H157" s="171">
        <v>64.086956521739097</v>
      </c>
      <c r="I157" s="171">
        <v>107.130434782609</v>
      </c>
      <c r="J157" s="171">
        <v>204.695652173913</v>
      </c>
      <c r="K157" s="182">
        <v>609.304347826087</v>
      </c>
      <c r="L157" s="171">
        <v>-31.173913043478301</v>
      </c>
      <c r="M157" s="171">
        <v>-14.086956521739101</v>
      </c>
      <c r="N157" s="171">
        <v>-42.130434782608702</v>
      </c>
      <c r="O157" s="171">
        <v>-61.695652173913103</v>
      </c>
      <c r="P157" s="182">
        <v>44.695652173912997</v>
      </c>
      <c r="Q157" s="173">
        <v>-0.37035123966942202</v>
      </c>
      <c r="R157" s="173">
        <v>-0.21981004070556301</v>
      </c>
      <c r="S157" s="173">
        <v>-0.39326298701298701</v>
      </c>
      <c r="T157" s="173">
        <v>-0.30140186915887901</v>
      </c>
      <c r="U157" s="174">
        <v>7.3355216212359006E-2</v>
      </c>
    </row>
    <row r="158" spans="1:21" x14ac:dyDescent="0.25">
      <c r="A158" s="165">
        <v>44136</v>
      </c>
      <c r="B158" s="181">
        <v>50</v>
      </c>
      <c r="C158" s="171">
        <v>53</v>
      </c>
      <c r="D158" s="171">
        <v>81</v>
      </c>
      <c r="E158" s="171">
        <v>143</v>
      </c>
      <c r="F158" s="182">
        <v>572</v>
      </c>
      <c r="G158" s="171">
        <v>77</v>
      </c>
      <c r="H158" s="171">
        <v>64</v>
      </c>
      <c r="I158" s="171">
        <v>84</v>
      </c>
      <c r="J158" s="171">
        <v>216</v>
      </c>
      <c r="K158" s="182">
        <v>550</v>
      </c>
      <c r="L158" s="171">
        <v>-27</v>
      </c>
      <c r="M158" s="171">
        <v>-11</v>
      </c>
      <c r="N158" s="171">
        <v>-3</v>
      </c>
      <c r="O158" s="171">
        <v>-73</v>
      </c>
      <c r="P158" s="182">
        <v>22</v>
      </c>
      <c r="Q158" s="173">
        <v>-0.35064935064935099</v>
      </c>
      <c r="R158" s="173">
        <v>-0.171875</v>
      </c>
      <c r="S158" s="173">
        <v>-3.5714285714285698E-2</v>
      </c>
      <c r="T158" s="173">
        <v>-0.33796296296296302</v>
      </c>
      <c r="U158" s="174">
        <v>0.04</v>
      </c>
    </row>
    <row r="159" spans="1:21" x14ac:dyDescent="0.25">
      <c r="A159" s="165">
        <v>44166</v>
      </c>
      <c r="B159" s="181">
        <v>78</v>
      </c>
      <c r="C159" s="171">
        <v>63</v>
      </c>
      <c r="D159" s="171">
        <v>70</v>
      </c>
      <c r="E159" s="171">
        <v>140</v>
      </c>
      <c r="F159" s="182">
        <v>642</v>
      </c>
      <c r="G159" s="171">
        <v>76.650000000000006</v>
      </c>
      <c r="H159" s="171">
        <v>65.099999999999994</v>
      </c>
      <c r="I159" s="171">
        <v>94.5</v>
      </c>
      <c r="J159" s="171">
        <v>176.4</v>
      </c>
      <c r="K159" s="182">
        <v>606.9</v>
      </c>
      <c r="L159" s="171">
        <v>1.3499999999999901</v>
      </c>
      <c r="M159" s="171">
        <v>-2.1000000000000099</v>
      </c>
      <c r="N159" s="171">
        <v>-24.5</v>
      </c>
      <c r="O159" s="171">
        <v>-36.4</v>
      </c>
      <c r="P159" s="182">
        <v>35.1</v>
      </c>
      <c r="Q159" s="173">
        <v>1.7612524461839502E-2</v>
      </c>
      <c r="R159" s="173">
        <v>-3.2258064516129198E-2</v>
      </c>
      <c r="S159" s="173">
        <v>-0.25925925925925902</v>
      </c>
      <c r="T159" s="173">
        <v>-0.206349206349206</v>
      </c>
      <c r="U159" s="174">
        <v>5.7834898665348501E-2</v>
      </c>
    </row>
    <row r="160" spans="1:21" x14ac:dyDescent="0.25">
      <c r="A160" s="165">
        <v>44197</v>
      </c>
      <c r="B160" s="181">
        <v>61</v>
      </c>
      <c r="C160" s="171">
        <v>58</v>
      </c>
      <c r="D160" s="171">
        <v>63</v>
      </c>
      <c r="E160" s="171">
        <v>118</v>
      </c>
      <c r="F160" s="182">
        <v>579</v>
      </c>
      <c r="G160" s="171">
        <v>80</v>
      </c>
      <c r="H160" s="171">
        <v>78.181818181818201</v>
      </c>
      <c r="I160" s="171">
        <v>110</v>
      </c>
      <c r="J160" s="171">
        <v>196.363636363636</v>
      </c>
      <c r="K160" s="182">
        <v>477.27272727272702</v>
      </c>
      <c r="L160" s="171">
        <v>-19</v>
      </c>
      <c r="M160" s="171">
        <v>-20.181818181818201</v>
      </c>
      <c r="N160" s="171">
        <v>-47</v>
      </c>
      <c r="O160" s="171">
        <v>-78.363636363636303</v>
      </c>
      <c r="P160" s="182">
        <v>101.727272727273</v>
      </c>
      <c r="Q160" s="173">
        <v>-0.23749999999999999</v>
      </c>
      <c r="R160" s="173">
        <v>-0.25813953488372099</v>
      </c>
      <c r="S160" s="173">
        <v>-0.42727272727272703</v>
      </c>
      <c r="T160" s="173">
        <v>-0.39907407407407403</v>
      </c>
      <c r="U160" s="174">
        <v>0.213142857142857</v>
      </c>
    </row>
    <row r="161" spans="1:21" x14ac:dyDescent="0.25">
      <c r="A161" s="165">
        <v>44228</v>
      </c>
      <c r="B161" s="181">
        <v>53</v>
      </c>
      <c r="C161" s="171">
        <v>59</v>
      </c>
      <c r="D161" s="171">
        <v>72</v>
      </c>
      <c r="E161" s="171">
        <v>156</v>
      </c>
      <c r="F161" s="182">
        <v>581</v>
      </c>
      <c r="G161" s="171">
        <v>64</v>
      </c>
      <c r="H161" s="171">
        <v>79</v>
      </c>
      <c r="I161" s="171">
        <v>93</v>
      </c>
      <c r="J161" s="171">
        <v>197</v>
      </c>
      <c r="K161" s="182">
        <v>478</v>
      </c>
      <c r="L161" s="171">
        <v>-11</v>
      </c>
      <c r="M161" s="171">
        <v>-20</v>
      </c>
      <c r="N161" s="171">
        <v>-21</v>
      </c>
      <c r="O161" s="171">
        <v>-41</v>
      </c>
      <c r="P161" s="182">
        <v>103</v>
      </c>
      <c r="Q161" s="173">
        <v>-0.171875</v>
      </c>
      <c r="R161" s="173">
        <v>-0.253164556962025</v>
      </c>
      <c r="S161" s="173">
        <v>-0.225806451612903</v>
      </c>
      <c r="T161" s="173">
        <v>-0.208121827411168</v>
      </c>
      <c r="U161" s="174">
        <v>0.215481171548117</v>
      </c>
    </row>
    <row r="162" spans="1:21" x14ac:dyDescent="0.25">
      <c r="A162" s="165">
        <v>44256</v>
      </c>
      <c r="B162" s="181">
        <v>62</v>
      </c>
      <c r="C162" s="171">
        <v>60</v>
      </c>
      <c r="D162" s="171">
        <v>86</v>
      </c>
      <c r="E162" s="171">
        <v>148</v>
      </c>
      <c r="F162" s="182">
        <v>749</v>
      </c>
      <c r="G162" s="171">
        <v>88.714285714285694</v>
      </c>
      <c r="H162" s="171">
        <v>92</v>
      </c>
      <c r="I162" s="171">
        <v>109.52380952381</v>
      </c>
      <c r="J162" s="171">
        <v>242.04761904761901</v>
      </c>
      <c r="K162" s="182">
        <v>601.28571428571399</v>
      </c>
      <c r="L162" s="171">
        <v>-26.714285714285701</v>
      </c>
      <c r="M162" s="171">
        <v>-32</v>
      </c>
      <c r="N162" s="171">
        <v>-23.523809523809501</v>
      </c>
      <c r="O162" s="171">
        <v>-94.047619047619094</v>
      </c>
      <c r="P162" s="182">
        <v>147.71428571428601</v>
      </c>
      <c r="Q162" s="173">
        <v>-0.30112721417069199</v>
      </c>
      <c r="R162" s="173">
        <v>-0.34782608695652201</v>
      </c>
      <c r="S162" s="173">
        <v>-0.21478260869565199</v>
      </c>
      <c r="T162" s="173">
        <v>-0.38855006885697402</v>
      </c>
      <c r="U162" s="174">
        <v>0.24566405321929199</v>
      </c>
    </row>
    <row r="163" spans="1:21" x14ac:dyDescent="0.25">
      <c r="A163" s="165">
        <v>44287</v>
      </c>
      <c r="B163" s="181">
        <v>40</v>
      </c>
      <c r="C163" s="171">
        <v>47</v>
      </c>
      <c r="D163" s="171">
        <v>68</v>
      </c>
      <c r="E163" s="171">
        <v>154</v>
      </c>
      <c r="F163" s="182">
        <v>638</v>
      </c>
      <c r="G163" s="171">
        <v>77</v>
      </c>
      <c r="H163" s="171">
        <v>81</v>
      </c>
      <c r="I163" s="171">
        <v>85</v>
      </c>
      <c r="J163" s="171">
        <v>218</v>
      </c>
      <c r="K163" s="182">
        <v>511</v>
      </c>
      <c r="L163" s="171">
        <v>-37</v>
      </c>
      <c r="M163" s="171">
        <v>-34</v>
      </c>
      <c r="N163" s="171">
        <v>-17</v>
      </c>
      <c r="O163" s="171">
        <v>-64</v>
      </c>
      <c r="P163" s="182">
        <v>127</v>
      </c>
      <c r="Q163" s="173">
        <v>-0.48051948051948101</v>
      </c>
      <c r="R163" s="173">
        <v>-0.41975308641975301</v>
      </c>
      <c r="S163" s="173">
        <v>-0.2</v>
      </c>
      <c r="T163" s="173">
        <v>-0.293577981651376</v>
      </c>
      <c r="U163" s="174">
        <v>0.24853228962818</v>
      </c>
    </row>
    <row r="164" spans="1:21" x14ac:dyDescent="0.25">
      <c r="A164" s="165">
        <v>44317</v>
      </c>
      <c r="B164" s="181">
        <v>54</v>
      </c>
      <c r="C164" s="171">
        <v>63</v>
      </c>
      <c r="D164" s="171">
        <v>67</v>
      </c>
      <c r="E164" s="171">
        <v>150</v>
      </c>
      <c r="F164" s="182">
        <v>650</v>
      </c>
      <c r="G164" s="171">
        <v>77.809523809523796</v>
      </c>
      <c r="H164" s="171">
        <v>69.6666666666667</v>
      </c>
      <c r="I164" s="171">
        <v>86.857142857142904</v>
      </c>
      <c r="J164" s="171">
        <v>245.19047619047601</v>
      </c>
      <c r="K164" s="182">
        <v>527.47619047619003</v>
      </c>
      <c r="L164" s="171">
        <v>-23.8095238095238</v>
      </c>
      <c r="M164" s="171">
        <v>-6.6666666666666696</v>
      </c>
      <c r="N164" s="171">
        <v>-19.8571428571429</v>
      </c>
      <c r="O164" s="171">
        <v>-95.190476190476204</v>
      </c>
      <c r="P164" s="182">
        <v>122.52380952381</v>
      </c>
      <c r="Q164" s="173">
        <v>-0.30599755201958401</v>
      </c>
      <c r="R164" s="173">
        <v>-9.5693779904306303E-2</v>
      </c>
      <c r="S164" s="173">
        <v>-0.228618421052632</v>
      </c>
      <c r="T164" s="173">
        <v>-0.388230724412507</v>
      </c>
      <c r="U164" s="174">
        <v>0.232283109145075</v>
      </c>
    </row>
    <row r="165" spans="1:21" x14ac:dyDescent="0.25">
      <c r="A165" s="165">
        <v>44348</v>
      </c>
      <c r="B165" s="181">
        <v>51</v>
      </c>
      <c r="C165" s="171">
        <v>63</v>
      </c>
      <c r="D165" s="171">
        <v>72</v>
      </c>
      <c r="E165" s="171">
        <v>140</v>
      </c>
      <c r="F165" s="182">
        <v>660</v>
      </c>
      <c r="G165" s="171">
        <v>99</v>
      </c>
      <c r="H165" s="171">
        <v>69.3</v>
      </c>
      <c r="I165" s="171">
        <v>92.4</v>
      </c>
      <c r="J165" s="171">
        <v>212.3</v>
      </c>
      <c r="K165" s="182">
        <v>551.1</v>
      </c>
      <c r="L165" s="171">
        <v>-48</v>
      </c>
      <c r="M165" s="171">
        <v>-6.3000000000000096</v>
      </c>
      <c r="N165" s="171">
        <v>-20.399999999999999</v>
      </c>
      <c r="O165" s="171">
        <v>-72.3</v>
      </c>
      <c r="P165" s="182">
        <v>108.9</v>
      </c>
      <c r="Q165" s="173">
        <v>-0.48484848484848497</v>
      </c>
      <c r="R165" s="173">
        <v>-9.0909090909091106E-2</v>
      </c>
      <c r="S165" s="173">
        <v>-0.22077922077922099</v>
      </c>
      <c r="T165" s="173">
        <v>-0.34055581723975498</v>
      </c>
      <c r="U165" s="174">
        <v>0.19760479041916201</v>
      </c>
    </row>
    <row r="166" spans="1:21" x14ac:dyDescent="0.25">
      <c r="A166" s="165">
        <v>44378</v>
      </c>
      <c r="B166" s="181">
        <v>41</v>
      </c>
      <c r="C166" s="171">
        <v>55</v>
      </c>
      <c r="D166" s="171">
        <v>48</v>
      </c>
      <c r="E166" s="171">
        <v>118</v>
      </c>
      <c r="F166" s="182">
        <v>591</v>
      </c>
      <c r="G166" s="171">
        <v>79.391304347826093</v>
      </c>
      <c r="H166" s="171">
        <v>81.304347826086996</v>
      </c>
      <c r="I166" s="171">
        <v>98.521739130434796</v>
      </c>
      <c r="J166" s="171">
        <v>211.39130434782601</v>
      </c>
      <c r="K166" s="182">
        <v>591.13043478260897</v>
      </c>
      <c r="L166" s="171">
        <v>-38.3913043478261</v>
      </c>
      <c r="M166" s="171">
        <v>-26.304347826087</v>
      </c>
      <c r="N166" s="171">
        <v>-50.521739130434803</v>
      </c>
      <c r="O166" s="171">
        <v>-93.391304347826093</v>
      </c>
      <c r="P166" s="182">
        <v>-0.130434782608745</v>
      </c>
      <c r="Q166" s="173">
        <v>-0.48357064622124901</v>
      </c>
      <c r="R166" s="173">
        <v>-0.32352941176470601</v>
      </c>
      <c r="S166" s="173">
        <v>-0.51279788172992102</v>
      </c>
      <c r="T166" s="173">
        <v>-0.44179350061702999</v>
      </c>
      <c r="U166" s="174">
        <v>-2.2065313327457599E-4</v>
      </c>
    </row>
    <row r="167" spans="1:21" x14ac:dyDescent="0.25">
      <c r="A167" s="3" t="s">
        <v>91</v>
      </c>
      <c r="B167" s="181"/>
      <c r="C167" s="171"/>
      <c r="D167" s="171"/>
      <c r="E167" s="171"/>
      <c r="F167" s="182"/>
      <c r="G167" s="171"/>
      <c r="H167" s="171"/>
      <c r="I167" s="171"/>
      <c r="J167" s="171"/>
      <c r="K167" s="182"/>
      <c r="L167" s="171"/>
      <c r="M167" s="171"/>
      <c r="N167" s="171"/>
      <c r="O167" s="171"/>
      <c r="P167" s="182"/>
      <c r="Q167" s="173"/>
      <c r="R167" s="173"/>
      <c r="S167" s="173"/>
      <c r="T167" s="173"/>
      <c r="U167" s="174"/>
    </row>
    <row r="168" spans="1:21" x14ac:dyDescent="0.25">
      <c r="A168" s="165">
        <v>43466</v>
      </c>
      <c r="B168" s="181">
        <v>574</v>
      </c>
      <c r="C168" s="171">
        <v>240</v>
      </c>
      <c r="D168" s="171">
        <v>623</v>
      </c>
      <c r="E168" s="171">
        <v>1349</v>
      </c>
      <c r="F168" s="182">
        <v>345</v>
      </c>
      <c r="G168" s="171">
        <v>574</v>
      </c>
      <c r="H168" s="171">
        <v>240</v>
      </c>
      <c r="I168" s="171">
        <v>623</v>
      </c>
      <c r="J168" s="171">
        <v>1349</v>
      </c>
      <c r="K168" s="182">
        <v>345</v>
      </c>
      <c r="L168" s="171">
        <v>0</v>
      </c>
      <c r="M168" s="171">
        <v>0</v>
      </c>
      <c r="N168" s="171">
        <v>0</v>
      </c>
      <c r="O168" s="171">
        <v>0</v>
      </c>
      <c r="P168" s="182">
        <v>0</v>
      </c>
      <c r="Q168" s="173">
        <v>0</v>
      </c>
      <c r="R168" s="173">
        <v>0</v>
      </c>
      <c r="S168" s="173">
        <v>0</v>
      </c>
      <c r="T168" s="173">
        <v>0</v>
      </c>
      <c r="U168" s="174">
        <v>0</v>
      </c>
    </row>
    <row r="169" spans="1:21" x14ac:dyDescent="0.25">
      <c r="A169" s="165">
        <v>43497</v>
      </c>
      <c r="B169" s="181">
        <v>467</v>
      </c>
      <c r="C169" s="171">
        <v>212</v>
      </c>
      <c r="D169" s="171">
        <v>604</v>
      </c>
      <c r="E169" s="171">
        <v>1178</v>
      </c>
      <c r="F169" s="182">
        <v>338</v>
      </c>
      <c r="G169" s="171">
        <v>467</v>
      </c>
      <c r="H169" s="171">
        <v>212</v>
      </c>
      <c r="I169" s="171">
        <v>604</v>
      </c>
      <c r="J169" s="171">
        <v>1178</v>
      </c>
      <c r="K169" s="182">
        <v>338</v>
      </c>
      <c r="L169" s="171">
        <v>0</v>
      </c>
      <c r="M169" s="171">
        <v>0</v>
      </c>
      <c r="N169" s="171">
        <v>0</v>
      </c>
      <c r="O169" s="171">
        <v>0</v>
      </c>
      <c r="P169" s="182">
        <v>0</v>
      </c>
      <c r="Q169" s="173">
        <v>0</v>
      </c>
      <c r="R169" s="173">
        <v>0</v>
      </c>
      <c r="S169" s="173">
        <v>0</v>
      </c>
      <c r="T169" s="173">
        <v>0</v>
      </c>
      <c r="U169" s="174">
        <v>0</v>
      </c>
    </row>
    <row r="170" spans="1:21" x14ac:dyDescent="0.25">
      <c r="A170" s="165">
        <v>43525</v>
      </c>
      <c r="B170" s="181">
        <v>532</v>
      </c>
      <c r="C170" s="171">
        <v>232</v>
      </c>
      <c r="D170" s="171">
        <v>612</v>
      </c>
      <c r="E170" s="171">
        <v>1151</v>
      </c>
      <c r="F170" s="182">
        <v>368</v>
      </c>
      <c r="G170" s="171">
        <v>532</v>
      </c>
      <c r="H170" s="171">
        <v>232</v>
      </c>
      <c r="I170" s="171">
        <v>612</v>
      </c>
      <c r="J170" s="171">
        <v>1151</v>
      </c>
      <c r="K170" s="182">
        <v>368</v>
      </c>
      <c r="L170" s="171">
        <v>0</v>
      </c>
      <c r="M170" s="171">
        <v>0</v>
      </c>
      <c r="N170" s="171">
        <v>0</v>
      </c>
      <c r="O170" s="171">
        <v>0</v>
      </c>
      <c r="P170" s="182">
        <v>0</v>
      </c>
      <c r="Q170" s="173">
        <v>0</v>
      </c>
      <c r="R170" s="173">
        <v>0</v>
      </c>
      <c r="S170" s="173">
        <v>0</v>
      </c>
      <c r="T170" s="173">
        <v>0</v>
      </c>
      <c r="U170" s="174">
        <v>0</v>
      </c>
    </row>
    <row r="171" spans="1:21" x14ac:dyDescent="0.25">
      <c r="A171" s="165">
        <v>43556</v>
      </c>
      <c r="B171" s="181">
        <v>544</v>
      </c>
      <c r="C171" s="171">
        <v>221</v>
      </c>
      <c r="D171" s="171">
        <v>574</v>
      </c>
      <c r="E171" s="171">
        <v>1229</v>
      </c>
      <c r="F171" s="182">
        <v>339</v>
      </c>
      <c r="G171" s="171">
        <v>544</v>
      </c>
      <c r="H171" s="171">
        <v>221</v>
      </c>
      <c r="I171" s="171">
        <v>574</v>
      </c>
      <c r="J171" s="171">
        <v>1229</v>
      </c>
      <c r="K171" s="182">
        <v>339</v>
      </c>
      <c r="L171" s="171">
        <v>0</v>
      </c>
      <c r="M171" s="171">
        <v>0</v>
      </c>
      <c r="N171" s="171">
        <v>0</v>
      </c>
      <c r="O171" s="171">
        <v>0</v>
      </c>
      <c r="P171" s="182">
        <v>0</v>
      </c>
      <c r="Q171" s="173">
        <v>0</v>
      </c>
      <c r="R171" s="173">
        <v>0</v>
      </c>
      <c r="S171" s="173">
        <v>0</v>
      </c>
      <c r="T171" s="173">
        <v>0</v>
      </c>
      <c r="U171" s="174">
        <v>0</v>
      </c>
    </row>
    <row r="172" spans="1:21" x14ac:dyDescent="0.25">
      <c r="A172" s="165">
        <v>43586</v>
      </c>
      <c r="B172" s="181">
        <v>547</v>
      </c>
      <c r="C172" s="171">
        <v>238</v>
      </c>
      <c r="D172" s="171">
        <v>659</v>
      </c>
      <c r="E172" s="171">
        <v>1353</v>
      </c>
      <c r="F172" s="182">
        <v>328</v>
      </c>
      <c r="G172" s="171">
        <v>547</v>
      </c>
      <c r="H172" s="171">
        <v>238</v>
      </c>
      <c r="I172" s="171">
        <v>659</v>
      </c>
      <c r="J172" s="171">
        <v>1353</v>
      </c>
      <c r="K172" s="182">
        <v>328</v>
      </c>
      <c r="L172" s="171">
        <v>0</v>
      </c>
      <c r="M172" s="171">
        <v>0</v>
      </c>
      <c r="N172" s="171">
        <v>0</v>
      </c>
      <c r="O172" s="171">
        <v>0</v>
      </c>
      <c r="P172" s="182">
        <v>0</v>
      </c>
      <c r="Q172" s="173">
        <v>0</v>
      </c>
      <c r="R172" s="173">
        <v>0</v>
      </c>
      <c r="S172" s="173">
        <v>0</v>
      </c>
      <c r="T172" s="173">
        <v>0</v>
      </c>
      <c r="U172" s="174">
        <v>0</v>
      </c>
    </row>
    <row r="173" spans="1:21" x14ac:dyDescent="0.25">
      <c r="A173" s="165">
        <v>43617</v>
      </c>
      <c r="B173" s="181">
        <v>565</v>
      </c>
      <c r="C173" s="171">
        <v>230</v>
      </c>
      <c r="D173" s="171">
        <v>612</v>
      </c>
      <c r="E173" s="171">
        <v>1239</v>
      </c>
      <c r="F173" s="182">
        <v>377</v>
      </c>
      <c r="G173" s="171">
        <v>565</v>
      </c>
      <c r="H173" s="171">
        <v>230</v>
      </c>
      <c r="I173" s="171">
        <v>612</v>
      </c>
      <c r="J173" s="171">
        <v>1239</v>
      </c>
      <c r="K173" s="182">
        <v>377</v>
      </c>
      <c r="L173" s="171">
        <v>0</v>
      </c>
      <c r="M173" s="171">
        <v>0</v>
      </c>
      <c r="N173" s="171">
        <v>0</v>
      </c>
      <c r="O173" s="171">
        <v>0</v>
      </c>
      <c r="P173" s="182">
        <v>0</v>
      </c>
      <c r="Q173" s="173">
        <v>0</v>
      </c>
      <c r="R173" s="173">
        <v>0</v>
      </c>
      <c r="S173" s="173">
        <v>0</v>
      </c>
      <c r="T173" s="173">
        <v>0</v>
      </c>
      <c r="U173" s="174">
        <v>0</v>
      </c>
    </row>
    <row r="174" spans="1:21" x14ac:dyDescent="0.25">
      <c r="A174" s="165">
        <v>43647</v>
      </c>
      <c r="B174" s="181">
        <v>603</v>
      </c>
      <c r="C174" s="171">
        <v>234</v>
      </c>
      <c r="D174" s="171">
        <v>653</v>
      </c>
      <c r="E174" s="171">
        <v>1329</v>
      </c>
      <c r="F174" s="182">
        <v>411</v>
      </c>
      <c r="G174" s="171">
        <v>603</v>
      </c>
      <c r="H174" s="171">
        <v>234</v>
      </c>
      <c r="I174" s="171">
        <v>653</v>
      </c>
      <c r="J174" s="171">
        <v>1329</v>
      </c>
      <c r="K174" s="182">
        <v>411</v>
      </c>
      <c r="L174" s="171">
        <v>0</v>
      </c>
      <c r="M174" s="171">
        <v>0</v>
      </c>
      <c r="N174" s="171">
        <v>0</v>
      </c>
      <c r="O174" s="171">
        <v>0</v>
      </c>
      <c r="P174" s="182">
        <v>0</v>
      </c>
      <c r="Q174" s="173">
        <v>0</v>
      </c>
      <c r="R174" s="173">
        <v>0</v>
      </c>
      <c r="S174" s="173">
        <v>0</v>
      </c>
      <c r="T174" s="173">
        <v>0</v>
      </c>
      <c r="U174" s="174">
        <v>0</v>
      </c>
    </row>
    <row r="175" spans="1:21" x14ac:dyDescent="0.25">
      <c r="A175" s="165">
        <v>43678</v>
      </c>
      <c r="B175" s="181">
        <v>502</v>
      </c>
      <c r="C175" s="171">
        <v>243</v>
      </c>
      <c r="D175" s="171">
        <v>554</v>
      </c>
      <c r="E175" s="171">
        <v>1191</v>
      </c>
      <c r="F175" s="182">
        <v>371</v>
      </c>
      <c r="G175" s="171">
        <v>502</v>
      </c>
      <c r="H175" s="171">
        <v>243</v>
      </c>
      <c r="I175" s="171">
        <v>554</v>
      </c>
      <c r="J175" s="171">
        <v>1191</v>
      </c>
      <c r="K175" s="182">
        <v>371</v>
      </c>
      <c r="L175" s="171">
        <v>0</v>
      </c>
      <c r="M175" s="171">
        <v>0</v>
      </c>
      <c r="N175" s="171">
        <v>0</v>
      </c>
      <c r="O175" s="171">
        <v>0</v>
      </c>
      <c r="P175" s="182">
        <v>0</v>
      </c>
      <c r="Q175" s="173">
        <v>0</v>
      </c>
      <c r="R175" s="173">
        <v>0</v>
      </c>
      <c r="S175" s="173">
        <v>0</v>
      </c>
      <c r="T175" s="173">
        <v>0</v>
      </c>
      <c r="U175" s="174">
        <v>0</v>
      </c>
    </row>
    <row r="176" spans="1:21" x14ac:dyDescent="0.25">
      <c r="A176" s="165">
        <v>43709</v>
      </c>
      <c r="B176" s="181">
        <v>532</v>
      </c>
      <c r="C176" s="171">
        <v>216</v>
      </c>
      <c r="D176" s="171">
        <v>611</v>
      </c>
      <c r="E176" s="171">
        <v>1176</v>
      </c>
      <c r="F176" s="182">
        <v>354</v>
      </c>
      <c r="G176" s="171">
        <v>532</v>
      </c>
      <c r="H176" s="171">
        <v>216</v>
      </c>
      <c r="I176" s="171">
        <v>611</v>
      </c>
      <c r="J176" s="171">
        <v>1176</v>
      </c>
      <c r="K176" s="182">
        <v>354</v>
      </c>
      <c r="L176" s="171">
        <v>0</v>
      </c>
      <c r="M176" s="171">
        <v>0</v>
      </c>
      <c r="N176" s="171">
        <v>0</v>
      </c>
      <c r="O176" s="171">
        <v>0</v>
      </c>
      <c r="P176" s="182">
        <v>0</v>
      </c>
      <c r="Q176" s="173">
        <v>0</v>
      </c>
      <c r="R176" s="173">
        <v>0</v>
      </c>
      <c r="S176" s="173">
        <v>0</v>
      </c>
      <c r="T176" s="173">
        <v>0</v>
      </c>
      <c r="U176" s="174">
        <v>0</v>
      </c>
    </row>
    <row r="177" spans="1:21" x14ac:dyDescent="0.25">
      <c r="A177" s="165">
        <v>43739</v>
      </c>
      <c r="B177" s="181">
        <v>636</v>
      </c>
      <c r="C177" s="171">
        <v>247</v>
      </c>
      <c r="D177" s="171">
        <v>652</v>
      </c>
      <c r="E177" s="171">
        <v>1376</v>
      </c>
      <c r="F177" s="182">
        <v>413</v>
      </c>
      <c r="G177" s="171">
        <v>636</v>
      </c>
      <c r="H177" s="171">
        <v>247</v>
      </c>
      <c r="I177" s="171">
        <v>652</v>
      </c>
      <c r="J177" s="171">
        <v>1376</v>
      </c>
      <c r="K177" s="182">
        <v>413</v>
      </c>
      <c r="L177" s="171">
        <v>0</v>
      </c>
      <c r="M177" s="171">
        <v>0</v>
      </c>
      <c r="N177" s="171">
        <v>0</v>
      </c>
      <c r="O177" s="171">
        <v>0</v>
      </c>
      <c r="P177" s="182">
        <v>0</v>
      </c>
      <c r="Q177" s="173">
        <v>0</v>
      </c>
      <c r="R177" s="173">
        <v>0</v>
      </c>
      <c r="S177" s="173">
        <v>0</v>
      </c>
      <c r="T177" s="173">
        <v>0</v>
      </c>
      <c r="U177" s="174">
        <v>0</v>
      </c>
    </row>
    <row r="178" spans="1:21" x14ac:dyDescent="0.25">
      <c r="A178" s="165">
        <v>43770</v>
      </c>
      <c r="B178" s="181">
        <v>586</v>
      </c>
      <c r="C178" s="171">
        <v>212</v>
      </c>
      <c r="D178" s="171">
        <v>560</v>
      </c>
      <c r="E178" s="171">
        <v>1176</v>
      </c>
      <c r="F178" s="182">
        <v>351</v>
      </c>
      <c r="G178" s="171">
        <v>586</v>
      </c>
      <c r="H178" s="171">
        <v>212</v>
      </c>
      <c r="I178" s="171">
        <v>560</v>
      </c>
      <c r="J178" s="171">
        <v>1176</v>
      </c>
      <c r="K178" s="182">
        <v>351</v>
      </c>
      <c r="L178" s="171">
        <v>0</v>
      </c>
      <c r="M178" s="171">
        <v>0</v>
      </c>
      <c r="N178" s="171">
        <v>0</v>
      </c>
      <c r="O178" s="171">
        <v>0</v>
      </c>
      <c r="P178" s="182">
        <v>0</v>
      </c>
      <c r="Q178" s="173">
        <v>0</v>
      </c>
      <c r="R178" s="173">
        <v>0</v>
      </c>
      <c r="S178" s="173">
        <v>0</v>
      </c>
      <c r="T178" s="173">
        <v>0</v>
      </c>
      <c r="U178" s="174">
        <v>0</v>
      </c>
    </row>
    <row r="179" spans="1:21" x14ac:dyDescent="0.25">
      <c r="A179" s="165">
        <v>43800</v>
      </c>
      <c r="B179" s="181">
        <v>571</v>
      </c>
      <c r="C179" s="171">
        <v>205</v>
      </c>
      <c r="D179" s="171">
        <v>523</v>
      </c>
      <c r="E179" s="171">
        <v>1076</v>
      </c>
      <c r="F179" s="182">
        <v>383</v>
      </c>
      <c r="G179" s="171">
        <v>571</v>
      </c>
      <c r="H179" s="171">
        <v>205</v>
      </c>
      <c r="I179" s="171">
        <v>523</v>
      </c>
      <c r="J179" s="171">
        <v>1076</v>
      </c>
      <c r="K179" s="182">
        <v>383</v>
      </c>
      <c r="L179" s="171">
        <v>0</v>
      </c>
      <c r="M179" s="171">
        <v>0</v>
      </c>
      <c r="N179" s="171">
        <v>0</v>
      </c>
      <c r="O179" s="171">
        <v>0</v>
      </c>
      <c r="P179" s="182">
        <v>0</v>
      </c>
      <c r="Q179" s="173">
        <v>0</v>
      </c>
      <c r="R179" s="173">
        <v>0</v>
      </c>
      <c r="S179" s="173">
        <v>0</v>
      </c>
      <c r="T179" s="173">
        <v>0</v>
      </c>
      <c r="U179" s="174">
        <v>0</v>
      </c>
    </row>
    <row r="180" spans="1:21" x14ac:dyDescent="0.25">
      <c r="A180" s="165">
        <v>43831</v>
      </c>
      <c r="B180" s="181">
        <v>638</v>
      </c>
      <c r="C180" s="171">
        <v>244</v>
      </c>
      <c r="D180" s="171">
        <v>586</v>
      </c>
      <c r="E180" s="171">
        <v>1274</v>
      </c>
      <c r="F180" s="182">
        <v>374</v>
      </c>
      <c r="G180" s="171">
        <v>574</v>
      </c>
      <c r="H180" s="171">
        <v>240</v>
      </c>
      <c r="I180" s="171">
        <v>623</v>
      </c>
      <c r="J180" s="171">
        <v>1349</v>
      </c>
      <c r="K180" s="182">
        <v>345</v>
      </c>
      <c r="L180" s="171">
        <v>64</v>
      </c>
      <c r="M180" s="171">
        <v>4</v>
      </c>
      <c r="N180" s="171">
        <v>-37</v>
      </c>
      <c r="O180" s="171">
        <v>-75</v>
      </c>
      <c r="P180" s="182">
        <v>29</v>
      </c>
      <c r="Q180" s="173">
        <v>0.111498257839721</v>
      </c>
      <c r="R180" s="173">
        <v>1.6666666666666701E-2</v>
      </c>
      <c r="S180" s="173">
        <v>-5.93900481540931E-2</v>
      </c>
      <c r="T180" s="173">
        <v>-5.5596738324685001E-2</v>
      </c>
      <c r="U180" s="174">
        <v>8.4057971014492694E-2</v>
      </c>
    </row>
    <row r="181" spans="1:21" x14ac:dyDescent="0.25">
      <c r="A181" s="165">
        <v>43862</v>
      </c>
      <c r="B181" s="181">
        <v>543</v>
      </c>
      <c r="C181" s="171">
        <v>207</v>
      </c>
      <c r="D181" s="171">
        <v>547</v>
      </c>
      <c r="E181" s="171">
        <v>1093</v>
      </c>
      <c r="F181" s="182">
        <v>370</v>
      </c>
      <c r="G181" s="171">
        <v>467</v>
      </c>
      <c r="H181" s="171">
        <v>212</v>
      </c>
      <c r="I181" s="171">
        <v>604</v>
      </c>
      <c r="J181" s="171">
        <v>1178</v>
      </c>
      <c r="K181" s="182">
        <v>338</v>
      </c>
      <c r="L181" s="171">
        <v>76</v>
      </c>
      <c r="M181" s="171">
        <v>-5</v>
      </c>
      <c r="N181" s="171">
        <v>-57</v>
      </c>
      <c r="O181" s="171">
        <v>-85</v>
      </c>
      <c r="P181" s="182">
        <v>32</v>
      </c>
      <c r="Q181" s="173">
        <v>0.162740899357602</v>
      </c>
      <c r="R181" s="173">
        <v>-2.3584905660377398E-2</v>
      </c>
      <c r="S181" s="173">
        <v>-9.43708609271523E-2</v>
      </c>
      <c r="T181" s="173">
        <v>-7.2156196943972795E-2</v>
      </c>
      <c r="U181" s="174">
        <v>9.4674556213017694E-2</v>
      </c>
    </row>
    <row r="182" spans="1:21" x14ac:dyDescent="0.25">
      <c r="A182" s="165">
        <v>43891</v>
      </c>
      <c r="B182" s="181">
        <v>662</v>
      </c>
      <c r="C182" s="171">
        <v>249</v>
      </c>
      <c r="D182" s="171">
        <v>629</v>
      </c>
      <c r="E182" s="171">
        <v>1250</v>
      </c>
      <c r="F182" s="182">
        <v>352</v>
      </c>
      <c r="G182" s="171">
        <v>557.33333333333303</v>
      </c>
      <c r="H182" s="171">
        <v>243.04761904761901</v>
      </c>
      <c r="I182" s="171">
        <v>641.142857142857</v>
      </c>
      <c r="J182" s="171">
        <v>1205.80952380952</v>
      </c>
      <c r="K182" s="182">
        <v>385.52380952380997</v>
      </c>
      <c r="L182" s="171">
        <v>104.666666666667</v>
      </c>
      <c r="M182" s="171">
        <v>5.9523809523809303</v>
      </c>
      <c r="N182" s="171">
        <v>-12.142857142857199</v>
      </c>
      <c r="O182" s="171">
        <v>44.190476190476097</v>
      </c>
      <c r="P182" s="182">
        <v>-33.523809523809497</v>
      </c>
      <c r="Q182" s="173">
        <v>0.18779904306220099</v>
      </c>
      <c r="R182" s="173">
        <v>2.44905956112852E-2</v>
      </c>
      <c r="S182" s="173">
        <v>-1.89393939393941E-2</v>
      </c>
      <c r="T182" s="173">
        <v>3.6647974093673499E-2</v>
      </c>
      <c r="U182" s="174">
        <v>-8.6956521739130405E-2</v>
      </c>
    </row>
    <row r="183" spans="1:21" x14ac:dyDescent="0.25">
      <c r="A183" s="165">
        <v>43922</v>
      </c>
      <c r="B183" s="181">
        <v>418</v>
      </c>
      <c r="C183" s="171">
        <v>169</v>
      </c>
      <c r="D183" s="171">
        <v>404</v>
      </c>
      <c r="E183" s="171">
        <v>988</v>
      </c>
      <c r="F183" s="182">
        <v>265</v>
      </c>
      <c r="G183" s="171">
        <v>544</v>
      </c>
      <c r="H183" s="171">
        <v>221</v>
      </c>
      <c r="I183" s="171">
        <v>574</v>
      </c>
      <c r="J183" s="171">
        <v>1229</v>
      </c>
      <c r="K183" s="182">
        <v>339</v>
      </c>
      <c r="L183" s="171">
        <v>-126</v>
      </c>
      <c r="M183" s="171">
        <v>-52</v>
      </c>
      <c r="N183" s="171">
        <v>-170</v>
      </c>
      <c r="O183" s="171">
        <v>-241</v>
      </c>
      <c r="P183" s="182">
        <v>-74</v>
      </c>
      <c r="Q183" s="173">
        <v>-0.23161764705882401</v>
      </c>
      <c r="R183" s="173">
        <v>-0.23529411764705899</v>
      </c>
      <c r="S183" s="173">
        <v>-0.29616724738675998</v>
      </c>
      <c r="T183" s="173">
        <v>-0.19609438567941401</v>
      </c>
      <c r="U183" s="174">
        <v>-0.21828908554572299</v>
      </c>
    </row>
    <row r="184" spans="1:21" x14ac:dyDescent="0.25">
      <c r="A184" s="165">
        <v>43952</v>
      </c>
      <c r="B184" s="181">
        <v>312</v>
      </c>
      <c r="C184" s="171">
        <v>128</v>
      </c>
      <c r="D184" s="171">
        <v>374</v>
      </c>
      <c r="E184" s="171">
        <v>1043</v>
      </c>
      <c r="F184" s="182">
        <v>252</v>
      </c>
      <c r="G184" s="171">
        <v>494.90476190476198</v>
      </c>
      <c r="H184" s="171">
        <v>215.333333333333</v>
      </c>
      <c r="I184" s="171">
        <v>596.23809523809496</v>
      </c>
      <c r="J184" s="171">
        <v>1224.1428571428601</v>
      </c>
      <c r="K184" s="182">
        <v>296.76190476190499</v>
      </c>
      <c r="L184" s="171">
        <v>-182.90476190476201</v>
      </c>
      <c r="M184" s="171">
        <v>-87.3333333333333</v>
      </c>
      <c r="N184" s="171">
        <v>-222.23809523809501</v>
      </c>
      <c r="O184" s="171">
        <v>-181.142857142857</v>
      </c>
      <c r="P184" s="182">
        <v>-44.761904761904802</v>
      </c>
      <c r="Q184" s="173">
        <v>-0.36957567593572599</v>
      </c>
      <c r="R184" s="173">
        <v>-0.40557275541795701</v>
      </c>
      <c r="S184" s="173">
        <v>-0.37273380720389798</v>
      </c>
      <c r="T184" s="173">
        <v>-0.147975259656903</v>
      </c>
      <c r="U184" s="174">
        <v>-0.15083440308087301</v>
      </c>
    </row>
    <row r="185" spans="1:21" x14ac:dyDescent="0.25">
      <c r="A185" s="165">
        <v>43983</v>
      </c>
      <c r="B185" s="181">
        <v>417</v>
      </c>
      <c r="C185" s="171">
        <v>163</v>
      </c>
      <c r="D185" s="171">
        <v>466</v>
      </c>
      <c r="E185" s="171">
        <v>1286</v>
      </c>
      <c r="F185" s="182">
        <v>340</v>
      </c>
      <c r="G185" s="171">
        <v>621.5</v>
      </c>
      <c r="H185" s="171">
        <v>253</v>
      </c>
      <c r="I185" s="171">
        <v>673.2</v>
      </c>
      <c r="J185" s="171">
        <v>1362.9</v>
      </c>
      <c r="K185" s="182">
        <v>414.7</v>
      </c>
      <c r="L185" s="171">
        <v>-204.5</v>
      </c>
      <c r="M185" s="171">
        <v>-90</v>
      </c>
      <c r="N185" s="171">
        <v>-207.2</v>
      </c>
      <c r="O185" s="171">
        <v>-76.900000000000105</v>
      </c>
      <c r="P185" s="182">
        <v>-74.7</v>
      </c>
      <c r="Q185" s="173">
        <v>-0.32904263877715201</v>
      </c>
      <c r="R185" s="173">
        <v>-0.35573122529644302</v>
      </c>
      <c r="S185" s="173">
        <v>-0.30778371954842498</v>
      </c>
      <c r="T185" s="173">
        <v>-5.6423802186514098E-2</v>
      </c>
      <c r="U185" s="174">
        <v>-0.18013021461297299</v>
      </c>
    </row>
    <row r="186" spans="1:21" x14ac:dyDescent="0.25">
      <c r="A186" s="165">
        <v>44013</v>
      </c>
      <c r="B186" s="181">
        <v>523</v>
      </c>
      <c r="C186" s="171">
        <v>168</v>
      </c>
      <c r="D186" s="171">
        <v>506</v>
      </c>
      <c r="E186" s="171">
        <v>1337</v>
      </c>
      <c r="F186" s="182">
        <v>361</v>
      </c>
      <c r="G186" s="171">
        <v>603</v>
      </c>
      <c r="H186" s="171">
        <v>234</v>
      </c>
      <c r="I186" s="171">
        <v>653</v>
      </c>
      <c r="J186" s="171">
        <v>1329</v>
      </c>
      <c r="K186" s="182">
        <v>411</v>
      </c>
      <c r="L186" s="171">
        <v>-80</v>
      </c>
      <c r="M186" s="171">
        <v>-66</v>
      </c>
      <c r="N186" s="171">
        <v>-147</v>
      </c>
      <c r="O186" s="171">
        <v>8</v>
      </c>
      <c r="P186" s="182">
        <v>-50</v>
      </c>
      <c r="Q186" s="173">
        <v>-0.132669983416252</v>
      </c>
      <c r="R186" s="173">
        <v>-0.28205128205128199</v>
      </c>
      <c r="S186" s="173">
        <v>-0.22511485451761101</v>
      </c>
      <c r="T186" s="173">
        <v>6.01956358164033E-3</v>
      </c>
      <c r="U186" s="174">
        <v>-0.121654501216545</v>
      </c>
    </row>
    <row r="187" spans="1:21" x14ac:dyDescent="0.25">
      <c r="A187" s="165">
        <v>44044</v>
      </c>
      <c r="B187" s="181">
        <v>464</v>
      </c>
      <c r="C187" s="171">
        <v>155</v>
      </c>
      <c r="D187" s="171">
        <v>503</v>
      </c>
      <c r="E187" s="171">
        <v>1137</v>
      </c>
      <c r="F187" s="182">
        <v>436</v>
      </c>
      <c r="G187" s="171">
        <v>478.09523809523802</v>
      </c>
      <c r="H187" s="171">
        <v>231.42857142857099</v>
      </c>
      <c r="I187" s="171">
        <v>527.61904761904805</v>
      </c>
      <c r="J187" s="171">
        <v>1134.2857142857099</v>
      </c>
      <c r="K187" s="182">
        <v>353.33333333333297</v>
      </c>
      <c r="L187" s="171">
        <v>-14.0952380952381</v>
      </c>
      <c r="M187" s="171">
        <v>-76.428571428571402</v>
      </c>
      <c r="N187" s="171">
        <v>-24.619047619047599</v>
      </c>
      <c r="O187" s="171">
        <v>2.7142857142857801</v>
      </c>
      <c r="P187" s="182">
        <v>82.6666666666667</v>
      </c>
      <c r="Q187" s="173">
        <v>-2.9482071713147401E-2</v>
      </c>
      <c r="R187" s="173">
        <v>-0.33024691358024699</v>
      </c>
      <c r="S187" s="173">
        <v>-4.6660649819494499E-2</v>
      </c>
      <c r="T187" s="173">
        <v>2.3929471032746201E-3</v>
      </c>
      <c r="U187" s="174">
        <v>0.23396226415094301</v>
      </c>
    </row>
    <row r="188" spans="1:21" x14ac:dyDescent="0.25">
      <c r="A188" s="165">
        <v>44075</v>
      </c>
      <c r="B188" s="181">
        <v>603</v>
      </c>
      <c r="C188" s="171">
        <v>190</v>
      </c>
      <c r="D188" s="171">
        <v>528</v>
      </c>
      <c r="E188" s="171">
        <v>1320</v>
      </c>
      <c r="F188" s="182">
        <v>450</v>
      </c>
      <c r="G188" s="171">
        <v>557.33333333333303</v>
      </c>
      <c r="H188" s="171">
        <v>226.28571428571399</v>
      </c>
      <c r="I188" s="171">
        <v>640.09523809523796</v>
      </c>
      <c r="J188" s="171">
        <v>1232</v>
      </c>
      <c r="K188" s="182">
        <v>370.857142857143</v>
      </c>
      <c r="L188" s="171">
        <v>45.6666666666666</v>
      </c>
      <c r="M188" s="171">
        <v>-36.285714285714299</v>
      </c>
      <c r="N188" s="171">
        <v>-112.095238095238</v>
      </c>
      <c r="O188" s="171">
        <v>88</v>
      </c>
      <c r="P188" s="182">
        <v>79.142857142857096</v>
      </c>
      <c r="Q188" s="173">
        <v>8.1937799043062101E-2</v>
      </c>
      <c r="R188" s="173">
        <v>-0.160353535353535</v>
      </c>
      <c r="S188" s="173">
        <v>-0.17512274959083499</v>
      </c>
      <c r="T188" s="173">
        <v>7.1428571428571397E-2</v>
      </c>
      <c r="U188" s="174">
        <v>0.213405238828968</v>
      </c>
    </row>
    <row r="189" spans="1:21" x14ac:dyDescent="0.25">
      <c r="A189" s="165">
        <v>44105</v>
      </c>
      <c r="B189" s="181">
        <v>612</v>
      </c>
      <c r="C189" s="171">
        <v>201</v>
      </c>
      <c r="D189" s="171">
        <v>529</v>
      </c>
      <c r="E189" s="171">
        <v>1205</v>
      </c>
      <c r="F189" s="182">
        <v>426</v>
      </c>
      <c r="G189" s="171">
        <v>608.34782608695696</v>
      </c>
      <c r="H189" s="171">
        <v>236.26086956521701</v>
      </c>
      <c r="I189" s="171">
        <v>623.65217391304304</v>
      </c>
      <c r="J189" s="171">
        <v>1316.1739130434801</v>
      </c>
      <c r="K189" s="182">
        <v>395.04347826087002</v>
      </c>
      <c r="L189" s="171">
        <v>3.6521739130434998</v>
      </c>
      <c r="M189" s="171">
        <v>-35.260869565217398</v>
      </c>
      <c r="N189" s="171">
        <v>-94.652173913043498</v>
      </c>
      <c r="O189" s="171">
        <v>-111.173913043478</v>
      </c>
      <c r="P189" s="182">
        <v>30.956521739130402</v>
      </c>
      <c r="Q189" s="173">
        <v>6.0034305317324503E-3</v>
      </c>
      <c r="R189" s="173">
        <v>-0.14924549135075499</v>
      </c>
      <c r="S189" s="173">
        <v>-0.151770775237033</v>
      </c>
      <c r="T189" s="173">
        <v>-8.4467494714587699E-2</v>
      </c>
      <c r="U189" s="174">
        <v>7.8362315650451306E-2</v>
      </c>
    </row>
    <row r="190" spans="1:21" x14ac:dyDescent="0.25">
      <c r="A190" s="165">
        <v>44136</v>
      </c>
      <c r="B190" s="181">
        <v>552</v>
      </c>
      <c r="C190" s="171">
        <v>181</v>
      </c>
      <c r="D190" s="171">
        <v>577</v>
      </c>
      <c r="E190" s="171">
        <v>1190</v>
      </c>
      <c r="F190" s="182">
        <v>428</v>
      </c>
      <c r="G190" s="171">
        <v>586</v>
      </c>
      <c r="H190" s="171">
        <v>212</v>
      </c>
      <c r="I190" s="171">
        <v>560</v>
      </c>
      <c r="J190" s="171">
        <v>1176</v>
      </c>
      <c r="K190" s="182">
        <v>351</v>
      </c>
      <c r="L190" s="171">
        <v>-34</v>
      </c>
      <c r="M190" s="171">
        <v>-31</v>
      </c>
      <c r="N190" s="171">
        <v>17</v>
      </c>
      <c r="O190" s="171">
        <v>14</v>
      </c>
      <c r="P190" s="182">
        <v>77</v>
      </c>
      <c r="Q190" s="173">
        <v>-5.8020477815699703E-2</v>
      </c>
      <c r="R190" s="173">
        <v>-0.14622641509434001</v>
      </c>
      <c r="S190" s="173">
        <v>3.0357142857142898E-2</v>
      </c>
      <c r="T190" s="173">
        <v>1.1904761904761901E-2</v>
      </c>
      <c r="U190" s="174">
        <v>0.21937321937321899</v>
      </c>
    </row>
    <row r="191" spans="1:21" x14ac:dyDescent="0.25">
      <c r="A191" s="165">
        <v>44166</v>
      </c>
      <c r="B191" s="181">
        <v>584</v>
      </c>
      <c r="C191" s="171">
        <v>182</v>
      </c>
      <c r="D191" s="171">
        <v>518</v>
      </c>
      <c r="E191" s="171">
        <v>1291</v>
      </c>
      <c r="F191" s="182">
        <v>438</v>
      </c>
      <c r="G191" s="171">
        <v>599.54999999999995</v>
      </c>
      <c r="H191" s="171">
        <v>215.25</v>
      </c>
      <c r="I191" s="171">
        <v>549.15</v>
      </c>
      <c r="J191" s="171">
        <v>1129.8</v>
      </c>
      <c r="K191" s="182">
        <v>402.15</v>
      </c>
      <c r="L191" s="171">
        <v>-15.5500000000001</v>
      </c>
      <c r="M191" s="171">
        <v>-33.25</v>
      </c>
      <c r="N191" s="171">
        <v>-31.15</v>
      </c>
      <c r="O191" s="171">
        <v>161.19999999999999</v>
      </c>
      <c r="P191" s="182">
        <v>35.85</v>
      </c>
      <c r="Q191" s="173">
        <v>-2.5936118755733598E-2</v>
      </c>
      <c r="R191" s="173">
        <v>-0.154471544715447</v>
      </c>
      <c r="S191" s="173">
        <v>-5.6724028043339703E-2</v>
      </c>
      <c r="T191" s="173">
        <v>0.14268012037528799</v>
      </c>
      <c r="U191" s="174">
        <v>8.9145841104065607E-2</v>
      </c>
    </row>
    <row r="192" spans="1:21" x14ac:dyDescent="0.25">
      <c r="A192" s="165">
        <v>44197</v>
      </c>
      <c r="B192" s="181">
        <v>498</v>
      </c>
      <c r="C192" s="171">
        <v>180</v>
      </c>
      <c r="D192" s="171">
        <v>486</v>
      </c>
      <c r="E192" s="171">
        <v>1112</v>
      </c>
      <c r="F192" s="182">
        <v>349</v>
      </c>
      <c r="G192" s="171">
        <v>521.81818181818198</v>
      </c>
      <c r="H192" s="171">
        <v>218.18181818181799</v>
      </c>
      <c r="I192" s="171">
        <v>566.36363636363603</v>
      </c>
      <c r="J192" s="171">
        <v>1226.3636363636399</v>
      </c>
      <c r="K192" s="182">
        <v>313.63636363636402</v>
      </c>
      <c r="L192" s="171">
        <v>-23.818181818181799</v>
      </c>
      <c r="M192" s="171">
        <v>-38.181818181818201</v>
      </c>
      <c r="N192" s="171">
        <v>-80.363636363636402</v>
      </c>
      <c r="O192" s="171">
        <v>-114.363636363636</v>
      </c>
      <c r="P192" s="182">
        <v>35.363636363636402</v>
      </c>
      <c r="Q192" s="173">
        <v>-4.5644599303135802E-2</v>
      </c>
      <c r="R192" s="173">
        <v>-0.17499999999999999</v>
      </c>
      <c r="S192" s="173">
        <v>-0.14189406099518501</v>
      </c>
      <c r="T192" s="173">
        <v>-9.3254262416604797E-2</v>
      </c>
      <c r="U192" s="174">
        <v>0.112753623188406</v>
      </c>
    </row>
    <row r="193" spans="1:21" x14ac:dyDescent="0.25">
      <c r="A193" s="165">
        <v>44228</v>
      </c>
      <c r="B193" s="181">
        <v>449</v>
      </c>
      <c r="C193" s="171">
        <v>175</v>
      </c>
      <c r="D193" s="171">
        <v>466</v>
      </c>
      <c r="E193" s="171">
        <v>1101</v>
      </c>
      <c r="F193" s="182">
        <v>441</v>
      </c>
      <c r="G193" s="171">
        <v>467</v>
      </c>
      <c r="H193" s="171">
        <v>212</v>
      </c>
      <c r="I193" s="171">
        <v>604</v>
      </c>
      <c r="J193" s="171">
        <v>1178</v>
      </c>
      <c r="K193" s="182">
        <v>338</v>
      </c>
      <c r="L193" s="171">
        <v>-18</v>
      </c>
      <c r="M193" s="171">
        <v>-37</v>
      </c>
      <c r="N193" s="171">
        <v>-138</v>
      </c>
      <c r="O193" s="171">
        <v>-77</v>
      </c>
      <c r="P193" s="182">
        <v>103</v>
      </c>
      <c r="Q193" s="173">
        <v>-3.8543897216274103E-2</v>
      </c>
      <c r="R193" s="173">
        <v>-0.174528301886792</v>
      </c>
      <c r="S193" s="173">
        <v>-0.22847682119205301</v>
      </c>
      <c r="T193" s="173">
        <v>-6.5365025466893004E-2</v>
      </c>
      <c r="U193" s="174">
        <v>0.304733727810651</v>
      </c>
    </row>
    <row r="194" spans="1:21" x14ac:dyDescent="0.25">
      <c r="A194" s="165">
        <v>44256</v>
      </c>
      <c r="B194" s="181">
        <v>639</v>
      </c>
      <c r="C194" s="171">
        <v>217</v>
      </c>
      <c r="D194" s="171">
        <v>560</v>
      </c>
      <c r="E194" s="171">
        <v>1289</v>
      </c>
      <c r="F194" s="182">
        <v>464</v>
      </c>
      <c r="G194" s="171">
        <v>582.66666666666697</v>
      </c>
      <c r="H194" s="171">
        <v>254.09523809523799</v>
      </c>
      <c r="I194" s="171">
        <v>670.28571428571399</v>
      </c>
      <c r="J194" s="171">
        <v>1260.61904761905</v>
      </c>
      <c r="K194" s="182">
        <v>403.04761904761898</v>
      </c>
      <c r="L194" s="171">
        <v>56.3333333333333</v>
      </c>
      <c r="M194" s="171">
        <v>-37.095238095238102</v>
      </c>
      <c r="N194" s="171">
        <v>-110.28571428571399</v>
      </c>
      <c r="O194" s="171">
        <v>28.380952380952301</v>
      </c>
      <c r="P194" s="182">
        <v>60.952380952380899</v>
      </c>
      <c r="Q194" s="173">
        <v>9.6681922196796194E-2</v>
      </c>
      <c r="R194" s="173">
        <v>-0.145989505247376</v>
      </c>
      <c r="S194" s="173">
        <v>-0.16453537936913901</v>
      </c>
      <c r="T194" s="173">
        <v>2.2513504325161401E-2</v>
      </c>
      <c r="U194" s="174">
        <v>0.151228733459357</v>
      </c>
    </row>
    <row r="195" spans="1:21" x14ac:dyDescent="0.25">
      <c r="A195" s="165">
        <v>44287</v>
      </c>
      <c r="B195" s="181">
        <v>547</v>
      </c>
      <c r="C195" s="171">
        <v>196</v>
      </c>
      <c r="D195" s="171">
        <v>530</v>
      </c>
      <c r="E195" s="171">
        <v>1276</v>
      </c>
      <c r="F195" s="182">
        <v>349</v>
      </c>
      <c r="G195" s="171">
        <v>544</v>
      </c>
      <c r="H195" s="171">
        <v>221</v>
      </c>
      <c r="I195" s="171">
        <v>574</v>
      </c>
      <c r="J195" s="171">
        <v>1229</v>
      </c>
      <c r="K195" s="182">
        <v>339</v>
      </c>
      <c r="L195" s="171">
        <v>3</v>
      </c>
      <c r="M195" s="171">
        <v>-25</v>
      </c>
      <c r="N195" s="171">
        <v>-44</v>
      </c>
      <c r="O195" s="171">
        <v>47</v>
      </c>
      <c r="P195" s="182">
        <v>10</v>
      </c>
      <c r="Q195" s="173">
        <v>5.5147058823529398E-3</v>
      </c>
      <c r="R195" s="173">
        <v>-0.113122171945701</v>
      </c>
      <c r="S195" s="173">
        <v>-7.6655052264808399E-2</v>
      </c>
      <c r="T195" s="173">
        <v>3.82424735557364E-2</v>
      </c>
      <c r="U195" s="174">
        <v>2.9498525073746298E-2</v>
      </c>
    </row>
    <row r="196" spans="1:21" x14ac:dyDescent="0.25">
      <c r="A196" s="165">
        <v>44317</v>
      </c>
      <c r="B196" s="181">
        <v>563</v>
      </c>
      <c r="C196" s="171">
        <v>185</v>
      </c>
      <c r="D196" s="171">
        <v>556</v>
      </c>
      <c r="E196" s="171">
        <v>1190</v>
      </c>
      <c r="F196" s="182">
        <v>318</v>
      </c>
      <c r="G196" s="171">
        <v>494.90476190476198</v>
      </c>
      <c r="H196" s="171">
        <v>215.333333333333</v>
      </c>
      <c r="I196" s="171">
        <v>596.23809523809496</v>
      </c>
      <c r="J196" s="171">
        <v>1224.1428571428601</v>
      </c>
      <c r="K196" s="182">
        <v>296.76190476190499</v>
      </c>
      <c r="L196" s="171">
        <v>68.095238095238102</v>
      </c>
      <c r="M196" s="171">
        <v>-30.3333333333333</v>
      </c>
      <c r="N196" s="171">
        <v>-40.238095238095298</v>
      </c>
      <c r="O196" s="171">
        <v>-34.142857142857103</v>
      </c>
      <c r="P196" s="182">
        <v>21.238095238095202</v>
      </c>
      <c r="Q196" s="173">
        <v>0.13759261041085299</v>
      </c>
      <c r="R196" s="173">
        <v>-0.140866873065016</v>
      </c>
      <c r="S196" s="173">
        <v>-6.7486622474243405E-2</v>
      </c>
      <c r="T196" s="173">
        <v>-2.78912358501575E-2</v>
      </c>
      <c r="U196" s="174">
        <v>7.1566110397946095E-2</v>
      </c>
    </row>
    <row r="197" spans="1:21" x14ac:dyDescent="0.25">
      <c r="A197" s="165">
        <v>44348</v>
      </c>
      <c r="B197" s="181">
        <v>638</v>
      </c>
      <c r="C197" s="171">
        <v>204</v>
      </c>
      <c r="D197" s="171">
        <v>622</v>
      </c>
      <c r="E197" s="171">
        <v>1279</v>
      </c>
      <c r="F197" s="182">
        <v>425</v>
      </c>
      <c r="G197" s="171">
        <v>621.5</v>
      </c>
      <c r="H197" s="171">
        <v>253</v>
      </c>
      <c r="I197" s="171">
        <v>673.2</v>
      </c>
      <c r="J197" s="171">
        <v>1362.9</v>
      </c>
      <c r="K197" s="182">
        <v>414.7</v>
      </c>
      <c r="L197" s="171">
        <v>16.5</v>
      </c>
      <c r="M197" s="171">
        <v>-49</v>
      </c>
      <c r="N197" s="171">
        <v>-51.2</v>
      </c>
      <c r="O197" s="171">
        <v>-83.900000000000105</v>
      </c>
      <c r="P197" s="182">
        <v>10.3</v>
      </c>
      <c r="Q197" s="173">
        <v>2.6548672566371698E-2</v>
      </c>
      <c r="R197" s="173">
        <v>-0.19367588932806301</v>
      </c>
      <c r="S197" s="173">
        <v>-7.6054664289958496E-2</v>
      </c>
      <c r="T197" s="173">
        <v>-6.1559909017536198E-2</v>
      </c>
      <c r="U197" s="174">
        <v>2.4837231733783299E-2</v>
      </c>
    </row>
    <row r="198" spans="1:21" x14ac:dyDescent="0.25">
      <c r="A198" s="165">
        <v>44378</v>
      </c>
      <c r="B198" s="181">
        <v>507</v>
      </c>
      <c r="C198" s="171">
        <v>193</v>
      </c>
      <c r="D198" s="171">
        <v>462</v>
      </c>
      <c r="E198" s="171">
        <v>1117</v>
      </c>
      <c r="F198" s="182">
        <v>394</v>
      </c>
      <c r="G198" s="171">
        <v>576.78260869565202</v>
      </c>
      <c r="H198" s="171">
        <v>223.826086956522</v>
      </c>
      <c r="I198" s="171">
        <v>624.60869565217399</v>
      </c>
      <c r="J198" s="171">
        <v>1271.21739130435</v>
      </c>
      <c r="K198" s="182">
        <v>393.13043478260897</v>
      </c>
      <c r="L198" s="171">
        <v>-69.7826086956522</v>
      </c>
      <c r="M198" s="171">
        <v>-30.826086956521699</v>
      </c>
      <c r="N198" s="171">
        <v>-162.60869565217399</v>
      </c>
      <c r="O198" s="171">
        <v>-154.21739130434801</v>
      </c>
      <c r="P198" s="182">
        <v>0.86956521739131198</v>
      </c>
      <c r="Q198" s="173">
        <v>-0.12098597919493501</v>
      </c>
      <c r="R198" s="173">
        <v>-0.13772338772338799</v>
      </c>
      <c r="S198" s="173">
        <v>-0.26033690658499198</v>
      </c>
      <c r="T198" s="173">
        <v>-0.121314727409535</v>
      </c>
      <c r="U198" s="174">
        <v>2.2119000221190199E-3</v>
      </c>
    </row>
    <row r="199" spans="1:21" x14ac:dyDescent="0.25">
      <c r="A199" s="3" t="s">
        <v>92</v>
      </c>
      <c r="B199" s="181"/>
      <c r="C199" s="171"/>
      <c r="D199" s="171"/>
      <c r="E199" s="171"/>
      <c r="F199" s="182"/>
      <c r="G199" s="171"/>
      <c r="H199" s="171"/>
      <c r="I199" s="171"/>
      <c r="J199" s="171"/>
      <c r="K199" s="182"/>
      <c r="L199" s="171"/>
      <c r="M199" s="171"/>
      <c r="N199" s="171"/>
      <c r="O199" s="171"/>
      <c r="P199" s="182"/>
      <c r="Q199" s="173"/>
      <c r="R199" s="173"/>
      <c r="S199" s="173"/>
      <c r="T199" s="173"/>
      <c r="U199" s="174"/>
    </row>
    <row r="200" spans="1:21" x14ac:dyDescent="0.25">
      <c r="A200" s="165">
        <v>43466</v>
      </c>
      <c r="B200" s="181">
        <v>487</v>
      </c>
      <c r="C200" s="171">
        <v>201</v>
      </c>
      <c r="D200" s="171">
        <v>33</v>
      </c>
      <c r="E200" s="171">
        <v>19</v>
      </c>
      <c r="F200" s="182">
        <v>312</v>
      </c>
      <c r="G200" s="171">
        <v>487</v>
      </c>
      <c r="H200" s="171">
        <v>201</v>
      </c>
      <c r="I200" s="171">
        <v>33</v>
      </c>
      <c r="J200" s="171">
        <v>19</v>
      </c>
      <c r="K200" s="182">
        <v>312</v>
      </c>
      <c r="L200" s="171">
        <v>0</v>
      </c>
      <c r="M200" s="171">
        <v>0</v>
      </c>
      <c r="N200" s="171">
        <v>0</v>
      </c>
      <c r="O200" s="171">
        <v>0</v>
      </c>
      <c r="P200" s="182">
        <v>0</v>
      </c>
      <c r="Q200" s="173">
        <v>0</v>
      </c>
      <c r="R200" s="173">
        <v>0</v>
      </c>
      <c r="S200" s="173">
        <v>0</v>
      </c>
      <c r="T200" s="173">
        <v>0</v>
      </c>
      <c r="U200" s="174">
        <v>0</v>
      </c>
    </row>
    <row r="201" spans="1:21" x14ac:dyDescent="0.25">
      <c r="A201" s="165">
        <v>43497</v>
      </c>
      <c r="B201" s="181">
        <v>417</v>
      </c>
      <c r="C201" s="171">
        <v>186</v>
      </c>
      <c r="D201" s="171">
        <v>31</v>
      </c>
      <c r="E201" s="171">
        <v>24</v>
      </c>
      <c r="F201" s="182">
        <v>277</v>
      </c>
      <c r="G201" s="171">
        <v>417</v>
      </c>
      <c r="H201" s="171">
        <v>186</v>
      </c>
      <c r="I201" s="171">
        <v>31</v>
      </c>
      <c r="J201" s="171">
        <v>24</v>
      </c>
      <c r="K201" s="182">
        <v>277</v>
      </c>
      <c r="L201" s="171">
        <v>0</v>
      </c>
      <c r="M201" s="171">
        <v>0</v>
      </c>
      <c r="N201" s="171">
        <v>0</v>
      </c>
      <c r="O201" s="171">
        <v>0</v>
      </c>
      <c r="P201" s="182">
        <v>0</v>
      </c>
      <c r="Q201" s="173">
        <v>0</v>
      </c>
      <c r="R201" s="173">
        <v>0</v>
      </c>
      <c r="S201" s="173">
        <v>0</v>
      </c>
      <c r="T201" s="173">
        <v>0</v>
      </c>
      <c r="U201" s="174">
        <v>0</v>
      </c>
    </row>
    <row r="202" spans="1:21" x14ac:dyDescent="0.25">
      <c r="A202" s="165">
        <v>43525</v>
      </c>
      <c r="B202" s="181">
        <v>494</v>
      </c>
      <c r="C202" s="171">
        <v>190</v>
      </c>
      <c r="D202" s="171">
        <v>38</v>
      </c>
      <c r="E202" s="171">
        <v>18</v>
      </c>
      <c r="F202" s="182">
        <v>293</v>
      </c>
      <c r="G202" s="171">
        <v>494</v>
      </c>
      <c r="H202" s="171">
        <v>190</v>
      </c>
      <c r="I202" s="171">
        <v>38</v>
      </c>
      <c r="J202" s="171">
        <v>18</v>
      </c>
      <c r="K202" s="182">
        <v>293</v>
      </c>
      <c r="L202" s="171">
        <v>0</v>
      </c>
      <c r="M202" s="171">
        <v>0</v>
      </c>
      <c r="N202" s="171">
        <v>0</v>
      </c>
      <c r="O202" s="171">
        <v>0</v>
      </c>
      <c r="P202" s="182">
        <v>0</v>
      </c>
      <c r="Q202" s="173">
        <v>0</v>
      </c>
      <c r="R202" s="173">
        <v>0</v>
      </c>
      <c r="S202" s="173">
        <v>0</v>
      </c>
      <c r="T202" s="173">
        <v>0</v>
      </c>
      <c r="U202" s="174">
        <v>0</v>
      </c>
    </row>
    <row r="203" spans="1:21" x14ac:dyDescent="0.25">
      <c r="A203" s="165">
        <v>43556</v>
      </c>
      <c r="B203" s="181">
        <v>509</v>
      </c>
      <c r="C203" s="171">
        <v>228</v>
      </c>
      <c r="D203" s="171">
        <v>36</v>
      </c>
      <c r="E203" s="171">
        <v>18</v>
      </c>
      <c r="F203" s="182">
        <v>316</v>
      </c>
      <c r="G203" s="171">
        <v>509</v>
      </c>
      <c r="H203" s="171">
        <v>228</v>
      </c>
      <c r="I203" s="171">
        <v>36</v>
      </c>
      <c r="J203" s="171">
        <v>18</v>
      </c>
      <c r="K203" s="182">
        <v>316</v>
      </c>
      <c r="L203" s="171">
        <v>0</v>
      </c>
      <c r="M203" s="171">
        <v>0</v>
      </c>
      <c r="N203" s="171">
        <v>0</v>
      </c>
      <c r="O203" s="171">
        <v>0</v>
      </c>
      <c r="P203" s="182">
        <v>0</v>
      </c>
      <c r="Q203" s="173">
        <v>0</v>
      </c>
      <c r="R203" s="173">
        <v>0</v>
      </c>
      <c r="S203" s="173">
        <v>0</v>
      </c>
      <c r="T203" s="173">
        <v>0</v>
      </c>
      <c r="U203" s="174">
        <v>0</v>
      </c>
    </row>
    <row r="204" spans="1:21" x14ac:dyDescent="0.25">
      <c r="A204" s="165">
        <v>43586</v>
      </c>
      <c r="B204" s="181">
        <v>580</v>
      </c>
      <c r="C204" s="171">
        <v>281</v>
      </c>
      <c r="D204" s="171">
        <v>46</v>
      </c>
      <c r="E204" s="171">
        <v>10</v>
      </c>
      <c r="F204" s="182">
        <v>311</v>
      </c>
      <c r="G204" s="171">
        <v>580</v>
      </c>
      <c r="H204" s="171">
        <v>281</v>
      </c>
      <c r="I204" s="171">
        <v>46</v>
      </c>
      <c r="J204" s="171">
        <v>10</v>
      </c>
      <c r="K204" s="182">
        <v>311</v>
      </c>
      <c r="L204" s="171">
        <v>0</v>
      </c>
      <c r="M204" s="171">
        <v>0</v>
      </c>
      <c r="N204" s="171">
        <v>0</v>
      </c>
      <c r="O204" s="171">
        <v>0</v>
      </c>
      <c r="P204" s="182">
        <v>0</v>
      </c>
      <c r="Q204" s="173">
        <v>0</v>
      </c>
      <c r="R204" s="173">
        <v>0</v>
      </c>
      <c r="S204" s="173">
        <v>0</v>
      </c>
      <c r="T204" s="173">
        <v>0</v>
      </c>
      <c r="U204" s="174">
        <v>0</v>
      </c>
    </row>
    <row r="205" spans="1:21" x14ac:dyDescent="0.25">
      <c r="A205" s="165">
        <v>43617</v>
      </c>
      <c r="B205" s="181">
        <v>536</v>
      </c>
      <c r="C205" s="171">
        <v>242</v>
      </c>
      <c r="D205" s="171">
        <v>40</v>
      </c>
      <c r="E205" s="171">
        <v>17</v>
      </c>
      <c r="F205" s="182">
        <v>325</v>
      </c>
      <c r="G205" s="171">
        <v>536</v>
      </c>
      <c r="H205" s="171">
        <v>242</v>
      </c>
      <c r="I205" s="171">
        <v>40</v>
      </c>
      <c r="J205" s="171">
        <v>17</v>
      </c>
      <c r="K205" s="182">
        <v>325</v>
      </c>
      <c r="L205" s="171">
        <v>0</v>
      </c>
      <c r="M205" s="171">
        <v>0</v>
      </c>
      <c r="N205" s="171">
        <v>0</v>
      </c>
      <c r="O205" s="171">
        <v>0</v>
      </c>
      <c r="P205" s="182">
        <v>0</v>
      </c>
      <c r="Q205" s="173">
        <v>0</v>
      </c>
      <c r="R205" s="173">
        <v>0</v>
      </c>
      <c r="S205" s="173">
        <v>0</v>
      </c>
      <c r="T205" s="173">
        <v>0</v>
      </c>
      <c r="U205" s="174">
        <v>0</v>
      </c>
    </row>
    <row r="206" spans="1:21" x14ac:dyDescent="0.25">
      <c r="A206" s="165">
        <v>43647</v>
      </c>
      <c r="B206" s="181">
        <v>627</v>
      </c>
      <c r="C206" s="171">
        <v>261</v>
      </c>
      <c r="D206" s="171">
        <v>47</v>
      </c>
      <c r="E206" s="171">
        <v>15</v>
      </c>
      <c r="F206" s="182">
        <v>402</v>
      </c>
      <c r="G206" s="171">
        <v>627</v>
      </c>
      <c r="H206" s="171">
        <v>261</v>
      </c>
      <c r="I206" s="171">
        <v>47</v>
      </c>
      <c r="J206" s="171">
        <v>15</v>
      </c>
      <c r="K206" s="182">
        <v>402</v>
      </c>
      <c r="L206" s="171">
        <v>0</v>
      </c>
      <c r="M206" s="171">
        <v>0</v>
      </c>
      <c r="N206" s="171">
        <v>0</v>
      </c>
      <c r="O206" s="171">
        <v>0</v>
      </c>
      <c r="P206" s="182">
        <v>0</v>
      </c>
      <c r="Q206" s="173">
        <v>0</v>
      </c>
      <c r="R206" s="173">
        <v>0</v>
      </c>
      <c r="S206" s="173">
        <v>0</v>
      </c>
      <c r="T206" s="173">
        <v>0</v>
      </c>
      <c r="U206" s="174">
        <v>0</v>
      </c>
    </row>
    <row r="207" spans="1:21" x14ac:dyDescent="0.25">
      <c r="A207" s="165">
        <v>43678</v>
      </c>
      <c r="B207" s="181">
        <v>679</v>
      </c>
      <c r="C207" s="171">
        <v>230</v>
      </c>
      <c r="D207" s="171">
        <v>45</v>
      </c>
      <c r="E207" s="171">
        <v>17</v>
      </c>
      <c r="F207" s="182">
        <v>388</v>
      </c>
      <c r="G207" s="171">
        <v>679</v>
      </c>
      <c r="H207" s="171">
        <v>230</v>
      </c>
      <c r="I207" s="171">
        <v>45</v>
      </c>
      <c r="J207" s="171">
        <v>17</v>
      </c>
      <c r="K207" s="182">
        <v>388</v>
      </c>
      <c r="L207" s="171">
        <v>0</v>
      </c>
      <c r="M207" s="171">
        <v>0</v>
      </c>
      <c r="N207" s="171">
        <v>0</v>
      </c>
      <c r="O207" s="171">
        <v>0</v>
      </c>
      <c r="P207" s="182">
        <v>0</v>
      </c>
      <c r="Q207" s="173">
        <v>0</v>
      </c>
      <c r="R207" s="173">
        <v>0</v>
      </c>
      <c r="S207" s="173">
        <v>0</v>
      </c>
      <c r="T207" s="173">
        <v>0</v>
      </c>
      <c r="U207" s="174">
        <v>0</v>
      </c>
    </row>
    <row r="208" spans="1:21" x14ac:dyDescent="0.25">
      <c r="A208" s="165">
        <v>43709</v>
      </c>
      <c r="B208" s="181">
        <v>618</v>
      </c>
      <c r="C208" s="171">
        <v>215</v>
      </c>
      <c r="D208" s="171">
        <v>40</v>
      </c>
      <c r="E208" s="171">
        <v>22</v>
      </c>
      <c r="F208" s="182">
        <v>393</v>
      </c>
      <c r="G208" s="171">
        <v>618</v>
      </c>
      <c r="H208" s="171">
        <v>215</v>
      </c>
      <c r="I208" s="171">
        <v>40</v>
      </c>
      <c r="J208" s="171">
        <v>22</v>
      </c>
      <c r="K208" s="182">
        <v>393</v>
      </c>
      <c r="L208" s="171">
        <v>0</v>
      </c>
      <c r="M208" s="171">
        <v>0</v>
      </c>
      <c r="N208" s="171">
        <v>0</v>
      </c>
      <c r="O208" s="171">
        <v>0</v>
      </c>
      <c r="P208" s="182">
        <v>0</v>
      </c>
      <c r="Q208" s="173">
        <v>0</v>
      </c>
      <c r="R208" s="173">
        <v>0</v>
      </c>
      <c r="S208" s="173">
        <v>0</v>
      </c>
      <c r="T208" s="173">
        <v>0</v>
      </c>
      <c r="U208" s="174">
        <v>0</v>
      </c>
    </row>
    <row r="209" spans="1:21" x14ac:dyDescent="0.25">
      <c r="A209" s="165">
        <v>43739</v>
      </c>
      <c r="B209" s="181">
        <v>645</v>
      </c>
      <c r="C209" s="171">
        <v>254</v>
      </c>
      <c r="D209" s="171">
        <v>37</v>
      </c>
      <c r="E209" s="171">
        <v>17</v>
      </c>
      <c r="F209" s="182">
        <v>404</v>
      </c>
      <c r="G209" s="171">
        <v>645</v>
      </c>
      <c r="H209" s="171">
        <v>254</v>
      </c>
      <c r="I209" s="171">
        <v>37</v>
      </c>
      <c r="J209" s="171">
        <v>17</v>
      </c>
      <c r="K209" s="182">
        <v>404</v>
      </c>
      <c r="L209" s="171">
        <v>0</v>
      </c>
      <c r="M209" s="171">
        <v>0</v>
      </c>
      <c r="N209" s="171">
        <v>0</v>
      </c>
      <c r="O209" s="171">
        <v>0</v>
      </c>
      <c r="P209" s="182">
        <v>0</v>
      </c>
      <c r="Q209" s="173">
        <v>0</v>
      </c>
      <c r="R209" s="173">
        <v>0</v>
      </c>
      <c r="S209" s="173">
        <v>0</v>
      </c>
      <c r="T209" s="173">
        <v>0</v>
      </c>
      <c r="U209" s="174">
        <v>0</v>
      </c>
    </row>
    <row r="210" spans="1:21" x14ac:dyDescent="0.25">
      <c r="A210" s="165">
        <v>43770</v>
      </c>
      <c r="B210" s="181">
        <v>560</v>
      </c>
      <c r="C210" s="171">
        <v>181</v>
      </c>
      <c r="D210" s="171">
        <v>31</v>
      </c>
      <c r="E210" s="171">
        <v>12</v>
      </c>
      <c r="F210" s="182">
        <v>352</v>
      </c>
      <c r="G210" s="171">
        <v>560</v>
      </c>
      <c r="H210" s="171">
        <v>181</v>
      </c>
      <c r="I210" s="171">
        <v>31</v>
      </c>
      <c r="J210" s="171">
        <v>12</v>
      </c>
      <c r="K210" s="182">
        <v>352</v>
      </c>
      <c r="L210" s="171">
        <v>0</v>
      </c>
      <c r="M210" s="171">
        <v>0</v>
      </c>
      <c r="N210" s="171">
        <v>0</v>
      </c>
      <c r="O210" s="171">
        <v>0</v>
      </c>
      <c r="P210" s="182">
        <v>0</v>
      </c>
      <c r="Q210" s="173">
        <v>0</v>
      </c>
      <c r="R210" s="173">
        <v>0</v>
      </c>
      <c r="S210" s="173">
        <v>0</v>
      </c>
      <c r="T210" s="173">
        <v>0</v>
      </c>
      <c r="U210" s="174">
        <v>0</v>
      </c>
    </row>
    <row r="211" spans="1:21" x14ac:dyDescent="0.25">
      <c r="A211" s="165">
        <v>43800</v>
      </c>
      <c r="B211" s="181">
        <v>471</v>
      </c>
      <c r="C211" s="171">
        <v>175</v>
      </c>
      <c r="D211" s="171">
        <v>26</v>
      </c>
      <c r="E211" s="171">
        <v>17</v>
      </c>
      <c r="F211" s="182">
        <v>340</v>
      </c>
      <c r="G211" s="171">
        <v>471</v>
      </c>
      <c r="H211" s="171">
        <v>175</v>
      </c>
      <c r="I211" s="171">
        <v>26</v>
      </c>
      <c r="J211" s="171">
        <v>17</v>
      </c>
      <c r="K211" s="182">
        <v>340</v>
      </c>
      <c r="L211" s="171">
        <v>0</v>
      </c>
      <c r="M211" s="171">
        <v>0</v>
      </c>
      <c r="N211" s="171">
        <v>0</v>
      </c>
      <c r="O211" s="171">
        <v>0</v>
      </c>
      <c r="P211" s="182">
        <v>0</v>
      </c>
      <c r="Q211" s="173">
        <v>0</v>
      </c>
      <c r="R211" s="173">
        <v>0</v>
      </c>
      <c r="S211" s="173">
        <v>0</v>
      </c>
      <c r="T211" s="173">
        <v>0</v>
      </c>
      <c r="U211" s="174">
        <v>0</v>
      </c>
    </row>
    <row r="212" spans="1:21" x14ac:dyDescent="0.25">
      <c r="A212" s="165">
        <v>43831</v>
      </c>
      <c r="B212" s="181">
        <v>488</v>
      </c>
      <c r="C212" s="171">
        <v>206</v>
      </c>
      <c r="D212" s="171">
        <v>37</v>
      </c>
      <c r="E212" s="171">
        <v>12</v>
      </c>
      <c r="F212" s="182">
        <v>319</v>
      </c>
      <c r="G212" s="171">
        <v>487</v>
      </c>
      <c r="H212" s="171">
        <v>201</v>
      </c>
      <c r="I212" s="171">
        <v>33</v>
      </c>
      <c r="J212" s="171">
        <v>19</v>
      </c>
      <c r="K212" s="182">
        <v>312</v>
      </c>
      <c r="L212" s="171">
        <v>1</v>
      </c>
      <c r="M212" s="171">
        <v>5</v>
      </c>
      <c r="N212" s="171">
        <v>4</v>
      </c>
      <c r="O212" s="171">
        <v>-7</v>
      </c>
      <c r="P212" s="182">
        <v>7</v>
      </c>
      <c r="Q212" s="173">
        <v>2.05338809034908E-3</v>
      </c>
      <c r="R212" s="173">
        <v>2.48756218905473E-2</v>
      </c>
      <c r="S212" s="173">
        <v>0.12121212121212099</v>
      </c>
      <c r="T212" s="173">
        <v>-0.36842105263157898</v>
      </c>
      <c r="U212" s="174">
        <v>2.2435897435897401E-2</v>
      </c>
    </row>
    <row r="213" spans="1:21" x14ac:dyDescent="0.25">
      <c r="A213" s="165">
        <v>43862</v>
      </c>
      <c r="B213" s="181">
        <v>466</v>
      </c>
      <c r="C213" s="171">
        <v>206</v>
      </c>
      <c r="D213" s="171">
        <v>44</v>
      </c>
      <c r="E213" s="171">
        <v>11</v>
      </c>
      <c r="F213" s="182">
        <v>265</v>
      </c>
      <c r="G213" s="171">
        <v>417</v>
      </c>
      <c r="H213" s="171">
        <v>186</v>
      </c>
      <c r="I213" s="171">
        <v>31</v>
      </c>
      <c r="J213" s="171">
        <v>24</v>
      </c>
      <c r="K213" s="182">
        <v>277</v>
      </c>
      <c r="L213" s="171">
        <v>49</v>
      </c>
      <c r="M213" s="171">
        <v>20</v>
      </c>
      <c r="N213" s="171">
        <v>13</v>
      </c>
      <c r="O213" s="171">
        <v>-13</v>
      </c>
      <c r="P213" s="182">
        <v>-12</v>
      </c>
      <c r="Q213" s="173">
        <v>0.117505995203837</v>
      </c>
      <c r="R213" s="173">
        <v>0.10752688172043</v>
      </c>
      <c r="S213" s="173">
        <v>0.41935483870967699</v>
      </c>
      <c r="T213" s="173">
        <v>-0.54166666666666696</v>
      </c>
      <c r="U213" s="174">
        <v>-4.3321299638989202E-2</v>
      </c>
    </row>
    <row r="214" spans="1:21" x14ac:dyDescent="0.25">
      <c r="A214" s="165">
        <v>43891</v>
      </c>
      <c r="B214" s="181">
        <v>542</v>
      </c>
      <c r="C214" s="171">
        <v>235</v>
      </c>
      <c r="D214" s="171">
        <v>43</v>
      </c>
      <c r="E214" s="171">
        <v>14</v>
      </c>
      <c r="F214" s="182">
        <v>283</v>
      </c>
      <c r="G214" s="171">
        <v>517.52380952380997</v>
      </c>
      <c r="H214" s="171">
        <v>199.04761904761901</v>
      </c>
      <c r="I214" s="171">
        <v>39.809523809523803</v>
      </c>
      <c r="J214" s="171">
        <v>18.8571428571429</v>
      </c>
      <c r="K214" s="182">
        <v>306.95238095238102</v>
      </c>
      <c r="L214" s="171">
        <v>24.476190476190499</v>
      </c>
      <c r="M214" s="171">
        <v>35.952380952380899</v>
      </c>
      <c r="N214" s="171">
        <v>3.1904761904761898</v>
      </c>
      <c r="O214" s="171">
        <v>-4.8571428571428603</v>
      </c>
      <c r="P214" s="182">
        <v>-23.952380952380999</v>
      </c>
      <c r="Q214" s="173">
        <v>4.7294810452705199E-2</v>
      </c>
      <c r="R214" s="173">
        <v>0.18062200956937799</v>
      </c>
      <c r="S214" s="173">
        <v>8.0143540669856406E-2</v>
      </c>
      <c r="T214" s="173">
        <v>-0.25757575757575801</v>
      </c>
      <c r="U214" s="174">
        <v>-7.8032888613093404E-2</v>
      </c>
    </row>
    <row r="215" spans="1:21" x14ac:dyDescent="0.25">
      <c r="A215" s="165">
        <v>43922</v>
      </c>
      <c r="B215" s="181">
        <v>369</v>
      </c>
      <c r="C215" s="171">
        <v>166</v>
      </c>
      <c r="D215" s="171">
        <v>33</v>
      </c>
      <c r="E215" s="171">
        <v>12</v>
      </c>
      <c r="F215" s="182">
        <v>198</v>
      </c>
      <c r="G215" s="171">
        <v>509</v>
      </c>
      <c r="H215" s="171">
        <v>228</v>
      </c>
      <c r="I215" s="171">
        <v>36</v>
      </c>
      <c r="J215" s="171">
        <v>18</v>
      </c>
      <c r="K215" s="182">
        <v>316</v>
      </c>
      <c r="L215" s="171">
        <v>-140</v>
      </c>
      <c r="M215" s="171">
        <v>-62</v>
      </c>
      <c r="N215" s="171">
        <v>-3</v>
      </c>
      <c r="O215" s="171">
        <v>-6</v>
      </c>
      <c r="P215" s="182">
        <v>-118</v>
      </c>
      <c r="Q215" s="173">
        <v>-0.27504911591355602</v>
      </c>
      <c r="R215" s="173">
        <v>-0.27192982456140402</v>
      </c>
      <c r="S215" s="173">
        <v>-8.3333333333333301E-2</v>
      </c>
      <c r="T215" s="173">
        <v>-0.33333333333333298</v>
      </c>
      <c r="U215" s="174">
        <v>-0.373417721518987</v>
      </c>
    </row>
    <row r="216" spans="1:21" x14ac:dyDescent="0.25">
      <c r="A216" s="165">
        <v>43952</v>
      </c>
      <c r="B216" s="181">
        <v>256</v>
      </c>
      <c r="C216" s="171">
        <v>154</v>
      </c>
      <c r="D216" s="171">
        <v>28</v>
      </c>
      <c r="E216" s="171">
        <v>8</v>
      </c>
      <c r="F216" s="182">
        <v>170</v>
      </c>
      <c r="G216" s="171">
        <v>524.76190476190504</v>
      </c>
      <c r="H216" s="171">
        <v>254.23809523809501</v>
      </c>
      <c r="I216" s="171">
        <v>41.619047619047599</v>
      </c>
      <c r="J216" s="171">
        <v>9.0476190476190492</v>
      </c>
      <c r="K216" s="182">
        <v>281.38095238095201</v>
      </c>
      <c r="L216" s="171">
        <v>-268.76190476190499</v>
      </c>
      <c r="M216" s="171">
        <v>-100.238095238095</v>
      </c>
      <c r="N216" s="171">
        <v>-13.619047619047601</v>
      </c>
      <c r="O216" s="171">
        <v>-1.0476190476190499</v>
      </c>
      <c r="P216" s="182">
        <v>-111.380952380952</v>
      </c>
      <c r="Q216" s="173">
        <v>-0.51215970961887503</v>
      </c>
      <c r="R216" s="173">
        <v>-0.39426858962352501</v>
      </c>
      <c r="S216" s="173">
        <v>-0.32723112128146498</v>
      </c>
      <c r="T216" s="173">
        <v>-0.115789473684211</v>
      </c>
      <c r="U216" s="174">
        <v>-0.3958368590286</v>
      </c>
    </row>
    <row r="217" spans="1:21" x14ac:dyDescent="0.25">
      <c r="A217" s="165">
        <v>43983</v>
      </c>
      <c r="B217" s="181">
        <v>361</v>
      </c>
      <c r="C217" s="171">
        <v>202</v>
      </c>
      <c r="D217" s="171">
        <v>40</v>
      </c>
      <c r="E217" s="171">
        <v>15</v>
      </c>
      <c r="F217" s="182">
        <v>187</v>
      </c>
      <c r="G217" s="171">
        <v>589.6</v>
      </c>
      <c r="H217" s="171">
        <v>266.2</v>
      </c>
      <c r="I217" s="171">
        <v>44</v>
      </c>
      <c r="J217" s="171">
        <v>18.7</v>
      </c>
      <c r="K217" s="182">
        <v>357.5</v>
      </c>
      <c r="L217" s="171">
        <v>-228.6</v>
      </c>
      <c r="M217" s="171">
        <v>-64.2</v>
      </c>
      <c r="N217" s="171">
        <v>-4</v>
      </c>
      <c r="O217" s="171">
        <v>-3.7</v>
      </c>
      <c r="P217" s="182">
        <v>-170.5</v>
      </c>
      <c r="Q217" s="173">
        <v>-0.387720488466757</v>
      </c>
      <c r="R217" s="173">
        <v>-0.24117205108940701</v>
      </c>
      <c r="S217" s="173">
        <v>-9.0909090909090898E-2</v>
      </c>
      <c r="T217" s="173">
        <v>-0.19786096256684499</v>
      </c>
      <c r="U217" s="174">
        <v>-0.47692307692307701</v>
      </c>
    </row>
    <row r="218" spans="1:21" x14ac:dyDescent="0.25">
      <c r="A218" s="165">
        <v>44013</v>
      </c>
      <c r="B218" s="181">
        <v>417</v>
      </c>
      <c r="C218" s="171">
        <v>249</v>
      </c>
      <c r="D218" s="171">
        <v>33</v>
      </c>
      <c r="E218" s="171">
        <v>24</v>
      </c>
      <c r="F218" s="182">
        <v>280</v>
      </c>
      <c r="G218" s="171">
        <v>627</v>
      </c>
      <c r="H218" s="171">
        <v>261</v>
      </c>
      <c r="I218" s="171">
        <v>47</v>
      </c>
      <c r="J218" s="171">
        <v>15</v>
      </c>
      <c r="K218" s="182">
        <v>402</v>
      </c>
      <c r="L218" s="171">
        <v>-210</v>
      </c>
      <c r="M218" s="171">
        <v>-12</v>
      </c>
      <c r="N218" s="171">
        <v>-14</v>
      </c>
      <c r="O218" s="171">
        <v>9</v>
      </c>
      <c r="P218" s="182">
        <v>-122</v>
      </c>
      <c r="Q218" s="173">
        <v>-0.33492822966507202</v>
      </c>
      <c r="R218" s="173">
        <v>-4.5977011494252901E-2</v>
      </c>
      <c r="S218" s="173">
        <v>-0.29787234042553201</v>
      </c>
      <c r="T218" s="173">
        <v>0.6</v>
      </c>
      <c r="U218" s="174">
        <v>-0.30348258706467701</v>
      </c>
    </row>
    <row r="219" spans="1:21" x14ac:dyDescent="0.25">
      <c r="A219" s="165">
        <v>44044</v>
      </c>
      <c r="B219" s="181">
        <v>369</v>
      </c>
      <c r="C219" s="171">
        <v>195</v>
      </c>
      <c r="D219" s="171">
        <v>36</v>
      </c>
      <c r="E219" s="171">
        <v>28</v>
      </c>
      <c r="F219" s="182">
        <v>283</v>
      </c>
      <c r="G219" s="171">
        <v>646.66666666666697</v>
      </c>
      <c r="H219" s="171">
        <v>219.04761904761901</v>
      </c>
      <c r="I219" s="171">
        <v>42.857142857142897</v>
      </c>
      <c r="J219" s="171">
        <v>16.1904761904762</v>
      </c>
      <c r="K219" s="182">
        <v>369.52380952380997</v>
      </c>
      <c r="L219" s="171">
        <v>-277.66666666666703</v>
      </c>
      <c r="M219" s="171">
        <v>-24.047619047619001</v>
      </c>
      <c r="N219" s="171">
        <v>-6.8571428571428497</v>
      </c>
      <c r="O219" s="171">
        <v>11.8095238095238</v>
      </c>
      <c r="P219" s="182">
        <v>-86.523809523809504</v>
      </c>
      <c r="Q219" s="173">
        <v>-0.42938144329896899</v>
      </c>
      <c r="R219" s="173">
        <v>-0.109782608695652</v>
      </c>
      <c r="S219" s="173">
        <v>-0.16</v>
      </c>
      <c r="T219" s="173">
        <v>0.72941176470588198</v>
      </c>
      <c r="U219" s="174">
        <v>-0.234149484536082</v>
      </c>
    </row>
    <row r="220" spans="1:21" x14ac:dyDescent="0.25">
      <c r="A220" s="165">
        <v>44075</v>
      </c>
      <c r="B220" s="181">
        <v>475</v>
      </c>
      <c r="C220" s="171">
        <v>260</v>
      </c>
      <c r="D220" s="171">
        <v>40</v>
      </c>
      <c r="E220" s="171">
        <v>14</v>
      </c>
      <c r="F220" s="182">
        <v>356</v>
      </c>
      <c r="G220" s="171">
        <v>647.42857142857099</v>
      </c>
      <c r="H220" s="171">
        <v>225.23809523809501</v>
      </c>
      <c r="I220" s="171">
        <v>41.904761904761898</v>
      </c>
      <c r="J220" s="171">
        <v>23.047619047619001</v>
      </c>
      <c r="K220" s="182">
        <v>411.71428571428601</v>
      </c>
      <c r="L220" s="171">
        <v>-172.42857142857099</v>
      </c>
      <c r="M220" s="171">
        <v>34.761904761904802</v>
      </c>
      <c r="N220" s="171">
        <v>-1.90476190476191</v>
      </c>
      <c r="O220" s="171">
        <v>-9.0476190476190492</v>
      </c>
      <c r="P220" s="182">
        <v>-55.714285714285701</v>
      </c>
      <c r="Q220" s="173">
        <v>-0.26632833186231197</v>
      </c>
      <c r="R220" s="173">
        <v>0.15433403805496801</v>
      </c>
      <c r="S220" s="173">
        <v>-4.5454545454545497E-2</v>
      </c>
      <c r="T220" s="173">
        <v>-0.39256198347107402</v>
      </c>
      <c r="U220" s="174">
        <v>-0.135322692574601</v>
      </c>
    </row>
    <row r="221" spans="1:21" x14ac:dyDescent="0.25">
      <c r="A221" s="165">
        <v>44105</v>
      </c>
      <c r="B221" s="181">
        <v>493</v>
      </c>
      <c r="C221" s="171">
        <v>251</v>
      </c>
      <c r="D221" s="171">
        <v>35</v>
      </c>
      <c r="E221" s="171">
        <v>18</v>
      </c>
      <c r="F221" s="182">
        <v>339</v>
      </c>
      <c r="G221" s="171">
        <v>616.95652173913004</v>
      </c>
      <c r="H221" s="171">
        <v>242.95652173913001</v>
      </c>
      <c r="I221" s="171">
        <v>35.3913043478261</v>
      </c>
      <c r="J221" s="171">
        <v>16.260869565217401</v>
      </c>
      <c r="K221" s="182">
        <v>386.43478260869603</v>
      </c>
      <c r="L221" s="171">
        <v>-123.95652173913</v>
      </c>
      <c r="M221" s="171">
        <v>8.0434782608695592</v>
      </c>
      <c r="N221" s="171">
        <v>-0.39130434782608597</v>
      </c>
      <c r="O221" s="171">
        <v>1.73913043478261</v>
      </c>
      <c r="P221" s="182">
        <v>-47.434782608695699</v>
      </c>
      <c r="Q221" s="173">
        <v>-0.20091613812544101</v>
      </c>
      <c r="R221" s="173">
        <v>3.3106657122405098E-2</v>
      </c>
      <c r="S221" s="173">
        <v>-1.1056511056511001E-2</v>
      </c>
      <c r="T221" s="173">
        <v>0.10695187165775399</v>
      </c>
      <c r="U221" s="174">
        <v>-0.12274977497749801</v>
      </c>
    </row>
    <row r="222" spans="1:21" x14ac:dyDescent="0.25">
      <c r="A222" s="165">
        <v>44136</v>
      </c>
      <c r="B222" s="181">
        <v>467</v>
      </c>
      <c r="C222" s="171">
        <v>227</v>
      </c>
      <c r="D222" s="171">
        <v>32</v>
      </c>
      <c r="E222" s="171">
        <v>17</v>
      </c>
      <c r="F222" s="182">
        <v>288</v>
      </c>
      <c r="G222" s="171">
        <v>560</v>
      </c>
      <c r="H222" s="171">
        <v>181</v>
      </c>
      <c r="I222" s="171">
        <v>31</v>
      </c>
      <c r="J222" s="171">
        <v>12</v>
      </c>
      <c r="K222" s="182">
        <v>352</v>
      </c>
      <c r="L222" s="171">
        <v>-93</v>
      </c>
      <c r="M222" s="171">
        <v>46</v>
      </c>
      <c r="N222" s="171">
        <v>1</v>
      </c>
      <c r="O222" s="171">
        <v>5</v>
      </c>
      <c r="P222" s="182">
        <v>-64</v>
      </c>
      <c r="Q222" s="173">
        <v>-0.16607142857142901</v>
      </c>
      <c r="R222" s="173">
        <v>0.25414364640884002</v>
      </c>
      <c r="S222" s="173">
        <v>3.2258064516128997E-2</v>
      </c>
      <c r="T222" s="173">
        <v>0.41666666666666702</v>
      </c>
      <c r="U222" s="174">
        <v>-0.18181818181818199</v>
      </c>
    </row>
    <row r="223" spans="1:21" x14ac:dyDescent="0.25">
      <c r="A223" s="165">
        <v>44166</v>
      </c>
      <c r="B223" s="181">
        <v>445</v>
      </c>
      <c r="C223" s="171">
        <v>219</v>
      </c>
      <c r="D223" s="171">
        <v>37</v>
      </c>
      <c r="E223" s="171">
        <v>10</v>
      </c>
      <c r="F223" s="182">
        <v>295</v>
      </c>
      <c r="G223" s="171">
        <v>494.55</v>
      </c>
      <c r="H223" s="171">
        <v>183.75</v>
      </c>
      <c r="I223" s="171">
        <v>27.3</v>
      </c>
      <c r="J223" s="171">
        <v>17.850000000000001</v>
      </c>
      <c r="K223" s="182">
        <v>357</v>
      </c>
      <c r="L223" s="171">
        <v>-49.55</v>
      </c>
      <c r="M223" s="171">
        <v>35.25</v>
      </c>
      <c r="N223" s="171">
        <v>9.6999999999999993</v>
      </c>
      <c r="O223" s="171">
        <v>-7.85</v>
      </c>
      <c r="P223" s="182">
        <v>-62</v>
      </c>
      <c r="Q223" s="173">
        <v>-0.100192093822667</v>
      </c>
      <c r="R223" s="173">
        <v>0.19183673469387799</v>
      </c>
      <c r="S223" s="173">
        <v>0.35531135531135499</v>
      </c>
      <c r="T223" s="173">
        <v>-0.43977591036414598</v>
      </c>
      <c r="U223" s="174">
        <v>-0.17366946778711501</v>
      </c>
    </row>
    <row r="224" spans="1:21" x14ac:dyDescent="0.25">
      <c r="A224" s="165">
        <v>44197</v>
      </c>
      <c r="B224" s="181">
        <v>422</v>
      </c>
      <c r="C224" s="171">
        <v>213</v>
      </c>
      <c r="D224" s="171">
        <v>28</v>
      </c>
      <c r="E224" s="171">
        <v>11</v>
      </c>
      <c r="F224" s="182">
        <v>258</v>
      </c>
      <c r="G224" s="171">
        <v>442.72727272727298</v>
      </c>
      <c r="H224" s="171">
        <v>182.727272727273</v>
      </c>
      <c r="I224" s="171">
        <v>30</v>
      </c>
      <c r="J224" s="171">
        <v>17.272727272727298</v>
      </c>
      <c r="K224" s="182">
        <v>283.63636363636402</v>
      </c>
      <c r="L224" s="171">
        <v>-20.727272727272702</v>
      </c>
      <c r="M224" s="171">
        <v>30.272727272727298</v>
      </c>
      <c r="N224" s="171">
        <v>-2</v>
      </c>
      <c r="O224" s="171">
        <v>-6.2727272727272698</v>
      </c>
      <c r="P224" s="182">
        <v>-25.636363636363601</v>
      </c>
      <c r="Q224" s="173">
        <v>-4.6817248459958903E-2</v>
      </c>
      <c r="R224" s="173">
        <v>0.16567164179104499</v>
      </c>
      <c r="S224" s="173">
        <v>-6.6666666666666693E-2</v>
      </c>
      <c r="T224" s="173">
        <v>-0.36315789473684201</v>
      </c>
      <c r="U224" s="174">
        <v>-9.0384615384615397E-2</v>
      </c>
    </row>
    <row r="225" spans="1:21" x14ac:dyDescent="0.25">
      <c r="A225" s="165">
        <v>44228</v>
      </c>
      <c r="B225" s="181">
        <v>383</v>
      </c>
      <c r="C225" s="171">
        <v>187</v>
      </c>
      <c r="D225" s="171">
        <v>30</v>
      </c>
      <c r="E225" s="171">
        <v>18</v>
      </c>
      <c r="F225" s="182">
        <v>227</v>
      </c>
      <c r="G225" s="171">
        <v>417</v>
      </c>
      <c r="H225" s="171">
        <v>186</v>
      </c>
      <c r="I225" s="171">
        <v>31</v>
      </c>
      <c r="J225" s="171">
        <v>24</v>
      </c>
      <c r="K225" s="182">
        <v>277</v>
      </c>
      <c r="L225" s="171">
        <v>-34</v>
      </c>
      <c r="M225" s="171">
        <v>1</v>
      </c>
      <c r="N225" s="171">
        <v>-1</v>
      </c>
      <c r="O225" s="171">
        <v>-6</v>
      </c>
      <c r="P225" s="182">
        <v>-50</v>
      </c>
      <c r="Q225" s="173">
        <v>-8.1534772182254203E-2</v>
      </c>
      <c r="R225" s="173">
        <v>5.3763440860215101E-3</v>
      </c>
      <c r="S225" s="173">
        <v>-3.2258064516128997E-2</v>
      </c>
      <c r="T225" s="173">
        <v>-0.25</v>
      </c>
      <c r="U225" s="174">
        <v>-0.180505415162455</v>
      </c>
    </row>
    <row r="226" spans="1:21" x14ac:dyDescent="0.25">
      <c r="A226" s="165">
        <v>44256</v>
      </c>
      <c r="B226" s="181">
        <v>507</v>
      </c>
      <c r="C226" s="171">
        <v>260</v>
      </c>
      <c r="D226" s="171">
        <v>47</v>
      </c>
      <c r="E226" s="171">
        <v>18</v>
      </c>
      <c r="F226" s="182">
        <v>279</v>
      </c>
      <c r="G226" s="171">
        <v>541.04761904761904</v>
      </c>
      <c r="H226" s="171">
        <v>208.09523809523799</v>
      </c>
      <c r="I226" s="171">
        <v>41.619047619047599</v>
      </c>
      <c r="J226" s="171">
        <v>19.714285714285701</v>
      </c>
      <c r="K226" s="182">
        <v>320.90476190476198</v>
      </c>
      <c r="L226" s="171">
        <v>-34.0476190476192</v>
      </c>
      <c r="M226" s="171">
        <v>51.904761904761898</v>
      </c>
      <c r="N226" s="171">
        <v>5.3809523809523796</v>
      </c>
      <c r="O226" s="171">
        <v>-1.71428571428572</v>
      </c>
      <c r="P226" s="182">
        <v>-41.904761904761898</v>
      </c>
      <c r="Q226" s="173">
        <v>-6.2929061784897197E-2</v>
      </c>
      <c r="R226" s="173">
        <v>0.249427917620137</v>
      </c>
      <c r="S226" s="173">
        <v>0.12929061784897</v>
      </c>
      <c r="T226" s="173">
        <v>-8.6956521739130502E-2</v>
      </c>
      <c r="U226" s="174">
        <v>-0.13058317257753399</v>
      </c>
    </row>
    <row r="227" spans="1:21" x14ac:dyDescent="0.25">
      <c r="A227" s="165">
        <v>44287</v>
      </c>
      <c r="B227" s="181">
        <v>498</v>
      </c>
      <c r="C227" s="171">
        <v>297</v>
      </c>
      <c r="D227" s="171">
        <v>35</v>
      </c>
      <c r="E227" s="171">
        <v>20</v>
      </c>
      <c r="F227" s="182">
        <v>281</v>
      </c>
      <c r="G227" s="171">
        <v>509</v>
      </c>
      <c r="H227" s="171">
        <v>228</v>
      </c>
      <c r="I227" s="171">
        <v>36</v>
      </c>
      <c r="J227" s="171">
        <v>18</v>
      </c>
      <c r="K227" s="182">
        <v>316</v>
      </c>
      <c r="L227" s="171">
        <v>-11</v>
      </c>
      <c r="M227" s="171">
        <v>69</v>
      </c>
      <c r="N227" s="171">
        <v>-1</v>
      </c>
      <c r="O227" s="171">
        <v>2</v>
      </c>
      <c r="P227" s="182">
        <v>-35</v>
      </c>
      <c r="Q227" s="173">
        <v>-2.16110019646365E-2</v>
      </c>
      <c r="R227" s="173">
        <v>0.30263157894736797</v>
      </c>
      <c r="S227" s="173">
        <v>-2.7777777777777801E-2</v>
      </c>
      <c r="T227" s="173">
        <v>0.11111111111111099</v>
      </c>
      <c r="U227" s="174">
        <v>-0.110759493670886</v>
      </c>
    </row>
    <row r="228" spans="1:21" x14ac:dyDescent="0.25">
      <c r="A228" s="165">
        <v>44317</v>
      </c>
      <c r="B228" s="181">
        <v>511</v>
      </c>
      <c r="C228" s="171">
        <v>273</v>
      </c>
      <c r="D228" s="171">
        <v>24</v>
      </c>
      <c r="E228" s="171">
        <v>16</v>
      </c>
      <c r="F228" s="182">
        <v>293</v>
      </c>
      <c r="G228" s="171">
        <v>524.76190476190504</v>
      </c>
      <c r="H228" s="171">
        <v>254.23809523809501</v>
      </c>
      <c r="I228" s="171">
        <v>41.619047619047599</v>
      </c>
      <c r="J228" s="171">
        <v>9.0476190476190492</v>
      </c>
      <c r="K228" s="182">
        <v>281.38095238095201</v>
      </c>
      <c r="L228" s="171">
        <v>-13.7619047619048</v>
      </c>
      <c r="M228" s="171">
        <v>18.761904761904798</v>
      </c>
      <c r="N228" s="171">
        <v>-17.619047619047599</v>
      </c>
      <c r="O228" s="171">
        <v>6.9523809523809499</v>
      </c>
      <c r="P228" s="182">
        <v>11.619047619047601</v>
      </c>
      <c r="Q228" s="173">
        <v>-2.6225045372050899E-2</v>
      </c>
      <c r="R228" s="173">
        <v>7.3796591121932903E-2</v>
      </c>
      <c r="S228" s="173">
        <v>-0.42334096109839803</v>
      </c>
      <c r="T228" s="173">
        <v>0.768421052631579</v>
      </c>
      <c r="U228" s="174">
        <v>4.1292942968353299E-2</v>
      </c>
    </row>
    <row r="229" spans="1:21" x14ac:dyDescent="0.25">
      <c r="A229" s="165">
        <v>44348</v>
      </c>
      <c r="B229" s="181">
        <v>589</v>
      </c>
      <c r="C229" s="171">
        <v>301</v>
      </c>
      <c r="D229" s="171">
        <v>18</v>
      </c>
      <c r="E229" s="171">
        <v>16</v>
      </c>
      <c r="F229" s="182">
        <v>323</v>
      </c>
      <c r="G229" s="171">
        <v>589.6</v>
      </c>
      <c r="H229" s="171">
        <v>266.2</v>
      </c>
      <c r="I229" s="171">
        <v>44</v>
      </c>
      <c r="J229" s="171">
        <v>18.7</v>
      </c>
      <c r="K229" s="182">
        <v>357.5</v>
      </c>
      <c r="L229" s="171">
        <v>-0.60000000000002296</v>
      </c>
      <c r="M229" s="171">
        <v>34.799999999999997</v>
      </c>
      <c r="N229" s="171">
        <v>-26</v>
      </c>
      <c r="O229" s="171">
        <v>-2.7</v>
      </c>
      <c r="P229" s="182">
        <v>-34.500000000000099</v>
      </c>
      <c r="Q229" s="173">
        <v>-1.0176390773406099E-3</v>
      </c>
      <c r="R229" s="173">
        <v>0.13072877535687399</v>
      </c>
      <c r="S229" s="173">
        <v>-0.59090909090909105</v>
      </c>
      <c r="T229" s="173">
        <v>-0.14438502673796799</v>
      </c>
      <c r="U229" s="174">
        <v>-9.65034965034966E-2</v>
      </c>
    </row>
    <row r="230" spans="1:21" x14ac:dyDescent="0.25">
      <c r="A230" s="165">
        <v>44378</v>
      </c>
      <c r="B230" s="181">
        <v>616</v>
      </c>
      <c r="C230" s="171">
        <v>282</v>
      </c>
      <c r="D230" s="171">
        <v>11</v>
      </c>
      <c r="E230" s="171">
        <v>7</v>
      </c>
      <c r="F230" s="182">
        <v>383</v>
      </c>
      <c r="G230" s="171">
        <v>599.73913043478296</v>
      </c>
      <c r="H230" s="171">
        <v>249.65217391304299</v>
      </c>
      <c r="I230" s="171">
        <v>44.956521739130402</v>
      </c>
      <c r="J230" s="171">
        <v>14.3478260869565</v>
      </c>
      <c r="K230" s="182">
        <v>384.52173913043498</v>
      </c>
      <c r="L230" s="171">
        <v>16.260869565217401</v>
      </c>
      <c r="M230" s="171">
        <v>32.347826086956502</v>
      </c>
      <c r="N230" s="171">
        <v>-33.956521739130402</v>
      </c>
      <c r="O230" s="171">
        <v>-7.3478260869565197</v>
      </c>
      <c r="P230" s="182">
        <v>-1.52173913043481</v>
      </c>
      <c r="Q230" s="173">
        <v>2.7113237639553402E-2</v>
      </c>
      <c r="R230" s="173">
        <v>0.12957157784744</v>
      </c>
      <c r="S230" s="173">
        <v>-0.75531914893617003</v>
      </c>
      <c r="T230" s="173">
        <v>-0.51212121212121198</v>
      </c>
      <c r="U230" s="174">
        <v>-3.9574853007689498E-3</v>
      </c>
    </row>
    <row r="231" spans="1:21" x14ac:dyDescent="0.25">
      <c r="A231" s="3" t="s">
        <v>93</v>
      </c>
      <c r="B231" s="181"/>
      <c r="C231" s="171"/>
      <c r="D231" s="171"/>
      <c r="E231" s="171"/>
      <c r="F231" s="182"/>
      <c r="G231" s="171"/>
      <c r="H231" s="171"/>
      <c r="I231" s="171"/>
      <c r="J231" s="171"/>
      <c r="K231" s="182"/>
      <c r="L231" s="171"/>
      <c r="M231" s="171"/>
      <c r="N231" s="171"/>
      <c r="O231" s="171"/>
      <c r="P231" s="182"/>
      <c r="Q231" s="173"/>
      <c r="R231" s="173"/>
      <c r="S231" s="173"/>
      <c r="T231" s="173"/>
      <c r="U231" s="174"/>
    </row>
    <row r="232" spans="1:21" x14ac:dyDescent="0.25">
      <c r="A232" s="165">
        <v>43466</v>
      </c>
      <c r="B232" s="181">
        <v>61</v>
      </c>
      <c r="C232" s="171">
        <v>157</v>
      </c>
      <c r="D232" s="171">
        <v>256</v>
      </c>
      <c r="E232" s="171">
        <v>341</v>
      </c>
      <c r="F232" s="182">
        <v>325</v>
      </c>
      <c r="G232" s="171">
        <v>61</v>
      </c>
      <c r="H232" s="171">
        <v>157</v>
      </c>
      <c r="I232" s="171">
        <v>256</v>
      </c>
      <c r="J232" s="171">
        <v>341</v>
      </c>
      <c r="K232" s="182">
        <v>325</v>
      </c>
      <c r="L232" s="171">
        <v>0</v>
      </c>
      <c r="M232" s="171">
        <v>0</v>
      </c>
      <c r="N232" s="171">
        <v>0</v>
      </c>
      <c r="O232" s="171">
        <v>0</v>
      </c>
      <c r="P232" s="182">
        <v>0</v>
      </c>
      <c r="Q232" s="173">
        <v>0</v>
      </c>
      <c r="R232" s="173">
        <v>0</v>
      </c>
      <c r="S232" s="173">
        <v>0</v>
      </c>
      <c r="T232" s="173">
        <v>0</v>
      </c>
      <c r="U232" s="174">
        <v>0</v>
      </c>
    </row>
    <row r="233" spans="1:21" x14ac:dyDescent="0.25">
      <c r="A233" s="165">
        <v>43497</v>
      </c>
      <c r="B233" s="181">
        <v>58</v>
      </c>
      <c r="C233" s="171">
        <v>125</v>
      </c>
      <c r="D233" s="171">
        <v>201</v>
      </c>
      <c r="E233" s="171">
        <v>234</v>
      </c>
      <c r="F233" s="182">
        <v>272</v>
      </c>
      <c r="G233" s="171">
        <v>58</v>
      </c>
      <c r="H233" s="171">
        <v>125</v>
      </c>
      <c r="I233" s="171">
        <v>201</v>
      </c>
      <c r="J233" s="171">
        <v>234</v>
      </c>
      <c r="K233" s="182">
        <v>272</v>
      </c>
      <c r="L233" s="171">
        <v>0</v>
      </c>
      <c r="M233" s="171">
        <v>0</v>
      </c>
      <c r="N233" s="171">
        <v>0</v>
      </c>
      <c r="O233" s="171">
        <v>0</v>
      </c>
      <c r="P233" s="182">
        <v>0</v>
      </c>
      <c r="Q233" s="173">
        <v>0</v>
      </c>
      <c r="R233" s="173">
        <v>0</v>
      </c>
      <c r="S233" s="173">
        <v>0</v>
      </c>
      <c r="T233" s="173">
        <v>0</v>
      </c>
      <c r="U233" s="174">
        <v>0</v>
      </c>
    </row>
    <row r="234" spans="1:21" x14ac:dyDescent="0.25">
      <c r="A234" s="165">
        <v>43525</v>
      </c>
      <c r="B234" s="181">
        <v>68</v>
      </c>
      <c r="C234" s="171">
        <v>168</v>
      </c>
      <c r="D234" s="171">
        <v>221</v>
      </c>
      <c r="E234" s="171">
        <v>309</v>
      </c>
      <c r="F234" s="182">
        <v>322</v>
      </c>
      <c r="G234" s="171">
        <v>68</v>
      </c>
      <c r="H234" s="171">
        <v>168</v>
      </c>
      <c r="I234" s="171">
        <v>221</v>
      </c>
      <c r="J234" s="171">
        <v>309</v>
      </c>
      <c r="K234" s="182">
        <v>322</v>
      </c>
      <c r="L234" s="171">
        <v>0</v>
      </c>
      <c r="M234" s="171">
        <v>0</v>
      </c>
      <c r="N234" s="171">
        <v>0</v>
      </c>
      <c r="O234" s="171">
        <v>0</v>
      </c>
      <c r="P234" s="182">
        <v>0</v>
      </c>
      <c r="Q234" s="173">
        <v>0</v>
      </c>
      <c r="R234" s="173">
        <v>0</v>
      </c>
      <c r="S234" s="173">
        <v>0</v>
      </c>
      <c r="T234" s="173">
        <v>0</v>
      </c>
      <c r="U234" s="174">
        <v>0</v>
      </c>
    </row>
    <row r="235" spans="1:21" x14ac:dyDescent="0.25">
      <c r="A235" s="165">
        <v>43556</v>
      </c>
      <c r="B235" s="181">
        <v>60</v>
      </c>
      <c r="C235" s="171">
        <v>171</v>
      </c>
      <c r="D235" s="171">
        <v>220</v>
      </c>
      <c r="E235" s="171">
        <v>304</v>
      </c>
      <c r="F235" s="182">
        <v>264</v>
      </c>
      <c r="G235" s="171">
        <v>60</v>
      </c>
      <c r="H235" s="171">
        <v>171</v>
      </c>
      <c r="I235" s="171">
        <v>220</v>
      </c>
      <c r="J235" s="171">
        <v>304</v>
      </c>
      <c r="K235" s="182">
        <v>264</v>
      </c>
      <c r="L235" s="171">
        <v>0</v>
      </c>
      <c r="M235" s="171">
        <v>0</v>
      </c>
      <c r="N235" s="171">
        <v>0</v>
      </c>
      <c r="O235" s="171">
        <v>0</v>
      </c>
      <c r="P235" s="182">
        <v>0</v>
      </c>
      <c r="Q235" s="173">
        <v>0</v>
      </c>
      <c r="R235" s="173">
        <v>0</v>
      </c>
      <c r="S235" s="173">
        <v>0</v>
      </c>
      <c r="T235" s="173">
        <v>0</v>
      </c>
      <c r="U235" s="174">
        <v>0</v>
      </c>
    </row>
    <row r="236" spans="1:21" x14ac:dyDescent="0.25">
      <c r="A236" s="165">
        <v>43586</v>
      </c>
      <c r="B236" s="181">
        <v>53</v>
      </c>
      <c r="C236" s="171">
        <v>150</v>
      </c>
      <c r="D236" s="171">
        <v>218</v>
      </c>
      <c r="E236" s="171">
        <v>318</v>
      </c>
      <c r="F236" s="182">
        <v>345</v>
      </c>
      <c r="G236" s="171">
        <v>53</v>
      </c>
      <c r="H236" s="171">
        <v>150</v>
      </c>
      <c r="I236" s="171">
        <v>218</v>
      </c>
      <c r="J236" s="171">
        <v>318</v>
      </c>
      <c r="K236" s="182">
        <v>345</v>
      </c>
      <c r="L236" s="171">
        <v>0</v>
      </c>
      <c r="M236" s="171">
        <v>0</v>
      </c>
      <c r="N236" s="171">
        <v>0</v>
      </c>
      <c r="O236" s="171">
        <v>0</v>
      </c>
      <c r="P236" s="182">
        <v>0</v>
      </c>
      <c r="Q236" s="173">
        <v>0</v>
      </c>
      <c r="R236" s="173">
        <v>0</v>
      </c>
      <c r="S236" s="173">
        <v>0</v>
      </c>
      <c r="T236" s="173">
        <v>0</v>
      </c>
      <c r="U236" s="174">
        <v>0</v>
      </c>
    </row>
    <row r="237" spans="1:21" x14ac:dyDescent="0.25">
      <c r="A237" s="165">
        <v>43617</v>
      </c>
      <c r="B237" s="181">
        <v>51</v>
      </c>
      <c r="C237" s="171">
        <v>163</v>
      </c>
      <c r="D237" s="171">
        <v>162</v>
      </c>
      <c r="E237" s="171">
        <v>304</v>
      </c>
      <c r="F237" s="182">
        <v>330</v>
      </c>
      <c r="G237" s="171">
        <v>51</v>
      </c>
      <c r="H237" s="171">
        <v>163</v>
      </c>
      <c r="I237" s="171">
        <v>162</v>
      </c>
      <c r="J237" s="171">
        <v>304</v>
      </c>
      <c r="K237" s="182">
        <v>330</v>
      </c>
      <c r="L237" s="171">
        <v>0</v>
      </c>
      <c r="M237" s="171">
        <v>0</v>
      </c>
      <c r="N237" s="171">
        <v>0</v>
      </c>
      <c r="O237" s="171">
        <v>0</v>
      </c>
      <c r="P237" s="182">
        <v>0</v>
      </c>
      <c r="Q237" s="173">
        <v>0</v>
      </c>
      <c r="R237" s="173">
        <v>0</v>
      </c>
      <c r="S237" s="173">
        <v>0</v>
      </c>
      <c r="T237" s="173">
        <v>0</v>
      </c>
      <c r="U237" s="174">
        <v>0</v>
      </c>
    </row>
    <row r="238" spans="1:21" x14ac:dyDescent="0.25">
      <c r="A238" s="165">
        <v>43647</v>
      </c>
      <c r="B238" s="181">
        <v>60</v>
      </c>
      <c r="C238" s="171">
        <v>166</v>
      </c>
      <c r="D238" s="171">
        <v>202</v>
      </c>
      <c r="E238" s="171">
        <v>332</v>
      </c>
      <c r="F238" s="182">
        <v>328</v>
      </c>
      <c r="G238" s="171">
        <v>60</v>
      </c>
      <c r="H238" s="171">
        <v>166</v>
      </c>
      <c r="I238" s="171">
        <v>202</v>
      </c>
      <c r="J238" s="171">
        <v>332</v>
      </c>
      <c r="K238" s="182">
        <v>328</v>
      </c>
      <c r="L238" s="171">
        <v>0</v>
      </c>
      <c r="M238" s="171">
        <v>0</v>
      </c>
      <c r="N238" s="171">
        <v>0</v>
      </c>
      <c r="O238" s="171">
        <v>0</v>
      </c>
      <c r="P238" s="182">
        <v>0</v>
      </c>
      <c r="Q238" s="173">
        <v>0</v>
      </c>
      <c r="R238" s="173">
        <v>0</v>
      </c>
      <c r="S238" s="173">
        <v>0</v>
      </c>
      <c r="T238" s="173">
        <v>0</v>
      </c>
      <c r="U238" s="174">
        <v>0</v>
      </c>
    </row>
    <row r="239" spans="1:21" x14ac:dyDescent="0.25">
      <c r="A239" s="165">
        <v>43678</v>
      </c>
      <c r="B239" s="181">
        <v>51</v>
      </c>
      <c r="C239" s="171">
        <v>154</v>
      </c>
      <c r="D239" s="171">
        <v>227</v>
      </c>
      <c r="E239" s="171">
        <v>291</v>
      </c>
      <c r="F239" s="182">
        <v>326</v>
      </c>
      <c r="G239" s="171">
        <v>51</v>
      </c>
      <c r="H239" s="171">
        <v>154</v>
      </c>
      <c r="I239" s="171">
        <v>227</v>
      </c>
      <c r="J239" s="171">
        <v>291</v>
      </c>
      <c r="K239" s="182">
        <v>326</v>
      </c>
      <c r="L239" s="171">
        <v>0</v>
      </c>
      <c r="M239" s="171">
        <v>0</v>
      </c>
      <c r="N239" s="171">
        <v>0</v>
      </c>
      <c r="O239" s="171">
        <v>0</v>
      </c>
      <c r="P239" s="182">
        <v>0</v>
      </c>
      <c r="Q239" s="173">
        <v>0</v>
      </c>
      <c r="R239" s="173">
        <v>0</v>
      </c>
      <c r="S239" s="173">
        <v>0</v>
      </c>
      <c r="T239" s="173">
        <v>0</v>
      </c>
      <c r="U239" s="174">
        <v>0</v>
      </c>
    </row>
    <row r="240" spans="1:21" x14ac:dyDescent="0.25">
      <c r="A240" s="165">
        <v>43709</v>
      </c>
      <c r="B240" s="181">
        <v>58</v>
      </c>
      <c r="C240" s="171">
        <v>157</v>
      </c>
      <c r="D240" s="171">
        <v>200</v>
      </c>
      <c r="E240" s="171">
        <v>292</v>
      </c>
      <c r="F240" s="182">
        <v>320</v>
      </c>
      <c r="G240" s="171">
        <v>58</v>
      </c>
      <c r="H240" s="171">
        <v>157</v>
      </c>
      <c r="I240" s="171">
        <v>200</v>
      </c>
      <c r="J240" s="171">
        <v>292</v>
      </c>
      <c r="K240" s="182">
        <v>320</v>
      </c>
      <c r="L240" s="171">
        <v>0</v>
      </c>
      <c r="M240" s="171">
        <v>0</v>
      </c>
      <c r="N240" s="171">
        <v>0</v>
      </c>
      <c r="O240" s="171">
        <v>0</v>
      </c>
      <c r="P240" s="182">
        <v>0</v>
      </c>
      <c r="Q240" s="173">
        <v>0</v>
      </c>
      <c r="R240" s="173">
        <v>0</v>
      </c>
      <c r="S240" s="173">
        <v>0</v>
      </c>
      <c r="T240" s="173">
        <v>0</v>
      </c>
      <c r="U240" s="174">
        <v>0</v>
      </c>
    </row>
    <row r="241" spans="1:21" x14ac:dyDescent="0.25">
      <c r="A241" s="165">
        <v>43739</v>
      </c>
      <c r="B241" s="181">
        <v>69</v>
      </c>
      <c r="C241" s="171">
        <v>180</v>
      </c>
      <c r="D241" s="171">
        <v>206</v>
      </c>
      <c r="E241" s="171">
        <v>297</v>
      </c>
      <c r="F241" s="182">
        <v>330</v>
      </c>
      <c r="G241" s="171">
        <v>69</v>
      </c>
      <c r="H241" s="171">
        <v>180</v>
      </c>
      <c r="I241" s="171">
        <v>206</v>
      </c>
      <c r="J241" s="171">
        <v>297</v>
      </c>
      <c r="K241" s="182">
        <v>330</v>
      </c>
      <c r="L241" s="171">
        <v>0</v>
      </c>
      <c r="M241" s="171">
        <v>0</v>
      </c>
      <c r="N241" s="171">
        <v>0</v>
      </c>
      <c r="O241" s="171">
        <v>0</v>
      </c>
      <c r="P241" s="182">
        <v>0</v>
      </c>
      <c r="Q241" s="173">
        <v>0</v>
      </c>
      <c r="R241" s="173">
        <v>0</v>
      </c>
      <c r="S241" s="173">
        <v>0</v>
      </c>
      <c r="T241" s="173">
        <v>0</v>
      </c>
      <c r="U241" s="174">
        <v>0</v>
      </c>
    </row>
    <row r="242" spans="1:21" x14ac:dyDescent="0.25">
      <c r="A242" s="165">
        <v>43770</v>
      </c>
      <c r="B242" s="181">
        <v>47</v>
      </c>
      <c r="C242" s="171">
        <v>172</v>
      </c>
      <c r="D242" s="171">
        <v>179</v>
      </c>
      <c r="E242" s="171">
        <v>276</v>
      </c>
      <c r="F242" s="182">
        <v>276</v>
      </c>
      <c r="G242" s="171">
        <v>47</v>
      </c>
      <c r="H242" s="171">
        <v>172</v>
      </c>
      <c r="I242" s="171">
        <v>179</v>
      </c>
      <c r="J242" s="171">
        <v>276</v>
      </c>
      <c r="K242" s="182">
        <v>276</v>
      </c>
      <c r="L242" s="171">
        <v>0</v>
      </c>
      <c r="M242" s="171">
        <v>0</v>
      </c>
      <c r="N242" s="171">
        <v>0</v>
      </c>
      <c r="O242" s="171">
        <v>0</v>
      </c>
      <c r="P242" s="182">
        <v>0</v>
      </c>
      <c r="Q242" s="173">
        <v>0</v>
      </c>
      <c r="R242" s="173">
        <v>0</v>
      </c>
      <c r="S242" s="173">
        <v>0</v>
      </c>
      <c r="T242" s="173">
        <v>0</v>
      </c>
      <c r="U242" s="174">
        <v>0</v>
      </c>
    </row>
    <row r="243" spans="1:21" x14ac:dyDescent="0.25">
      <c r="A243" s="165">
        <v>43800</v>
      </c>
      <c r="B243" s="181">
        <v>62</v>
      </c>
      <c r="C243" s="171">
        <v>150</v>
      </c>
      <c r="D243" s="171">
        <v>176</v>
      </c>
      <c r="E243" s="171">
        <v>292</v>
      </c>
      <c r="F243" s="182">
        <v>290</v>
      </c>
      <c r="G243" s="171">
        <v>62</v>
      </c>
      <c r="H243" s="171">
        <v>150</v>
      </c>
      <c r="I243" s="171">
        <v>176</v>
      </c>
      <c r="J243" s="171">
        <v>292</v>
      </c>
      <c r="K243" s="182">
        <v>290</v>
      </c>
      <c r="L243" s="171">
        <v>0</v>
      </c>
      <c r="M243" s="171">
        <v>0</v>
      </c>
      <c r="N243" s="171">
        <v>0</v>
      </c>
      <c r="O243" s="171">
        <v>0</v>
      </c>
      <c r="P243" s="182">
        <v>0</v>
      </c>
      <c r="Q243" s="173">
        <v>0</v>
      </c>
      <c r="R243" s="173">
        <v>0</v>
      </c>
      <c r="S243" s="173">
        <v>0</v>
      </c>
      <c r="T243" s="173">
        <v>0</v>
      </c>
      <c r="U243" s="174">
        <v>0</v>
      </c>
    </row>
    <row r="244" spans="1:21" x14ac:dyDescent="0.25">
      <c r="A244" s="165">
        <v>43831</v>
      </c>
      <c r="B244" s="181">
        <v>52</v>
      </c>
      <c r="C244" s="171">
        <v>170</v>
      </c>
      <c r="D244" s="171">
        <v>208</v>
      </c>
      <c r="E244" s="171">
        <v>306</v>
      </c>
      <c r="F244" s="182">
        <v>291</v>
      </c>
      <c r="G244" s="171">
        <v>61</v>
      </c>
      <c r="H244" s="171">
        <v>157</v>
      </c>
      <c r="I244" s="171">
        <v>256</v>
      </c>
      <c r="J244" s="171">
        <v>341</v>
      </c>
      <c r="K244" s="182">
        <v>325</v>
      </c>
      <c r="L244" s="171">
        <v>-9</v>
      </c>
      <c r="M244" s="171">
        <v>13</v>
      </c>
      <c r="N244" s="171">
        <v>-48</v>
      </c>
      <c r="O244" s="171">
        <v>-35</v>
      </c>
      <c r="P244" s="182">
        <v>-34</v>
      </c>
      <c r="Q244" s="173">
        <v>-0.14754098360655701</v>
      </c>
      <c r="R244" s="173">
        <v>8.2802547770700605E-2</v>
      </c>
      <c r="S244" s="173">
        <v>-0.1875</v>
      </c>
      <c r="T244" s="173">
        <v>-0.102639296187683</v>
      </c>
      <c r="U244" s="174">
        <v>-0.104615384615385</v>
      </c>
    </row>
    <row r="245" spans="1:21" x14ac:dyDescent="0.25">
      <c r="A245" s="165">
        <v>43862</v>
      </c>
      <c r="B245" s="181">
        <v>48</v>
      </c>
      <c r="C245" s="171">
        <v>153</v>
      </c>
      <c r="D245" s="171">
        <v>218</v>
      </c>
      <c r="E245" s="171">
        <v>301</v>
      </c>
      <c r="F245" s="182">
        <v>287</v>
      </c>
      <c r="G245" s="171">
        <v>58</v>
      </c>
      <c r="H245" s="171">
        <v>125</v>
      </c>
      <c r="I245" s="171">
        <v>201</v>
      </c>
      <c r="J245" s="171">
        <v>234</v>
      </c>
      <c r="K245" s="182">
        <v>272</v>
      </c>
      <c r="L245" s="171">
        <v>-10</v>
      </c>
      <c r="M245" s="171">
        <v>28</v>
      </c>
      <c r="N245" s="171">
        <v>17</v>
      </c>
      <c r="O245" s="171">
        <v>67</v>
      </c>
      <c r="P245" s="182">
        <v>15</v>
      </c>
      <c r="Q245" s="173">
        <v>-0.17241379310344801</v>
      </c>
      <c r="R245" s="173">
        <v>0.224</v>
      </c>
      <c r="S245" s="173">
        <v>8.45771144278607E-2</v>
      </c>
      <c r="T245" s="173">
        <v>0.28632478632478597</v>
      </c>
      <c r="U245" s="174">
        <v>5.5147058823529403E-2</v>
      </c>
    </row>
    <row r="246" spans="1:21" x14ac:dyDescent="0.25">
      <c r="A246" s="165">
        <v>43891</v>
      </c>
      <c r="B246" s="181">
        <v>63</v>
      </c>
      <c r="C246" s="171">
        <v>134</v>
      </c>
      <c r="D246" s="171">
        <v>203</v>
      </c>
      <c r="E246" s="171">
        <v>291</v>
      </c>
      <c r="F246" s="182">
        <v>302</v>
      </c>
      <c r="G246" s="171">
        <v>71.238095238095198</v>
      </c>
      <c r="H246" s="171">
        <v>176</v>
      </c>
      <c r="I246" s="171">
        <v>231.52380952381</v>
      </c>
      <c r="J246" s="171">
        <v>323.71428571428601</v>
      </c>
      <c r="K246" s="182">
        <v>337.33333333333297</v>
      </c>
      <c r="L246" s="171">
        <v>-8.2380952380952408</v>
      </c>
      <c r="M246" s="171">
        <v>-42</v>
      </c>
      <c r="N246" s="171">
        <v>-28.523809523809501</v>
      </c>
      <c r="O246" s="171">
        <v>-32.714285714285701</v>
      </c>
      <c r="P246" s="182">
        <v>-35.3333333333334</v>
      </c>
      <c r="Q246" s="173">
        <v>-0.115641711229947</v>
      </c>
      <c r="R246" s="173">
        <v>-0.23863636363636401</v>
      </c>
      <c r="S246" s="173">
        <v>-0.123200329082682</v>
      </c>
      <c r="T246" s="173">
        <v>-0.101059135039718</v>
      </c>
      <c r="U246" s="174">
        <v>-0.10474308300395301</v>
      </c>
    </row>
    <row r="247" spans="1:21" x14ac:dyDescent="0.25">
      <c r="A247" s="165">
        <v>43922</v>
      </c>
      <c r="B247" s="181">
        <v>19</v>
      </c>
      <c r="C247" s="171">
        <v>57</v>
      </c>
      <c r="D247" s="171">
        <v>74</v>
      </c>
      <c r="E247" s="171">
        <v>151</v>
      </c>
      <c r="F247" s="182">
        <v>179</v>
      </c>
      <c r="G247" s="171">
        <v>60</v>
      </c>
      <c r="H247" s="171">
        <v>171</v>
      </c>
      <c r="I247" s="171">
        <v>220</v>
      </c>
      <c r="J247" s="171">
        <v>304</v>
      </c>
      <c r="K247" s="182">
        <v>264</v>
      </c>
      <c r="L247" s="171">
        <v>-41</v>
      </c>
      <c r="M247" s="171">
        <v>-114</v>
      </c>
      <c r="N247" s="171">
        <v>-146</v>
      </c>
      <c r="O247" s="171">
        <v>-153</v>
      </c>
      <c r="P247" s="182">
        <v>-85</v>
      </c>
      <c r="Q247" s="173">
        <v>-0.68333333333333302</v>
      </c>
      <c r="R247" s="173">
        <v>-0.66666666666666696</v>
      </c>
      <c r="S247" s="173">
        <v>-0.66363636363636402</v>
      </c>
      <c r="T247" s="173">
        <v>-0.50328947368421095</v>
      </c>
      <c r="U247" s="174">
        <v>-0.32196969696969702</v>
      </c>
    </row>
    <row r="248" spans="1:21" x14ac:dyDescent="0.25">
      <c r="A248" s="165">
        <v>43952</v>
      </c>
      <c r="B248" s="181">
        <v>33</v>
      </c>
      <c r="C248" s="171">
        <v>78</v>
      </c>
      <c r="D248" s="171">
        <v>116</v>
      </c>
      <c r="E248" s="171">
        <v>253</v>
      </c>
      <c r="F248" s="182">
        <v>254</v>
      </c>
      <c r="G248" s="171">
        <v>47.952380952380999</v>
      </c>
      <c r="H248" s="171">
        <v>135.71428571428601</v>
      </c>
      <c r="I248" s="171">
        <v>197.23809523809501</v>
      </c>
      <c r="J248" s="171">
        <v>287.71428571428601</v>
      </c>
      <c r="K248" s="182">
        <v>312.142857142857</v>
      </c>
      <c r="L248" s="171">
        <v>-14.952380952381001</v>
      </c>
      <c r="M248" s="171">
        <v>-57.714285714285701</v>
      </c>
      <c r="N248" s="171">
        <v>-81.238095238095198</v>
      </c>
      <c r="O248" s="171">
        <v>-34.714285714285701</v>
      </c>
      <c r="P248" s="182">
        <v>-58.142857142857203</v>
      </c>
      <c r="Q248" s="173">
        <v>-0.311817279046673</v>
      </c>
      <c r="R248" s="173">
        <v>-0.42526315789473701</v>
      </c>
      <c r="S248" s="173">
        <v>-0.41187831965234201</v>
      </c>
      <c r="T248" s="173">
        <v>-0.120655412115194</v>
      </c>
      <c r="U248" s="174">
        <v>-0.186270022883295</v>
      </c>
    </row>
    <row r="249" spans="1:21" x14ac:dyDescent="0.25">
      <c r="A249" s="165">
        <v>43983</v>
      </c>
      <c r="B249" s="181">
        <v>34</v>
      </c>
      <c r="C249" s="171">
        <v>124</v>
      </c>
      <c r="D249" s="171">
        <v>186</v>
      </c>
      <c r="E249" s="171">
        <v>296</v>
      </c>
      <c r="F249" s="182">
        <v>323</v>
      </c>
      <c r="G249" s="171">
        <v>56.1</v>
      </c>
      <c r="H249" s="171">
        <v>179.3</v>
      </c>
      <c r="I249" s="171">
        <v>178.2</v>
      </c>
      <c r="J249" s="171">
        <v>334.4</v>
      </c>
      <c r="K249" s="182">
        <v>363</v>
      </c>
      <c r="L249" s="171">
        <v>-22.1</v>
      </c>
      <c r="M249" s="171">
        <v>-55.3</v>
      </c>
      <c r="N249" s="171">
        <v>7.7999999999999803</v>
      </c>
      <c r="O249" s="171">
        <v>-38.4</v>
      </c>
      <c r="P249" s="182">
        <v>-40.000000000000099</v>
      </c>
      <c r="Q249" s="173">
        <v>-0.39393939393939398</v>
      </c>
      <c r="R249" s="173">
        <v>-0.30842163970998299</v>
      </c>
      <c r="S249" s="173">
        <v>4.3771043771043697E-2</v>
      </c>
      <c r="T249" s="173">
        <v>-0.11483253588516799</v>
      </c>
      <c r="U249" s="174">
        <v>-0.11019283746556501</v>
      </c>
    </row>
    <row r="250" spans="1:21" x14ac:dyDescent="0.25">
      <c r="A250" s="165">
        <v>44013</v>
      </c>
      <c r="B250" s="181">
        <v>39</v>
      </c>
      <c r="C250" s="171">
        <v>133</v>
      </c>
      <c r="D250" s="171">
        <v>212</v>
      </c>
      <c r="E250" s="171">
        <v>302</v>
      </c>
      <c r="F250" s="182">
        <v>338</v>
      </c>
      <c r="G250" s="171">
        <v>60</v>
      </c>
      <c r="H250" s="171">
        <v>166</v>
      </c>
      <c r="I250" s="171">
        <v>202</v>
      </c>
      <c r="J250" s="171">
        <v>332</v>
      </c>
      <c r="K250" s="182">
        <v>328</v>
      </c>
      <c r="L250" s="171">
        <v>-21</v>
      </c>
      <c r="M250" s="171">
        <v>-33</v>
      </c>
      <c r="N250" s="171">
        <v>10</v>
      </c>
      <c r="O250" s="171">
        <v>-30</v>
      </c>
      <c r="P250" s="182">
        <v>10</v>
      </c>
      <c r="Q250" s="173">
        <v>-0.35</v>
      </c>
      <c r="R250" s="173">
        <v>-0.19879518072289201</v>
      </c>
      <c r="S250" s="173">
        <v>4.95049504950495E-2</v>
      </c>
      <c r="T250" s="173">
        <v>-9.0361445783132502E-2</v>
      </c>
      <c r="U250" s="174">
        <v>3.0487804878048801E-2</v>
      </c>
    </row>
    <row r="251" spans="1:21" x14ac:dyDescent="0.25">
      <c r="A251" s="165">
        <v>44044</v>
      </c>
      <c r="B251" s="181">
        <v>35</v>
      </c>
      <c r="C251" s="171">
        <v>125</v>
      </c>
      <c r="D251" s="171">
        <v>170</v>
      </c>
      <c r="E251" s="171">
        <v>311</v>
      </c>
      <c r="F251" s="182">
        <v>352</v>
      </c>
      <c r="G251" s="171">
        <v>48.571428571428598</v>
      </c>
      <c r="H251" s="171">
        <v>146.666666666667</v>
      </c>
      <c r="I251" s="171">
        <v>216.19047619047601</v>
      </c>
      <c r="J251" s="171">
        <v>277.142857142857</v>
      </c>
      <c r="K251" s="182">
        <v>310.47619047619003</v>
      </c>
      <c r="L251" s="171">
        <v>-13.5714285714286</v>
      </c>
      <c r="M251" s="171">
        <v>-21.6666666666667</v>
      </c>
      <c r="N251" s="171">
        <v>-46.190476190476197</v>
      </c>
      <c r="O251" s="171">
        <v>33.857142857142897</v>
      </c>
      <c r="P251" s="182">
        <v>41.523809523809497</v>
      </c>
      <c r="Q251" s="173">
        <v>-0.27941176470588203</v>
      </c>
      <c r="R251" s="173">
        <v>-0.14772727272727301</v>
      </c>
      <c r="S251" s="173">
        <v>-0.21365638766519801</v>
      </c>
      <c r="T251" s="173">
        <v>0.12216494845360799</v>
      </c>
      <c r="U251" s="174">
        <v>0.13374233128834401</v>
      </c>
    </row>
    <row r="252" spans="1:21" x14ac:dyDescent="0.25">
      <c r="A252" s="165">
        <v>44075</v>
      </c>
      <c r="B252" s="181">
        <v>43</v>
      </c>
      <c r="C252" s="171">
        <v>150</v>
      </c>
      <c r="D252" s="171">
        <v>188</v>
      </c>
      <c r="E252" s="171">
        <v>338</v>
      </c>
      <c r="F252" s="182">
        <v>378</v>
      </c>
      <c r="G252" s="171">
        <v>60.761904761904802</v>
      </c>
      <c r="H252" s="171">
        <v>164.47619047619</v>
      </c>
      <c r="I252" s="171">
        <v>209.52380952381</v>
      </c>
      <c r="J252" s="171">
        <v>305.90476190476198</v>
      </c>
      <c r="K252" s="182">
        <v>335.23809523809501</v>
      </c>
      <c r="L252" s="171">
        <v>-17.761904761904798</v>
      </c>
      <c r="M252" s="171">
        <v>-14.476190476190499</v>
      </c>
      <c r="N252" s="171">
        <v>-21.523809523809501</v>
      </c>
      <c r="O252" s="171">
        <v>32.095238095238102</v>
      </c>
      <c r="P252" s="182">
        <v>42.761904761904802</v>
      </c>
      <c r="Q252" s="173">
        <v>-0.29231974921630099</v>
      </c>
      <c r="R252" s="173">
        <v>-8.8013896931094404E-2</v>
      </c>
      <c r="S252" s="173">
        <v>-0.102727272727273</v>
      </c>
      <c r="T252" s="173">
        <v>0.10491905354919</v>
      </c>
      <c r="U252" s="174">
        <v>0.12755681818181799</v>
      </c>
    </row>
    <row r="253" spans="1:21" x14ac:dyDescent="0.25">
      <c r="A253" s="165">
        <v>44105</v>
      </c>
      <c r="B253" s="181">
        <v>47</v>
      </c>
      <c r="C253" s="171">
        <v>135</v>
      </c>
      <c r="D253" s="171">
        <v>207</v>
      </c>
      <c r="E253" s="171">
        <v>251</v>
      </c>
      <c r="F253" s="182">
        <v>411</v>
      </c>
      <c r="G253" s="171">
        <v>66</v>
      </c>
      <c r="H253" s="171">
        <v>172.173913043478</v>
      </c>
      <c r="I253" s="171">
        <v>197.04347826086999</v>
      </c>
      <c r="J253" s="171">
        <v>284.08695652173901</v>
      </c>
      <c r="K253" s="182">
        <v>315.65217391304299</v>
      </c>
      <c r="L253" s="171">
        <v>-19</v>
      </c>
      <c r="M253" s="171">
        <v>-37.173913043478301</v>
      </c>
      <c r="N253" s="171">
        <v>9.9565217391304408</v>
      </c>
      <c r="O253" s="171">
        <v>-33.086956521739097</v>
      </c>
      <c r="P253" s="182">
        <v>95.347826086956502</v>
      </c>
      <c r="Q253" s="173">
        <v>-0.28787878787878801</v>
      </c>
      <c r="R253" s="173">
        <v>-0.21590909090909099</v>
      </c>
      <c r="S253" s="173">
        <v>5.0529567519858799E-2</v>
      </c>
      <c r="T253" s="173">
        <v>-0.116467707376798</v>
      </c>
      <c r="U253" s="174">
        <v>0.30206611570247899</v>
      </c>
    </row>
    <row r="254" spans="1:21" x14ac:dyDescent="0.25">
      <c r="A254" s="165">
        <v>44136</v>
      </c>
      <c r="B254" s="181">
        <v>34</v>
      </c>
      <c r="C254" s="171">
        <v>130</v>
      </c>
      <c r="D254" s="171">
        <v>191</v>
      </c>
      <c r="E254" s="171">
        <v>257</v>
      </c>
      <c r="F254" s="182">
        <v>375</v>
      </c>
      <c r="G254" s="171">
        <v>47</v>
      </c>
      <c r="H254" s="171">
        <v>172</v>
      </c>
      <c r="I254" s="171">
        <v>179</v>
      </c>
      <c r="J254" s="171">
        <v>276</v>
      </c>
      <c r="K254" s="182">
        <v>276</v>
      </c>
      <c r="L254" s="171">
        <v>-13</v>
      </c>
      <c r="M254" s="171">
        <v>-42</v>
      </c>
      <c r="N254" s="171">
        <v>12</v>
      </c>
      <c r="O254" s="171">
        <v>-19</v>
      </c>
      <c r="P254" s="182">
        <v>99</v>
      </c>
      <c r="Q254" s="173">
        <v>-0.27659574468085102</v>
      </c>
      <c r="R254" s="173">
        <v>-0.24418604651162801</v>
      </c>
      <c r="S254" s="173">
        <v>6.7039106145251395E-2</v>
      </c>
      <c r="T254" s="173">
        <v>-6.88405797101449E-2</v>
      </c>
      <c r="U254" s="174">
        <v>0.35869565217391303</v>
      </c>
    </row>
    <row r="255" spans="1:21" x14ac:dyDescent="0.25">
      <c r="A255" s="165">
        <v>44166</v>
      </c>
      <c r="B255" s="181">
        <v>55</v>
      </c>
      <c r="C255" s="171">
        <v>139</v>
      </c>
      <c r="D255" s="171">
        <v>173</v>
      </c>
      <c r="E255" s="171">
        <v>237</v>
      </c>
      <c r="F255" s="182">
        <v>363</v>
      </c>
      <c r="G255" s="171">
        <v>65.099999999999994</v>
      </c>
      <c r="H255" s="171">
        <v>157.5</v>
      </c>
      <c r="I255" s="171">
        <v>184.8</v>
      </c>
      <c r="J255" s="171">
        <v>306.60000000000002</v>
      </c>
      <c r="K255" s="182">
        <v>304.5</v>
      </c>
      <c r="L255" s="171">
        <v>-10.1</v>
      </c>
      <c r="M255" s="171">
        <v>-18.5</v>
      </c>
      <c r="N255" s="171">
        <v>-11.8</v>
      </c>
      <c r="O255" s="171">
        <v>-69.599999999999994</v>
      </c>
      <c r="P255" s="182">
        <v>58.5</v>
      </c>
      <c r="Q255" s="173">
        <v>-0.15514592933947799</v>
      </c>
      <c r="R255" s="173">
        <v>-0.117460317460317</v>
      </c>
      <c r="S255" s="173">
        <v>-6.3852813852813897E-2</v>
      </c>
      <c r="T255" s="173">
        <v>-0.22700587084148699</v>
      </c>
      <c r="U255" s="174">
        <v>0.19211822660098499</v>
      </c>
    </row>
    <row r="256" spans="1:21" x14ac:dyDescent="0.25">
      <c r="A256" s="165">
        <v>44197</v>
      </c>
      <c r="B256" s="181">
        <v>40</v>
      </c>
      <c r="C256" s="171">
        <v>121</v>
      </c>
      <c r="D256" s="171">
        <v>184</v>
      </c>
      <c r="E256" s="171">
        <v>291</v>
      </c>
      <c r="F256" s="182">
        <v>254</v>
      </c>
      <c r="G256" s="171">
        <v>55.454545454545503</v>
      </c>
      <c r="H256" s="171">
        <v>142.727272727273</v>
      </c>
      <c r="I256" s="171">
        <v>232.727272727273</v>
      </c>
      <c r="J256" s="171">
        <v>310</v>
      </c>
      <c r="K256" s="182">
        <v>295.45454545454498</v>
      </c>
      <c r="L256" s="171">
        <v>-15.454545454545499</v>
      </c>
      <c r="M256" s="171">
        <v>-21.727272727272702</v>
      </c>
      <c r="N256" s="171">
        <v>-48.727272727272698</v>
      </c>
      <c r="O256" s="171">
        <v>-19</v>
      </c>
      <c r="P256" s="182">
        <v>-41.454545454545404</v>
      </c>
      <c r="Q256" s="173">
        <v>-0.27868852459016402</v>
      </c>
      <c r="R256" s="173">
        <v>-0.15222929936305701</v>
      </c>
      <c r="S256" s="173">
        <v>-0.20937500000000001</v>
      </c>
      <c r="T256" s="173">
        <v>-6.12903225806452E-2</v>
      </c>
      <c r="U256" s="174">
        <v>-0.14030769230769199</v>
      </c>
    </row>
    <row r="257" spans="1:21" x14ac:dyDescent="0.25">
      <c r="A257" s="165">
        <v>44228</v>
      </c>
      <c r="B257" s="181">
        <v>36</v>
      </c>
      <c r="C257" s="171">
        <v>117</v>
      </c>
      <c r="D257" s="171">
        <v>170</v>
      </c>
      <c r="E257" s="171">
        <v>246</v>
      </c>
      <c r="F257" s="182">
        <v>340</v>
      </c>
      <c r="G257" s="171">
        <v>58</v>
      </c>
      <c r="H257" s="171">
        <v>125</v>
      </c>
      <c r="I257" s="171">
        <v>201</v>
      </c>
      <c r="J257" s="171">
        <v>234</v>
      </c>
      <c r="K257" s="182">
        <v>272</v>
      </c>
      <c r="L257" s="171">
        <v>-22</v>
      </c>
      <c r="M257" s="171">
        <v>-8</v>
      </c>
      <c r="N257" s="171">
        <v>-31</v>
      </c>
      <c r="O257" s="171">
        <v>12</v>
      </c>
      <c r="P257" s="182">
        <v>68</v>
      </c>
      <c r="Q257" s="173">
        <v>-0.37931034482758602</v>
      </c>
      <c r="R257" s="173">
        <v>-6.4000000000000001E-2</v>
      </c>
      <c r="S257" s="173">
        <v>-0.154228855721393</v>
      </c>
      <c r="T257" s="173">
        <v>5.1282051282051301E-2</v>
      </c>
      <c r="U257" s="174">
        <v>0.25</v>
      </c>
    </row>
    <row r="258" spans="1:21" x14ac:dyDescent="0.25">
      <c r="A258" s="165">
        <v>44256</v>
      </c>
      <c r="B258" s="181">
        <v>49</v>
      </c>
      <c r="C258" s="171">
        <v>155</v>
      </c>
      <c r="D258" s="171">
        <v>187</v>
      </c>
      <c r="E258" s="171">
        <v>267</v>
      </c>
      <c r="F258" s="182">
        <v>407</v>
      </c>
      <c r="G258" s="171">
        <v>74.476190476190496</v>
      </c>
      <c r="H258" s="171">
        <v>184</v>
      </c>
      <c r="I258" s="171">
        <v>242.04761904761901</v>
      </c>
      <c r="J258" s="171">
        <v>338.42857142857099</v>
      </c>
      <c r="K258" s="182">
        <v>352.66666666666703</v>
      </c>
      <c r="L258" s="171">
        <v>-25.476190476190499</v>
      </c>
      <c r="M258" s="171">
        <v>-29</v>
      </c>
      <c r="N258" s="171">
        <v>-55.047619047619101</v>
      </c>
      <c r="O258" s="171">
        <v>-71.428571428571402</v>
      </c>
      <c r="P258" s="182">
        <v>54.3333333333333</v>
      </c>
      <c r="Q258" s="173">
        <v>-0.34207161125319702</v>
      </c>
      <c r="R258" s="173">
        <v>-0.157608695652174</v>
      </c>
      <c r="S258" s="173">
        <v>-0.22742474916388</v>
      </c>
      <c r="T258" s="173">
        <v>-0.21105951878429699</v>
      </c>
      <c r="U258" s="174">
        <v>0.15406427221172</v>
      </c>
    </row>
    <row r="259" spans="1:21" x14ac:dyDescent="0.25">
      <c r="A259" s="165">
        <v>44287</v>
      </c>
      <c r="B259" s="181">
        <v>42</v>
      </c>
      <c r="C259" s="171">
        <v>115</v>
      </c>
      <c r="D259" s="171">
        <v>192</v>
      </c>
      <c r="E259" s="171">
        <v>268</v>
      </c>
      <c r="F259" s="182">
        <v>337</v>
      </c>
      <c r="G259" s="171">
        <v>60</v>
      </c>
      <c r="H259" s="171">
        <v>171</v>
      </c>
      <c r="I259" s="171">
        <v>220</v>
      </c>
      <c r="J259" s="171">
        <v>304</v>
      </c>
      <c r="K259" s="182">
        <v>264</v>
      </c>
      <c r="L259" s="171">
        <v>-18</v>
      </c>
      <c r="M259" s="171">
        <v>-56</v>
      </c>
      <c r="N259" s="171">
        <v>-28</v>
      </c>
      <c r="O259" s="171">
        <v>-36</v>
      </c>
      <c r="P259" s="182">
        <v>73</v>
      </c>
      <c r="Q259" s="173">
        <v>-0.3</v>
      </c>
      <c r="R259" s="173">
        <v>-0.32748538011695899</v>
      </c>
      <c r="S259" s="173">
        <v>-0.12727272727272701</v>
      </c>
      <c r="T259" s="173">
        <v>-0.118421052631579</v>
      </c>
      <c r="U259" s="174">
        <v>0.27651515151515099</v>
      </c>
    </row>
    <row r="260" spans="1:21" x14ac:dyDescent="0.25">
      <c r="A260" s="165">
        <v>44317</v>
      </c>
      <c r="B260" s="181">
        <v>33</v>
      </c>
      <c r="C260" s="171">
        <v>137</v>
      </c>
      <c r="D260" s="171">
        <v>176</v>
      </c>
      <c r="E260" s="171">
        <v>272</v>
      </c>
      <c r="F260" s="182">
        <v>367</v>
      </c>
      <c r="G260" s="171">
        <v>47.952380952380999</v>
      </c>
      <c r="H260" s="171">
        <v>135.71428571428601</v>
      </c>
      <c r="I260" s="171">
        <v>197.23809523809501</v>
      </c>
      <c r="J260" s="171">
        <v>287.71428571428601</v>
      </c>
      <c r="K260" s="182">
        <v>312.142857142857</v>
      </c>
      <c r="L260" s="171">
        <v>-14.952380952381001</v>
      </c>
      <c r="M260" s="171">
        <v>1.28571428571428</v>
      </c>
      <c r="N260" s="171">
        <v>-21.238095238095202</v>
      </c>
      <c r="O260" s="171">
        <v>-15.714285714285699</v>
      </c>
      <c r="P260" s="182">
        <v>54.857142857142797</v>
      </c>
      <c r="Q260" s="173">
        <v>-0.311817279046673</v>
      </c>
      <c r="R260" s="173">
        <v>9.4736842105262592E-3</v>
      </c>
      <c r="S260" s="173">
        <v>-0.107677450507001</v>
      </c>
      <c r="T260" s="173">
        <v>-5.4617676266137102E-2</v>
      </c>
      <c r="U260" s="174">
        <v>0.17574370709382101</v>
      </c>
    </row>
    <row r="261" spans="1:21" x14ac:dyDescent="0.25">
      <c r="A261" s="165">
        <v>44348</v>
      </c>
      <c r="B261" s="181">
        <v>29</v>
      </c>
      <c r="C261" s="171">
        <v>134</v>
      </c>
      <c r="D261" s="171">
        <v>176</v>
      </c>
      <c r="E261" s="171">
        <v>289</v>
      </c>
      <c r="F261" s="182">
        <v>360</v>
      </c>
      <c r="G261" s="171">
        <v>56.1</v>
      </c>
      <c r="H261" s="171">
        <v>179.3</v>
      </c>
      <c r="I261" s="171">
        <v>178.2</v>
      </c>
      <c r="J261" s="171">
        <v>334.4</v>
      </c>
      <c r="K261" s="182">
        <v>363</v>
      </c>
      <c r="L261" s="171">
        <v>-27.1</v>
      </c>
      <c r="M261" s="171">
        <v>-45.3</v>
      </c>
      <c r="N261" s="171">
        <v>-2.2000000000000202</v>
      </c>
      <c r="O261" s="171">
        <v>-45.4</v>
      </c>
      <c r="P261" s="182">
        <v>-3.00000000000006</v>
      </c>
      <c r="Q261" s="173">
        <v>-0.48306595365418897</v>
      </c>
      <c r="R261" s="173">
        <v>-0.25264919129949798</v>
      </c>
      <c r="S261" s="173">
        <v>-1.23456790123458E-2</v>
      </c>
      <c r="T261" s="173">
        <v>-0.13576555023923501</v>
      </c>
      <c r="U261" s="174">
        <v>-8.26446280991751E-3</v>
      </c>
    </row>
    <row r="262" spans="1:21" x14ac:dyDescent="0.25">
      <c r="A262" s="165">
        <v>44378</v>
      </c>
      <c r="B262" s="181">
        <v>30</v>
      </c>
      <c r="C262" s="171">
        <v>117</v>
      </c>
      <c r="D262" s="171">
        <v>167</v>
      </c>
      <c r="E262" s="171">
        <v>251</v>
      </c>
      <c r="F262" s="182">
        <v>392</v>
      </c>
      <c r="G262" s="171">
        <v>57.3913043478261</v>
      </c>
      <c r="H262" s="171">
        <v>158.78260869565199</v>
      </c>
      <c r="I262" s="171">
        <v>193.21739130434801</v>
      </c>
      <c r="J262" s="171">
        <v>317.56521739130397</v>
      </c>
      <c r="K262" s="182">
        <v>313.73913043478302</v>
      </c>
      <c r="L262" s="171">
        <v>-27.3913043478261</v>
      </c>
      <c r="M262" s="171">
        <v>-41.7826086956522</v>
      </c>
      <c r="N262" s="171">
        <v>-26.2173913043478</v>
      </c>
      <c r="O262" s="171">
        <v>-66.565217391304401</v>
      </c>
      <c r="P262" s="182">
        <v>78.260869565217405</v>
      </c>
      <c r="Q262" s="173">
        <v>-0.47727272727272702</v>
      </c>
      <c r="R262" s="173">
        <v>-0.263143483023001</v>
      </c>
      <c r="S262" s="173">
        <v>-0.13568856885688599</v>
      </c>
      <c r="T262" s="173">
        <v>-0.20961117196057</v>
      </c>
      <c r="U262" s="174">
        <v>0.24944567627494499</v>
      </c>
    </row>
    <row r="263" spans="1:21" x14ac:dyDescent="0.25">
      <c r="A263" s="3" t="s">
        <v>94</v>
      </c>
      <c r="B263" s="181"/>
      <c r="C263" s="171"/>
      <c r="D263" s="171"/>
      <c r="E263" s="171"/>
      <c r="F263" s="182"/>
      <c r="G263" s="171"/>
      <c r="H263" s="171"/>
      <c r="I263" s="171"/>
      <c r="J263" s="171"/>
      <c r="K263" s="182"/>
      <c r="L263" s="171"/>
      <c r="M263" s="171"/>
      <c r="N263" s="171"/>
      <c r="O263" s="171"/>
      <c r="P263" s="182"/>
      <c r="Q263" s="173"/>
      <c r="R263" s="173"/>
      <c r="S263" s="173"/>
      <c r="T263" s="173"/>
      <c r="U263" s="174"/>
    </row>
    <row r="264" spans="1:21" x14ac:dyDescent="0.25">
      <c r="A264" s="165">
        <v>43466</v>
      </c>
      <c r="B264" s="181">
        <v>1046</v>
      </c>
      <c r="C264" s="171">
        <v>479</v>
      </c>
      <c r="D264" s="171">
        <v>851</v>
      </c>
      <c r="E264" s="171">
        <v>500</v>
      </c>
      <c r="F264" s="182">
        <v>1062</v>
      </c>
      <c r="G264" s="171">
        <v>1046</v>
      </c>
      <c r="H264" s="171">
        <v>479</v>
      </c>
      <c r="I264" s="171">
        <v>851</v>
      </c>
      <c r="J264" s="171">
        <v>500</v>
      </c>
      <c r="K264" s="182">
        <v>1062</v>
      </c>
      <c r="L264" s="171">
        <v>0</v>
      </c>
      <c r="M264" s="171">
        <v>0</v>
      </c>
      <c r="N264" s="171">
        <v>0</v>
      </c>
      <c r="O264" s="171">
        <v>0</v>
      </c>
      <c r="P264" s="182">
        <v>0</v>
      </c>
      <c r="Q264" s="173">
        <v>0</v>
      </c>
      <c r="R264" s="173">
        <v>0</v>
      </c>
      <c r="S264" s="173">
        <v>0</v>
      </c>
      <c r="T264" s="173">
        <v>0</v>
      </c>
      <c r="U264" s="174">
        <v>0</v>
      </c>
    </row>
    <row r="265" spans="1:21" x14ac:dyDescent="0.25">
      <c r="A265" s="165">
        <v>43497</v>
      </c>
      <c r="B265" s="181">
        <v>1038</v>
      </c>
      <c r="C265" s="171">
        <v>459</v>
      </c>
      <c r="D265" s="171">
        <v>866</v>
      </c>
      <c r="E265" s="171">
        <v>426</v>
      </c>
      <c r="F265" s="182">
        <v>902</v>
      </c>
      <c r="G265" s="171">
        <v>1038</v>
      </c>
      <c r="H265" s="171">
        <v>459</v>
      </c>
      <c r="I265" s="171">
        <v>866</v>
      </c>
      <c r="J265" s="171">
        <v>426</v>
      </c>
      <c r="K265" s="182">
        <v>902</v>
      </c>
      <c r="L265" s="171">
        <v>0</v>
      </c>
      <c r="M265" s="171">
        <v>0</v>
      </c>
      <c r="N265" s="171">
        <v>0</v>
      </c>
      <c r="O265" s="171">
        <v>0</v>
      </c>
      <c r="P265" s="182">
        <v>0</v>
      </c>
      <c r="Q265" s="173">
        <v>0</v>
      </c>
      <c r="R265" s="173">
        <v>0</v>
      </c>
      <c r="S265" s="173">
        <v>0</v>
      </c>
      <c r="T265" s="173">
        <v>0</v>
      </c>
      <c r="U265" s="174">
        <v>0</v>
      </c>
    </row>
    <row r="266" spans="1:21" x14ac:dyDescent="0.25">
      <c r="A266" s="165">
        <v>43525</v>
      </c>
      <c r="B266" s="181">
        <v>944</v>
      </c>
      <c r="C266" s="171">
        <v>451</v>
      </c>
      <c r="D266" s="171">
        <v>833</v>
      </c>
      <c r="E266" s="171">
        <v>473</v>
      </c>
      <c r="F266" s="182">
        <v>913</v>
      </c>
      <c r="G266" s="171">
        <v>944</v>
      </c>
      <c r="H266" s="171">
        <v>451</v>
      </c>
      <c r="I266" s="171">
        <v>833</v>
      </c>
      <c r="J266" s="171">
        <v>473</v>
      </c>
      <c r="K266" s="182">
        <v>913</v>
      </c>
      <c r="L266" s="171">
        <v>0</v>
      </c>
      <c r="M266" s="171">
        <v>0</v>
      </c>
      <c r="N266" s="171">
        <v>0</v>
      </c>
      <c r="O266" s="171">
        <v>0</v>
      </c>
      <c r="P266" s="182">
        <v>0</v>
      </c>
      <c r="Q266" s="173">
        <v>0</v>
      </c>
      <c r="R266" s="173">
        <v>0</v>
      </c>
      <c r="S266" s="173">
        <v>0</v>
      </c>
      <c r="T266" s="173">
        <v>0</v>
      </c>
      <c r="U266" s="174">
        <v>0</v>
      </c>
    </row>
    <row r="267" spans="1:21" x14ac:dyDescent="0.25">
      <c r="A267" s="165">
        <v>43556</v>
      </c>
      <c r="B267" s="181">
        <v>973</v>
      </c>
      <c r="C267" s="171">
        <v>465</v>
      </c>
      <c r="D267" s="171">
        <v>825</v>
      </c>
      <c r="E267" s="171">
        <v>460</v>
      </c>
      <c r="F267" s="182">
        <v>939</v>
      </c>
      <c r="G267" s="171">
        <v>973</v>
      </c>
      <c r="H267" s="171">
        <v>465</v>
      </c>
      <c r="I267" s="171">
        <v>825</v>
      </c>
      <c r="J267" s="171">
        <v>460</v>
      </c>
      <c r="K267" s="182">
        <v>939</v>
      </c>
      <c r="L267" s="171">
        <v>0</v>
      </c>
      <c r="M267" s="171">
        <v>0</v>
      </c>
      <c r="N267" s="171">
        <v>0</v>
      </c>
      <c r="O267" s="171">
        <v>0</v>
      </c>
      <c r="P267" s="182">
        <v>0</v>
      </c>
      <c r="Q267" s="173">
        <v>0</v>
      </c>
      <c r="R267" s="173">
        <v>0</v>
      </c>
      <c r="S267" s="173">
        <v>0</v>
      </c>
      <c r="T267" s="173">
        <v>0</v>
      </c>
      <c r="U267" s="174">
        <v>0</v>
      </c>
    </row>
    <row r="268" spans="1:21" x14ac:dyDescent="0.25">
      <c r="A268" s="165">
        <v>43586</v>
      </c>
      <c r="B268" s="181">
        <v>991</v>
      </c>
      <c r="C268" s="171">
        <v>448</v>
      </c>
      <c r="D268" s="171">
        <v>813</v>
      </c>
      <c r="E268" s="171">
        <v>451</v>
      </c>
      <c r="F268" s="182">
        <v>998</v>
      </c>
      <c r="G268" s="171">
        <v>991</v>
      </c>
      <c r="H268" s="171">
        <v>448</v>
      </c>
      <c r="I268" s="171">
        <v>813</v>
      </c>
      <c r="J268" s="171">
        <v>451</v>
      </c>
      <c r="K268" s="182">
        <v>998</v>
      </c>
      <c r="L268" s="171">
        <v>0</v>
      </c>
      <c r="M268" s="171">
        <v>0</v>
      </c>
      <c r="N268" s="171">
        <v>0</v>
      </c>
      <c r="O268" s="171">
        <v>0</v>
      </c>
      <c r="P268" s="182">
        <v>0</v>
      </c>
      <c r="Q268" s="173">
        <v>0</v>
      </c>
      <c r="R268" s="173">
        <v>0</v>
      </c>
      <c r="S268" s="173">
        <v>0</v>
      </c>
      <c r="T268" s="173">
        <v>0</v>
      </c>
      <c r="U268" s="174">
        <v>0</v>
      </c>
    </row>
    <row r="269" spans="1:21" x14ac:dyDescent="0.25">
      <c r="A269" s="165">
        <v>43617</v>
      </c>
      <c r="B269" s="181">
        <v>848</v>
      </c>
      <c r="C269" s="171">
        <v>403</v>
      </c>
      <c r="D269" s="171">
        <v>770</v>
      </c>
      <c r="E269" s="171">
        <v>408</v>
      </c>
      <c r="F269" s="182">
        <v>965</v>
      </c>
      <c r="G269" s="171">
        <v>848</v>
      </c>
      <c r="H269" s="171">
        <v>403</v>
      </c>
      <c r="I269" s="171">
        <v>770</v>
      </c>
      <c r="J269" s="171">
        <v>408</v>
      </c>
      <c r="K269" s="182">
        <v>965</v>
      </c>
      <c r="L269" s="171">
        <v>0</v>
      </c>
      <c r="M269" s="171">
        <v>0</v>
      </c>
      <c r="N269" s="171">
        <v>0</v>
      </c>
      <c r="O269" s="171">
        <v>0</v>
      </c>
      <c r="P269" s="182">
        <v>0</v>
      </c>
      <c r="Q269" s="173">
        <v>0</v>
      </c>
      <c r="R269" s="173">
        <v>0</v>
      </c>
      <c r="S269" s="173">
        <v>0</v>
      </c>
      <c r="T269" s="173">
        <v>0</v>
      </c>
      <c r="U269" s="174">
        <v>0</v>
      </c>
    </row>
    <row r="270" spans="1:21" x14ac:dyDescent="0.25">
      <c r="A270" s="165">
        <v>43647</v>
      </c>
      <c r="B270" s="181">
        <v>917</v>
      </c>
      <c r="C270" s="171">
        <v>447</v>
      </c>
      <c r="D270" s="171">
        <v>799</v>
      </c>
      <c r="E270" s="171">
        <v>466</v>
      </c>
      <c r="F270" s="182">
        <v>1136</v>
      </c>
      <c r="G270" s="171">
        <v>917</v>
      </c>
      <c r="H270" s="171">
        <v>447</v>
      </c>
      <c r="I270" s="171">
        <v>799</v>
      </c>
      <c r="J270" s="171">
        <v>466</v>
      </c>
      <c r="K270" s="182">
        <v>1136</v>
      </c>
      <c r="L270" s="171">
        <v>0</v>
      </c>
      <c r="M270" s="171">
        <v>0</v>
      </c>
      <c r="N270" s="171">
        <v>0</v>
      </c>
      <c r="O270" s="171">
        <v>0</v>
      </c>
      <c r="P270" s="182">
        <v>0</v>
      </c>
      <c r="Q270" s="173">
        <v>0</v>
      </c>
      <c r="R270" s="173">
        <v>0</v>
      </c>
      <c r="S270" s="173">
        <v>0</v>
      </c>
      <c r="T270" s="173">
        <v>0</v>
      </c>
      <c r="U270" s="174">
        <v>0</v>
      </c>
    </row>
    <row r="271" spans="1:21" x14ac:dyDescent="0.25">
      <c r="A271" s="165">
        <v>43678</v>
      </c>
      <c r="B271" s="181">
        <v>880</v>
      </c>
      <c r="C271" s="171">
        <v>389</v>
      </c>
      <c r="D271" s="171">
        <v>680</v>
      </c>
      <c r="E271" s="171">
        <v>414</v>
      </c>
      <c r="F271" s="182">
        <v>993</v>
      </c>
      <c r="G271" s="171">
        <v>880</v>
      </c>
      <c r="H271" s="171">
        <v>389</v>
      </c>
      <c r="I271" s="171">
        <v>680</v>
      </c>
      <c r="J271" s="171">
        <v>414</v>
      </c>
      <c r="K271" s="182">
        <v>993</v>
      </c>
      <c r="L271" s="171">
        <v>0</v>
      </c>
      <c r="M271" s="171">
        <v>0</v>
      </c>
      <c r="N271" s="171">
        <v>0</v>
      </c>
      <c r="O271" s="171">
        <v>0</v>
      </c>
      <c r="P271" s="182">
        <v>0</v>
      </c>
      <c r="Q271" s="173">
        <v>0</v>
      </c>
      <c r="R271" s="173">
        <v>0</v>
      </c>
      <c r="S271" s="173">
        <v>0</v>
      </c>
      <c r="T271" s="173">
        <v>0</v>
      </c>
      <c r="U271" s="174">
        <v>0</v>
      </c>
    </row>
    <row r="272" spans="1:21" x14ac:dyDescent="0.25">
      <c r="A272" s="165">
        <v>43709</v>
      </c>
      <c r="B272" s="181">
        <v>821</v>
      </c>
      <c r="C272" s="171">
        <v>373</v>
      </c>
      <c r="D272" s="171">
        <v>693</v>
      </c>
      <c r="E272" s="171">
        <v>438</v>
      </c>
      <c r="F272" s="182">
        <v>955</v>
      </c>
      <c r="G272" s="171">
        <v>821</v>
      </c>
      <c r="H272" s="171">
        <v>373</v>
      </c>
      <c r="I272" s="171">
        <v>693</v>
      </c>
      <c r="J272" s="171">
        <v>438</v>
      </c>
      <c r="K272" s="182">
        <v>955</v>
      </c>
      <c r="L272" s="171">
        <v>0</v>
      </c>
      <c r="M272" s="171">
        <v>0</v>
      </c>
      <c r="N272" s="171">
        <v>0</v>
      </c>
      <c r="O272" s="171">
        <v>0</v>
      </c>
      <c r="P272" s="182">
        <v>0</v>
      </c>
      <c r="Q272" s="173">
        <v>0</v>
      </c>
      <c r="R272" s="173">
        <v>0</v>
      </c>
      <c r="S272" s="173">
        <v>0</v>
      </c>
      <c r="T272" s="173">
        <v>0</v>
      </c>
      <c r="U272" s="174">
        <v>0</v>
      </c>
    </row>
    <row r="273" spans="1:21" x14ac:dyDescent="0.25">
      <c r="A273" s="165">
        <v>43739</v>
      </c>
      <c r="B273" s="181">
        <v>988</v>
      </c>
      <c r="C273" s="171">
        <v>436</v>
      </c>
      <c r="D273" s="171">
        <v>897</v>
      </c>
      <c r="E273" s="171">
        <v>464</v>
      </c>
      <c r="F273" s="182">
        <v>1060</v>
      </c>
      <c r="G273" s="171">
        <v>988</v>
      </c>
      <c r="H273" s="171">
        <v>436</v>
      </c>
      <c r="I273" s="171">
        <v>897</v>
      </c>
      <c r="J273" s="171">
        <v>464</v>
      </c>
      <c r="K273" s="182">
        <v>1060</v>
      </c>
      <c r="L273" s="171">
        <v>0</v>
      </c>
      <c r="M273" s="171">
        <v>0</v>
      </c>
      <c r="N273" s="171">
        <v>0</v>
      </c>
      <c r="O273" s="171">
        <v>0</v>
      </c>
      <c r="P273" s="182">
        <v>0</v>
      </c>
      <c r="Q273" s="173">
        <v>0</v>
      </c>
      <c r="R273" s="173">
        <v>0</v>
      </c>
      <c r="S273" s="173">
        <v>0</v>
      </c>
      <c r="T273" s="173">
        <v>0</v>
      </c>
      <c r="U273" s="174">
        <v>0</v>
      </c>
    </row>
    <row r="274" spans="1:21" x14ac:dyDescent="0.25">
      <c r="A274" s="165">
        <v>43770</v>
      </c>
      <c r="B274" s="181">
        <v>998</v>
      </c>
      <c r="C274" s="171">
        <v>372</v>
      </c>
      <c r="D274" s="171">
        <v>753</v>
      </c>
      <c r="E274" s="171">
        <v>473</v>
      </c>
      <c r="F274" s="182">
        <v>974</v>
      </c>
      <c r="G274" s="171">
        <v>998</v>
      </c>
      <c r="H274" s="171">
        <v>372</v>
      </c>
      <c r="I274" s="171">
        <v>753</v>
      </c>
      <c r="J274" s="171">
        <v>473</v>
      </c>
      <c r="K274" s="182">
        <v>974</v>
      </c>
      <c r="L274" s="171">
        <v>0</v>
      </c>
      <c r="M274" s="171">
        <v>0</v>
      </c>
      <c r="N274" s="171">
        <v>0</v>
      </c>
      <c r="O274" s="171">
        <v>0</v>
      </c>
      <c r="P274" s="182">
        <v>0</v>
      </c>
      <c r="Q274" s="173">
        <v>0</v>
      </c>
      <c r="R274" s="173">
        <v>0</v>
      </c>
      <c r="S274" s="173">
        <v>0</v>
      </c>
      <c r="T274" s="173">
        <v>0</v>
      </c>
      <c r="U274" s="174">
        <v>0</v>
      </c>
    </row>
    <row r="275" spans="1:21" x14ac:dyDescent="0.25">
      <c r="A275" s="165">
        <v>43800</v>
      </c>
      <c r="B275" s="181">
        <v>950</v>
      </c>
      <c r="C275" s="171">
        <v>403</v>
      </c>
      <c r="D275" s="171">
        <v>824</v>
      </c>
      <c r="E275" s="171">
        <v>475</v>
      </c>
      <c r="F275" s="182">
        <v>955</v>
      </c>
      <c r="G275" s="171">
        <v>950</v>
      </c>
      <c r="H275" s="171">
        <v>403</v>
      </c>
      <c r="I275" s="171">
        <v>824</v>
      </c>
      <c r="J275" s="171">
        <v>475</v>
      </c>
      <c r="K275" s="182">
        <v>955</v>
      </c>
      <c r="L275" s="171">
        <v>0</v>
      </c>
      <c r="M275" s="171">
        <v>0</v>
      </c>
      <c r="N275" s="171">
        <v>0</v>
      </c>
      <c r="O275" s="171">
        <v>0</v>
      </c>
      <c r="P275" s="182">
        <v>0</v>
      </c>
      <c r="Q275" s="173">
        <v>0</v>
      </c>
      <c r="R275" s="173">
        <v>0</v>
      </c>
      <c r="S275" s="173">
        <v>0</v>
      </c>
      <c r="T275" s="173">
        <v>0</v>
      </c>
      <c r="U275" s="174">
        <v>0</v>
      </c>
    </row>
    <row r="276" spans="1:21" x14ac:dyDescent="0.25">
      <c r="A276" s="165">
        <v>43831</v>
      </c>
      <c r="B276" s="181">
        <v>1215</v>
      </c>
      <c r="C276" s="171">
        <v>469</v>
      </c>
      <c r="D276" s="171">
        <v>957</v>
      </c>
      <c r="E276" s="171">
        <v>513</v>
      </c>
      <c r="F276" s="182">
        <v>986</v>
      </c>
      <c r="G276" s="171">
        <v>1046</v>
      </c>
      <c r="H276" s="171">
        <v>479</v>
      </c>
      <c r="I276" s="171">
        <v>851</v>
      </c>
      <c r="J276" s="171">
        <v>500</v>
      </c>
      <c r="K276" s="182">
        <v>1062</v>
      </c>
      <c r="L276" s="171">
        <v>169</v>
      </c>
      <c r="M276" s="171">
        <v>-10</v>
      </c>
      <c r="N276" s="171">
        <v>106</v>
      </c>
      <c r="O276" s="171">
        <v>13</v>
      </c>
      <c r="P276" s="182">
        <v>-76</v>
      </c>
      <c r="Q276" s="173">
        <v>0.16156787762906299</v>
      </c>
      <c r="R276" s="173">
        <v>-2.0876826722338201E-2</v>
      </c>
      <c r="S276" s="173">
        <v>0.124559341950646</v>
      </c>
      <c r="T276" s="173">
        <v>2.5999999999999999E-2</v>
      </c>
      <c r="U276" s="174">
        <v>-7.1563088512241094E-2</v>
      </c>
    </row>
    <row r="277" spans="1:21" x14ac:dyDescent="0.25">
      <c r="A277" s="165">
        <v>43862</v>
      </c>
      <c r="B277" s="181">
        <v>1069</v>
      </c>
      <c r="C277" s="171">
        <v>442</v>
      </c>
      <c r="D277" s="171">
        <v>838</v>
      </c>
      <c r="E277" s="171">
        <v>449</v>
      </c>
      <c r="F277" s="182">
        <v>947</v>
      </c>
      <c r="G277" s="171">
        <v>1038</v>
      </c>
      <c r="H277" s="171">
        <v>459</v>
      </c>
      <c r="I277" s="171">
        <v>866</v>
      </c>
      <c r="J277" s="171">
        <v>426</v>
      </c>
      <c r="K277" s="182">
        <v>902</v>
      </c>
      <c r="L277" s="171">
        <v>31</v>
      </c>
      <c r="M277" s="171">
        <v>-17</v>
      </c>
      <c r="N277" s="171">
        <v>-28</v>
      </c>
      <c r="O277" s="171">
        <v>23</v>
      </c>
      <c r="P277" s="182">
        <v>45</v>
      </c>
      <c r="Q277" s="173">
        <v>2.9865125240847799E-2</v>
      </c>
      <c r="R277" s="173">
        <v>-3.7037037037037E-2</v>
      </c>
      <c r="S277" s="173">
        <v>-3.2332563510392598E-2</v>
      </c>
      <c r="T277" s="173">
        <v>5.39906103286385E-2</v>
      </c>
      <c r="U277" s="174">
        <v>4.9889135254988899E-2</v>
      </c>
    </row>
    <row r="278" spans="1:21" x14ac:dyDescent="0.25">
      <c r="A278" s="165">
        <v>43891</v>
      </c>
      <c r="B278" s="181">
        <v>1114</v>
      </c>
      <c r="C278" s="171">
        <v>453</v>
      </c>
      <c r="D278" s="171">
        <v>858</v>
      </c>
      <c r="E278" s="171">
        <v>479</v>
      </c>
      <c r="F278" s="182">
        <v>973</v>
      </c>
      <c r="G278" s="171">
        <v>988.95238095238096</v>
      </c>
      <c r="H278" s="171">
        <v>472.47619047619003</v>
      </c>
      <c r="I278" s="171">
        <v>872.66666666666697</v>
      </c>
      <c r="J278" s="171">
        <v>495.52380952380997</v>
      </c>
      <c r="K278" s="182">
        <v>956.47619047619003</v>
      </c>
      <c r="L278" s="171">
        <v>125.04761904761899</v>
      </c>
      <c r="M278" s="171">
        <v>-19.476190476190499</v>
      </c>
      <c r="N278" s="171">
        <v>-14.6666666666667</v>
      </c>
      <c r="O278" s="171">
        <v>-16.5238095238096</v>
      </c>
      <c r="P278" s="182">
        <v>16.523809523809501</v>
      </c>
      <c r="Q278" s="173">
        <v>0.126444530046225</v>
      </c>
      <c r="R278" s="173">
        <v>-4.1221527917758502E-2</v>
      </c>
      <c r="S278" s="173">
        <v>-1.6806722689075699E-2</v>
      </c>
      <c r="T278" s="173">
        <v>-3.3346146453969001E-2</v>
      </c>
      <c r="U278" s="174">
        <v>1.7275714427959801E-2</v>
      </c>
    </row>
    <row r="279" spans="1:21" x14ac:dyDescent="0.25">
      <c r="A279" s="165">
        <v>43922</v>
      </c>
      <c r="B279" s="181">
        <v>408</v>
      </c>
      <c r="C279" s="171">
        <v>196</v>
      </c>
      <c r="D279" s="171">
        <v>396</v>
      </c>
      <c r="E279" s="171">
        <v>266</v>
      </c>
      <c r="F279" s="182">
        <v>386</v>
      </c>
      <c r="G279" s="171">
        <v>973</v>
      </c>
      <c r="H279" s="171">
        <v>465</v>
      </c>
      <c r="I279" s="171">
        <v>825</v>
      </c>
      <c r="J279" s="171">
        <v>460</v>
      </c>
      <c r="K279" s="182">
        <v>939</v>
      </c>
      <c r="L279" s="171">
        <v>-565</v>
      </c>
      <c r="M279" s="171">
        <v>-269</v>
      </c>
      <c r="N279" s="171">
        <v>-429</v>
      </c>
      <c r="O279" s="171">
        <v>-194</v>
      </c>
      <c r="P279" s="182">
        <v>-553</v>
      </c>
      <c r="Q279" s="173">
        <v>-0.58067831449126395</v>
      </c>
      <c r="R279" s="173">
        <v>-0.57849462365591398</v>
      </c>
      <c r="S279" s="173">
        <v>-0.52</v>
      </c>
      <c r="T279" s="173">
        <v>-0.421739130434783</v>
      </c>
      <c r="U279" s="174">
        <v>-0.58892438764643196</v>
      </c>
    </row>
    <row r="280" spans="1:21" x14ac:dyDescent="0.25">
      <c r="A280" s="165">
        <v>43952</v>
      </c>
      <c r="B280" s="181">
        <v>320</v>
      </c>
      <c r="C280" s="171">
        <v>126</v>
      </c>
      <c r="D280" s="171">
        <v>279</v>
      </c>
      <c r="E280" s="171">
        <v>254</v>
      </c>
      <c r="F280" s="182">
        <v>433</v>
      </c>
      <c r="G280" s="171">
        <v>896.61904761904805</v>
      </c>
      <c r="H280" s="171">
        <v>405.33333333333297</v>
      </c>
      <c r="I280" s="171">
        <v>735.57142857142901</v>
      </c>
      <c r="J280" s="171">
        <v>408.04761904761898</v>
      </c>
      <c r="K280" s="182">
        <v>902.95238095238096</v>
      </c>
      <c r="L280" s="171">
        <v>-576.61904761904805</v>
      </c>
      <c r="M280" s="171">
        <v>-279.33333333333297</v>
      </c>
      <c r="N280" s="171">
        <v>-456.57142857142901</v>
      </c>
      <c r="O280" s="171">
        <v>-154.04761904761901</v>
      </c>
      <c r="P280" s="182">
        <v>-469.95238095238102</v>
      </c>
      <c r="Q280" s="173">
        <v>-0.643103722980509</v>
      </c>
      <c r="R280" s="173">
        <v>-0.68914473684210498</v>
      </c>
      <c r="S280" s="173">
        <v>-0.62070304913575403</v>
      </c>
      <c r="T280" s="173">
        <v>-0.37752363169564701</v>
      </c>
      <c r="U280" s="174">
        <v>-0.52046197658474802</v>
      </c>
    </row>
    <row r="281" spans="1:21" x14ac:dyDescent="0.25">
      <c r="A281" s="165">
        <v>43983</v>
      </c>
      <c r="B281" s="181">
        <v>408</v>
      </c>
      <c r="C281" s="171">
        <v>150</v>
      </c>
      <c r="D281" s="171">
        <v>332</v>
      </c>
      <c r="E281" s="171">
        <v>316</v>
      </c>
      <c r="F281" s="182">
        <v>492</v>
      </c>
      <c r="G281" s="171">
        <v>932.8</v>
      </c>
      <c r="H281" s="171">
        <v>443.3</v>
      </c>
      <c r="I281" s="171">
        <v>847</v>
      </c>
      <c r="J281" s="171">
        <v>448.8</v>
      </c>
      <c r="K281" s="182">
        <v>1061.5</v>
      </c>
      <c r="L281" s="171">
        <v>-524.79999999999995</v>
      </c>
      <c r="M281" s="171">
        <v>-293.3</v>
      </c>
      <c r="N281" s="171">
        <v>-515</v>
      </c>
      <c r="O281" s="171">
        <v>-132.80000000000001</v>
      </c>
      <c r="P281" s="182">
        <v>-569.5</v>
      </c>
      <c r="Q281" s="173">
        <v>-0.562607204116638</v>
      </c>
      <c r="R281" s="173">
        <v>-0.66162869388675805</v>
      </c>
      <c r="S281" s="173">
        <v>-0.60802833530106304</v>
      </c>
      <c r="T281" s="173">
        <v>-0.29590017825311898</v>
      </c>
      <c r="U281" s="174">
        <v>-0.53650494583137098</v>
      </c>
    </row>
    <row r="282" spans="1:21" x14ac:dyDescent="0.25">
      <c r="A282" s="165">
        <v>44013</v>
      </c>
      <c r="B282" s="181">
        <v>525</v>
      </c>
      <c r="C282" s="171">
        <v>259</v>
      </c>
      <c r="D282" s="171">
        <v>450</v>
      </c>
      <c r="E282" s="171">
        <v>382</v>
      </c>
      <c r="F282" s="182">
        <v>665</v>
      </c>
      <c r="G282" s="171">
        <v>917</v>
      </c>
      <c r="H282" s="171">
        <v>447</v>
      </c>
      <c r="I282" s="171">
        <v>799</v>
      </c>
      <c r="J282" s="171">
        <v>466</v>
      </c>
      <c r="K282" s="182">
        <v>1136</v>
      </c>
      <c r="L282" s="171">
        <v>-392</v>
      </c>
      <c r="M282" s="171">
        <v>-188</v>
      </c>
      <c r="N282" s="171">
        <v>-349</v>
      </c>
      <c r="O282" s="171">
        <v>-84</v>
      </c>
      <c r="P282" s="182">
        <v>-471</v>
      </c>
      <c r="Q282" s="173">
        <v>-0.42748091603053401</v>
      </c>
      <c r="R282" s="173">
        <v>-0.42058165548098397</v>
      </c>
      <c r="S282" s="173">
        <v>-0.436795994993742</v>
      </c>
      <c r="T282" s="173">
        <v>-0.18025751072961399</v>
      </c>
      <c r="U282" s="174">
        <v>-0.414612676056338</v>
      </c>
    </row>
    <row r="283" spans="1:21" x14ac:dyDescent="0.25">
      <c r="A283" s="165">
        <v>44044</v>
      </c>
      <c r="B283" s="181">
        <v>545</v>
      </c>
      <c r="C283" s="171">
        <v>244</v>
      </c>
      <c r="D283" s="171">
        <v>455</v>
      </c>
      <c r="E283" s="171">
        <v>360</v>
      </c>
      <c r="F283" s="182">
        <v>659</v>
      </c>
      <c r="G283" s="171">
        <v>838.09523809523796</v>
      </c>
      <c r="H283" s="171">
        <v>370.47619047619003</v>
      </c>
      <c r="I283" s="171">
        <v>647.61904761904805</v>
      </c>
      <c r="J283" s="171">
        <v>394.28571428571399</v>
      </c>
      <c r="K283" s="182">
        <v>945.71428571428601</v>
      </c>
      <c r="L283" s="171">
        <v>-293.09523809523802</v>
      </c>
      <c r="M283" s="171">
        <v>-126.47619047619</v>
      </c>
      <c r="N283" s="171">
        <v>-192.61904761904799</v>
      </c>
      <c r="O283" s="171">
        <v>-34.285714285714299</v>
      </c>
      <c r="P283" s="182">
        <v>-286.71428571428601</v>
      </c>
      <c r="Q283" s="173">
        <v>-0.34971590909090899</v>
      </c>
      <c r="R283" s="173">
        <v>-0.34138817480719802</v>
      </c>
      <c r="S283" s="173">
        <v>-0.29742647058823501</v>
      </c>
      <c r="T283" s="173">
        <v>-8.6956521739130405E-2</v>
      </c>
      <c r="U283" s="174">
        <v>-0.303172205438066</v>
      </c>
    </row>
    <row r="284" spans="1:21" x14ac:dyDescent="0.25">
      <c r="A284" s="165">
        <v>44075</v>
      </c>
      <c r="B284" s="181">
        <v>721</v>
      </c>
      <c r="C284" s="171">
        <v>289</v>
      </c>
      <c r="D284" s="171">
        <v>565</v>
      </c>
      <c r="E284" s="171">
        <v>475</v>
      </c>
      <c r="F284" s="182">
        <v>889</v>
      </c>
      <c r="G284" s="171">
        <v>860.09523809523796</v>
      </c>
      <c r="H284" s="171">
        <v>390.76190476190499</v>
      </c>
      <c r="I284" s="171">
        <v>726</v>
      </c>
      <c r="J284" s="171">
        <v>458.857142857143</v>
      </c>
      <c r="K284" s="182">
        <v>1000.47619047619</v>
      </c>
      <c r="L284" s="171">
        <v>-139.09523809523799</v>
      </c>
      <c r="M284" s="171">
        <v>-101.761904761905</v>
      </c>
      <c r="N284" s="171">
        <v>-161</v>
      </c>
      <c r="O284" s="171">
        <v>16.1428571428571</v>
      </c>
      <c r="P284" s="182">
        <v>-111.47619047619</v>
      </c>
      <c r="Q284" s="173">
        <v>-0.16172073967445499</v>
      </c>
      <c r="R284" s="173">
        <v>-0.26041920545941999</v>
      </c>
      <c r="S284" s="173">
        <v>-0.221763085399449</v>
      </c>
      <c r="T284" s="173">
        <v>3.5180572851805703E-2</v>
      </c>
      <c r="U284" s="174">
        <v>-0.11142313184197999</v>
      </c>
    </row>
    <row r="285" spans="1:21" x14ac:dyDescent="0.25">
      <c r="A285" s="165">
        <v>44105</v>
      </c>
      <c r="B285" s="181">
        <v>754</v>
      </c>
      <c r="C285" s="171">
        <v>292</v>
      </c>
      <c r="D285" s="171">
        <v>584</v>
      </c>
      <c r="E285" s="171">
        <v>465</v>
      </c>
      <c r="F285" s="182">
        <v>958</v>
      </c>
      <c r="G285" s="171">
        <v>945.04347826086996</v>
      </c>
      <c r="H285" s="171">
        <v>417.04347826087002</v>
      </c>
      <c r="I285" s="171">
        <v>858</v>
      </c>
      <c r="J285" s="171">
        <v>443.82608695652198</v>
      </c>
      <c r="K285" s="182">
        <v>1013.91304347826</v>
      </c>
      <c r="L285" s="171">
        <v>-191.04347826086999</v>
      </c>
      <c r="M285" s="171">
        <v>-125.04347826087</v>
      </c>
      <c r="N285" s="171">
        <v>-274</v>
      </c>
      <c r="O285" s="171">
        <v>21.173913043478301</v>
      </c>
      <c r="P285" s="182">
        <v>-55.913043478260903</v>
      </c>
      <c r="Q285" s="173">
        <v>-0.202153110047847</v>
      </c>
      <c r="R285" s="173">
        <v>-0.299833194328607</v>
      </c>
      <c r="S285" s="173">
        <v>-0.31934731934731903</v>
      </c>
      <c r="T285" s="173">
        <v>4.7707680250783702E-2</v>
      </c>
      <c r="U285" s="174">
        <v>-5.5145797598627803E-2</v>
      </c>
    </row>
    <row r="286" spans="1:21" x14ac:dyDescent="0.25">
      <c r="A286" s="165">
        <v>44136</v>
      </c>
      <c r="B286" s="181">
        <v>753</v>
      </c>
      <c r="C286" s="171">
        <v>351</v>
      </c>
      <c r="D286" s="171">
        <v>634</v>
      </c>
      <c r="E286" s="171">
        <v>418</v>
      </c>
      <c r="F286" s="182">
        <v>1026</v>
      </c>
      <c r="G286" s="171">
        <v>998</v>
      </c>
      <c r="H286" s="171">
        <v>372</v>
      </c>
      <c r="I286" s="171">
        <v>753</v>
      </c>
      <c r="J286" s="171">
        <v>473</v>
      </c>
      <c r="K286" s="182">
        <v>974</v>
      </c>
      <c r="L286" s="171">
        <v>-245</v>
      </c>
      <c r="M286" s="171">
        <v>-21</v>
      </c>
      <c r="N286" s="171">
        <v>-119</v>
      </c>
      <c r="O286" s="171">
        <v>-55</v>
      </c>
      <c r="P286" s="182">
        <v>52</v>
      </c>
      <c r="Q286" s="173">
        <v>-0.24549098196392799</v>
      </c>
      <c r="R286" s="173">
        <v>-5.6451612903225798E-2</v>
      </c>
      <c r="S286" s="173">
        <v>-0.158034528552457</v>
      </c>
      <c r="T286" s="173">
        <v>-0.116279069767442</v>
      </c>
      <c r="U286" s="174">
        <v>5.3388090349076003E-2</v>
      </c>
    </row>
    <row r="287" spans="1:21" x14ac:dyDescent="0.25">
      <c r="A287" s="165">
        <v>44166</v>
      </c>
      <c r="B287" s="181">
        <v>799</v>
      </c>
      <c r="C287" s="171">
        <v>386</v>
      </c>
      <c r="D287" s="171">
        <v>665</v>
      </c>
      <c r="E287" s="171">
        <v>436</v>
      </c>
      <c r="F287" s="182">
        <v>996</v>
      </c>
      <c r="G287" s="171">
        <v>997.5</v>
      </c>
      <c r="H287" s="171">
        <v>423.15</v>
      </c>
      <c r="I287" s="171">
        <v>865.2</v>
      </c>
      <c r="J287" s="171">
        <v>498.75</v>
      </c>
      <c r="K287" s="182">
        <v>1002.75</v>
      </c>
      <c r="L287" s="171">
        <v>-198.5</v>
      </c>
      <c r="M287" s="171">
        <v>-37.15</v>
      </c>
      <c r="N287" s="171">
        <v>-200.2</v>
      </c>
      <c r="O287" s="171">
        <v>-62.75</v>
      </c>
      <c r="P287" s="182">
        <v>-6.75</v>
      </c>
      <c r="Q287" s="173">
        <v>-0.19899749373433601</v>
      </c>
      <c r="R287" s="173">
        <v>-8.7793926503604E-2</v>
      </c>
      <c r="S287" s="173">
        <v>-0.23139158576051799</v>
      </c>
      <c r="T287" s="173">
        <v>-0.12581453634085199</v>
      </c>
      <c r="U287" s="174">
        <v>-6.7314884068810799E-3</v>
      </c>
    </row>
    <row r="288" spans="1:21" x14ac:dyDescent="0.25">
      <c r="A288" s="165">
        <v>44197</v>
      </c>
      <c r="B288" s="181">
        <v>726</v>
      </c>
      <c r="C288" s="171">
        <v>339</v>
      </c>
      <c r="D288" s="171">
        <v>657</v>
      </c>
      <c r="E288" s="171">
        <v>362</v>
      </c>
      <c r="F288" s="182">
        <v>842</v>
      </c>
      <c r="G288" s="171">
        <v>950.90909090909099</v>
      </c>
      <c r="H288" s="171">
        <v>435.45454545454498</v>
      </c>
      <c r="I288" s="171">
        <v>773.63636363636397</v>
      </c>
      <c r="J288" s="171">
        <v>454.54545454545502</v>
      </c>
      <c r="K288" s="182">
        <v>965.45454545454504</v>
      </c>
      <c r="L288" s="171">
        <v>-224.90909090909099</v>
      </c>
      <c r="M288" s="171">
        <v>-96.454545454545396</v>
      </c>
      <c r="N288" s="171">
        <v>-116.636363636364</v>
      </c>
      <c r="O288" s="171">
        <v>-92.545454545454504</v>
      </c>
      <c r="P288" s="182">
        <v>-123.454545454545</v>
      </c>
      <c r="Q288" s="173">
        <v>-0.23652007648183601</v>
      </c>
      <c r="R288" s="173">
        <v>-0.221503131524008</v>
      </c>
      <c r="S288" s="173">
        <v>-0.150763807285546</v>
      </c>
      <c r="T288" s="173">
        <v>-0.2036</v>
      </c>
      <c r="U288" s="174">
        <v>-0.127871939736346</v>
      </c>
    </row>
    <row r="289" spans="1:21" x14ac:dyDescent="0.25">
      <c r="A289" s="165">
        <v>44228</v>
      </c>
      <c r="B289" s="181">
        <v>734</v>
      </c>
      <c r="C289" s="171">
        <v>288</v>
      </c>
      <c r="D289" s="171">
        <v>598</v>
      </c>
      <c r="E289" s="171">
        <v>378</v>
      </c>
      <c r="F289" s="182">
        <v>795</v>
      </c>
      <c r="G289" s="171">
        <v>1038</v>
      </c>
      <c r="H289" s="171">
        <v>459</v>
      </c>
      <c r="I289" s="171">
        <v>866</v>
      </c>
      <c r="J289" s="171">
        <v>426</v>
      </c>
      <c r="K289" s="182">
        <v>902</v>
      </c>
      <c r="L289" s="171">
        <v>-304</v>
      </c>
      <c r="M289" s="171">
        <v>-171</v>
      </c>
      <c r="N289" s="171">
        <v>-268</v>
      </c>
      <c r="O289" s="171">
        <v>-48</v>
      </c>
      <c r="P289" s="182">
        <v>-107</v>
      </c>
      <c r="Q289" s="173">
        <v>-0.29287090558766898</v>
      </c>
      <c r="R289" s="173">
        <v>-0.37254901960784298</v>
      </c>
      <c r="S289" s="173">
        <v>-0.30946882217090099</v>
      </c>
      <c r="T289" s="173">
        <v>-0.11267605633802801</v>
      </c>
      <c r="U289" s="174">
        <v>-0.118625277161863</v>
      </c>
    </row>
    <row r="290" spans="1:21" x14ac:dyDescent="0.25">
      <c r="A290" s="165">
        <v>44256</v>
      </c>
      <c r="B290" s="181">
        <v>854</v>
      </c>
      <c r="C290" s="171">
        <v>357</v>
      </c>
      <c r="D290" s="171">
        <v>630</v>
      </c>
      <c r="E290" s="171">
        <v>420</v>
      </c>
      <c r="F290" s="182">
        <v>984</v>
      </c>
      <c r="G290" s="171">
        <v>1033.9047619047601</v>
      </c>
      <c r="H290" s="171">
        <v>493.95238095238102</v>
      </c>
      <c r="I290" s="171">
        <v>912.33333333333303</v>
      </c>
      <c r="J290" s="171">
        <v>518.04761904761904</v>
      </c>
      <c r="K290" s="182">
        <v>999.95238095238096</v>
      </c>
      <c r="L290" s="171">
        <v>-179.90476190476201</v>
      </c>
      <c r="M290" s="171">
        <v>-136.95238095238099</v>
      </c>
      <c r="N290" s="171">
        <v>-282.33333333333297</v>
      </c>
      <c r="O290" s="171">
        <v>-98.047619047619193</v>
      </c>
      <c r="P290" s="182">
        <v>-15.9523809523811</v>
      </c>
      <c r="Q290" s="173">
        <v>-0.17400515843773001</v>
      </c>
      <c r="R290" s="173">
        <v>-0.27725826665381298</v>
      </c>
      <c r="S290" s="173">
        <v>-0.30946291560102301</v>
      </c>
      <c r="T290" s="173">
        <v>-0.18926371909182799</v>
      </c>
      <c r="U290" s="174">
        <v>-1.5953140625744201E-2</v>
      </c>
    </row>
    <row r="291" spans="1:21" x14ac:dyDescent="0.25">
      <c r="A291" s="165">
        <v>44287</v>
      </c>
      <c r="B291" s="181">
        <v>818</v>
      </c>
      <c r="C291" s="171">
        <v>340</v>
      </c>
      <c r="D291" s="171">
        <v>598</v>
      </c>
      <c r="E291" s="171">
        <v>472</v>
      </c>
      <c r="F291" s="182">
        <v>896</v>
      </c>
      <c r="G291" s="171">
        <v>973</v>
      </c>
      <c r="H291" s="171">
        <v>465</v>
      </c>
      <c r="I291" s="171">
        <v>825</v>
      </c>
      <c r="J291" s="171">
        <v>460</v>
      </c>
      <c r="K291" s="182">
        <v>939</v>
      </c>
      <c r="L291" s="171">
        <v>-155</v>
      </c>
      <c r="M291" s="171">
        <v>-125</v>
      </c>
      <c r="N291" s="171">
        <v>-227</v>
      </c>
      <c r="O291" s="171">
        <v>12</v>
      </c>
      <c r="P291" s="182">
        <v>-43</v>
      </c>
      <c r="Q291" s="173">
        <v>-0.15930113052415201</v>
      </c>
      <c r="R291" s="173">
        <v>-0.26881720430107497</v>
      </c>
      <c r="S291" s="173">
        <v>-0.27515151515151498</v>
      </c>
      <c r="T291" s="173">
        <v>2.6086956521739101E-2</v>
      </c>
      <c r="U291" s="174">
        <v>-4.5793397231096898E-2</v>
      </c>
    </row>
    <row r="292" spans="1:21" x14ac:dyDescent="0.25">
      <c r="A292" s="165">
        <v>44317</v>
      </c>
      <c r="B292" s="181">
        <v>747</v>
      </c>
      <c r="C292" s="171">
        <v>343</v>
      </c>
      <c r="D292" s="171">
        <v>601</v>
      </c>
      <c r="E292" s="171">
        <v>457</v>
      </c>
      <c r="F292" s="182">
        <v>881</v>
      </c>
      <c r="G292" s="171">
        <v>896.61904761904805</v>
      </c>
      <c r="H292" s="171">
        <v>405.33333333333297</v>
      </c>
      <c r="I292" s="171">
        <v>735.57142857142901</v>
      </c>
      <c r="J292" s="171">
        <v>408.04761904761898</v>
      </c>
      <c r="K292" s="182">
        <v>902.95238095238096</v>
      </c>
      <c r="L292" s="171">
        <v>-149.61904761904799</v>
      </c>
      <c r="M292" s="171">
        <v>-62.3333333333333</v>
      </c>
      <c r="N292" s="171">
        <v>-134.57142857142901</v>
      </c>
      <c r="O292" s="171">
        <v>48.952380952380999</v>
      </c>
      <c r="P292" s="182">
        <v>-21.952380952380999</v>
      </c>
      <c r="Q292" s="173">
        <v>-0.16687025333262501</v>
      </c>
      <c r="R292" s="173">
        <v>-0.15378289473684201</v>
      </c>
      <c r="S292" s="173">
        <v>-0.18294814527092601</v>
      </c>
      <c r="T292" s="173">
        <v>0.11996732407515499</v>
      </c>
      <c r="U292" s="174">
        <v>-2.4311781457652198E-2</v>
      </c>
    </row>
    <row r="293" spans="1:21" x14ac:dyDescent="0.25">
      <c r="A293" s="165">
        <v>44348</v>
      </c>
      <c r="B293" s="181">
        <v>775</v>
      </c>
      <c r="C293" s="171">
        <v>337</v>
      </c>
      <c r="D293" s="171">
        <v>658</v>
      </c>
      <c r="E293" s="171">
        <v>422</v>
      </c>
      <c r="F293" s="182">
        <v>1126</v>
      </c>
      <c r="G293" s="171">
        <v>932.8</v>
      </c>
      <c r="H293" s="171">
        <v>443.3</v>
      </c>
      <c r="I293" s="171">
        <v>847</v>
      </c>
      <c r="J293" s="171">
        <v>448.8</v>
      </c>
      <c r="K293" s="182">
        <v>1061.5</v>
      </c>
      <c r="L293" s="171">
        <v>-157.80000000000001</v>
      </c>
      <c r="M293" s="171">
        <v>-106.3</v>
      </c>
      <c r="N293" s="171">
        <v>-189</v>
      </c>
      <c r="O293" s="171">
        <v>-26.8</v>
      </c>
      <c r="P293" s="182">
        <v>64.5</v>
      </c>
      <c r="Q293" s="173">
        <v>-0.169168096054889</v>
      </c>
      <c r="R293" s="173">
        <v>-0.23979246559891701</v>
      </c>
      <c r="S293" s="173">
        <v>-0.22314049586776899</v>
      </c>
      <c r="T293" s="173">
        <v>-5.9714795008912698E-2</v>
      </c>
      <c r="U293" s="174">
        <v>6.07630711257654E-2</v>
      </c>
    </row>
    <row r="294" spans="1:21" x14ac:dyDescent="0.25">
      <c r="A294" s="165">
        <v>44378</v>
      </c>
      <c r="B294" s="181">
        <v>802</v>
      </c>
      <c r="C294" s="171">
        <v>330</v>
      </c>
      <c r="D294" s="171">
        <v>583</v>
      </c>
      <c r="E294" s="171">
        <v>344</v>
      </c>
      <c r="F294" s="182">
        <v>1136</v>
      </c>
      <c r="G294" s="171">
        <v>877.13043478260897</v>
      </c>
      <c r="H294" s="171">
        <v>427.56521739130397</v>
      </c>
      <c r="I294" s="171">
        <v>764.26086956521704</v>
      </c>
      <c r="J294" s="171">
        <v>445.73913043478302</v>
      </c>
      <c r="K294" s="182">
        <v>1086.6086956521699</v>
      </c>
      <c r="L294" s="171">
        <v>-75.130434782608702</v>
      </c>
      <c r="M294" s="171">
        <v>-97.565217391304401</v>
      </c>
      <c r="N294" s="171">
        <v>-181.26086956521701</v>
      </c>
      <c r="O294" s="171">
        <v>-101.73913043478299</v>
      </c>
      <c r="P294" s="182">
        <v>49.391304347826001</v>
      </c>
      <c r="Q294" s="173">
        <v>-8.5654803212055194E-2</v>
      </c>
      <c r="R294" s="173">
        <v>-0.228187919463087</v>
      </c>
      <c r="S294" s="173">
        <v>-0.237171464330413</v>
      </c>
      <c r="T294" s="173">
        <v>-0.22824814670308199</v>
      </c>
      <c r="U294" s="174">
        <v>4.54545454545454E-2</v>
      </c>
    </row>
    <row r="295" spans="1:21" x14ac:dyDescent="0.25">
      <c r="A295" s="3" t="s">
        <v>95</v>
      </c>
      <c r="B295" s="181"/>
      <c r="C295" s="171"/>
      <c r="D295" s="171"/>
      <c r="E295" s="171"/>
      <c r="F295" s="182"/>
      <c r="G295" s="171"/>
      <c r="H295" s="171"/>
      <c r="I295" s="171"/>
      <c r="J295" s="171"/>
      <c r="K295" s="182"/>
      <c r="L295" s="171"/>
      <c r="M295" s="171"/>
      <c r="N295" s="171"/>
      <c r="O295" s="171"/>
      <c r="P295" s="182"/>
      <c r="Q295" s="173"/>
      <c r="R295" s="173"/>
      <c r="S295" s="173"/>
      <c r="T295" s="173"/>
      <c r="U295" s="174"/>
    </row>
    <row r="296" spans="1:21" x14ac:dyDescent="0.25">
      <c r="A296" s="165">
        <v>43466</v>
      </c>
      <c r="B296" s="181">
        <v>37</v>
      </c>
      <c r="C296" s="171">
        <v>53</v>
      </c>
      <c r="D296" s="171">
        <v>89</v>
      </c>
      <c r="E296" s="171">
        <v>225</v>
      </c>
      <c r="F296" s="182">
        <v>299</v>
      </c>
      <c r="G296" s="171">
        <v>37</v>
      </c>
      <c r="H296" s="171">
        <v>53</v>
      </c>
      <c r="I296" s="171">
        <v>89</v>
      </c>
      <c r="J296" s="171">
        <v>225</v>
      </c>
      <c r="K296" s="182">
        <v>299</v>
      </c>
      <c r="L296" s="171">
        <v>0</v>
      </c>
      <c r="M296" s="171">
        <v>0</v>
      </c>
      <c r="N296" s="171">
        <v>0</v>
      </c>
      <c r="O296" s="171">
        <v>0</v>
      </c>
      <c r="P296" s="182">
        <v>0</v>
      </c>
      <c r="Q296" s="173">
        <v>0</v>
      </c>
      <c r="R296" s="173">
        <v>0</v>
      </c>
      <c r="S296" s="173">
        <v>0</v>
      </c>
      <c r="T296" s="173">
        <v>0</v>
      </c>
      <c r="U296" s="174">
        <v>0</v>
      </c>
    </row>
    <row r="297" spans="1:21" x14ac:dyDescent="0.25">
      <c r="A297" s="165">
        <v>43497</v>
      </c>
      <c r="B297" s="181">
        <v>32</v>
      </c>
      <c r="C297" s="171">
        <v>48</v>
      </c>
      <c r="D297" s="171">
        <v>55</v>
      </c>
      <c r="E297" s="171">
        <v>206</v>
      </c>
      <c r="F297" s="182">
        <v>279</v>
      </c>
      <c r="G297" s="171">
        <v>32</v>
      </c>
      <c r="H297" s="171">
        <v>48</v>
      </c>
      <c r="I297" s="171">
        <v>55</v>
      </c>
      <c r="J297" s="171">
        <v>206</v>
      </c>
      <c r="K297" s="182">
        <v>279</v>
      </c>
      <c r="L297" s="171">
        <v>0</v>
      </c>
      <c r="M297" s="171">
        <v>0</v>
      </c>
      <c r="N297" s="171">
        <v>0</v>
      </c>
      <c r="O297" s="171">
        <v>0</v>
      </c>
      <c r="P297" s="182">
        <v>0</v>
      </c>
      <c r="Q297" s="173">
        <v>0</v>
      </c>
      <c r="R297" s="173">
        <v>0</v>
      </c>
      <c r="S297" s="173">
        <v>0</v>
      </c>
      <c r="T297" s="173">
        <v>0</v>
      </c>
      <c r="U297" s="174">
        <v>0</v>
      </c>
    </row>
    <row r="298" spans="1:21" x14ac:dyDescent="0.25">
      <c r="A298" s="165">
        <v>43525</v>
      </c>
      <c r="B298" s="181">
        <v>35</v>
      </c>
      <c r="C298" s="171">
        <v>50</v>
      </c>
      <c r="D298" s="171">
        <v>68</v>
      </c>
      <c r="E298" s="171">
        <v>178</v>
      </c>
      <c r="F298" s="182">
        <v>310</v>
      </c>
      <c r="G298" s="171">
        <v>35</v>
      </c>
      <c r="H298" s="171">
        <v>50</v>
      </c>
      <c r="I298" s="171">
        <v>68</v>
      </c>
      <c r="J298" s="171">
        <v>178</v>
      </c>
      <c r="K298" s="182">
        <v>310</v>
      </c>
      <c r="L298" s="171">
        <v>0</v>
      </c>
      <c r="M298" s="171">
        <v>0</v>
      </c>
      <c r="N298" s="171">
        <v>0</v>
      </c>
      <c r="O298" s="171">
        <v>0</v>
      </c>
      <c r="P298" s="182">
        <v>0</v>
      </c>
      <c r="Q298" s="173">
        <v>0</v>
      </c>
      <c r="R298" s="173">
        <v>0</v>
      </c>
      <c r="S298" s="173">
        <v>0</v>
      </c>
      <c r="T298" s="173">
        <v>0</v>
      </c>
      <c r="U298" s="174">
        <v>0</v>
      </c>
    </row>
    <row r="299" spans="1:21" x14ac:dyDescent="0.25">
      <c r="A299" s="165">
        <v>43556</v>
      </c>
      <c r="B299" s="181">
        <v>32</v>
      </c>
      <c r="C299" s="171">
        <v>59</v>
      </c>
      <c r="D299" s="171">
        <v>68</v>
      </c>
      <c r="E299" s="171">
        <v>177</v>
      </c>
      <c r="F299" s="182">
        <v>309</v>
      </c>
      <c r="G299" s="171">
        <v>32</v>
      </c>
      <c r="H299" s="171">
        <v>59</v>
      </c>
      <c r="I299" s="171">
        <v>68</v>
      </c>
      <c r="J299" s="171">
        <v>177</v>
      </c>
      <c r="K299" s="182">
        <v>309</v>
      </c>
      <c r="L299" s="171">
        <v>0</v>
      </c>
      <c r="M299" s="171">
        <v>0</v>
      </c>
      <c r="N299" s="171">
        <v>0</v>
      </c>
      <c r="O299" s="171">
        <v>0</v>
      </c>
      <c r="P299" s="182">
        <v>0</v>
      </c>
      <c r="Q299" s="173">
        <v>0</v>
      </c>
      <c r="R299" s="173">
        <v>0</v>
      </c>
      <c r="S299" s="173">
        <v>0</v>
      </c>
      <c r="T299" s="173">
        <v>0</v>
      </c>
      <c r="U299" s="174">
        <v>0</v>
      </c>
    </row>
    <row r="300" spans="1:21" x14ac:dyDescent="0.25">
      <c r="A300" s="165">
        <v>43586</v>
      </c>
      <c r="B300" s="181">
        <v>37</v>
      </c>
      <c r="C300" s="171">
        <v>57</v>
      </c>
      <c r="D300" s="171">
        <v>80</v>
      </c>
      <c r="E300" s="171">
        <v>218</v>
      </c>
      <c r="F300" s="182">
        <v>310</v>
      </c>
      <c r="G300" s="171">
        <v>37</v>
      </c>
      <c r="H300" s="171">
        <v>57</v>
      </c>
      <c r="I300" s="171">
        <v>80</v>
      </c>
      <c r="J300" s="171">
        <v>218</v>
      </c>
      <c r="K300" s="182">
        <v>310</v>
      </c>
      <c r="L300" s="171">
        <v>0</v>
      </c>
      <c r="M300" s="171">
        <v>0</v>
      </c>
      <c r="N300" s="171">
        <v>0</v>
      </c>
      <c r="O300" s="171">
        <v>0</v>
      </c>
      <c r="P300" s="182">
        <v>0</v>
      </c>
      <c r="Q300" s="173">
        <v>0</v>
      </c>
      <c r="R300" s="173">
        <v>0</v>
      </c>
      <c r="S300" s="173">
        <v>0</v>
      </c>
      <c r="T300" s="173">
        <v>0</v>
      </c>
      <c r="U300" s="174">
        <v>0</v>
      </c>
    </row>
    <row r="301" spans="1:21" x14ac:dyDescent="0.25">
      <c r="A301" s="165">
        <v>43617</v>
      </c>
      <c r="B301" s="181">
        <v>39</v>
      </c>
      <c r="C301" s="171">
        <v>45</v>
      </c>
      <c r="D301" s="171">
        <v>59</v>
      </c>
      <c r="E301" s="171">
        <v>193</v>
      </c>
      <c r="F301" s="182">
        <v>309</v>
      </c>
      <c r="G301" s="171">
        <v>39</v>
      </c>
      <c r="H301" s="171">
        <v>45</v>
      </c>
      <c r="I301" s="171">
        <v>59</v>
      </c>
      <c r="J301" s="171">
        <v>193</v>
      </c>
      <c r="K301" s="182">
        <v>309</v>
      </c>
      <c r="L301" s="171">
        <v>0</v>
      </c>
      <c r="M301" s="171">
        <v>0</v>
      </c>
      <c r="N301" s="171">
        <v>0</v>
      </c>
      <c r="O301" s="171">
        <v>0</v>
      </c>
      <c r="P301" s="182">
        <v>0</v>
      </c>
      <c r="Q301" s="173">
        <v>0</v>
      </c>
      <c r="R301" s="173">
        <v>0</v>
      </c>
      <c r="S301" s="173">
        <v>0</v>
      </c>
      <c r="T301" s="173">
        <v>0</v>
      </c>
      <c r="U301" s="174">
        <v>0</v>
      </c>
    </row>
    <row r="302" spans="1:21" x14ac:dyDescent="0.25">
      <c r="A302" s="165">
        <v>43647</v>
      </c>
      <c r="B302" s="181">
        <v>44</v>
      </c>
      <c r="C302" s="171">
        <v>57</v>
      </c>
      <c r="D302" s="171">
        <v>67</v>
      </c>
      <c r="E302" s="171">
        <v>205</v>
      </c>
      <c r="F302" s="182">
        <v>318</v>
      </c>
      <c r="G302" s="171">
        <v>44</v>
      </c>
      <c r="H302" s="171">
        <v>57</v>
      </c>
      <c r="I302" s="171">
        <v>67</v>
      </c>
      <c r="J302" s="171">
        <v>205</v>
      </c>
      <c r="K302" s="182">
        <v>318</v>
      </c>
      <c r="L302" s="171">
        <v>0</v>
      </c>
      <c r="M302" s="171">
        <v>0</v>
      </c>
      <c r="N302" s="171">
        <v>0</v>
      </c>
      <c r="O302" s="171">
        <v>0</v>
      </c>
      <c r="P302" s="182">
        <v>0</v>
      </c>
      <c r="Q302" s="173">
        <v>0</v>
      </c>
      <c r="R302" s="173">
        <v>0</v>
      </c>
      <c r="S302" s="173">
        <v>0</v>
      </c>
      <c r="T302" s="173">
        <v>0</v>
      </c>
      <c r="U302" s="174">
        <v>0</v>
      </c>
    </row>
    <row r="303" spans="1:21" x14ac:dyDescent="0.25">
      <c r="A303" s="165">
        <v>43678</v>
      </c>
      <c r="B303" s="181">
        <v>27</v>
      </c>
      <c r="C303" s="171">
        <v>57</v>
      </c>
      <c r="D303" s="171">
        <v>79</v>
      </c>
      <c r="E303" s="171">
        <v>209</v>
      </c>
      <c r="F303" s="182">
        <v>317</v>
      </c>
      <c r="G303" s="171">
        <v>27</v>
      </c>
      <c r="H303" s="171">
        <v>57</v>
      </c>
      <c r="I303" s="171">
        <v>79</v>
      </c>
      <c r="J303" s="171">
        <v>209</v>
      </c>
      <c r="K303" s="182">
        <v>317</v>
      </c>
      <c r="L303" s="171">
        <v>0</v>
      </c>
      <c r="M303" s="171">
        <v>0</v>
      </c>
      <c r="N303" s="171">
        <v>0</v>
      </c>
      <c r="O303" s="171">
        <v>0</v>
      </c>
      <c r="P303" s="182">
        <v>0</v>
      </c>
      <c r="Q303" s="173">
        <v>0</v>
      </c>
      <c r="R303" s="173">
        <v>0</v>
      </c>
      <c r="S303" s="173">
        <v>0</v>
      </c>
      <c r="T303" s="173">
        <v>0</v>
      </c>
      <c r="U303" s="174">
        <v>0</v>
      </c>
    </row>
    <row r="304" spans="1:21" x14ac:dyDescent="0.25">
      <c r="A304" s="165">
        <v>43709</v>
      </c>
      <c r="B304" s="181">
        <v>45</v>
      </c>
      <c r="C304" s="171">
        <v>67</v>
      </c>
      <c r="D304" s="171">
        <v>84</v>
      </c>
      <c r="E304" s="171">
        <v>205</v>
      </c>
      <c r="F304" s="182">
        <v>328</v>
      </c>
      <c r="G304" s="171">
        <v>45</v>
      </c>
      <c r="H304" s="171">
        <v>67</v>
      </c>
      <c r="I304" s="171">
        <v>84</v>
      </c>
      <c r="J304" s="171">
        <v>205</v>
      </c>
      <c r="K304" s="182">
        <v>328</v>
      </c>
      <c r="L304" s="171">
        <v>0</v>
      </c>
      <c r="M304" s="171">
        <v>0</v>
      </c>
      <c r="N304" s="171">
        <v>0</v>
      </c>
      <c r="O304" s="171">
        <v>0</v>
      </c>
      <c r="P304" s="182">
        <v>0</v>
      </c>
      <c r="Q304" s="173">
        <v>0</v>
      </c>
      <c r="R304" s="173">
        <v>0</v>
      </c>
      <c r="S304" s="173">
        <v>0</v>
      </c>
      <c r="T304" s="173">
        <v>0</v>
      </c>
      <c r="U304" s="174">
        <v>0</v>
      </c>
    </row>
    <row r="305" spans="1:21" x14ac:dyDescent="0.25">
      <c r="A305" s="165">
        <v>43739</v>
      </c>
      <c r="B305" s="181">
        <v>44</v>
      </c>
      <c r="C305" s="171">
        <v>60</v>
      </c>
      <c r="D305" s="171">
        <v>66</v>
      </c>
      <c r="E305" s="171">
        <v>214</v>
      </c>
      <c r="F305" s="182">
        <v>350</v>
      </c>
      <c r="G305" s="171">
        <v>44</v>
      </c>
      <c r="H305" s="171">
        <v>60</v>
      </c>
      <c r="I305" s="171">
        <v>66</v>
      </c>
      <c r="J305" s="171">
        <v>214</v>
      </c>
      <c r="K305" s="182">
        <v>350</v>
      </c>
      <c r="L305" s="171">
        <v>0</v>
      </c>
      <c r="M305" s="171">
        <v>0</v>
      </c>
      <c r="N305" s="171">
        <v>0</v>
      </c>
      <c r="O305" s="171">
        <v>0</v>
      </c>
      <c r="P305" s="182">
        <v>0</v>
      </c>
      <c r="Q305" s="173">
        <v>0</v>
      </c>
      <c r="R305" s="173">
        <v>0</v>
      </c>
      <c r="S305" s="173">
        <v>0</v>
      </c>
      <c r="T305" s="173">
        <v>0</v>
      </c>
      <c r="U305" s="174">
        <v>0</v>
      </c>
    </row>
    <row r="306" spans="1:21" x14ac:dyDescent="0.25">
      <c r="A306" s="165">
        <v>43770</v>
      </c>
      <c r="B306" s="181">
        <v>35</v>
      </c>
      <c r="C306" s="171">
        <v>57</v>
      </c>
      <c r="D306" s="171">
        <v>63</v>
      </c>
      <c r="E306" s="171">
        <v>206</v>
      </c>
      <c r="F306" s="182">
        <v>339</v>
      </c>
      <c r="G306" s="171">
        <v>35</v>
      </c>
      <c r="H306" s="171">
        <v>57</v>
      </c>
      <c r="I306" s="171">
        <v>63</v>
      </c>
      <c r="J306" s="171">
        <v>206</v>
      </c>
      <c r="K306" s="182">
        <v>339</v>
      </c>
      <c r="L306" s="171">
        <v>0</v>
      </c>
      <c r="M306" s="171">
        <v>0</v>
      </c>
      <c r="N306" s="171">
        <v>0</v>
      </c>
      <c r="O306" s="171">
        <v>0</v>
      </c>
      <c r="P306" s="182">
        <v>0</v>
      </c>
      <c r="Q306" s="173">
        <v>0</v>
      </c>
      <c r="R306" s="173">
        <v>0</v>
      </c>
      <c r="S306" s="173">
        <v>0</v>
      </c>
      <c r="T306" s="173">
        <v>0</v>
      </c>
      <c r="U306" s="174">
        <v>0</v>
      </c>
    </row>
    <row r="307" spans="1:21" x14ac:dyDescent="0.25">
      <c r="A307" s="165">
        <v>43800</v>
      </c>
      <c r="B307" s="181">
        <v>30</v>
      </c>
      <c r="C307" s="171">
        <v>44</v>
      </c>
      <c r="D307" s="171">
        <v>68</v>
      </c>
      <c r="E307" s="171">
        <v>157</v>
      </c>
      <c r="F307" s="182">
        <v>312</v>
      </c>
      <c r="G307" s="171">
        <v>30</v>
      </c>
      <c r="H307" s="171">
        <v>44</v>
      </c>
      <c r="I307" s="171">
        <v>68</v>
      </c>
      <c r="J307" s="171">
        <v>157</v>
      </c>
      <c r="K307" s="182">
        <v>312</v>
      </c>
      <c r="L307" s="171">
        <v>0</v>
      </c>
      <c r="M307" s="171">
        <v>0</v>
      </c>
      <c r="N307" s="171">
        <v>0</v>
      </c>
      <c r="O307" s="171">
        <v>0</v>
      </c>
      <c r="P307" s="182">
        <v>0</v>
      </c>
      <c r="Q307" s="173">
        <v>0</v>
      </c>
      <c r="R307" s="173">
        <v>0</v>
      </c>
      <c r="S307" s="173">
        <v>0</v>
      </c>
      <c r="T307" s="173">
        <v>0</v>
      </c>
      <c r="U307" s="174">
        <v>0</v>
      </c>
    </row>
    <row r="308" spans="1:21" x14ac:dyDescent="0.25">
      <c r="A308" s="165">
        <v>43831</v>
      </c>
      <c r="B308" s="181">
        <v>41</v>
      </c>
      <c r="C308" s="171">
        <v>72</v>
      </c>
      <c r="D308" s="171">
        <v>71</v>
      </c>
      <c r="E308" s="171">
        <v>215</v>
      </c>
      <c r="F308" s="182">
        <v>345</v>
      </c>
      <c r="G308" s="171">
        <v>37</v>
      </c>
      <c r="H308" s="171">
        <v>53</v>
      </c>
      <c r="I308" s="171">
        <v>89</v>
      </c>
      <c r="J308" s="171">
        <v>225</v>
      </c>
      <c r="K308" s="182">
        <v>299</v>
      </c>
      <c r="L308" s="171">
        <v>4</v>
      </c>
      <c r="M308" s="171">
        <v>19</v>
      </c>
      <c r="N308" s="171">
        <v>-18</v>
      </c>
      <c r="O308" s="171">
        <v>-10</v>
      </c>
      <c r="P308" s="182">
        <v>46</v>
      </c>
      <c r="Q308" s="173">
        <v>0.108108108108108</v>
      </c>
      <c r="R308" s="173">
        <v>0.35849056603773599</v>
      </c>
      <c r="S308" s="173">
        <v>-0.202247191011236</v>
      </c>
      <c r="T308" s="173">
        <v>-4.4444444444444398E-2</v>
      </c>
      <c r="U308" s="174">
        <v>0.15384615384615399</v>
      </c>
    </row>
    <row r="309" spans="1:21" x14ac:dyDescent="0.25">
      <c r="A309" s="165">
        <v>43862</v>
      </c>
      <c r="B309" s="181">
        <v>33</v>
      </c>
      <c r="C309" s="171">
        <v>53</v>
      </c>
      <c r="D309" s="171">
        <v>65</v>
      </c>
      <c r="E309" s="171">
        <v>203</v>
      </c>
      <c r="F309" s="182">
        <v>283</v>
      </c>
      <c r="G309" s="171">
        <v>32</v>
      </c>
      <c r="H309" s="171">
        <v>48</v>
      </c>
      <c r="I309" s="171">
        <v>55</v>
      </c>
      <c r="J309" s="171">
        <v>206</v>
      </c>
      <c r="K309" s="182">
        <v>279</v>
      </c>
      <c r="L309" s="171">
        <v>1</v>
      </c>
      <c r="M309" s="171">
        <v>5</v>
      </c>
      <c r="N309" s="171">
        <v>10</v>
      </c>
      <c r="O309" s="171">
        <v>-3</v>
      </c>
      <c r="P309" s="182">
        <v>4</v>
      </c>
      <c r="Q309" s="173">
        <v>3.125E-2</v>
      </c>
      <c r="R309" s="173">
        <v>0.104166666666667</v>
      </c>
      <c r="S309" s="173">
        <v>0.18181818181818199</v>
      </c>
      <c r="T309" s="173">
        <v>-1.45631067961165E-2</v>
      </c>
      <c r="U309" s="174">
        <v>1.4336917562724E-2</v>
      </c>
    </row>
    <row r="310" spans="1:21" x14ac:dyDescent="0.25">
      <c r="A310" s="165">
        <v>43891</v>
      </c>
      <c r="B310" s="181">
        <v>39</v>
      </c>
      <c r="C310" s="171">
        <v>58</v>
      </c>
      <c r="D310" s="171">
        <v>79</v>
      </c>
      <c r="E310" s="171">
        <v>192</v>
      </c>
      <c r="F310" s="182">
        <v>345</v>
      </c>
      <c r="G310" s="171">
        <v>36.6666666666667</v>
      </c>
      <c r="H310" s="171">
        <v>52.380952380952401</v>
      </c>
      <c r="I310" s="171">
        <v>71.238095238095198</v>
      </c>
      <c r="J310" s="171">
        <v>186.47619047619</v>
      </c>
      <c r="K310" s="182">
        <v>324.76190476190499</v>
      </c>
      <c r="L310" s="171">
        <v>2.3333333333333299</v>
      </c>
      <c r="M310" s="171">
        <v>5.6190476190476097</v>
      </c>
      <c r="N310" s="171">
        <v>7.7619047619047601</v>
      </c>
      <c r="O310" s="171">
        <v>5.5238095238095202</v>
      </c>
      <c r="P310" s="182">
        <v>20.238095238095202</v>
      </c>
      <c r="Q310" s="173">
        <v>6.3636363636363505E-2</v>
      </c>
      <c r="R310" s="173">
        <v>0.10727272727272701</v>
      </c>
      <c r="S310" s="173">
        <v>0.108957219251337</v>
      </c>
      <c r="T310" s="173">
        <v>2.9622063329928498E-2</v>
      </c>
      <c r="U310" s="174">
        <v>6.2316715542522001E-2</v>
      </c>
    </row>
    <row r="311" spans="1:21" x14ac:dyDescent="0.25">
      <c r="A311" s="165">
        <v>43922</v>
      </c>
      <c r="B311" s="181">
        <v>40</v>
      </c>
      <c r="C311" s="171">
        <v>53</v>
      </c>
      <c r="D311" s="171">
        <v>74</v>
      </c>
      <c r="E311" s="171">
        <v>179</v>
      </c>
      <c r="F311" s="182">
        <v>261</v>
      </c>
      <c r="G311" s="171">
        <v>32</v>
      </c>
      <c r="H311" s="171">
        <v>59</v>
      </c>
      <c r="I311" s="171">
        <v>68</v>
      </c>
      <c r="J311" s="171">
        <v>177</v>
      </c>
      <c r="K311" s="182">
        <v>309</v>
      </c>
      <c r="L311" s="171">
        <v>8</v>
      </c>
      <c r="M311" s="171">
        <v>-6</v>
      </c>
      <c r="N311" s="171">
        <v>6</v>
      </c>
      <c r="O311" s="171">
        <v>2</v>
      </c>
      <c r="P311" s="182">
        <v>-48</v>
      </c>
      <c r="Q311" s="173">
        <v>0.25</v>
      </c>
      <c r="R311" s="173">
        <v>-0.101694915254237</v>
      </c>
      <c r="S311" s="173">
        <v>8.8235294117647106E-2</v>
      </c>
      <c r="T311" s="173">
        <v>1.12994350282486E-2</v>
      </c>
      <c r="U311" s="174">
        <v>-0.15533980582524301</v>
      </c>
    </row>
    <row r="312" spans="1:21" x14ac:dyDescent="0.25">
      <c r="A312" s="165">
        <v>43952</v>
      </c>
      <c r="B312" s="181">
        <v>34</v>
      </c>
      <c r="C312" s="171">
        <v>56</v>
      </c>
      <c r="D312" s="171">
        <v>67</v>
      </c>
      <c r="E312" s="171">
        <v>209</v>
      </c>
      <c r="F312" s="182">
        <v>281</v>
      </c>
      <c r="G312" s="171">
        <v>33.476190476190503</v>
      </c>
      <c r="H312" s="171">
        <v>51.571428571428598</v>
      </c>
      <c r="I312" s="171">
        <v>72.380952380952394</v>
      </c>
      <c r="J312" s="171">
        <v>197.23809523809501</v>
      </c>
      <c r="K312" s="182">
        <v>280.47619047619003</v>
      </c>
      <c r="L312" s="171">
        <v>0.52380952380952595</v>
      </c>
      <c r="M312" s="171">
        <v>4.4285714285714297</v>
      </c>
      <c r="N312" s="171">
        <v>-5.3809523809523796</v>
      </c>
      <c r="O312" s="171">
        <v>11.7619047619048</v>
      </c>
      <c r="P312" s="182">
        <v>0.52380952380951795</v>
      </c>
      <c r="Q312" s="173">
        <v>1.5647226173542E-2</v>
      </c>
      <c r="R312" s="173">
        <v>8.5872576177285401E-2</v>
      </c>
      <c r="S312" s="173">
        <v>-7.4342105263157904E-2</v>
      </c>
      <c r="T312" s="173">
        <v>5.9633027522935797E-2</v>
      </c>
      <c r="U312" s="174">
        <v>1.8675721561969201E-3</v>
      </c>
    </row>
    <row r="313" spans="1:21" x14ac:dyDescent="0.25">
      <c r="A313" s="165">
        <v>43983</v>
      </c>
      <c r="B313" s="181">
        <v>44</v>
      </c>
      <c r="C313" s="171">
        <v>61</v>
      </c>
      <c r="D313" s="171">
        <v>54</v>
      </c>
      <c r="E313" s="171">
        <v>214</v>
      </c>
      <c r="F313" s="182">
        <v>303</v>
      </c>
      <c r="G313" s="171">
        <v>42.9</v>
      </c>
      <c r="H313" s="171">
        <v>49.5</v>
      </c>
      <c r="I313" s="171">
        <v>64.900000000000006</v>
      </c>
      <c r="J313" s="171">
        <v>212.3</v>
      </c>
      <c r="K313" s="182">
        <v>339.9</v>
      </c>
      <c r="L313" s="171">
        <v>1.0999999999999901</v>
      </c>
      <c r="M313" s="171">
        <v>11.5</v>
      </c>
      <c r="N313" s="171">
        <v>-10.9</v>
      </c>
      <c r="O313" s="171">
        <v>1.69999999999999</v>
      </c>
      <c r="P313" s="182">
        <v>-36.9</v>
      </c>
      <c r="Q313" s="173">
        <v>2.5641025641025501E-2</v>
      </c>
      <c r="R313" s="173">
        <v>0.23232323232323199</v>
      </c>
      <c r="S313" s="173">
        <v>-0.16795069337442201</v>
      </c>
      <c r="T313" s="173">
        <v>8.0075365049457805E-3</v>
      </c>
      <c r="U313" s="174">
        <v>-0.10856134157105</v>
      </c>
    </row>
    <row r="314" spans="1:21" x14ac:dyDescent="0.25">
      <c r="A314" s="165">
        <v>44013</v>
      </c>
      <c r="B314" s="181">
        <v>31</v>
      </c>
      <c r="C314" s="171">
        <v>40</v>
      </c>
      <c r="D314" s="171">
        <v>71</v>
      </c>
      <c r="E314" s="171">
        <v>227</v>
      </c>
      <c r="F314" s="182">
        <v>322</v>
      </c>
      <c r="G314" s="171">
        <v>44</v>
      </c>
      <c r="H314" s="171">
        <v>57</v>
      </c>
      <c r="I314" s="171">
        <v>67</v>
      </c>
      <c r="J314" s="171">
        <v>205</v>
      </c>
      <c r="K314" s="182">
        <v>318</v>
      </c>
      <c r="L314" s="171">
        <v>-13</v>
      </c>
      <c r="M314" s="171">
        <v>-17</v>
      </c>
      <c r="N314" s="171">
        <v>4</v>
      </c>
      <c r="O314" s="171">
        <v>22</v>
      </c>
      <c r="P314" s="182">
        <v>4</v>
      </c>
      <c r="Q314" s="173">
        <v>-0.29545454545454503</v>
      </c>
      <c r="R314" s="173">
        <v>-0.29824561403508798</v>
      </c>
      <c r="S314" s="173">
        <v>5.9701492537313397E-2</v>
      </c>
      <c r="T314" s="173">
        <v>0.107317073170732</v>
      </c>
      <c r="U314" s="174">
        <v>1.25786163522013E-2</v>
      </c>
    </row>
    <row r="315" spans="1:21" x14ac:dyDescent="0.25">
      <c r="A315" s="165">
        <v>44044</v>
      </c>
      <c r="B315" s="181">
        <v>38</v>
      </c>
      <c r="C315" s="171">
        <v>57</v>
      </c>
      <c r="D315" s="171">
        <v>71</v>
      </c>
      <c r="E315" s="171">
        <v>208</v>
      </c>
      <c r="F315" s="182">
        <v>343</v>
      </c>
      <c r="G315" s="171">
        <v>25.714285714285701</v>
      </c>
      <c r="H315" s="171">
        <v>54.285714285714299</v>
      </c>
      <c r="I315" s="171">
        <v>75.238095238095198</v>
      </c>
      <c r="J315" s="171">
        <v>199.04761904761901</v>
      </c>
      <c r="K315" s="182">
        <v>301.90476190476198</v>
      </c>
      <c r="L315" s="171">
        <v>12.285714285714301</v>
      </c>
      <c r="M315" s="171">
        <v>2.7142857142857202</v>
      </c>
      <c r="N315" s="171">
        <v>-4.2380952380952399</v>
      </c>
      <c r="O315" s="171">
        <v>8.9523809523809597</v>
      </c>
      <c r="P315" s="182">
        <v>41.095238095238102</v>
      </c>
      <c r="Q315" s="173">
        <v>0.47777777777777802</v>
      </c>
      <c r="R315" s="173">
        <v>0.05</v>
      </c>
      <c r="S315" s="173">
        <v>-5.6329113924050697E-2</v>
      </c>
      <c r="T315" s="173">
        <v>4.4976076555024003E-2</v>
      </c>
      <c r="U315" s="174">
        <v>0.136119873817035</v>
      </c>
    </row>
    <row r="316" spans="1:21" x14ac:dyDescent="0.25">
      <c r="A316" s="165">
        <v>44075</v>
      </c>
      <c r="B316" s="181">
        <v>42</v>
      </c>
      <c r="C316" s="171">
        <v>72</v>
      </c>
      <c r="D316" s="171">
        <v>67</v>
      </c>
      <c r="E316" s="171">
        <v>193</v>
      </c>
      <c r="F316" s="182">
        <v>371</v>
      </c>
      <c r="G316" s="171">
        <v>47.142857142857103</v>
      </c>
      <c r="H316" s="171">
        <v>70.190476190476204</v>
      </c>
      <c r="I316" s="171">
        <v>88</v>
      </c>
      <c r="J316" s="171">
        <v>214.76190476190499</v>
      </c>
      <c r="K316" s="182">
        <v>343.61904761904799</v>
      </c>
      <c r="L316" s="171">
        <v>-5.1428571428571503</v>
      </c>
      <c r="M316" s="171">
        <v>1.80952380952381</v>
      </c>
      <c r="N316" s="171">
        <v>-21</v>
      </c>
      <c r="O316" s="171">
        <v>-21.761904761904798</v>
      </c>
      <c r="P316" s="182">
        <v>27.380952380952401</v>
      </c>
      <c r="Q316" s="173">
        <v>-0.109090909090909</v>
      </c>
      <c r="R316" s="173">
        <v>2.5780189959294399E-2</v>
      </c>
      <c r="S316" s="173">
        <v>-0.23863636363636401</v>
      </c>
      <c r="T316" s="173">
        <v>-0.101330376940133</v>
      </c>
      <c r="U316" s="174">
        <v>7.9684035476718304E-2</v>
      </c>
    </row>
    <row r="317" spans="1:21" x14ac:dyDescent="0.25">
      <c r="A317" s="165">
        <v>44105</v>
      </c>
      <c r="B317" s="181">
        <v>48</v>
      </c>
      <c r="C317" s="171">
        <v>71</v>
      </c>
      <c r="D317" s="171">
        <v>61</v>
      </c>
      <c r="E317" s="171">
        <v>201</v>
      </c>
      <c r="F317" s="182">
        <v>401</v>
      </c>
      <c r="G317" s="171">
        <v>42.086956521739097</v>
      </c>
      <c r="H317" s="171">
        <v>57.3913043478261</v>
      </c>
      <c r="I317" s="171">
        <v>63.130434782608702</v>
      </c>
      <c r="J317" s="171">
        <v>204.695652173913</v>
      </c>
      <c r="K317" s="182">
        <v>334.78260869565202</v>
      </c>
      <c r="L317" s="171">
        <v>5.9130434782608701</v>
      </c>
      <c r="M317" s="171">
        <v>13.6086956521739</v>
      </c>
      <c r="N317" s="171">
        <v>-2.1304347826086998</v>
      </c>
      <c r="O317" s="171">
        <v>-3.6956521739130599</v>
      </c>
      <c r="P317" s="182">
        <v>66.2173913043478</v>
      </c>
      <c r="Q317" s="173">
        <v>0.14049586776859499</v>
      </c>
      <c r="R317" s="173">
        <v>0.23712121212121201</v>
      </c>
      <c r="S317" s="173">
        <v>-3.3746556473829202E-2</v>
      </c>
      <c r="T317" s="173">
        <v>-1.8054375531011101E-2</v>
      </c>
      <c r="U317" s="174">
        <v>0.19779220779220799</v>
      </c>
    </row>
    <row r="318" spans="1:21" x14ac:dyDescent="0.25">
      <c r="A318" s="165">
        <v>44136</v>
      </c>
      <c r="B318" s="181">
        <v>47</v>
      </c>
      <c r="C318" s="171">
        <v>52</v>
      </c>
      <c r="D318" s="171">
        <v>58</v>
      </c>
      <c r="E318" s="171">
        <v>193</v>
      </c>
      <c r="F318" s="182">
        <v>355</v>
      </c>
      <c r="G318" s="171">
        <v>35</v>
      </c>
      <c r="H318" s="171">
        <v>57</v>
      </c>
      <c r="I318" s="171">
        <v>63</v>
      </c>
      <c r="J318" s="171">
        <v>206</v>
      </c>
      <c r="K318" s="182">
        <v>339</v>
      </c>
      <c r="L318" s="171">
        <v>12</v>
      </c>
      <c r="M318" s="171">
        <v>-5</v>
      </c>
      <c r="N318" s="171">
        <v>-5</v>
      </c>
      <c r="O318" s="171">
        <v>-13</v>
      </c>
      <c r="P318" s="182">
        <v>16</v>
      </c>
      <c r="Q318" s="173">
        <v>0.34285714285714303</v>
      </c>
      <c r="R318" s="173">
        <v>-8.7719298245614002E-2</v>
      </c>
      <c r="S318" s="173">
        <v>-7.9365079365079402E-2</v>
      </c>
      <c r="T318" s="173">
        <v>-6.3106796116504896E-2</v>
      </c>
      <c r="U318" s="174">
        <v>4.71976401179941E-2</v>
      </c>
    </row>
    <row r="319" spans="1:21" x14ac:dyDescent="0.25">
      <c r="A319" s="165">
        <v>44166</v>
      </c>
      <c r="B319" s="181">
        <v>50</v>
      </c>
      <c r="C319" s="171">
        <v>46</v>
      </c>
      <c r="D319" s="171">
        <v>61</v>
      </c>
      <c r="E319" s="171">
        <v>204</v>
      </c>
      <c r="F319" s="182">
        <v>322</v>
      </c>
      <c r="G319" s="171">
        <v>31.5</v>
      </c>
      <c r="H319" s="171">
        <v>46.2</v>
      </c>
      <c r="I319" s="171">
        <v>71.400000000000006</v>
      </c>
      <c r="J319" s="171">
        <v>164.85</v>
      </c>
      <c r="K319" s="182">
        <v>327.60000000000002</v>
      </c>
      <c r="L319" s="171">
        <v>18.5</v>
      </c>
      <c r="M319" s="171">
        <v>-0.20000000000000301</v>
      </c>
      <c r="N319" s="171">
        <v>-10.4</v>
      </c>
      <c r="O319" s="171">
        <v>39.15</v>
      </c>
      <c r="P319" s="182">
        <v>-5.6000000000000201</v>
      </c>
      <c r="Q319" s="173">
        <v>0.58730158730158699</v>
      </c>
      <c r="R319" s="173">
        <v>-4.3290043290043897E-3</v>
      </c>
      <c r="S319" s="173">
        <v>-0.145658263305322</v>
      </c>
      <c r="T319" s="173">
        <v>0.237488626023658</v>
      </c>
      <c r="U319" s="174">
        <v>-1.70940170940172E-2</v>
      </c>
    </row>
    <row r="320" spans="1:21" x14ac:dyDescent="0.25">
      <c r="A320" s="165">
        <v>44197</v>
      </c>
      <c r="B320" s="181">
        <v>40</v>
      </c>
      <c r="C320" s="171">
        <v>49</v>
      </c>
      <c r="D320" s="171">
        <v>54</v>
      </c>
      <c r="E320" s="171">
        <v>206</v>
      </c>
      <c r="F320" s="182">
        <v>336</v>
      </c>
      <c r="G320" s="171">
        <v>33.636363636363598</v>
      </c>
      <c r="H320" s="171">
        <v>48.181818181818201</v>
      </c>
      <c r="I320" s="171">
        <v>80.909090909090907</v>
      </c>
      <c r="J320" s="171">
        <v>204.54545454545499</v>
      </c>
      <c r="K320" s="182">
        <v>271.81818181818198</v>
      </c>
      <c r="L320" s="171">
        <v>6.3636363636363704</v>
      </c>
      <c r="M320" s="171">
        <v>0.81818181818182001</v>
      </c>
      <c r="N320" s="171">
        <v>-26.909090909090899</v>
      </c>
      <c r="O320" s="171">
        <v>1.4545454545454699</v>
      </c>
      <c r="P320" s="182">
        <v>64.181818181818201</v>
      </c>
      <c r="Q320" s="173">
        <v>0.18918918918918901</v>
      </c>
      <c r="R320" s="173">
        <v>1.6981132075471701E-2</v>
      </c>
      <c r="S320" s="173">
        <v>-0.33258426966292098</v>
      </c>
      <c r="T320" s="173">
        <v>7.1111111111111704E-3</v>
      </c>
      <c r="U320" s="174">
        <v>0.236120401337793</v>
      </c>
    </row>
    <row r="321" spans="1:21" x14ac:dyDescent="0.25">
      <c r="A321" s="165">
        <v>44228</v>
      </c>
      <c r="B321" s="181">
        <v>42</v>
      </c>
      <c r="C321" s="171">
        <v>38</v>
      </c>
      <c r="D321" s="171">
        <v>66</v>
      </c>
      <c r="E321" s="171">
        <v>177</v>
      </c>
      <c r="F321" s="182">
        <v>332</v>
      </c>
      <c r="G321" s="171">
        <v>32</v>
      </c>
      <c r="H321" s="171">
        <v>48</v>
      </c>
      <c r="I321" s="171">
        <v>55</v>
      </c>
      <c r="J321" s="171">
        <v>206</v>
      </c>
      <c r="K321" s="182">
        <v>279</v>
      </c>
      <c r="L321" s="171">
        <v>10</v>
      </c>
      <c r="M321" s="171">
        <v>-10</v>
      </c>
      <c r="N321" s="171">
        <v>11</v>
      </c>
      <c r="O321" s="171">
        <v>-29</v>
      </c>
      <c r="P321" s="182">
        <v>53</v>
      </c>
      <c r="Q321" s="173">
        <v>0.3125</v>
      </c>
      <c r="R321" s="173">
        <v>-0.20833333333333301</v>
      </c>
      <c r="S321" s="173">
        <v>0.2</v>
      </c>
      <c r="T321" s="173">
        <v>-0.14077669902912601</v>
      </c>
      <c r="U321" s="174">
        <v>0.18996415770609301</v>
      </c>
    </row>
    <row r="322" spans="1:21" x14ac:dyDescent="0.25">
      <c r="A322" s="165">
        <v>44256</v>
      </c>
      <c r="B322" s="181">
        <v>39</v>
      </c>
      <c r="C322" s="171">
        <v>73</v>
      </c>
      <c r="D322" s="171">
        <v>75</v>
      </c>
      <c r="E322" s="171">
        <v>239</v>
      </c>
      <c r="F322" s="182">
        <v>350</v>
      </c>
      <c r="G322" s="171">
        <v>38.3333333333333</v>
      </c>
      <c r="H322" s="171">
        <v>54.761904761904802</v>
      </c>
      <c r="I322" s="171">
        <v>74.476190476190496</v>
      </c>
      <c r="J322" s="171">
        <v>194.95238095238099</v>
      </c>
      <c r="K322" s="182">
        <v>339.52380952380997</v>
      </c>
      <c r="L322" s="171">
        <v>0.66666666666666397</v>
      </c>
      <c r="M322" s="171">
        <v>18.238095238095202</v>
      </c>
      <c r="N322" s="171">
        <v>0.52380952380951795</v>
      </c>
      <c r="O322" s="171">
        <v>44.047619047619001</v>
      </c>
      <c r="P322" s="182">
        <v>10.4761904761904</v>
      </c>
      <c r="Q322" s="173">
        <v>1.7391304347826E-2</v>
      </c>
      <c r="R322" s="173">
        <v>0.333043478260869</v>
      </c>
      <c r="S322" s="173">
        <v>7.0332480818413598E-3</v>
      </c>
      <c r="T322" s="173">
        <v>0.225940400586224</v>
      </c>
      <c r="U322" s="174">
        <v>3.0855539971949401E-2</v>
      </c>
    </row>
    <row r="323" spans="1:21" x14ac:dyDescent="0.25">
      <c r="A323" s="165">
        <v>44287</v>
      </c>
      <c r="B323" s="181">
        <v>40</v>
      </c>
      <c r="C323" s="171">
        <v>58</v>
      </c>
      <c r="D323" s="171">
        <v>64</v>
      </c>
      <c r="E323" s="171">
        <v>201</v>
      </c>
      <c r="F323" s="182">
        <v>276</v>
      </c>
      <c r="G323" s="171">
        <v>32</v>
      </c>
      <c r="H323" s="171">
        <v>59</v>
      </c>
      <c r="I323" s="171">
        <v>68</v>
      </c>
      <c r="J323" s="171">
        <v>177</v>
      </c>
      <c r="K323" s="182">
        <v>309</v>
      </c>
      <c r="L323" s="171">
        <v>8</v>
      </c>
      <c r="M323" s="171">
        <v>-1</v>
      </c>
      <c r="N323" s="171">
        <v>-4</v>
      </c>
      <c r="O323" s="171">
        <v>24</v>
      </c>
      <c r="P323" s="182">
        <v>-33</v>
      </c>
      <c r="Q323" s="173">
        <v>0.25</v>
      </c>
      <c r="R323" s="173">
        <v>-1.6949152542372899E-2</v>
      </c>
      <c r="S323" s="173">
        <v>-5.8823529411764698E-2</v>
      </c>
      <c r="T323" s="173">
        <v>0.13559322033898299</v>
      </c>
      <c r="U323" s="174">
        <v>-0.106796116504854</v>
      </c>
    </row>
    <row r="324" spans="1:21" x14ac:dyDescent="0.25">
      <c r="A324" s="165">
        <v>44317</v>
      </c>
      <c r="B324" s="181">
        <v>43</v>
      </c>
      <c r="C324" s="171">
        <v>46</v>
      </c>
      <c r="D324" s="171">
        <v>47</v>
      </c>
      <c r="E324" s="171">
        <v>201</v>
      </c>
      <c r="F324" s="182">
        <v>266</v>
      </c>
      <c r="G324" s="171">
        <v>33.476190476190503</v>
      </c>
      <c r="H324" s="171">
        <v>51.571428571428598</v>
      </c>
      <c r="I324" s="171">
        <v>72.380952380952394</v>
      </c>
      <c r="J324" s="171">
        <v>197.23809523809501</v>
      </c>
      <c r="K324" s="182">
        <v>280.47619047619003</v>
      </c>
      <c r="L324" s="171">
        <v>9.5238095238095308</v>
      </c>
      <c r="M324" s="171">
        <v>-5.5714285714285703</v>
      </c>
      <c r="N324" s="171">
        <v>-25.380952380952401</v>
      </c>
      <c r="O324" s="171">
        <v>3.7619047619047601</v>
      </c>
      <c r="P324" s="182">
        <v>-14.476190476190499</v>
      </c>
      <c r="Q324" s="173">
        <v>0.28449502133712701</v>
      </c>
      <c r="R324" s="173">
        <v>-0.10803324099723</v>
      </c>
      <c r="S324" s="173">
        <v>-0.350657894736842</v>
      </c>
      <c r="T324" s="173">
        <v>1.9072911636890399E-2</v>
      </c>
      <c r="U324" s="174">
        <v>-5.16129032258065E-2</v>
      </c>
    </row>
    <row r="325" spans="1:21" x14ac:dyDescent="0.25">
      <c r="A325" s="165">
        <v>44348</v>
      </c>
      <c r="B325" s="181">
        <v>57</v>
      </c>
      <c r="C325" s="171">
        <v>53</v>
      </c>
      <c r="D325" s="171">
        <v>63</v>
      </c>
      <c r="E325" s="171">
        <v>218</v>
      </c>
      <c r="F325" s="182">
        <v>287</v>
      </c>
      <c r="G325" s="171">
        <v>42.9</v>
      </c>
      <c r="H325" s="171">
        <v>49.5</v>
      </c>
      <c r="I325" s="171">
        <v>64.900000000000006</v>
      </c>
      <c r="J325" s="171">
        <v>212.3</v>
      </c>
      <c r="K325" s="182">
        <v>339.9</v>
      </c>
      <c r="L325" s="171">
        <v>14.1</v>
      </c>
      <c r="M325" s="171">
        <v>3.4999999999999898</v>
      </c>
      <c r="N325" s="171">
        <v>-1.9000000000000099</v>
      </c>
      <c r="O325" s="171">
        <v>5.6999999999999904</v>
      </c>
      <c r="P325" s="182">
        <v>-52.9</v>
      </c>
      <c r="Q325" s="173">
        <v>0.32867132867132798</v>
      </c>
      <c r="R325" s="173">
        <v>7.0707070707070593E-2</v>
      </c>
      <c r="S325" s="173">
        <v>-2.9275808936825999E-2</v>
      </c>
      <c r="T325" s="173">
        <v>2.6848798869524199E-2</v>
      </c>
      <c r="U325" s="174">
        <v>-0.155634010002942</v>
      </c>
    </row>
    <row r="326" spans="1:21" x14ac:dyDescent="0.25">
      <c r="A326" s="165">
        <v>44378</v>
      </c>
      <c r="B326" s="181">
        <v>34</v>
      </c>
      <c r="C326" s="171">
        <v>48</v>
      </c>
      <c r="D326" s="171">
        <v>36</v>
      </c>
      <c r="E326" s="171">
        <v>164</v>
      </c>
      <c r="F326" s="182">
        <v>299</v>
      </c>
      <c r="G326" s="171">
        <v>42.086956521739097</v>
      </c>
      <c r="H326" s="171">
        <v>54.521739130434803</v>
      </c>
      <c r="I326" s="171">
        <v>64.086956521739097</v>
      </c>
      <c r="J326" s="171">
        <v>196.08695652173901</v>
      </c>
      <c r="K326" s="182">
        <v>304.17391304347802</v>
      </c>
      <c r="L326" s="171">
        <v>-8.0869565217391308</v>
      </c>
      <c r="M326" s="171">
        <v>-6.5217391304347796</v>
      </c>
      <c r="N326" s="171">
        <v>-28.086956521739101</v>
      </c>
      <c r="O326" s="171">
        <v>-32.086956521739097</v>
      </c>
      <c r="P326" s="182">
        <v>-5.1739130434782501</v>
      </c>
      <c r="Q326" s="173">
        <v>-0.19214876033057901</v>
      </c>
      <c r="R326" s="173">
        <v>-0.119617224880383</v>
      </c>
      <c r="S326" s="173">
        <v>-0.43826322930800499</v>
      </c>
      <c r="T326" s="173">
        <v>-0.163636363636364</v>
      </c>
      <c r="U326" s="174">
        <v>-1.70097198399085E-2</v>
      </c>
    </row>
    <row r="327" spans="1:21" x14ac:dyDescent="0.25">
      <c r="A327" s="3" t="s">
        <v>96</v>
      </c>
      <c r="B327" s="181"/>
      <c r="C327" s="171"/>
      <c r="D327" s="171"/>
      <c r="E327" s="171"/>
      <c r="F327" s="182"/>
      <c r="G327" s="171"/>
      <c r="H327" s="171"/>
      <c r="I327" s="171"/>
      <c r="J327" s="171"/>
      <c r="K327" s="182"/>
      <c r="L327" s="171"/>
      <c r="M327" s="171"/>
      <c r="N327" s="171"/>
      <c r="O327" s="171"/>
      <c r="P327" s="182"/>
      <c r="Q327" s="173"/>
      <c r="R327" s="173"/>
      <c r="S327" s="173"/>
      <c r="T327" s="173"/>
      <c r="U327" s="174"/>
    </row>
    <row r="328" spans="1:21" x14ac:dyDescent="0.25">
      <c r="A328" s="165">
        <v>43466</v>
      </c>
      <c r="B328" s="181">
        <v>458</v>
      </c>
      <c r="C328" s="171">
        <v>195</v>
      </c>
      <c r="D328" s="171">
        <v>188</v>
      </c>
      <c r="E328" s="171">
        <v>118</v>
      </c>
      <c r="F328" s="182">
        <v>705</v>
      </c>
      <c r="G328" s="171">
        <v>458</v>
      </c>
      <c r="H328" s="171">
        <v>195</v>
      </c>
      <c r="I328" s="171">
        <v>188</v>
      </c>
      <c r="J328" s="171">
        <v>118</v>
      </c>
      <c r="K328" s="182">
        <v>705</v>
      </c>
      <c r="L328" s="171">
        <v>0</v>
      </c>
      <c r="M328" s="171">
        <v>0</v>
      </c>
      <c r="N328" s="171">
        <v>0</v>
      </c>
      <c r="O328" s="171">
        <v>0</v>
      </c>
      <c r="P328" s="182">
        <v>0</v>
      </c>
      <c r="Q328" s="173">
        <v>0</v>
      </c>
      <c r="R328" s="173">
        <v>0</v>
      </c>
      <c r="S328" s="173">
        <v>0</v>
      </c>
      <c r="T328" s="173">
        <v>0</v>
      </c>
      <c r="U328" s="174">
        <v>0</v>
      </c>
    </row>
    <row r="329" spans="1:21" x14ac:dyDescent="0.25">
      <c r="A329" s="165">
        <v>43497</v>
      </c>
      <c r="B329" s="181">
        <v>399</v>
      </c>
      <c r="C329" s="171">
        <v>172</v>
      </c>
      <c r="D329" s="171">
        <v>173</v>
      </c>
      <c r="E329" s="171">
        <v>99</v>
      </c>
      <c r="F329" s="182">
        <v>615</v>
      </c>
      <c r="G329" s="171">
        <v>399</v>
      </c>
      <c r="H329" s="171">
        <v>172</v>
      </c>
      <c r="I329" s="171">
        <v>173</v>
      </c>
      <c r="J329" s="171">
        <v>99</v>
      </c>
      <c r="K329" s="182">
        <v>615</v>
      </c>
      <c r="L329" s="171">
        <v>0</v>
      </c>
      <c r="M329" s="171">
        <v>0</v>
      </c>
      <c r="N329" s="171">
        <v>0</v>
      </c>
      <c r="O329" s="171">
        <v>0</v>
      </c>
      <c r="P329" s="182">
        <v>0</v>
      </c>
      <c r="Q329" s="173">
        <v>0</v>
      </c>
      <c r="R329" s="173">
        <v>0</v>
      </c>
      <c r="S329" s="173">
        <v>0</v>
      </c>
      <c r="T329" s="173">
        <v>0</v>
      </c>
      <c r="U329" s="174">
        <v>0</v>
      </c>
    </row>
    <row r="330" spans="1:21" x14ac:dyDescent="0.25">
      <c r="A330" s="165">
        <v>43525</v>
      </c>
      <c r="B330" s="181">
        <v>402</v>
      </c>
      <c r="C330" s="171">
        <v>205</v>
      </c>
      <c r="D330" s="171">
        <v>158</v>
      </c>
      <c r="E330" s="171">
        <v>91</v>
      </c>
      <c r="F330" s="182">
        <v>667</v>
      </c>
      <c r="G330" s="171">
        <v>402</v>
      </c>
      <c r="H330" s="171">
        <v>205</v>
      </c>
      <c r="I330" s="171">
        <v>158</v>
      </c>
      <c r="J330" s="171">
        <v>91</v>
      </c>
      <c r="K330" s="182">
        <v>667</v>
      </c>
      <c r="L330" s="171">
        <v>0</v>
      </c>
      <c r="M330" s="171">
        <v>0</v>
      </c>
      <c r="N330" s="171">
        <v>0</v>
      </c>
      <c r="O330" s="171">
        <v>0</v>
      </c>
      <c r="P330" s="182">
        <v>0</v>
      </c>
      <c r="Q330" s="173">
        <v>0</v>
      </c>
      <c r="R330" s="173">
        <v>0</v>
      </c>
      <c r="S330" s="173">
        <v>0</v>
      </c>
      <c r="T330" s="173">
        <v>0</v>
      </c>
      <c r="U330" s="174">
        <v>0</v>
      </c>
    </row>
    <row r="331" spans="1:21" x14ac:dyDescent="0.25">
      <c r="A331" s="165">
        <v>43556</v>
      </c>
      <c r="B331" s="181">
        <v>412</v>
      </c>
      <c r="C331" s="171">
        <v>201</v>
      </c>
      <c r="D331" s="171">
        <v>152</v>
      </c>
      <c r="E331" s="171">
        <v>116</v>
      </c>
      <c r="F331" s="182">
        <v>642</v>
      </c>
      <c r="G331" s="171">
        <v>412</v>
      </c>
      <c r="H331" s="171">
        <v>201</v>
      </c>
      <c r="I331" s="171">
        <v>152</v>
      </c>
      <c r="J331" s="171">
        <v>116</v>
      </c>
      <c r="K331" s="182">
        <v>642</v>
      </c>
      <c r="L331" s="171">
        <v>0</v>
      </c>
      <c r="M331" s="171">
        <v>0</v>
      </c>
      <c r="N331" s="171">
        <v>0</v>
      </c>
      <c r="O331" s="171">
        <v>0</v>
      </c>
      <c r="P331" s="182">
        <v>0</v>
      </c>
      <c r="Q331" s="173">
        <v>0</v>
      </c>
      <c r="R331" s="173">
        <v>0</v>
      </c>
      <c r="S331" s="173">
        <v>0</v>
      </c>
      <c r="T331" s="173">
        <v>0</v>
      </c>
      <c r="U331" s="174">
        <v>0</v>
      </c>
    </row>
    <row r="332" spans="1:21" x14ac:dyDescent="0.25">
      <c r="A332" s="165">
        <v>43586</v>
      </c>
      <c r="B332" s="181">
        <v>413</v>
      </c>
      <c r="C332" s="171">
        <v>191</v>
      </c>
      <c r="D332" s="171">
        <v>160</v>
      </c>
      <c r="E332" s="171">
        <v>103</v>
      </c>
      <c r="F332" s="182">
        <v>697</v>
      </c>
      <c r="G332" s="171">
        <v>413</v>
      </c>
      <c r="H332" s="171">
        <v>191</v>
      </c>
      <c r="I332" s="171">
        <v>160</v>
      </c>
      <c r="J332" s="171">
        <v>103</v>
      </c>
      <c r="K332" s="182">
        <v>697</v>
      </c>
      <c r="L332" s="171">
        <v>0</v>
      </c>
      <c r="M332" s="171">
        <v>0</v>
      </c>
      <c r="N332" s="171">
        <v>0</v>
      </c>
      <c r="O332" s="171">
        <v>0</v>
      </c>
      <c r="P332" s="182">
        <v>0</v>
      </c>
      <c r="Q332" s="173">
        <v>0</v>
      </c>
      <c r="R332" s="173">
        <v>0</v>
      </c>
      <c r="S332" s="173">
        <v>0</v>
      </c>
      <c r="T332" s="173">
        <v>0</v>
      </c>
      <c r="U332" s="174">
        <v>0</v>
      </c>
    </row>
    <row r="333" spans="1:21" x14ac:dyDescent="0.25">
      <c r="A333" s="165">
        <v>43617</v>
      </c>
      <c r="B333" s="181">
        <v>408</v>
      </c>
      <c r="C333" s="171">
        <v>189</v>
      </c>
      <c r="D333" s="171">
        <v>167</v>
      </c>
      <c r="E333" s="171">
        <v>88</v>
      </c>
      <c r="F333" s="182">
        <v>660</v>
      </c>
      <c r="G333" s="171">
        <v>408</v>
      </c>
      <c r="H333" s="171">
        <v>189</v>
      </c>
      <c r="I333" s="171">
        <v>167</v>
      </c>
      <c r="J333" s="171">
        <v>88</v>
      </c>
      <c r="K333" s="182">
        <v>660</v>
      </c>
      <c r="L333" s="171">
        <v>0</v>
      </c>
      <c r="M333" s="171">
        <v>0</v>
      </c>
      <c r="N333" s="171">
        <v>0</v>
      </c>
      <c r="O333" s="171">
        <v>0</v>
      </c>
      <c r="P333" s="182">
        <v>0</v>
      </c>
      <c r="Q333" s="173">
        <v>0</v>
      </c>
      <c r="R333" s="173">
        <v>0</v>
      </c>
      <c r="S333" s="173">
        <v>0</v>
      </c>
      <c r="T333" s="173">
        <v>0</v>
      </c>
      <c r="U333" s="174">
        <v>0</v>
      </c>
    </row>
    <row r="334" spans="1:21" x14ac:dyDescent="0.25">
      <c r="A334" s="165">
        <v>43647</v>
      </c>
      <c r="B334" s="181">
        <v>430</v>
      </c>
      <c r="C334" s="171">
        <v>192</v>
      </c>
      <c r="D334" s="171">
        <v>164</v>
      </c>
      <c r="E334" s="171">
        <v>109</v>
      </c>
      <c r="F334" s="182">
        <v>813</v>
      </c>
      <c r="G334" s="171">
        <v>430</v>
      </c>
      <c r="H334" s="171">
        <v>192</v>
      </c>
      <c r="I334" s="171">
        <v>164</v>
      </c>
      <c r="J334" s="171">
        <v>109</v>
      </c>
      <c r="K334" s="182">
        <v>813</v>
      </c>
      <c r="L334" s="171">
        <v>0</v>
      </c>
      <c r="M334" s="171">
        <v>0</v>
      </c>
      <c r="N334" s="171">
        <v>0</v>
      </c>
      <c r="O334" s="171">
        <v>0</v>
      </c>
      <c r="P334" s="182">
        <v>0</v>
      </c>
      <c r="Q334" s="173">
        <v>0</v>
      </c>
      <c r="R334" s="173">
        <v>0</v>
      </c>
      <c r="S334" s="173">
        <v>0</v>
      </c>
      <c r="T334" s="173">
        <v>0</v>
      </c>
      <c r="U334" s="174">
        <v>0</v>
      </c>
    </row>
    <row r="335" spans="1:21" x14ac:dyDescent="0.25">
      <c r="A335" s="165">
        <v>43678</v>
      </c>
      <c r="B335" s="181">
        <v>373</v>
      </c>
      <c r="C335" s="171">
        <v>175</v>
      </c>
      <c r="D335" s="171">
        <v>146</v>
      </c>
      <c r="E335" s="171">
        <v>104</v>
      </c>
      <c r="F335" s="182">
        <v>699</v>
      </c>
      <c r="G335" s="171">
        <v>373</v>
      </c>
      <c r="H335" s="171">
        <v>175</v>
      </c>
      <c r="I335" s="171">
        <v>146</v>
      </c>
      <c r="J335" s="171">
        <v>104</v>
      </c>
      <c r="K335" s="182">
        <v>699</v>
      </c>
      <c r="L335" s="171">
        <v>0</v>
      </c>
      <c r="M335" s="171">
        <v>0</v>
      </c>
      <c r="N335" s="171">
        <v>0</v>
      </c>
      <c r="O335" s="171">
        <v>0</v>
      </c>
      <c r="P335" s="182">
        <v>0</v>
      </c>
      <c r="Q335" s="173">
        <v>0</v>
      </c>
      <c r="R335" s="173">
        <v>0</v>
      </c>
      <c r="S335" s="173">
        <v>0</v>
      </c>
      <c r="T335" s="173">
        <v>0</v>
      </c>
      <c r="U335" s="174">
        <v>0</v>
      </c>
    </row>
    <row r="336" spans="1:21" x14ac:dyDescent="0.25">
      <c r="A336" s="165">
        <v>43709</v>
      </c>
      <c r="B336" s="181">
        <v>393</v>
      </c>
      <c r="C336" s="171">
        <v>185</v>
      </c>
      <c r="D336" s="171">
        <v>154</v>
      </c>
      <c r="E336" s="171">
        <v>87</v>
      </c>
      <c r="F336" s="182">
        <v>650</v>
      </c>
      <c r="G336" s="171">
        <v>393</v>
      </c>
      <c r="H336" s="171">
        <v>185</v>
      </c>
      <c r="I336" s="171">
        <v>154</v>
      </c>
      <c r="J336" s="171">
        <v>87</v>
      </c>
      <c r="K336" s="182">
        <v>650</v>
      </c>
      <c r="L336" s="171">
        <v>0</v>
      </c>
      <c r="M336" s="171">
        <v>0</v>
      </c>
      <c r="N336" s="171">
        <v>0</v>
      </c>
      <c r="O336" s="171">
        <v>0</v>
      </c>
      <c r="P336" s="182">
        <v>0</v>
      </c>
      <c r="Q336" s="173">
        <v>0</v>
      </c>
      <c r="R336" s="173">
        <v>0</v>
      </c>
      <c r="S336" s="173">
        <v>0</v>
      </c>
      <c r="T336" s="173">
        <v>0</v>
      </c>
      <c r="U336" s="174">
        <v>0</v>
      </c>
    </row>
    <row r="337" spans="1:21" x14ac:dyDescent="0.25">
      <c r="A337" s="165">
        <v>43739</v>
      </c>
      <c r="B337" s="181">
        <v>453</v>
      </c>
      <c r="C337" s="171">
        <v>223</v>
      </c>
      <c r="D337" s="171">
        <v>167</v>
      </c>
      <c r="E337" s="171">
        <v>95</v>
      </c>
      <c r="F337" s="182">
        <v>739</v>
      </c>
      <c r="G337" s="171">
        <v>453</v>
      </c>
      <c r="H337" s="171">
        <v>223</v>
      </c>
      <c r="I337" s="171">
        <v>167</v>
      </c>
      <c r="J337" s="171">
        <v>95</v>
      </c>
      <c r="K337" s="182">
        <v>739</v>
      </c>
      <c r="L337" s="171">
        <v>0</v>
      </c>
      <c r="M337" s="171">
        <v>0</v>
      </c>
      <c r="N337" s="171">
        <v>0</v>
      </c>
      <c r="O337" s="171">
        <v>0</v>
      </c>
      <c r="P337" s="182">
        <v>0</v>
      </c>
      <c r="Q337" s="173">
        <v>0</v>
      </c>
      <c r="R337" s="173">
        <v>0</v>
      </c>
      <c r="S337" s="173">
        <v>0</v>
      </c>
      <c r="T337" s="173">
        <v>0</v>
      </c>
      <c r="U337" s="174">
        <v>0</v>
      </c>
    </row>
    <row r="338" spans="1:21" x14ac:dyDescent="0.25">
      <c r="A338" s="165">
        <v>43770</v>
      </c>
      <c r="B338" s="181">
        <v>379</v>
      </c>
      <c r="C338" s="171">
        <v>156</v>
      </c>
      <c r="D338" s="171">
        <v>143</v>
      </c>
      <c r="E338" s="171">
        <v>87</v>
      </c>
      <c r="F338" s="182">
        <v>658</v>
      </c>
      <c r="G338" s="171">
        <v>379</v>
      </c>
      <c r="H338" s="171">
        <v>156</v>
      </c>
      <c r="I338" s="171">
        <v>143</v>
      </c>
      <c r="J338" s="171">
        <v>87</v>
      </c>
      <c r="K338" s="182">
        <v>658</v>
      </c>
      <c r="L338" s="171">
        <v>0</v>
      </c>
      <c r="M338" s="171">
        <v>0</v>
      </c>
      <c r="N338" s="171">
        <v>0</v>
      </c>
      <c r="O338" s="171">
        <v>0</v>
      </c>
      <c r="P338" s="182">
        <v>0</v>
      </c>
      <c r="Q338" s="173">
        <v>0</v>
      </c>
      <c r="R338" s="173">
        <v>0</v>
      </c>
      <c r="S338" s="173">
        <v>0</v>
      </c>
      <c r="T338" s="173">
        <v>0</v>
      </c>
      <c r="U338" s="174">
        <v>0</v>
      </c>
    </row>
    <row r="339" spans="1:21" x14ac:dyDescent="0.25">
      <c r="A339" s="165">
        <v>43800</v>
      </c>
      <c r="B339" s="181">
        <v>387</v>
      </c>
      <c r="C339" s="171">
        <v>184</v>
      </c>
      <c r="D339" s="171">
        <v>177</v>
      </c>
      <c r="E339" s="171">
        <v>84</v>
      </c>
      <c r="F339" s="182">
        <v>658</v>
      </c>
      <c r="G339" s="171">
        <v>387</v>
      </c>
      <c r="H339" s="171">
        <v>184</v>
      </c>
      <c r="I339" s="171">
        <v>177</v>
      </c>
      <c r="J339" s="171">
        <v>84</v>
      </c>
      <c r="K339" s="182">
        <v>658</v>
      </c>
      <c r="L339" s="171">
        <v>0</v>
      </c>
      <c r="M339" s="171">
        <v>0</v>
      </c>
      <c r="N339" s="171">
        <v>0</v>
      </c>
      <c r="O339" s="171">
        <v>0</v>
      </c>
      <c r="P339" s="182">
        <v>0</v>
      </c>
      <c r="Q339" s="173">
        <v>0</v>
      </c>
      <c r="R339" s="173">
        <v>0</v>
      </c>
      <c r="S339" s="173">
        <v>0</v>
      </c>
      <c r="T339" s="173">
        <v>0</v>
      </c>
      <c r="U339" s="174">
        <v>0</v>
      </c>
    </row>
    <row r="340" spans="1:21" x14ac:dyDescent="0.25">
      <c r="A340" s="165">
        <v>43831</v>
      </c>
      <c r="B340" s="181">
        <v>436</v>
      </c>
      <c r="C340" s="171">
        <v>200</v>
      </c>
      <c r="D340" s="171">
        <v>176</v>
      </c>
      <c r="E340" s="171">
        <v>114</v>
      </c>
      <c r="F340" s="182">
        <v>674</v>
      </c>
      <c r="G340" s="171">
        <v>458</v>
      </c>
      <c r="H340" s="171">
        <v>195</v>
      </c>
      <c r="I340" s="171">
        <v>188</v>
      </c>
      <c r="J340" s="171">
        <v>118</v>
      </c>
      <c r="K340" s="182">
        <v>705</v>
      </c>
      <c r="L340" s="171">
        <v>-22</v>
      </c>
      <c r="M340" s="171">
        <v>5</v>
      </c>
      <c r="N340" s="171">
        <v>-12</v>
      </c>
      <c r="O340" s="171">
        <v>-4</v>
      </c>
      <c r="P340" s="182">
        <v>-31</v>
      </c>
      <c r="Q340" s="173">
        <v>-4.8034934497816602E-2</v>
      </c>
      <c r="R340" s="173">
        <v>2.5641025641025599E-2</v>
      </c>
      <c r="S340" s="173">
        <v>-6.3829787234042507E-2</v>
      </c>
      <c r="T340" s="173">
        <v>-3.3898305084745797E-2</v>
      </c>
      <c r="U340" s="174">
        <v>-4.3971631205673802E-2</v>
      </c>
    </row>
    <row r="341" spans="1:21" x14ac:dyDescent="0.25">
      <c r="A341" s="165">
        <v>43862</v>
      </c>
      <c r="B341" s="181">
        <v>370</v>
      </c>
      <c r="C341" s="171">
        <v>200</v>
      </c>
      <c r="D341" s="171">
        <v>168</v>
      </c>
      <c r="E341" s="171">
        <v>86</v>
      </c>
      <c r="F341" s="182">
        <v>630</v>
      </c>
      <c r="G341" s="171">
        <v>399</v>
      </c>
      <c r="H341" s="171">
        <v>172</v>
      </c>
      <c r="I341" s="171">
        <v>173</v>
      </c>
      <c r="J341" s="171">
        <v>99</v>
      </c>
      <c r="K341" s="182">
        <v>615</v>
      </c>
      <c r="L341" s="171">
        <v>-29</v>
      </c>
      <c r="M341" s="171">
        <v>28</v>
      </c>
      <c r="N341" s="171">
        <v>-5</v>
      </c>
      <c r="O341" s="171">
        <v>-13</v>
      </c>
      <c r="P341" s="182">
        <v>15</v>
      </c>
      <c r="Q341" s="173">
        <v>-7.2681704260651597E-2</v>
      </c>
      <c r="R341" s="173">
        <v>0.162790697674419</v>
      </c>
      <c r="S341" s="173">
        <v>-2.8901734104046201E-2</v>
      </c>
      <c r="T341" s="173">
        <v>-0.13131313131313099</v>
      </c>
      <c r="U341" s="174">
        <v>2.4390243902439001E-2</v>
      </c>
    </row>
    <row r="342" spans="1:21" x14ac:dyDescent="0.25">
      <c r="A342" s="165">
        <v>43891</v>
      </c>
      <c r="B342" s="181">
        <v>480</v>
      </c>
      <c r="C342" s="171">
        <v>193</v>
      </c>
      <c r="D342" s="171">
        <v>179</v>
      </c>
      <c r="E342" s="171">
        <v>103</v>
      </c>
      <c r="F342" s="182">
        <v>675</v>
      </c>
      <c r="G342" s="171">
        <v>421.142857142857</v>
      </c>
      <c r="H342" s="171">
        <v>214.76190476190499</v>
      </c>
      <c r="I342" s="171">
        <v>165.52380952381</v>
      </c>
      <c r="J342" s="171">
        <v>95.3333333333333</v>
      </c>
      <c r="K342" s="182">
        <v>698.76190476190504</v>
      </c>
      <c r="L342" s="171">
        <v>58.857142857142797</v>
      </c>
      <c r="M342" s="171">
        <v>-21.761904761904798</v>
      </c>
      <c r="N342" s="171">
        <v>13.476190476190499</v>
      </c>
      <c r="O342" s="171">
        <v>7.6666666666666599</v>
      </c>
      <c r="P342" s="182">
        <v>-23.761904761904798</v>
      </c>
      <c r="Q342" s="173">
        <v>0.13975576662143799</v>
      </c>
      <c r="R342" s="173">
        <v>-0.101330376940133</v>
      </c>
      <c r="S342" s="173">
        <v>8.1415420023014995E-2</v>
      </c>
      <c r="T342" s="173">
        <v>8.0419580419580305E-2</v>
      </c>
      <c r="U342" s="174">
        <v>-3.4005724410522097E-2</v>
      </c>
    </row>
    <row r="343" spans="1:21" x14ac:dyDescent="0.25">
      <c r="A343" s="165">
        <v>43922</v>
      </c>
      <c r="B343" s="181">
        <v>305</v>
      </c>
      <c r="C343" s="171">
        <v>140</v>
      </c>
      <c r="D343" s="171">
        <v>151</v>
      </c>
      <c r="E343" s="171">
        <v>75</v>
      </c>
      <c r="F343" s="182">
        <v>434</v>
      </c>
      <c r="G343" s="171">
        <v>412</v>
      </c>
      <c r="H343" s="171">
        <v>201</v>
      </c>
      <c r="I343" s="171">
        <v>152</v>
      </c>
      <c r="J343" s="171">
        <v>116</v>
      </c>
      <c r="K343" s="182">
        <v>642</v>
      </c>
      <c r="L343" s="171">
        <v>-107</v>
      </c>
      <c r="M343" s="171">
        <v>-61</v>
      </c>
      <c r="N343" s="171">
        <v>-1</v>
      </c>
      <c r="O343" s="171">
        <v>-41</v>
      </c>
      <c r="P343" s="182">
        <v>-208</v>
      </c>
      <c r="Q343" s="173">
        <v>-0.259708737864078</v>
      </c>
      <c r="R343" s="173">
        <v>-0.30348258706467701</v>
      </c>
      <c r="S343" s="173">
        <v>-6.5789473684210497E-3</v>
      </c>
      <c r="T343" s="173">
        <v>-0.35344827586206901</v>
      </c>
      <c r="U343" s="174">
        <v>-0.32398753894081</v>
      </c>
    </row>
    <row r="344" spans="1:21" x14ac:dyDescent="0.25">
      <c r="A344" s="165">
        <v>43952</v>
      </c>
      <c r="B344" s="181">
        <v>249</v>
      </c>
      <c r="C344" s="171">
        <v>116</v>
      </c>
      <c r="D344" s="171">
        <v>122</v>
      </c>
      <c r="E344" s="171">
        <v>79</v>
      </c>
      <c r="F344" s="182">
        <v>420</v>
      </c>
      <c r="G344" s="171">
        <v>373.66666666666703</v>
      </c>
      <c r="H344" s="171">
        <v>172.80952380952399</v>
      </c>
      <c r="I344" s="171">
        <v>144.76190476190499</v>
      </c>
      <c r="J344" s="171">
        <v>93.190476190476204</v>
      </c>
      <c r="K344" s="182">
        <v>630.61904761904805</v>
      </c>
      <c r="L344" s="171">
        <v>-124.666666666667</v>
      </c>
      <c r="M344" s="171">
        <v>-56.809523809523803</v>
      </c>
      <c r="N344" s="171">
        <v>-22.761904761904798</v>
      </c>
      <c r="O344" s="171">
        <v>-14.1904761904762</v>
      </c>
      <c r="P344" s="182">
        <v>-210.61904761904799</v>
      </c>
      <c r="Q344" s="173">
        <v>-0.33363068688670799</v>
      </c>
      <c r="R344" s="173">
        <v>-0.32874069991733301</v>
      </c>
      <c r="S344" s="173">
        <v>-0.15723684210526301</v>
      </c>
      <c r="T344" s="173">
        <v>-0.15227388860500801</v>
      </c>
      <c r="U344" s="174">
        <v>-0.33398776712225298</v>
      </c>
    </row>
    <row r="345" spans="1:21" x14ac:dyDescent="0.25">
      <c r="A345" s="165">
        <v>43983</v>
      </c>
      <c r="B345" s="181">
        <v>282</v>
      </c>
      <c r="C345" s="171">
        <v>153</v>
      </c>
      <c r="D345" s="171">
        <v>132</v>
      </c>
      <c r="E345" s="171">
        <v>80</v>
      </c>
      <c r="F345" s="182">
        <v>491</v>
      </c>
      <c r="G345" s="171">
        <v>448.8</v>
      </c>
      <c r="H345" s="171">
        <v>207.9</v>
      </c>
      <c r="I345" s="171">
        <v>183.7</v>
      </c>
      <c r="J345" s="171">
        <v>96.8</v>
      </c>
      <c r="K345" s="182">
        <v>726</v>
      </c>
      <c r="L345" s="171">
        <v>-166.8</v>
      </c>
      <c r="M345" s="171">
        <v>-54.9</v>
      </c>
      <c r="N345" s="171">
        <v>-51.7</v>
      </c>
      <c r="O345" s="171">
        <v>-16.8</v>
      </c>
      <c r="P345" s="182">
        <v>-235</v>
      </c>
      <c r="Q345" s="173">
        <v>-0.37165775401069501</v>
      </c>
      <c r="R345" s="173">
        <v>-0.26406926406926401</v>
      </c>
      <c r="S345" s="173">
        <v>-0.28143712574850299</v>
      </c>
      <c r="T345" s="173">
        <v>-0.17355371900826499</v>
      </c>
      <c r="U345" s="174">
        <v>-0.32369146005509702</v>
      </c>
    </row>
    <row r="346" spans="1:21" x14ac:dyDescent="0.25">
      <c r="A346" s="165">
        <v>44013</v>
      </c>
      <c r="B346" s="181">
        <v>368</v>
      </c>
      <c r="C346" s="171">
        <v>176</v>
      </c>
      <c r="D346" s="171">
        <v>137</v>
      </c>
      <c r="E346" s="171">
        <v>115</v>
      </c>
      <c r="F346" s="182">
        <v>585</v>
      </c>
      <c r="G346" s="171">
        <v>430</v>
      </c>
      <c r="H346" s="171">
        <v>192</v>
      </c>
      <c r="I346" s="171">
        <v>164</v>
      </c>
      <c r="J346" s="171">
        <v>109</v>
      </c>
      <c r="K346" s="182">
        <v>813</v>
      </c>
      <c r="L346" s="171">
        <v>-62</v>
      </c>
      <c r="M346" s="171">
        <v>-16</v>
      </c>
      <c r="N346" s="171">
        <v>-27</v>
      </c>
      <c r="O346" s="171">
        <v>6</v>
      </c>
      <c r="P346" s="182">
        <v>-228</v>
      </c>
      <c r="Q346" s="173">
        <v>-0.144186046511628</v>
      </c>
      <c r="R346" s="173">
        <v>-8.3333333333333301E-2</v>
      </c>
      <c r="S346" s="173">
        <v>-0.16463414634146301</v>
      </c>
      <c r="T346" s="173">
        <v>5.5045871559633003E-2</v>
      </c>
      <c r="U346" s="174">
        <v>-0.28044280442804398</v>
      </c>
    </row>
    <row r="347" spans="1:21" x14ac:dyDescent="0.25">
      <c r="A347" s="165">
        <v>44044</v>
      </c>
      <c r="B347" s="181">
        <v>319</v>
      </c>
      <c r="C347" s="171">
        <v>168</v>
      </c>
      <c r="D347" s="171">
        <v>140</v>
      </c>
      <c r="E347" s="171">
        <v>94</v>
      </c>
      <c r="F347" s="182">
        <v>576</v>
      </c>
      <c r="G347" s="171">
        <v>355.23809523809501</v>
      </c>
      <c r="H347" s="171">
        <v>166.666666666667</v>
      </c>
      <c r="I347" s="171">
        <v>139.04761904761901</v>
      </c>
      <c r="J347" s="171">
        <v>99.047619047618994</v>
      </c>
      <c r="K347" s="182">
        <v>665.71428571428601</v>
      </c>
      <c r="L347" s="171">
        <v>-36.238095238095198</v>
      </c>
      <c r="M347" s="171">
        <v>1.3333333333333399</v>
      </c>
      <c r="N347" s="171">
        <v>0.95238095238096299</v>
      </c>
      <c r="O347" s="171">
        <v>-5.0476190476190403</v>
      </c>
      <c r="P347" s="182">
        <v>-89.714285714285694</v>
      </c>
      <c r="Q347" s="173">
        <v>-0.10201072386059</v>
      </c>
      <c r="R347" s="173">
        <v>8.0000000000000591E-3</v>
      </c>
      <c r="S347" s="173">
        <v>6.8493150684932301E-3</v>
      </c>
      <c r="T347" s="173">
        <v>-5.0961538461538398E-2</v>
      </c>
      <c r="U347" s="174">
        <v>-0.134763948497854</v>
      </c>
    </row>
    <row r="348" spans="1:21" x14ac:dyDescent="0.25">
      <c r="A348" s="165">
        <v>44075</v>
      </c>
      <c r="B348" s="181">
        <v>393</v>
      </c>
      <c r="C348" s="171">
        <v>188</v>
      </c>
      <c r="D348" s="171">
        <v>182</v>
      </c>
      <c r="E348" s="171">
        <v>97</v>
      </c>
      <c r="F348" s="182">
        <v>691</v>
      </c>
      <c r="G348" s="171">
        <v>411.71428571428601</v>
      </c>
      <c r="H348" s="171">
        <v>193.80952380952399</v>
      </c>
      <c r="I348" s="171">
        <v>161.333333333333</v>
      </c>
      <c r="J348" s="171">
        <v>91.142857142857196</v>
      </c>
      <c r="K348" s="182">
        <v>680.95238095238096</v>
      </c>
      <c r="L348" s="171">
        <v>-18.714285714285701</v>
      </c>
      <c r="M348" s="171">
        <v>-5.80952380952382</v>
      </c>
      <c r="N348" s="171">
        <v>20.6666666666667</v>
      </c>
      <c r="O348" s="171">
        <v>5.8571428571428497</v>
      </c>
      <c r="P348" s="182">
        <v>10.047619047618999</v>
      </c>
      <c r="Q348" s="173">
        <v>-4.5454545454545497E-2</v>
      </c>
      <c r="R348" s="173">
        <v>-2.9975429975430099E-2</v>
      </c>
      <c r="S348" s="173">
        <v>0.128099173553719</v>
      </c>
      <c r="T348" s="173">
        <v>6.4263322884012403E-2</v>
      </c>
      <c r="U348" s="174">
        <v>1.4755244755244701E-2</v>
      </c>
    </row>
    <row r="349" spans="1:21" x14ac:dyDescent="0.25">
      <c r="A349" s="165">
        <v>44105</v>
      </c>
      <c r="B349" s="181">
        <v>429</v>
      </c>
      <c r="C349" s="171">
        <v>189</v>
      </c>
      <c r="D349" s="171">
        <v>144</v>
      </c>
      <c r="E349" s="171">
        <v>97</v>
      </c>
      <c r="F349" s="182">
        <v>683</v>
      </c>
      <c r="G349" s="171">
        <v>433.304347826087</v>
      </c>
      <c r="H349" s="171">
        <v>213.304347826087</v>
      </c>
      <c r="I349" s="171">
        <v>159.73913043478299</v>
      </c>
      <c r="J349" s="171">
        <v>90.869565217391298</v>
      </c>
      <c r="K349" s="182">
        <v>706.86956521739103</v>
      </c>
      <c r="L349" s="171">
        <v>-4.3043478260869996</v>
      </c>
      <c r="M349" s="171">
        <v>-24.304347826087</v>
      </c>
      <c r="N349" s="171">
        <v>-15.7391304347826</v>
      </c>
      <c r="O349" s="171">
        <v>6.13043478260869</v>
      </c>
      <c r="P349" s="182">
        <v>-23.869565217391401</v>
      </c>
      <c r="Q349" s="173">
        <v>-9.9337748344371802E-3</v>
      </c>
      <c r="R349" s="173">
        <v>-0.11394211169995901</v>
      </c>
      <c r="S349" s="173">
        <v>-9.8530212302667494E-2</v>
      </c>
      <c r="T349" s="173">
        <v>6.7464114832535796E-2</v>
      </c>
      <c r="U349" s="174">
        <v>-3.3767991142822099E-2</v>
      </c>
    </row>
    <row r="350" spans="1:21" x14ac:dyDescent="0.25">
      <c r="A350" s="165">
        <v>44136</v>
      </c>
      <c r="B350" s="181">
        <v>397</v>
      </c>
      <c r="C350" s="171">
        <v>166</v>
      </c>
      <c r="D350" s="171">
        <v>134</v>
      </c>
      <c r="E350" s="171">
        <v>80</v>
      </c>
      <c r="F350" s="182">
        <v>725</v>
      </c>
      <c r="G350" s="171">
        <v>379</v>
      </c>
      <c r="H350" s="171">
        <v>156</v>
      </c>
      <c r="I350" s="171">
        <v>143</v>
      </c>
      <c r="J350" s="171">
        <v>87</v>
      </c>
      <c r="K350" s="182">
        <v>658</v>
      </c>
      <c r="L350" s="171">
        <v>18</v>
      </c>
      <c r="M350" s="171">
        <v>10</v>
      </c>
      <c r="N350" s="171">
        <v>-9</v>
      </c>
      <c r="O350" s="171">
        <v>-7</v>
      </c>
      <c r="P350" s="182">
        <v>67</v>
      </c>
      <c r="Q350" s="173">
        <v>4.7493403693931402E-2</v>
      </c>
      <c r="R350" s="173">
        <v>6.4102564102564097E-2</v>
      </c>
      <c r="S350" s="173">
        <v>-6.2937062937062901E-2</v>
      </c>
      <c r="T350" s="173">
        <v>-8.04597701149425E-2</v>
      </c>
      <c r="U350" s="174">
        <v>0.101823708206687</v>
      </c>
    </row>
    <row r="351" spans="1:21" x14ac:dyDescent="0.25">
      <c r="A351" s="165">
        <v>44166</v>
      </c>
      <c r="B351" s="181">
        <v>393</v>
      </c>
      <c r="C351" s="171">
        <v>189</v>
      </c>
      <c r="D351" s="171">
        <v>171</v>
      </c>
      <c r="E351" s="171">
        <v>96</v>
      </c>
      <c r="F351" s="182">
        <v>698</v>
      </c>
      <c r="G351" s="171">
        <v>406.35</v>
      </c>
      <c r="H351" s="171">
        <v>193.2</v>
      </c>
      <c r="I351" s="171">
        <v>185.85</v>
      </c>
      <c r="J351" s="171">
        <v>88.2</v>
      </c>
      <c r="K351" s="182">
        <v>690.9</v>
      </c>
      <c r="L351" s="171">
        <v>-13.35</v>
      </c>
      <c r="M351" s="171">
        <v>-4.2000000000000197</v>
      </c>
      <c r="N351" s="171">
        <v>-14.85</v>
      </c>
      <c r="O351" s="171">
        <v>7.8</v>
      </c>
      <c r="P351" s="182">
        <v>7.1000000000000201</v>
      </c>
      <c r="Q351" s="173">
        <v>-3.28534514581027E-2</v>
      </c>
      <c r="R351" s="173">
        <v>-2.1739130434782698E-2</v>
      </c>
      <c r="S351" s="173">
        <v>-7.9903147699757801E-2</v>
      </c>
      <c r="T351" s="173">
        <v>8.8435374149659796E-2</v>
      </c>
      <c r="U351" s="174">
        <v>1.0276451005934301E-2</v>
      </c>
    </row>
    <row r="352" spans="1:21" x14ac:dyDescent="0.25">
      <c r="A352" s="165">
        <v>44197</v>
      </c>
      <c r="B352" s="181">
        <v>358</v>
      </c>
      <c r="C352" s="171">
        <v>161</v>
      </c>
      <c r="D352" s="171">
        <v>152</v>
      </c>
      <c r="E352" s="171">
        <v>80</v>
      </c>
      <c r="F352" s="182">
        <v>613</v>
      </c>
      <c r="G352" s="171">
        <v>416.36363636363598</v>
      </c>
      <c r="H352" s="171">
        <v>177.272727272727</v>
      </c>
      <c r="I352" s="171">
        <v>170.90909090909099</v>
      </c>
      <c r="J352" s="171">
        <v>107.272727272727</v>
      </c>
      <c r="K352" s="182">
        <v>640.90909090909099</v>
      </c>
      <c r="L352" s="171">
        <v>-58.363636363636402</v>
      </c>
      <c r="M352" s="171">
        <v>-16.272727272727298</v>
      </c>
      <c r="N352" s="171">
        <v>-18.909090909090899</v>
      </c>
      <c r="O352" s="171">
        <v>-27.272727272727298</v>
      </c>
      <c r="P352" s="182">
        <v>-27.909090909090899</v>
      </c>
      <c r="Q352" s="173">
        <v>-0.140174672489083</v>
      </c>
      <c r="R352" s="173">
        <v>-9.1794871794871793E-2</v>
      </c>
      <c r="S352" s="173">
        <v>-0.11063829787234</v>
      </c>
      <c r="T352" s="173">
        <v>-0.25423728813559299</v>
      </c>
      <c r="U352" s="174">
        <v>-4.3546099290780099E-2</v>
      </c>
    </row>
    <row r="353" spans="1:21" x14ac:dyDescent="0.25">
      <c r="A353" s="165">
        <v>44228</v>
      </c>
      <c r="B353" s="181">
        <v>343</v>
      </c>
      <c r="C353" s="171">
        <v>157</v>
      </c>
      <c r="D353" s="171">
        <v>144</v>
      </c>
      <c r="E353" s="171">
        <v>86</v>
      </c>
      <c r="F353" s="182">
        <v>616</v>
      </c>
      <c r="G353" s="171">
        <v>399</v>
      </c>
      <c r="H353" s="171">
        <v>172</v>
      </c>
      <c r="I353" s="171">
        <v>173</v>
      </c>
      <c r="J353" s="171">
        <v>99</v>
      </c>
      <c r="K353" s="182">
        <v>615</v>
      </c>
      <c r="L353" s="171">
        <v>-56</v>
      </c>
      <c r="M353" s="171">
        <v>-15</v>
      </c>
      <c r="N353" s="171">
        <v>-29</v>
      </c>
      <c r="O353" s="171">
        <v>-13</v>
      </c>
      <c r="P353" s="182">
        <v>1</v>
      </c>
      <c r="Q353" s="173">
        <v>-0.140350877192982</v>
      </c>
      <c r="R353" s="173">
        <v>-8.7209302325581398E-2</v>
      </c>
      <c r="S353" s="173">
        <v>-0.16763005780346801</v>
      </c>
      <c r="T353" s="173">
        <v>-0.13131313131313099</v>
      </c>
      <c r="U353" s="174">
        <v>1.6260162601626001E-3</v>
      </c>
    </row>
    <row r="354" spans="1:21" x14ac:dyDescent="0.25">
      <c r="A354" s="165">
        <v>44256</v>
      </c>
      <c r="B354" s="181">
        <v>434</v>
      </c>
      <c r="C354" s="171">
        <v>186</v>
      </c>
      <c r="D354" s="171">
        <v>164</v>
      </c>
      <c r="E354" s="171">
        <v>88</v>
      </c>
      <c r="F354" s="182">
        <v>730</v>
      </c>
      <c r="G354" s="171">
        <v>440.28571428571399</v>
      </c>
      <c r="H354" s="171">
        <v>224.52380952381</v>
      </c>
      <c r="I354" s="171">
        <v>173.04761904761901</v>
      </c>
      <c r="J354" s="171">
        <v>99.6666666666667</v>
      </c>
      <c r="K354" s="182">
        <v>730.52380952380997</v>
      </c>
      <c r="L354" s="171">
        <v>-6.28571428571433</v>
      </c>
      <c r="M354" s="171">
        <v>-38.523809523809497</v>
      </c>
      <c r="N354" s="171">
        <v>-9.0476190476190705</v>
      </c>
      <c r="O354" s="171">
        <v>-11.6666666666667</v>
      </c>
      <c r="P354" s="182">
        <v>-0.52380952380963197</v>
      </c>
      <c r="Q354" s="173">
        <v>-1.4276443867618499E-2</v>
      </c>
      <c r="R354" s="173">
        <v>-0.17158006362672301</v>
      </c>
      <c r="S354" s="173">
        <v>-5.2283984589983602E-2</v>
      </c>
      <c r="T354" s="173">
        <v>-0.117056856187291</v>
      </c>
      <c r="U354" s="174">
        <v>-7.1703278795399701E-4</v>
      </c>
    </row>
    <row r="355" spans="1:21" x14ac:dyDescent="0.25">
      <c r="A355" s="165">
        <v>44287</v>
      </c>
      <c r="B355" s="181">
        <v>406</v>
      </c>
      <c r="C355" s="171">
        <v>203</v>
      </c>
      <c r="D355" s="171">
        <v>147</v>
      </c>
      <c r="E355" s="171">
        <v>88</v>
      </c>
      <c r="F355" s="182">
        <v>617</v>
      </c>
      <c r="G355" s="171">
        <v>412</v>
      </c>
      <c r="H355" s="171">
        <v>201</v>
      </c>
      <c r="I355" s="171">
        <v>152</v>
      </c>
      <c r="J355" s="171">
        <v>116</v>
      </c>
      <c r="K355" s="182">
        <v>642</v>
      </c>
      <c r="L355" s="171">
        <v>-6</v>
      </c>
      <c r="M355" s="171">
        <v>2</v>
      </c>
      <c r="N355" s="171">
        <v>-5</v>
      </c>
      <c r="O355" s="171">
        <v>-28</v>
      </c>
      <c r="P355" s="182">
        <v>-25</v>
      </c>
      <c r="Q355" s="173">
        <v>-1.45631067961165E-2</v>
      </c>
      <c r="R355" s="173">
        <v>9.9502487562189105E-3</v>
      </c>
      <c r="S355" s="173">
        <v>-3.2894736842105303E-2</v>
      </c>
      <c r="T355" s="173">
        <v>-0.24137931034482801</v>
      </c>
      <c r="U355" s="174">
        <v>-3.8940809968847301E-2</v>
      </c>
    </row>
    <row r="356" spans="1:21" x14ac:dyDescent="0.25">
      <c r="A356" s="165">
        <v>44317</v>
      </c>
      <c r="B356" s="181">
        <v>379</v>
      </c>
      <c r="C356" s="171">
        <v>174</v>
      </c>
      <c r="D356" s="171">
        <v>152</v>
      </c>
      <c r="E356" s="171">
        <v>83</v>
      </c>
      <c r="F356" s="182">
        <v>723</v>
      </c>
      <c r="G356" s="171">
        <v>373.66666666666703</v>
      </c>
      <c r="H356" s="171">
        <v>172.80952380952399</v>
      </c>
      <c r="I356" s="171">
        <v>144.76190476190499</v>
      </c>
      <c r="J356" s="171">
        <v>93.190476190476204</v>
      </c>
      <c r="K356" s="182">
        <v>630.61904761904805</v>
      </c>
      <c r="L356" s="171">
        <v>5.3333333333333099</v>
      </c>
      <c r="M356" s="171">
        <v>1.19047619047618</v>
      </c>
      <c r="N356" s="171">
        <v>7.2380952380952399</v>
      </c>
      <c r="O356" s="171">
        <v>-10.1904761904762</v>
      </c>
      <c r="P356" s="182">
        <v>92.380952380952394</v>
      </c>
      <c r="Q356" s="173">
        <v>1.4272970561998201E-2</v>
      </c>
      <c r="R356" s="173">
        <v>6.88895012400102E-3</v>
      </c>
      <c r="S356" s="173">
        <v>0.05</v>
      </c>
      <c r="T356" s="173">
        <v>-0.109351047521717</v>
      </c>
      <c r="U356" s="174">
        <v>0.14649248659669301</v>
      </c>
    </row>
    <row r="357" spans="1:21" x14ac:dyDescent="0.25">
      <c r="A357" s="165">
        <v>44348</v>
      </c>
      <c r="B357" s="181">
        <v>396</v>
      </c>
      <c r="C357" s="171">
        <v>227</v>
      </c>
      <c r="D357" s="171">
        <v>136</v>
      </c>
      <c r="E357" s="171">
        <v>82</v>
      </c>
      <c r="F357" s="182">
        <v>726</v>
      </c>
      <c r="G357" s="171">
        <v>448.8</v>
      </c>
      <c r="H357" s="171">
        <v>207.9</v>
      </c>
      <c r="I357" s="171">
        <v>183.7</v>
      </c>
      <c r="J357" s="171">
        <v>96.8</v>
      </c>
      <c r="K357" s="182">
        <v>726</v>
      </c>
      <c r="L357" s="171">
        <v>-52.8</v>
      </c>
      <c r="M357" s="171">
        <v>19.100000000000001</v>
      </c>
      <c r="N357" s="171">
        <v>-47.7</v>
      </c>
      <c r="O357" s="171">
        <v>-14.8</v>
      </c>
      <c r="P357" s="182">
        <v>-1.13686837721616E-13</v>
      </c>
      <c r="Q357" s="173">
        <v>-0.11764705882352899</v>
      </c>
      <c r="R357" s="173">
        <v>9.1871091871091798E-2</v>
      </c>
      <c r="S357" s="173">
        <v>-0.259662493195427</v>
      </c>
      <c r="T357" s="173">
        <v>-0.15289256198347101</v>
      </c>
      <c r="U357" s="174">
        <v>-1.56593440387901E-16</v>
      </c>
    </row>
    <row r="358" spans="1:21" x14ac:dyDescent="0.25">
      <c r="A358" s="165">
        <v>44378</v>
      </c>
      <c r="B358" s="181">
        <v>280</v>
      </c>
      <c r="C358" s="171">
        <v>182</v>
      </c>
      <c r="D358" s="171">
        <v>105</v>
      </c>
      <c r="E358" s="171">
        <v>62</v>
      </c>
      <c r="F358" s="182">
        <v>630</v>
      </c>
      <c r="G358" s="171">
        <v>411.304347826087</v>
      </c>
      <c r="H358" s="171">
        <v>183.65217391304299</v>
      </c>
      <c r="I358" s="171">
        <v>156.869565217391</v>
      </c>
      <c r="J358" s="171">
        <v>104.26086956521701</v>
      </c>
      <c r="K358" s="182">
        <v>777.65217391304304</v>
      </c>
      <c r="L358" s="171">
        <v>-131.304347826087</v>
      </c>
      <c r="M358" s="171">
        <v>-1.6521739130435</v>
      </c>
      <c r="N358" s="171">
        <v>-51.869565217391298</v>
      </c>
      <c r="O358" s="171">
        <v>-42.260869565217398</v>
      </c>
      <c r="P358" s="182">
        <v>-147.65217391304299</v>
      </c>
      <c r="Q358" s="173">
        <v>-0.31923890063424998</v>
      </c>
      <c r="R358" s="173">
        <v>-8.9962121212122294E-3</v>
      </c>
      <c r="S358" s="173">
        <v>-0.330654101995565</v>
      </c>
      <c r="T358" s="173">
        <v>-0.40533778148457</v>
      </c>
      <c r="U358" s="174">
        <v>-0.18986917141898699</v>
      </c>
    </row>
    <row r="359" spans="1:21" x14ac:dyDescent="0.25">
      <c r="A359" s="3" t="s">
        <v>145</v>
      </c>
      <c r="B359" s="181"/>
      <c r="C359" s="171"/>
      <c r="D359" s="171"/>
      <c r="E359" s="171"/>
      <c r="F359" s="182"/>
      <c r="G359" s="171"/>
      <c r="H359" s="171"/>
      <c r="I359" s="171"/>
      <c r="J359" s="171"/>
      <c r="K359" s="182"/>
      <c r="L359" s="171"/>
      <c r="M359" s="171"/>
      <c r="N359" s="171"/>
      <c r="O359" s="171"/>
      <c r="P359" s="182"/>
      <c r="Q359" s="173"/>
      <c r="R359" s="173"/>
      <c r="S359" s="173"/>
      <c r="T359" s="173"/>
      <c r="U359" s="174"/>
    </row>
    <row r="360" spans="1:21" x14ac:dyDescent="0.25">
      <c r="A360" s="165">
        <v>43466</v>
      </c>
      <c r="B360" s="181">
        <v>210</v>
      </c>
      <c r="C360" s="171">
        <v>142</v>
      </c>
      <c r="D360" s="171">
        <v>58</v>
      </c>
      <c r="E360" s="171">
        <v>26</v>
      </c>
      <c r="F360" s="182">
        <v>402</v>
      </c>
      <c r="G360" s="171">
        <v>210</v>
      </c>
      <c r="H360" s="171">
        <v>142</v>
      </c>
      <c r="I360" s="171">
        <v>58</v>
      </c>
      <c r="J360" s="171">
        <v>26</v>
      </c>
      <c r="K360" s="182">
        <v>402</v>
      </c>
      <c r="L360" s="171">
        <v>0</v>
      </c>
      <c r="M360" s="171">
        <v>0</v>
      </c>
      <c r="N360" s="171">
        <v>0</v>
      </c>
      <c r="O360" s="171">
        <v>0</v>
      </c>
      <c r="P360" s="182">
        <v>0</v>
      </c>
      <c r="Q360" s="173">
        <v>0</v>
      </c>
      <c r="R360" s="173">
        <v>0</v>
      </c>
      <c r="S360" s="173">
        <v>0</v>
      </c>
      <c r="T360" s="173">
        <v>0</v>
      </c>
      <c r="U360" s="174">
        <v>0</v>
      </c>
    </row>
    <row r="361" spans="1:21" x14ac:dyDescent="0.25">
      <c r="A361" s="165">
        <v>43497</v>
      </c>
      <c r="B361" s="181">
        <v>178</v>
      </c>
      <c r="C361" s="171">
        <v>136</v>
      </c>
      <c r="D361" s="171">
        <v>48</v>
      </c>
      <c r="E361" s="171">
        <v>31</v>
      </c>
      <c r="F361" s="182">
        <v>334</v>
      </c>
      <c r="G361" s="171">
        <v>178</v>
      </c>
      <c r="H361" s="171">
        <v>136</v>
      </c>
      <c r="I361" s="171">
        <v>48</v>
      </c>
      <c r="J361" s="171">
        <v>31</v>
      </c>
      <c r="K361" s="182">
        <v>334</v>
      </c>
      <c r="L361" s="171">
        <v>0</v>
      </c>
      <c r="M361" s="171">
        <v>0</v>
      </c>
      <c r="N361" s="171">
        <v>0</v>
      </c>
      <c r="O361" s="171">
        <v>0</v>
      </c>
      <c r="P361" s="182">
        <v>0</v>
      </c>
      <c r="Q361" s="173">
        <v>0</v>
      </c>
      <c r="R361" s="173">
        <v>0</v>
      </c>
      <c r="S361" s="173">
        <v>0</v>
      </c>
      <c r="T361" s="173">
        <v>0</v>
      </c>
      <c r="U361" s="174">
        <v>0</v>
      </c>
    </row>
    <row r="362" spans="1:21" x14ac:dyDescent="0.25">
      <c r="A362" s="165">
        <v>43525</v>
      </c>
      <c r="B362" s="181">
        <v>199</v>
      </c>
      <c r="C362" s="171">
        <v>166</v>
      </c>
      <c r="D362" s="171">
        <v>56</v>
      </c>
      <c r="E362" s="171">
        <v>20</v>
      </c>
      <c r="F362" s="182">
        <v>386</v>
      </c>
      <c r="G362" s="171">
        <v>199</v>
      </c>
      <c r="H362" s="171">
        <v>166</v>
      </c>
      <c r="I362" s="171">
        <v>56</v>
      </c>
      <c r="J362" s="171">
        <v>20</v>
      </c>
      <c r="K362" s="182">
        <v>386</v>
      </c>
      <c r="L362" s="171">
        <v>0</v>
      </c>
      <c r="M362" s="171">
        <v>0</v>
      </c>
      <c r="N362" s="171">
        <v>0</v>
      </c>
      <c r="O362" s="171">
        <v>0</v>
      </c>
      <c r="P362" s="182">
        <v>0</v>
      </c>
      <c r="Q362" s="173">
        <v>0</v>
      </c>
      <c r="R362" s="173">
        <v>0</v>
      </c>
      <c r="S362" s="173">
        <v>0</v>
      </c>
      <c r="T362" s="173">
        <v>0</v>
      </c>
      <c r="U362" s="174">
        <v>0</v>
      </c>
    </row>
    <row r="363" spans="1:21" x14ac:dyDescent="0.25">
      <c r="A363" s="165">
        <v>43556</v>
      </c>
      <c r="B363" s="181">
        <v>209</v>
      </c>
      <c r="C363" s="171">
        <v>157</v>
      </c>
      <c r="D363" s="171">
        <v>46</v>
      </c>
      <c r="E363" s="171">
        <v>33</v>
      </c>
      <c r="F363" s="182">
        <v>367</v>
      </c>
      <c r="G363" s="171">
        <v>209</v>
      </c>
      <c r="H363" s="171">
        <v>157</v>
      </c>
      <c r="I363" s="171">
        <v>46</v>
      </c>
      <c r="J363" s="171">
        <v>33</v>
      </c>
      <c r="K363" s="182">
        <v>367</v>
      </c>
      <c r="L363" s="171">
        <v>0</v>
      </c>
      <c r="M363" s="171">
        <v>0</v>
      </c>
      <c r="N363" s="171">
        <v>0</v>
      </c>
      <c r="O363" s="171">
        <v>0</v>
      </c>
      <c r="P363" s="182">
        <v>0</v>
      </c>
      <c r="Q363" s="173">
        <v>0</v>
      </c>
      <c r="R363" s="173">
        <v>0</v>
      </c>
      <c r="S363" s="173">
        <v>0</v>
      </c>
      <c r="T363" s="173">
        <v>0</v>
      </c>
      <c r="U363" s="174">
        <v>0</v>
      </c>
    </row>
    <row r="364" spans="1:21" x14ac:dyDescent="0.25">
      <c r="A364" s="165">
        <v>43586</v>
      </c>
      <c r="B364" s="181">
        <v>208</v>
      </c>
      <c r="C364" s="171">
        <v>148</v>
      </c>
      <c r="D364" s="171">
        <v>52</v>
      </c>
      <c r="E364" s="171">
        <v>34</v>
      </c>
      <c r="F364" s="182">
        <v>403</v>
      </c>
      <c r="G364" s="171">
        <v>208</v>
      </c>
      <c r="H364" s="171">
        <v>148</v>
      </c>
      <c r="I364" s="171">
        <v>52</v>
      </c>
      <c r="J364" s="171">
        <v>34</v>
      </c>
      <c r="K364" s="182">
        <v>403</v>
      </c>
      <c r="L364" s="171">
        <v>0</v>
      </c>
      <c r="M364" s="171">
        <v>0</v>
      </c>
      <c r="N364" s="171">
        <v>0</v>
      </c>
      <c r="O364" s="171">
        <v>0</v>
      </c>
      <c r="P364" s="182">
        <v>0</v>
      </c>
      <c r="Q364" s="173">
        <v>0</v>
      </c>
      <c r="R364" s="173">
        <v>0</v>
      </c>
      <c r="S364" s="173">
        <v>0</v>
      </c>
      <c r="T364" s="173">
        <v>0</v>
      </c>
      <c r="U364" s="174">
        <v>0</v>
      </c>
    </row>
    <row r="365" spans="1:21" x14ac:dyDescent="0.25">
      <c r="A365" s="165">
        <v>43617</v>
      </c>
      <c r="B365" s="181">
        <v>195</v>
      </c>
      <c r="C365" s="171">
        <v>152</v>
      </c>
      <c r="D365" s="171">
        <v>42</v>
      </c>
      <c r="E365" s="171">
        <v>25</v>
      </c>
      <c r="F365" s="182">
        <v>394</v>
      </c>
      <c r="G365" s="171">
        <v>195</v>
      </c>
      <c r="H365" s="171">
        <v>152</v>
      </c>
      <c r="I365" s="171">
        <v>42</v>
      </c>
      <c r="J365" s="171">
        <v>25</v>
      </c>
      <c r="K365" s="182">
        <v>394</v>
      </c>
      <c r="L365" s="171">
        <v>0</v>
      </c>
      <c r="M365" s="171">
        <v>0</v>
      </c>
      <c r="N365" s="171">
        <v>0</v>
      </c>
      <c r="O365" s="171">
        <v>0</v>
      </c>
      <c r="P365" s="182">
        <v>0</v>
      </c>
      <c r="Q365" s="173">
        <v>0</v>
      </c>
      <c r="R365" s="173">
        <v>0</v>
      </c>
      <c r="S365" s="173">
        <v>0</v>
      </c>
      <c r="T365" s="173">
        <v>0</v>
      </c>
      <c r="U365" s="174">
        <v>0</v>
      </c>
    </row>
    <row r="366" spans="1:21" x14ac:dyDescent="0.25">
      <c r="A366" s="165">
        <v>43647</v>
      </c>
      <c r="B366" s="181">
        <v>204</v>
      </c>
      <c r="C366" s="171">
        <v>147</v>
      </c>
      <c r="D366" s="171">
        <v>46</v>
      </c>
      <c r="E366" s="171">
        <v>22</v>
      </c>
      <c r="F366" s="182">
        <v>480</v>
      </c>
      <c r="G366" s="171">
        <v>204</v>
      </c>
      <c r="H366" s="171">
        <v>147</v>
      </c>
      <c r="I366" s="171">
        <v>46</v>
      </c>
      <c r="J366" s="171">
        <v>22</v>
      </c>
      <c r="K366" s="182">
        <v>480</v>
      </c>
      <c r="L366" s="171">
        <v>0</v>
      </c>
      <c r="M366" s="171">
        <v>0</v>
      </c>
      <c r="N366" s="171">
        <v>0</v>
      </c>
      <c r="O366" s="171">
        <v>0</v>
      </c>
      <c r="P366" s="182">
        <v>0</v>
      </c>
      <c r="Q366" s="173">
        <v>0</v>
      </c>
      <c r="R366" s="173">
        <v>0</v>
      </c>
      <c r="S366" s="173">
        <v>0</v>
      </c>
      <c r="T366" s="173">
        <v>0</v>
      </c>
      <c r="U366" s="174">
        <v>0</v>
      </c>
    </row>
    <row r="367" spans="1:21" x14ac:dyDescent="0.25">
      <c r="A367" s="165">
        <v>43678</v>
      </c>
      <c r="B367" s="181">
        <v>180</v>
      </c>
      <c r="C367" s="171">
        <v>143</v>
      </c>
      <c r="D367" s="171">
        <v>43</v>
      </c>
      <c r="E367" s="171">
        <v>27</v>
      </c>
      <c r="F367" s="182">
        <v>387</v>
      </c>
      <c r="G367" s="171">
        <v>180</v>
      </c>
      <c r="H367" s="171">
        <v>143</v>
      </c>
      <c r="I367" s="171">
        <v>43</v>
      </c>
      <c r="J367" s="171">
        <v>27</v>
      </c>
      <c r="K367" s="182">
        <v>387</v>
      </c>
      <c r="L367" s="171">
        <v>0</v>
      </c>
      <c r="M367" s="171">
        <v>0</v>
      </c>
      <c r="N367" s="171">
        <v>0</v>
      </c>
      <c r="O367" s="171">
        <v>0</v>
      </c>
      <c r="P367" s="182">
        <v>0</v>
      </c>
      <c r="Q367" s="173">
        <v>0</v>
      </c>
      <c r="R367" s="173">
        <v>0</v>
      </c>
      <c r="S367" s="173">
        <v>0</v>
      </c>
      <c r="T367" s="173">
        <v>0</v>
      </c>
      <c r="U367" s="174">
        <v>0</v>
      </c>
    </row>
    <row r="368" spans="1:21" x14ac:dyDescent="0.25">
      <c r="A368" s="165">
        <v>43709</v>
      </c>
      <c r="B368" s="181">
        <v>170</v>
      </c>
      <c r="C368" s="171">
        <v>151</v>
      </c>
      <c r="D368" s="171">
        <v>45</v>
      </c>
      <c r="E368" s="171">
        <v>24</v>
      </c>
      <c r="F368" s="182">
        <v>329</v>
      </c>
      <c r="G368" s="171">
        <v>170</v>
      </c>
      <c r="H368" s="171">
        <v>151</v>
      </c>
      <c r="I368" s="171">
        <v>45</v>
      </c>
      <c r="J368" s="171">
        <v>24</v>
      </c>
      <c r="K368" s="182">
        <v>329</v>
      </c>
      <c r="L368" s="171">
        <v>0</v>
      </c>
      <c r="M368" s="171">
        <v>0</v>
      </c>
      <c r="N368" s="171">
        <v>0</v>
      </c>
      <c r="O368" s="171">
        <v>0</v>
      </c>
      <c r="P368" s="182">
        <v>0</v>
      </c>
      <c r="Q368" s="173">
        <v>0</v>
      </c>
      <c r="R368" s="173">
        <v>0</v>
      </c>
      <c r="S368" s="173">
        <v>0</v>
      </c>
      <c r="T368" s="173">
        <v>0</v>
      </c>
      <c r="U368" s="174">
        <v>0</v>
      </c>
    </row>
    <row r="369" spans="1:21" x14ac:dyDescent="0.25">
      <c r="A369" s="165">
        <v>43739</v>
      </c>
      <c r="B369" s="181">
        <v>190</v>
      </c>
      <c r="C369" s="171">
        <v>183</v>
      </c>
      <c r="D369" s="171">
        <v>53</v>
      </c>
      <c r="E369" s="171">
        <v>19</v>
      </c>
      <c r="F369" s="182">
        <v>406</v>
      </c>
      <c r="G369" s="171">
        <v>190</v>
      </c>
      <c r="H369" s="171">
        <v>183</v>
      </c>
      <c r="I369" s="171">
        <v>53</v>
      </c>
      <c r="J369" s="171">
        <v>19</v>
      </c>
      <c r="K369" s="182">
        <v>406</v>
      </c>
      <c r="L369" s="171">
        <v>0</v>
      </c>
      <c r="M369" s="171">
        <v>0</v>
      </c>
      <c r="N369" s="171">
        <v>0</v>
      </c>
      <c r="O369" s="171">
        <v>0</v>
      </c>
      <c r="P369" s="182">
        <v>0</v>
      </c>
      <c r="Q369" s="173">
        <v>0</v>
      </c>
      <c r="R369" s="173">
        <v>0</v>
      </c>
      <c r="S369" s="173">
        <v>0</v>
      </c>
      <c r="T369" s="173">
        <v>0</v>
      </c>
      <c r="U369" s="174">
        <v>0</v>
      </c>
    </row>
    <row r="370" spans="1:21" x14ac:dyDescent="0.25">
      <c r="A370" s="165">
        <v>43770</v>
      </c>
      <c r="B370" s="181">
        <v>164</v>
      </c>
      <c r="C370" s="171">
        <v>133</v>
      </c>
      <c r="D370" s="171">
        <v>34</v>
      </c>
      <c r="E370" s="171">
        <v>18</v>
      </c>
      <c r="F370" s="182">
        <v>348</v>
      </c>
      <c r="G370" s="171">
        <v>164</v>
      </c>
      <c r="H370" s="171">
        <v>133</v>
      </c>
      <c r="I370" s="171">
        <v>34</v>
      </c>
      <c r="J370" s="171">
        <v>18</v>
      </c>
      <c r="K370" s="182">
        <v>348</v>
      </c>
      <c r="L370" s="171">
        <v>0</v>
      </c>
      <c r="M370" s="171">
        <v>0</v>
      </c>
      <c r="N370" s="171">
        <v>0</v>
      </c>
      <c r="O370" s="171">
        <v>0</v>
      </c>
      <c r="P370" s="182">
        <v>0</v>
      </c>
      <c r="Q370" s="173">
        <v>0</v>
      </c>
      <c r="R370" s="173">
        <v>0</v>
      </c>
      <c r="S370" s="173">
        <v>0</v>
      </c>
      <c r="T370" s="173">
        <v>0</v>
      </c>
      <c r="U370" s="174">
        <v>0</v>
      </c>
    </row>
    <row r="371" spans="1:21" x14ac:dyDescent="0.25">
      <c r="A371" s="165">
        <v>43800</v>
      </c>
      <c r="B371" s="181">
        <v>183</v>
      </c>
      <c r="C371" s="171">
        <v>145</v>
      </c>
      <c r="D371" s="171">
        <v>48</v>
      </c>
      <c r="E371" s="171">
        <v>23</v>
      </c>
      <c r="F371" s="182">
        <v>381</v>
      </c>
      <c r="G371" s="171">
        <v>183</v>
      </c>
      <c r="H371" s="171">
        <v>145</v>
      </c>
      <c r="I371" s="171">
        <v>48</v>
      </c>
      <c r="J371" s="171">
        <v>23</v>
      </c>
      <c r="K371" s="182">
        <v>381</v>
      </c>
      <c r="L371" s="171">
        <v>0</v>
      </c>
      <c r="M371" s="171">
        <v>0</v>
      </c>
      <c r="N371" s="171">
        <v>0</v>
      </c>
      <c r="O371" s="171">
        <v>0</v>
      </c>
      <c r="P371" s="182">
        <v>0</v>
      </c>
      <c r="Q371" s="173">
        <v>0</v>
      </c>
      <c r="R371" s="173">
        <v>0</v>
      </c>
      <c r="S371" s="173">
        <v>0</v>
      </c>
      <c r="T371" s="173">
        <v>0</v>
      </c>
      <c r="U371" s="174">
        <v>0</v>
      </c>
    </row>
    <row r="372" spans="1:21" x14ac:dyDescent="0.25">
      <c r="A372" s="165">
        <v>43831</v>
      </c>
      <c r="B372" s="181">
        <v>202</v>
      </c>
      <c r="C372" s="171">
        <v>163</v>
      </c>
      <c r="D372" s="171">
        <v>55</v>
      </c>
      <c r="E372" s="171">
        <v>35</v>
      </c>
      <c r="F372" s="182">
        <v>382</v>
      </c>
      <c r="G372" s="171">
        <v>210</v>
      </c>
      <c r="H372" s="171">
        <v>142</v>
      </c>
      <c r="I372" s="171">
        <v>58</v>
      </c>
      <c r="J372" s="171">
        <v>26</v>
      </c>
      <c r="K372" s="182">
        <v>402</v>
      </c>
      <c r="L372" s="171">
        <v>-8</v>
      </c>
      <c r="M372" s="171">
        <v>21</v>
      </c>
      <c r="N372" s="171">
        <v>-3</v>
      </c>
      <c r="O372" s="171">
        <v>9</v>
      </c>
      <c r="P372" s="182">
        <v>-20</v>
      </c>
      <c r="Q372" s="173">
        <v>-3.8095238095238099E-2</v>
      </c>
      <c r="R372" s="173">
        <v>0.147887323943662</v>
      </c>
      <c r="S372" s="173">
        <v>-5.1724137931034503E-2</v>
      </c>
      <c r="T372" s="173">
        <v>0.34615384615384598</v>
      </c>
      <c r="U372" s="174">
        <v>-4.9751243781094502E-2</v>
      </c>
    </row>
    <row r="373" spans="1:21" x14ac:dyDescent="0.25">
      <c r="A373" s="165">
        <v>43862</v>
      </c>
      <c r="B373" s="181">
        <v>169</v>
      </c>
      <c r="C373" s="171">
        <v>162</v>
      </c>
      <c r="D373" s="171">
        <v>54</v>
      </c>
      <c r="E373" s="171">
        <v>21</v>
      </c>
      <c r="F373" s="182">
        <v>371</v>
      </c>
      <c r="G373" s="171">
        <v>178</v>
      </c>
      <c r="H373" s="171">
        <v>136</v>
      </c>
      <c r="I373" s="171">
        <v>48</v>
      </c>
      <c r="J373" s="171">
        <v>31</v>
      </c>
      <c r="K373" s="182">
        <v>334</v>
      </c>
      <c r="L373" s="171">
        <v>-9</v>
      </c>
      <c r="M373" s="171">
        <v>26</v>
      </c>
      <c r="N373" s="171">
        <v>6</v>
      </c>
      <c r="O373" s="171">
        <v>-10</v>
      </c>
      <c r="P373" s="182">
        <v>37</v>
      </c>
      <c r="Q373" s="173">
        <v>-5.0561797752809001E-2</v>
      </c>
      <c r="R373" s="173">
        <v>0.191176470588235</v>
      </c>
      <c r="S373" s="173">
        <v>0.125</v>
      </c>
      <c r="T373" s="173">
        <v>-0.32258064516128998</v>
      </c>
      <c r="U373" s="174">
        <v>0.110778443113772</v>
      </c>
    </row>
    <row r="374" spans="1:21" x14ac:dyDescent="0.25">
      <c r="A374" s="165">
        <v>43891</v>
      </c>
      <c r="B374" s="181">
        <v>218</v>
      </c>
      <c r="C374" s="171">
        <v>148</v>
      </c>
      <c r="D374" s="171">
        <v>53</v>
      </c>
      <c r="E374" s="171">
        <v>27</v>
      </c>
      <c r="F374" s="182">
        <v>383</v>
      </c>
      <c r="G374" s="171">
        <v>208.47619047619</v>
      </c>
      <c r="H374" s="171">
        <v>173.90476190476201</v>
      </c>
      <c r="I374" s="171">
        <v>58.6666666666667</v>
      </c>
      <c r="J374" s="171">
        <v>20.952380952380999</v>
      </c>
      <c r="K374" s="182">
        <v>404.38095238095201</v>
      </c>
      <c r="L374" s="171">
        <v>9.5238095238095202</v>
      </c>
      <c r="M374" s="171">
        <v>-25.904761904761902</v>
      </c>
      <c r="N374" s="171">
        <v>-5.6666666666666696</v>
      </c>
      <c r="O374" s="171">
        <v>6.0476190476190501</v>
      </c>
      <c r="P374" s="182">
        <v>-21.380952380952401</v>
      </c>
      <c r="Q374" s="173">
        <v>4.5682960255824599E-2</v>
      </c>
      <c r="R374" s="173">
        <v>-0.14895947426067899</v>
      </c>
      <c r="S374" s="173">
        <v>-9.6590909090909199E-2</v>
      </c>
      <c r="T374" s="173">
        <v>0.28863636363636402</v>
      </c>
      <c r="U374" s="174">
        <v>-5.2873292510598302E-2</v>
      </c>
    </row>
    <row r="375" spans="1:21" x14ac:dyDescent="0.25">
      <c r="A375" s="165">
        <v>43922</v>
      </c>
      <c r="B375" s="181">
        <v>150</v>
      </c>
      <c r="C375" s="171">
        <v>106</v>
      </c>
      <c r="D375" s="171">
        <v>48</v>
      </c>
      <c r="E375" s="171">
        <v>22</v>
      </c>
      <c r="F375" s="182">
        <v>239</v>
      </c>
      <c r="G375" s="171">
        <v>209</v>
      </c>
      <c r="H375" s="171">
        <v>157</v>
      </c>
      <c r="I375" s="171">
        <v>46</v>
      </c>
      <c r="J375" s="171">
        <v>33</v>
      </c>
      <c r="K375" s="182">
        <v>367</v>
      </c>
      <c r="L375" s="171">
        <v>-59</v>
      </c>
      <c r="M375" s="171">
        <v>-51</v>
      </c>
      <c r="N375" s="171">
        <v>2</v>
      </c>
      <c r="O375" s="171">
        <v>-11</v>
      </c>
      <c r="P375" s="182">
        <v>-128</v>
      </c>
      <c r="Q375" s="173">
        <v>-0.28229665071770299</v>
      </c>
      <c r="R375" s="173">
        <v>-0.32484076433121001</v>
      </c>
      <c r="S375" s="173">
        <v>4.3478260869565202E-2</v>
      </c>
      <c r="T375" s="173">
        <v>-0.33333333333333298</v>
      </c>
      <c r="U375" s="174">
        <v>-0.34877384196185302</v>
      </c>
    </row>
    <row r="376" spans="1:21" x14ac:dyDescent="0.25">
      <c r="A376" s="165">
        <v>43952</v>
      </c>
      <c r="B376" s="181">
        <v>128</v>
      </c>
      <c r="C376" s="171">
        <v>97</v>
      </c>
      <c r="D376" s="171">
        <v>38</v>
      </c>
      <c r="E376" s="171">
        <v>20</v>
      </c>
      <c r="F376" s="182">
        <v>244</v>
      </c>
      <c r="G376" s="171">
        <v>188.19047619047601</v>
      </c>
      <c r="H376" s="171">
        <v>133.90476190476201</v>
      </c>
      <c r="I376" s="171">
        <v>47.047619047619101</v>
      </c>
      <c r="J376" s="171">
        <v>30.761904761904798</v>
      </c>
      <c r="K376" s="182">
        <v>364.61904761904799</v>
      </c>
      <c r="L376" s="171">
        <v>-60.190476190476197</v>
      </c>
      <c r="M376" s="171">
        <v>-36.904761904761898</v>
      </c>
      <c r="N376" s="171">
        <v>-9.0476190476190492</v>
      </c>
      <c r="O376" s="171">
        <v>-10.7619047619048</v>
      </c>
      <c r="P376" s="182">
        <v>-120.619047619048</v>
      </c>
      <c r="Q376" s="173">
        <v>-0.31983805668016202</v>
      </c>
      <c r="R376" s="173">
        <v>-0.275604551920341</v>
      </c>
      <c r="S376" s="173">
        <v>-0.19230769230769201</v>
      </c>
      <c r="T376" s="173">
        <v>-0.34984520123839002</v>
      </c>
      <c r="U376" s="174">
        <v>-0.33080841060467597</v>
      </c>
    </row>
    <row r="377" spans="1:21" x14ac:dyDescent="0.25">
      <c r="A377" s="165">
        <v>43983</v>
      </c>
      <c r="B377" s="181">
        <v>145</v>
      </c>
      <c r="C377" s="171">
        <v>128</v>
      </c>
      <c r="D377" s="171">
        <v>46</v>
      </c>
      <c r="E377" s="171">
        <v>16</v>
      </c>
      <c r="F377" s="182">
        <v>253</v>
      </c>
      <c r="G377" s="171">
        <v>214.5</v>
      </c>
      <c r="H377" s="171">
        <v>167.2</v>
      </c>
      <c r="I377" s="171">
        <v>46.2</v>
      </c>
      <c r="J377" s="171">
        <v>27.5</v>
      </c>
      <c r="K377" s="182">
        <v>433.4</v>
      </c>
      <c r="L377" s="171">
        <v>-69.5</v>
      </c>
      <c r="M377" s="171">
        <v>-39.200000000000003</v>
      </c>
      <c r="N377" s="171">
        <v>-0.20000000000000301</v>
      </c>
      <c r="O377" s="171">
        <v>-11.5</v>
      </c>
      <c r="P377" s="182">
        <v>-180.4</v>
      </c>
      <c r="Q377" s="173">
        <v>-0.32400932400932397</v>
      </c>
      <c r="R377" s="173">
        <v>-0.23444976076554999</v>
      </c>
      <c r="S377" s="173">
        <v>-4.3290043290043897E-3</v>
      </c>
      <c r="T377" s="173">
        <v>-0.41818181818181799</v>
      </c>
      <c r="U377" s="174">
        <v>-0.416243654822335</v>
      </c>
    </row>
    <row r="378" spans="1:21" x14ac:dyDescent="0.25">
      <c r="A378" s="165">
        <v>44013</v>
      </c>
      <c r="B378" s="181">
        <v>173</v>
      </c>
      <c r="C378" s="171">
        <v>138</v>
      </c>
      <c r="D378" s="171">
        <v>45</v>
      </c>
      <c r="E378" s="171">
        <v>25</v>
      </c>
      <c r="F378" s="182">
        <v>319</v>
      </c>
      <c r="G378" s="171">
        <v>204</v>
      </c>
      <c r="H378" s="171">
        <v>147</v>
      </c>
      <c r="I378" s="171">
        <v>46</v>
      </c>
      <c r="J378" s="171">
        <v>22</v>
      </c>
      <c r="K378" s="182">
        <v>480</v>
      </c>
      <c r="L378" s="171">
        <v>-31</v>
      </c>
      <c r="M378" s="171">
        <v>-9</v>
      </c>
      <c r="N378" s="171">
        <v>-1</v>
      </c>
      <c r="O378" s="171">
        <v>3</v>
      </c>
      <c r="P378" s="182">
        <v>-161</v>
      </c>
      <c r="Q378" s="173">
        <v>-0.15196078431372501</v>
      </c>
      <c r="R378" s="173">
        <v>-6.1224489795918401E-2</v>
      </c>
      <c r="S378" s="173">
        <v>-2.1739130434782601E-2</v>
      </c>
      <c r="T378" s="173">
        <v>0.13636363636363599</v>
      </c>
      <c r="U378" s="174">
        <v>-0.33541666666666697</v>
      </c>
    </row>
    <row r="379" spans="1:21" x14ac:dyDescent="0.25">
      <c r="A379" s="165">
        <v>44044</v>
      </c>
      <c r="B379" s="181">
        <v>158</v>
      </c>
      <c r="C379" s="171">
        <v>145</v>
      </c>
      <c r="D379" s="171">
        <v>49</v>
      </c>
      <c r="E379" s="171">
        <v>25</v>
      </c>
      <c r="F379" s="182">
        <v>338</v>
      </c>
      <c r="G379" s="171">
        <v>171.42857142857099</v>
      </c>
      <c r="H379" s="171">
        <v>136.19047619047601</v>
      </c>
      <c r="I379" s="171">
        <v>40.952380952380899</v>
      </c>
      <c r="J379" s="171">
        <v>25.714285714285701</v>
      </c>
      <c r="K379" s="182">
        <v>368.57142857142901</v>
      </c>
      <c r="L379" s="171">
        <v>-13.4285714285714</v>
      </c>
      <c r="M379" s="171">
        <v>8.8095238095238209</v>
      </c>
      <c r="N379" s="171">
        <v>8.0476190476190492</v>
      </c>
      <c r="O379" s="171">
        <v>-0.71428571428571197</v>
      </c>
      <c r="P379" s="182">
        <v>-30.571428571428601</v>
      </c>
      <c r="Q379" s="173">
        <v>-7.8333333333333297E-2</v>
      </c>
      <c r="R379" s="173">
        <v>6.4685314685314799E-2</v>
      </c>
      <c r="S379" s="173">
        <v>0.19651162790697699</v>
      </c>
      <c r="T379" s="173">
        <v>-2.77777777777777E-2</v>
      </c>
      <c r="U379" s="174">
        <v>-8.2945736434108505E-2</v>
      </c>
    </row>
    <row r="380" spans="1:21" x14ac:dyDescent="0.25">
      <c r="A380" s="165">
        <v>44075</v>
      </c>
      <c r="B380" s="181">
        <v>187</v>
      </c>
      <c r="C380" s="171">
        <v>162</v>
      </c>
      <c r="D380" s="171">
        <v>67</v>
      </c>
      <c r="E380" s="171">
        <v>34</v>
      </c>
      <c r="F380" s="182">
        <v>389</v>
      </c>
      <c r="G380" s="171">
        <v>178.09523809523799</v>
      </c>
      <c r="H380" s="171">
        <v>158.19047619047601</v>
      </c>
      <c r="I380" s="171">
        <v>47.142857142857103</v>
      </c>
      <c r="J380" s="171">
        <v>25.1428571428571</v>
      </c>
      <c r="K380" s="182">
        <v>344.66666666666703</v>
      </c>
      <c r="L380" s="171">
        <v>8.9047619047618998</v>
      </c>
      <c r="M380" s="171">
        <v>3.8095238095238</v>
      </c>
      <c r="N380" s="171">
        <v>19.8571428571429</v>
      </c>
      <c r="O380" s="171">
        <v>8.8571428571428505</v>
      </c>
      <c r="P380" s="182">
        <v>44.3333333333333</v>
      </c>
      <c r="Q380" s="173">
        <v>0.05</v>
      </c>
      <c r="R380" s="173">
        <v>2.40818783865141E-2</v>
      </c>
      <c r="S380" s="173">
        <v>0.42121212121212098</v>
      </c>
      <c r="T380" s="173">
        <v>0.35227272727272702</v>
      </c>
      <c r="U380" s="174">
        <v>0.12862669245648001</v>
      </c>
    </row>
    <row r="381" spans="1:21" x14ac:dyDescent="0.25">
      <c r="A381" s="165">
        <v>44105</v>
      </c>
      <c r="B381" s="181">
        <v>196</v>
      </c>
      <c r="C381" s="171">
        <v>155</v>
      </c>
      <c r="D381" s="171">
        <v>51</v>
      </c>
      <c r="E381" s="171">
        <v>29</v>
      </c>
      <c r="F381" s="182">
        <v>353</v>
      </c>
      <c r="G381" s="171">
        <v>181.73913043478299</v>
      </c>
      <c r="H381" s="171">
        <v>175.04347826086999</v>
      </c>
      <c r="I381" s="171">
        <v>50.695652173912997</v>
      </c>
      <c r="J381" s="171">
        <v>18.173913043478301</v>
      </c>
      <c r="K381" s="182">
        <v>388.34782608695701</v>
      </c>
      <c r="L381" s="171">
        <v>14.2608695652174</v>
      </c>
      <c r="M381" s="171">
        <v>-20.043478260869598</v>
      </c>
      <c r="N381" s="171">
        <v>0.30434782608695299</v>
      </c>
      <c r="O381" s="171">
        <v>10.826086956521699</v>
      </c>
      <c r="P381" s="182">
        <v>-35.347826086956601</v>
      </c>
      <c r="Q381" s="173">
        <v>7.8468899521530994E-2</v>
      </c>
      <c r="R381" s="173">
        <v>-0.114505712866369</v>
      </c>
      <c r="S381" s="173">
        <v>6.0034305317323601E-3</v>
      </c>
      <c r="T381" s="173">
        <v>0.59569377990430605</v>
      </c>
      <c r="U381" s="174">
        <v>-9.1021047917599698E-2</v>
      </c>
    </row>
    <row r="382" spans="1:21" x14ac:dyDescent="0.25">
      <c r="A382" s="165">
        <v>44136</v>
      </c>
      <c r="B382" s="181">
        <v>172</v>
      </c>
      <c r="C382" s="171">
        <v>127</v>
      </c>
      <c r="D382" s="171">
        <v>44</v>
      </c>
      <c r="E382" s="171">
        <v>25</v>
      </c>
      <c r="F382" s="182">
        <v>402</v>
      </c>
      <c r="G382" s="171">
        <v>164</v>
      </c>
      <c r="H382" s="171">
        <v>133</v>
      </c>
      <c r="I382" s="171">
        <v>34</v>
      </c>
      <c r="J382" s="171">
        <v>18</v>
      </c>
      <c r="K382" s="182">
        <v>348</v>
      </c>
      <c r="L382" s="171">
        <v>8</v>
      </c>
      <c r="M382" s="171">
        <v>-6</v>
      </c>
      <c r="N382" s="171">
        <v>10</v>
      </c>
      <c r="O382" s="171">
        <v>7</v>
      </c>
      <c r="P382" s="182">
        <v>54</v>
      </c>
      <c r="Q382" s="173">
        <v>4.8780487804878099E-2</v>
      </c>
      <c r="R382" s="173">
        <v>-4.5112781954887202E-2</v>
      </c>
      <c r="S382" s="173">
        <v>0.29411764705882398</v>
      </c>
      <c r="T382" s="173">
        <v>0.38888888888888901</v>
      </c>
      <c r="U382" s="174">
        <v>0.15517241379310301</v>
      </c>
    </row>
    <row r="383" spans="1:21" x14ac:dyDescent="0.25">
      <c r="A383" s="165">
        <v>44166</v>
      </c>
      <c r="B383" s="181">
        <v>172</v>
      </c>
      <c r="C383" s="171">
        <v>159</v>
      </c>
      <c r="D383" s="171">
        <v>50</v>
      </c>
      <c r="E383" s="171">
        <v>29</v>
      </c>
      <c r="F383" s="182">
        <v>357</v>
      </c>
      <c r="G383" s="171">
        <v>192.15</v>
      </c>
      <c r="H383" s="171">
        <v>152.25</v>
      </c>
      <c r="I383" s="171">
        <v>50.4</v>
      </c>
      <c r="J383" s="171">
        <v>24.15</v>
      </c>
      <c r="K383" s="182">
        <v>400.05</v>
      </c>
      <c r="L383" s="171">
        <v>-20.149999999999999</v>
      </c>
      <c r="M383" s="171">
        <v>6.75</v>
      </c>
      <c r="N383" s="171">
        <v>-0.40000000000000602</v>
      </c>
      <c r="O383" s="171">
        <v>4.8499999999999996</v>
      </c>
      <c r="P383" s="182">
        <v>-43.05</v>
      </c>
      <c r="Q383" s="173">
        <v>-0.104865990111892</v>
      </c>
      <c r="R383" s="173">
        <v>4.4334975369458102E-2</v>
      </c>
      <c r="S383" s="173">
        <v>-7.9365079365080506E-3</v>
      </c>
      <c r="T383" s="173">
        <v>0.20082815734989601</v>
      </c>
      <c r="U383" s="174">
        <v>-0.10761154855643</v>
      </c>
    </row>
    <row r="384" spans="1:21" x14ac:dyDescent="0.25">
      <c r="A384" s="165">
        <v>44197</v>
      </c>
      <c r="B384" s="181">
        <v>171</v>
      </c>
      <c r="C384" s="171">
        <v>135</v>
      </c>
      <c r="D384" s="171">
        <v>47</v>
      </c>
      <c r="E384" s="171">
        <v>19</v>
      </c>
      <c r="F384" s="182">
        <v>308</v>
      </c>
      <c r="G384" s="171">
        <v>190.90909090909099</v>
      </c>
      <c r="H384" s="171">
        <v>129.09090909090901</v>
      </c>
      <c r="I384" s="171">
        <v>52.727272727272698</v>
      </c>
      <c r="J384" s="171">
        <v>23.636363636363601</v>
      </c>
      <c r="K384" s="182">
        <v>365.45454545454498</v>
      </c>
      <c r="L384" s="171">
        <v>-19.909090909090899</v>
      </c>
      <c r="M384" s="171">
        <v>5.9090909090909101</v>
      </c>
      <c r="N384" s="171">
        <v>-5.7272727272727302</v>
      </c>
      <c r="O384" s="171">
        <v>-4.6363636363636402</v>
      </c>
      <c r="P384" s="182">
        <v>-57.454545454545404</v>
      </c>
      <c r="Q384" s="173">
        <v>-0.104285714285714</v>
      </c>
      <c r="R384" s="173">
        <v>4.5774647887323897E-2</v>
      </c>
      <c r="S384" s="173">
        <v>-0.10862068965517201</v>
      </c>
      <c r="T384" s="173">
        <v>-0.19615384615384601</v>
      </c>
      <c r="U384" s="174">
        <v>-0.15721393034825901</v>
      </c>
    </row>
    <row r="385" spans="1:21" x14ac:dyDescent="0.25">
      <c r="A385" s="165">
        <v>44228</v>
      </c>
      <c r="B385" s="181">
        <v>161</v>
      </c>
      <c r="C385" s="171">
        <v>127</v>
      </c>
      <c r="D385" s="171">
        <v>44</v>
      </c>
      <c r="E385" s="171">
        <v>26</v>
      </c>
      <c r="F385" s="182">
        <v>313</v>
      </c>
      <c r="G385" s="171">
        <v>178</v>
      </c>
      <c r="H385" s="171">
        <v>136</v>
      </c>
      <c r="I385" s="171">
        <v>48</v>
      </c>
      <c r="J385" s="171">
        <v>31</v>
      </c>
      <c r="K385" s="182">
        <v>334</v>
      </c>
      <c r="L385" s="171">
        <v>-17</v>
      </c>
      <c r="M385" s="171">
        <v>-9</v>
      </c>
      <c r="N385" s="171">
        <v>-4</v>
      </c>
      <c r="O385" s="171">
        <v>-5</v>
      </c>
      <c r="P385" s="182">
        <v>-21</v>
      </c>
      <c r="Q385" s="173">
        <v>-9.5505617977528101E-2</v>
      </c>
      <c r="R385" s="173">
        <v>-6.6176470588235295E-2</v>
      </c>
      <c r="S385" s="173">
        <v>-8.3333333333333301E-2</v>
      </c>
      <c r="T385" s="173">
        <v>-0.16129032258064499</v>
      </c>
      <c r="U385" s="174">
        <v>-6.2874251497005998E-2</v>
      </c>
    </row>
    <row r="386" spans="1:21" x14ac:dyDescent="0.25">
      <c r="A386" s="165">
        <v>44256</v>
      </c>
      <c r="B386" s="181">
        <v>208</v>
      </c>
      <c r="C386" s="171">
        <v>154</v>
      </c>
      <c r="D386" s="171">
        <v>42</v>
      </c>
      <c r="E386" s="171">
        <v>27</v>
      </c>
      <c r="F386" s="182">
        <v>365</v>
      </c>
      <c r="G386" s="171">
        <v>217.95238095238099</v>
      </c>
      <c r="H386" s="171">
        <v>181.80952380952399</v>
      </c>
      <c r="I386" s="171">
        <v>61.3333333333333</v>
      </c>
      <c r="J386" s="171">
        <v>21.904761904761902</v>
      </c>
      <c r="K386" s="182">
        <v>422.76190476190499</v>
      </c>
      <c r="L386" s="171">
        <v>-9.9523809523809597</v>
      </c>
      <c r="M386" s="171">
        <v>-27.8095238095238</v>
      </c>
      <c r="N386" s="171">
        <v>-19.3333333333333</v>
      </c>
      <c r="O386" s="171">
        <v>5.0952380952380896</v>
      </c>
      <c r="P386" s="182">
        <v>-57.761904761904802</v>
      </c>
      <c r="Q386" s="173">
        <v>-4.5663098099191703E-2</v>
      </c>
      <c r="R386" s="173">
        <v>-0.15295966474594</v>
      </c>
      <c r="S386" s="173">
        <v>-0.315217391304348</v>
      </c>
      <c r="T386" s="173">
        <v>0.23260869565217401</v>
      </c>
      <c r="U386" s="174">
        <v>-0.13662987159270101</v>
      </c>
    </row>
    <row r="387" spans="1:21" x14ac:dyDescent="0.25">
      <c r="A387" s="165">
        <v>44287</v>
      </c>
      <c r="B387" s="181">
        <v>200</v>
      </c>
      <c r="C387" s="171">
        <v>169</v>
      </c>
      <c r="D387" s="171">
        <v>41</v>
      </c>
      <c r="E387" s="171">
        <v>28</v>
      </c>
      <c r="F387" s="182">
        <v>347</v>
      </c>
      <c r="G387" s="171">
        <v>209</v>
      </c>
      <c r="H387" s="171">
        <v>157</v>
      </c>
      <c r="I387" s="171">
        <v>46</v>
      </c>
      <c r="J387" s="171">
        <v>33</v>
      </c>
      <c r="K387" s="182">
        <v>367</v>
      </c>
      <c r="L387" s="171">
        <v>-9</v>
      </c>
      <c r="M387" s="171">
        <v>12</v>
      </c>
      <c r="N387" s="171">
        <v>-5</v>
      </c>
      <c r="O387" s="171">
        <v>-5</v>
      </c>
      <c r="P387" s="182">
        <v>-20</v>
      </c>
      <c r="Q387" s="173">
        <v>-4.3062200956937802E-2</v>
      </c>
      <c r="R387" s="173">
        <v>7.6433121019108305E-2</v>
      </c>
      <c r="S387" s="173">
        <v>-0.108695652173913</v>
      </c>
      <c r="T387" s="173">
        <v>-0.15151515151515199</v>
      </c>
      <c r="U387" s="174">
        <v>-5.4495912806539502E-2</v>
      </c>
    </row>
    <row r="388" spans="1:21" x14ac:dyDescent="0.25">
      <c r="A388" s="165">
        <v>44317</v>
      </c>
      <c r="B388" s="181">
        <v>168</v>
      </c>
      <c r="C388" s="171">
        <v>145</v>
      </c>
      <c r="D388" s="171">
        <v>48</v>
      </c>
      <c r="E388" s="171">
        <v>17</v>
      </c>
      <c r="F388" s="182">
        <v>383</v>
      </c>
      <c r="G388" s="171">
        <v>188.19047619047601</v>
      </c>
      <c r="H388" s="171">
        <v>133.90476190476201</v>
      </c>
      <c r="I388" s="171">
        <v>47.047619047619101</v>
      </c>
      <c r="J388" s="171">
        <v>30.761904761904798</v>
      </c>
      <c r="K388" s="182">
        <v>364.61904761904799</v>
      </c>
      <c r="L388" s="171">
        <v>-20.1904761904762</v>
      </c>
      <c r="M388" s="171">
        <v>11.0952380952381</v>
      </c>
      <c r="N388" s="171">
        <v>0.952380952380949</v>
      </c>
      <c r="O388" s="171">
        <v>-13.7619047619048</v>
      </c>
      <c r="P388" s="182">
        <v>18.380952380952401</v>
      </c>
      <c r="Q388" s="173">
        <v>-0.10728744939271299</v>
      </c>
      <c r="R388" s="173">
        <v>8.2859174964438204E-2</v>
      </c>
      <c r="S388" s="173">
        <v>2.0242914979756998E-2</v>
      </c>
      <c r="T388" s="173">
        <v>-0.44736842105263203</v>
      </c>
      <c r="U388" s="174">
        <v>5.0411388272169198E-2</v>
      </c>
    </row>
    <row r="389" spans="1:21" x14ac:dyDescent="0.25">
      <c r="A389" s="165">
        <v>44348</v>
      </c>
      <c r="B389" s="181">
        <v>195</v>
      </c>
      <c r="C389" s="171">
        <v>197</v>
      </c>
      <c r="D389" s="171">
        <v>41</v>
      </c>
      <c r="E389" s="171">
        <v>21</v>
      </c>
      <c r="F389" s="182">
        <v>356</v>
      </c>
      <c r="G389" s="171">
        <v>214.5</v>
      </c>
      <c r="H389" s="171">
        <v>167.2</v>
      </c>
      <c r="I389" s="171">
        <v>46.2</v>
      </c>
      <c r="J389" s="171">
        <v>27.5</v>
      </c>
      <c r="K389" s="182">
        <v>433.4</v>
      </c>
      <c r="L389" s="171">
        <v>-19.5</v>
      </c>
      <c r="M389" s="171">
        <v>29.8</v>
      </c>
      <c r="N389" s="171">
        <v>-5.2</v>
      </c>
      <c r="O389" s="171">
        <v>-6.5</v>
      </c>
      <c r="P389" s="182">
        <v>-77.400000000000006</v>
      </c>
      <c r="Q389" s="173">
        <v>-9.0909090909090995E-2</v>
      </c>
      <c r="R389" s="173">
        <v>0.17822966507176999</v>
      </c>
      <c r="S389" s="173">
        <v>-0.112554112554113</v>
      </c>
      <c r="T389" s="173">
        <v>-0.236363636363636</v>
      </c>
      <c r="U389" s="174">
        <v>-0.17858790955237699</v>
      </c>
    </row>
    <row r="390" spans="1:21" x14ac:dyDescent="0.25">
      <c r="A390" s="165">
        <v>44378</v>
      </c>
      <c r="B390" s="181">
        <v>156</v>
      </c>
      <c r="C390" s="171">
        <v>154</v>
      </c>
      <c r="D390" s="171">
        <v>26</v>
      </c>
      <c r="E390" s="171">
        <v>17</v>
      </c>
      <c r="F390" s="182">
        <v>301</v>
      </c>
      <c r="G390" s="171">
        <v>195.130434782609</v>
      </c>
      <c r="H390" s="171">
        <v>140.60869565217399</v>
      </c>
      <c r="I390" s="171">
        <v>44</v>
      </c>
      <c r="J390" s="171">
        <v>21.043478260869598</v>
      </c>
      <c r="K390" s="182">
        <v>459.13043478260897</v>
      </c>
      <c r="L390" s="171">
        <v>-39.130434782608702</v>
      </c>
      <c r="M390" s="171">
        <v>13.3913043478261</v>
      </c>
      <c r="N390" s="171">
        <v>-18</v>
      </c>
      <c r="O390" s="171">
        <v>-4.0434782608695699</v>
      </c>
      <c r="P390" s="182">
        <v>-158.130434782609</v>
      </c>
      <c r="Q390" s="173">
        <v>-0.20053475935828899</v>
      </c>
      <c r="R390" s="173">
        <v>9.5238095238095302E-2</v>
      </c>
      <c r="S390" s="173">
        <v>-0.40909090909090901</v>
      </c>
      <c r="T390" s="173">
        <v>-0.19214876033057901</v>
      </c>
      <c r="U390" s="174">
        <v>-0.34441287878787902</v>
      </c>
    </row>
    <row r="391" spans="1:21" x14ac:dyDescent="0.25">
      <c r="A391" s="3" t="s">
        <v>147</v>
      </c>
      <c r="B391" s="181"/>
      <c r="C391" s="171"/>
      <c r="D391" s="171"/>
      <c r="E391" s="171"/>
      <c r="F391" s="182"/>
      <c r="G391" s="171"/>
      <c r="H391" s="171"/>
      <c r="I391" s="171"/>
      <c r="J391" s="171"/>
      <c r="K391" s="182"/>
      <c r="L391" s="171"/>
      <c r="M391" s="171"/>
      <c r="N391" s="171"/>
      <c r="O391" s="171"/>
      <c r="P391" s="182"/>
      <c r="Q391" s="173"/>
      <c r="R391" s="173"/>
      <c r="S391" s="173"/>
      <c r="T391" s="173"/>
      <c r="U391" s="174"/>
    </row>
    <row r="392" spans="1:21" x14ac:dyDescent="0.25">
      <c r="A392" s="165">
        <v>43466</v>
      </c>
      <c r="B392" s="181">
        <v>10</v>
      </c>
      <c r="C392" s="171">
        <v>26</v>
      </c>
      <c r="D392" s="171">
        <v>25</v>
      </c>
      <c r="E392" s="171">
        <v>27</v>
      </c>
      <c r="F392" s="182">
        <v>64</v>
      </c>
      <c r="G392" s="171">
        <v>10</v>
      </c>
      <c r="H392" s="171">
        <v>26</v>
      </c>
      <c r="I392" s="171">
        <v>25</v>
      </c>
      <c r="J392" s="171">
        <v>27</v>
      </c>
      <c r="K392" s="182">
        <v>64</v>
      </c>
      <c r="L392" s="171">
        <v>0</v>
      </c>
      <c r="M392" s="171">
        <v>0</v>
      </c>
      <c r="N392" s="171">
        <v>0</v>
      </c>
      <c r="O392" s="171">
        <v>0</v>
      </c>
      <c r="P392" s="182">
        <v>0</v>
      </c>
      <c r="Q392" s="173">
        <v>0</v>
      </c>
      <c r="R392" s="173">
        <v>0</v>
      </c>
      <c r="S392" s="173">
        <v>0</v>
      </c>
      <c r="T392" s="173">
        <v>0</v>
      </c>
      <c r="U392" s="174">
        <v>0</v>
      </c>
    </row>
    <row r="393" spans="1:21" x14ac:dyDescent="0.25">
      <c r="A393" s="165">
        <v>43497</v>
      </c>
      <c r="B393" s="181">
        <v>10</v>
      </c>
      <c r="C393" s="171">
        <v>34</v>
      </c>
      <c r="D393" s="171">
        <v>17</v>
      </c>
      <c r="E393" s="171">
        <v>14</v>
      </c>
      <c r="F393" s="182">
        <v>73</v>
      </c>
      <c r="G393" s="171">
        <v>10</v>
      </c>
      <c r="H393" s="171">
        <v>34</v>
      </c>
      <c r="I393" s="171">
        <v>17</v>
      </c>
      <c r="J393" s="171">
        <v>14</v>
      </c>
      <c r="K393" s="182">
        <v>73</v>
      </c>
      <c r="L393" s="171">
        <v>0</v>
      </c>
      <c r="M393" s="171">
        <v>0</v>
      </c>
      <c r="N393" s="171">
        <v>0</v>
      </c>
      <c r="O393" s="171">
        <v>0</v>
      </c>
      <c r="P393" s="182">
        <v>0</v>
      </c>
      <c r="Q393" s="173">
        <v>0</v>
      </c>
      <c r="R393" s="173">
        <v>0</v>
      </c>
      <c r="S393" s="173">
        <v>0</v>
      </c>
      <c r="T393" s="173">
        <v>0</v>
      </c>
      <c r="U393" s="174">
        <v>0</v>
      </c>
    </row>
    <row r="394" spans="1:21" x14ac:dyDescent="0.25">
      <c r="A394" s="165">
        <v>43525</v>
      </c>
      <c r="B394" s="181">
        <v>5</v>
      </c>
      <c r="C394" s="171">
        <v>28</v>
      </c>
      <c r="D394" s="171">
        <v>17</v>
      </c>
      <c r="E394" s="171">
        <v>20</v>
      </c>
      <c r="F394" s="182">
        <v>69</v>
      </c>
      <c r="G394" s="171">
        <v>5</v>
      </c>
      <c r="H394" s="171">
        <v>28</v>
      </c>
      <c r="I394" s="171">
        <v>17</v>
      </c>
      <c r="J394" s="171">
        <v>20</v>
      </c>
      <c r="K394" s="182">
        <v>69</v>
      </c>
      <c r="L394" s="171">
        <v>0</v>
      </c>
      <c r="M394" s="171">
        <v>0</v>
      </c>
      <c r="N394" s="171">
        <v>0</v>
      </c>
      <c r="O394" s="171">
        <v>0</v>
      </c>
      <c r="P394" s="182">
        <v>0</v>
      </c>
      <c r="Q394" s="173">
        <v>0</v>
      </c>
      <c r="R394" s="173">
        <v>0</v>
      </c>
      <c r="S394" s="173">
        <v>0</v>
      </c>
      <c r="T394" s="173">
        <v>0</v>
      </c>
      <c r="U394" s="174">
        <v>0</v>
      </c>
    </row>
    <row r="395" spans="1:21" x14ac:dyDescent="0.25">
      <c r="A395" s="165">
        <v>43556</v>
      </c>
      <c r="B395" s="181">
        <v>8</v>
      </c>
      <c r="C395" s="171">
        <v>18</v>
      </c>
      <c r="D395" s="171">
        <v>22</v>
      </c>
      <c r="E395" s="171">
        <v>21</v>
      </c>
      <c r="F395" s="182">
        <v>61</v>
      </c>
      <c r="G395" s="171">
        <v>8</v>
      </c>
      <c r="H395" s="171">
        <v>18</v>
      </c>
      <c r="I395" s="171">
        <v>22</v>
      </c>
      <c r="J395" s="171">
        <v>21</v>
      </c>
      <c r="K395" s="182">
        <v>61</v>
      </c>
      <c r="L395" s="171">
        <v>0</v>
      </c>
      <c r="M395" s="171">
        <v>0</v>
      </c>
      <c r="N395" s="171">
        <v>0</v>
      </c>
      <c r="O395" s="171">
        <v>0</v>
      </c>
      <c r="P395" s="182">
        <v>0</v>
      </c>
      <c r="Q395" s="173">
        <v>0</v>
      </c>
      <c r="R395" s="173">
        <v>0</v>
      </c>
      <c r="S395" s="173">
        <v>0</v>
      </c>
      <c r="T395" s="173">
        <v>0</v>
      </c>
      <c r="U395" s="174">
        <v>0</v>
      </c>
    </row>
    <row r="396" spans="1:21" x14ac:dyDescent="0.25">
      <c r="A396" s="165">
        <v>43586</v>
      </c>
      <c r="B396" s="181">
        <v>8</v>
      </c>
      <c r="C396" s="171">
        <v>31</v>
      </c>
      <c r="D396" s="171">
        <v>18</v>
      </c>
      <c r="E396" s="171">
        <v>37</v>
      </c>
      <c r="F396" s="182">
        <v>62</v>
      </c>
      <c r="G396" s="171">
        <v>8</v>
      </c>
      <c r="H396" s="171">
        <v>31</v>
      </c>
      <c r="I396" s="171">
        <v>18</v>
      </c>
      <c r="J396" s="171">
        <v>37</v>
      </c>
      <c r="K396" s="182">
        <v>62</v>
      </c>
      <c r="L396" s="171">
        <v>0</v>
      </c>
      <c r="M396" s="171">
        <v>0</v>
      </c>
      <c r="N396" s="171">
        <v>0</v>
      </c>
      <c r="O396" s="171">
        <v>0</v>
      </c>
      <c r="P396" s="182">
        <v>0</v>
      </c>
      <c r="Q396" s="173">
        <v>0</v>
      </c>
      <c r="R396" s="173">
        <v>0</v>
      </c>
      <c r="S396" s="173">
        <v>0</v>
      </c>
      <c r="T396" s="173">
        <v>0</v>
      </c>
      <c r="U396" s="174">
        <v>0</v>
      </c>
    </row>
    <row r="397" spans="1:21" x14ac:dyDescent="0.25">
      <c r="A397" s="165">
        <v>43617</v>
      </c>
      <c r="B397" s="181">
        <v>12</v>
      </c>
      <c r="C397" s="171">
        <v>23</v>
      </c>
      <c r="D397" s="171">
        <v>13</v>
      </c>
      <c r="E397" s="171">
        <v>26</v>
      </c>
      <c r="F397" s="182">
        <v>59</v>
      </c>
      <c r="G397" s="171">
        <v>12</v>
      </c>
      <c r="H397" s="171">
        <v>23</v>
      </c>
      <c r="I397" s="171">
        <v>13</v>
      </c>
      <c r="J397" s="171">
        <v>26</v>
      </c>
      <c r="K397" s="182">
        <v>59</v>
      </c>
      <c r="L397" s="171">
        <v>0</v>
      </c>
      <c r="M397" s="171">
        <v>0</v>
      </c>
      <c r="N397" s="171">
        <v>0</v>
      </c>
      <c r="O397" s="171">
        <v>0</v>
      </c>
      <c r="P397" s="182">
        <v>0</v>
      </c>
      <c r="Q397" s="173">
        <v>0</v>
      </c>
      <c r="R397" s="173">
        <v>0</v>
      </c>
      <c r="S397" s="173">
        <v>0</v>
      </c>
      <c r="T397" s="173">
        <v>0</v>
      </c>
      <c r="U397" s="174">
        <v>0</v>
      </c>
    </row>
    <row r="398" spans="1:21" x14ac:dyDescent="0.25">
      <c r="A398" s="165">
        <v>43647</v>
      </c>
      <c r="B398" s="181">
        <v>9</v>
      </c>
      <c r="C398" s="171">
        <v>31</v>
      </c>
      <c r="D398" s="171">
        <v>26</v>
      </c>
      <c r="E398" s="171">
        <v>16</v>
      </c>
      <c r="F398" s="182">
        <v>75</v>
      </c>
      <c r="G398" s="171">
        <v>9</v>
      </c>
      <c r="H398" s="171">
        <v>31</v>
      </c>
      <c r="I398" s="171">
        <v>26</v>
      </c>
      <c r="J398" s="171">
        <v>16</v>
      </c>
      <c r="K398" s="182">
        <v>75</v>
      </c>
      <c r="L398" s="171">
        <v>0</v>
      </c>
      <c r="M398" s="171">
        <v>0</v>
      </c>
      <c r="N398" s="171">
        <v>0</v>
      </c>
      <c r="O398" s="171">
        <v>0</v>
      </c>
      <c r="P398" s="182">
        <v>0</v>
      </c>
      <c r="Q398" s="173">
        <v>0</v>
      </c>
      <c r="R398" s="173">
        <v>0</v>
      </c>
      <c r="S398" s="173">
        <v>0</v>
      </c>
      <c r="T398" s="173">
        <v>0</v>
      </c>
      <c r="U398" s="174">
        <v>0</v>
      </c>
    </row>
    <row r="399" spans="1:21" x14ac:dyDescent="0.25">
      <c r="A399" s="165">
        <v>43678</v>
      </c>
      <c r="B399" s="181">
        <v>11</v>
      </c>
      <c r="C399" s="171">
        <v>23</v>
      </c>
      <c r="D399" s="171">
        <v>14</v>
      </c>
      <c r="E399" s="171">
        <v>11</v>
      </c>
      <c r="F399" s="182">
        <v>67</v>
      </c>
      <c r="G399" s="171">
        <v>11</v>
      </c>
      <c r="H399" s="171">
        <v>23</v>
      </c>
      <c r="I399" s="171">
        <v>14</v>
      </c>
      <c r="J399" s="171">
        <v>11</v>
      </c>
      <c r="K399" s="182">
        <v>67</v>
      </c>
      <c r="L399" s="171">
        <v>0</v>
      </c>
      <c r="M399" s="171">
        <v>0</v>
      </c>
      <c r="N399" s="171">
        <v>0</v>
      </c>
      <c r="O399" s="171">
        <v>0</v>
      </c>
      <c r="P399" s="182">
        <v>0</v>
      </c>
      <c r="Q399" s="173">
        <v>0</v>
      </c>
      <c r="R399" s="173">
        <v>0</v>
      </c>
      <c r="S399" s="173">
        <v>0</v>
      </c>
      <c r="T399" s="173">
        <v>0</v>
      </c>
      <c r="U399" s="174">
        <v>0</v>
      </c>
    </row>
    <row r="400" spans="1:21" x14ac:dyDescent="0.25">
      <c r="A400" s="165">
        <v>43709</v>
      </c>
      <c r="B400" s="181">
        <v>5</v>
      </c>
      <c r="C400" s="171">
        <v>25</v>
      </c>
      <c r="D400" s="171">
        <v>8</v>
      </c>
      <c r="E400" s="171">
        <v>25</v>
      </c>
      <c r="F400" s="182">
        <v>53</v>
      </c>
      <c r="G400" s="171">
        <v>5</v>
      </c>
      <c r="H400" s="171">
        <v>25</v>
      </c>
      <c r="I400" s="171">
        <v>8</v>
      </c>
      <c r="J400" s="171">
        <v>25</v>
      </c>
      <c r="K400" s="182">
        <v>53</v>
      </c>
      <c r="L400" s="171">
        <v>0</v>
      </c>
      <c r="M400" s="171">
        <v>0</v>
      </c>
      <c r="N400" s="171">
        <v>0</v>
      </c>
      <c r="O400" s="171">
        <v>0</v>
      </c>
      <c r="P400" s="182">
        <v>0</v>
      </c>
      <c r="Q400" s="173">
        <v>0</v>
      </c>
      <c r="R400" s="173">
        <v>0</v>
      </c>
      <c r="S400" s="173">
        <v>0</v>
      </c>
      <c r="T400" s="173">
        <v>0</v>
      </c>
      <c r="U400" s="174">
        <v>0</v>
      </c>
    </row>
    <row r="401" spans="1:21" x14ac:dyDescent="0.25">
      <c r="A401" s="165">
        <v>43739</v>
      </c>
      <c r="B401" s="181">
        <v>18</v>
      </c>
      <c r="C401" s="171">
        <v>21</v>
      </c>
      <c r="D401" s="171">
        <v>19</v>
      </c>
      <c r="E401" s="171">
        <v>23</v>
      </c>
      <c r="F401" s="182">
        <v>73</v>
      </c>
      <c r="G401" s="171">
        <v>18</v>
      </c>
      <c r="H401" s="171">
        <v>21</v>
      </c>
      <c r="I401" s="171">
        <v>19</v>
      </c>
      <c r="J401" s="171">
        <v>23</v>
      </c>
      <c r="K401" s="182">
        <v>73</v>
      </c>
      <c r="L401" s="171">
        <v>0</v>
      </c>
      <c r="M401" s="171">
        <v>0</v>
      </c>
      <c r="N401" s="171">
        <v>0</v>
      </c>
      <c r="O401" s="171">
        <v>0</v>
      </c>
      <c r="P401" s="182">
        <v>0</v>
      </c>
      <c r="Q401" s="173">
        <v>0</v>
      </c>
      <c r="R401" s="173">
        <v>0</v>
      </c>
      <c r="S401" s="173">
        <v>0</v>
      </c>
      <c r="T401" s="173">
        <v>0</v>
      </c>
      <c r="U401" s="174">
        <v>0</v>
      </c>
    </row>
    <row r="402" spans="1:21" x14ac:dyDescent="0.25">
      <c r="A402" s="165">
        <v>43770</v>
      </c>
      <c r="B402" s="181">
        <v>7</v>
      </c>
      <c r="C402" s="171">
        <v>24</v>
      </c>
      <c r="D402" s="171">
        <v>19</v>
      </c>
      <c r="E402" s="171">
        <v>18</v>
      </c>
      <c r="F402" s="182">
        <v>63</v>
      </c>
      <c r="G402" s="171">
        <v>7</v>
      </c>
      <c r="H402" s="171">
        <v>24</v>
      </c>
      <c r="I402" s="171">
        <v>19</v>
      </c>
      <c r="J402" s="171">
        <v>18</v>
      </c>
      <c r="K402" s="182">
        <v>63</v>
      </c>
      <c r="L402" s="171">
        <v>0</v>
      </c>
      <c r="M402" s="171">
        <v>0</v>
      </c>
      <c r="N402" s="171">
        <v>0</v>
      </c>
      <c r="O402" s="171">
        <v>0</v>
      </c>
      <c r="P402" s="182">
        <v>0</v>
      </c>
      <c r="Q402" s="173">
        <v>0</v>
      </c>
      <c r="R402" s="173">
        <v>0</v>
      </c>
      <c r="S402" s="173">
        <v>0</v>
      </c>
      <c r="T402" s="173">
        <v>0</v>
      </c>
      <c r="U402" s="174">
        <v>0</v>
      </c>
    </row>
    <row r="403" spans="1:21" x14ac:dyDescent="0.25">
      <c r="A403" s="165">
        <v>43800</v>
      </c>
      <c r="B403" s="181">
        <v>8</v>
      </c>
      <c r="C403" s="171">
        <v>20</v>
      </c>
      <c r="D403" s="171">
        <v>14</v>
      </c>
      <c r="E403" s="171">
        <v>22</v>
      </c>
      <c r="F403" s="182">
        <v>69</v>
      </c>
      <c r="G403" s="171">
        <v>8</v>
      </c>
      <c r="H403" s="171">
        <v>20</v>
      </c>
      <c r="I403" s="171">
        <v>14</v>
      </c>
      <c r="J403" s="171">
        <v>22</v>
      </c>
      <c r="K403" s="182">
        <v>69</v>
      </c>
      <c r="L403" s="171">
        <v>0</v>
      </c>
      <c r="M403" s="171">
        <v>0</v>
      </c>
      <c r="N403" s="171">
        <v>0</v>
      </c>
      <c r="O403" s="171">
        <v>0</v>
      </c>
      <c r="P403" s="182">
        <v>0</v>
      </c>
      <c r="Q403" s="173">
        <v>0</v>
      </c>
      <c r="R403" s="173">
        <v>0</v>
      </c>
      <c r="S403" s="173">
        <v>0</v>
      </c>
      <c r="T403" s="173">
        <v>0</v>
      </c>
      <c r="U403" s="174">
        <v>0</v>
      </c>
    </row>
    <row r="404" spans="1:21" x14ac:dyDescent="0.25">
      <c r="A404" s="165">
        <v>43831</v>
      </c>
      <c r="B404" s="181">
        <v>9</v>
      </c>
      <c r="C404" s="171">
        <v>23</v>
      </c>
      <c r="D404" s="171">
        <v>9</v>
      </c>
      <c r="E404" s="171">
        <v>25</v>
      </c>
      <c r="F404" s="182">
        <v>62</v>
      </c>
      <c r="G404" s="171">
        <v>10</v>
      </c>
      <c r="H404" s="171">
        <v>26</v>
      </c>
      <c r="I404" s="171">
        <v>25</v>
      </c>
      <c r="J404" s="171">
        <v>27</v>
      </c>
      <c r="K404" s="182">
        <v>64</v>
      </c>
      <c r="L404" s="171">
        <v>-1</v>
      </c>
      <c r="M404" s="171">
        <v>-3</v>
      </c>
      <c r="N404" s="171">
        <v>-16</v>
      </c>
      <c r="O404" s="171">
        <v>-2</v>
      </c>
      <c r="P404" s="182">
        <v>-2</v>
      </c>
      <c r="Q404" s="173">
        <v>-0.1</v>
      </c>
      <c r="R404" s="173">
        <v>-0.115384615384615</v>
      </c>
      <c r="S404" s="173">
        <v>-0.64</v>
      </c>
      <c r="T404" s="173">
        <v>-7.4074074074074098E-2</v>
      </c>
      <c r="U404" s="174">
        <v>-3.125E-2</v>
      </c>
    </row>
    <row r="405" spans="1:21" x14ac:dyDescent="0.25">
      <c r="A405" s="165">
        <v>43862</v>
      </c>
      <c r="B405" s="181">
        <v>6</v>
      </c>
      <c r="C405" s="171">
        <v>34</v>
      </c>
      <c r="D405" s="171">
        <v>15</v>
      </c>
      <c r="E405" s="171">
        <v>30</v>
      </c>
      <c r="F405" s="182">
        <v>56</v>
      </c>
      <c r="G405" s="171">
        <v>10</v>
      </c>
      <c r="H405" s="171">
        <v>34</v>
      </c>
      <c r="I405" s="171">
        <v>17</v>
      </c>
      <c r="J405" s="171">
        <v>14</v>
      </c>
      <c r="K405" s="182">
        <v>73</v>
      </c>
      <c r="L405" s="171">
        <v>-4</v>
      </c>
      <c r="M405" s="171">
        <v>0</v>
      </c>
      <c r="N405" s="171">
        <v>-2</v>
      </c>
      <c r="O405" s="171">
        <v>16</v>
      </c>
      <c r="P405" s="182">
        <v>-17</v>
      </c>
      <c r="Q405" s="173">
        <v>-0.4</v>
      </c>
      <c r="R405" s="173">
        <v>0</v>
      </c>
      <c r="S405" s="173">
        <v>-0.11764705882352899</v>
      </c>
      <c r="T405" s="173">
        <v>1.1428571428571399</v>
      </c>
      <c r="U405" s="174">
        <v>-0.232876712328767</v>
      </c>
    </row>
    <row r="406" spans="1:21" x14ac:dyDescent="0.25">
      <c r="A406" s="165">
        <v>43891</v>
      </c>
      <c r="B406" s="181">
        <v>11</v>
      </c>
      <c r="C406" s="171">
        <v>27</v>
      </c>
      <c r="D406" s="171">
        <v>16</v>
      </c>
      <c r="E406" s="171">
        <v>28</v>
      </c>
      <c r="F406" s="182">
        <v>73</v>
      </c>
      <c r="G406" s="171">
        <v>5.2380952380952399</v>
      </c>
      <c r="H406" s="171">
        <v>29.3333333333333</v>
      </c>
      <c r="I406" s="171">
        <v>17.8095238095238</v>
      </c>
      <c r="J406" s="171">
        <v>20.952380952380999</v>
      </c>
      <c r="K406" s="182">
        <v>72.285714285714306</v>
      </c>
      <c r="L406" s="171">
        <v>5.7619047619047601</v>
      </c>
      <c r="M406" s="171">
        <v>-2.3333333333333401</v>
      </c>
      <c r="N406" s="171">
        <v>-1.80952380952381</v>
      </c>
      <c r="O406" s="171">
        <v>7.0476190476190501</v>
      </c>
      <c r="P406" s="182">
        <v>0.71428571428570797</v>
      </c>
      <c r="Q406" s="173">
        <v>1.1000000000000001</v>
      </c>
      <c r="R406" s="173">
        <v>-7.95454545454546E-2</v>
      </c>
      <c r="S406" s="173">
        <v>-0.10160427807486599</v>
      </c>
      <c r="T406" s="173">
        <v>0.33636363636363598</v>
      </c>
      <c r="U406" s="174">
        <v>9.8814229249010992E-3</v>
      </c>
    </row>
    <row r="407" spans="1:21" x14ac:dyDescent="0.25">
      <c r="A407" s="165">
        <v>43922</v>
      </c>
      <c r="B407" s="181">
        <v>8</v>
      </c>
      <c r="C407" s="171">
        <v>23</v>
      </c>
      <c r="D407" s="171">
        <v>19</v>
      </c>
      <c r="E407" s="171">
        <v>12</v>
      </c>
      <c r="F407" s="182">
        <v>60</v>
      </c>
      <c r="G407" s="171">
        <v>8</v>
      </c>
      <c r="H407" s="171">
        <v>18</v>
      </c>
      <c r="I407" s="171">
        <v>22</v>
      </c>
      <c r="J407" s="171">
        <v>21</v>
      </c>
      <c r="K407" s="182">
        <v>61</v>
      </c>
      <c r="L407" s="171">
        <v>0</v>
      </c>
      <c r="M407" s="171">
        <v>5</v>
      </c>
      <c r="N407" s="171">
        <v>-3</v>
      </c>
      <c r="O407" s="171">
        <v>-9</v>
      </c>
      <c r="P407" s="182">
        <v>-1</v>
      </c>
      <c r="Q407" s="173">
        <v>0</v>
      </c>
      <c r="R407" s="173">
        <v>0.27777777777777801</v>
      </c>
      <c r="S407" s="173">
        <v>-0.13636363636363599</v>
      </c>
      <c r="T407" s="173">
        <v>-0.42857142857142899</v>
      </c>
      <c r="U407" s="174">
        <v>-1.63934426229508E-2</v>
      </c>
    </row>
    <row r="408" spans="1:21" x14ac:dyDescent="0.25">
      <c r="A408" s="165">
        <v>43952</v>
      </c>
      <c r="B408" s="181">
        <v>3</v>
      </c>
      <c r="C408" s="171">
        <v>21</v>
      </c>
      <c r="D408" s="171">
        <v>6</v>
      </c>
      <c r="E408" s="171">
        <v>16</v>
      </c>
      <c r="F408" s="182">
        <v>56</v>
      </c>
      <c r="G408" s="171">
        <v>7.2380952380952399</v>
      </c>
      <c r="H408" s="171">
        <v>28.047619047619001</v>
      </c>
      <c r="I408" s="171">
        <v>16.285714285714299</v>
      </c>
      <c r="J408" s="171">
        <v>33.476190476190503</v>
      </c>
      <c r="K408" s="182">
        <v>56.095238095238102</v>
      </c>
      <c r="L408" s="171">
        <v>-4.2380952380952399</v>
      </c>
      <c r="M408" s="171">
        <v>-7.0476190476190501</v>
      </c>
      <c r="N408" s="171">
        <v>-10.285714285714301</v>
      </c>
      <c r="O408" s="171">
        <v>-17.476190476190499</v>
      </c>
      <c r="P408" s="182">
        <v>-9.52380952380949E-2</v>
      </c>
      <c r="Q408" s="173">
        <v>-0.58552631578947401</v>
      </c>
      <c r="R408" s="173">
        <v>-0.251273344651952</v>
      </c>
      <c r="S408" s="173">
        <v>-0.63157894736842102</v>
      </c>
      <c r="T408" s="173">
        <v>-0.52204836415362699</v>
      </c>
      <c r="U408" s="174">
        <v>-1.6977928692699399E-3</v>
      </c>
    </row>
    <row r="409" spans="1:21" x14ac:dyDescent="0.25">
      <c r="A409" s="165">
        <v>43983</v>
      </c>
      <c r="B409" s="181">
        <v>9</v>
      </c>
      <c r="C409" s="171">
        <v>16</v>
      </c>
      <c r="D409" s="171">
        <v>15</v>
      </c>
      <c r="E409" s="171">
        <v>21</v>
      </c>
      <c r="F409" s="182">
        <v>74</v>
      </c>
      <c r="G409" s="171">
        <v>13.2</v>
      </c>
      <c r="H409" s="171">
        <v>25.3</v>
      </c>
      <c r="I409" s="171">
        <v>14.3</v>
      </c>
      <c r="J409" s="171">
        <v>28.6</v>
      </c>
      <c r="K409" s="182">
        <v>64.900000000000006</v>
      </c>
      <c r="L409" s="171">
        <v>-4.2</v>
      </c>
      <c r="M409" s="171">
        <v>-9.3000000000000007</v>
      </c>
      <c r="N409" s="171">
        <v>0.69999999999999896</v>
      </c>
      <c r="O409" s="171">
        <v>-7.6</v>
      </c>
      <c r="P409" s="182">
        <v>9.0999999999999908</v>
      </c>
      <c r="Q409" s="173">
        <v>-0.31818181818181801</v>
      </c>
      <c r="R409" s="173">
        <v>-0.36758893280632399</v>
      </c>
      <c r="S409" s="173">
        <v>4.8951048951048903E-2</v>
      </c>
      <c r="T409" s="173">
        <v>-0.26573426573426601</v>
      </c>
      <c r="U409" s="174">
        <v>0.14021571648690301</v>
      </c>
    </row>
    <row r="410" spans="1:21" x14ac:dyDescent="0.25">
      <c r="A410" s="165">
        <v>44013</v>
      </c>
      <c r="B410" s="181">
        <v>5</v>
      </c>
      <c r="C410" s="171">
        <v>12</v>
      </c>
      <c r="D410" s="171">
        <v>16</v>
      </c>
      <c r="E410" s="171">
        <v>24</v>
      </c>
      <c r="F410" s="182">
        <v>59</v>
      </c>
      <c r="G410" s="171">
        <v>9</v>
      </c>
      <c r="H410" s="171">
        <v>31</v>
      </c>
      <c r="I410" s="171">
        <v>26</v>
      </c>
      <c r="J410" s="171">
        <v>16</v>
      </c>
      <c r="K410" s="182">
        <v>75</v>
      </c>
      <c r="L410" s="171">
        <v>-4</v>
      </c>
      <c r="M410" s="171">
        <v>-19</v>
      </c>
      <c r="N410" s="171">
        <v>-10</v>
      </c>
      <c r="O410" s="171">
        <v>8</v>
      </c>
      <c r="P410" s="182">
        <v>-16</v>
      </c>
      <c r="Q410" s="173">
        <v>-0.44444444444444398</v>
      </c>
      <c r="R410" s="173">
        <v>-0.61290322580645196</v>
      </c>
      <c r="S410" s="173">
        <v>-0.38461538461538503</v>
      </c>
      <c r="T410" s="173">
        <v>0.5</v>
      </c>
      <c r="U410" s="174">
        <v>-0.21333333333333299</v>
      </c>
    </row>
    <row r="411" spans="1:21" x14ac:dyDescent="0.25">
      <c r="A411" s="165">
        <v>44044</v>
      </c>
      <c r="B411" s="181">
        <v>11</v>
      </c>
      <c r="C411" s="171">
        <v>16</v>
      </c>
      <c r="D411" s="171">
        <v>12</v>
      </c>
      <c r="E411" s="171">
        <v>14</v>
      </c>
      <c r="F411" s="182">
        <v>64</v>
      </c>
      <c r="G411" s="171">
        <v>10.476190476190499</v>
      </c>
      <c r="H411" s="171">
        <v>21.904761904761902</v>
      </c>
      <c r="I411" s="171">
        <v>13.3333333333333</v>
      </c>
      <c r="J411" s="171">
        <v>10.476190476190499</v>
      </c>
      <c r="K411" s="182">
        <v>63.809523809523803</v>
      </c>
      <c r="L411" s="171">
        <v>0.52380952380952395</v>
      </c>
      <c r="M411" s="171">
        <v>-5.9047619047619104</v>
      </c>
      <c r="N411" s="171">
        <v>-1.3333333333333299</v>
      </c>
      <c r="O411" s="171">
        <v>3.5238095238095202</v>
      </c>
      <c r="P411" s="182">
        <v>0.19047619047619699</v>
      </c>
      <c r="Q411" s="173">
        <v>0.05</v>
      </c>
      <c r="R411" s="173">
        <v>-0.26956521739130401</v>
      </c>
      <c r="S411" s="173">
        <v>-9.9999999999999895E-2</v>
      </c>
      <c r="T411" s="173">
        <v>0.33636363636363598</v>
      </c>
      <c r="U411" s="174">
        <v>2.9850746268657701E-3</v>
      </c>
    </row>
    <row r="412" spans="1:21" x14ac:dyDescent="0.25">
      <c r="A412" s="165">
        <v>44075</v>
      </c>
      <c r="B412" s="181">
        <v>5</v>
      </c>
      <c r="C412" s="171">
        <v>25</v>
      </c>
      <c r="D412" s="171">
        <v>8</v>
      </c>
      <c r="E412" s="171">
        <v>19</v>
      </c>
      <c r="F412" s="182">
        <v>94</v>
      </c>
      <c r="G412" s="171">
        <v>5.2380952380952399</v>
      </c>
      <c r="H412" s="171">
        <v>26.1904761904762</v>
      </c>
      <c r="I412" s="171">
        <v>8.3809523809523796</v>
      </c>
      <c r="J412" s="171">
        <v>26.1904761904762</v>
      </c>
      <c r="K412" s="182">
        <v>55.523809523809497</v>
      </c>
      <c r="L412" s="171">
        <v>-0.238095238095238</v>
      </c>
      <c r="M412" s="171">
        <v>-1.19047619047619</v>
      </c>
      <c r="N412" s="171">
        <v>-0.38095238095238099</v>
      </c>
      <c r="O412" s="171">
        <v>-7.1904761904761898</v>
      </c>
      <c r="P412" s="182">
        <v>38.476190476190503</v>
      </c>
      <c r="Q412" s="173">
        <v>-4.5454545454545497E-2</v>
      </c>
      <c r="R412" s="173">
        <v>-4.5454545454545602E-2</v>
      </c>
      <c r="S412" s="173">
        <v>-4.5454545454545497E-2</v>
      </c>
      <c r="T412" s="173">
        <v>-0.27454545454545498</v>
      </c>
      <c r="U412" s="174">
        <v>0.692967409948542</v>
      </c>
    </row>
    <row r="413" spans="1:21" x14ac:dyDescent="0.25">
      <c r="A413" s="165">
        <v>44105</v>
      </c>
      <c r="B413" s="181">
        <v>6</v>
      </c>
      <c r="C413" s="171">
        <v>15</v>
      </c>
      <c r="D413" s="171">
        <v>9</v>
      </c>
      <c r="E413" s="171">
        <v>18</v>
      </c>
      <c r="F413" s="182">
        <v>72</v>
      </c>
      <c r="G413" s="171">
        <v>17.2173913043478</v>
      </c>
      <c r="H413" s="171">
        <v>20.086956521739101</v>
      </c>
      <c r="I413" s="171">
        <v>18.173913043478301</v>
      </c>
      <c r="J413" s="171">
        <v>22</v>
      </c>
      <c r="K413" s="182">
        <v>69.826086956521706</v>
      </c>
      <c r="L413" s="171">
        <v>-11.2173913043478</v>
      </c>
      <c r="M413" s="171">
        <v>-5.0869565217391299</v>
      </c>
      <c r="N413" s="171">
        <v>-9.1739130434782599</v>
      </c>
      <c r="O413" s="171">
        <v>-4</v>
      </c>
      <c r="P413" s="182">
        <v>2.1739130434782701</v>
      </c>
      <c r="Q413" s="173">
        <v>-0.65151515151515205</v>
      </c>
      <c r="R413" s="173">
        <v>-0.253246753246753</v>
      </c>
      <c r="S413" s="173">
        <v>-0.504784688995215</v>
      </c>
      <c r="T413" s="173">
        <v>-0.18181818181818199</v>
      </c>
      <c r="U413" s="174">
        <v>3.11332503113326E-2</v>
      </c>
    </row>
    <row r="414" spans="1:21" x14ac:dyDescent="0.25">
      <c r="A414" s="165">
        <v>44136</v>
      </c>
      <c r="B414" s="181">
        <v>5</v>
      </c>
      <c r="C414" s="171">
        <v>18</v>
      </c>
      <c r="D414" s="171">
        <v>12</v>
      </c>
      <c r="E414" s="171">
        <v>19</v>
      </c>
      <c r="F414" s="182">
        <v>63</v>
      </c>
      <c r="G414" s="171">
        <v>7</v>
      </c>
      <c r="H414" s="171">
        <v>24</v>
      </c>
      <c r="I414" s="171">
        <v>19</v>
      </c>
      <c r="J414" s="171">
        <v>18</v>
      </c>
      <c r="K414" s="182">
        <v>63</v>
      </c>
      <c r="L414" s="171">
        <v>-2</v>
      </c>
      <c r="M414" s="171">
        <v>-6</v>
      </c>
      <c r="N414" s="171">
        <v>-7</v>
      </c>
      <c r="O414" s="171">
        <v>1</v>
      </c>
      <c r="P414" s="182">
        <v>0</v>
      </c>
      <c r="Q414" s="173">
        <v>-0.28571428571428598</v>
      </c>
      <c r="R414" s="173">
        <v>-0.25</v>
      </c>
      <c r="S414" s="173">
        <v>-0.36842105263157898</v>
      </c>
      <c r="T414" s="173">
        <v>5.5555555555555601E-2</v>
      </c>
      <c r="U414" s="174">
        <v>0</v>
      </c>
    </row>
    <row r="415" spans="1:21" x14ac:dyDescent="0.25">
      <c r="A415" s="165">
        <v>44166</v>
      </c>
      <c r="B415" s="181">
        <v>5</v>
      </c>
      <c r="C415" s="171">
        <v>16</v>
      </c>
      <c r="D415" s="171">
        <v>19</v>
      </c>
      <c r="E415" s="171">
        <v>20</v>
      </c>
      <c r="F415" s="182">
        <v>74</v>
      </c>
      <c r="G415" s="171">
        <v>8.4</v>
      </c>
      <c r="H415" s="171">
        <v>21</v>
      </c>
      <c r="I415" s="171">
        <v>14.7</v>
      </c>
      <c r="J415" s="171">
        <v>23.1</v>
      </c>
      <c r="K415" s="182">
        <v>72.45</v>
      </c>
      <c r="L415" s="171">
        <v>-3.4</v>
      </c>
      <c r="M415" s="171">
        <v>-5</v>
      </c>
      <c r="N415" s="171">
        <v>4.3</v>
      </c>
      <c r="O415" s="171">
        <v>-3.1</v>
      </c>
      <c r="P415" s="182">
        <v>1.55</v>
      </c>
      <c r="Q415" s="173">
        <v>-0.40476190476190499</v>
      </c>
      <c r="R415" s="173">
        <v>-0.238095238095238</v>
      </c>
      <c r="S415" s="173">
        <v>0.29251700680272102</v>
      </c>
      <c r="T415" s="173">
        <v>-0.13419913419913401</v>
      </c>
      <c r="U415" s="174">
        <v>2.1394064872325699E-2</v>
      </c>
    </row>
    <row r="416" spans="1:21" x14ac:dyDescent="0.25">
      <c r="A416" s="165">
        <v>44197</v>
      </c>
      <c r="B416" s="181">
        <v>7</v>
      </c>
      <c r="C416" s="171">
        <v>28</v>
      </c>
      <c r="D416" s="171">
        <v>14</v>
      </c>
      <c r="E416" s="171">
        <v>16</v>
      </c>
      <c r="F416" s="182">
        <v>65</v>
      </c>
      <c r="G416" s="171">
        <v>9.0909090909090899</v>
      </c>
      <c r="H416" s="171">
        <v>23.636363636363601</v>
      </c>
      <c r="I416" s="171">
        <v>22.727272727272702</v>
      </c>
      <c r="J416" s="171">
        <v>24.545454545454501</v>
      </c>
      <c r="K416" s="182">
        <v>58.181818181818201</v>
      </c>
      <c r="L416" s="171">
        <v>-2.0909090909090899</v>
      </c>
      <c r="M416" s="171">
        <v>4.3636363636363598</v>
      </c>
      <c r="N416" s="171">
        <v>-8.7272727272727302</v>
      </c>
      <c r="O416" s="171">
        <v>-8.5454545454545396</v>
      </c>
      <c r="P416" s="182">
        <v>6.8181818181818201</v>
      </c>
      <c r="Q416" s="173">
        <v>-0.23</v>
      </c>
      <c r="R416" s="173">
        <v>0.18461538461538499</v>
      </c>
      <c r="S416" s="173">
        <v>-0.38400000000000001</v>
      </c>
      <c r="T416" s="173">
        <v>-0.34814814814814798</v>
      </c>
      <c r="U416" s="174">
        <v>0.1171875</v>
      </c>
    </row>
    <row r="417" spans="1:21" x14ac:dyDescent="0.25">
      <c r="A417" s="165">
        <v>44228</v>
      </c>
      <c r="B417" s="181">
        <v>12</v>
      </c>
      <c r="C417" s="171">
        <v>31</v>
      </c>
      <c r="D417" s="171">
        <v>16</v>
      </c>
      <c r="E417" s="171">
        <v>22</v>
      </c>
      <c r="F417" s="182">
        <v>82</v>
      </c>
      <c r="G417" s="171">
        <v>10</v>
      </c>
      <c r="H417" s="171">
        <v>34</v>
      </c>
      <c r="I417" s="171">
        <v>17</v>
      </c>
      <c r="J417" s="171">
        <v>14</v>
      </c>
      <c r="K417" s="182">
        <v>73</v>
      </c>
      <c r="L417" s="171">
        <v>2</v>
      </c>
      <c r="M417" s="171">
        <v>-3</v>
      </c>
      <c r="N417" s="171">
        <v>-1</v>
      </c>
      <c r="O417" s="171">
        <v>8</v>
      </c>
      <c r="P417" s="182">
        <v>9</v>
      </c>
      <c r="Q417" s="173">
        <v>0.2</v>
      </c>
      <c r="R417" s="173">
        <v>-8.8235294117647106E-2</v>
      </c>
      <c r="S417" s="173">
        <v>-5.8823529411764698E-2</v>
      </c>
      <c r="T417" s="173">
        <v>0.57142857142857095</v>
      </c>
      <c r="U417" s="174">
        <v>0.123287671232877</v>
      </c>
    </row>
    <row r="418" spans="1:21" x14ac:dyDescent="0.25">
      <c r="A418" s="165">
        <v>44256</v>
      </c>
      <c r="B418" s="181">
        <v>7</v>
      </c>
      <c r="C418" s="171">
        <v>17</v>
      </c>
      <c r="D418" s="171">
        <v>17</v>
      </c>
      <c r="E418" s="171">
        <v>24</v>
      </c>
      <c r="F418" s="182">
        <v>101</v>
      </c>
      <c r="G418" s="171">
        <v>5.4761904761904798</v>
      </c>
      <c r="H418" s="171">
        <v>30.6666666666667</v>
      </c>
      <c r="I418" s="171">
        <v>18.619047619047599</v>
      </c>
      <c r="J418" s="171">
        <v>21.904761904761902</v>
      </c>
      <c r="K418" s="182">
        <v>75.571428571428598</v>
      </c>
      <c r="L418" s="171">
        <v>1.52380952380952</v>
      </c>
      <c r="M418" s="171">
        <v>-13.6666666666667</v>
      </c>
      <c r="N418" s="171">
        <v>-1.61904761904762</v>
      </c>
      <c r="O418" s="171">
        <v>2.09523809523809</v>
      </c>
      <c r="P418" s="182">
        <v>25.428571428571399</v>
      </c>
      <c r="Q418" s="173">
        <v>0.27826086956521701</v>
      </c>
      <c r="R418" s="173">
        <v>-0.44565217391304401</v>
      </c>
      <c r="S418" s="173">
        <v>-8.6956521739130502E-2</v>
      </c>
      <c r="T418" s="173">
        <v>9.5652173913043495E-2</v>
      </c>
      <c r="U418" s="174">
        <v>0.33648393194706999</v>
      </c>
    </row>
    <row r="419" spans="1:21" x14ac:dyDescent="0.25">
      <c r="A419" s="165">
        <v>44287</v>
      </c>
      <c r="B419" s="181">
        <v>6</v>
      </c>
      <c r="C419" s="171">
        <v>16</v>
      </c>
      <c r="D419" s="171">
        <v>13</v>
      </c>
      <c r="E419" s="171">
        <v>27</v>
      </c>
      <c r="F419" s="182">
        <v>84</v>
      </c>
      <c r="G419" s="171">
        <v>8</v>
      </c>
      <c r="H419" s="171">
        <v>18</v>
      </c>
      <c r="I419" s="171">
        <v>22</v>
      </c>
      <c r="J419" s="171">
        <v>21</v>
      </c>
      <c r="K419" s="182">
        <v>61</v>
      </c>
      <c r="L419" s="171">
        <v>-2</v>
      </c>
      <c r="M419" s="171">
        <v>-2</v>
      </c>
      <c r="N419" s="171">
        <v>-9</v>
      </c>
      <c r="O419" s="171">
        <v>6</v>
      </c>
      <c r="P419" s="182">
        <v>23</v>
      </c>
      <c r="Q419" s="173">
        <v>-0.25</v>
      </c>
      <c r="R419" s="173">
        <v>-0.11111111111111099</v>
      </c>
      <c r="S419" s="173">
        <v>-0.40909090909090901</v>
      </c>
      <c r="T419" s="173">
        <v>0.28571428571428598</v>
      </c>
      <c r="U419" s="174">
        <v>0.37704918032786899</v>
      </c>
    </row>
    <row r="420" spans="1:21" x14ac:dyDescent="0.25">
      <c r="A420" s="165">
        <v>44317</v>
      </c>
      <c r="B420" s="181">
        <v>3</v>
      </c>
      <c r="C420" s="171">
        <v>17</v>
      </c>
      <c r="D420" s="171">
        <v>11</v>
      </c>
      <c r="E420" s="171">
        <v>18</v>
      </c>
      <c r="F420" s="182">
        <v>90</v>
      </c>
      <c r="G420" s="171">
        <v>7.2380952380952399</v>
      </c>
      <c r="H420" s="171">
        <v>28.047619047619001</v>
      </c>
      <c r="I420" s="171">
        <v>16.285714285714299</v>
      </c>
      <c r="J420" s="171">
        <v>33.476190476190503</v>
      </c>
      <c r="K420" s="182">
        <v>56.095238095238102</v>
      </c>
      <c r="L420" s="171">
        <v>-4.2380952380952399</v>
      </c>
      <c r="M420" s="171">
        <v>-11.047619047618999</v>
      </c>
      <c r="N420" s="171">
        <v>-5.2857142857142803</v>
      </c>
      <c r="O420" s="171">
        <v>-15.476190476190499</v>
      </c>
      <c r="P420" s="182">
        <v>33.904761904761898</v>
      </c>
      <c r="Q420" s="173">
        <v>-0.58552631578947401</v>
      </c>
      <c r="R420" s="173">
        <v>-0.39388794567062801</v>
      </c>
      <c r="S420" s="173">
        <v>-0.324561403508772</v>
      </c>
      <c r="T420" s="173">
        <v>-0.46230440967283098</v>
      </c>
      <c r="U420" s="174">
        <v>0.60441426146010202</v>
      </c>
    </row>
    <row r="421" spans="1:21" x14ac:dyDescent="0.25">
      <c r="A421" s="165">
        <v>44348</v>
      </c>
      <c r="B421" s="181">
        <v>8</v>
      </c>
      <c r="C421" s="171">
        <v>21</v>
      </c>
      <c r="D421" s="171">
        <v>11</v>
      </c>
      <c r="E421" s="171">
        <v>24</v>
      </c>
      <c r="F421" s="182">
        <v>92</v>
      </c>
      <c r="G421" s="171">
        <v>13.2</v>
      </c>
      <c r="H421" s="171">
        <v>25.3</v>
      </c>
      <c r="I421" s="171">
        <v>14.3</v>
      </c>
      <c r="J421" s="171">
        <v>28.6</v>
      </c>
      <c r="K421" s="182">
        <v>64.900000000000006</v>
      </c>
      <c r="L421" s="171">
        <v>-5.2</v>
      </c>
      <c r="M421" s="171">
        <v>-4.3</v>
      </c>
      <c r="N421" s="171">
        <v>-3.3</v>
      </c>
      <c r="O421" s="171">
        <v>-4.5999999999999996</v>
      </c>
      <c r="P421" s="182">
        <v>27.1</v>
      </c>
      <c r="Q421" s="173">
        <v>-0.39393939393939398</v>
      </c>
      <c r="R421" s="173">
        <v>-0.1699604743083</v>
      </c>
      <c r="S421" s="173">
        <v>-0.230769230769231</v>
      </c>
      <c r="T421" s="173">
        <v>-0.160839160839161</v>
      </c>
      <c r="U421" s="174">
        <v>0.41756548536209498</v>
      </c>
    </row>
    <row r="422" spans="1:21" x14ac:dyDescent="0.25">
      <c r="A422" s="165">
        <v>44378</v>
      </c>
      <c r="B422" s="181">
        <v>5</v>
      </c>
      <c r="C422" s="171">
        <v>17</v>
      </c>
      <c r="D422" s="171">
        <v>11</v>
      </c>
      <c r="E422" s="171">
        <v>18</v>
      </c>
      <c r="F422" s="182">
        <v>81</v>
      </c>
      <c r="G422" s="171">
        <v>8.6086956521739104</v>
      </c>
      <c r="H422" s="171">
        <v>29.652173913043502</v>
      </c>
      <c r="I422" s="171">
        <v>24.869565217391301</v>
      </c>
      <c r="J422" s="171">
        <v>15.304347826087</v>
      </c>
      <c r="K422" s="182">
        <v>71.739130434782595</v>
      </c>
      <c r="L422" s="171">
        <v>-3.60869565217391</v>
      </c>
      <c r="M422" s="171">
        <v>-12.6521739130435</v>
      </c>
      <c r="N422" s="171">
        <v>-13.869565217391299</v>
      </c>
      <c r="O422" s="171">
        <v>2.6956521739130399</v>
      </c>
      <c r="P422" s="182">
        <v>9.2608695652173907</v>
      </c>
      <c r="Q422" s="173">
        <v>-0.419191919191919</v>
      </c>
      <c r="R422" s="173">
        <v>-0.426686217008798</v>
      </c>
      <c r="S422" s="173">
        <v>-0.55769230769230804</v>
      </c>
      <c r="T422" s="173">
        <v>0.17613636363636401</v>
      </c>
      <c r="U422" s="174">
        <v>0.12909090909090901</v>
      </c>
    </row>
    <row r="423" spans="1:21" x14ac:dyDescent="0.25">
      <c r="A423" s="3" t="s">
        <v>148</v>
      </c>
      <c r="B423" s="181"/>
      <c r="C423" s="171"/>
      <c r="D423" s="171"/>
      <c r="E423" s="171"/>
      <c r="F423" s="182"/>
      <c r="G423" s="171"/>
      <c r="H423" s="171"/>
      <c r="I423" s="171"/>
      <c r="J423" s="171"/>
      <c r="K423" s="182"/>
      <c r="L423" s="171"/>
      <c r="M423" s="171"/>
      <c r="N423" s="171"/>
      <c r="O423" s="171"/>
      <c r="P423" s="182"/>
      <c r="Q423" s="173"/>
      <c r="R423" s="173"/>
      <c r="S423" s="173"/>
      <c r="T423" s="173"/>
      <c r="U423" s="174"/>
    </row>
    <row r="424" spans="1:21" x14ac:dyDescent="0.25">
      <c r="A424" s="165">
        <v>43466</v>
      </c>
      <c r="B424" s="181">
        <v>248</v>
      </c>
      <c r="C424" s="171">
        <v>53</v>
      </c>
      <c r="D424" s="171">
        <v>130</v>
      </c>
      <c r="E424" s="171">
        <v>92</v>
      </c>
      <c r="F424" s="182">
        <v>303</v>
      </c>
      <c r="G424" s="171">
        <v>248</v>
      </c>
      <c r="H424" s="171">
        <v>53</v>
      </c>
      <c r="I424" s="171">
        <v>130</v>
      </c>
      <c r="J424" s="171">
        <v>92</v>
      </c>
      <c r="K424" s="182">
        <v>303</v>
      </c>
      <c r="L424" s="171">
        <v>0</v>
      </c>
      <c r="M424" s="171">
        <v>0</v>
      </c>
      <c r="N424" s="171">
        <v>0</v>
      </c>
      <c r="O424" s="171">
        <v>0</v>
      </c>
      <c r="P424" s="182">
        <v>0</v>
      </c>
      <c r="Q424" s="173">
        <v>0</v>
      </c>
      <c r="R424" s="173">
        <v>0</v>
      </c>
      <c r="S424" s="173">
        <v>0</v>
      </c>
      <c r="T424" s="173">
        <v>0</v>
      </c>
      <c r="U424" s="174">
        <v>0</v>
      </c>
    </row>
    <row r="425" spans="1:21" x14ac:dyDescent="0.25">
      <c r="A425" s="165">
        <v>43497</v>
      </c>
      <c r="B425" s="181">
        <v>221</v>
      </c>
      <c r="C425" s="171">
        <v>36</v>
      </c>
      <c r="D425" s="171">
        <v>125</v>
      </c>
      <c r="E425" s="171">
        <v>68</v>
      </c>
      <c r="F425" s="182">
        <v>281</v>
      </c>
      <c r="G425" s="171">
        <v>221</v>
      </c>
      <c r="H425" s="171">
        <v>36</v>
      </c>
      <c r="I425" s="171">
        <v>125</v>
      </c>
      <c r="J425" s="171">
        <v>68</v>
      </c>
      <c r="K425" s="182">
        <v>281</v>
      </c>
      <c r="L425" s="171">
        <v>0</v>
      </c>
      <c r="M425" s="171">
        <v>0</v>
      </c>
      <c r="N425" s="171">
        <v>0</v>
      </c>
      <c r="O425" s="171">
        <v>0</v>
      </c>
      <c r="P425" s="182">
        <v>0</v>
      </c>
      <c r="Q425" s="173">
        <v>0</v>
      </c>
      <c r="R425" s="173">
        <v>0</v>
      </c>
      <c r="S425" s="173">
        <v>0</v>
      </c>
      <c r="T425" s="173">
        <v>0</v>
      </c>
      <c r="U425" s="174">
        <v>0</v>
      </c>
    </row>
    <row r="426" spans="1:21" x14ac:dyDescent="0.25">
      <c r="A426" s="165">
        <v>43525</v>
      </c>
      <c r="B426" s="181">
        <v>203</v>
      </c>
      <c r="C426" s="171">
        <v>39</v>
      </c>
      <c r="D426" s="171">
        <v>102</v>
      </c>
      <c r="E426" s="171">
        <v>71</v>
      </c>
      <c r="F426" s="182">
        <v>281</v>
      </c>
      <c r="G426" s="171">
        <v>203</v>
      </c>
      <c r="H426" s="171">
        <v>39</v>
      </c>
      <c r="I426" s="171">
        <v>102</v>
      </c>
      <c r="J426" s="171">
        <v>71</v>
      </c>
      <c r="K426" s="182">
        <v>281</v>
      </c>
      <c r="L426" s="171">
        <v>0</v>
      </c>
      <c r="M426" s="171">
        <v>0</v>
      </c>
      <c r="N426" s="171">
        <v>0</v>
      </c>
      <c r="O426" s="171">
        <v>0</v>
      </c>
      <c r="P426" s="182">
        <v>0</v>
      </c>
      <c r="Q426" s="173">
        <v>0</v>
      </c>
      <c r="R426" s="173">
        <v>0</v>
      </c>
      <c r="S426" s="173">
        <v>0</v>
      </c>
      <c r="T426" s="173">
        <v>0</v>
      </c>
      <c r="U426" s="174">
        <v>0</v>
      </c>
    </row>
    <row r="427" spans="1:21" x14ac:dyDescent="0.25">
      <c r="A427" s="165">
        <v>43556</v>
      </c>
      <c r="B427" s="181">
        <v>203</v>
      </c>
      <c r="C427" s="171">
        <v>44</v>
      </c>
      <c r="D427" s="171">
        <v>106</v>
      </c>
      <c r="E427" s="171">
        <v>83</v>
      </c>
      <c r="F427" s="182">
        <v>275</v>
      </c>
      <c r="G427" s="171">
        <v>203</v>
      </c>
      <c r="H427" s="171">
        <v>44</v>
      </c>
      <c r="I427" s="171">
        <v>106</v>
      </c>
      <c r="J427" s="171">
        <v>83</v>
      </c>
      <c r="K427" s="182">
        <v>275</v>
      </c>
      <c r="L427" s="171">
        <v>0</v>
      </c>
      <c r="M427" s="171">
        <v>0</v>
      </c>
      <c r="N427" s="171">
        <v>0</v>
      </c>
      <c r="O427" s="171">
        <v>0</v>
      </c>
      <c r="P427" s="182">
        <v>0</v>
      </c>
      <c r="Q427" s="173">
        <v>0</v>
      </c>
      <c r="R427" s="173">
        <v>0</v>
      </c>
      <c r="S427" s="173">
        <v>0</v>
      </c>
      <c r="T427" s="173">
        <v>0</v>
      </c>
      <c r="U427" s="174">
        <v>0</v>
      </c>
    </row>
    <row r="428" spans="1:21" x14ac:dyDescent="0.25">
      <c r="A428" s="165">
        <v>43586</v>
      </c>
      <c r="B428" s="181">
        <v>205</v>
      </c>
      <c r="C428" s="171">
        <v>43</v>
      </c>
      <c r="D428" s="171">
        <v>108</v>
      </c>
      <c r="E428" s="171">
        <v>69</v>
      </c>
      <c r="F428" s="182">
        <v>294</v>
      </c>
      <c r="G428" s="171">
        <v>205</v>
      </c>
      <c r="H428" s="171">
        <v>43</v>
      </c>
      <c r="I428" s="171">
        <v>108</v>
      </c>
      <c r="J428" s="171">
        <v>69</v>
      </c>
      <c r="K428" s="182">
        <v>294</v>
      </c>
      <c r="L428" s="171">
        <v>0</v>
      </c>
      <c r="M428" s="171">
        <v>0</v>
      </c>
      <c r="N428" s="171">
        <v>0</v>
      </c>
      <c r="O428" s="171">
        <v>0</v>
      </c>
      <c r="P428" s="182">
        <v>0</v>
      </c>
      <c r="Q428" s="173">
        <v>0</v>
      </c>
      <c r="R428" s="173">
        <v>0</v>
      </c>
      <c r="S428" s="173">
        <v>0</v>
      </c>
      <c r="T428" s="173">
        <v>0</v>
      </c>
      <c r="U428" s="174">
        <v>0</v>
      </c>
    </row>
    <row r="429" spans="1:21" x14ac:dyDescent="0.25">
      <c r="A429" s="165">
        <v>43617</v>
      </c>
      <c r="B429" s="181">
        <v>213</v>
      </c>
      <c r="C429" s="171">
        <v>37</v>
      </c>
      <c r="D429" s="171">
        <v>125</v>
      </c>
      <c r="E429" s="171">
        <v>63</v>
      </c>
      <c r="F429" s="182">
        <v>266</v>
      </c>
      <c r="G429" s="171">
        <v>213</v>
      </c>
      <c r="H429" s="171">
        <v>37</v>
      </c>
      <c r="I429" s="171">
        <v>125</v>
      </c>
      <c r="J429" s="171">
        <v>63</v>
      </c>
      <c r="K429" s="182">
        <v>266</v>
      </c>
      <c r="L429" s="171">
        <v>0</v>
      </c>
      <c r="M429" s="171">
        <v>0</v>
      </c>
      <c r="N429" s="171">
        <v>0</v>
      </c>
      <c r="O429" s="171">
        <v>0</v>
      </c>
      <c r="P429" s="182">
        <v>0</v>
      </c>
      <c r="Q429" s="173">
        <v>0</v>
      </c>
      <c r="R429" s="173">
        <v>0</v>
      </c>
      <c r="S429" s="173">
        <v>0</v>
      </c>
      <c r="T429" s="173">
        <v>0</v>
      </c>
      <c r="U429" s="174">
        <v>0</v>
      </c>
    </row>
    <row r="430" spans="1:21" x14ac:dyDescent="0.25">
      <c r="A430" s="165">
        <v>43647</v>
      </c>
      <c r="B430" s="181">
        <v>226</v>
      </c>
      <c r="C430" s="171">
        <v>45</v>
      </c>
      <c r="D430" s="171">
        <v>118</v>
      </c>
      <c r="E430" s="171">
        <v>87</v>
      </c>
      <c r="F430" s="182">
        <v>333</v>
      </c>
      <c r="G430" s="171">
        <v>226</v>
      </c>
      <c r="H430" s="171">
        <v>45</v>
      </c>
      <c r="I430" s="171">
        <v>118</v>
      </c>
      <c r="J430" s="171">
        <v>87</v>
      </c>
      <c r="K430" s="182">
        <v>333</v>
      </c>
      <c r="L430" s="171">
        <v>0</v>
      </c>
      <c r="M430" s="171">
        <v>0</v>
      </c>
      <c r="N430" s="171">
        <v>0</v>
      </c>
      <c r="O430" s="171">
        <v>0</v>
      </c>
      <c r="P430" s="182">
        <v>0</v>
      </c>
      <c r="Q430" s="173">
        <v>0</v>
      </c>
      <c r="R430" s="173">
        <v>0</v>
      </c>
      <c r="S430" s="173">
        <v>0</v>
      </c>
      <c r="T430" s="173">
        <v>0</v>
      </c>
      <c r="U430" s="174">
        <v>0</v>
      </c>
    </row>
    <row r="431" spans="1:21" x14ac:dyDescent="0.25">
      <c r="A431" s="165">
        <v>43678</v>
      </c>
      <c r="B431" s="181">
        <v>193</v>
      </c>
      <c r="C431" s="171">
        <v>32</v>
      </c>
      <c r="D431" s="171">
        <v>103</v>
      </c>
      <c r="E431" s="171">
        <v>77</v>
      </c>
      <c r="F431" s="182">
        <v>312</v>
      </c>
      <c r="G431" s="171">
        <v>193</v>
      </c>
      <c r="H431" s="171">
        <v>32</v>
      </c>
      <c r="I431" s="171">
        <v>103</v>
      </c>
      <c r="J431" s="171">
        <v>77</v>
      </c>
      <c r="K431" s="182">
        <v>312</v>
      </c>
      <c r="L431" s="171">
        <v>0</v>
      </c>
      <c r="M431" s="171">
        <v>0</v>
      </c>
      <c r="N431" s="171">
        <v>0</v>
      </c>
      <c r="O431" s="171">
        <v>0</v>
      </c>
      <c r="P431" s="182">
        <v>0</v>
      </c>
      <c r="Q431" s="173">
        <v>0</v>
      </c>
      <c r="R431" s="173">
        <v>0</v>
      </c>
      <c r="S431" s="173">
        <v>0</v>
      </c>
      <c r="T431" s="173">
        <v>0</v>
      </c>
      <c r="U431" s="174">
        <v>0</v>
      </c>
    </row>
    <row r="432" spans="1:21" x14ac:dyDescent="0.25">
      <c r="A432" s="165">
        <v>43709</v>
      </c>
      <c r="B432" s="181">
        <v>223</v>
      </c>
      <c r="C432" s="171">
        <v>34</v>
      </c>
      <c r="D432" s="171">
        <v>109</v>
      </c>
      <c r="E432" s="171">
        <v>63</v>
      </c>
      <c r="F432" s="182">
        <v>321</v>
      </c>
      <c r="G432" s="171">
        <v>223</v>
      </c>
      <c r="H432" s="171">
        <v>34</v>
      </c>
      <c r="I432" s="171">
        <v>109</v>
      </c>
      <c r="J432" s="171">
        <v>63</v>
      </c>
      <c r="K432" s="182">
        <v>321</v>
      </c>
      <c r="L432" s="171">
        <v>0</v>
      </c>
      <c r="M432" s="171">
        <v>0</v>
      </c>
      <c r="N432" s="171">
        <v>0</v>
      </c>
      <c r="O432" s="171">
        <v>0</v>
      </c>
      <c r="P432" s="182">
        <v>0</v>
      </c>
      <c r="Q432" s="173">
        <v>0</v>
      </c>
      <c r="R432" s="173">
        <v>0</v>
      </c>
      <c r="S432" s="173">
        <v>0</v>
      </c>
      <c r="T432" s="173">
        <v>0</v>
      </c>
      <c r="U432" s="174">
        <v>0</v>
      </c>
    </row>
    <row r="433" spans="1:21" x14ac:dyDescent="0.25">
      <c r="A433" s="165">
        <v>43739</v>
      </c>
      <c r="B433" s="181">
        <v>263</v>
      </c>
      <c r="C433" s="171">
        <v>40</v>
      </c>
      <c r="D433" s="171">
        <v>114</v>
      </c>
      <c r="E433" s="171">
        <v>76</v>
      </c>
      <c r="F433" s="182">
        <v>333</v>
      </c>
      <c r="G433" s="171">
        <v>263</v>
      </c>
      <c r="H433" s="171">
        <v>40</v>
      </c>
      <c r="I433" s="171">
        <v>114</v>
      </c>
      <c r="J433" s="171">
        <v>76</v>
      </c>
      <c r="K433" s="182">
        <v>333</v>
      </c>
      <c r="L433" s="171">
        <v>0</v>
      </c>
      <c r="M433" s="171">
        <v>0</v>
      </c>
      <c r="N433" s="171">
        <v>0</v>
      </c>
      <c r="O433" s="171">
        <v>0</v>
      </c>
      <c r="P433" s="182">
        <v>0</v>
      </c>
      <c r="Q433" s="173">
        <v>0</v>
      </c>
      <c r="R433" s="173">
        <v>0</v>
      </c>
      <c r="S433" s="173">
        <v>0</v>
      </c>
      <c r="T433" s="173">
        <v>0</v>
      </c>
      <c r="U433" s="174">
        <v>0</v>
      </c>
    </row>
    <row r="434" spans="1:21" x14ac:dyDescent="0.25">
      <c r="A434" s="165">
        <v>43770</v>
      </c>
      <c r="B434" s="181">
        <v>215</v>
      </c>
      <c r="C434" s="171">
        <v>23</v>
      </c>
      <c r="D434" s="171">
        <v>109</v>
      </c>
      <c r="E434" s="171">
        <v>69</v>
      </c>
      <c r="F434" s="182">
        <v>310</v>
      </c>
      <c r="G434" s="171">
        <v>215</v>
      </c>
      <c r="H434" s="171">
        <v>23</v>
      </c>
      <c r="I434" s="171">
        <v>109</v>
      </c>
      <c r="J434" s="171">
        <v>69</v>
      </c>
      <c r="K434" s="182">
        <v>310</v>
      </c>
      <c r="L434" s="171">
        <v>0</v>
      </c>
      <c r="M434" s="171">
        <v>0</v>
      </c>
      <c r="N434" s="171">
        <v>0</v>
      </c>
      <c r="O434" s="171">
        <v>0</v>
      </c>
      <c r="P434" s="182">
        <v>0</v>
      </c>
      <c r="Q434" s="173">
        <v>0</v>
      </c>
      <c r="R434" s="173">
        <v>0</v>
      </c>
      <c r="S434" s="173">
        <v>0</v>
      </c>
      <c r="T434" s="173">
        <v>0</v>
      </c>
      <c r="U434" s="174">
        <v>0</v>
      </c>
    </row>
    <row r="435" spans="1:21" x14ac:dyDescent="0.25">
      <c r="A435" s="165">
        <v>43800</v>
      </c>
      <c r="B435" s="181">
        <v>204</v>
      </c>
      <c r="C435" s="171">
        <v>39</v>
      </c>
      <c r="D435" s="171">
        <v>129</v>
      </c>
      <c r="E435" s="171">
        <v>61</v>
      </c>
      <c r="F435" s="182">
        <v>277</v>
      </c>
      <c r="G435" s="171">
        <v>204</v>
      </c>
      <c r="H435" s="171">
        <v>39</v>
      </c>
      <c r="I435" s="171">
        <v>129</v>
      </c>
      <c r="J435" s="171">
        <v>61</v>
      </c>
      <c r="K435" s="182">
        <v>277</v>
      </c>
      <c r="L435" s="171">
        <v>0</v>
      </c>
      <c r="M435" s="171">
        <v>0</v>
      </c>
      <c r="N435" s="171">
        <v>0</v>
      </c>
      <c r="O435" s="171">
        <v>0</v>
      </c>
      <c r="P435" s="182">
        <v>0</v>
      </c>
      <c r="Q435" s="173">
        <v>0</v>
      </c>
      <c r="R435" s="173">
        <v>0</v>
      </c>
      <c r="S435" s="173">
        <v>0</v>
      </c>
      <c r="T435" s="173">
        <v>0</v>
      </c>
      <c r="U435" s="174">
        <v>0</v>
      </c>
    </row>
    <row r="436" spans="1:21" x14ac:dyDescent="0.25">
      <c r="A436" s="165">
        <v>43831</v>
      </c>
      <c r="B436" s="181">
        <v>234</v>
      </c>
      <c r="C436" s="171">
        <v>37</v>
      </c>
      <c r="D436" s="171">
        <v>121</v>
      </c>
      <c r="E436" s="171">
        <v>79</v>
      </c>
      <c r="F436" s="182">
        <v>292</v>
      </c>
      <c r="G436" s="171">
        <v>248</v>
      </c>
      <c r="H436" s="171">
        <v>53</v>
      </c>
      <c r="I436" s="171">
        <v>130</v>
      </c>
      <c r="J436" s="171">
        <v>92</v>
      </c>
      <c r="K436" s="182">
        <v>303</v>
      </c>
      <c r="L436" s="171">
        <v>-14</v>
      </c>
      <c r="M436" s="171">
        <v>-16</v>
      </c>
      <c r="N436" s="171">
        <v>-9</v>
      </c>
      <c r="O436" s="171">
        <v>-13</v>
      </c>
      <c r="P436" s="182">
        <v>-11</v>
      </c>
      <c r="Q436" s="173">
        <v>-5.6451612903225798E-2</v>
      </c>
      <c r="R436" s="173">
        <v>-0.30188679245283001</v>
      </c>
      <c r="S436" s="173">
        <v>-6.9230769230769207E-2</v>
      </c>
      <c r="T436" s="173">
        <v>-0.141304347826087</v>
      </c>
      <c r="U436" s="174">
        <v>-3.6303630363036299E-2</v>
      </c>
    </row>
    <row r="437" spans="1:21" x14ac:dyDescent="0.25">
      <c r="A437" s="165">
        <v>43862</v>
      </c>
      <c r="B437" s="181">
        <v>201</v>
      </c>
      <c r="C437" s="171">
        <v>38</v>
      </c>
      <c r="D437" s="171">
        <v>114</v>
      </c>
      <c r="E437" s="171">
        <v>65</v>
      </c>
      <c r="F437" s="182">
        <v>259</v>
      </c>
      <c r="G437" s="171">
        <v>221</v>
      </c>
      <c r="H437" s="171">
        <v>36</v>
      </c>
      <c r="I437" s="171">
        <v>125</v>
      </c>
      <c r="J437" s="171">
        <v>68</v>
      </c>
      <c r="K437" s="182">
        <v>281</v>
      </c>
      <c r="L437" s="171">
        <v>-20</v>
      </c>
      <c r="M437" s="171">
        <v>2</v>
      </c>
      <c r="N437" s="171">
        <v>-11</v>
      </c>
      <c r="O437" s="171">
        <v>-3</v>
      </c>
      <c r="P437" s="182">
        <v>-22</v>
      </c>
      <c r="Q437" s="173">
        <v>-9.0497737556561098E-2</v>
      </c>
      <c r="R437" s="173">
        <v>5.5555555555555601E-2</v>
      </c>
      <c r="S437" s="173">
        <v>-8.7999999999999995E-2</v>
      </c>
      <c r="T437" s="173">
        <v>-4.4117647058823498E-2</v>
      </c>
      <c r="U437" s="174">
        <v>-7.8291814946619201E-2</v>
      </c>
    </row>
    <row r="438" spans="1:21" x14ac:dyDescent="0.25">
      <c r="A438" s="165">
        <v>43891</v>
      </c>
      <c r="B438" s="181">
        <v>262</v>
      </c>
      <c r="C438" s="171">
        <v>45</v>
      </c>
      <c r="D438" s="171">
        <v>126</v>
      </c>
      <c r="E438" s="171">
        <v>76</v>
      </c>
      <c r="F438" s="182">
        <v>292</v>
      </c>
      <c r="G438" s="171">
        <v>212.666666666667</v>
      </c>
      <c r="H438" s="171">
        <v>40.857142857142897</v>
      </c>
      <c r="I438" s="171">
        <v>106.857142857143</v>
      </c>
      <c r="J438" s="171">
        <v>74.380952380952394</v>
      </c>
      <c r="K438" s="182">
        <v>294.38095238095201</v>
      </c>
      <c r="L438" s="171">
        <v>49.3333333333333</v>
      </c>
      <c r="M438" s="171">
        <v>4.1428571428571397</v>
      </c>
      <c r="N438" s="171">
        <v>19.1428571428571</v>
      </c>
      <c r="O438" s="171">
        <v>1.61904761904762</v>
      </c>
      <c r="P438" s="182">
        <v>-2.3809523809524098</v>
      </c>
      <c r="Q438" s="173">
        <v>0.23197492163009401</v>
      </c>
      <c r="R438" s="173">
        <v>0.101398601398601</v>
      </c>
      <c r="S438" s="173">
        <v>0.17914438502673799</v>
      </c>
      <c r="T438" s="173">
        <v>2.1766965428937302E-2</v>
      </c>
      <c r="U438" s="174">
        <v>-8.0879974118409203E-3</v>
      </c>
    </row>
    <row r="439" spans="1:21" x14ac:dyDescent="0.25">
      <c r="A439" s="165">
        <v>43922</v>
      </c>
      <c r="B439" s="181">
        <v>155</v>
      </c>
      <c r="C439" s="171">
        <v>34</v>
      </c>
      <c r="D439" s="171">
        <v>103</v>
      </c>
      <c r="E439" s="171">
        <v>53</v>
      </c>
      <c r="F439" s="182">
        <v>195</v>
      </c>
      <c r="G439" s="171">
        <v>203</v>
      </c>
      <c r="H439" s="171">
        <v>44</v>
      </c>
      <c r="I439" s="171">
        <v>106</v>
      </c>
      <c r="J439" s="171">
        <v>83</v>
      </c>
      <c r="K439" s="182">
        <v>275</v>
      </c>
      <c r="L439" s="171">
        <v>-48</v>
      </c>
      <c r="M439" s="171">
        <v>-10</v>
      </c>
      <c r="N439" s="171">
        <v>-3</v>
      </c>
      <c r="O439" s="171">
        <v>-30</v>
      </c>
      <c r="P439" s="182">
        <v>-80</v>
      </c>
      <c r="Q439" s="173">
        <v>-0.23645320197044301</v>
      </c>
      <c r="R439" s="173">
        <v>-0.22727272727272699</v>
      </c>
      <c r="S439" s="173">
        <v>-2.83018867924528E-2</v>
      </c>
      <c r="T439" s="173">
        <v>-0.36144578313253001</v>
      </c>
      <c r="U439" s="174">
        <v>-0.29090909090909101</v>
      </c>
    </row>
    <row r="440" spans="1:21" x14ac:dyDescent="0.25">
      <c r="A440" s="165">
        <v>43952</v>
      </c>
      <c r="B440" s="181">
        <v>121</v>
      </c>
      <c r="C440" s="171">
        <v>19</v>
      </c>
      <c r="D440" s="171">
        <v>84</v>
      </c>
      <c r="E440" s="171">
        <v>59</v>
      </c>
      <c r="F440" s="182">
        <v>176</v>
      </c>
      <c r="G440" s="171">
        <v>185.47619047619</v>
      </c>
      <c r="H440" s="171">
        <v>38.904761904761898</v>
      </c>
      <c r="I440" s="171">
        <v>97.714285714285694</v>
      </c>
      <c r="J440" s="171">
        <v>62.428571428571402</v>
      </c>
      <c r="K440" s="182">
        <v>266</v>
      </c>
      <c r="L440" s="171">
        <v>-64.476190476190496</v>
      </c>
      <c r="M440" s="171">
        <v>-19.904761904761902</v>
      </c>
      <c r="N440" s="171">
        <v>-13.714285714285699</v>
      </c>
      <c r="O440" s="171">
        <v>-3.4285714285714302</v>
      </c>
      <c r="P440" s="182">
        <v>-90</v>
      </c>
      <c r="Q440" s="173">
        <v>-0.34762516046213099</v>
      </c>
      <c r="R440" s="173">
        <v>-0.51162790697674398</v>
      </c>
      <c r="S440" s="173">
        <v>-0.140350877192982</v>
      </c>
      <c r="T440" s="173">
        <v>-5.4919908466819302E-2</v>
      </c>
      <c r="U440" s="174">
        <v>-0.33834586466165401</v>
      </c>
    </row>
    <row r="441" spans="1:21" x14ac:dyDescent="0.25">
      <c r="A441" s="165">
        <v>43983</v>
      </c>
      <c r="B441" s="181">
        <v>137</v>
      </c>
      <c r="C441" s="171">
        <v>25</v>
      </c>
      <c r="D441" s="171">
        <v>86</v>
      </c>
      <c r="E441" s="171">
        <v>64</v>
      </c>
      <c r="F441" s="182">
        <v>238</v>
      </c>
      <c r="G441" s="171">
        <v>234.3</v>
      </c>
      <c r="H441" s="171">
        <v>40.700000000000003</v>
      </c>
      <c r="I441" s="171">
        <v>137.5</v>
      </c>
      <c r="J441" s="171">
        <v>69.3</v>
      </c>
      <c r="K441" s="182">
        <v>292.60000000000002</v>
      </c>
      <c r="L441" s="171">
        <v>-97.3</v>
      </c>
      <c r="M441" s="171">
        <v>-15.7</v>
      </c>
      <c r="N441" s="171">
        <v>-51.5</v>
      </c>
      <c r="O441" s="171">
        <v>-5.3000000000000096</v>
      </c>
      <c r="P441" s="182">
        <v>-54.6</v>
      </c>
      <c r="Q441" s="173">
        <v>-0.41527955612462703</v>
      </c>
      <c r="R441" s="173">
        <v>-0.385749385749386</v>
      </c>
      <c r="S441" s="173">
        <v>-0.37454545454545501</v>
      </c>
      <c r="T441" s="173">
        <v>-7.6479076479076605E-2</v>
      </c>
      <c r="U441" s="174">
        <v>-0.18660287081339699</v>
      </c>
    </row>
    <row r="442" spans="1:21" x14ac:dyDescent="0.25">
      <c r="A442" s="165">
        <v>44013</v>
      </c>
      <c r="B442" s="181">
        <v>195</v>
      </c>
      <c r="C442" s="171">
        <v>38</v>
      </c>
      <c r="D442" s="171">
        <v>92</v>
      </c>
      <c r="E442" s="171">
        <v>90</v>
      </c>
      <c r="F442" s="182">
        <v>266</v>
      </c>
      <c r="G442" s="171">
        <v>226</v>
      </c>
      <c r="H442" s="171">
        <v>45</v>
      </c>
      <c r="I442" s="171">
        <v>118</v>
      </c>
      <c r="J442" s="171">
        <v>87</v>
      </c>
      <c r="K442" s="182">
        <v>333</v>
      </c>
      <c r="L442" s="171">
        <v>-31</v>
      </c>
      <c r="M442" s="171">
        <v>-7</v>
      </c>
      <c r="N442" s="171">
        <v>-26</v>
      </c>
      <c r="O442" s="171">
        <v>3</v>
      </c>
      <c r="P442" s="182">
        <v>-67</v>
      </c>
      <c r="Q442" s="173">
        <v>-0.13716814159292001</v>
      </c>
      <c r="R442" s="173">
        <v>-0.155555555555556</v>
      </c>
      <c r="S442" s="173">
        <v>-0.22033898305084701</v>
      </c>
      <c r="T442" s="173">
        <v>3.4482758620689703E-2</v>
      </c>
      <c r="U442" s="174">
        <v>-0.201201201201201</v>
      </c>
    </row>
    <row r="443" spans="1:21" x14ac:dyDescent="0.25">
      <c r="A443" s="165">
        <v>44044</v>
      </c>
      <c r="B443" s="181">
        <v>161</v>
      </c>
      <c r="C443" s="171">
        <v>23</v>
      </c>
      <c r="D443" s="171">
        <v>91</v>
      </c>
      <c r="E443" s="171">
        <v>69</v>
      </c>
      <c r="F443" s="182">
        <v>238</v>
      </c>
      <c r="G443" s="171">
        <v>183.80952380952399</v>
      </c>
      <c r="H443" s="171">
        <v>30.476190476190499</v>
      </c>
      <c r="I443" s="171">
        <v>98.095238095238102</v>
      </c>
      <c r="J443" s="171">
        <v>73.3333333333333</v>
      </c>
      <c r="K443" s="182">
        <v>297.142857142857</v>
      </c>
      <c r="L443" s="171">
        <v>-22.8095238095238</v>
      </c>
      <c r="M443" s="171">
        <v>-7.4761904761904701</v>
      </c>
      <c r="N443" s="171">
        <v>-7.0952380952380896</v>
      </c>
      <c r="O443" s="171">
        <v>-4.3333333333333304</v>
      </c>
      <c r="P443" s="182">
        <v>-59.142857142857103</v>
      </c>
      <c r="Q443" s="173">
        <v>-0.124093264248705</v>
      </c>
      <c r="R443" s="173">
        <v>-0.24531249999999999</v>
      </c>
      <c r="S443" s="173">
        <v>-7.23300970873786E-2</v>
      </c>
      <c r="T443" s="173">
        <v>-5.9090909090909E-2</v>
      </c>
      <c r="U443" s="174">
        <v>-0.199038461538461</v>
      </c>
    </row>
    <row r="444" spans="1:21" x14ac:dyDescent="0.25">
      <c r="A444" s="165">
        <v>44075</v>
      </c>
      <c r="B444" s="181">
        <v>206</v>
      </c>
      <c r="C444" s="171">
        <v>26</v>
      </c>
      <c r="D444" s="171">
        <v>115</v>
      </c>
      <c r="E444" s="171">
        <v>63</v>
      </c>
      <c r="F444" s="182">
        <v>302</v>
      </c>
      <c r="G444" s="171">
        <v>233.61904761904799</v>
      </c>
      <c r="H444" s="171">
        <v>35.619047619047599</v>
      </c>
      <c r="I444" s="171">
        <v>114.19047619047601</v>
      </c>
      <c r="J444" s="171">
        <v>66</v>
      </c>
      <c r="K444" s="182">
        <v>336.28571428571399</v>
      </c>
      <c r="L444" s="171">
        <v>-27.619047619047599</v>
      </c>
      <c r="M444" s="171">
        <v>-9.6190476190476204</v>
      </c>
      <c r="N444" s="171">
        <v>0.80952380952380998</v>
      </c>
      <c r="O444" s="171">
        <v>-3</v>
      </c>
      <c r="P444" s="182">
        <v>-34.285714285714299</v>
      </c>
      <c r="Q444" s="173">
        <v>-0.118222584590298</v>
      </c>
      <c r="R444" s="173">
        <v>-0.27005347593582901</v>
      </c>
      <c r="S444" s="173">
        <v>7.0892410341951697E-3</v>
      </c>
      <c r="T444" s="173">
        <v>-4.5454545454545497E-2</v>
      </c>
      <c r="U444" s="174">
        <v>-0.101954120645709</v>
      </c>
    </row>
    <row r="445" spans="1:21" x14ac:dyDescent="0.25">
      <c r="A445" s="165">
        <v>44105</v>
      </c>
      <c r="B445" s="181">
        <v>233</v>
      </c>
      <c r="C445" s="171">
        <v>34</v>
      </c>
      <c r="D445" s="171">
        <v>93</v>
      </c>
      <c r="E445" s="171">
        <v>68</v>
      </c>
      <c r="F445" s="182">
        <v>330</v>
      </c>
      <c r="G445" s="171">
        <v>251.565217391304</v>
      </c>
      <c r="H445" s="171">
        <v>38.260869565217398</v>
      </c>
      <c r="I445" s="171">
        <v>109.04347826087</v>
      </c>
      <c r="J445" s="171">
        <v>72.695652173913004</v>
      </c>
      <c r="K445" s="182">
        <v>318.52173913043498</v>
      </c>
      <c r="L445" s="171">
        <v>-18.565217391304301</v>
      </c>
      <c r="M445" s="171">
        <v>-4.2608695652173898</v>
      </c>
      <c r="N445" s="171">
        <v>-16.043478260869598</v>
      </c>
      <c r="O445" s="171">
        <v>-4.6956521739130501</v>
      </c>
      <c r="P445" s="182">
        <v>11.478260869565201</v>
      </c>
      <c r="Q445" s="173">
        <v>-7.3798824749395101E-2</v>
      </c>
      <c r="R445" s="173">
        <v>-0.111363636363636</v>
      </c>
      <c r="S445" s="173">
        <v>-0.147129186602871</v>
      </c>
      <c r="T445" s="173">
        <v>-6.4593301435406703E-2</v>
      </c>
      <c r="U445" s="174">
        <v>3.6036036036035897E-2</v>
      </c>
    </row>
    <row r="446" spans="1:21" x14ac:dyDescent="0.25">
      <c r="A446" s="165">
        <v>44136</v>
      </c>
      <c r="B446" s="181">
        <v>225</v>
      </c>
      <c r="C446" s="171">
        <v>39</v>
      </c>
      <c r="D446" s="171">
        <v>90</v>
      </c>
      <c r="E446" s="171">
        <v>55</v>
      </c>
      <c r="F446" s="182">
        <v>323</v>
      </c>
      <c r="G446" s="171">
        <v>215</v>
      </c>
      <c r="H446" s="171">
        <v>23</v>
      </c>
      <c r="I446" s="171">
        <v>109</v>
      </c>
      <c r="J446" s="171">
        <v>69</v>
      </c>
      <c r="K446" s="182">
        <v>310</v>
      </c>
      <c r="L446" s="171">
        <v>10</v>
      </c>
      <c r="M446" s="171">
        <v>16</v>
      </c>
      <c r="N446" s="171">
        <v>-19</v>
      </c>
      <c r="O446" s="171">
        <v>-14</v>
      </c>
      <c r="P446" s="182">
        <v>13</v>
      </c>
      <c r="Q446" s="173">
        <v>4.6511627906976702E-2</v>
      </c>
      <c r="R446" s="173">
        <v>0.69565217391304301</v>
      </c>
      <c r="S446" s="173">
        <v>-0.17431192660550501</v>
      </c>
      <c r="T446" s="173">
        <v>-0.202898550724638</v>
      </c>
      <c r="U446" s="174">
        <v>4.1935483870967703E-2</v>
      </c>
    </row>
    <row r="447" spans="1:21" x14ac:dyDescent="0.25">
      <c r="A447" s="165">
        <v>44166</v>
      </c>
      <c r="B447" s="181">
        <v>221</v>
      </c>
      <c r="C447" s="171">
        <v>30</v>
      </c>
      <c r="D447" s="171">
        <v>121</v>
      </c>
      <c r="E447" s="171">
        <v>67</v>
      </c>
      <c r="F447" s="182">
        <v>341</v>
      </c>
      <c r="G447" s="171">
        <v>214.2</v>
      </c>
      <c r="H447" s="171">
        <v>40.950000000000003</v>
      </c>
      <c r="I447" s="171">
        <v>135.44999999999999</v>
      </c>
      <c r="J447" s="171">
        <v>64.05</v>
      </c>
      <c r="K447" s="182">
        <v>290.85000000000002</v>
      </c>
      <c r="L447" s="171">
        <v>6.7999999999999803</v>
      </c>
      <c r="M447" s="171">
        <v>-10.95</v>
      </c>
      <c r="N447" s="171">
        <v>-14.45</v>
      </c>
      <c r="O447" s="171">
        <v>2.95</v>
      </c>
      <c r="P447" s="182">
        <v>50.15</v>
      </c>
      <c r="Q447" s="173">
        <v>3.1746031746031703E-2</v>
      </c>
      <c r="R447" s="173">
        <v>-0.267399267399267</v>
      </c>
      <c r="S447" s="173">
        <v>-0.106681432262828</v>
      </c>
      <c r="T447" s="173">
        <v>4.6057767369242802E-2</v>
      </c>
      <c r="U447" s="174">
        <v>0.172425648959945</v>
      </c>
    </row>
    <row r="448" spans="1:21" x14ac:dyDescent="0.25">
      <c r="A448" s="165">
        <v>44197</v>
      </c>
      <c r="B448" s="181">
        <v>187</v>
      </c>
      <c r="C448" s="171">
        <v>26</v>
      </c>
      <c r="D448" s="171">
        <v>105</v>
      </c>
      <c r="E448" s="171">
        <v>61</v>
      </c>
      <c r="F448" s="182">
        <v>305</v>
      </c>
      <c r="G448" s="171">
        <v>225.45454545454501</v>
      </c>
      <c r="H448" s="171">
        <v>48.181818181818201</v>
      </c>
      <c r="I448" s="171">
        <v>118.181818181818</v>
      </c>
      <c r="J448" s="171">
        <v>83.636363636363598</v>
      </c>
      <c r="K448" s="182">
        <v>275.45454545454498</v>
      </c>
      <c r="L448" s="171">
        <v>-38.454545454545404</v>
      </c>
      <c r="M448" s="171">
        <v>-22.181818181818201</v>
      </c>
      <c r="N448" s="171">
        <v>-13.181818181818199</v>
      </c>
      <c r="O448" s="171">
        <v>-22.636363636363601</v>
      </c>
      <c r="P448" s="182">
        <v>29.5454545454546</v>
      </c>
      <c r="Q448" s="173">
        <v>-0.17056451612903201</v>
      </c>
      <c r="R448" s="173">
        <v>-0.46037735849056599</v>
      </c>
      <c r="S448" s="173">
        <v>-0.111538461538461</v>
      </c>
      <c r="T448" s="173">
        <v>-0.27065217391304403</v>
      </c>
      <c r="U448" s="174">
        <v>0.107260726072607</v>
      </c>
    </row>
    <row r="449" spans="1:21" x14ac:dyDescent="0.25">
      <c r="A449" s="165">
        <v>44228</v>
      </c>
      <c r="B449" s="181">
        <v>182</v>
      </c>
      <c r="C449" s="171">
        <v>30</v>
      </c>
      <c r="D449" s="171">
        <v>100</v>
      </c>
      <c r="E449" s="171">
        <v>60</v>
      </c>
      <c r="F449" s="182">
        <v>303</v>
      </c>
      <c r="G449" s="171">
        <v>221</v>
      </c>
      <c r="H449" s="171">
        <v>36</v>
      </c>
      <c r="I449" s="171">
        <v>125</v>
      </c>
      <c r="J449" s="171">
        <v>68</v>
      </c>
      <c r="K449" s="182">
        <v>281</v>
      </c>
      <c r="L449" s="171">
        <v>-39</v>
      </c>
      <c r="M449" s="171">
        <v>-6</v>
      </c>
      <c r="N449" s="171">
        <v>-25</v>
      </c>
      <c r="O449" s="171">
        <v>-8</v>
      </c>
      <c r="P449" s="182">
        <v>22</v>
      </c>
      <c r="Q449" s="173">
        <v>-0.17647058823529399</v>
      </c>
      <c r="R449" s="173">
        <v>-0.16666666666666699</v>
      </c>
      <c r="S449" s="173">
        <v>-0.2</v>
      </c>
      <c r="T449" s="173">
        <v>-0.11764705882352899</v>
      </c>
      <c r="U449" s="174">
        <v>7.8291814946619201E-2</v>
      </c>
    </row>
    <row r="450" spans="1:21" x14ac:dyDescent="0.25">
      <c r="A450" s="165">
        <v>44256</v>
      </c>
      <c r="B450" s="181">
        <v>226</v>
      </c>
      <c r="C450" s="171">
        <v>32</v>
      </c>
      <c r="D450" s="171">
        <v>122</v>
      </c>
      <c r="E450" s="171">
        <v>61</v>
      </c>
      <c r="F450" s="182">
        <v>365</v>
      </c>
      <c r="G450" s="171">
        <v>222.333333333333</v>
      </c>
      <c r="H450" s="171">
        <v>42.714285714285701</v>
      </c>
      <c r="I450" s="171">
        <v>111.71428571428601</v>
      </c>
      <c r="J450" s="171">
        <v>77.761904761904802</v>
      </c>
      <c r="K450" s="182">
        <v>307.76190476190499</v>
      </c>
      <c r="L450" s="171">
        <v>3.6666666666666599</v>
      </c>
      <c r="M450" s="171">
        <v>-10.714285714285699</v>
      </c>
      <c r="N450" s="171">
        <v>10.285714285714301</v>
      </c>
      <c r="O450" s="171">
        <v>-16.761904761904798</v>
      </c>
      <c r="P450" s="182">
        <v>57.238095238095198</v>
      </c>
      <c r="Q450" s="173">
        <v>1.64917541229385E-2</v>
      </c>
      <c r="R450" s="173">
        <v>-0.25083612040133801</v>
      </c>
      <c r="S450" s="173">
        <v>9.2071611253196906E-2</v>
      </c>
      <c r="T450" s="173">
        <v>-0.215554194733619</v>
      </c>
      <c r="U450" s="174">
        <v>0.18598174222497299</v>
      </c>
    </row>
    <row r="451" spans="1:21" x14ac:dyDescent="0.25">
      <c r="A451" s="165">
        <v>44287</v>
      </c>
      <c r="B451" s="181">
        <v>206</v>
      </c>
      <c r="C451" s="171">
        <v>34</v>
      </c>
      <c r="D451" s="171">
        <v>106</v>
      </c>
      <c r="E451" s="171">
        <v>60</v>
      </c>
      <c r="F451" s="182">
        <v>270</v>
      </c>
      <c r="G451" s="171">
        <v>203</v>
      </c>
      <c r="H451" s="171">
        <v>44</v>
      </c>
      <c r="I451" s="171">
        <v>106</v>
      </c>
      <c r="J451" s="171">
        <v>83</v>
      </c>
      <c r="K451" s="182">
        <v>275</v>
      </c>
      <c r="L451" s="171">
        <v>3</v>
      </c>
      <c r="M451" s="171">
        <v>-10</v>
      </c>
      <c r="N451" s="171">
        <v>0</v>
      </c>
      <c r="O451" s="171">
        <v>-23</v>
      </c>
      <c r="P451" s="182">
        <v>-5</v>
      </c>
      <c r="Q451" s="173">
        <v>1.47783251231527E-2</v>
      </c>
      <c r="R451" s="173">
        <v>-0.22727272727272699</v>
      </c>
      <c r="S451" s="173">
        <v>0</v>
      </c>
      <c r="T451" s="173">
        <v>-0.27710843373493999</v>
      </c>
      <c r="U451" s="174">
        <v>-1.8181818181818198E-2</v>
      </c>
    </row>
    <row r="452" spans="1:21" x14ac:dyDescent="0.25">
      <c r="A452" s="165">
        <v>44317</v>
      </c>
      <c r="B452" s="181">
        <v>211</v>
      </c>
      <c r="C452" s="171">
        <v>29</v>
      </c>
      <c r="D452" s="171">
        <v>104</v>
      </c>
      <c r="E452" s="171">
        <v>66</v>
      </c>
      <c r="F452" s="182">
        <v>340</v>
      </c>
      <c r="G452" s="171">
        <v>185.47619047619</v>
      </c>
      <c r="H452" s="171">
        <v>38.904761904761898</v>
      </c>
      <c r="I452" s="171">
        <v>97.714285714285694</v>
      </c>
      <c r="J452" s="171">
        <v>62.428571428571402</v>
      </c>
      <c r="K452" s="182">
        <v>266</v>
      </c>
      <c r="L452" s="171">
        <v>25.523809523809501</v>
      </c>
      <c r="M452" s="171">
        <v>-9.9047619047619104</v>
      </c>
      <c r="N452" s="171">
        <v>6.28571428571429</v>
      </c>
      <c r="O452" s="171">
        <v>3.5714285714285698</v>
      </c>
      <c r="P452" s="182">
        <v>74</v>
      </c>
      <c r="Q452" s="173">
        <v>0.137612323491656</v>
      </c>
      <c r="R452" s="173">
        <v>-0.25458996328029398</v>
      </c>
      <c r="S452" s="173">
        <v>6.4327485380116997E-2</v>
      </c>
      <c r="T452" s="173">
        <v>5.7208237986269998E-2</v>
      </c>
      <c r="U452" s="174">
        <v>0.278195488721804</v>
      </c>
    </row>
    <row r="453" spans="1:21" x14ac:dyDescent="0.25">
      <c r="A453" s="165">
        <v>44348</v>
      </c>
      <c r="B453" s="181">
        <v>201</v>
      </c>
      <c r="C453" s="171">
        <v>30</v>
      </c>
      <c r="D453" s="171">
        <v>95</v>
      </c>
      <c r="E453" s="171">
        <v>61</v>
      </c>
      <c r="F453" s="182">
        <v>370</v>
      </c>
      <c r="G453" s="171">
        <v>234.3</v>
      </c>
      <c r="H453" s="171">
        <v>40.700000000000003</v>
      </c>
      <c r="I453" s="171">
        <v>137.5</v>
      </c>
      <c r="J453" s="171">
        <v>69.3</v>
      </c>
      <c r="K453" s="182">
        <v>292.60000000000002</v>
      </c>
      <c r="L453" s="171">
        <v>-33.299999999999997</v>
      </c>
      <c r="M453" s="171">
        <v>-10.7</v>
      </c>
      <c r="N453" s="171">
        <v>-42.5</v>
      </c>
      <c r="O453" s="171">
        <v>-8.3000000000000096</v>
      </c>
      <c r="P453" s="182">
        <v>77.400000000000006</v>
      </c>
      <c r="Q453" s="173">
        <v>-0.14212548015364901</v>
      </c>
      <c r="R453" s="173">
        <v>-0.26289926289926302</v>
      </c>
      <c r="S453" s="173">
        <v>-0.30909090909090903</v>
      </c>
      <c r="T453" s="173">
        <v>-0.11976911976912</v>
      </c>
      <c r="U453" s="174">
        <v>0.264524948735475</v>
      </c>
    </row>
    <row r="454" spans="1:21" x14ac:dyDescent="0.25">
      <c r="A454" s="165">
        <v>44378</v>
      </c>
      <c r="B454" s="181">
        <v>124</v>
      </c>
      <c r="C454" s="171">
        <v>28</v>
      </c>
      <c r="D454" s="171">
        <v>79</v>
      </c>
      <c r="E454" s="171">
        <v>45</v>
      </c>
      <c r="F454" s="182">
        <v>329</v>
      </c>
      <c r="G454" s="171">
        <v>216.173913043478</v>
      </c>
      <c r="H454" s="171">
        <v>43.043478260869598</v>
      </c>
      <c r="I454" s="171">
        <v>112.869565217391</v>
      </c>
      <c r="J454" s="171">
        <v>83.2173913043478</v>
      </c>
      <c r="K454" s="182">
        <v>318.52173913043498</v>
      </c>
      <c r="L454" s="171">
        <v>-92.173913043478294</v>
      </c>
      <c r="M454" s="171">
        <v>-15.0434782608696</v>
      </c>
      <c r="N454" s="171">
        <v>-33.869565217391298</v>
      </c>
      <c r="O454" s="171">
        <v>-38.2173913043478</v>
      </c>
      <c r="P454" s="182">
        <v>10.478260869565201</v>
      </c>
      <c r="Q454" s="173">
        <v>-0.42638777152051499</v>
      </c>
      <c r="R454" s="173">
        <v>-0.34949494949495002</v>
      </c>
      <c r="S454" s="173">
        <v>-0.30007704160246501</v>
      </c>
      <c r="T454" s="173">
        <v>-0.45924764890282099</v>
      </c>
      <c r="U454" s="174">
        <v>3.2896532896532799E-2</v>
      </c>
    </row>
    <row r="455" spans="1:21" x14ac:dyDescent="0.25">
      <c r="A455" s="3" t="s">
        <v>155</v>
      </c>
      <c r="B455" s="181"/>
      <c r="C455" s="171"/>
      <c r="D455" s="171"/>
      <c r="E455" s="171"/>
      <c r="F455" s="182"/>
      <c r="G455" s="171"/>
      <c r="H455" s="171"/>
      <c r="I455" s="171"/>
      <c r="J455" s="171"/>
      <c r="K455" s="182"/>
      <c r="L455" s="171"/>
      <c r="M455" s="171"/>
      <c r="N455" s="171"/>
      <c r="O455" s="171"/>
      <c r="P455" s="182"/>
      <c r="Q455" s="173"/>
      <c r="R455" s="173"/>
      <c r="S455" s="173"/>
      <c r="T455" s="173"/>
      <c r="U455" s="174"/>
    </row>
    <row r="456" spans="1:21" x14ac:dyDescent="0.25">
      <c r="A456" s="165">
        <v>43466</v>
      </c>
      <c r="B456" s="181">
        <v>69</v>
      </c>
      <c r="C456" s="171">
        <v>59</v>
      </c>
      <c r="D456" s="171">
        <v>93</v>
      </c>
      <c r="E456" s="171">
        <v>166</v>
      </c>
      <c r="F456" s="182">
        <v>406</v>
      </c>
      <c r="G456" s="171">
        <v>69</v>
      </c>
      <c r="H456" s="171">
        <v>59</v>
      </c>
      <c r="I456" s="171">
        <v>93</v>
      </c>
      <c r="J456" s="171">
        <v>166</v>
      </c>
      <c r="K456" s="182">
        <v>406</v>
      </c>
      <c r="L456" s="171">
        <v>0</v>
      </c>
      <c r="M456" s="171">
        <v>0</v>
      </c>
      <c r="N456" s="171">
        <v>0</v>
      </c>
      <c r="O456" s="171">
        <v>0</v>
      </c>
      <c r="P456" s="182">
        <v>0</v>
      </c>
      <c r="Q456" s="173">
        <v>0</v>
      </c>
      <c r="R456" s="173">
        <v>0</v>
      </c>
      <c r="S456" s="173">
        <v>0</v>
      </c>
      <c r="T456" s="173">
        <v>0</v>
      </c>
      <c r="U456" s="174">
        <v>0</v>
      </c>
    </row>
    <row r="457" spans="1:21" x14ac:dyDescent="0.25">
      <c r="A457" s="165">
        <v>43497</v>
      </c>
      <c r="B457" s="181">
        <v>50</v>
      </c>
      <c r="C457" s="171">
        <v>44</v>
      </c>
      <c r="D457" s="171">
        <v>75</v>
      </c>
      <c r="E457" s="171">
        <v>169</v>
      </c>
      <c r="F457" s="182">
        <v>359</v>
      </c>
      <c r="G457" s="171">
        <v>50</v>
      </c>
      <c r="H457" s="171">
        <v>44</v>
      </c>
      <c r="I457" s="171">
        <v>75</v>
      </c>
      <c r="J457" s="171">
        <v>169</v>
      </c>
      <c r="K457" s="182">
        <v>359</v>
      </c>
      <c r="L457" s="171">
        <v>0</v>
      </c>
      <c r="M457" s="171">
        <v>0</v>
      </c>
      <c r="N457" s="171">
        <v>0</v>
      </c>
      <c r="O457" s="171">
        <v>0</v>
      </c>
      <c r="P457" s="182">
        <v>0</v>
      </c>
      <c r="Q457" s="173">
        <v>0</v>
      </c>
      <c r="R457" s="173">
        <v>0</v>
      </c>
      <c r="S457" s="173">
        <v>0</v>
      </c>
      <c r="T457" s="173">
        <v>0</v>
      </c>
      <c r="U457" s="174">
        <v>0</v>
      </c>
    </row>
    <row r="458" spans="1:21" x14ac:dyDescent="0.25">
      <c r="A458" s="165">
        <v>43525</v>
      </c>
      <c r="B458" s="181">
        <v>69</v>
      </c>
      <c r="C458" s="171">
        <v>56</v>
      </c>
      <c r="D458" s="171">
        <v>80</v>
      </c>
      <c r="E458" s="171">
        <v>182</v>
      </c>
      <c r="F458" s="182">
        <v>422</v>
      </c>
      <c r="G458" s="171">
        <v>69</v>
      </c>
      <c r="H458" s="171">
        <v>56</v>
      </c>
      <c r="I458" s="171">
        <v>80</v>
      </c>
      <c r="J458" s="171">
        <v>182</v>
      </c>
      <c r="K458" s="182">
        <v>422</v>
      </c>
      <c r="L458" s="171">
        <v>0</v>
      </c>
      <c r="M458" s="171">
        <v>0</v>
      </c>
      <c r="N458" s="171">
        <v>0</v>
      </c>
      <c r="O458" s="171">
        <v>0</v>
      </c>
      <c r="P458" s="182">
        <v>0</v>
      </c>
      <c r="Q458" s="173">
        <v>0</v>
      </c>
      <c r="R458" s="173">
        <v>0</v>
      </c>
      <c r="S458" s="173">
        <v>0</v>
      </c>
      <c r="T458" s="173">
        <v>0</v>
      </c>
      <c r="U458" s="174">
        <v>0</v>
      </c>
    </row>
    <row r="459" spans="1:21" x14ac:dyDescent="0.25">
      <c r="A459" s="165">
        <v>43556</v>
      </c>
      <c r="B459" s="181">
        <v>60</v>
      </c>
      <c r="C459" s="171">
        <v>60</v>
      </c>
      <c r="D459" s="171">
        <v>56</v>
      </c>
      <c r="E459" s="171">
        <v>186</v>
      </c>
      <c r="F459" s="182">
        <v>401</v>
      </c>
      <c r="G459" s="171">
        <v>60</v>
      </c>
      <c r="H459" s="171">
        <v>60</v>
      </c>
      <c r="I459" s="171">
        <v>56</v>
      </c>
      <c r="J459" s="171">
        <v>186</v>
      </c>
      <c r="K459" s="182">
        <v>401</v>
      </c>
      <c r="L459" s="171">
        <v>0</v>
      </c>
      <c r="M459" s="171">
        <v>0</v>
      </c>
      <c r="N459" s="171">
        <v>0</v>
      </c>
      <c r="O459" s="171">
        <v>0</v>
      </c>
      <c r="P459" s="182">
        <v>0</v>
      </c>
      <c r="Q459" s="173">
        <v>0</v>
      </c>
      <c r="R459" s="173">
        <v>0</v>
      </c>
      <c r="S459" s="173">
        <v>0</v>
      </c>
      <c r="T459" s="173">
        <v>0</v>
      </c>
      <c r="U459" s="174">
        <v>0</v>
      </c>
    </row>
    <row r="460" spans="1:21" x14ac:dyDescent="0.25">
      <c r="A460" s="165">
        <v>43586</v>
      </c>
      <c r="B460" s="181">
        <v>67</v>
      </c>
      <c r="C460" s="171">
        <v>44</v>
      </c>
      <c r="D460" s="171">
        <v>74</v>
      </c>
      <c r="E460" s="171">
        <v>217</v>
      </c>
      <c r="F460" s="182">
        <v>465</v>
      </c>
      <c r="G460" s="171">
        <v>67</v>
      </c>
      <c r="H460" s="171">
        <v>44</v>
      </c>
      <c r="I460" s="171">
        <v>74</v>
      </c>
      <c r="J460" s="171">
        <v>217</v>
      </c>
      <c r="K460" s="182">
        <v>465</v>
      </c>
      <c r="L460" s="171">
        <v>0</v>
      </c>
      <c r="M460" s="171">
        <v>0</v>
      </c>
      <c r="N460" s="171">
        <v>0</v>
      </c>
      <c r="O460" s="171">
        <v>0</v>
      </c>
      <c r="P460" s="182">
        <v>0</v>
      </c>
      <c r="Q460" s="173">
        <v>0</v>
      </c>
      <c r="R460" s="173">
        <v>0</v>
      </c>
      <c r="S460" s="173">
        <v>0</v>
      </c>
      <c r="T460" s="173">
        <v>0</v>
      </c>
      <c r="U460" s="174">
        <v>0</v>
      </c>
    </row>
    <row r="461" spans="1:21" x14ac:dyDescent="0.25">
      <c r="A461" s="165">
        <v>43617</v>
      </c>
      <c r="B461" s="181">
        <v>72</v>
      </c>
      <c r="C461" s="171">
        <v>38</v>
      </c>
      <c r="D461" s="171">
        <v>67</v>
      </c>
      <c r="E461" s="171">
        <v>158</v>
      </c>
      <c r="F461" s="182">
        <v>400</v>
      </c>
      <c r="G461" s="171">
        <v>72</v>
      </c>
      <c r="H461" s="171">
        <v>38</v>
      </c>
      <c r="I461" s="171">
        <v>67</v>
      </c>
      <c r="J461" s="171">
        <v>158</v>
      </c>
      <c r="K461" s="182">
        <v>400</v>
      </c>
      <c r="L461" s="171">
        <v>0</v>
      </c>
      <c r="M461" s="171">
        <v>0</v>
      </c>
      <c r="N461" s="171">
        <v>0</v>
      </c>
      <c r="O461" s="171">
        <v>0</v>
      </c>
      <c r="P461" s="182">
        <v>0</v>
      </c>
      <c r="Q461" s="173">
        <v>0</v>
      </c>
      <c r="R461" s="173">
        <v>0</v>
      </c>
      <c r="S461" s="173">
        <v>0</v>
      </c>
      <c r="T461" s="173">
        <v>0</v>
      </c>
      <c r="U461" s="174">
        <v>0</v>
      </c>
    </row>
    <row r="462" spans="1:21" x14ac:dyDescent="0.25">
      <c r="A462" s="165">
        <v>43647</v>
      </c>
      <c r="B462" s="181">
        <v>63</v>
      </c>
      <c r="C462" s="171">
        <v>50</v>
      </c>
      <c r="D462" s="171">
        <v>75</v>
      </c>
      <c r="E462" s="171">
        <v>193</v>
      </c>
      <c r="F462" s="182">
        <v>484</v>
      </c>
      <c r="G462" s="171">
        <v>63</v>
      </c>
      <c r="H462" s="171">
        <v>50</v>
      </c>
      <c r="I462" s="171">
        <v>75</v>
      </c>
      <c r="J462" s="171">
        <v>193</v>
      </c>
      <c r="K462" s="182">
        <v>484</v>
      </c>
      <c r="L462" s="171">
        <v>0</v>
      </c>
      <c r="M462" s="171">
        <v>0</v>
      </c>
      <c r="N462" s="171">
        <v>0</v>
      </c>
      <c r="O462" s="171">
        <v>0</v>
      </c>
      <c r="P462" s="182">
        <v>0</v>
      </c>
      <c r="Q462" s="173">
        <v>0</v>
      </c>
      <c r="R462" s="173">
        <v>0</v>
      </c>
      <c r="S462" s="173">
        <v>0</v>
      </c>
      <c r="T462" s="173">
        <v>0</v>
      </c>
      <c r="U462" s="174">
        <v>0</v>
      </c>
    </row>
    <row r="463" spans="1:21" x14ac:dyDescent="0.25">
      <c r="A463" s="165">
        <v>43678</v>
      </c>
      <c r="B463" s="181">
        <v>67</v>
      </c>
      <c r="C463" s="171">
        <v>45</v>
      </c>
      <c r="D463" s="171">
        <v>73</v>
      </c>
      <c r="E463" s="171">
        <v>163</v>
      </c>
      <c r="F463" s="182">
        <v>455</v>
      </c>
      <c r="G463" s="171">
        <v>67</v>
      </c>
      <c r="H463" s="171">
        <v>45</v>
      </c>
      <c r="I463" s="171">
        <v>73</v>
      </c>
      <c r="J463" s="171">
        <v>163</v>
      </c>
      <c r="K463" s="182">
        <v>455</v>
      </c>
      <c r="L463" s="171">
        <v>0</v>
      </c>
      <c r="M463" s="171">
        <v>0</v>
      </c>
      <c r="N463" s="171">
        <v>0</v>
      </c>
      <c r="O463" s="171">
        <v>0</v>
      </c>
      <c r="P463" s="182">
        <v>0</v>
      </c>
      <c r="Q463" s="173">
        <v>0</v>
      </c>
      <c r="R463" s="173">
        <v>0</v>
      </c>
      <c r="S463" s="173">
        <v>0</v>
      </c>
      <c r="T463" s="173">
        <v>0</v>
      </c>
      <c r="U463" s="174">
        <v>0</v>
      </c>
    </row>
    <row r="464" spans="1:21" x14ac:dyDescent="0.25">
      <c r="A464" s="165">
        <v>43709</v>
      </c>
      <c r="B464" s="181">
        <v>59</v>
      </c>
      <c r="C464" s="171">
        <v>39</v>
      </c>
      <c r="D464" s="171">
        <v>58</v>
      </c>
      <c r="E464" s="171">
        <v>139</v>
      </c>
      <c r="F464" s="182">
        <v>426</v>
      </c>
      <c r="G464" s="171">
        <v>59</v>
      </c>
      <c r="H464" s="171">
        <v>39</v>
      </c>
      <c r="I464" s="171">
        <v>58</v>
      </c>
      <c r="J464" s="171">
        <v>139</v>
      </c>
      <c r="K464" s="182">
        <v>426</v>
      </c>
      <c r="L464" s="171">
        <v>0</v>
      </c>
      <c r="M464" s="171">
        <v>0</v>
      </c>
      <c r="N464" s="171">
        <v>0</v>
      </c>
      <c r="O464" s="171">
        <v>0</v>
      </c>
      <c r="P464" s="182">
        <v>0</v>
      </c>
      <c r="Q464" s="173">
        <v>0</v>
      </c>
      <c r="R464" s="173">
        <v>0</v>
      </c>
      <c r="S464" s="173">
        <v>0</v>
      </c>
      <c r="T464" s="173">
        <v>0</v>
      </c>
      <c r="U464" s="174">
        <v>0</v>
      </c>
    </row>
    <row r="465" spans="1:21" x14ac:dyDescent="0.25">
      <c r="A465" s="165">
        <v>43739</v>
      </c>
      <c r="B465" s="181">
        <v>62</v>
      </c>
      <c r="C465" s="171">
        <v>44</v>
      </c>
      <c r="D465" s="171">
        <v>90</v>
      </c>
      <c r="E465" s="171">
        <v>171</v>
      </c>
      <c r="F465" s="182">
        <v>497</v>
      </c>
      <c r="G465" s="171">
        <v>62</v>
      </c>
      <c r="H465" s="171">
        <v>44</v>
      </c>
      <c r="I465" s="171">
        <v>90</v>
      </c>
      <c r="J465" s="171">
        <v>171</v>
      </c>
      <c r="K465" s="182">
        <v>497</v>
      </c>
      <c r="L465" s="171">
        <v>0</v>
      </c>
      <c r="M465" s="171">
        <v>0</v>
      </c>
      <c r="N465" s="171">
        <v>0</v>
      </c>
      <c r="O465" s="171">
        <v>0</v>
      </c>
      <c r="P465" s="182">
        <v>0</v>
      </c>
      <c r="Q465" s="173">
        <v>0</v>
      </c>
      <c r="R465" s="173">
        <v>0</v>
      </c>
      <c r="S465" s="173">
        <v>0</v>
      </c>
      <c r="T465" s="173">
        <v>0</v>
      </c>
      <c r="U465" s="174">
        <v>0</v>
      </c>
    </row>
    <row r="466" spans="1:21" x14ac:dyDescent="0.25">
      <c r="A466" s="165">
        <v>43770</v>
      </c>
      <c r="B466" s="181">
        <v>64</v>
      </c>
      <c r="C466" s="171">
        <v>39</v>
      </c>
      <c r="D466" s="171">
        <v>61</v>
      </c>
      <c r="E466" s="171">
        <v>189</v>
      </c>
      <c r="F466" s="182">
        <v>428</v>
      </c>
      <c r="G466" s="171">
        <v>64</v>
      </c>
      <c r="H466" s="171">
        <v>39</v>
      </c>
      <c r="I466" s="171">
        <v>61</v>
      </c>
      <c r="J466" s="171">
        <v>189</v>
      </c>
      <c r="K466" s="182">
        <v>428</v>
      </c>
      <c r="L466" s="171">
        <v>0</v>
      </c>
      <c r="M466" s="171">
        <v>0</v>
      </c>
      <c r="N466" s="171">
        <v>0</v>
      </c>
      <c r="O466" s="171">
        <v>0</v>
      </c>
      <c r="P466" s="182">
        <v>0</v>
      </c>
      <c r="Q466" s="173">
        <v>0</v>
      </c>
      <c r="R466" s="173">
        <v>0</v>
      </c>
      <c r="S466" s="173">
        <v>0</v>
      </c>
      <c r="T466" s="173">
        <v>0</v>
      </c>
      <c r="U466" s="174">
        <v>0</v>
      </c>
    </row>
    <row r="467" spans="1:21" x14ac:dyDescent="0.25">
      <c r="A467" s="165">
        <v>43800</v>
      </c>
      <c r="B467" s="181">
        <v>59</v>
      </c>
      <c r="C467" s="171">
        <v>42</v>
      </c>
      <c r="D467" s="171">
        <v>74</v>
      </c>
      <c r="E467" s="171">
        <v>134</v>
      </c>
      <c r="F467" s="182">
        <v>450</v>
      </c>
      <c r="G467" s="171">
        <v>59</v>
      </c>
      <c r="H467" s="171">
        <v>42</v>
      </c>
      <c r="I467" s="171">
        <v>74</v>
      </c>
      <c r="J467" s="171">
        <v>134</v>
      </c>
      <c r="K467" s="182">
        <v>450</v>
      </c>
      <c r="L467" s="171">
        <v>0</v>
      </c>
      <c r="M467" s="171">
        <v>0</v>
      </c>
      <c r="N467" s="171">
        <v>0</v>
      </c>
      <c r="O467" s="171">
        <v>0</v>
      </c>
      <c r="P467" s="182">
        <v>0</v>
      </c>
      <c r="Q467" s="173">
        <v>0</v>
      </c>
      <c r="R467" s="173">
        <v>0</v>
      </c>
      <c r="S467" s="173">
        <v>0</v>
      </c>
      <c r="T467" s="173">
        <v>0</v>
      </c>
      <c r="U467" s="174">
        <v>0</v>
      </c>
    </row>
    <row r="468" spans="1:21" x14ac:dyDescent="0.25">
      <c r="A468" s="165">
        <v>43831</v>
      </c>
      <c r="B468" s="181">
        <v>64</v>
      </c>
      <c r="C468" s="171">
        <v>40</v>
      </c>
      <c r="D468" s="171">
        <v>82</v>
      </c>
      <c r="E468" s="171">
        <v>148</v>
      </c>
      <c r="F468" s="182">
        <v>432</v>
      </c>
      <c r="G468" s="171">
        <v>69</v>
      </c>
      <c r="H468" s="171">
        <v>59</v>
      </c>
      <c r="I468" s="171">
        <v>93</v>
      </c>
      <c r="J468" s="171">
        <v>166</v>
      </c>
      <c r="K468" s="182">
        <v>406</v>
      </c>
      <c r="L468" s="171">
        <v>-5</v>
      </c>
      <c r="M468" s="171">
        <v>-19</v>
      </c>
      <c r="N468" s="171">
        <v>-11</v>
      </c>
      <c r="O468" s="171">
        <v>-18</v>
      </c>
      <c r="P468" s="182">
        <v>26</v>
      </c>
      <c r="Q468" s="173">
        <v>-7.2463768115942004E-2</v>
      </c>
      <c r="R468" s="173">
        <v>-0.322033898305085</v>
      </c>
      <c r="S468" s="173">
        <v>-0.118279569892473</v>
      </c>
      <c r="T468" s="173">
        <v>-0.108433734939759</v>
      </c>
      <c r="U468" s="174">
        <v>6.4039408866995107E-2</v>
      </c>
    </row>
    <row r="469" spans="1:21" x14ac:dyDescent="0.25">
      <c r="A469" s="165">
        <v>43862</v>
      </c>
      <c r="B469" s="181">
        <v>65</v>
      </c>
      <c r="C469" s="171">
        <v>44</v>
      </c>
      <c r="D469" s="171">
        <v>62</v>
      </c>
      <c r="E469" s="171">
        <v>145</v>
      </c>
      <c r="F469" s="182">
        <v>429</v>
      </c>
      <c r="G469" s="171">
        <v>50</v>
      </c>
      <c r="H469" s="171">
        <v>44</v>
      </c>
      <c r="I469" s="171">
        <v>75</v>
      </c>
      <c r="J469" s="171">
        <v>169</v>
      </c>
      <c r="K469" s="182">
        <v>359</v>
      </c>
      <c r="L469" s="171">
        <v>15</v>
      </c>
      <c r="M469" s="171">
        <v>0</v>
      </c>
      <c r="N469" s="171">
        <v>-13</v>
      </c>
      <c r="O469" s="171">
        <v>-24</v>
      </c>
      <c r="P469" s="182">
        <v>70</v>
      </c>
      <c r="Q469" s="173">
        <v>0.3</v>
      </c>
      <c r="R469" s="173">
        <v>0</v>
      </c>
      <c r="S469" s="173">
        <v>-0.17333333333333301</v>
      </c>
      <c r="T469" s="173">
        <v>-0.14201183431952699</v>
      </c>
      <c r="U469" s="174">
        <v>0.19498607242339799</v>
      </c>
    </row>
    <row r="470" spans="1:21" x14ac:dyDescent="0.25">
      <c r="A470" s="165">
        <v>43891</v>
      </c>
      <c r="B470" s="181">
        <v>67</v>
      </c>
      <c r="C470" s="171">
        <v>55</v>
      </c>
      <c r="D470" s="171">
        <v>66</v>
      </c>
      <c r="E470" s="171">
        <v>157</v>
      </c>
      <c r="F470" s="182">
        <v>433</v>
      </c>
      <c r="G470" s="171">
        <v>72.285714285714306</v>
      </c>
      <c r="H470" s="171">
        <v>58.6666666666667</v>
      </c>
      <c r="I470" s="171">
        <v>83.809523809523796</v>
      </c>
      <c r="J470" s="171">
        <v>190.666666666667</v>
      </c>
      <c r="K470" s="182">
        <v>442.09523809523802</v>
      </c>
      <c r="L470" s="171">
        <v>-5.28571428571429</v>
      </c>
      <c r="M470" s="171">
        <v>-3.6666666666666701</v>
      </c>
      <c r="N470" s="171">
        <v>-17.8095238095238</v>
      </c>
      <c r="O470" s="171">
        <v>-33.6666666666667</v>
      </c>
      <c r="P470" s="182">
        <v>-9.0952380952381304</v>
      </c>
      <c r="Q470" s="173">
        <v>-7.3122529644268894E-2</v>
      </c>
      <c r="R470" s="173">
        <v>-6.2500000000000097E-2</v>
      </c>
      <c r="S470" s="173">
        <v>-0.21249999999999999</v>
      </c>
      <c r="T470" s="173">
        <v>-0.17657342657342701</v>
      </c>
      <c r="U470" s="174">
        <v>-2.05730288668678E-2</v>
      </c>
    </row>
    <row r="471" spans="1:21" x14ac:dyDescent="0.25">
      <c r="A471" s="165">
        <v>43922</v>
      </c>
      <c r="B471" s="181">
        <v>60</v>
      </c>
      <c r="C471" s="171">
        <v>44</v>
      </c>
      <c r="D471" s="171">
        <v>57</v>
      </c>
      <c r="E471" s="171">
        <v>124</v>
      </c>
      <c r="F471" s="182">
        <v>389</v>
      </c>
      <c r="G471" s="171">
        <v>60</v>
      </c>
      <c r="H471" s="171">
        <v>60</v>
      </c>
      <c r="I471" s="171">
        <v>56</v>
      </c>
      <c r="J471" s="171">
        <v>186</v>
      </c>
      <c r="K471" s="182">
        <v>401</v>
      </c>
      <c r="L471" s="171">
        <v>0</v>
      </c>
      <c r="M471" s="171">
        <v>-16</v>
      </c>
      <c r="N471" s="171">
        <v>1</v>
      </c>
      <c r="O471" s="171">
        <v>-62</v>
      </c>
      <c r="P471" s="182">
        <v>-12</v>
      </c>
      <c r="Q471" s="173">
        <v>0</v>
      </c>
      <c r="R471" s="173">
        <v>-0.266666666666667</v>
      </c>
      <c r="S471" s="173">
        <v>1.7857142857142901E-2</v>
      </c>
      <c r="T471" s="173">
        <v>-0.33333333333333298</v>
      </c>
      <c r="U471" s="174">
        <v>-2.9925187032419E-2</v>
      </c>
    </row>
    <row r="472" spans="1:21" x14ac:dyDescent="0.25">
      <c r="A472" s="165">
        <v>43952</v>
      </c>
      <c r="B472" s="181">
        <v>42</v>
      </c>
      <c r="C472" s="171">
        <v>27</v>
      </c>
      <c r="D472" s="171">
        <v>52</v>
      </c>
      <c r="E472" s="171">
        <v>134</v>
      </c>
      <c r="F472" s="182">
        <v>365</v>
      </c>
      <c r="G472" s="171">
        <v>60.619047619047599</v>
      </c>
      <c r="H472" s="171">
        <v>39.809523809523803</v>
      </c>
      <c r="I472" s="171">
        <v>66.952380952380906</v>
      </c>
      <c r="J472" s="171">
        <v>196.333333333333</v>
      </c>
      <c r="K472" s="182">
        <v>420.71428571428601</v>
      </c>
      <c r="L472" s="171">
        <v>-18.619047619047599</v>
      </c>
      <c r="M472" s="171">
        <v>-12.8095238095238</v>
      </c>
      <c r="N472" s="171">
        <v>-14.952380952380899</v>
      </c>
      <c r="O472" s="171">
        <v>-62.3333333333333</v>
      </c>
      <c r="P472" s="182">
        <v>-55.714285714285701</v>
      </c>
      <c r="Q472" s="173">
        <v>-0.30714846818538899</v>
      </c>
      <c r="R472" s="173">
        <v>-0.32177033492822998</v>
      </c>
      <c r="S472" s="173">
        <v>-0.22332859174964401</v>
      </c>
      <c r="T472" s="173">
        <v>-0.31748726655348097</v>
      </c>
      <c r="U472" s="174">
        <v>-0.132427843803056</v>
      </c>
    </row>
    <row r="473" spans="1:21" x14ac:dyDescent="0.25">
      <c r="A473" s="165">
        <v>43983</v>
      </c>
      <c r="B473" s="181">
        <v>45</v>
      </c>
      <c r="C473" s="171">
        <v>54</v>
      </c>
      <c r="D473" s="171">
        <v>76</v>
      </c>
      <c r="E473" s="171">
        <v>139</v>
      </c>
      <c r="F473" s="182">
        <v>427</v>
      </c>
      <c r="G473" s="171">
        <v>79.2</v>
      </c>
      <c r="H473" s="171">
        <v>41.8</v>
      </c>
      <c r="I473" s="171">
        <v>73.7</v>
      </c>
      <c r="J473" s="171">
        <v>173.8</v>
      </c>
      <c r="K473" s="182">
        <v>440</v>
      </c>
      <c r="L473" s="171">
        <v>-34.200000000000003</v>
      </c>
      <c r="M473" s="171">
        <v>12.2</v>
      </c>
      <c r="N473" s="171">
        <v>2.2999999999999998</v>
      </c>
      <c r="O473" s="171">
        <v>-34.799999999999997</v>
      </c>
      <c r="P473" s="182">
        <v>-13.000000000000099</v>
      </c>
      <c r="Q473" s="173">
        <v>-0.43181818181818199</v>
      </c>
      <c r="R473" s="173">
        <v>0.291866028708134</v>
      </c>
      <c r="S473" s="173">
        <v>3.12075983717774E-2</v>
      </c>
      <c r="T473" s="173">
        <v>-0.20023014959723801</v>
      </c>
      <c r="U473" s="174">
        <v>-2.9545454545454701E-2</v>
      </c>
    </row>
    <row r="474" spans="1:21" x14ac:dyDescent="0.25">
      <c r="A474" s="165">
        <v>44013</v>
      </c>
      <c r="B474" s="181">
        <v>51</v>
      </c>
      <c r="C474" s="171">
        <v>43</v>
      </c>
      <c r="D474" s="171">
        <v>61</v>
      </c>
      <c r="E474" s="171">
        <v>128</v>
      </c>
      <c r="F474" s="182">
        <v>449</v>
      </c>
      <c r="G474" s="171">
        <v>63</v>
      </c>
      <c r="H474" s="171">
        <v>50</v>
      </c>
      <c r="I474" s="171">
        <v>75</v>
      </c>
      <c r="J474" s="171">
        <v>193</v>
      </c>
      <c r="K474" s="182">
        <v>484</v>
      </c>
      <c r="L474" s="171">
        <v>-12</v>
      </c>
      <c r="M474" s="171">
        <v>-7</v>
      </c>
      <c r="N474" s="171">
        <v>-14</v>
      </c>
      <c r="O474" s="171">
        <v>-65</v>
      </c>
      <c r="P474" s="182">
        <v>-35</v>
      </c>
      <c r="Q474" s="173">
        <v>-0.19047619047618999</v>
      </c>
      <c r="R474" s="173">
        <v>-0.14000000000000001</v>
      </c>
      <c r="S474" s="173">
        <v>-0.18666666666666701</v>
      </c>
      <c r="T474" s="173">
        <v>-0.33678756476683902</v>
      </c>
      <c r="U474" s="174">
        <v>-7.2314049586776896E-2</v>
      </c>
    </row>
    <row r="475" spans="1:21" x14ac:dyDescent="0.25">
      <c r="A475" s="165">
        <v>44044</v>
      </c>
      <c r="B475" s="181">
        <v>32</v>
      </c>
      <c r="C475" s="171">
        <v>32</v>
      </c>
      <c r="D475" s="171">
        <v>49</v>
      </c>
      <c r="E475" s="171">
        <v>126</v>
      </c>
      <c r="F475" s="182">
        <v>451</v>
      </c>
      <c r="G475" s="171">
        <v>63.809523809523803</v>
      </c>
      <c r="H475" s="171">
        <v>42.857142857142897</v>
      </c>
      <c r="I475" s="171">
        <v>69.523809523809504</v>
      </c>
      <c r="J475" s="171">
        <v>155.23809523809501</v>
      </c>
      <c r="K475" s="182">
        <v>433.33333333333297</v>
      </c>
      <c r="L475" s="171">
        <v>-31.8095238095238</v>
      </c>
      <c r="M475" s="171">
        <v>-10.8571428571429</v>
      </c>
      <c r="N475" s="171">
        <v>-20.523809523809501</v>
      </c>
      <c r="O475" s="171">
        <v>-29.238095238095202</v>
      </c>
      <c r="P475" s="182">
        <v>17.6666666666667</v>
      </c>
      <c r="Q475" s="173">
        <v>-0.49850746268656698</v>
      </c>
      <c r="R475" s="173">
        <v>-0.25333333333333302</v>
      </c>
      <c r="S475" s="173">
        <v>-0.295205479452055</v>
      </c>
      <c r="T475" s="173">
        <v>-0.188343558282209</v>
      </c>
      <c r="U475" s="174">
        <v>4.0769230769230801E-2</v>
      </c>
    </row>
    <row r="476" spans="1:21" x14ac:dyDescent="0.25">
      <c r="A476" s="165">
        <v>44075</v>
      </c>
      <c r="B476" s="181">
        <v>37</v>
      </c>
      <c r="C476" s="171">
        <v>38</v>
      </c>
      <c r="D476" s="171">
        <v>58</v>
      </c>
      <c r="E476" s="171">
        <v>131</v>
      </c>
      <c r="F476" s="182">
        <v>502</v>
      </c>
      <c r="G476" s="171">
        <v>61.809523809523803</v>
      </c>
      <c r="H476" s="171">
        <v>40.857142857142897</v>
      </c>
      <c r="I476" s="171">
        <v>60.761904761904802</v>
      </c>
      <c r="J476" s="171">
        <v>145.61904761904799</v>
      </c>
      <c r="K476" s="182">
        <v>446.28571428571399</v>
      </c>
      <c r="L476" s="171">
        <v>-24.8095238095238</v>
      </c>
      <c r="M476" s="171">
        <v>-2.8571428571428599</v>
      </c>
      <c r="N476" s="171">
        <v>-2.7619047619047699</v>
      </c>
      <c r="O476" s="171">
        <v>-14.619047619047601</v>
      </c>
      <c r="P476" s="182">
        <v>55.714285714285701</v>
      </c>
      <c r="Q476" s="173">
        <v>-0.40138674884437597</v>
      </c>
      <c r="R476" s="173">
        <v>-6.9930069930070005E-2</v>
      </c>
      <c r="S476" s="173">
        <v>-4.5454545454545497E-2</v>
      </c>
      <c r="T476" s="173">
        <v>-0.100392413342054</v>
      </c>
      <c r="U476" s="174">
        <v>0.124839948783611</v>
      </c>
    </row>
    <row r="477" spans="1:21" x14ac:dyDescent="0.25">
      <c r="A477" s="165">
        <v>44105</v>
      </c>
      <c r="B477" s="181">
        <v>40</v>
      </c>
      <c r="C477" s="171">
        <v>30</v>
      </c>
      <c r="D477" s="171">
        <v>55</v>
      </c>
      <c r="E477" s="171">
        <v>117</v>
      </c>
      <c r="F477" s="182">
        <v>532</v>
      </c>
      <c r="G477" s="171">
        <v>59.304347826087003</v>
      </c>
      <c r="H477" s="171">
        <v>42.086956521739097</v>
      </c>
      <c r="I477" s="171">
        <v>86.086956521739097</v>
      </c>
      <c r="J477" s="171">
        <v>163.565217391304</v>
      </c>
      <c r="K477" s="182">
        <v>475.39130434782601</v>
      </c>
      <c r="L477" s="171">
        <v>-19.304347826087</v>
      </c>
      <c r="M477" s="171">
        <v>-12.086956521739101</v>
      </c>
      <c r="N477" s="171">
        <v>-31.086956521739101</v>
      </c>
      <c r="O477" s="171">
        <v>-46.565217391304301</v>
      </c>
      <c r="P477" s="182">
        <v>56.6086956521739</v>
      </c>
      <c r="Q477" s="173">
        <v>-0.32551319648093802</v>
      </c>
      <c r="R477" s="173">
        <v>-0.28719008264462798</v>
      </c>
      <c r="S477" s="173">
        <v>-0.36111111111111099</v>
      </c>
      <c r="T477" s="173">
        <v>-0.28468899521531099</v>
      </c>
      <c r="U477" s="174">
        <v>0.119078104993598</v>
      </c>
    </row>
    <row r="478" spans="1:21" x14ac:dyDescent="0.25">
      <c r="A478" s="165">
        <v>44136</v>
      </c>
      <c r="B478" s="181">
        <v>42</v>
      </c>
      <c r="C478" s="171">
        <v>34</v>
      </c>
      <c r="D478" s="171">
        <v>64</v>
      </c>
      <c r="E478" s="171">
        <v>113</v>
      </c>
      <c r="F478" s="182">
        <v>461</v>
      </c>
      <c r="G478" s="171">
        <v>64</v>
      </c>
      <c r="H478" s="171">
        <v>39</v>
      </c>
      <c r="I478" s="171">
        <v>61</v>
      </c>
      <c r="J478" s="171">
        <v>189</v>
      </c>
      <c r="K478" s="182">
        <v>428</v>
      </c>
      <c r="L478" s="171">
        <v>-22</v>
      </c>
      <c r="M478" s="171">
        <v>-5</v>
      </c>
      <c r="N478" s="171">
        <v>3</v>
      </c>
      <c r="O478" s="171">
        <v>-76</v>
      </c>
      <c r="P478" s="182">
        <v>33</v>
      </c>
      <c r="Q478" s="173">
        <v>-0.34375</v>
      </c>
      <c r="R478" s="173">
        <v>-0.128205128205128</v>
      </c>
      <c r="S478" s="173">
        <v>4.91803278688525E-2</v>
      </c>
      <c r="T478" s="173">
        <v>-0.40211640211640198</v>
      </c>
      <c r="U478" s="174">
        <v>7.7102803738317793E-2</v>
      </c>
    </row>
    <row r="479" spans="1:21" x14ac:dyDescent="0.25">
      <c r="A479" s="165">
        <v>44166</v>
      </c>
      <c r="B479" s="181">
        <v>66</v>
      </c>
      <c r="C479" s="171">
        <v>47</v>
      </c>
      <c r="D479" s="171">
        <v>48</v>
      </c>
      <c r="E479" s="171">
        <v>115</v>
      </c>
      <c r="F479" s="182">
        <v>523</v>
      </c>
      <c r="G479" s="171">
        <v>61.95</v>
      </c>
      <c r="H479" s="171">
        <v>44.1</v>
      </c>
      <c r="I479" s="171">
        <v>77.7</v>
      </c>
      <c r="J479" s="171">
        <v>140.69999999999999</v>
      </c>
      <c r="K479" s="182">
        <v>472.5</v>
      </c>
      <c r="L479" s="171">
        <v>4.05</v>
      </c>
      <c r="M479" s="171">
        <v>2.9</v>
      </c>
      <c r="N479" s="171">
        <v>-29.7</v>
      </c>
      <c r="O479" s="171">
        <v>-25.7</v>
      </c>
      <c r="P479" s="182">
        <v>50.5</v>
      </c>
      <c r="Q479" s="173">
        <v>6.5375302663438203E-2</v>
      </c>
      <c r="R479" s="173">
        <v>6.5759637188208597E-2</v>
      </c>
      <c r="S479" s="173">
        <v>-0.38223938223938198</v>
      </c>
      <c r="T479" s="173">
        <v>-0.18265813788201901</v>
      </c>
      <c r="U479" s="174">
        <v>0.106878306878307</v>
      </c>
    </row>
    <row r="480" spans="1:21" x14ac:dyDescent="0.25">
      <c r="A480" s="165">
        <v>44197</v>
      </c>
      <c r="B480" s="181">
        <v>48</v>
      </c>
      <c r="C480" s="171">
        <v>30</v>
      </c>
      <c r="D480" s="171">
        <v>46</v>
      </c>
      <c r="E480" s="171">
        <v>98</v>
      </c>
      <c r="F480" s="182">
        <v>458</v>
      </c>
      <c r="G480" s="171">
        <v>62.727272727272698</v>
      </c>
      <c r="H480" s="171">
        <v>53.636363636363598</v>
      </c>
      <c r="I480" s="171">
        <v>84.545454545454504</v>
      </c>
      <c r="J480" s="171">
        <v>150.90909090909099</v>
      </c>
      <c r="K480" s="182">
        <v>369.09090909090901</v>
      </c>
      <c r="L480" s="171">
        <v>-14.7272727272727</v>
      </c>
      <c r="M480" s="171">
        <v>-23.636363636363601</v>
      </c>
      <c r="N480" s="171">
        <v>-38.545454545454497</v>
      </c>
      <c r="O480" s="171">
        <v>-52.909090909090899</v>
      </c>
      <c r="P480" s="182">
        <v>88.909090909090907</v>
      </c>
      <c r="Q480" s="173">
        <v>-0.23478260869565201</v>
      </c>
      <c r="R480" s="173">
        <v>-0.44067796610169502</v>
      </c>
      <c r="S480" s="173">
        <v>-0.45591397849462401</v>
      </c>
      <c r="T480" s="173">
        <v>-0.35060240963855399</v>
      </c>
      <c r="U480" s="174">
        <v>0.240886699507389</v>
      </c>
    </row>
    <row r="481" spans="1:21" x14ac:dyDescent="0.25">
      <c r="A481" s="165">
        <v>44228</v>
      </c>
      <c r="B481" s="181">
        <v>40</v>
      </c>
      <c r="C481" s="171">
        <v>28</v>
      </c>
      <c r="D481" s="171">
        <v>52</v>
      </c>
      <c r="E481" s="171">
        <v>126</v>
      </c>
      <c r="F481" s="182">
        <v>444</v>
      </c>
      <c r="G481" s="171">
        <v>50</v>
      </c>
      <c r="H481" s="171">
        <v>44</v>
      </c>
      <c r="I481" s="171">
        <v>75</v>
      </c>
      <c r="J481" s="171">
        <v>169</v>
      </c>
      <c r="K481" s="182">
        <v>359</v>
      </c>
      <c r="L481" s="171">
        <v>-10</v>
      </c>
      <c r="M481" s="171">
        <v>-16</v>
      </c>
      <c r="N481" s="171">
        <v>-23</v>
      </c>
      <c r="O481" s="171">
        <v>-43</v>
      </c>
      <c r="P481" s="182">
        <v>85</v>
      </c>
      <c r="Q481" s="173">
        <v>-0.2</v>
      </c>
      <c r="R481" s="173">
        <v>-0.36363636363636398</v>
      </c>
      <c r="S481" s="173">
        <v>-0.30666666666666698</v>
      </c>
      <c r="T481" s="173">
        <v>-0.25443786982248501</v>
      </c>
      <c r="U481" s="174">
        <v>0.23676880222841201</v>
      </c>
    </row>
    <row r="482" spans="1:21" x14ac:dyDescent="0.25">
      <c r="A482" s="165">
        <v>44256</v>
      </c>
      <c r="B482" s="181">
        <v>48</v>
      </c>
      <c r="C482" s="171">
        <v>43</v>
      </c>
      <c r="D482" s="171">
        <v>65</v>
      </c>
      <c r="E482" s="171">
        <v>119</v>
      </c>
      <c r="F482" s="182">
        <v>587</v>
      </c>
      <c r="G482" s="171">
        <v>75.571428571428598</v>
      </c>
      <c r="H482" s="171">
        <v>61.3333333333333</v>
      </c>
      <c r="I482" s="171">
        <v>87.619047619047606</v>
      </c>
      <c r="J482" s="171">
        <v>199.333333333333</v>
      </c>
      <c r="K482" s="182">
        <v>462.19047619047598</v>
      </c>
      <c r="L482" s="171">
        <v>-27.571428571428601</v>
      </c>
      <c r="M482" s="171">
        <v>-18.3333333333333</v>
      </c>
      <c r="N482" s="171">
        <v>-22.619047619047599</v>
      </c>
      <c r="O482" s="171">
        <v>-80.3333333333333</v>
      </c>
      <c r="P482" s="182">
        <v>124.80952380952399</v>
      </c>
      <c r="Q482" s="173">
        <v>-0.36483931947069997</v>
      </c>
      <c r="R482" s="173">
        <v>-0.29891304347826098</v>
      </c>
      <c r="S482" s="173">
        <v>-0.25815217391304401</v>
      </c>
      <c r="T482" s="173">
        <v>-0.40301003344481601</v>
      </c>
      <c r="U482" s="174">
        <v>0.27003915104059301</v>
      </c>
    </row>
    <row r="483" spans="1:21" x14ac:dyDescent="0.25">
      <c r="A483" s="165">
        <v>44287</v>
      </c>
      <c r="B483" s="181">
        <v>31</v>
      </c>
      <c r="C483" s="171">
        <v>31</v>
      </c>
      <c r="D483" s="171">
        <v>54</v>
      </c>
      <c r="E483" s="171">
        <v>115</v>
      </c>
      <c r="F483" s="182">
        <v>495</v>
      </c>
      <c r="G483" s="171">
        <v>60</v>
      </c>
      <c r="H483" s="171">
        <v>60</v>
      </c>
      <c r="I483" s="171">
        <v>56</v>
      </c>
      <c r="J483" s="171">
        <v>186</v>
      </c>
      <c r="K483" s="182">
        <v>401</v>
      </c>
      <c r="L483" s="171">
        <v>-29</v>
      </c>
      <c r="M483" s="171">
        <v>-29</v>
      </c>
      <c r="N483" s="171">
        <v>-2</v>
      </c>
      <c r="O483" s="171">
        <v>-71</v>
      </c>
      <c r="P483" s="182">
        <v>94</v>
      </c>
      <c r="Q483" s="173">
        <v>-0.483333333333333</v>
      </c>
      <c r="R483" s="173">
        <v>-0.483333333333333</v>
      </c>
      <c r="S483" s="173">
        <v>-3.5714285714285698E-2</v>
      </c>
      <c r="T483" s="173">
        <v>-0.38172043010752699</v>
      </c>
      <c r="U483" s="174">
        <v>0.23441396508728199</v>
      </c>
    </row>
    <row r="484" spans="1:21" x14ac:dyDescent="0.25">
      <c r="A484" s="165">
        <v>44317</v>
      </c>
      <c r="B484" s="181">
        <v>43</v>
      </c>
      <c r="C484" s="171">
        <v>46</v>
      </c>
      <c r="D484" s="171">
        <v>55</v>
      </c>
      <c r="E484" s="171">
        <v>128</v>
      </c>
      <c r="F484" s="182">
        <v>502</v>
      </c>
      <c r="G484" s="171">
        <v>60.619047619047599</v>
      </c>
      <c r="H484" s="171">
        <v>39.809523809523803</v>
      </c>
      <c r="I484" s="171">
        <v>66.952380952380906</v>
      </c>
      <c r="J484" s="171">
        <v>196.333333333333</v>
      </c>
      <c r="K484" s="182">
        <v>420.71428571428601</v>
      </c>
      <c r="L484" s="171">
        <v>-17.619047619047599</v>
      </c>
      <c r="M484" s="171">
        <v>6.1904761904761898</v>
      </c>
      <c r="N484" s="171">
        <v>-11.952380952380899</v>
      </c>
      <c r="O484" s="171">
        <v>-68.3333333333333</v>
      </c>
      <c r="P484" s="182">
        <v>81.285714285714306</v>
      </c>
      <c r="Q484" s="173">
        <v>-0.29065200314218398</v>
      </c>
      <c r="R484" s="173">
        <v>0.155502392344498</v>
      </c>
      <c r="S484" s="173">
        <v>-0.17852062588904699</v>
      </c>
      <c r="T484" s="173">
        <v>-0.34804753820034001</v>
      </c>
      <c r="U484" s="174">
        <v>0.19320882852292001</v>
      </c>
    </row>
    <row r="485" spans="1:21" x14ac:dyDescent="0.25">
      <c r="A485" s="165">
        <v>44348</v>
      </c>
      <c r="B485" s="181">
        <v>35</v>
      </c>
      <c r="C485" s="171">
        <v>41</v>
      </c>
      <c r="D485" s="171">
        <v>56</v>
      </c>
      <c r="E485" s="171">
        <v>105</v>
      </c>
      <c r="F485" s="182">
        <v>496</v>
      </c>
      <c r="G485" s="171">
        <v>79.2</v>
      </c>
      <c r="H485" s="171">
        <v>41.8</v>
      </c>
      <c r="I485" s="171">
        <v>73.7</v>
      </c>
      <c r="J485" s="171">
        <v>173.8</v>
      </c>
      <c r="K485" s="182">
        <v>440</v>
      </c>
      <c r="L485" s="171">
        <v>-44.2</v>
      </c>
      <c r="M485" s="171">
        <v>-0.80000000000000404</v>
      </c>
      <c r="N485" s="171">
        <v>-17.7</v>
      </c>
      <c r="O485" s="171">
        <v>-68.8</v>
      </c>
      <c r="P485" s="182">
        <v>55.999999999999901</v>
      </c>
      <c r="Q485" s="173">
        <v>-0.55808080808080796</v>
      </c>
      <c r="R485" s="173">
        <v>-1.9138755980861299E-2</v>
      </c>
      <c r="S485" s="173">
        <v>-0.24016282225237501</v>
      </c>
      <c r="T485" s="173">
        <v>-0.39585730724971202</v>
      </c>
      <c r="U485" s="174">
        <v>0.12727272727272701</v>
      </c>
    </row>
    <row r="486" spans="1:21" x14ac:dyDescent="0.25">
      <c r="A486" s="165">
        <v>44378</v>
      </c>
      <c r="B486" s="181">
        <v>30</v>
      </c>
      <c r="C486" s="171">
        <v>36</v>
      </c>
      <c r="D486" s="171">
        <v>37</v>
      </c>
      <c r="E486" s="171">
        <v>96</v>
      </c>
      <c r="F486" s="182">
        <v>459</v>
      </c>
      <c r="G486" s="171">
        <v>60.260869565217398</v>
      </c>
      <c r="H486" s="171">
        <v>47.826086956521699</v>
      </c>
      <c r="I486" s="171">
        <v>71.739130434782595</v>
      </c>
      <c r="J486" s="171">
        <v>184.60869565217399</v>
      </c>
      <c r="K486" s="182">
        <v>462.95652173912998</v>
      </c>
      <c r="L486" s="171">
        <v>-30.260869565217401</v>
      </c>
      <c r="M486" s="171">
        <v>-11.826086956521699</v>
      </c>
      <c r="N486" s="171">
        <v>-34.739130434782602</v>
      </c>
      <c r="O486" s="171">
        <v>-88.608695652173907</v>
      </c>
      <c r="P486" s="182">
        <v>-3.9565217391304399</v>
      </c>
      <c r="Q486" s="173">
        <v>-0.50216450216450204</v>
      </c>
      <c r="R486" s="173">
        <v>-0.24727272727272701</v>
      </c>
      <c r="S486" s="173">
        <v>-0.48424242424242397</v>
      </c>
      <c r="T486" s="173">
        <v>-0.47998115873763503</v>
      </c>
      <c r="U486" s="174">
        <v>-8.5462058602554496E-3</v>
      </c>
    </row>
    <row r="487" spans="1:21" x14ac:dyDescent="0.25">
      <c r="A487" s="3" t="s">
        <v>156</v>
      </c>
      <c r="B487" s="181"/>
      <c r="C487" s="171"/>
      <c r="D487" s="171"/>
      <c r="E487" s="171"/>
      <c r="F487" s="182"/>
      <c r="G487" s="171"/>
      <c r="H487" s="171"/>
      <c r="I487" s="171"/>
      <c r="J487" s="171"/>
      <c r="K487" s="182"/>
      <c r="L487" s="171"/>
      <c r="M487" s="171"/>
      <c r="N487" s="171"/>
      <c r="O487" s="171"/>
      <c r="P487" s="182"/>
      <c r="Q487" s="173"/>
      <c r="R487" s="173"/>
      <c r="S487" s="173"/>
      <c r="T487" s="173"/>
      <c r="U487" s="174"/>
    </row>
    <row r="488" spans="1:21" x14ac:dyDescent="0.25">
      <c r="A488" s="165">
        <v>43466</v>
      </c>
      <c r="B488" s="181">
        <v>27</v>
      </c>
      <c r="C488" s="171">
        <v>108</v>
      </c>
      <c r="D488" s="171">
        <v>212</v>
      </c>
      <c r="E488" s="171">
        <v>234</v>
      </c>
      <c r="F488" s="182">
        <v>194</v>
      </c>
      <c r="G488" s="171">
        <v>27</v>
      </c>
      <c r="H488" s="171">
        <v>108</v>
      </c>
      <c r="I488" s="171">
        <v>212</v>
      </c>
      <c r="J488" s="171">
        <v>234</v>
      </c>
      <c r="K488" s="182">
        <v>194</v>
      </c>
      <c r="L488" s="171">
        <v>0</v>
      </c>
      <c r="M488" s="171">
        <v>0</v>
      </c>
      <c r="N488" s="171">
        <v>0</v>
      </c>
      <c r="O488" s="171">
        <v>0</v>
      </c>
      <c r="P488" s="182">
        <v>0</v>
      </c>
      <c r="Q488" s="173">
        <v>0</v>
      </c>
      <c r="R488" s="173">
        <v>0</v>
      </c>
      <c r="S488" s="173">
        <v>0</v>
      </c>
      <c r="T488" s="173">
        <v>0</v>
      </c>
      <c r="U488" s="174">
        <v>0</v>
      </c>
    </row>
    <row r="489" spans="1:21" x14ac:dyDescent="0.25">
      <c r="A489" s="165">
        <v>43497</v>
      </c>
      <c r="B489" s="181">
        <v>21</v>
      </c>
      <c r="C489" s="171">
        <v>84</v>
      </c>
      <c r="D489" s="171">
        <v>168</v>
      </c>
      <c r="E489" s="171">
        <v>167</v>
      </c>
      <c r="F489" s="182">
        <v>153</v>
      </c>
      <c r="G489" s="171">
        <v>21</v>
      </c>
      <c r="H489" s="171">
        <v>84</v>
      </c>
      <c r="I489" s="171">
        <v>168</v>
      </c>
      <c r="J489" s="171">
        <v>167</v>
      </c>
      <c r="K489" s="182">
        <v>153</v>
      </c>
      <c r="L489" s="171">
        <v>0</v>
      </c>
      <c r="M489" s="171">
        <v>0</v>
      </c>
      <c r="N489" s="171">
        <v>0</v>
      </c>
      <c r="O489" s="171">
        <v>0</v>
      </c>
      <c r="P489" s="182">
        <v>0</v>
      </c>
      <c r="Q489" s="173">
        <v>0</v>
      </c>
      <c r="R489" s="173">
        <v>0</v>
      </c>
      <c r="S489" s="173">
        <v>0</v>
      </c>
      <c r="T489" s="173">
        <v>0</v>
      </c>
      <c r="U489" s="174">
        <v>0</v>
      </c>
    </row>
    <row r="490" spans="1:21" x14ac:dyDescent="0.25">
      <c r="A490" s="165">
        <v>43525</v>
      </c>
      <c r="B490" s="181">
        <v>38</v>
      </c>
      <c r="C490" s="171">
        <v>109</v>
      </c>
      <c r="D490" s="171">
        <v>182</v>
      </c>
      <c r="E490" s="171">
        <v>221</v>
      </c>
      <c r="F490" s="182">
        <v>182</v>
      </c>
      <c r="G490" s="171">
        <v>38</v>
      </c>
      <c r="H490" s="171">
        <v>109</v>
      </c>
      <c r="I490" s="171">
        <v>182</v>
      </c>
      <c r="J490" s="171">
        <v>221</v>
      </c>
      <c r="K490" s="182">
        <v>182</v>
      </c>
      <c r="L490" s="171">
        <v>0</v>
      </c>
      <c r="M490" s="171">
        <v>0</v>
      </c>
      <c r="N490" s="171">
        <v>0</v>
      </c>
      <c r="O490" s="171">
        <v>0</v>
      </c>
      <c r="P490" s="182">
        <v>0</v>
      </c>
      <c r="Q490" s="173">
        <v>0</v>
      </c>
      <c r="R490" s="173">
        <v>0</v>
      </c>
      <c r="S490" s="173">
        <v>0</v>
      </c>
      <c r="T490" s="173">
        <v>0</v>
      </c>
      <c r="U490" s="174">
        <v>0</v>
      </c>
    </row>
    <row r="491" spans="1:21" x14ac:dyDescent="0.25">
      <c r="A491" s="165">
        <v>43556</v>
      </c>
      <c r="B491" s="181">
        <v>29</v>
      </c>
      <c r="C491" s="171">
        <v>110</v>
      </c>
      <c r="D491" s="171">
        <v>188</v>
      </c>
      <c r="E491" s="171">
        <v>213</v>
      </c>
      <c r="F491" s="182">
        <v>167</v>
      </c>
      <c r="G491" s="171">
        <v>29</v>
      </c>
      <c r="H491" s="171">
        <v>110</v>
      </c>
      <c r="I491" s="171">
        <v>188</v>
      </c>
      <c r="J491" s="171">
        <v>213</v>
      </c>
      <c r="K491" s="182">
        <v>167</v>
      </c>
      <c r="L491" s="171">
        <v>0</v>
      </c>
      <c r="M491" s="171">
        <v>0</v>
      </c>
      <c r="N491" s="171">
        <v>0</v>
      </c>
      <c r="O491" s="171">
        <v>0</v>
      </c>
      <c r="P491" s="182">
        <v>0</v>
      </c>
      <c r="Q491" s="173">
        <v>0</v>
      </c>
      <c r="R491" s="173">
        <v>0</v>
      </c>
      <c r="S491" s="173">
        <v>0</v>
      </c>
      <c r="T491" s="173">
        <v>0</v>
      </c>
      <c r="U491" s="174">
        <v>0</v>
      </c>
    </row>
    <row r="492" spans="1:21" x14ac:dyDescent="0.25">
      <c r="A492" s="165">
        <v>43586</v>
      </c>
      <c r="B492" s="181">
        <v>32</v>
      </c>
      <c r="C492" s="171">
        <v>89</v>
      </c>
      <c r="D492" s="171">
        <v>184</v>
      </c>
      <c r="E492" s="171">
        <v>212</v>
      </c>
      <c r="F492" s="182">
        <v>203</v>
      </c>
      <c r="G492" s="171">
        <v>32</v>
      </c>
      <c r="H492" s="171">
        <v>89</v>
      </c>
      <c r="I492" s="171">
        <v>184</v>
      </c>
      <c r="J492" s="171">
        <v>212</v>
      </c>
      <c r="K492" s="182">
        <v>203</v>
      </c>
      <c r="L492" s="171">
        <v>0</v>
      </c>
      <c r="M492" s="171">
        <v>0</v>
      </c>
      <c r="N492" s="171">
        <v>0</v>
      </c>
      <c r="O492" s="171">
        <v>0</v>
      </c>
      <c r="P492" s="182">
        <v>0</v>
      </c>
      <c r="Q492" s="173">
        <v>0</v>
      </c>
      <c r="R492" s="173">
        <v>0</v>
      </c>
      <c r="S492" s="173">
        <v>0</v>
      </c>
      <c r="T492" s="173">
        <v>0</v>
      </c>
      <c r="U492" s="174">
        <v>0</v>
      </c>
    </row>
    <row r="493" spans="1:21" x14ac:dyDescent="0.25">
      <c r="A493" s="165">
        <v>43617</v>
      </c>
      <c r="B493" s="181">
        <v>29</v>
      </c>
      <c r="C493" s="171">
        <v>105</v>
      </c>
      <c r="D493" s="171">
        <v>132</v>
      </c>
      <c r="E493" s="171">
        <v>211</v>
      </c>
      <c r="F493" s="182">
        <v>183</v>
      </c>
      <c r="G493" s="171">
        <v>29</v>
      </c>
      <c r="H493" s="171">
        <v>105</v>
      </c>
      <c r="I493" s="171">
        <v>132</v>
      </c>
      <c r="J493" s="171">
        <v>211</v>
      </c>
      <c r="K493" s="182">
        <v>183</v>
      </c>
      <c r="L493" s="171">
        <v>0</v>
      </c>
      <c r="M493" s="171">
        <v>0</v>
      </c>
      <c r="N493" s="171">
        <v>0</v>
      </c>
      <c r="O493" s="171">
        <v>0</v>
      </c>
      <c r="P493" s="182">
        <v>0</v>
      </c>
      <c r="Q493" s="173">
        <v>0</v>
      </c>
      <c r="R493" s="173">
        <v>0</v>
      </c>
      <c r="S493" s="173">
        <v>0</v>
      </c>
      <c r="T493" s="173">
        <v>0</v>
      </c>
      <c r="U493" s="174">
        <v>0</v>
      </c>
    </row>
    <row r="494" spans="1:21" x14ac:dyDescent="0.25">
      <c r="A494" s="165">
        <v>43647</v>
      </c>
      <c r="B494" s="181">
        <v>34</v>
      </c>
      <c r="C494" s="171">
        <v>113</v>
      </c>
      <c r="D494" s="171">
        <v>166</v>
      </c>
      <c r="E494" s="171">
        <v>228</v>
      </c>
      <c r="F494" s="182">
        <v>189</v>
      </c>
      <c r="G494" s="171">
        <v>34</v>
      </c>
      <c r="H494" s="171">
        <v>113</v>
      </c>
      <c r="I494" s="171">
        <v>166</v>
      </c>
      <c r="J494" s="171">
        <v>228</v>
      </c>
      <c r="K494" s="182">
        <v>189</v>
      </c>
      <c r="L494" s="171">
        <v>0</v>
      </c>
      <c r="M494" s="171">
        <v>0</v>
      </c>
      <c r="N494" s="171">
        <v>0</v>
      </c>
      <c r="O494" s="171">
        <v>0</v>
      </c>
      <c r="P494" s="182">
        <v>0</v>
      </c>
      <c r="Q494" s="173">
        <v>0</v>
      </c>
      <c r="R494" s="173">
        <v>0</v>
      </c>
      <c r="S494" s="173">
        <v>0</v>
      </c>
      <c r="T494" s="173">
        <v>0</v>
      </c>
      <c r="U494" s="174">
        <v>0</v>
      </c>
    </row>
    <row r="495" spans="1:21" x14ac:dyDescent="0.25">
      <c r="A495" s="165">
        <v>43678</v>
      </c>
      <c r="B495" s="181">
        <v>28</v>
      </c>
      <c r="C495" s="171">
        <v>108</v>
      </c>
      <c r="D495" s="171">
        <v>205</v>
      </c>
      <c r="E495" s="171">
        <v>215</v>
      </c>
      <c r="F495" s="182">
        <v>194</v>
      </c>
      <c r="G495" s="171">
        <v>28</v>
      </c>
      <c r="H495" s="171">
        <v>108</v>
      </c>
      <c r="I495" s="171">
        <v>205</v>
      </c>
      <c r="J495" s="171">
        <v>215</v>
      </c>
      <c r="K495" s="182">
        <v>194</v>
      </c>
      <c r="L495" s="171">
        <v>0</v>
      </c>
      <c r="M495" s="171">
        <v>0</v>
      </c>
      <c r="N495" s="171">
        <v>0</v>
      </c>
      <c r="O495" s="171">
        <v>0</v>
      </c>
      <c r="P495" s="182">
        <v>0</v>
      </c>
      <c r="Q495" s="173">
        <v>0</v>
      </c>
      <c r="R495" s="173">
        <v>0</v>
      </c>
      <c r="S495" s="173">
        <v>0</v>
      </c>
      <c r="T495" s="173">
        <v>0</v>
      </c>
      <c r="U495" s="174">
        <v>0</v>
      </c>
    </row>
    <row r="496" spans="1:21" x14ac:dyDescent="0.25">
      <c r="A496" s="165">
        <v>43709</v>
      </c>
      <c r="B496" s="181">
        <v>26</v>
      </c>
      <c r="C496" s="171">
        <v>104</v>
      </c>
      <c r="D496" s="171">
        <v>158</v>
      </c>
      <c r="E496" s="171">
        <v>218</v>
      </c>
      <c r="F496" s="182">
        <v>165</v>
      </c>
      <c r="G496" s="171">
        <v>26</v>
      </c>
      <c r="H496" s="171">
        <v>104</v>
      </c>
      <c r="I496" s="171">
        <v>158</v>
      </c>
      <c r="J496" s="171">
        <v>218</v>
      </c>
      <c r="K496" s="182">
        <v>165</v>
      </c>
      <c r="L496" s="171">
        <v>0</v>
      </c>
      <c r="M496" s="171">
        <v>0</v>
      </c>
      <c r="N496" s="171">
        <v>0</v>
      </c>
      <c r="O496" s="171">
        <v>0</v>
      </c>
      <c r="P496" s="182">
        <v>0</v>
      </c>
      <c r="Q496" s="173">
        <v>0</v>
      </c>
      <c r="R496" s="173">
        <v>0</v>
      </c>
      <c r="S496" s="173">
        <v>0</v>
      </c>
      <c r="T496" s="173">
        <v>0</v>
      </c>
      <c r="U496" s="174">
        <v>0</v>
      </c>
    </row>
    <row r="497" spans="1:21" x14ac:dyDescent="0.25">
      <c r="A497" s="165">
        <v>43739</v>
      </c>
      <c r="B497" s="181">
        <v>36</v>
      </c>
      <c r="C497" s="171">
        <v>115</v>
      </c>
      <c r="D497" s="171">
        <v>175</v>
      </c>
      <c r="E497" s="171">
        <v>196</v>
      </c>
      <c r="F497" s="182">
        <v>189</v>
      </c>
      <c r="G497" s="171">
        <v>36</v>
      </c>
      <c r="H497" s="171">
        <v>115</v>
      </c>
      <c r="I497" s="171">
        <v>175</v>
      </c>
      <c r="J497" s="171">
        <v>196</v>
      </c>
      <c r="K497" s="182">
        <v>189</v>
      </c>
      <c r="L497" s="171">
        <v>0</v>
      </c>
      <c r="M497" s="171">
        <v>0</v>
      </c>
      <c r="N497" s="171">
        <v>0</v>
      </c>
      <c r="O497" s="171">
        <v>0</v>
      </c>
      <c r="P497" s="182">
        <v>0</v>
      </c>
      <c r="Q497" s="173">
        <v>0</v>
      </c>
      <c r="R497" s="173">
        <v>0</v>
      </c>
      <c r="S497" s="173">
        <v>0</v>
      </c>
      <c r="T497" s="173">
        <v>0</v>
      </c>
      <c r="U497" s="174">
        <v>0</v>
      </c>
    </row>
    <row r="498" spans="1:21" x14ac:dyDescent="0.25">
      <c r="A498" s="165">
        <v>43770</v>
      </c>
      <c r="B498" s="181">
        <v>20</v>
      </c>
      <c r="C498" s="171">
        <v>110</v>
      </c>
      <c r="D498" s="171">
        <v>156</v>
      </c>
      <c r="E498" s="171">
        <v>192</v>
      </c>
      <c r="F498" s="182">
        <v>167</v>
      </c>
      <c r="G498" s="171">
        <v>20</v>
      </c>
      <c r="H498" s="171">
        <v>110</v>
      </c>
      <c r="I498" s="171">
        <v>156</v>
      </c>
      <c r="J498" s="171">
        <v>192</v>
      </c>
      <c r="K498" s="182">
        <v>167</v>
      </c>
      <c r="L498" s="171">
        <v>0</v>
      </c>
      <c r="M498" s="171">
        <v>0</v>
      </c>
      <c r="N498" s="171">
        <v>0</v>
      </c>
      <c r="O498" s="171">
        <v>0</v>
      </c>
      <c r="P498" s="182">
        <v>0</v>
      </c>
      <c r="Q498" s="173">
        <v>0</v>
      </c>
      <c r="R498" s="173">
        <v>0</v>
      </c>
      <c r="S498" s="173">
        <v>0</v>
      </c>
      <c r="T498" s="173">
        <v>0</v>
      </c>
      <c r="U498" s="174">
        <v>0</v>
      </c>
    </row>
    <row r="499" spans="1:21" x14ac:dyDescent="0.25">
      <c r="A499" s="165">
        <v>43800</v>
      </c>
      <c r="B499" s="181">
        <v>32</v>
      </c>
      <c r="C499" s="171">
        <v>102</v>
      </c>
      <c r="D499" s="171">
        <v>154</v>
      </c>
      <c r="E499" s="171">
        <v>196</v>
      </c>
      <c r="F499" s="182">
        <v>158</v>
      </c>
      <c r="G499" s="171">
        <v>32</v>
      </c>
      <c r="H499" s="171">
        <v>102</v>
      </c>
      <c r="I499" s="171">
        <v>154</v>
      </c>
      <c r="J499" s="171">
        <v>196</v>
      </c>
      <c r="K499" s="182">
        <v>158</v>
      </c>
      <c r="L499" s="171">
        <v>0</v>
      </c>
      <c r="M499" s="171">
        <v>0</v>
      </c>
      <c r="N499" s="171">
        <v>0</v>
      </c>
      <c r="O499" s="171">
        <v>0</v>
      </c>
      <c r="P499" s="182">
        <v>0</v>
      </c>
      <c r="Q499" s="173">
        <v>0</v>
      </c>
      <c r="R499" s="173">
        <v>0</v>
      </c>
      <c r="S499" s="173">
        <v>0</v>
      </c>
      <c r="T499" s="173">
        <v>0</v>
      </c>
      <c r="U499" s="174">
        <v>0</v>
      </c>
    </row>
    <row r="500" spans="1:21" x14ac:dyDescent="0.25">
      <c r="A500" s="165">
        <v>43831</v>
      </c>
      <c r="B500" s="181">
        <v>26</v>
      </c>
      <c r="C500" s="171">
        <v>126</v>
      </c>
      <c r="D500" s="171">
        <v>173</v>
      </c>
      <c r="E500" s="171">
        <v>222</v>
      </c>
      <c r="F500" s="182">
        <v>167</v>
      </c>
      <c r="G500" s="171">
        <v>27</v>
      </c>
      <c r="H500" s="171">
        <v>108</v>
      </c>
      <c r="I500" s="171">
        <v>212</v>
      </c>
      <c r="J500" s="171">
        <v>234</v>
      </c>
      <c r="K500" s="182">
        <v>194</v>
      </c>
      <c r="L500" s="171">
        <v>-1</v>
      </c>
      <c r="M500" s="171">
        <v>18</v>
      </c>
      <c r="N500" s="171">
        <v>-39</v>
      </c>
      <c r="O500" s="171">
        <v>-12</v>
      </c>
      <c r="P500" s="182">
        <v>-27</v>
      </c>
      <c r="Q500" s="173">
        <v>-3.7037037037037E-2</v>
      </c>
      <c r="R500" s="173">
        <v>0.16666666666666699</v>
      </c>
      <c r="S500" s="173">
        <v>-0.18396226415094299</v>
      </c>
      <c r="T500" s="173">
        <v>-5.1282051282051301E-2</v>
      </c>
      <c r="U500" s="174">
        <v>-0.13917525773195899</v>
      </c>
    </row>
    <row r="501" spans="1:21" x14ac:dyDescent="0.25">
      <c r="A501" s="165">
        <v>43862</v>
      </c>
      <c r="B501" s="181">
        <v>30</v>
      </c>
      <c r="C501" s="171">
        <v>104</v>
      </c>
      <c r="D501" s="171">
        <v>189</v>
      </c>
      <c r="E501" s="171">
        <v>216</v>
      </c>
      <c r="F501" s="182">
        <v>167</v>
      </c>
      <c r="G501" s="171">
        <v>21</v>
      </c>
      <c r="H501" s="171">
        <v>84</v>
      </c>
      <c r="I501" s="171">
        <v>168</v>
      </c>
      <c r="J501" s="171">
        <v>167</v>
      </c>
      <c r="K501" s="182">
        <v>153</v>
      </c>
      <c r="L501" s="171">
        <v>9</v>
      </c>
      <c r="M501" s="171">
        <v>20</v>
      </c>
      <c r="N501" s="171">
        <v>21</v>
      </c>
      <c r="O501" s="171">
        <v>49</v>
      </c>
      <c r="P501" s="182">
        <v>14</v>
      </c>
      <c r="Q501" s="173">
        <v>0.42857142857142899</v>
      </c>
      <c r="R501" s="173">
        <v>0.238095238095238</v>
      </c>
      <c r="S501" s="173">
        <v>0.125</v>
      </c>
      <c r="T501" s="173">
        <v>0.29341317365269498</v>
      </c>
      <c r="U501" s="174">
        <v>9.1503267973856203E-2</v>
      </c>
    </row>
    <row r="502" spans="1:21" x14ac:dyDescent="0.25">
      <c r="A502" s="165">
        <v>43891</v>
      </c>
      <c r="B502" s="181">
        <v>26</v>
      </c>
      <c r="C502" s="171">
        <v>83</v>
      </c>
      <c r="D502" s="171">
        <v>166</v>
      </c>
      <c r="E502" s="171">
        <v>205</v>
      </c>
      <c r="F502" s="182">
        <v>177</v>
      </c>
      <c r="G502" s="171">
        <v>39.809523809523803</v>
      </c>
      <c r="H502" s="171">
        <v>114.19047619047601</v>
      </c>
      <c r="I502" s="171">
        <v>190.666666666667</v>
      </c>
      <c r="J502" s="171">
        <v>231.52380952381</v>
      </c>
      <c r="K502" s="182">
        <v>190.666666666667</v>
      </c>
      <c r="L502" s="171">
        <v>-13.8095238095238</v>
      </c>
      <c r="M502" s="171">
        <v>-31.1904761904762</v>
      </c>
      <c r="N502" s="171">
        <v>-24.6666666666667</v>
      </c>
      <c r="O502" s="171">
        <v>-26.523809523809501</v>
      </c>
      <c r="P502" s="182">
        <v>-13.6666666666667</v>
      </c>
      <c r="Q502" s="173">
        <v>-0.34688995215311003</v>
      </c>
      <c r="R502" s="173">
        <v>-0.27314428690575498</v>
      </c>
      <c r="S502" s="173">
        <v>-0.12937062937062899</v>
      </c>
      <c r="T502" s="173">
        <v>-0.114561908679556</v>
      </c>
      <c r="U502" s="174">
        <v>-7.1678321678321805E-2</v>
      </c>
    </row>
    <row r="503" spans="1:21" x14ac:dyDescent="0.25">
      <c r="A503" s="165">
        <v>43922</v>
      </c>
      <c r="B503" s="181">
        <v>11</v>
      </c>
      <c r="C503" s="171">
        <v>45</v>
      </c>
      <c r="D503" s="171">
        <v>56</v>
      </c>
      <c r="E503" s="171">
        <v>96</v>
      </c>
      <c r="F503" s="182">
        <v>106</v>
      </c>
      <c r="G503" s="171">
        <v>29</v>
      </c>
      <c r="H503" s="171">
        <v>110</v>
      </c>
      <c r="I503" s="171">
        <v>188</v>
      </c>
      <c r="J503" s="171">
        <v>213</v>
      </c>
      <c r="K503" s="182">
        <v>167</v>
      </c>
      <c r="L503" s="171">
        <v>-18</v>
      </c>
      <c r="M503" s="171">
        <v>-65</v>
      </c>
      <c r="N503" s="171">
        <v>-132</v>
      </c>
      <c r="O503" s="171">
        <v>-117</v>
      </c>
      <c r="P503" s="182">
        <v>-61</v>
      </c>
      <c r="Q503" s="173">
        <v>-0.62068965517241403</v>
      </c>
      <c r="R503" s="173">
        <v>-0.59090909090909105</v>
      </c>
      <c r="S503" s="173">
        <v>-0.70212765957446799</v>
      </c>
      <c r="T503" s="173">
        <v>-0.54929577464788704</v>
      </c>
      <c r="U503" s="174">
        <v>-0.36526946107784403</v>
      </c>
    </row>
    <row r="504" spans="1:21" x14ac:dyDescent="0.25">
      <c r="A504" s="165">
        <v>43952</v>
      </c>
      <c r="B504" s="181">
        <v>15</v>
      </c>
      <c r="C504" s="171">
        <v>57</v>
      </c>
      <c r="D504" s="171">
        <v>98</v>
      </c>
      <c r="E504" s="171">
        <v>173</v>
      </c>
      <c r="F504" s="182">
        <v>161</v>
      </c>
      <c r="G504" s="171">
        <v>28.952380952380999</v>
      </c>
      <c r="H504" s="171">
        <v>80.523809523809504</v>
      </c>
      <c r="I504" s="171">
        <v>166.47619047619</v>
      </c>
      <c r="J504" s="171">
        <v>191.80952380952399</v>
      </c>
      <c r="K504" s="182">
        <v>183.666666666667</v>
      </c>
      <c r="L504" s="171">
        <v>-13.952380952381001</v>
      </c>
      <c r="M504" s="171">
        <v>-23.523809523809501</v>
      </c>
      <c r="N504" s="171">
        <v>-68.476190476190496</v>
      </c>
      <c r="O504" s="171">
        <v>-18.8095238095238</v>
      </c>
      <c r="P504" s="182">
        <v>-22.6666666666667</v>
      </c>
      <c r="Q504" s="173">
        <v>-0.48190789473684198</v>
      </c>
      <c r="R504" s="173">
        <v>-0.29213483146067398</v>
      </c>
      <c r="S504" s="173">
        <v>-0.411327231121282</v>
      </c>
      <c r="T504" s="173">
        <v>-9.8063555114200701E-2</v>
      </c>
      <c r="U504" s="174">
        <v>-0.123411978221416</v>
      </c>
    </row>
    <row r="505" spans="1:21" x14ac:dyDescent="0.25">
      <c r="A505" s="165">
        <v>43983</v>
      </c>
      <c r="B505" s="181">
        <v>15</v>
      </c>
      <c r="C505" s="171">
        <v>82</v>
      </c>
      <c r="D505" s="171">
        <v>151</v>
      </c>
      <c r="E505" s="171">
        <v>205</v>
      </c>
      <c r="F505" s="182">
        <v>202</v>
      </c>
      <c r="G505" s="171">
        <v>31.9</v>
      </c>
      <c r="H505" s="171">
        <v>115.5</v>
      </c>
      <c r="I505" s="171">
        <v>145.19999999999999</v>
      </c>
      <c r="J505" s="171">
        <v>232.1</v>
      </c>
      <c r="K505" s="182">
        <v>201.3</v>
      </c>
      <c r="L505" s="171">
        <v>-16.899999999999999</v>
      </c>
      <c r="M505" s="171">
        <v>-33.5</v>
      </c>
      <c r="N505" s="171">
        <v>5.7999999999999803</v>
      </c>
      <c r="O505" s="171">
        <v>-27.1</v>
      </c>
      <c r="P505" s="182">
        <v>0.69999999999998896</v>
      </c>
      <c r="Q505" s="173">
        <v>-0.52978056426332298</v>
      </c>
      <c r="R505" s="173">
        <v>-0.29004329004328999</v>
      </c>
      <c r="S505" s="173">
        <v>3.9944903581267101E-2</v>
      </c>
      <c r="T505" s="173">
        <v>-0.11676001723395101</v>
      </c>
      <c r="U505" s="174">
        <v>3.4773969200198101E-3</v>
      </c>
    </row>
    <row r="506" spans="1:21" x14ac:dyDescent="0.25">
      <c r="A506" s="165">
        <v>44013</v>
      </c>
      <c r="B506" s="181">
        <v>22</v>
      </c>
      <c r="C506" s="171">
        <v>97</v>
      </c>
      <c r="D506" s="171">
        <v>179</v>
      </c>
      <c r="E506" s="171">
        <v>218</v>
      </c>
      <c r="F506" s="182">
        <v>211</v>
      </c>
      <c r="G506" s="171">
        <v>34</v>
      </c>
      <c r="H506" s="171">
        <v>113</v>
      </c>
      <c r="I506" s="171">
        <v>166</v>
      </c>
      <c r="J506" s="171">
        <v>228</v>
      </c>
      <c r="K506" s="182">
        <v>189</v>
      </c>
      <c r="L506" s="171">
        <v>-12</v>
      </c>
      <c r="M506" s="171">
        <v>-16</v>
      </c>
      <c r="N506" s="171">
        <v>13</v>
      </c>
      <c r="O506" s="171">
        <v>-10</v>
      </c>
      <c r="P506" s="182">
        <v>22</v>
      </c>
      <c r="Q506" s="173">
        <v>-0.35294117647058798</v>
      </c>
      <c r="R506" s="173">
        <v>-0.14159292035398199</v>
      </c>
      <c r="S506" s="173">
        <v>7.8313253012048195E-2</v>
      </c>
      <c r="T506" s="173">
        <v>-4.3859649122807001E-2</v>
      </c>
      <c r="U506" s="174">
        <v>0.11640211640211599</v>
      </c>
    </row>
    <row r="507" spans="1:21" x14ac:dyDescent="0.25">
      <c r="A507" s="165">
        <v>44044</v>
      </c>
      <c r="B507" s="181">
        <v>7</v>
      </c>
      <c r="C507" s="171">
        <v>93</v>
      </c>
      <c r="D507" s="171">
        <v>142</v>
      </c>
      <c r="E507" s="171">
        <v>214</v>
      </c>
      <c r="F507" s="182">
        <v>211</v>
      </c>
      <c r="G507" s="171">
        <v>26.6666666666667</v>
      </c>
      <c r="H507" s="171">
        <v>102.857142857143</v>
      </c>
      <c r="I507" s="171">
        <v>195.23809523809501</v>
      </c>
      <c r="J507" s="171">
        <v>204.76190476190499</v>
      </c>
      <c r="K507" s="182">
        <v>184.76190476190499</v>
      </c>
      <c r="L507" s="171">
        <v>-19.6666666666667</v>
      </c>
      <c r="M507" s="171">
        <v>-9.8571428571428505</v>
      </c>
      <c r="N507" s="171">
        <v>-53.238095238095198</v>
      </c>
      <c r="O507" s="171">
        <v>9.2380952380952408</v>
      </c>
      <c r="P507" s="182">
        <v>26.238095238095202</v>
      </c>
      <c r="Q507" s="173">
        <v>-0.73750000000000004</v>
      </c>
      <c r="R507" s="173">
        <v>-9.5833333333333201E-2</v>
      </c>
      <c r="S507" s="173">
        <v>-0.27268292682926798</v>
      </c>
      <c r="T507" s="173">
        <v>4.51162790697675E-2</v>
      </c>
      <c r="U507" s="174">
        <v>0.14201030927835101</v>
      </c>
    </row>
    <row r="508" spans="1:21" x14ac:dyDescent="0.25">
      <c r="A508" s="165">
        <v>44075</v>
      </c>
      <c r="B508" s="181">
        <v>15</v>
      </c>
      <c r="C508" s="171">
        <v>98</v>
      </c>
      <c r="D508" s="171">
        <v>159</v>
      </c>
      <c r="E508" s="171">
        <v>227</v>
      </c>
      <c r="F508" s="182">
        <v>228</v>
      </c>
      <c r="G508" s="171">
        <v>27.238095238095202</v>
      </c>
      <c r="H508" s="171">
        <v>108.95238095238101</v>
      </c>
      <c r="I508" s="171">
        <v>165.52380952381</v>
      </c>
      <c r="J508" s="171">
        <v>228.38095238095201</v>
      </c>
      <c r="K508" s="182">
        <v>172.857142857143</v>
      </c>
      <c r="L508" s="171">
        <v>-12.2380952380952</v>
      </c>
      <c r="M508" s="171">
        <v>-10.952380952381001</v>
      </c>
      <c r="N508" s="171">
        <v>-6.5238095238095202</v>
      </c>
      <c r="O508" s="171">
        <v>-1.38095238095238</v>
      </c>
      <c r="P508" s="182">
        <v>55.142857142857103</v>
      </c>
      <c r="Q508" s="173">
        <v>-0.44930069930069899</v>
      </c>
      <c r="R508" s="173">
        <v>-0.10052447552447601</v>
      </c>
      <c r="S508" s="173">
        <v>-3.9413118527042497E-2</v>
      </c>
      <c r="T508" s="173">
        <v>-6.0467055879899903E-3</v>
      </c>
      <c r="U508" s="174">
        <v>0.31900826446281</v>
      </c>
    </row>
    <row r="509" spans="1:21" x14ac:dyDescent="0.25">
      <c r="A509" s="165">
        <v>44105</v>
      </c>
      <c r="B509" s="181">
        <v>18</v>
      </c>
      <c r="C509" s="171">
        <v>80</v>
      </c>
      <c r="D509" s="171">
        <v>183</v>
      </c>
      <c r="E509" s="171">
        <v>180</v>
      </c>
      <c r="F509" s="182">
        <v>263</v>
      </c>
      <c r="G509" s="171">
        <v>34.434782608695699</v>
      </c>
      <c r="H509" s="171">
        <v>110</v>
      </c>
      <c r="I509" s="171">
        <v>167.39130434782601</v>
      </c>
      <c r="J509" s="171">
        <v>187.47826086956499</v>
      </c>
      <c r="K509" s="182">
        <v>180.78260869565199</v>
      </c>
      <c r="L509" s="171">
        <v>-16.434782608695699</v>
      </c>
      <c r="M509" s="171">
        <v>-30</v>
      </c>
      <c r="N509" s="171">
        <v>15.6086956521739</v>
      </c>
      <c r="O509" s="171">
        <v>-7.4782608695652204</v>
      </c>
      <c r="P509" s="182">
        <v>82.2173913043478</v>
      </c>
      <c r="Q509" s="173">
        <v>-0.47727272727272702</v>
      </c>
      <c r="R509" s="173">
        <v>-0.27272727272727298</v>
      </c>
      <c r="S509" s="173">
        <v>9.3246753246753203E-2</v>
      </c>
      <c r="T509" s="173">
        <v>-3.9888682745825597E-2</v>
      </c>
      <c r="U509" s="174">
        <v>0.45478595478595502</v>
      </c>
    </row>
    <row r="510" spans="1:21" x14ac:dyDescent="0.25">
      <c r="A510" s="165">
        <v>44136</v>
      </c>
      <c r="B510" s="181">
        <v>16</v>
      </c>
      <c r="C510" s="171">
        <v>82</v>
      </c>
      <c r="D510" s="171">
        <v>165</v>
      </c>
      <c r="E510" s="171">
        <v>175</v>
      </c>
      <c r="F510" s="182">
        <v>227</v>
      </c>
      <c r="G510" s="171">
        <v>20</v>
      </c>
      <c r="H510" s="171">
        <v>110</v>
      </c>
      <c r="I510" s="171">
        <v>156</v>
      </c>
      <c r="J510" s="171">
        <v>192</v>
      </c>
      <c r="K510" s="182">
        <v>167</v>
      </c>
      <c r="L510" s="171">
        <v>-4</v>
      </c>
      <c r="M510" s="171">
        <v>-28</v>
      </c>
      <c r="N510" s="171">
        <v>9</v>
      </c>
      <c r="O510" s="171">
        <v>-17</v>
      </c>
      <c r="P510" s="182">
        <v>60</v>
      </c>
      <c r="Q510" s="173">
        <v>-0.2</v>
      </c>
      <c r="R510" s="173">
        <v>-0.25454545454545502</v>
      </c>
      <c r="S510" s="173">
        <v>5.7692307692307702E-2</v>
      </c>
      <c r="T510" s="173">
        <v>-8.8541666666666699E-2</v>
      </c>
      <c r="U510" s="174">
        <v>0.359281437125749</v>
      </c>
    </row>
    <row r="511" spans="1:21" x14ac:dyDescent="0.25">
      <c r="A511" s="165">
        <v>44166</v>
      </c>
      <c r="B511" s="181">
        <v>33</v>
      </c>
      <c r="C511" s="171">
        <v>99</v>
      </c>
      <c r="D511" s="171">
        <v>147</v>
      </c>
      <c r="E511" s="171">
        <v>164</v>
      </c>
      <c r="F511" s="182">
        <v>207</v>
      </c>
      <c r="G511" s="171">
        <v>33.6</v>
      </c>
      <c r="H511" s="171">
        <v>107.1</v>
      </c>
      <c r="I511" s="171">
        <v>161.69999999999999</v>
      </c>
      <c r="J511" s="171">
        <v>205.8</v>
      </c>
      <c r="K511" s="182">
        <v>165.9</v>
      </c>
      <c r="L511" s="171">
        <v>-0.60000000000000098</v>
      </c>
      <c r="M511" s="171">
        <v>-8.1000000000000103</v>
      </c>
      <c r="N511" s="171">
        <v>-14.7</v>
      </c>
      <c r="O511" s="171">
        <v>-41.8</v>
      </c>
      <c r="P511" s="182">
        <v>41.1</v>
      </c>
      <c r="Q511" s="173">
        <v>-1.7857142857142901E-2</v>
      </c>
      <c r="R511" s="173">
        <v>-7.5630252100840401E-2</v>
      </c>
      <c r="S511" s="173">
        <v>-9.0909090909090995E-2</v>
      </c>
      <c r="T511" s="173">
        <v>-0.20310981535471301</v>
      </c>
      <c r="U511" s="174">
        <v>0.247739602169982</v>
      </c>
    </row>
    <row r="512" spans="1:21" x14ac:dyDescent="0.25">
      <c r="A512" s="165">
        <v>44197</v>
      </c>
      <c r="B512" s="181">
        <v>21</v>
      </c>
      <c r="C512" s="171">
        <v>73</v>
      </c>
      <c r="D512" s="171">
        <v>157</v>
      </c>
      <c r="E512" s="171">
        <v>210</v>
      </c>
      <c r="F512" s="182">
        <v>153</v>
      </c>
      <c r="G512" s="171">
        <v>24.545454545454501</v>
      </c>
      <c r="H512" s="171">
        <v>98.181818181818201</v>
      </c>
      <c r="I512" s="171">
        <v>192.727272727273</v>
      </c>
      <c r="J512" s="171">
        <v>212.727272727273</v>
      </c>
      <c r="K512" s="182">
        <v>176.363636363636</v>
      </c>
      <c r="L512" s="171">
        <v>-3.5454545454545401</v>
      </c>
      <c r="M512" s="171">
        <v>-25.181818181818201</v>
      </c>
      <c r="N512" s="171">
        <v>-35.727272727272698</v>
      </c>
      <c r="O512" s="171">
        <v>-2.72727272727272</v>
      </c>
      <c r="P512" s="182">
        <v>-23.363636363636299</v>
      </c>
      <c r="Q512" s="173">
        <v>-0.14444444444444399</v>
      </c>
      <c r="R512" s="173">
        <v>-0.25648148148148098</v>
      </c>
      <c r="S512" s="173">
        <v>-0.185377358490566</v>
      </c>
      <c r="T512" s="173">
        <v>-1.2820512820512799E-2</v>
      </c>
      <c r="U512" s="174">
        <v>-0.13247422680412399</v>
      </c>
    </row>
    <row r="513" spans="1:21" x14ac:dyDescent="0.25">
      <c r="A513" s="165">
        <v>44228</v>
      </c>
      <c r="B513" s="181">
        <v>23</v>
      </c>
      <c r="C513" s="171">
        <v>81</v>
      </c>
      <c r="D513" s="171">
        <v>141</v>
      </c>
      <c r="E513" s="171">
        <v>175</v>
      </c>
      <c r="F513" s="182">
        <v>197</v>
      </c>
      <c r="G513" s="171">
        <v>21</v>
      </c>
      <c r="H513" s="171">
        <v>84</v>
      </c>
      <c r="I513" s="171">
        <v>168</v>
      </c>
      <c r="J513" s="171">
        <v>167</v>
      </c>
      <c r="K513" s="182">
        <v>153</v>
      </c>
      <c r="L513" s="171">
        <v>2</v>
      </c>
      <c r="M513" s="171">
        <v>-3</v>
      </c>
      <c r="N513" s="171">
        <v>-27</v>
      </c>
      <c r="O513" s="171">
        <v>8</v>
      </c>
      <c r="P513" s="182">
        <v>44</v>
      </c>
      <c r="Q513" s="173">
        <v>9.5238095238095205E-2</v>
      </c>
      <c r="R513" s="173">
        <v>-3.5714285714285698E-2</v>
      </c>
      <c r="S513" s="173">
        <v>-0.160714285714286</v>
      </c>
      <c r="T513" s="173">
        <v>4.7904191616766498E-2</v>
      </c>
      <c r="U513" s="174">
        <v>0.28758169934640498</v>
      </c>
    </row>
    <row r="514" spans="1:21" x14ac:dyDescent="0.25">
      <c r="A514" s="165">
        <v>44256</v>
      </c>
      <c r="B514" s="181">
        <v>25</v>
      </c>
      <c r="C514" s="171">
        <v>109</v>
      </c>
      <c r="D514" s="171">
        <v>155</v>
      </c>
      <c r="E514" s="171">
        <v>190</v>
      </c>
      <c r="F514" s="182">
        <v>238</v>
      </c>
      <c r="G514" s="171">
        <v>41.619047619047599</v>
      </c>
      <c r="H514" s="171">
        <v>119.380952380952</v>
      </c>
      <c r="I514" s="171">
        <v>199.333333333333</v>
      </c>
      <c r="J514" s="171">
        <v>242.04761904761901</v>
      </c>
      <c r="K514" s="182">
        <v>199.333333333333</v>
      </c>
      <c r="L514" s="171">
        <v>-16.619047619047599</v>
      </c>
      <c r="M514" s="171">
        <v>-10.380952380952399</v>
      </c>
      <c r="N514" s="171">
        <v>-44.3333333333333</v>
      </c>
      <c r="O514" s="171">
        <v>-52.047619047619101</v>
      </c>
      <c r="P514" s="182">
        <v>38.6666666666667</v>
      </c>
      <c r="Q514" s="173">
        <v>-0.39931350114416497</v>
      </c>
      <c r="R514" s="173">
        <v>-8.6956521739130502E-2</v>
      </c>
      <c r="S514" s="173">
        <v>-0.222408026755853</v>
      </c>
      <c r="T514" s="173">
        <v>-0.21503049380287201</v>
      </c>
      <c r="U514" s="174">
        <v>0.19397993311036801</v>
      </c>
    </row>
    <row r="515" spans="1:21" x14ac:dyDescent="0.25">
      <c r="A515" s="165">
        <v>44287</v>
      </c>
      <c r="B515" s="181">
        <v>20</v>
      </c>
      <c r="C515" s="171">
        <v>84</v>
      </c>
      <c r="D515" s="171">
        <v>159</v>
      </c>
      <c r="E515" s="171">
        <v>183</v>
      </c>
      <c r="F515" s="182">
        <v>211</v>
      </c>
      <c r="G515" s="171">
        <v>29</v>
      </c>
      <c r="H515" s="171">
        <v>110</v>
      </c>
      <c r="I515" s="171">
        <v>188</v>
      </c>
      <c r="J515" s="171">
        <v>213</v>
      </c>
      <c r="K515" s="182">
        <v>167</v>
      </c>
      <c r="L515" s="171">
        <v>-9</v>
      </c>
      <c r="M515" s="171">
        <v>-26</v>
      </c>
      <c r="N515" s="171">
        <v>-29</v>
      </c>
      <c r="O515" s="171">
        <v>-30</v>
      </c>
      <c r="P515" s="182">
        <v>44</v>
      </c>
      <c r="Q515" s="173">
        <v>-0.31034482758620702</v>
      </c>
      <c r="R515" s="173">
        <v>-0.236363636363636</v>
      </c>
      <c r="S515" s="173">
        <v>-0.154255319148936</v>
      </c>
      <c r="T515" s="173">
        <v>-0.140845070422535</v>
      </c>
      <c r="U515" s="174">
        <v>0.26347305389221598</v>
      </c>
    </row>
    <row r="516" spans="1:21" x14ac:dyDescent="0.25">
      <c r="A516" s="165">
        <v>44317</v>
      </c>
      <c r="B516" s="181">
        <v>15</v>
      </c>
      <c r="C516" s="171">
        <v>90</v>
      </c>
      <c r="D516" s="171">
        <v>148</v>
      </c>
      <c r="E516" s="171">
        <v>197</v>
      </c>
      <c r="F516" s="182">
        <v>245</v>
      </c>
      <c r="G516" s="171">
        <v>28.952380952380999</v>
      </c>
      <c r="H516" s="171">
        <v>80.523809523809504</v>
      </c>
      <c r="I516" s="171">
        <v>166.47619047619</v>
      </c>
      <c r="J516" s="171">
        <v>191.80952380952399</v>
      </c>
      <c r="K516" s="182">
        <v>183.666666666667</v>
      </c>
      <c r="L516" s="171">
        <v>-13.952380952381001</v>
      </c>
      <c r="M516" s="171">
        <v>9.4761904761904798</v>
      </c>
      <c r="N516" s="171">
        <v>-18.476190476190499</v>
      </c>
      <c r="O516" s="171">
        <v>5.19047619047618</v>
      </c>
      <c r="P516" s="182">
        <v>61.3333333333333</v>
      </c>
      <c r="Q516" s="173">
        <v>-0.48190789473684198</v>
      </c>
      <c r="R516" s="173">
        <v>0.117681845062094</v>
      </c>
      <c r="S516" s="173">
        <v>-0.110983981693364</v>
      </c>
      <c r="T516" s="173">
        <v>2.7060575968222401E-2</v>
      </c>
      <c r="U516" s="174">
        <v>0.33393829401088898</v>
      </c>
    </row>
    <row r="517" spans="1:21" x14ac:dyDescent="0.25">
      <c r="A517" s="165">
        <v>44348</v>
      </c>
      <c r="B517" s="181">
        <v>14</v>
      </c>
      <c r="C517" s="171">
        <v>94</v>
      </c>
      <c r="D517" s="171">
        <v>146</v>
      </c>
      <c r="E517" s="171">
        <v>204</v>
      </c>
      <c r="F517" s="182">
        <v>209</v>
      </c>
      <c r="G517" s="171">
        <v>31.9</v>
      </c>
      <c r="H517" s="171">
        <v>115.5</v>
      </c>
      <c r="I517" s="171">
        <v>145.19999999999999</v>
      </c>
      <c r="J517" s="171">
        <v>232.1</v>
      </c>
      <c r="K517" s="182">
        <v>201.3</v>
      </c>
      <c r="L517" s="171">
        <v>-17.899999999999999</v>
      </c>
      <c r="M517" s="171">
        <v>-21.5</v>
      </c>
      <c r="N517" s="171">
        <v>0.79999999999998295</v>
      </c>
      <c r="O517" s="171">
        <v>-28.1</v>
      </c>
      <c r="P517" s="182">
        <v>7.6999999999999904</v>
      </c>
      <c r="Q517" s="173">
        <v>-0.56112852664576796</v>
      </c>
      <c r="R517" s="173">
        <v>-0.18614718614718601</v>
      </c>
      <c r="S517" s="173">
        <v>5.50964187327812E-3</v>
      </c>
      <c r="T517" s="173">
        <v>-0.121068504954761</v>
      </c>
      <c r="U517" s="174">
        <v>3.8251366120218497E-2</v>
      </c>
    </row>
    <row r="518" spans="1:21" x14ac:dyDescent="0.25">
      <c r="A518" s="165">
        <v>44378</v>
      </c>
      <c r="B518" s="181">
        <v>8</v>
      </c>
      <c r="C518" s="171">
        <v>79</v>
      </c>
      <c r="D518" s="171">
        <v>145</v>
      </c>
      <c r="E518" s="171">
        <v>175</v>
      </c>
      <c r="F518" s="182">
        <v>239</v>
      </c>
      <c r="G518" s="171">
        <v>32.521739130434803</v>
      </c>
      <c r="H518" s="171">
        <v>108.086956521739</v>
      </c>
      <c r="I518" s="171">
        <v>158.78260869565199</v>
      </c>
      <c r="J518" s="171">
        <v>218.08695652173901</v>
      </c>
      <c r="K518" s="182">
        <v>180.78260869565199</v>
      </c>
      <c r="L518" s="171">
        <v>-24.521739130434799</v>
      </c>
      <c r="M518" s="171">
        <v>-29.086956521739101</v>
      </c>
      <c r="N518" s="171">
        <v>-13.7826086956522</v>
      </c>
      <c r="O518" s="171">
        <v>-43.086956521739097</v>
      </c>
      <c r="P518" s="182">
        <v>58.2173913043478</v>
      </c>
      <c r="Q518" s="173">
        <v>-0.75401069518716601</v>
      </c>
      <c r="R518" s="173">
        <v>-0.26910699919549502</v>
      </c>
      <c r="S518" s="173">
        <v>-8.6801752464403095E-2</v>
      </c>
      <c r="T518" s="173">
        <v>-0.197567783094099</v>
      </c>
      <c r="U518" s="174">
        <v>0.322029822029822</v>
      </c>
    </row>
    <row r="519" spans="1:21" x14ac:dyDescent="0.25">
      <c r="A519" s="3" t="s">
        <v>157</v>
      </c>
      <c r="B519" s="181"/>
      <c r="C519" s="171"/>
      <c r="D519" s="171"/>
      <c r="E519" s="171"/>
      <c r="F519" s="182"/>
      <c r="G519" s="171"/>
      <c r="H519" s="171"/>
      <c r="I519" s="171"/>
      <c r="J519" s="171"/>
      <c r="K519" s="182"/>
      <c r="L519" s="171"/>
      <c r="M519" s="171"/>
      <c r="N519" s="171"/>
      <c r="O519" s="171"/>
      <c r="P519" s="182"/>
      <c r="Q519" s="173"/>
      <c r="R519" s="173"/>
      <c r="S519" s="173"/>
      <c r="T519" s="173"/>
      <c r="U519" s="174"/>
    </row>
    <row r="520" spans="1:21" x14ac:dyDescent="0.25">
      <c r="A520" s="165">
        <v>43466</v>
      </c>
      <c r="B520" s="181">
        <v>95</v>
      </c>
      <c r="C520" s="171">
        <v>20</v>
      </c>
      <c r="D520" s="171">
        <v>90</v>
      </c>
      <c r="E520" s="171">
        <v>65</v>
      </c>
      <c r="F520" s="182">
        <v>156</v>
      </c>
      <c r="G520" s="171">
        <v>95</v>
      </c>
      <c r="H520" s="171">
        <v>20</v>
      </c>
      <c r="I520" s="171">
        <v>90</v>
      </c>
      <c r="J520" s="171">
        <v>65</v>
      </c>
      <c r="K520" s="182">
        <v>156</v>
      </c>
      <c r="L520" s="171">
        <v>0</v>
      </c>
      <c r="M520" s="171">
        <v>0</v>
      </c>
      <c r="N520" s="171">
        <v>0</v>
      </c>
      <c r="O520" s="171">
        <v>0</v>
      </c>
      <c r="P520" s="182">
        <v>0</v>
      </c>
      <c r="Q520" s="173">
        <v>0</v>
      </c>
      <c r="R520" s="173">
        <v>0</v>
      </c>
      <c r="S520" s="173">
        <v>0</v>
      </c>
      <c r="T520" s="173">
        <v>0</v>
      </c>
      <c r="U520" s="174">
        <v>0</v>
      </c>
    </row>
    <row r="521" spans="1:21" x14ac:dyDescent="0.25">
      <c r="A521" s="165">
        <v>43497</v>
      </c>
      <c r="B521" s="181">
        <v>79</v>
      </c>
      <c r="C521" s="171">
        <v>16</v>
      </c>
      <c r="D521" s="171">
        <v>92</v>
      </c>
      <c r="E521" s="171">
        <v>63</v>
      </c>
      <c r="F521" s="182">
        <v>118</v>
      </c>
      <c r="G521" s="171">
        <v>79</v>
      </c>
      <c r="H521" s="171">
        <v>16</v>
      </c>
      <c r="I521" s="171">
        <v>92</v>
      </c>
      <c r="J521" s="171">
        <v>63</v>
      </c>
      <c r="K521" s="182">
        <v>118</v>
      </c>
      <c r="L521" s="171">
        <v>0</v>
      </c>
      <c r="M521" s="171">
        <v>0</v>
      </c>
      <c r="N521" s="171">
        <v>0</v>
      </c>
      <c r="O521" s="171">
        <v>0</v>
      </c>
      <c r="P521" s="182">
        <v>0</v>
      </c>
      <c r="Q521" s="173">
        <v>0</v>
      </c>
      <c r="R521" s="173">
        <v>0</v>
      </c>
      <c r="S521" s="173">
        <v>0</v>
      </c>
      <c r="T521" s="173">
        <v>0</v>
      </c>
      <c r="U521" s="174">
        <v>0</v>
      </c>
    </row>
    <row r="522" spans="1:21" x14ac:dyDescent="0.25">
      <c r="A522" s="165">
        <v>43525</v>
      </c>
      <c r="B522" s="181">
        <v>97</v>
      </c>
      <c r="C522" s="171">
        <v>20</v>
      </c>
      <c r="D522" s="171">
        <v>105</v>
      </c>
      <c r="E522" s="171">
        <v>76</v>
      </c>
      <c r="F522" s="182">
        <v>123</v>
      </c>
      <c r="G522" s="171">
        <v>97</v>
      </c>
      <c r="H522" s="171">
        <v>20</v>
      </c>
      <c r="I522" s="171">
        <v>105</v>
      </c>
      <c r="J522" s="171">
        <v>76</v>
      </c>
      <c r="K522" s="182">
        <v>123</v>
      </c>
      <c r="L522" s="171">
        <v>0</v>
      </c>
      <c r="M522" s="171">
        <v>0</v>
      </c>
      <c r="N522" s="171">
        <v>0</v>
      </c>
      <c r="O522" s="171">
        <v>0</v>
      </c>
      <c r="P522" s="182">
        <v>0</v>
      </c>
      <c r="Q522" s="173">
        <v>0</v>
      </c>
      <c r="R522" s="173">
        <v>0</v>
      </c>
      <c r="S522" s="173">
        <v>0</v>
      </c>
      <c r="T522" s="173">
        <v>0</v>
      </c>
      <c r="U522" s="174">
        <v>0</v>
      </c>
    </row>
    <row r="523" spans="1:21" x14ac:dyDescent="0.25">
      <c r="A523" s="165">
        <v>43556</v>
      </c>
      <c r="B523" s="181">
        <v>122</v>
      </c>
      <c r="C523" s="171">
        <v>21</v>
      </c>
      <c r="D523" s="171">
        <v>92</v>
      </c>
      <c r="E523" s="171">
        <v>71</v>
      </c>
      <c r="F523" s="182">
        <v>131</v>
      </c>
      <c r="G523" s="171">
        <v>122</v>
      </c>
      <c r="H523" s="171">
        <v>21</v>
      </c>
      <c r="I523" s="171">
        <v>92</v>
      </c>
      <c r="J523" s="171">
        <v>71</v>
      </c>
      <c r="K523" s="182">
        <v>131</v>
      </c>
      <c r="L523" s="171">
        <v>0</v>
      </c>
      <c r="M523" s="171">
        <v>0</v>
      </c>
      <c r="N523" s="171">
        <v>0</v>
      </c>
      <c r="O523" s="171">
        <v>0</v>
      </c>
      <c r="P523" s="182">
        <v>0</v>
      </c>
      <c r="Q523" s="173">
        <v>0</v>
      </c>
      <c r="R523" s="173">
        <v>0</v>
      </c>
      <c r="S523" s="173">
        <v>0</v>
      </c>
      <c r="T523" s="173">
        <v>0</v>
      </c>
      <c r="U523" s="174">
        <v>0</v>
      </c>
    </row>
    <row r="524" spans="1:21" x14ac:dyDescent="0.25">
      <c r="A524" s="165">
        <v>43586</v>
      </c>
      <c r="B524" s="181">
        <v>108</v>
      </c>
      <c r="C524" s="171">
        <v>24</v>
      </c>
      <c r="D524" s="171">
        <v>106</v>
      </c>
      <c r="E524" s="171">
        <v>58</v>
      </c>
      <c r="F524" s="182">
        <v>148</v>
      </c>
      <c r="G524" s="171">
        <v>108</v>
      </c>
      <c r="H524" s="171">
        <v>24</v>
      </c>
      <c r="I524" s="171">
        <v>106</v>
      </c>
      <c r="J524" s="171">
        <v>58</v>
      </c>
      <c r="K524" s="182">
        <v>148</v>
      </c>
      <c r="L524" s="171">
        <v>0</v>
      </c>
      <c r="M524" s="171">
        <v>0</v>
      </c>
      <c r="N524" s="171">
        <v>0</v>
      </c>
      <c r="O524" s="171">
        <v>0</v>
      </c>
      <c r="P524" s="182">
        <v>0</v>
      </c>
      <c r="Q524" s="173">
        <v>0</v>
      </c>
      <c r="R524" s="173">
        <v>0</v>
      </c>
      <c r="S524" s="173">
        <v>0</v>
      </c>
      <c r="T524" s="173">
        <v>0</v>
      </c>
      <c r="U524" s="174">
        <v>0</v>
      </c>
    </row>
    <row r="525" spans="1:21" x14ac:dyDescent="0.25">
      <c r="A525" s="165">
        <v>43617</v>
      </c>
      <c r="B525" s="181">
        <v>87</v>
      </c>
      <c r="C525" s="171">
        <v>18</v>
      </c>
      <c r="D525" s="171">
        <v>91</v>
      </c>
      <c r="E525" s="171">
        <v>64</v>
      </c>
      <c r="F525" s="182">
        <v>159</v>
      </c>
      <c r="G525" s="171">
        <v>87</v>
      </c>
      <c r="H525" s="171">
        <v>18</v>
      </c>
      <c r="I525" s="171">
        <v>91</v>
      </c>
      <c r="J525" s="171">
        <v>64</v>
      </c>
      <c r="K525" s="182">
        <v>159</v>
      </c>
      <c r="L525" s="171">
        <v>0</v>
      </c>
      <c r="M525" s="171">
        <v>0</v>
      </c>
      <c r="N525" s="171">
        <v>0</v>
      </c>
      <c r="O525" s="171">
        <v>0</v>
      </c>
      <c r="P525" s="182">
        <v>0</v>
      </c>
      <c r="Q525" s="173">
        <v>0</v>
      </c>
      <c r="R525" s="173">
        <v>0</v>
      </c>
      <c r="S525" s="173">
        <v>0</v>
      </c>
      <c r="T525" s="173">
        <v>0</v>
      </c>
      <c r="U525" s="174">
        <v>0</v>
      </c>
    </row>
    <row r="526" spans="1:21" x14ac:dyDescent="0.25">
      <c r="A526" s="165">
        <v>43647</v>
      </c>
      <c r="B526" s="181">
        <v>95</v>
      </c>
      <c r="C526" s="171">
        <v>15</v>
      </c>
      <c r="D526" s="171">
        <v>107</v>
      </c>
      <c r="E526" s="171">
        <v>59</v>
      </c>
      <c r="F526" s="182">
        <v>175</v>
      </c>
      <c r="G526" s="171">
        <v>95</v>
      </c>
      <c r="H526" s="171">
        <v>15</v>
      </c>
      <c r="I526" s="171">
        <v>107</v>
      </c>
      <c r="J526" s="171">
        <v>59</v>
      </c>
      <c r="K526" s="182">
        <v>175</v>
      </c>
      <c r="L526" s="171">
        <v>0</v>
      </c>
      <c r="M526" s="171">
        <v>0</v>
      </c>
      <c r="N526" s="171">
        <v>0</v>
      </c>
      <c r="O526" s="171">
        <v>0</v>
      </c>
      <c r="P526" s="182">
        <v>0</v>
      </c>
      <c r="Q526" s="173">
        <v>0</v>
      </c>
      <c r="R526" s="173">
        <v>0</v>
      </c>
      <c r="S526" s="173">
        <v>0</v>
      </c>
      <c r="T526" s="173">
        <v>0</v>
      </c>
      <c r="U526" s="174">
        <v>0</v>
      </c>
    </row>
    <row r="527" spans="1:21" x14ac:dyDescent="0.25">
      <c r="A527" s="165">
        <v>43678</v>
      </c>
      <c r="B527" s="181">
        <v>100</v>
      </c>
      <c r="C527" s="171">
        <v>12</v>
      </c>
      <c r="D527" s="171">
        <v>109</v>
      </c>
      <c r="E527" s="171">
        <v>60</v>
      </c>
      <c r="F527" s="182">
        <v>164</v>
      </c>
      <c r="G527" s="171">
        <v>100</v>
      </c>
      <c r="H527" s="171">
        <v>12</v>
      </c>
      <c r="I527" s="171">
        <v>109</v>
      </c>
      <c r="J527" s="171">
        <v>60</v>
      </c>
      <c r="K527" s="182">
        <v>164</v>
      </c>
      <c r="L527" s="171">
        <v>0</v>
      </c>
      <c r="M527" s="171">
        <v>0</v>
      </c>
      <c r="N527" s="171">
        <v>0</v>
      </c>
      <c r="O527" s="171">
        <v>0</v>
      </c>
      <c r="P527" s="182">
        <v>0</v>
      </c>
      <c r="Q527" s="173">
        <v>0</v>
      </c>
      <c r="R527" s="173">
        <v>0</v>
      </c>
      <c r="S527" s="173">
        <v>0</v>
      </c>
      <c r="T527" s="173">
        <v>0</v>
      </c>
      <c r="U527" s="174">
        <v>0</v>
      </c>
    </row>
    <row r="528" spans="1:21" x14ac:dyDescent="0.25">
      <c r="A528" s="165">
        <v>43709</v>
      </c>
      <c r="B528" s="181">
        <v>97</v>
      </c>
      <c r="C528" s="171">
        <v>19</v>
      </c>
      <c r="D528" s="171">
        <v>94</v>
      </c>
      <c r="E528" s="171">
        <v>57</v>
      </c>
      <c r="F528" s="182">
        <v>157</v>
      </c>
      <c r="G528" s="171">
        <v>97</v>
      </c>
      <c r="H528" s="171">
        <v>19</v>
      </c>
      <c r="I528" s="171">
        <v>94</v>
      </c>
      <c r="J528" s="171">
        <v>57</v>
      </c>
      <c r="K528" s="182">
        <v>157</v>
      </c>
      <c r="L528" s="171">
        <v>0</v>
      </c>
      <c r="M528" s="171">
        <v>0</v>
      </c>
      <c r="N528" s="171">
        <v>0</v>
      </c>
      <c r="O528" s="171">
        <v>0</v>
      </c>
      <c r="P528" s="182">
        <v>0</v>
      </c>
      <c r="Q528" s="173">
        <v>0</v>
      </c>
      <c r="R528" s="173">
        <v>0</v>
      </c>
      <c r="S528" s="173">
        <v>0</v>
      </c>
      <c r="T528" s="173">
        <v>0</v>
      </c>
      <c r="U528" s="174">
        <v>0</v>
      </c>
    </row>
    <row r="529" spans="1:21" x14ac:dyDescent="0.25">
      <c r="A529" s="165">
        <v>43739</v>
      </c>
      <c r="B529" s="181">
        <v>97</v>
      </c>
      <c r="C529" s="171">
        <v>24</v>
      </c>
      <c r="D529" s="171">
        <v>100</v>
      </c>
      <c r="E529" s="171">
        <v>53</v>
      </c>
      <c r="F529" s="182">
        <v>165</v>
      </c>
      <c r="G529" s="171">
        <v>97</v>
      </c>
      <c r="H529" s="171">
        <v>24</v>
      </c>
      <c r="I529" s="171">
        <v>100</v>
      </c>
      <c r="J529" s="171">
        <v>53</v>
      </c>
      <c r="K529" s="182">
        <v>165</v>
      </c>
      <c r="L529" s="171">
        <v>0</v>
      </c>
      <c r="M529" s="171">
        <v>0</v>
      </c>
      <c r="N529" s="171">
        <v>0</v>
      </c>
      <c r="O529" s="171">
        <v>0</v>
      </c>
      <c r="P529" s="182">
        <v>0</v>
      </c>
      <c r="Q529" s="173">
        <v>0</v>
      </c>
      <c r="R529" s="173">
        <v>0</v>
      </c>
      <c r="S529" s="173">
        <v>0</v>
      </c>
      <c r="T529" s="173">
        <v>0</v>
      </c>
      <c r="U529" s="174">
        <v>0</v>
      </c>
    </row>
    <row r="530" spans="1:21" x14ac:dyDescent="0.25">
      <c r="A530" s="165">
        <v>43770</v>
      </c>
      <c r="B530" s="181">
        <v>84</v>
      </c>
      <c r="C530" s="171">
        <v>17</v>
      </c>
      <c r="D530" s="171">
        <v>94</v>
      </c>
      <c r="E530" s="171">
        <v>57</v>
      </c>
      <c r="F530" s="182">
        <v>141</v>
      </c>
      <c r="G530" s="171">
        <v>84</v>
      </c>
      <c r="H530" s="171">
        <v>17</v>
      </c>
      <c r="I530" s="171">
        <v>94</v>
      </c>
      <c r="J530" s="171">
        <v>57</v>
      </c>
      <c r="K530" s="182">
        <v>141</v>
      </c>
      <c r="L530" s="171">
        <v>0</v>
      </c>
      <c r="M530" s="171">
        <v>0</v>
      </c>
      <c r="N530" s="171">
        <v>0</v>
      </c>
      <c r="O530" s="171">
        <v>0</v>
      </c>
      <c r="P530" s="182">
        <v>0</v>
      </c>
      <c r="Q530" s="173">
        <v>0</v>
      </c>
      <c r="R530" s="173">
        <v>0</v>
      </c>
      <c r="S530" s="173">
        <v>0</v>
      </c>
      <c r="T530" s="173">
        <v>0</v>
      </c>
      <c r="U530" s="174">
        <v>0</v>
      </c>
    </row>
    <row r="531" spans="1:21" x14ac:dyDescent="0.25">
      <c r="A531" s="165">
        <v>43800</v>
      </c>
      <c r="B531" s="181">
        <v>94</v>
      </c>
      <c r="C531" s="171">
        <v>20</v>
      </c>
      <c r="D531" s="171">
        <v>94</v>
      </c>
      <c r="E531" s="171">
        <v>60</v>
      </c>
      <c r="F531" s="182">
        <v>159</v>
      </c>
      <c r="G531" s="171">
        <v>94</v>
      </c>
      <c r="H531" s="171">
        <v>20</v>
      </c>
      <c r="I531" s="171">
        <v>94</v>
      </c>
      <c r="J531" s="171">
        <v>60</v>
      </c>
      <c r="K531" s="182">
        <v>159</v>
      </c>
      <c r="L531" s="171">
        <v>0</v>
      </c>
      <c r="M531" s="171">
        <v>0</v>
      </c>
      <c r="N531" s="171">
        <v>0</v>
      </c>
      <c r="O531" s="171">
        <v>0</v>
      </c>
      <c r="P531" s="182">
        <v>0</v>
      </c>
      <c r="Q531" s="173">
        <v>0</v>
      </c>
      <c r="R531" s="173">
        <v>0</v>
      </c>
      <c r="S531" s="173">
        <v>0</v>
      </c>
      <c r="T531" s="173">
        <v>0</v>
      </c>
      <c r="U531" s="174">
        <v>0</v>
      </c>
    </row>
    <row r="532" spans="1:21" x14ac:dyDescent="0.25">
      <c r="A532" s="165">
        <v>43831</v>
      </c>
      <c r="B532" s="181">
        <v>103</v>
      </c>
      <c r="C532" s="171">
        <v>25</v>
      </c>
      <c r="D532" s="171">
        <v>98</v>
      </c>
      <c r="E532" s="171">
        <v>55</v>
      </c>
      <c r="F532" s="182">
        <v>168</v>
      </c>
      <c r="G532" s="171">
        <v>95</v>
      </c>
      <c r="H532" s="171">
        <v>20</v>
      </c>
      <c r="I532" s="171">
        <v>90</v>
      </c>
      <c r="J532" s="171">
        <v>65</v>
      </c>
      <c r="K532" s="182">
        <v>156</v>
      </c>
      <c r="L532" s="171">
        <v>8</v>
      </c>
      <c r="M532" s="171">
        <v>5</v>
      </c>
      <c r="N532" s="171">
        <v>8</v>
      </c>
      <c r="O532" s="171">
        <v>-10</v>
      </c>
      <c r="P532" s="182">
        <v>12</v>
      </c>
      <c r="Q532" s="173">
        <v>8.42105263157895E-2</v>
      </c>
      <c r="R532" s="173">
        <v>0.25</v>
      </c>
      <c r="S532" s="173">
        <v>8.8888888888888906E-2</v>
      </c>
      <c r="T532" s="173">
        <v>-0.15384615384615399</v>
      </c>
      <c r="U532" s="174">
        <v>7.69230769230769E-2</v>
      </c>
    </row>
    <row r="533" spans="1:21" x14ac:dyDescent="0.25">
      <c r="A533" s="165">
        <v>43862</v>
      </c>
      <c r="B533" s="181">
        <v>91</v>
      </c>
      <c r="C533" s="171">
        <v>18</v>
      </c>
      <c r="D533" s="171">
        <v>83</v>
      </c>
      <c r="E533" s="171">
        <v>61</v>
      </c>
      <c r="F533" s="182">
        <v>154</v>
      </c>
      <c r="G533" s="171">
        <v>79</v>
      </c>
      <c r="H533" s="171">
        <v>16</v>
      </c>
      <c r="I533" s="171">
        <v>92</v>
      </c>
      <c r="J533" s="171">
        <v>63</v>
      </c>
      <c r="K533" s="182">
        <v>118</v>
      </c>
      <c r="L533" s="171">
        <v>12</v>
      </c>
      <c r="M533" s="171">
        <v>2</v>
      </c>
      <c r="N533" s="171">
        <v>-9</v>
      </c>
      <c r="O533" s="171">
        <v>-2</v>
      </c>
      <c r="P533" s="182">
        <v>36</v>
      </c>
      <c r="Q533" s="173">
        <v>0.151898734177215</v>
      </c>
      <c r="R533" s="173">
        <v>0.125</v>
      </c>
      <c r="S533" s="173">
        <v>-9.7826086956521702E-2</v>
      </c>
      <c r="T533" s="173">
        <v>-3.1746031746031703E-2</v>
      </c>
      <c r="U533" s="174">
        <v>0.305084745762712</v>
      </c>
    </row>
    <row r="534" spans="1:21" x14ac:dyDescent="0.25">
      <c r="A534" s="165">
        <v>43891</v>
      </c>
      <c r="B534" s="181">
        <v>88</v>
      </c>
      <c r="C534" s="171">
        <v>28</v>
      </c>
      <c r="D534" s="171">
        <v>99</v>
      </c>
      <c r="E534" s="171">
        <v>63</v>
      </c>
      <c r="F534" s="182">
        <v>141</v>
      </c>
      <c r="G534" s="171">
        <v>101.619047619048</v>
      </c>
      <c r="H534" s="171">
        <v>20.952380952380999</v>
      </c>
      <c r="I534" s="171">
        <v>110</v>
      </c>
      <c r="J534" s="171">
        <v>79.619047619047606</v>
      </c>
      <c r="K534" s="182">
        <v>128.857142857143</v>
      </c>
      <c r="L534" s="171">
        <v>-13.619047619047601</v>
      </c>
      <c r="M534" s="171">
        <v>7.0476190476190501</v>
      </c>
      <c r="N534" s="171">
        <v>-11</v>
      </c>
      <c r="O534" s="171">
        <v>-16.619047619047599</v>
      </c>
      <c r="P534" s="182">
        <v>12.1428571428571</v>
      </c>
      <c r="Q534" s="173">
        <v>-0.134020618556701</v>
      </c>
      <c r="R534" s="173">
        <v>0.33636363636363598</v>
      </c>
      <c r="S534" s="173">
        <v>-0.1</v>
      </c>
      <c r="T534" s="173">
        <v>-0.20873205741626799</v>
      </c>
      <c r="U534" s="174">
        <v>9.4235033259423506E-2</v>
      </c>
    </row>
    <row r="535" spans="1:21" x14ac:dyDescent="0.25">
      <c r="A535" s="165">
        <v>43922</v>
      </c>
      <c r="B535" s="181">
        <v>77</v>
      </c>
      <c r="C535" s="171">
        <v>27</v>
      </c>
      <c r="D535" s="171">
        <v>81</v>
      </c>
      <c r="E535" s="171">
        <v>55</v>
      </c>
      <c r="F535" s="182">
        <v>123</v>
      </c>
      <c r="G535" s="171">
        <v>122</v>
      </c>
      <c r="H535" s="171">
        <v>21</v>
      </c>
      <c r="I535" s="171">
        <v>92</v>
      </c>
      <c r="J535" s="171">
        <v>71</v>
      </c>
      <c r="K535" s="182">
        <v>131</v>
      </c>
      <c r="L535" s="171">
        <v>-45</v>
      </c>
      <c r="M535" s="171">
        <v>6</v>
      </c>
      <c r="N535" s="171">
        <v>-11</v>
      </c>
      <c r="O535" s="171">
        <v>-16</v>
      </c>
      <c r="P535" s="182">
        <v>-8</v>
      </c>
      <c r="Q535" s="173">
        <v>-0.36885245901639302</v>
      </c>
      <c r="R535" s="173">
        <v>0.28571428571428598</v>
      </c>
      <c r="S535" s="173">
        <v>-0.119565217391304</v>
      </c>
      <c r="T535" s="173">
        <v>-0.22535211267605601</v>
      </c>
      <c r="U535" s="174">
        <v>-6.1068702290076299E-2</v>
      </c>
    </row>
    <row r="536" spans="1:21" x14ac:dyDescent="0.25">
      <c r="A536" s="165">
        <v>43952</v>
      </c>
      <c r="B536" s="181">
        <v>68</v>
      </c>
      <c r="C536" s="171">
        <v>12</v>
      </c>
      <c r="D536" s="171">
        <v>76</v>
      </c>
      <c r="E536" s="171">
        <v>48</v>
      </c>
      <c r="F536" s="182">
        <v>128</v>
      </c>
      <c r="G536" s="171">
        <v>97.714285714285694</v>
      </c>
      <c r="H536" s="171">
        <v>21.714285714285701</v>
      </c>
      <c r="I536" s="171">
        <v>95.904761904761898</v>
      </c>
      <c r="J536" s="171">
        <v>52.476190476190503</v>
      </c>
      <c r="K536" s="182">
        <v>133.90476190476201</v>
      </c>
      <c r="L536" s="171">
        <v>-29.714285714285701</v>
      </c>
      <c r="M536" s="171">
        <v>-9.7142857142857206</v>
      </c>
      <c r="N536" s="171">
        <v>-19.904761904761902</v>
      </c>
      <c r="O536" s="171">
        <v>-4.4761904761904701</v>
      </c>
      <c r="P536" s="182">
        <v>-5.9047619047618998</v>
      </c>
      <c r="Q536" s="173">
        <v>-0.30409356725146203</v>
      </c>
      <c r="R536" s="173">
        <v>-0.44736842105263203</v>
      </c>
      <c r="S536" s="173">
        <v>-0.20754716981132099</v>
      </c>
      <c r="T536" s="173">
        <v>-8.5299455535390201E-2</v>
      </c>
      <c r="U536" s="174">
        <v>-4.4096728307254598E-2</v>
      </c>
    </row>
    <row r="537" spans="1:21" x14ac:dyDescent="0.25">
      <c r="A537" s="165">
        <v>43983</v>
      </c>
      <c r="B537" s="181">
        <v>70</v>
      </c>
      <c r="C537" s="171">
        <v>14</v>
      </c>
      <c r="D537" s="171">
        <v>64</v>
      </c>
      <c r="E537" s="171">
        <v>52</v>
      </c>
      <c r="F537" s="182">
        <v>157</v>
      </c>
      <c r="G537" s="171">
        <v>95.7</v>
      </c>
      <c r="H537" s="171">
        <v>19.8</v>
      </c>
      <c r="I537" s="171">
        <v>100.1</v>
      </c>
      <c r="J537" s="171">
        <v>70.400000000000006</v>
      </c>
      <c r="K537" s="182">
        <v>174.9</v>
      </c>
      <c r="L537" s="171">
        <v>-25.7</v>
      </c>
      <c r="M537" s="171">
        <v>-5.8</v>
      </c>
      <c r="N537" s="171">
        <v>-36.1</v>
      </c>
      <c r="O537" s="171">
        <v>-18.399999999999999</v>
      </c>
      <c r="P537" s="182">
        <v>-17.899999999999999</v>
      </c>
      <c r="Q537" s="173">
        <v>-0.26854754440961298</v>
      </c>
      <c r="R537" s="173">
        <v>-0.29292929292929298</v>
      </c>
      <c r="S537" s="173">
        <v>-0.36063936063936097</v>
      </c>
      <c r="T537" s="173">
        <v>-0.26136363636363602</v>
      </c>
      <c r="U537" s="174">
        <v>-0.102344196683819</v>
      </c>
    </row>
    <row r="538" spans="1:21" x14ac:dyDescent="0.25">
      <c r="A538" s="165">
        <v>44013</v>
      </c>
      <c r="B538" s="181">
        <v>70</v>
      </c>
      <c r="C538" s="171">
        <v>11</v>
      </c>
      <c r="D538" s="171">
        <v>68</v>
      </c>
      <c r="E538" s="171">
        <v>58</v>
      </c>
      <c r="F538" s="182">
        <v>208</v>
      </c>
      <c r="G538" s="171">
        <v>95</v>
      </c>
      <c r="H538" s="171">
        <v>15</v>
      </c>
      <c r="I538" s="171">
        <v>107</v>
      </c>
      <c r="J538" s="171">
        <v>59</v>
      </c>
      <c r="K538" s="182">
        <v>175</v>
      </c>
      <c r="L538" s="171">
        <v>-25</v>
      </c>
      <c r="M538" s="171">
        <v>-4</v>
      </c>
      <c r="N538" s="171">
        <v>-39</v>
      </c>
      <c r="O538" s="171">
        <v>-1</v>
      </c>
      <c r="P538" s="182">
        <v>33</v>
      </c>
      <c r="Q538" s="173">
        <v>-0.26315789473684198</v>
      </c>
      <c r="R538" s="173">
        <v>-0.266666666666667</v>
      </c>
      <c r="S538" s="173">
        <v>-0.36448598130841098</v>
      </c>
      <c r="T538" s="173">
        <v>-1.6949152542372899E-2</v>
      </c>
      <c r="U538" s="174">
        <v>0.188571428571429</v>
      </c>
    </row>
    <row r="539" spans="1:21" x14ac:dyDescent="0.25">
      <c r="A539" s="165">
        <v>44044</v>
      </c>
      <c r="B539" s="181">
        <v>72</v>
      </c>
      <c r="C539" s="171">
        <v>11</v>
      </c>
      <c r="D539" s="171">
        <v>60</v>
      </c>
      <c r="E539" s="171">
        <v>53</v>
      </c>
      <c r="F539" s="182">
        <v>178</v>
      </c>
      <c r="G539" s="171">
        <v>95.238095238095198</v>
      </c>
      <c r="H539" s="171">
        <v>11.4285714285714</v>
      </c>
      <c r="I539" s="171">
        <v>103.80952380952399</v>
      </c>
      <c r="J539" s="171">
        <v>57.142857142857103</v>
      </c>
      <c r="K539" s="182">
        <v>156.19047619047601</v>
      </c>
      <c r="L539" s="171">
        <v>-23.238095238095202</v>
      </c>
      <c r="M539" s="171">
        <v>-0.42857142857142699</v>
      </c>
      <c r="N539" s="171">
        <v>-43.809523809523803</v>
      </c>
      <c r="O539" s="171">
        <v>-4.1428571428571397</v>
      </c>
      <c r="P539" s="182">
        <v>21.8095238095238</v>
      </c>
      <c r="Q539" s="173">
        <v>-0.24399999999999999</v>
      </c>
      <c r="R539" s="173">
        <v>-3.7499999999999901E-2</v>
      </c>
      <c r="S539" s="173">
        <v>-0.42201834862385301</v>
      </c>
      <c r="T539" s="173">
        <v>-7.2499999999999898E-2</v>
      </c>
      <c r="U539" s="174">
        <v>0.13963414634146401</v>
      </c>
    </row>
    <row r="540" spans="1:21" x14ac:dyDescent="0.25">
      <c r="A540" s="165">
        <v>44075</v>
      </c>
      <c r="B540" s="181">
        <v>56</v>
      </c>
      <c r="C540" s="171">
        <v>16</v>
      </c>
      <c r="D540" s="171">
        <v>53</v>
      </c>
      <c r="E540" s="171">
        <v>67</v>
      </c>
      <c r="F540" s="182">
        <v>200</v>
      </c>
      <c r="G540" s="171">
        <v>101.619047619048</v>
      </c>
      <c r="H540" s="171">
        <v>19.904761904761902</v>
      </c>
      <c r="I540" s="171">
        <v>98.476190476190496</v>
      </c>
      <c r="J540" s="171">
        <v>59.714285714285701</v>
      </c>
      <c r="K540" s="182">
        <v>164.47619047619</v>
      </c>
      <c r="L540" s="171">
        <v>-45.619047619047599</v>
      </c>
      <c r="M540" s="171">
        <v>-3.90476190476191</v>
      </c>
      <c r="N540" s="171">
        <v>-45.476190476190503</v>
      </c>
      <c r="O540" s="171">
        <v>7.2857142857142803</v>
      </c>
      <c r="P540" s="182">
        <v>35.523809523809497</v>
      </c>
      <c r="Q540" s="173">
        <v>-0.44892221180880998</v>
      </c>
      <c r="R540" s="173">
        <v>-0.196172248803828</v>
      </c>
      <c r="S540" s="173">
        <v>-0.46179883945841399</v>
      </c>
      <c r="T540" s="173">
        <v>0.12200956937799</v>
      </c>
      <c r="U540" s="174">
        <v>0.21598147075854099</v>
      </c>
    </row>
    <row r="541" spans="1:21" x14ac:dyDescent="0.25">
      <c r="A541" s="165">
        <v>44105</v>
      </c>
      <c r="B541" s="181">
        <v>88</v>
      </c>
      <c r="C541" s="171">
        <v>21</v>
      </c>
      <c r="D541" s="171">
        <v>75</v>
      </c>
      <c r="E541" s="171">
        <v>60</v>
      </c>
      <c r="F541" s="182">
        <v>237</v>
      </c>
      <c r="G541" s="171">
        <v>92.7826086956522</v>
      </c>
      <c r="H541" s="171">
        <v>22.956521739130402</v>
      </c>
      <c r="I541" s="171">
        <v>95.652173913043498</v>
      </c>
      <c r="J541" s="171">
        <v>50.695652173912997</v>
      </c>
      <c r="K541" s="182">
        <v>157.826086956522</v>
      </c>
      <c r="L541" s="171">
        <v>-4.7826086956521703</v>
      </c>
      <c r="M541" s="171">
        <v>-1.9565217391304399</v>
      </c>
      <c r="N541" s="171">
        <v>-20.652173913043502</v>
      </c>
      <c r="O541" s="171">
        <v>9.3043478260869499</v>
      </c>
      <c r="P541" s="182">
        <v>79.173913043478294</v>
      </c>
      <c r="Q541" s="173">
        <v>-5.1546391752577303E-2</v>
      </c>
      <c r="R541" s="173">
        <v>-8.5227272727272804E-2</v>
      </c>
      <c r="S541" s="173">
        <v>-0.21590909090909099</v>
      </c>
      <c r="T541" s="173">
        <v>0.183533447684391</v>
      </c>
      <c r="U541" s="174">
        <v>0.50165289256198298</v>
      </c>
    </row>
    <row r="542" spans="1:21" x14ac:dyDescent="0.25">
      <c r="A542" s="165">
        <v>44136</v>
      </c>
      <c r="B542" s="181">
        <v>77</v>
      </c>
      <c r="C542" s="171">
        <v>17</v>
      </c>
      <c r="D542" s="171">
        <v>66</v>
      </c>
      <c r="E542" s="171">
        <v>67</v>
      </c>
      <c r="F542" s="182">
        <v>205</v>
      </c>
      <c r="G542" s="171">
        <v>84</v>
      </c>
      <c r="H542" s="171">
        <v>17</v>
      </c>
      <c r="I542" s="171">
        <v>94</v>
      </c>
      <c r="J542" s="171">
        <v>57</v>
      </c>
      <c r="K542" s="182">
        <v>141</v>
      </c>
      <c r="L542" s="171">
        <v>-7</v>
      </c>
      <c r="M542" s="171">
        <v>0</v>
      </c>
      <c r="N542" s="171">
        <v>-28</v>
      </c>
      <c r="O542" s="171">
        <v>10</v>
      </c>
      <c r="P542" s="182">
        <v>64</v>
      </c>
      <c r="Q542" s="173">
        <v>-8.3333333333333301E-2</v>
      </c>
      <c r="R542" s="173">
        <v>0</v>
      </c>
      <c r="S542" s="173">
        <v>-0.29787234042553201</v>
      </c>
      <c r="T542" s="173">
        <v>0.175438596491228</v>
      </c>
      <c r="U542" s="174">
        <v>0.45390070921985798</v>
      </c>
    </row>
    <row r="543" spans="1:21" x14ac:dyDescent="0.25">
      <c r="A543" s="165">
        <v>44166</v>
      </c>
      <c r="B543" s="181">
        <v>65</v>
      </c>
      <c r="C543" s="171">
        <v>12</v>
      </c>
      <c r="D543" s="171">
        <v>64</v>
      </c>
      <c r="E543" s="171">
        <v>55</v>
      </c>
      <c r="F543" s="182">
        <v>207</v>
      </c>
      <c r="G543" s="171">
        <v>98.7</v>
      </c>
      <c r="H543" s="171">
        <v>21</v>
      </c>
      <c r="I543" s="171">
        <v>98.7</v>
      </c>
      <c r="J543" s="171">
        <v>63</v>
      </c>
      <c r="K543" s="182">
        <v>166.95</v>
      </c>
      <c r="L543" s="171">
        <v>-33.700000000000003</v>
      </c>
      <c r="M543" s="171">
        <v>-9</v>
      </c>
      <c r="N543" s="171">
        <v>-34.700000000000003</v>
      </c>
      <c r="O543" s="171">
        <v>-8</v>
      </c>
      <c r="P543" s="182">
        <v>40.049999999999997</v>
      </c>
      <c r="Q543" s="173">
        <v>-0.34143870314083102</v>
      </c>
      <c r="R543" s="173">
        <v>-0.42857142857142899</v>
      </c>
      <c r="S543" s="173">
        <v>-0.35157041540020301</v>
      </c>
      <c r="T543" s="173">
        <v>-0.126984126984127</v>
      </c>
      <c r="U543" s="174">
        <v>0.23989218328841</v>
      </c>
    </row>
    <row r="544" spans="1:21" x14ac:dyDescent="0.25">
      <c r="A544" s="165">
        <v>44197</v>
      </c>
      <c r="B544" s="181">
        <v>75</v>
      </c>
      <c r="C544" s="171">
        <v>17</v>
      </c>
      <c r="D544" s="171">
        <v>55</v>
      </c>
      <c r="E544" s="171">
        <v>38</v>
      </c>
      <c r="F544" s="182">
        <v>214</v>
      </c>
      <c r="G544" s="171">
        <v>86.363636363636402</v>
      </c>
      <c r="H544" s="171">
        <v>18.181818181818201</v>
      </c>
      <c r="I544" s="171">
        <v>81.818181818181799</v>
      </c>
      <c r="J544" s="171">
        <v>59.090909090909101</v>
      </c>
      <c r="K544" s="182">
        <v>141.81818181818201</v>
      </c>
      <c r="L544" s="171">
        <v>-11.363636363636401</v>
      </c>
      <c r="M544" s="171">
        <v>-1.1818181818181801</v>
      </c>
      <c r="N544" s="171">
        <v>-26.818181818181799</v>
      </c>
      <c r="O544" s="171">
        <v>-21.090909090909101</v>
      </c>
      <c r="P544" s="182">
        <v>72.181818181818201</v>
      </c>
      <c r="Q544" s="173">
        <v>-0.13157894736842099</v>
      </c>
      <c r="R544" s="173">
        <v>-6.4999999999999905E-2</v>
      </c>
      <c r="S544" s="173">
        <v>-0.327777777777778</v>
      </c>
      <c r="T544" s="173">
        <v>-0.35692307692307701</v>
      </c>
      <c r="U544" s="174">
        <v>0.50897435897435905</v>
      </c>
    </row>
    <row r="545" spans="1:21" x14ac:dyDescent="0.25">
      <c r="A545" s="165">
        <v>44228</v>
      </c>
      <c r="B545" s="181">
        <v>73</v>
      </c>
      <c r="C545" s="171">
        <v>15</v>
      </c>
      <c r="D545" s="171">
        <v>69</v>
      </c>
      <c r="E545" s="171">
        <v>46</v>
      </c>
      <c r="F545" s="182">
        <v>188</v>
      </c>
      <c r="G545" s="171">
        <v>79</v>
      </c>
      <c r="H545" s="171">
        <v>16</v>
      </c>
      <c r="I545" s="171">
        <v>92</v>
      </c>
      <c r="J545" s="171">
        <v>63</v>
      </c>
      <c r="K545" s="182">
        <v>118</v>
      </c>
      <c r="L545" s="171">
        <v>-6</v>
      </c>
      <c r="M545" s="171">
        <v>-1</v>
      </c>
      <c r="N545" s="171">
        <v>-23</v>
      </c>
      <c r="O545" s="171">
        <v>-17</v>
      </c>
      <c r="P545" s="182">
        <v>70</v>
      </c>
      <c r="Q545" s="173">
        <v>-7.5949367088607597E-2</v>
      </c>
      <c r="R545" s="173">
        <v>-6.25E-2</v>
      </c>
      <c r="S545" s="173">
        <v>-0.25</v>
      </c>
      <c r="T545" s="173">
        <v>-0.26984126984126999</v>
      </c>
      <c r="U545" s="174">
        <v>0.59322033898305104</v>
      </c>
    </row>
    <row r="546" spans="1:21" x14ac:dyDescent="0.25">
      <c r="A546" s="165">
        <v>44256</v>
      </c>
      <c r="B546" s="181">
        <v>72</v>
      </c>
      <c r="C546" s="171">
        <v>10</v>
      </c>
      <c r="D546" s="171">
        <v>79</v>
      </c>
      <c r="E546" s="171">
        <v>52</v>
      </c>
      <c r="F546" s="182">
        <v>223</v>
      </c>
      <c r="G546" s="171">
        <v>106.238095238095</v>
      </c>
      <c r="H546" s="171">
        <v>21.904761904761902</v>
      </c>
      <c r="I546" s="171">
        <v>115</v>
      </c>
      <c r="J546" s="171">
        <v>83.238095238095198</v>
      </c>
      <c r="K546" s="182">
        <v>134.71428571428601</v>
      </c>
      <c r="L546" s="171">
        <v>-34.238095238095298</v>
      </c>
      <c r="M546" s="171">
        <v>-11.9047619047619</v>
      </c>
      <c r="N546" s="171">
        <v>-36</v>
      </c>
      <c r="O546" s="171">
        <v>-31.238095238095202</v>
      </c>
      <c r="P546" s="182">
        <v>88.285714285714306</v>
      </c>
      <c r="Q546" s="173">
        <v>-0.32227700582698399</v>
      </c>
      <c r="R546" s="173">
        <v>-0.54347826086956497</v>
      </c>
      <c r="S546" s="173">
        <v>-0.31304347826086998</v>
      </c>
      <c r="T546" s="173">
        <v>-0.37528604118993097</v>
      </c>
      <c r="U546" s="174">
        <v>0.65535524920466603</v>
      </c>
    </row>
    <row r="547" spans="1:21" x14ac:dyDescent="0.25">
      <c r="A547" s="165">
        <v>44287</v>
      </c>
      <c r="B547" s="181">
        <v>73</v>
      </c>
      <c r="C547" s="171">
        <v>14</v>
      </c>
      <c r="D547" s="171">
        <v>66</v>
      </c>
      <c r="E547" s="171">
        <v>50</v>
      </c>
      <c r="F547" s="182">
        <v>224</v>
      </c>
      <c r="G547" s="171">
        <v>122</v>
      </c>
      <c r="H547" s="171">
        <v>21</v>
      </c>
      <c r="I547" s="171">
        <v>92</v>
      </c>
      <c r="J547" s="171">
        <v>71</v>
      </c>
      <c r="K547" s="182">
        <v>131</v>
      </c>
      <c r="L547" s="171">
        <v>-49</v>
      </c>
      <c r="M547" s="171">
        <v>-7</v>
      </c>
      <c r="N547" s="171">
        <v>-26</v>
      </c>
      <c r="O547" s="171">
        <v>-21</v>
      </c>
      <c r="P547" s="182">
        <v>93</v>
      </c>
      <c r="Q547" s="173">
        <v>-0.40163934426229497</v>
      </c>
      <c r="R547" s="173">
        <v>-0.33333333333333298</v>
      </c>
      <c r="S547" s="173">
        <v>-0.282608695652174</v>
      </c>
      <c r="T547" s="173">
        <v>-0.29577464788732399</v>
      </c>
      <c r="U547" s="174">
        <v>0.70992366412213703</v>
      </c>
    </row>
    <row r="548" spans="1:21" x14ac:dyDescent="0.25">
      <c r="A548" s="165">
        <v>44317</v>
      </c>
      <c r="B548" s="181">
        <v>72</v>
      </c>
      <c r="C548" s="171">
        <v>17</v>
      </c>
      <c r="D548" s="171">
        <v>58</v>
      </c>
      <c r="E548" s="171">
        <v>39</v>
      </c>
      <c r="F548" s="182">
        <v>237</v>
      </c>
      <c r="G548" s="171">
        <v>97.714285714285694</v>
      </c>
      <c r="H548" s="171">
        <v>21.714285714285701</v>
      </c>
      <c r="I548" s="171">
        <v>95.904761904761898</v>
      </c>
      <c r="J548" s="171">
        <v>52.476190476190503</v>
      </c>
      <c r="K548" s="182">
        <v>133.90476190476201</v>
      </c>
      <c r="L548" s="171">
        <v>-25.714285714285701</v>
      </c>
      <c r="M548" s="171">
        <v>-4.7142857142857197</v>
      </c>
      <c r="N548" s="171">
        <v>-37.904761904761898</v>
      </c>
      <c r="O548" s="171">
        <v>-13.476190476190499</v>
      </c>
      <c r="P548" s="182">
        <v>103.095238095238</v>
      </c>
      <c r="Q548" s="173">
        <v>-0.26315789473684198</v>
      </c>
      <c r="R548" s="173">
        <v>-0.217105263157895</v>
      </c>
      <c r="S548" s="173">
        <v>-0.39523336643495499</v>
      </c>
      <c r="T548" s="173">
        <v>-0.25680580762250399</v>
      </c>
      <c r="U548" s="174">
        <v>0.76991465149359894</v>
      </c>
    </row>
    <row r="549" spans="1:21" x14ac:dyDescent="0.25">
      <c r="A549" s="165">
        <v>44348</v>
      </c>
      <c r="B549" s="181">
        <v>63</v>
      </c>
      <c r="C549" s="171">
        <v>15</v>
      </c>
      <c r="D549" s="171">
        <v>57</v>
      </c>
      <c r="E549" s="171">
        <v>39</v>
      </c>
      <c r="F549" s="182">
        <v>221</v>
      </c>
      <c r="G549" s="171">
        <v>95.7</v>
      </c>
      <c r="H549" s="171">
        <v>19.8</v>
      </c>
      <c r="I549" s="171">
        <v>100.1</v>
      </c>
      <c r="J549" s="171">
        <v>70.400000000000006</v>
      </c>
      <c r="K549" s="182">
        <v>174.9</v>
      </c>
      <c r="L549" s="171">
        <v>-32.700000000000003</v>
      </c>
      <c r="M549" s="171">
        <v>-4.8</v>
      </c>
      <c r="N549" s="171">
        <v>-43.1</v>
      </c>
      <c r="O549" s="171">
        <v>-31.4</v>
      </c>
      <c r="P549" s="182">
        <v>46.1</v>
      </c>
      <c r="Q549" s="173">
        <v>-0.34169278996865199</v>
      </c>
      <c r="R549" s="173">
        <v>-0.24242424242424199</v>
      </c>
      <c r="S549" s="173">
        <v>-0.43056943056943098</v>
      </c>
      <c r="T549" s="173">
        <v>-0.44602272727272702</v>
      </c>
      <c r="U549" s="174">
        <v>0.26357918810748998</v>
      </c>
    </row>
    <row r="550" spans="1:21" x14ac:dyDescent="0.25">
      <c r="A550" s="165">
        <v>44378</v>
      </c>
      <c r="B550" s="181">
        <v>64</v>
      </c>
      <c r="C550" s="171">
        <v>11</v>
      </c>
      <c r="D550" s="171">
        <v>50</v>
      </c>
      <c r="E550" s="171">
        <v>45</v>
      </c>
      <c r="F550" s="182">
        <v>218</v>
      </c>
      <c r="G550" s="171">
        <v>90.869565217391298</v>
      </c>
      <c r="H550" s="171">
        <v>14.3478260869565</v>
      </c>
      <c r="I550" s="171">
        <v>102.347826086957</v>
      </c>
      <c r="J550" s="171">
        <v>56.434782608695699</v>
      </c>
      <c r="K550" s="182">
        <v>167.39130434782601</v>
      </c>
      <c r="L550" s="171">
        <v>-26.869565217391301</v>
      </c>
      <c r="M550" s="171">
        <v>-3.3478260869565202</v>
      </c>
      <c r="N550" s="171">
        <v>-52.347826086956502</v>
      </c>
      <c r="O550" s="171">
        <v>-11.4347826086957</v>
      </c>
      <c r="P550" s="182">
        <v>50.6086956521739</v>
      </c>
      <c r="Q550" s="173">
        <v>-0.29569377990430601</v>
      </c>
      <c r="R550" s="173">
        <v>-0.233333333333333</v>
      </c>
      <c r="S550" s="173">
        <v>-0.51146983857264205</v>
      </c>
      <c r="T550" s="173">
        <v>-0.20261941448382101</v>
      </c>
      <c r="U550" s="174">
        <v>0.30233766233766202</v>
      </c>
    </row>
    <row r="551" spans="1:21" x14ac:dyDescent="0.25">
      <c r="A551" s="3" t="s">
        <v>158</v>
      </c>
      <c r="B551" s="181"/>
      <c r="C551" s="171"/>
      <c r="D551" s="171"/>
      <c r="E551" s="171"/>
      <c r="F551" s="182"/>
      <c r="G551" s="171"/>
      <c r="H551" s="171"/>
      <c r="I551" s="171"/>
      <c r="J551" s="171"/>
      <c r="K551" s="182"/>
      <c r="L551" s="171"/>
      <c r="M551" s="171"/>
      <c r="N551" s="171"/>
      <c r="O551" s="171"/>
      <c r="P551" s="182"/>
      <c r="Q551" s="173"/>
      <c r="R551" s="173"/>
      <c r="S551" s="173"/>
      <c r="T551" s="173"/>
      <c r="U551" s="174"/>
    </row>
    <row r="552" spans="1:21" x14ac:dyDescent="0.25">
      <c r="A552" s="165">
        <v>43466</v>
      </c>
      <c r="B552" s="181">
        <v>37</v>
      </c>
      <c r="C552" s="171">
        <v>53</v>
      </c>
      <c r="D552" s="171">
        <v>89</v>
      </c>
      <c r="E552" s="171">
        <v>225</v>
      </c>
      <c r="F552" s="182">
        <v>299</v>
      </c>
      <c r="G552" s="171">
        <v>37</v>
      </c>
      <c r="H552" s="171">
        <v>53</v>
      </c>
      <c r="I552" s="171">
        <v>89</v>
      </c>
      <c r="J552" s="171">
        <v>225</v>
      </c>
      <c r="K552" s="182">
        <v>299</v>
      </c>
      <c r="L552" s="171">
        <v>0</v>
      </c>
      <c r="M552" s="171">
        <v>0</v>
      </c>
      <c r="N552" s="171">
        <v>0</v>
      </c>
      <c r="O552" s="171">
        <v>0</v>
      </c>
      <c r="P552" s="182">
        <v>0</v>
      </c>
      <c r="Q552" s="173">
        <v>0</v>
      </c>
      <c r="R552" s="173">
        <v>0</v>
      </c>
      <c r="S552" s="173">
        <v>0</v>
      </c>
      <c r="T552" s="173">
        <v>0</v>
      </c>
      <c r="U552" s="174">
        <v>0</v>
      </c>
    </row>
    <row r="553" spans="1:21" x14ac:dyDescent="0.25">
      <c r="A553" s="165">
        <v>43497</v>
      </c>
      <c r="B553" s="181">
        <v>32</v>
      </c>
      <c r="C553" s="171">
        <v>48</v>
      </c>
      <c r="D553" s="171">
        <v>55</v>
      </c>
      <c r="E553" s="171">
        <v>206</v>
      </c>
      <c r="F553" s="182">
        <v>279</v>
      </c>
      <c r="G553" s="171">
        <v>32</v>
      </c>
      <c r="H553" s="171">
        <v>48</v>
      </c>
      <c r="I553" s="171">
        <v>55</v>
      </c>
      <c r="J553" s="171">
        <v>206</v>
      </c>
      <c r="K553" s="182">
        <v>279</v>
      </c>
      <c r="L553" s="171">
        <v>0</v>
      </c>
      <c r="M553" s="171">
        <v>0</v>
      </c>
      <c r="N553" s="171">
        <v>0</v>
      </c>
      <c r="O553" s="171">
        <v>0</v>
      </c>
      <c r="P553" s="182">
        <v>0</v>
      </c>
      <c r="Q553" s="173">
        <v>0</v>
      </c>
      <c r="R553" s="173">
        <v>0</v>
      </c>
      <c r="S553" s="173">
        <v>0</v>
      </c>
      <c r="T553" s="173">
        <v>0</v>
      </c>
      <c r="U553" s="174">
        <v>0</v>
      </c>
    </row>
    <row r="554" spans="1:21" x14ac:dyDescent="0.25">
      <c r="A554" s="165">
        <v>43525</v>
      </c>
      <c r="B554" s="181">
        <v>35</v>
      </c>
      <c r="C554" s="171">
        <v>50</v>
      </c>
      <c r="D554" s="171">
        <v>68</v>
      </c>
      <c r="E554" s="171">
        <v>178</v>
      </c>
      <c r="F554" s="182">
        <v>310</v>
      </c>
      <c r="G554" s="171">
        <v>35</v>
      </c>
      <c r="H554" s="171">
        <v>50</v>
      </c>
      <c r="I554" s="171">
        <v>68</v>
      </c>
      <c r="J554" s="171">
        <v>178</v>
      </c>
      <c r="K554" s="182">
        <v>310</v>
      </c>
      <c r="L554" s="171">
        <v>0</v>
      </c>
      <c r="M554" s="171">
        <v>0</v>
      </c>
      <c r="N554" s="171">
        <v>0</v>
      </c>
      <c r="O554" s="171">
        <v>0</v>
      </c>
      <c r="P554" s="182">
        <v>0</v>
      </c>
      <c r="Q554" s="173">
        <v>0</v>
      </c>
      <c r="R554" s="173">
        <v>0</v>
      </c>
      <c r="S554" s="173">
        <v>0</v>
      </c>
      <c r="T554" s="173">
        <v>0</v>
      </c>
      <c r="U554" s="174">
        <v>0</v>
      </c>
    </row>
    <row r="555" spans="1:21" x14ac:dyDescent="0.25">
      <c r="A555" s="165">
        <v>43556</v>
      </c>
      <c r="B555" s="181">
        <v>32</v>
      </c>
      <c r="C555" s="171">
        <v>59</v>
      </c>
      <c r="D555" s="171">
        <v>68</v>
      </c>
      <c r="E555" s="171">
        <v>177</v>
      </c>
      <c r="F555" s="182">
        <v>309</v>
      </c>
      <c r="G555" s="171">
        <v>32</v>
      </c>
      <c r="H555" s="171">
        <v>59</v>
      </c>
      <c r="I555" s="171">
        <v>68</v>
      </c>
      <c r="J555" s="171">
        <v>177</v>
      </c>
      <c r="K555" s="182">
        <v>309</v>
      </c>
      <c r="L555" s="171">
        <v>0</v>
      </c>
      <c r="M555" s="171">
        <v>0</v>
      </c>
      <c r="N555" s="171">
        <v>0</v>
      </c>
      <c r="O555" s="171">
        <v>0</v>
      </c>
      <c r="P555" s="182">
        <v>0</v>
      </c>
      <c r="Q555" s="173">
        <v>0</v>
      </c>
      <c r="R555" s="173">
        <v>0</v>
      </c>
      <c r="S555" s="173">
        <v>0</v>
      </c>
      <c r="T555" s="173">
        <v>0</v>
      </c>
      <c r="U555" s="174">
        <v>0</v>
      </c>
    </row>
    <row r="556" spans="1:21" x14ac:dyDescent="0.25">
      <c r="A556" s="165">
        <v>43586</v>
      </c>
      <c r="B556" s="181">
        <v>37</v>
      </c>
      <c r="C556" s="171">
        <v>57</v>
      </c>
      <c r="D556" s="171">
        <v>80</v>
      </c>
      <c r="E556" s="171">
        <v>218</v>
      </c>
      <c r="F556" s="182">
        <v>310</v>
      </c>
      <c r="G556" s="171">
        <v>37</v>
      </c>
      <c r="H556" s="171">
        <v>57</v>
      </c>
      <c r="I556" s="171">
        <v>80</v>
      </c>
      <c r="J556" s="171">
        <v>218</v>
      </c>
      <c r="K556" s="182">
        <v>310</v>
      </c>
      <c r="L556" s="171">
        <v>0</v>
      </c>
      <c r="M556" s="171">
        <v>0</v>
      </c>
      <c r="N556" s="171">
        <v>0</v>
      </c>
      <c r="O556" s="171">
        <v>0</v>
      </c>
      <c r="P556" s="182">
        <v>0</v>
      </c>
      <c r="Q556" s="173">
        <v>0</v>
      </c>
      <c r="R556" s="173">
        <v>0</v>
      </c>
      <c r="S556" s="173">
        <v>0</v>
      </c>
      <c r="T556" s="173">
        <v>0</v>
      </c>
      <c r="U556" s="174">
        <v>0</v>
      </c>
    </row>
    <row r="557" spans="1:21" x14ac:dyDescent="0.25">
      <c r="A557" s="165">
        <v>43617</v>
      </c>
      <c r="B557" s="181">
        <v>39</v>
      </c>
      <c r="C557" s="171">
        <v>45</v>
      </c>
      <c r="D557" s="171">
        <v>59</v>
      </c>
      <c r="E557" s="171">
        <v>193</v>
      </c>
      <c r="F557" s="182">
        <v>309</v>
      </c>
      <c r="G557" s="171">
        <v>39</v>
      </c>
      <c r="H557" s="171">
        <v>45</v>
      </c>
      <c r="I557" s="171">
        <v>59</v>
      </c>
      <c r="J557" s="171">
        <v>193</v>
      </c>
      <c r="K557" s="182">
        <v>309</v>
      </c>
      <c r="L557" s="171">
        <v>0</v>
      </c>
      <c r="M557" s="171">
        <v>0</v>
      </c>
      <c r="N557" s="171">
        <v>0</v>
      </c>
      <c r="O557" s="171">
        <v>0</v>
      </c>
      <c r="P557" s="182">
        <v>0</v>
      </c>
      <c r="Q557" s="173">
        <v>0</v>
      </c>
      <c r="R557" s="173">
        <v>0</v>
      </c>
      <c r="S557" s="173">
        <v>0</v>
      </c>
      <c r="T557" s="173">
        <v>0</v>
      </c>
      <c r="U557" s="174">
        <v>0</v>
      </c>
    </row>
    <row r="558" spans="1:21" x14ac:dyDescent="0.25">
      <c r="A558" s="165">
        <v>43647</v>
      </c>
      <c r="B558" s="181">
        <v>44</v>
      </c>
      <c r="C558" s="171">
        <v>57</v>
      </c>
      <c r="D558" s="171">
        <v>67</v>
      </c>
      <c r="E558" s="171">
        <v>205</v>
      </c>
      <c r="F558" s="182">
        <v>318</v>
      </c>
      <c r="G558" s="171">
        <v>44</v>
      </c>
      <c r="H558" s="171">
        <v>57</v>
      </c>
      <c r="I558" s="171">
        <v>67</v>
      </c>
      <c r="J558" s="171">
        <v>205</v>
      </c>
      <c r="K558" s="182">
        <v>318</v>
      </c>
      <c r="L558" s="171">
        <v>0</v>
      </c>
      <c r="M558" s="171">
        <v>0</v>
      </c>
      <c r="N558" s="171">
        <v>0</v>
      </c>
      <c r="O558" s="171">
        <v>0</v>
      </c>
      <c r="P558" s="182">
        <v>0</v>
      </c>
      <c r="Q558" s="173">
        <v>0</v>
      </c>
      <c r="R558" s="173">
        <v>0</v>
      </c>
      <c r="S558" s="173">
        <v>0</v>
      </c>
      <c r="T558" s="173">
        <v>0</v>
      </c>
      <c r="U558" s="174">
        <v>0</v>
      </c>
    </row>
    <row r="559" spans="1:21" x14ac:dyDescent="0.25">
      <c r="A559" s="165">
        <v>43678</v>
      </c>
      <c r="B559" s="181">
        <v>27</v>
      </c>
      <c r="C559" s="171">
        <v>57</v>
      </c>
      <c r="D559" s="171">
        <v>79</v>
      </c>
      <c r="E559" s="171">
        <v>209</v>
      </c>
      <c r="F559" s="182">
        <v>317</v>
      </c>
      <c r="G559" s="171">
        <v>27</v>
      </c>
      <c r="H559" s="171">
        <v>57</v>
      </c>
      <c r="I559" s="171">
        <v>79</v>
      </c>
      <c r="J559" s="171">
        <v>209</v>
      </c>
      <c r="K559" s="182">
        <v>317</v>
      </c>
      <c r="L559" s="171">
        <v>0</v>
      </c>
      <c r="M559" s="171">
        <v>0</v>
      </c>
      <c r="N559" s="171">
        <v>0</v>
      </c>
      <c r="O559" s="171">
        <v>0</v>
      </c>
      <c r="P559" s="182">
        <v>0</v>
      </c>
      <c r="Q559" s="173">
        <v>0</v>
      </c>
      <c r="R559" s="173">
        <v>0</v>
      </c>
      <c r="S559" s="173">
        <v>0</v>
      </c>
      <c r="T559" s="173">
        <v>0</v>
      </c>
      <c r="U559" s="174">
        <v>0</v>
      </c>
    </row>
    <row r="560" spans="1:21" x14ac:dyDescent="0.25">
      <c r="A560" s="165">
        <v>43709</v>
      </c>
      <c r="B560" s="181">
        <v>45</v>
      </c>
      <c r="C560" s="171">
        <v>67</v>
      </c>
      <c r="D560" s="171">
        <v>84</v>
      </c>
      <c r="E560" s="171">
        <v>205</v>
      </c>
      <c r="F560" s="182">
        <v>328</v>
      </c>
      <c r="G560" s="171">
        <v>45</v>
      </c>
      <c r="H560" s="171">
        <v>67</v>
      </c>
      <c r="I560" s="171">
        <v>84</v>
      </c>
      <c r="J560" s="171">
        <v>205</v>
      </c>
      <c r="K560" s="182">
        <v>328</v>
      </c>
      <c r="L560" s="171">
        <v>0</v>
      </c>
      <c r="M560" s="171">
        <v>0</v>
      </c>
      <c r="N560" s="171">
        <v>0</v>
      </c>
      <c r="O560" s="171">
        <v>0</v>
      </c>
      <c r="P560" s="182">
        <v>0</v>
      </c>
      <c r="Q560" s="173">
        <v>0</v>
      </c>
      <c r="R560" s="173">
        <v>0</v>
      </c>
      <c r="S560" s="173">
        <v>0</v>
      </c>
      <c r="T560" s="173">
        <v>0</v>
      </c>
      <c r="U560" s="174">
        <v>0</v>
      </c>
    </row>
    <row r="561" spans="1:21" x14ac:dyDescent="0.25">
      <c r="A561" s="165">
        <v>43739</v>
      </c>
      <c r="B561" s="181">
        <v>44</v>
      </c>
      <c r="C561" s="171">
        <v>60</v>
      </c>
      <c r="D561" s="171">
        <v>66</v>
      </c>
      <c r="E561" s="171">
        <v>214</v>
      </c>
      <c r="F561" s="182">
        <v>350</v>
      </c>
      <c r="G561" s="171">
        <v>44</v>
      </c>
      <c r="H561" s="171">
        <v>60</v>
      </c>
      <c r="I561" s="171">
        <v>66</v>
      </c>
      <c r="J561" s="171">
        <v>214</v>
      </c>
      <c r="K561" s="182">
        <v>350</v>
      </c>
      <c r="L561" s="171">
        <v>0</v>
      </c>
      <c r="M561" s="171">
        <v>0</v>
      </c>
      <c r="N561" s="171">
        <v>0</v>
      </c>
      <c r="O561" s="171">
        <v>0</v>
      </c>
      <c r="P561" s="182">
        <v>0</v>
      </c>
      <c r="Q561" s="173">
        <v>0</v>
      </c>
      <c r="R561" s="173">
        <v>0</v>
      </c>
      <c r="S561" s="173">
        <v>0</v>
      </c>
      <c r="T561" s="173">
        <v>0</v>
      </c>
      <c r="U561" s="174">
        <v>0</v>
      </c>
    </row>
    <row r="562" spans="1:21" x14ac:dyDescent="0.25">
      <c r="A562" s="165">
        <v>43770</v>
      </c>
      <c r="B562" s="181">
        <v>35</v>
      </c>
      <c r="C562" s="171">
        <v>57</v>
      </c>
      <c r="D562" s="171">
        <v>63</v>
      </c>
      <c r="E562" s="171">
        <v>206</v>
      </c>
      <c r="F562" s="182">
        <v>339</v>
      </c>
      <c r="G562" s="171">
        <v>35</v>
      </c>
      <c r="H562" s="171">
        <v>57</v>
      </c>
      <c r="I562" s="171">
        <v>63</v>
      </c>
      <c r="J562" s="171">
        <v>206</v>
      </c>
      <c r="K562" s="182">
        <v>339</v>
      </c>
      <c r="L562" s="171">
        <v>0</v>
      </c>
      <c r="M562" s="171">
        <v>0</v>
      </c>
      <c r="N562" s="171">
        <v>0</v>
      </c>
      <c r="O562" s="171">
        <v>0</v>
      </c>
      <c r="P562" s="182">
        <v>0</v>
      </c>
      <c r="Q562" s="173">
        <v>0</v>
      </c>
      <c r="R562" s="173">
        <v>0</v>
      </c>
      <c r="S562" s="173">
        <v>0</v>
      </c>
      <c r="T562" s="173">
        <v>0</v>
      </c>
      <c r="U562" s="174">
        <v>0</v>
      </c>
    </row>
    <row r="563" spans="1:21" x14ac:dyDescent="0.25">
      <c r="A563" s="165">
        <v>43800</v>
      </c>
      <c r="B563" s="181">
        <v>30</v>
      </c>
      <c r="C563" s="171">
        <v>44</v>
      </c>
      <c r="D563" s="171">
        <v>68</v>
      </c>
      <c r="E563" s="171">
        <v>157</v>
      </c>
      <c r="F563" s="182">
        <v>312</v>
      </c>
      <c r="G563" s="171">
        <v>30</v>
      </c>
      <c r="H563" s="171">
        <v>44</v>
      </c>
      <c r="I563" s="171">
        <v>68</v>
      </c>
      <c r="J563" s="171">
        <v>157</v>
      </c>
      <c r="K563" s="182">
        <v>312</v>
      </c>
      <c r="L563" s="171">
        <v>0</v>
      </c>
      <c r="M563" s="171">
        <v>0</v>
      </c>
      <c r="N563" s="171">
        <v>0</v>
      </c>
      <c r="O563" s="171">
        <v>0</v>
      </c>
      <c r="P563" s="182">
        <v>0</v>
      </c>
      <c r="Q563" s="173">
        <v>0</v>
      </c>
      <c r="R563" s="173">
        <v>0</v>
      </c>
      <c r="S563" s="173">
        <v>0</v>
      </c>
      <c r="T563" s="173">
        <v>0</v>
      </c>
      <c r="U563" s="174">
        <v>0</v>
      </c>
    </row>
    <row r="564" spans="1:21" x14ac:dyDescent="0.25">
      <c r="A564" s="165">
        <v>43831</v>
      </c>
      <c r="B564" s="181">
        <v>41</v>
      </c>
      <c r="C564" s="171">
        <v>72</v>
      </c>
      <c r="D564" s="171">
        <v>71</v>
      </c>
      <c r="E564" s="171">
        <v>215</v>
      </c>
      <c r="F564" s="182">
        <v>345</v>
      </c>
      <c r="G564" s="171">
        <v>37</v>
      </c>
      <c r="H564" s="171">
        <v>53</v>
      </c>
      <c r="I564" s="171">
        <v>89</v>
      </c>
      <c r="J564" s="171">
        <v>225</v>
      </c>
      <c r="K564" s="182">
        <v>299</v>
      </c>
      <c r="L564" s="171">
        <v>4</v>
      </c>
      <c r="M564" s="171">
        <v>19</v>
      </c>
      <c r="N564" s="171">
        <v>-18</v>
      </c>
      <c r="O564" s="171">
        <v>-10</v>
      </c>
      <c r="P564" s="182">
        <v>46</v>
      </c>
      <c r="Q564" s="173">
        <v>0.108108108108108</v>
      </c>
      <c r="R564" s="173">
        <v>0.35849056603773599</v>
      </c>
      <c r="S564" s="173">
        <v>-0.202247191011236</v>
      </c>
      <c r="T564" s="173">
        <v>-4.4444444444444398E-2</v>
      </c>
      <c r="U564" s="174">
        <v>0.15384615384615399</v>
      </c>
    </row>
    <row r="565" spans="1:21" x14ac:dyDescent="0.25">
      <c r="A565" s="165">
        <v>43862</v>
      </c>
      <c r="B565" s="181">
        <v>33</v>
      </c>
      <c r="C565" s="171">
        <v>53</v>
      </c>
      <c r="D565" s="171">
        <v>65</v>
      </c>
      <c r="E565" s="171">
        <v>203</v>
      </c>
      <c r="F565" s="182">
        <v>283</v>
      </c>
      <c r="G565" s="171">
        <v>32</v>
      </c>
      <c r="H565" s="171">
        <v>48</v>
      </c>
      <c r="I565" s="171">
        <v>55</v>
      </c>
      <c r="J565" s="171">
        <v>206</v>
      </c>
      <c r="K565" s="182">
        <v>279</v>
      </c>
      <c r="L565" s="171">
        <v>1</v>
      </c>
      <c r="M565" s="171">
        <v>5</v>
      </c>
      <c r="N565" s="171">
        <v>10</v>
      </c>
      <c r="O565" s="171">
        <v>-3</v>
      </c>
      <c r="P565" s="182">
        <v>4</v>
      </c>
      <c r="Q565" s="173">
        <v>3.125E-2</v>
      </c>
      <c r="R565" s="173">
        <v>0.104166666666667</v>
      </c>
      <c r="S565" s="173">
        <v>0.18181818181818199</v>
      </c>
      <c r="T565" s="173">
        <v>-1.45631067961165E-2</v>
      </c>
      <c r="U565" s="174">
        <v>1.4336917562724E-2</v>
      </c>
    </row>
    <row r="566" spans="1:21" x14ac:dyDescent="0.25">
      <c r="A566" s="165">
        <v>43891</v>
      </c>
      <c r="B566" s="181">
        <v>39</v>
      </c>
      <c r="C566" s="171">
        <v>58</v>
      </c>
      <c r="D566" s="171">
        <v>79</v>
      </c>
      <c r="E566" s="171">
        <v>192</v>
      </c>
      <c r="F566" s="182">
        <v>345</v>
      </c>
      <c r="G566" s="171">
        <v>36.6666666666667</v>
      </c>
      <c r="H566" s="171">
        <v>52.380952380952401</v>
      </c>
      <c r="I566" s="171">
        <v>71.238095238095198</v>
      </c>
      <c r="J566" s="171">
        <v>186.47619047619</v>
      </c>
      <c r="K566" s="182">
        <v>324.76190476190499</v>
      </c>
      <c r="L566" s="171">
        <v>2.3333333333333299</v>
      </c>
      <c r="M566" s="171">
        <v>5.6190476190476097</v>
      </c>
      <c r="N566" s="171">
        <v>7.7619047619047601</v>
      </c>
      <c r="O566" s="171">
        <v>5.5238095238095202</v>
      </c>
      <c r="P566" s="182">
        <v>20.238095238095202</v>
      </c>
      <c r="Q566" s="173">
        <v>6.3636363636363505E-2</v>
      </c>
      <c r="R566" s="173">
        <v>0.10727272727272701</v>
      </c>
      <c r="S566" s="173">
        <v>0.108957219251337</v>
      </c>
      <c r="T566" s="173">
        <v>2.9622063329928498E-2</v>
      </c>
      <c r="U566" s="174">
        <v>6.2316715542522001E-2</v>
      </c>
    </row>
    <row r="567" spans="1:21" x14ac:dyDescent="0.25">
      <c r="A567" s="165">
        <v>43922</v>
      </c>
      <c r="B567" s="181">
        <v>40</v>
      </c>
      <c r="C567" s="171">
        <v>53</v>
      </c>
      <c r="D567" s="171">
        <v>74</v>
      </c>
      <c r="E567" s="171">
        <v>179</v>
      </c>
      <c r="F567" s="182">
        <v>261</v>
      </c>
      <c r="G567" s="171">
        <v>32</v>
      </c>
      <c r="H567" s="171">
        <v>59</v>
      </c>
      <c r="I567" s="171">
        <v>68</v>
      </c>
      <c r="J567" s="171">
        <v>177</v>
      </c>
      <c r="K567" s="182">
        <v>309</v>
      </c>
      <c r="L567" s="171">
        <v>8</v>
      </c>
      <c r="M567" s="171">
        <v>-6</v>
      </c>
      <c r="N567" s="171">
        <v>6</v>
      </c>
      <c r="O567" s="171">
        <v>2</v>
      </c>
      <c r="P567" s="182">
        <v>-48</v>
      </c>
      <c r="Q567" s="173">
        <v>0.25</v>
      </c>
      <c r="R567" s="173">
        <v>-0.101694915254237</v>
      </c>
      <c r="S567" s="173">
        <v>8.8235294117647106E-2</v>
      </c>
      <c r="T567" s="173">
        <v>1.12994350282486E-2</v>
      </c>
      <c r="U567" s="174">
        <v>-0.15533980582524301</v>
      </c>
    </row>
    <row r="568" spans="1:21" x14ac:dyDescent="0.25">
      <c r="A568" s="165">
        <v>43952</v>
      </c>
      <c r="B568" s="181">
        <v>34</v>
      </c>
      <c r="C568" s="171">
        <v>56</v>
      </c>
      <c r="D568" s="171">
        <v>67</v>
      </c>
      <c r="E568" s="171">
        <v>209</v>
      </c>
      <c r="F568" s="182">
        <v>281</v>
      </c>
      <c r="G568" s="171">
        <v>33.476190476190503</v>
      </c>
      <c r="H568" s="171">
        <v>51.571428571428598</v>
      </c>
      <c r="I568" s="171">
        <v>72.380952380952394</v>
      </c>
      <c r="J568" s="171">
        <v>197.23809523809501</v>
      </c>
      <c r="K568" s="182">
        <v>280.47619047619003</v>
      </c>
      <c r="L568" s="171">
        <v>0.52380952380952595</v>
      </c>
      <c r="M568" s="171">
        <v>4.4285714285714297</v>
      </c>
      <c r="N568" s="171">
        <v>-5.3809523809523796</v>
      </c>
      <c r="O568" s="171">
        <v>11.7619047619048</v>
      </c>
      <c r="P568" s="182">
        <v>0.52380952380951795</v>
      </c>
      <c r="Q568" s="173">
        <v>1.5647226173542E-2</v>
      </c>
      <c r="R568" s="173">
        <v>8.5872576177285401E-2</v>
      </c>
      <c r="S568" s="173">
        <v>-7.4342105263157904E-2</v>
      </c>
      <c r="T568" s="173">
        <v>5.9633027522935797E-2</v>
      </c>
      <c r="U568" s="174">
        <v>1.8675721561969201E-3</v>
      </c>
    </row>
    <row r="569" spans="1:21" x14ac:dyDescent="0.25">
      <c r="A569" s="165">
        <v>43983</v>
      </c>
      <c r="B569" s="181">
        <v>44</v>
      </c>
      <c r="C569" s="171">
        <v>61</v>
      </c>
      <c r="D569" s="171">
        <v>54</v>
      </c>
      <c r="E569" s="171">
        <v>214</v>
      </c>
      <c r="F569" s="182">
        <v>303</v>
      </c>
      <c r="G569" s="171">
        <v>42.9</v>
      </c>
      <c r="H569" s="171">
        <v>49.5</v>
      </c>
      <c r="I569" s="171">
        <v>64.900000000000006</v>
      </c>
      <c r="J569" s="171">
        <v>212.3</v>
      </c>
      <c r="K569" s="182">
        <v>339.9</v>
      </c>
      <c r="L569" s="171">
        <v>1.0999999999999901</v>
      </c>
      <c r="M569" s="171">
        <v>11.5</v>
      </c>
      <c r="N569" s="171">
        <v>-10.9</v>
      </c>
      <c r="O569" s="171">
        <v>1.69999999999999</v>
      </c>
      <c r="P569" s="182">
        <v>-36.9</v>
      </c>
      <c r="Q569" s="173">
        <v>2.5641025641025501E-2</v>
      </c>
      <c r="R569" s="173">
        <v>0.23232323232323199</v>
      </c>
      <c r="S569" s="173">
        <v>-0.16795069337442201</v>
      </c>
      <c r="T569" s="173">
        <v>8.0075365049457805E-3</v>
      </c>
      <c r="U569" s="174">
        <v>-0.10856134157105</v>
      </c>
    </row>
    <row r="570" spans="1:21" x14ac:dyDescent="0.25">
      <c r="A570" s="165">
        <v>44013</v>
      </c>
      <c r="B570" s="181">
        <v>31</v>
      </c>
      <c r="C570" s="171">
        <v>40</v>
      </c>
      <c r="D570" s="171">
        <v>71</v>
      </c>
      <c r="E570" s="171">
        <v>227</v>
      </c>
      <c r="F570" s="182">
        <v>322</v>
      </c>
      <c r="G570" s="171">
        <v>44</v>
      </c>
      <c r="H570" s="171">
        <v>57</v>
      </c>
      <c r="I570" s="171">
        <v>67</v>
      </c>
      <c r="J570" s="171">
        <v>205</v>
      </c>
      <c r="K570" s="182">
        <v>318</v>
      </c>
      <c r="L570" s="171">
        <v>-13</v>
      </c>
      <c r="M570" s="171">
        <v>-17</v>
      </c>
      <c r="N570" s="171">
        <v>4</v>
      </c>
      <c r="O570" s="171">
        <v>22</v>
      </c>
      <c r="P570" s="182">
        <v>4</v>
      </c>
      <c r="Q570" s="173">
        <v>-0.29545454545454503</v>
      </c>
      <c r="R570" s="173">
        <v>-0.29824561403508798</v>
      </c>
      <c r="S570" s="173">
        <v>5.9701492537313397E-2</v>
      </c>
      <c r="T570" s="173">
        <v>0.107317073170732</v>
      </c>
      <c r="U570" s="174">
        <v>1.25786163522013E-2</v>
      </c>
    </row>
    <row r="571" spans="1:21" x14ac:dyDescent="0.25">
      <c r="A571" s="165">
        <v>44044</v>
      </c>
      <c r="B571" s="181">
        <v>38</v>
      </c>
      <c r="C571" s="171">
        <v>57</v>
      </c>
      <c r="D571" s="171">
        <v>71</v>
      </c>
      <c r="E571" s="171">
        <v>208</v>
      </c>
      <c r="F571" s="182">
        <v>343</v>
      </c>
      <c r="G571" s="171">
        <v>25.714285714285701</v>
      </c>
      <c r="H571" s="171">
        <v>54.285714285714299</v>
      </c>
      <c r="I571" s="171">
        <v>75.238095238095198</v>
      </c>
      <c r="J571" s="171">
        <v>199.04761904761901</v>
      </c>
      <c r="K571" s="182">
        <v>301.90476190476198</v>
      </c>
      <c r="L571" s="171">
        <v>12.285714285714301</v>
      </c>
      <c r="M571" s="171">
        <v>2.7142857142857202</v>
      </c>
      <c r="N571" s="171">
        <v>-4.2380952380952399</v>
      </c>
      <c r="O571" s="171">
        <v>8.9523809523809597</v>
      </c>
      <c r="P571" s="182">
        <v>41.095238095238102</v>
      </c>
      <c r="Q571" s="173">
        <v>0.47777777777777802</v>
      </c>
      <c r="R571" s="173">
        <v>0.05</v>
      </c>
      <c r="S571" s="173">
        <v>-5.6329113924050697E-2</v>
      </c>
      <c r="T571" s="173">
        <v>4.4976076555024003E-2</v>
      </c>
      <c r="U571" s="174">
        <v>0.136119873817035</v>
      </c>
    </row>
    <row r="572" spans="1:21" x14ac:dyDescent="0.25">
      <c r="A572" s="165">
        <v>44075</v>
      </c>
      <c r="B572" s="181">
        <v>42</v>
      </c>
      <c r="C572" s="171">
        <v>72</v>
      </c>
      <c r="D572" s="171">
        <v>67</v>
      </c>
      <c r="E572" s="171">
        <v>193</v>
      </c>
      <c r="F572" s="182">
        <v>371</v>
      </c>
      <c r="G572" s="171">
        <v>47.142857142857103</v>
      </c>
      <c r="H572" s="171">
        <v>70.190476190476204</v>
      </c>
      <c r="I572" s="171">
        <v>88</v>
      </c>
      <c r="J572" s="171">
        <v>214.76190476190499</v>
      </c>
      <c r="K572" s="182">
        <v>343.61904761904799</v>
      </c>
      <c r="L572" s="171">
        <v>-5.1428571428571503</v>
      </c>
      <c r="M572" s="171">
        <v>1.80952380952381</v>
      </c>
      <c r="N572" s="171">
        <v>-21</v>
      </c>
      <c r="O572" s="171">
        <v>-21.761904761904798</v>
      </c>
      <c r="P572" s="182">
        <v>27.380952380952401</v>
      </c>
      <c r="Q572" s="173">
        <v>-0.109090909090909</v>
      </c>
      <c r="R572" s="173">
        <v>2.5780189959294399E-2</v>
      </c>
      <c r="S572" s="173">
        <v>-0.23863636363636401</v>
      </c>
      <c r="T572" s="173">
        <v>-0.101330376940133</v>
      </c>
      <c r="U572" s="174">
        <v>7.9684035476718304E-2</v>
      </c>
    </row>
    <row r="573" spans="1:21" x14ac:dyDescent="0.25">
      <c r="A573" s="165">
        <v>44105</v>
      </c>
      <c r="B573" s="181">
        <v>48</v>
      </c>
      <c r="C573" s="171">
        <v>71</v>
      </c>
      <c r="D573" s="171">
        <v>61</v>
      </c>
      <c r="E573" s="171">
        <v>201</v>
      </c>
      <c r="F573" s="182">
        <v>401</v>
      </c>
      <c r="G573" s="171">
        <v>42.086956521739097</v>
      </c>
      <c r="H573" s="171">
        <v>57.3913043478261</v>
      </c>
      <c r="I573" s="171">
        <v>63.130434782608702</v>
      </c>
      <c r="J573" s="171">
        <v>204.695652173913</v>
      </c>
      <c r="K573" s="182">
        <v>334.78260869565202</v>
      </c>
      <c r="L573" s="171">
        <v>5.9130434782608701</v>
      </c>
      <c r="M573" s="171">
        <v>13.6086956521739</v>
      </c>
      <c r="N573" s="171">
        <v>-2.1304347826086998</v>
      </c>
      <c r="O573" s="171">
        <v>-3.6956521739130599</v>
      </c>
      <c r="P573" s="182">
        <v>66.2173913043478</v>
      </c>
      <c r="Q573" s="173">
        <v>0.14049586776859499</v>
      </c>
      <c r="R573" s="173">
        <v>0.23712121212121201</v>
      </c>
      <c r="S573" s="173">
        <v>-3.3746556473829202E-2</v>
      </c>
      <c r="T573" s="173">
        <v>-1.8054375531011101E-2</v>
      </c>
      <c r="U573" s="174">
        <v>0.19779220779220799</v>
      </c>
    </row>
    <row r="574" spans="1:21" x14ac:dyDescent="0.25">
      <c r="A574" s="165">
        <v>44136</v>
      </c>
      <c r="B574" s="181">
        <v>47</v>
      </c>
      <c r="C574" s="171">
        <v>52</v>
      </c>
      <c r="D574" s="171">
        <v>58</v>
      </c>
      <c r="E574" s="171">
        <v>193</v>
      </c>
      <c r="F574" s="182">
        <v>355</v>
      </c>
      <c r="G574" s="171">
        <v>35</v>
      </c>
      <c r="H574" s="171">
        <v>57</v>
      </c>
      <c r="I574" s="171">
        <v>63</v>
      </c>
      <c r="J574" s="171">
        <v>206</v>
      </c>
      <c r="K574" s="182">
        <v>339</v>
      </c>
      <c r="L574" s="171">
        <v>12</v>
      </c>
      <c r="M574" s="171">
        <v>-5</v>
      </c>
      <c r="N574" s="171">
        <v>-5</v>
      </c>
      <c r="O574" s="171">
        <v>-13</v>
      </c>
      <c r="P574" s="182">
        <v>16</v>
      </c>
      <c r="Q574" s="173">
        <v>0.34285714285714303</v>
      </c>
      <c r="R574" s="173">
        <v>-8.7719298245614002E-2</v>
      </c>
      <c r="S574" s="173">
        <v>-7.9365079365079402E-2</v>
      </c>
      <c r="T574" s="173">
        <v>-6.3106796116504896E-2</v>
      </c>
      <c r="U574" s="174">
        <v>4.71976401179941E-2</v>
      </c>
    </row>
    <row r="575" spans="1:21" x14ac:dyDescent="0.25">
      <c r="A575" s="165">
        <v>44166</v>
      </c>
      <c r="B575" s="181">
        <v>50</v>
      </c>
      <c r="C575" s="171">
        <v>46</v>
      </c>
      <c r="D575" s="171">
        <v>61</v>
      </c>
      <c r="E575" s="171">
        <v>204</v>
      </c>
      <c r="F575" s="182">
        <v>322</v>
      </c>
      <c r="G575" s="171">
        <v>31.5</v>
      </c>
      <c r="H575" s="171">
        <v>46.2</v>
      </c>
      <c r="I575" s="171">
        <v>71.400000000000006</v>
      </c>
      <c r="J575" s="171">
        <v>164.85</v>
      </c>
      <c r="K575" s="182">
        <v>327.60000000000002</v>
      </c>
      <c r="L575" s="171">
        <v>18.5</v>
      </c>
      <c r="M575" s="171">
        <v>-0.20000000000000301</v>
      </c>
      <c r="N575" s="171">
        <v>-10.4</v>
      </c>
      <c r="O575" s="171">
        <v>39.15</v>
      </c>
      <c r="P575" s="182">
        <v>-5.6000000000000201</v>
      </c>
      <c r="Q575" s="173">
        <v>0.58730158730158699</v>
      </c>
      <c r="R575" s="173">
        <v>-4.3290043290043897E-3</v>
      </c>
      <c r="S575" s="173">
        <v>-0.145658263305322</v>
      </c>
      <c r="T575" s="173">
        <v>0.237488626023658</v>
      </c>
      <c r="U575" s="174">
        <v>-1.70940170940172E-2</v>
      </c>
    </row>
    <row r="576" spans="1:21" x14ac:dyDescent="0.25">
      <c r="A576" s="165">
        <v>44197</v>
      </c>
      <c r="B576" s="181">
        <v>40</v>
      </c>
      <c r="C576" s="171">
        <v>49</v>
      </c>
      <c r="D576" s="171">
        <v>54</v>
      </c>
      <c r="E576" s="171">
        <v>206</v>
      </c>
      <c r="F576" s="182">
        <v>336</v>
      </c>
      <c r="G576" s="171">
        <v>33.636363636363598</v>
      </c>
      <c r="H576" s="171">
        <v>48.181818181818201</v>
      </c>
      <c r="I576" s="171">
        <v>80.909090909090907</v>
      </c>
      <c r="J576" s="171">
        <v>204.54545454545499</v>
      </c>
      <c r="K576" s="182">
        <v>271.81818181818198</v>
      </c>
      <c r="L576" s="171">
        <v>6.3636363636363704</v>
      </c>
      <c r="M576" s="171">
        <v>0.81818181818182001</v>
      </c>
      <c r="N576" s="171">
        <v>-26.909090909090899</v>
      </c>
      <c r="O576" s="171">
        <v>1.4545454545454699</v>
      </c>
      <c r="P576" s="182">
        <v>64.181818181818201</v>
      </c>
      <c r="Q576" s="173">
        <v>0.18918918918918901</v>
      </c>
      <c r="R576" s="173">
        <v>1.6981132075471701E-2</v>
      </c>
      <c r="S576" s="173">
        <v>-0.33258426966292098</v>
      </c>
      <c r="T576" s="173">
        <v>7.1111111111111704E-3</v>
      </c>
      <c r="U576" s="174">
        <v>0.236120401337793</v>
      </c>
    </row>
    <row r="577" spans="1:21" x14ac:dyDescent="0.25">
      <c r="A577" s="165">
        <v>44228</v>
      </c>
      <c r="B577" s="181">
        <v>42</v>
      </c>
      <c r="C577" s="171">
        <v>38</v>
      </c>
      <c r="D577" s="171">
        <v>66</v>
      </c>
      <c r="E577" s="171">
        <v>177</v>
      </c>
      <c r="F577" s="182">
        <v>332</v>
      </c>
      <c r="G577" s="171">
        <v>32</v>
      </c>
      <c r="H577" s="171">
        <v>48</v>
      </c>
      <c r="I577" s="171">
        <v>55</v>
      </c>
      <c r="J577" s="171">
        <v>206</v>
      </c>
      <c r="K577" s="182">
        <v>279</v>
      </c>
      <c r="L577" s="171">
        <v>10</v>
      </c>
      <c r="M577" s="171">
        <v>-10</v>
      </c>
      <c r="N577" s="171">
        <v>11</v>
      </c>
      <c r="O577" s="171">
        <v>-29</v>
      </c>
      <c r="P577" s="182">
        <v>53</v>
      </c>
      <c r="Q577" s="173">
        <v>0.3125</v>
      </c>
      <c r="R577" s="173">
        <v>-0.20833333333333301</v>
      </c>
      <c r="S577" s="173">
        <v>0.2</v>
      </c>
      <c r="T577" s="173">
        <v>-0.14077669902912601</v>
      </c>
      <c r="U577" s="174">
        <v>0.18996415770609301</v>
      </c>
    </row>
    <row r="578" spans="1:21" x14ac:dyDescent="0.25">
      <c r="A578" s="165">
        <v>44256</v>
      </c>
      <c r="B578" s="181">
        <v>39</v>
      </c>
      <c r="C578" s="171">
        <v>73</v>
      </c>
      <c r="D578" s="171">
        <v>75</v>
      </c>
      <c r="E578" s="171">
        <v>239</v>
      </c>
      <c r="F578" s="182">
        <v>350</v>
      </c>
      <c r="G578" s="171">
        <v>38.3333333333333</v>
      </c>
      <c r="H578" s="171">
        <v>54.761904761904802</v>
      </c>
      <c r="I578" s="171">
        <v>74.476190476190496</v>
      </c>
      <c r="J578" s="171">
        <v>194.95238095238099</v>
      </c>
      <c r="K578" s="182">
        <v>339.52380952380997</v>
      </c>
      <c r="L578" s="171">
        <v>0.66666666666666397</v>
      </c>
      <c r="M578" s="171">
        <v>18.238095238095202</v>
      </c>
      <c r="N578" s="171">
        <v>0.52380952380951795</v>
      </c>
      <c r="O578" s="171">
        <v>44.047619047619001</v>
      </c>
      <c r="P578" s="182">
        <v>10.4761904761904</v>
      </c>
      <c r="Q578" s="173">
        <v>1.7391304347826E-2</v>
      </c>
      <c r="R578" s="173">
        <v>0.333043478260869</v>
      </c>
      <c r="S578" s="173">
        <v>7.0332480818413598E-3</v>
      </c>
      <c r="T578" s="173">
        <v>0.225940400586224</v>
      </c>
      <c r="U578" s="174">
        <v>3.0855539971949401E-2</v>
      </c>
    </row>
    <row r="579" spans="1:21" x14ac:dyDescent="0.25">
      <c r="A579" s="165">
        <v>44287</v>
      </c>
      <c r="B579" s="181">
        <v>40</v>
      </c>
      <c r="C579" s="171">
        <v>58</v>
      </c>
      <c r="D579" s="171">
        <v>64</v>
      </c>
      <c r="E579" s="171">
        <v>201</v>
      </c>
      <c r="F579" s="182">
        <v>276</v>
      </c>
      <c r="G579" s="171">
        <v>32</v>
      </c>
      <c r="H579" s="171">
        <v>59</v>
      </c>
      <c r="I579" s="171">
        <v>68</v>
      </c>
      <c r="J579" s="171">
        <v>177</v>
      </c>
      <c r="K579" s="182">
        <v>309</v>
      </c>
      <c r="L579" s="171">
        <v>8</v>
      </c>
      <c r="M579" s="171">
        <v>-1</v>
      </c>
      <c r="N579" s="171">
        <v>-4</v>
      </c>
      <c r="O579" s="171">
        <v>24</v>
      </c>
      <c r="P579" s="182">
        <v>-33</v>
      </c>
      <c r="Q579" s="173">
        <v>0.25</v>
      </c>
      <c r="R579" s="173">
        <v>-1.6949152542372899E-2</v>
      </c>
      <c r="S579" s="173">
        <v>-5.8823529411764698E-2</v>
      </c>
      <c r="T579" s="173">
        <v>0.13559322033898299</v>
      </c>
      <c r="U579" s="174">
        <v>-0.106796116504854</v>
      </c>
    </row>
    <row r="580" spans="1:21" x14ac:dyDescent="0.25">
      <c r="A580" s="165">
        <v>44317</v>
      </c>
      <c r="B580" s="181">
        <v>43</v>
      </c>
      <c r="C580" s="171">
        <v>46</v>
      </c>
      <c r="D580" s="171">
        <v>47</v>
      </c>
      <c r="E580" s="171">
        <v>201</v>
      </c>
      <c r="F580" s="182">
        <v>266</v>
      </c>
      <c r="G580" s="171">
        <v>33.476190476190503</v>
      </c>
      <c r="H580" s="171">
        <v>51.571428571428598</v>
      </c>
      <c r="I580" s="171">
        <v>72.380952380952394</v>
      </c>
      <c r="J580" s="171">
        <v>197.23809523809501</v>
      </c>
      <c r="K580" s="182">
        <v>280.47619047619003</v>
      </c>
      <c r="L580" s="171">
        <v>9.5238095238095308</v>
      </c>
      <c r="M580" s="171">
        <v>-5.5714285714285703</v>
      </c>
      <c r="N580" s="171">
        <v>-25.380952380952401</v>
      </c>
      <c r="O580" s="171">
        <v>3.7619047619047601</v>
      </c>
      <c r="P580" s="182">
        <v>-14.476190476190499</v>
      </c>
      <c r="Q580" s="173">
        <v>0.28449502133712701</v>
      </c>
      <c r="R580" s="173">
        <v>-0.10803324099723</v>
      </c>
      <c r="S580" s="173">
        <v>-0.350657894736842</v>
      </c>
      <c r="T580" s="173">
        <v>1.9072911636890399E-2</v>
      </c>
      <c r="U580" s="174">
        <v>-5.16129032258065E-2</v>
      </c>
    </row>
    <row r="581" spans="1:21" x14ac:dyDescent="0.25">
      <c r="A581" s="165">
        <v>44348</v>
      </c>
      <c r="B581" s="181">
        <v>57</v>
      </c>
      <c r="C581" s="171">
        <v>53</v>
      </c>
      <c r="D581" s="171">
        <v>63</v>
      </c>
      <c r="E581" s="171">
        <v>218</v>
      </c>
      <c r="F581" s="182">
        <v>287</v>
      </c>
      <c r="G581" s="171">
        <v>42.9</v>
      </c>
      <c r="H581" s="171">
        <v>49.5</v>
      </c>
      <c r="I581" s="171">
        <v>64.900000000000006</v>
      </c>
      <c r="J581" s="171">
        <v>212.3</v>
      </c>
      <c r="K581" s="182">
        <v>339.9</v>
      </c>
      <c r="L581" s="171">
        <v>14.1</v>
      </c>
      <c r="M581" s="171">
        <v>3.4999999999999898</v>
      </c>
      <c r="N581" s="171">
        <v>-1.9000000000000099</v>
      </c>
      <c r="O581" s="171">
        <v>5.6999999999999904</v>
      </c>
      <c r="P581" s="182">
        <v>-52.9</v>
      </c>
      <c r="Q581" s="173">
        <v>0.32867132867132798</v>
      </c>
      <c r="R581" s="173">
        <v>7.0707070707070593E-2</v>
      </c>
      <c r="S581" s="173">
        <v>-2.9275808936825999E-2</v>
      </c>
      <c r="T581" s="173">
        <v>2.6848798869524199E-2</v>
      </c>
      <c r="U581" s="174">
        <v>-0.155634010002942</v>
      </c>
    </row>
    <row r="582" spans="1:21" x14ac:dyDescent="0.25">
      <c r="A582" s="165">
        <v>44378</v>
      </c>
      <c r="B582" s="181">
        <v>34</v>
      </c>
      <c r="C582" s="171">
        <v>48</v>
      </c>
      <c r="D582" s="171">
        <v>36</v>
      </c>
      <c r="E582" s="171">
        <v>164</v>
      </c>
      <c r="F582" s="182">
        <v>299</v>
      </c>
      <c r="G582" s="171">
        <v>42.086956521739097</v>
      </c>
      <c r="H582" s="171">
        <v>54.521739130434803</v>
      </c>
      <c r="I582" s="171">
        <v>64.086956521739097</v>
      </c>
      <c r="J582" s="171">
        <v>196.08695652173901</v>
      </c>
      <c r="K582" s="182">
        <v>304.17391304347802</v>
      </c>
      <c r="L582" s="171">
        <v>-8.0869565217391308</v>
      </c>
      <c r="M582" s="171">
        <v>-6.5217391304347796</v>
      </c>
      <c r="N582" s="171">
        <v>-28.086956521739101</v>
      </c>
      <c r="O582" s="171">
        <v>-32.086956521739097</v>
      </c>
      <c r="P582" s="182">
        <v>-5.1739130434782501</v>
      </c>
      <c r="Q582" s="173">
        <v>-0.19214876033057901</v>
      </c>
      <c r="R582" s="173">
        <v>-0.119617224880383</v>
      </c>
      <c r="S582" s="173">
        <v>-0.43826322930800499</v>
      </c>
      <c r="T582" s="173">
        <v>-0.163636363636364</v>
      </c>
      <c r="U582" s="174">
        <v>-1.70097198399085E-2</v>
      </c>
    </row>
    <row r="583" spans="1:21" x14ac:dyDescent="0.25">
      <c r="A583" s="3" t="s">
        <v>159</v>
      </c>
      <c r="B583" s="181"/>
      <c r="C583" s="171"/>
      <c r="D583" s="171"/>
      <c r="E583" s="171"/>
      <c r="F583" s="182"/>
      <c r="G583" s="171"/>
      <c r="H583" s="171"/>
      <c r="I583" s="171"/>
      <c r="J583" s="171"/>
      <c r="K583" s="182"/>
      <c r="L583" s="171"/>
      <c r="M583" s="171"/>
      <c r="N583" s="171"/>
      <c r="O583" s="171"/>
      <c r="P583" s="182"/>
      <c r="Q583" s="173"/>
      <c r="R583" s="173"/>
      <c r="S583" s="173"/>
      <c r="T583" s="173"/>
      <c r="U583" s="174"/>
    </row>
    <row r="584" spans="1:21" x14ac:dyDescent="0.25">
      <c r="A584" s="165">
        <v>43466</v>
      </c>
      <c r="B584" s="181">
        <v>34</v>
      </c>
      <c r="C584" s="171">
        <v>49</v>
      </c>
      <c r="D584" s="171">
        <v>44</v>
      </c>
      <c r="E584" s="171">
        <v>107</v>
      </c>
      <c r="F584" s="182">
        <v>131</v>
      </c>
      <c r="G584" s="171">
        <v>34</v>
      </c>
      <c r="H584" s="171">
        <v>49</v>
      </c>
      <c r="I584" s="171">
        <v>44</v>
      </c>
      <c r="J584" s="171">
        <v>107</v>
      </c>
      <c r="K584" s="182">
        <v>131</v>
      </c>
      <c r="L584" s="171">
        <v>0</v>
      </c>
      <c r="M584" s="171">
        <v>0</v>
      </c>
      <c r="N584" s="171">
        <v>0</v>
      </c>
      <c r="O584" s="171">
        <v>0</v>
      </c>
      <c r="P584" s="182">
        <v>0</v>
      </c>
      <c r="Q584" s="173">
        <v>0</v>
      </c>
      <c r="R584" s="173">
        <v>0</v>
      </c>
      <c r="S584" s="173">
        <v>0</v>
      </c>
      <c r="T584" s="173">
        <v>0</v>
      </c>
      <c r="U584" s="174">
        <v>0</v>
      </c>
    </row>
    <row r="585" spans="1:21" x14ac:dyDescent="0.25">
      <c r="A585" s="165">
        <v>43497</v>
      </c>
      <c r="B585" s="181">
        <v>37</v>
      </c>
      <c r="C585" s="171">
        <v>41</v>
      </c>
      <c r="D585" s="171">
        <v>33</v>
      </c>
      <c r="E585" s="171">
        <v>67</v>
      </c>
      <c r="F585" s="182">
        <v>119</v>
      </c>
      <c r="G585" s="171">
        <v>37</v>
      </c>
      <c r="H585" s="171">
        <v>41</v>
      </c>
      <c r="I585" s="171">
        <v>33</v>
      </c>
      <c r="J585" s="171">
        <v>67</v>
      </c>
      <c r="K585" s="182">
        <v>119</v>
      </c>
      <c r="L585" s="171">
        <v>0</v>
      </c>
      <c r="M585" s="171">
        <v>0</v>
      </c>
      <c r="N585" s="171">
        <v>0</v>
      </c>
      <c r="O585" s="171">
        <v>0</v>
      </c>
      <c r="P585" s="182">
        <v>0</v>
      </c>
      <c r="Q585" s="173">
        <v>0</v>
      </c>
      <c r="R585" s="173">
        <v>0</v>
      </c>
      <c r="S585" s="173">
        <v>0</v>
      </c>
      <c r="T585" s="173">
        <v>0</v>
      </c>
      <c r="U585" s="174">
        <v>0</v>
      </c>
    </row>
    <row r="586" spans="1:21" x14ac:dyDescent="0.25">
      <c r="A586" s="165">
        <v>43525</v>
      </c>
      <c r="B586" s="181">
        <v>30</v>
      </c>
      <c r="C586" s="171">
        <v>59</v>
      </c>
      <c r="D586" s="171">
        <v>39</v>
      </c>
      <c r="E586" s="171">
        <v>88</v>
      </c>
      <c r="F586" s="182">
        <v>140</v>
      </c>
      <c r="G586" s="171">
        <v>30</v>
      </c>
      <c r="H586" s="171">
        <v>59</v>
      </c>
      <c r="I586" s="171">
        <v>39</v>
      </c>
      <c r="J586" s="171">
        <v>88</v>
      </c>
      <c r="K586" s="182">
        <v>140</v>
      </c>
      <c r="L586" s="171">
        <v>0</v>
      </c>
      <c r="M586" s="171">
        <v>0</v>
      </c>
      <c r="N586" s="171">
        <v>0</v>
      </c>
      <c r="O586" s="171">
        <v>0</v>
      </c>
      <c r="P586" s="182">
        <v>0</v>
      </c>
      <c r="Q586" s="173">
        <v>0</v>
      </c>
      <c r="R586" s="173">
        <v>0</v>
      </c>
      <c r="S586" s="173">
        <v>0</v>
      </c>
      <c r="T586" s="173">
        <v>0</v>
      </c>
      <c r="U586" s="174">
        <v>0</v>
      </c>
    </row>
    <row r="587" spans="1:21" x14ac:dyDescent="0.25">
      <c r="A587" s="165">
        <v>43556</v>
      </c>
      <c r="B587" s="181">
        <v>31</v>
      </c>
      <c r="C587" s="171">
        <v>61</v>
      </c>
      <c r="D587" s="171">
        <v>32</v>
      </c>
      <c r="E587" s="171">
        <v>91</v>
      </c>
      <c r="F587" s="182">
        <v>97</v>
      </c>
      <c r="G587" s="171">
        <v>31</v>
      </c>
      <c r="H587" s="171">
        <v>61</v>
      </c>
      <c r="I587" s="171">
        <v>32</v>
      </c>
      <c r="J587" s="171">
        <v>91</v>
      </c>
      <c r="K587" s="182">
        <v>97</v>
      </c>
      <c r="L587" s="171">
        <v>0</v>
      </c>
      <c r="M587" s="171">
        <v>0</v>
      </c>
      <c r="N587" s="171">
        <v>0</v>
      </c>
      <c r="O587" s="171">
        <v>0</v>
      </c>
      <c r="P587" s="182">
        <v>0</v>
      </c>
      <c r="Q587" s="173">
        <v>0</v>
      </c>
      <c r="R587" s="173">
        <v>0</v>
      </c>
      <c r="S587" s="173">
        <v>0</v>
      </c>
      <c r="T587" s="173">
        <v>0</v>
      </c>
      <c r="U587" s="174">
        <v>0</v>
      </c>
    </row>
    <row r="588" spans="1:21" x14ac:dyDescent="0.25">
      <c r="A588" s="165">
        <v>43586</v>
      </c>
      <c r="B588" s="181">
        <v>21</v>
      </c>
      <c r="C588" s="171">
        <v>61</v>
      </c>
      <c r="D588" s="171">
        <v>34</v>
      </c>
      <c r="E588" s="171">
        <v>106</v>
      </c>
      <c r="F588" s="182">
        <v>142</v>
      </c>
      <c r="G588" s="171">
        <v>21</v>
      </c>
      <c r="H588" s="171">
        <v>61</v>
      </c>
      <c r="I588" s="171">
        <v>34</v>
      </c>
      <c r="J588" s="171">
        <v>106</v>
      </c>
      <c r="K588" s="182">
        <v>142</v>
      </c>
      <c r="L588" s="171">
        <v>0</v>
      </c>
      <c r="M588" s="171">
        <v>0</v>
      </c>
      <c r="N588" s="171">
        <v>0</v>
      </c>
      <c r="O588" s="171">
        <v>0</v>
      </c>
      <c r="P588" s="182">
        <v>0</v>
      </c>
      <c r="Q588" s="173">
        <v>0</v>
      </c>
      <c r="R588" s="173">
        <v>0</v>
      </c>
      <c r="S588" s="173">
        <v>0</v>
      </c>
      <c r="T588" s="173">
        <v>0</v>
      </c>
      <c r="U588" s="174">
        <v>0</v>
      </c>
    </row>
    <row r="589" spans="1:21" x14ac:dyDescent="0.25">
      <c r="A589" s="165">
        <v>43617</v>
      </c>
      <c r="B589" s="181">
        <v>22</v>
      </c>
      <c r="C589" s="171">
        <v>58</v>
      </c>
      <c r="D589" s="171">
        <v>30</v>
      </c>
      <c r="E589" s="171">
        <v>93</v>
      </c>
      <c r="F589" s="182">
        <v>147</v>
      </c>
      <c r="G589" s="171">
        <v>22</v>
      </c>
      <c r="H589" s="171">
        <v>58</v>
      </c>
      <c r="I589" s="171">
        <v>30</v>
      </c>
      <c r="J589" s="171">
        <v>93</v>
      </c>
      <c r="K589" s="182">
        <v>147</v>
      </c>
      <c r="L589" s="171">
        <v>0</v>
      </c>
      <c r="M589" s="171">
        <v>0</v>
      </c>
      <c r="N589" s="171">
        <v>0</v>
      </c>
      <c r="O589" s="171">
        <v>0</v>
      </c>
      <c r="P589" s="182">
        <v>0</v>
      </c>
      <c r="Q589" s="173">
        <v>0</v>
      </c>
      <c r="R589" s="173">
        <v>0</v>
      </c>
      <c r="S589" s="173">
        <v>0</v>
      </c>
      <c r="T589" s="173">
        <v>0</v>
      </c>
      <c r="U589" s="174">
        <v>0</v>
      </c>
    </row>
    <row r="590" spans="1:21" x14ac:dyDescent="0.25">
      <c r="A590" s="165">
        <v>43647</v>
      </c>
      <c r="B590" s="181">
        <v>26</v>
      </c>
      <c r="C590" s="171">
        <v>53</v>
      </c>
      <c r="D590" s="171">
        <v>36</v>
      </c>
      <c r="E590" s="171">
        <v>104</v>
      </c>
      <c r="F590" s="182">
        <v>139</v>
      </c>
      <c r="G590" s="171">
        <v>26</v>
      </c>
      <c r="H590" s="171">
        <v>53</v>
      </c>
      <c r="I590" s="171">
        <v>36</v>
      </c>
      <c r="J590" s="171">
        <v>104</v>
      </c>
      <c r="K590" s="182">
        <v>139</v>
      </c>
      <c r="L590" s="171">
        <v>0</v>
      </c>
      <c r="M590" s="171">
        <v>0</v>
      </c>
      <c r="N590" s="171">
        <v>0</v>
      </c>
      <c r="O590" s="171">
        <v>0</v>
      </c>
      <c r="P590" s="182">
        <v>0</v>
      </c>
      <c r="Q590" s="173">
        <v>0</v>
      </c>
      <c r="R590" s="173">
        <v>0</v>
      </c>
      <c r="S590" s="173">
        <v>0</v>
      </c>
      <c r="T590" s="173">
        <v>0</v>
      </c>
      <c r="U590" s="174">
        <v>0</v>
      </c>
    </row>
    <row r="591" spans="1:21" x14ac:dyDescent="0.25">
      <c r="A591" s="165">
        <v>43678</v>
      </c>
      <c r="B591" s="181">
        <v>23</v>
      </c>
      <c r="C591" s="171">
        <v>46</v>
      </c>
      <c r="D591" s="171">
        <v>22</v>
      </c>
      <c r="E591" s="171">
        <v>76</v>
      </c>
      <c r="F591" s="182">
        <v>132</v>
      </c>
      <c r="G591" s="171">
        <v>23</v>
      </c>
      <c r="H591" s="171">
        <v>46</v>
      </c>
      <c r="I591" s="171">
        <v>22</v>
      </c>
      <c r="J591" s="171">
        <v>76</v>
      </c>
      <c r="K591" s="182">
        <v>132</v>
      </c>
      <c r="L591" s="171">
        <v>0</v>
      </c>
      <c r="M591" s="171">
        <v>0</v>
      </c>
      <c r="N591" s="171">
        <v>0</v>
      </c>
      <c r="O591" s="171">
        <v>0</v>
      </c>
      <c r="P591" s="182">
        <v>0</v>
      </c>
      <c r="Q591" s="173">
        <v>0</v>
      </c>
      <c r="R591" s="173">
        <v>0</v>
      </c>
      <c r="S591" s="173">
        <v>0</v>
      </c>
      <c r="T591" s="173">
        <v>0</v>
      </c>
      <c r="U591" s="174">
        <v>0</v>
      </c>
    </row>
    <row r="592" spans="1:21" x14ac:dyDescent="0.25">
      <c r="A592" s="165">
        <v>43709</v>
      </c>
      <c r="B592" s="181">
        <v>32</v>
      </c>
      <c r="C592" s="171">
        <v>53</v>
      </c>
      <c r="D592" s="171">
        <v>42</v>
      </c>
      <c r="E592" s="171">
        <v>74</v>
      </c>
      <c r="F592" s="182">
        <v>155</v>
      </c>
      <c r="G592" s="171">
        <v>32</v>
      </c>
      <c r="H592" s="171">
        <v>53</v>
      </c>
      <c r="I592" s="171">
        <v>42</v>
      </c>
      <c r="J592" s="171">
        <v>74</v>
      </c>
      <c r="K592" s="182">
        <v>155</v>
      </c>
      <c r="L592" s="171">
        <v>0</v>
      </c>
      <c r="M592" s="171">
        <v>0</v>
      </c>
      <c r="N592" s="171">
        <v>0</v>
      </c>
      <c r="O592" s="171">
        <v>0</v>
      </c>
      <c r="P592" s="182">
        <v>0</v>
      </c>
      <c r="Q592" s="173">
        <v>0</v>
      </c>
      <c r="R592" s="173">
        <v>0</v>
      </c>
      <c r="S592" s="173">
        <v>0</v>
      </c>
      <c r="T592" s="173">
        <v>0</v>
      </c>
      <c r="U592" s="174">
        <v>0</v>
      </c>
    </row>
    <row r="593" spans="1:21" x14ac:dyDescent="0.25">
      <c r="A593" s="165">
        <v>43739</v>
      </c>
      <c r="B593" s="181">
        <v>33</v>
      </c>
      <c r="C593" s="171">
        <v>65</v>
      </c>
      <c r="D593" s="171">
        <v>31</v>
      </c>
      <c r="E593" s="171">
        <v>101</v>
      </c>
      <c r="F593" s="182">
        <v>141</v>
      </c>
      <c r="G593" s="171">
        <v>33</v>
      </c>
      <c r="H593" s="171">
        <v>65</v>
      </c>
      <c r="I593" s="171">
        <v>31</v>
      </c>
      <c r="J593" s="171">
        <v>101</v>
      </c>
      <c r="K593" s="182">
        <v>141</v>
      </c>
      <c r="L593" s="171">
        <v>0</v>
      </c>
      <c r="M593" s="171">
        <v>0</v>
      </c>
      <c r="N593" s="171">
        <v>0</v>
      </c>
      <c r="O593" s="171">
        <v>0</v>
      </c>
      <c r="P593" s="182">
        <v>0</v>
      </c>
      <c r="Q593" s="173">
        <v>0</v>
      </c>
      <c r="R593" s="173">
        <v>0</v>
      </c>
      <c r="S593" s="173">
        <v>0</v>
      </c>
      <c r="T593" s="173">
        <v>0</v>
      </c>
      <c r="U593" s="174">
        <v>0</v>
      </c>
    </row>
    <row r="594" spans="1:21" x14ac:dyDescent="0.25">
      <c r="A594" s="165">
        <v>43770</v>
      </c>
      <c r="B594" s="181">
        <v>27</v>
      </c>
      <c r="C594" s="171">
        <v>62</v>
      </c>
      <c r="D594" s="171">
        <v>23</v>
      </c>
      <c r="E594" s="171">
        <v>84</v>
      </c>
      <c r="F594" s="182">
        <v>109</v>
      </c>
      <c r="G594" s="171">
        <v>27</v>
      </c>
      <c r="H594" s="171">
        <v>62</v>
      </c>
      <c r="I594" s="171">
        <v>23</v>
      </c>
      <c r="J594" s="171">
        <v>84</v>
      </c>
      <c r="K594" s="182">
        <v>109</v>
      </c>
      <c r="L594" s="171">
        <v>0</v>
      </c>
      <c r="M594" s="171">
        <v>0</v>
      </c>
      <c r="N594" s="171">
        <v>0</v>
      </c>
      <c r="O594" s="171">
        <v>0</v>
      </c>
      <c r="P594" s="182">
        <v>0</v>
      </c>
      <c r="Q594" s="173">
        <v>0</v>
      </c>
      <c r="R594" s="173">
        <v>0</v>
      </c>
      <c r="S594" s="173">
        <v>0</v>
      </c>
      <c r="T594" s="173">
        <v>0</v>
      </c>
      <c r="U594" s="174">
        <v>0</v>
      </c>
    </row>
    <row r="595" spans="1:21" x14ac:dyDescent="0.25">
      <c r="A595" s="165">
        <v>43800</v>
      </c>
      <c r="B595" s="181">
        <v>30</v>
      </c>
      <c r="C595" s="171">
        <v>48</v>
      </c>
      <c r="D595" s="171">
        <v>22</v>
      </c>
      <c r="E595" s="171">
        <v>96</v>
      </c>
      <c r="F595" s="182">
        <v>132</v>
      </c>
      <c r="G595" s="171">
        <v>30</v>
      </c>
      <c r="H595" s="171">
        <v>48</v>
      </c>
      <c r="I595" s="171">
        <v>22</v>
      </c>
      <c r="J595" s="171">
        <v>96</v>
      </c>
      <c r="K595" s="182">
        <v>132</v>
      </c>
      <c r="L595" s="171">
        <v>0</v>
      </c>
      <c r="M595" s="171">
        <v>0</v>
      </c>
      <c r="N595" s="171">
        <v>0</v>
      </c>
      <c r="O595" s="171">
        <v>0</v>
      </c>
      <c r="P595" s="182">
        <v>0</v>
      </c>
      <c r="Q595" s="173">
        <v>0</v>
      </c>
      <c r="R595" s="173">
        <v>0</v>
      </c>
      <c r="S595" s="173">
        <v>0</v>
      </c>
      <c r="T595" s="173">
        <v>0</v>
      </c>
      <c r="U595" s="174">
        <v>0</v>
      </c>
    </row>
    <row r="596" spans="1:21" x14ac:dyDescent="0.25">
      <c r="A596" s="165">
        <v>43831</v>
      </c>
      <c r="B596" s="181">
        <v>26</v>
      </c>
      <c r="C596" s="171">
        <v>44</v>
      </c>
      <c r="D596" s="171">
        <v>35</v>
      </c>
      <c r="E596" s="171">
        <v>84</v>
      </c>
      <c r="F596" s="182">
        <v>124</v>
      </c>
      <c r="G596" s="171">
        <v>34</v>
      </c>
      <c r="H596" s="171">
        <v>49</v>
      </c>
      <c r="I596" s="171">
        <v>44</v>
      </c>
      <c r="J596" s="171">
        <v>107</v>
      </c>
      <c r="K596" s="182">
        <v>131</v>
      </c>
      <c r="L596" s="171">
        <v>-8</v>
      </c>
      <c r="M596" s="171">
        <v>-5</v>
      </c>
      <c r="N596" s="171">
        <v>-9</v>
      </c>
      <c r="O596" s="171">
        <v>-23</v>
      </c>
      <c r="P596" s="182">
        <v>-7</v>
      </c>
      <c r="Q596" s="173">
        <v>-0.23529411764705899</v>
      </c>
      <c r="R596" s="173">
        <v>-0.102040816326531</v>
      </c>
      <c r="S596" s="173">
        <v>-0.204545454545455</v>
      </c>
      <c r="T596" s="173">
        <v>-0.21495327102803699</v>
      </c>
      <c r="U596" s="174">
        <v>-5.34351145038168E-2</v>
      </c>
    </row>
    <row r="597" spans="1:21" x14ac:dyDescent="0.25">
      <c r="A597" s="165">
        <v>43862</v>
      </c>
      <c r="B597" s="181">
        <v>18</v>
      </c>
      <c r="C597" s="171">
        <v>49</v>
      </c>
      <c r="D597" s="171">
        <v>29</v>
      </c>
      <c r="E597" s="171">
        <v>85</v>
      </c>
      <c r="F597" s="182">
        <v>120</v>
      </c>
      <c r="G597" s="171">
        <v>37</v>
      </c>
      <c r="H597" s="171">
        <v>41</v>
      </c>
      <c r="I597" s="171">
        <v>33</v>
      </c>
      <c r="J597" s="171">
        <v>67</v>
      </c>
      <c r="K597" s="182">
        <v>119</v>
      </c>
      <c r="L597" s="171">
        <v>-19</v>
      </c>
      <c r="M597" s="171">
        <v>8</v>
      </c>
      <c r="N597" s="171">
        <v>-4</v>
      </c>
      <c r="O597" s="171">
        <v>18</v>
      </c>
      <c r="P597" s="182">
        <v>1</v>
      </c>
      <c r="Q597" s="173">
        <v>-0.51351351351351304</v>
      </c>
      <c r="R597" s="173">
        <v>0.19512195121951201</v>
      </c>
      <c r="S597" s="173">
        <v>-0.12121212121212099</v>
      </c>
      <c r="T597" s="173">
        <v>0.26865671641791</v>
      </c>
      <c r="U597" s="174">
        <v>8.4033613445378096E-3</v>
      </c>
    </row>
    <row r="598" spans="1:21" x14ac:dyDescent="0.25">
      <c r="A598" s="165">
        <v>43891</v>
      </c>
      <c r="B598" s="181">
        <v>37</v>
      </c>
      <c r="C598" s="171">
        <v>51</v>
      </c>
      <c r="D598" s="171">
        <v>37</v>
      </c>
      <c r="E598" s="171">
        <v>86</v>
      </c>
      <c r="F598" s="182">
        <v>125</v>
      </c>
      <c r="G598" s="171">
        <v>31.428571428571399</v>
      </c>
      <c r="H598" s="171">
        <v>61.809523809523803</v>
      </c>
      <c r="I598" s="171">
        <v>40.857142857142897</v>
      </c>
      <c r="J598" s="171">
        <v>92.190476190476204</v>
      </c>
      <c r="K598" s="182">
        <v>146.666666666667</v>
      </c>
      <c r="L598" s="171">
        <v>5.5714285714285703</v>
      </c>
      <c r="M598" s="171">
        <v>-10.8095238095238</v>
      </c>
      <c r="N598" s="171">
        <v>-3.8571428571428599</v>
      </c>
      <c r="O598" s="171">
        <v>-6.1904761904761898</v>
      </c>
      <c r="P598" s="182">
        <v>-21.6666666666667</v>
      </c>
      <c r="Q598" s="173">
        <v>0.177272727272727</v>
      </c>
      <c r="R598" s="173">
        <v>-0.17488443759630201</v>
      </c>
      <c r="S598" s="173">
        <v>-9.4405594405594498E-2</v>
      </c>
      <c r="T598" s="173">
        <v>-6.7148760330578497E-2</v>
      </c>
      <c r="U598" s="174">
        <v>-0.14772727272727301</v>
      </c>
    </row>
    <row r="599" spans="1:21" x14ac:dyDescent="0.25">
      <c r="A599" s="165">
        <v>43922</v>
      </c>
      <c r="B599" s="181">
        <v>8</v>
      </c>
      <c r="C599" s="171">
        <v>12</v>
      </c>
      <c r="D599" s="171">
        <v>18</v>
      </c>
      <c r="E599" s="171">
        <v>55</v>
      </c>
      <c r="F599" s="182">
        <v>73</v>
      </c>
      <c r="G599" s="171">
        <v>31</v>
      </c>
      <c r="H599" s="171">
        <v>61</v>
      </c>
      <c r="I599" s="171">
        <v>32</v>
      </c>
      <c r="J599" s="171">
        <v>91</v>
      </c>
      <c r="K599" s="182">
        <v>97</v>
      </c>
      <c r="L599" s="171">
        <v>-23</v>
      </c>
      <c r="M599" s="171">
        <v>-49</v>
      </c>
      <c r="N599" s="171">
        <v>-14</v>
      </c>
      <c r="O599" s="171">
        <v>-36</v>
      </c>
      <c r="P599" s="182">
        <v>-24</v>
      </c>
      <c r="Q599" s="173">
        <v>-0.74193548387096797</v>
      </c>
      <c r="R599" s="173">
        <v>-0.80327868852458995</v>
      </c>
      <c r="S599" s="173">
        <v>-0.4375</v>
      </c>
      <c r="T599" s="173">
        <v>-0.39560439560439598</v>
      </c>
      <c r="U599" s="174">
        <v>-0.247422680412371</v>
      </c>
    </row>
    <row r="600" spans="1:21" x14ac:dyDescent="0.25">
      <c r="A600" s="165">
        <v>43952</v>
      </c>
      <c r="B600" s="181">
        <v>18</v>
      </c>
      <c r="C600" s="171">
        <v>21</v>
      </c>
      <c r="D600" s="171">
        <v>18</v>
      </c>
      <c r="E600" s="171">
        <v>80</v>
      </c>
      <c r="F600" s="182">
        <v>93</v>
      </c>
      <c r="G600" s="171">
        <v>19</v>
      </c>
      <c r="H600" s="171">
        <v>55.190476190476197</v>
      </c>
      <c r="I600" s="171">
        <v>30.761904761904798</v>
      </c>
      <c r="J600" s="171">
        <v>95.904761904761898</v>
      </c>
      <c r="K600" s="182">
        <v>128.47619047619</v>
      </c>
      <c r="L600" s="171">
        <v>-1</v>
      </c>
      <c r="M600" s="171">
        <v>-34.190476190476197</v>
      </c>
      <c r="N600" s="171">
        <v>-12.7619047619048</v>
      </c>
      <c r="O600" s="171">
        <v>-15.9047619047619</v>
      </c>
      <c r="P600" s="182">
        <v>-35.476190476190503</v>
      </c>
      <c r="Q600" s="173">
        <v>-5.2631578947368397E-2</v>
      </c>
      <c r="R600" s="173">
        <v>-0.61949956859361499</v>
      </c>
      <c r="S600" s="173">
        <v>-0.41486068111455099</v>
      </c>
      <c r="T600" s="173">
        <v>-0.16583912611717999</v>
      </c>
      <c r="U600" s="174">
        <v>-0.27613046701260202</v>
      </c>
    </row>
    <row r="601" spans="1:21" x14ac:dyDescent="0.25">
      <c r="A601" s="165">
        <v>43983</v>
      </c>
      <c r="B601" s="181">
        <v>19</v>
      </c>
      <c r="C601" s="171">
        <v>42</v>
      </c>
      <c r="D601" s="171">
        <v>35</v>
      </c>
      <c r="E601" s="171">
        <v>91</v>
      </c>
      <c r="F601" s="182">
        <v>121</v>
      </c>
      <c r="G601" s="171">
        <v>24.2</v>
      </c>
      <c r="H601" s="171">
        <v>63.8</v>
      </c>
      <c r="I601" s="171">
        <v>33</v>
      </c>
      <c r="J601" s="171">
        <v>102.3</v>
      </c>
      <c r="K601" s="182">
        <v>161.69999999999999</v>
      </c>
      <c r="L601" s="171">
        <v>-5.2</v>
      </c>
      <c r="M601" s="171">
        <v>-21.8</v>
      </c>
      <c r="N601" s="171">
        <v>2</v>
      </c>
      <c r="O601" s="171">
        <v>-11.3</v>
      </c>
      <c r="P601" s="182">
        <v>-40.700000000000003</v>
      </c>
      <c r="Q601" s="173">
        <v>-0.214876033057851</v>
      </c>
      <c r="R601" s="173">
        <v>-0.34169278996865199</v>
      </c>
      <c r="S601" s="173">
        <v>6.0606060606060601E-2</v>
      </c>
      <c r="T601" s="173">
        <v>-0.11045943304007801</v>
      </c>
      <c r="U601" s="174">
        <v>-0.25170068027210901</v>
      </c>
    </row>
    <row r="602" spans="1:21" x14ac:dyDescent="0.25">
      <c r="A602" s="165">
        <v>44013</v>
      </c>
      <c r="B602" s="181">
        <v>17</v>
      </c>
      <c r="C602" s="171">
        <v>36</v>
      </c>
      <c r="D602" s="171">
        <v>33</v>
      </c>
      <c r="E602" s="171">
        <v>84</v>
      </c>
      <c r="F602" s="182">
        <v>127</v>
      </c>
      <c r="G602" s="171">
        <v>26</v>
      </c>
      <c r="H602" s="171">
        <v>53</v>
      </c>
      <c r="I602" s="171">
        <v>36</v>
      </c>
      <c r="J602" s="171">
        <v>104</v>
      </c>
      <c r="K602" s="182">
        <v>139</v>
      </c>
      <c r="L602" s="171">
        <v>-9</v>
      </c>
      <c r="M602" s="171">
        <v>-17</v>
      </c>
      <c r="N602" s="171">
        <v>-3</v>
      </c>
      <c r="O602" s="171">
        <v>-20</v>
      </c>
      <c r="P602" s="182">
        <v>-12</v>
      </c>
      <c r="Q602" s="173">
        <v>-0.34615384615384598</v>
      </c>
      <c r="R602" s="173">
        <v>-0.320754716981132</v>
      </c>
      <c r="S602" s="173">
        <v>-8.3333333333333301E-2</v>
      </c>
      <c r="T602" s="173">
        <v>-0.19230769230769201</v>
      </c>
      <c r="U602" s="174">
        <v>-8.6330935251798593E-2</v>
      </c>
    </row>
    <row r="603" spans="1:21" x14ac:dyDescent="0.25">
      <c r="A603" s="165">
        <v>44044</v>
      </c>
      <c r="B603" s="181">
        <v>28</v>
      </c>
      <c r="C603" s="171">
        <v>32</v>
      </c>
      <c r="D603" s="171">
        <v>28</v>
      </c>
      <c r="E603" s="171">
        <v>97</v>
      </c>
      <c r="F603" s="182">
        <v>141</v>
      </c>
      <c r="G603" s="171">
        <v>21.904761904761902</v>
      </c>
      <c r="H603" s="171">
        <v>43.809523809523803</v>
      </c>
      <c r="I603" s="171">
        <v>20.952380952380999</v>
      </c>
      <c r="J603" s="171">
        <v>72.380952380952394</v>
      </c>
      <c r="K603" s="182">
        <v>125.71428571428601</v>
      </c>
      <c r="L603" s="171">
        <v>6.0952380952380896</v>
      </c>
      <c r="M603" s="171">
        <v>-11.8095238095238</v>
      </c>
      <c r="N603" s="171">
        <v>7.0476190476190501</v>
      </c>
      <c r="O603" s="171">
        <v>24.619047619047599</v>
      </c>
      <c r="P603" s="182">
        <v>15.285714285714301</v>
      </c>
      <c r="Q603" s="173">
        <v>0.27826086956521701</v>
      </c>
      <c r="R603" s="173">
        <v>-0.26956521739130401</v>
      </c>
      <c r="S603" s="173">
        <v>0.33636363636363598</v>
      </c>
      <c r="T603" s="173">
        <v>0.34013157894736801</v>
      </c>
      <c r="U603" s="174">
        <v>0.121590909090909</v>
      </c>
    </row>
    <row r="604" spans="1:21" x14ac:dyDescent="0.25">
      <c r="A604" s="165">
        <v>44075</v>
      </c>
      <c r="B604" s="181">
        <v>28</v>
      </c>
      <c r="C604" s="171">
        <v>52</v>
      </c>
      <c r="D604" s="171">
        <v>29</v>
      </c>
      <c r="E604" s="171">
        <v>111</v>
      </c>
      <c r="F604" s="182">
        <v>150</v>
      </c>
      <c r="G604" s="171">
        <v>33.523809523809497</v>
      </c>
      <c r="H604" s="171">
        <v>55.523809523809497</v>
      </c>
      <c r="I604" s="171">
        <v>44</v>
      </c>
      <c r="J604" s="171">
        <v>77.523809523809504</v>
      </c>
      <c r="K604" s="182">
        <v>162.38095238095201</v>
      </c>
      <c r="L604" s="171">
        <v>-5.5238095238095299</v>
      </c>
      <c r="M604" s="171">
        <v>-3.5238095238095299</v>
      </c>
      <c r="N604" s="171">
        <v>-15</v>
      </c>
      <c r="O604" s="171">
        <v>33.476190476190503</v>
      </c>
      <c r="P604" s="182">
        <v>-12.380952380952399</v>
      </c>
      <c r="Q604" s="173">
        <v>-0.16477272727272699</v>
      </c>
      <c r="R604" s="173">
        <v>-6.3464837049742706E-2</v>
      </c>
      <c r="S604" s="173">
        <v>-0.34090909090909099</v>
      </c>
      <c r="T604" s="173">
        <v>0.43181818181818199</v>
      </c>
      <c r="U604" s="174">
        <v>-7.62463343108504E-2</v>
      </c>
    </row>
    <row r="605" spans="1:21" x14ac:dyDescent="0.25">
      <c r="A605" s="165">
        <v>44105</v>
      </c>
      <c r="B605" s="181">
        <v>29</v>
      </c>
      <c r="C605" s="171">
        <v>55</v>
      </c>
      <c r="D605" s="171">
        <v>24</v>
      </c>
      <c r="E605" s="171">
        <v>71</v>
      </c>
      <c r="F605" s="182">
        <v>148</v>
      </c>
      <c r="G605" s="171">
        <v>31.565217391304301</v>
      </c>
      <c r="H605" s="171">
        <v>62.173913043478301</v>
      </c>
      <c r="I605" s="171">
        <v>29.652173913043502</v>
      </c>
      <c r="J605" s="171">
        <v>96.608695652173907</v>
      </c>
      <c r="K605" s="182">
        <v>134.869565217391</v>
      </c>
      <c r="L605" s="171">
        <v>-2.5652173913043499</v>
      </c>
      <c r="M605" s="171">
        <v>-7.1739130434782696</v>
      </c>
      <c r="N605" s="171">
        <v>-5.6521739130434803</v>
      </c>
      <c r="O605" s="171">
        <v>-25.6086956521739</v>
      </c>
      <c r="P605" s="182">
        <v>13.130434782608701</v>
      </c>
      <c r="Q605" s="173">
        <v>-8.1267217630853997E-2</v>
      </c>
      <c r="R605" s="173">
        <v>-0.115384615384615</v>
      </c>
      <c r="S605" s="173">
        <v>-0.19061583577712601</v>
      </c>
      <c r="T605" s="173">
        <v>-0.26507650765076501</v>
      </c>
      <c r="U605" s="174">
        <v>9.7356544165054695E-2</v>
      </c>
    </row>
    <row r="606" spans="1:21" x14ac:dyDescent="0.25">
      <c r="A606" s="165">
        <v>44136</v>
      </c>
      <c r="B606" s="181">
        <v>18</v>
      </c>
      <c r="C606" s="171">
        <v>48</v>
      </c>
      <c r="D606" s="171">
        <v>26</v>
      </c>
      <c r="E606" s="171">
        <v>82</v>
      </c>
      <c r="F606" s="182">
        <v>148</v>
      </c>
      <c r="G606" s="171">
        <v>27</v>
      </c>
      <c r="H606" s="171">
        <v>62</v>
      </c>
      <c r="I606" s="171">
        <v>23</v>
      </c>
      <c r="J606" s="171">
        <v>84</v>
      </c>
      <c r="K606" s="182">
        <v>109</v>
      </c>
      <c r="L606" s="171">
        <v>-9</v>
      </c>
      <c r="M606" s="171">
        <v>-14</v>
      </c>
      <c r="N606" s="171">
        <v>3</v>
      </c>
      <c r="O606" s="171">
        <v>-2</v>
      </c>
      <c r="P606" s="182">
        <v>39</v>
      </c>
      <c r="Q606" s="173">
        <v>-0.33333333333333298</v>
      </c>
      <c r="R606" s="173">
        <v>-0.225806451612903</v>
      </c>
      <c r="S606" s="173">
        <v>0.13043478260869601</v>
      </c>
      <c r="T606" s="173">
        <v>-2.3809523809523801E-2</v>
      </c>
      <c r="U606" s="174">
        <v>0.35779816513761498</v>
      </c>
    </row>
    <row r="607" spans="1:21" x14ac:dyDescent="0.25">
      <c r="A607" s="165">
        <v>44166</v>
      </c>
      <c r="B607" s="181">
        <v>22</v>
      </c>
      <c r="C607" s="171">
        <v>40</v>
      </c>
      <c r="D607" s="171">
        <v>26</v>
      </c>
      <c r="E607" s="171">
        <v>73</v>
      </c>
      <c r="F607" s="182">
        <v>156</v>
      </c>
      <c r="G607" s="171">
        <v>31.5</v>
      </c>
      <c r="H607" s="171">
        <v>50.4</v>
      </c>
      <c r="I607" s="171">
        <v>23.1</v>
      </c>
      <c r="J607" s="171">
        <v>100.8</v>
      </c>
      <c r="K607" s="182">
        <v>138.6</v>
      </c>
      <c r="L607" s="171">
        <v>-9.5</v>
      </c>
      <c r="M607" s="171">
        <v>-10.4</v>
      </c>
      <c r="N607" s="171">
        <v>2.9</v>
      </c>
      <c r="O607" s="171">
        <v>-27.8</v>
      </c>
      <c r="P607" s="182">
        <v>17.399999999999999</v>
      </c>
      <c r="Q607" s="173">
        <v>-0.30158730158730201</v>
      </c>
      <c r="R607" s="173">
        <v>-0.206349206349206</v>
      </c>
      <c r="S607" s="173">
        <v>0.12554112554112501</v>
      </c>
      <c r="T607" s="173">
        <v>-0.27579365079365098</v>
      </c>
      <c r="U607" s="174">
        <v>0.12554112554112601</v>
      </c>
    </row>
    <row r="608" spans="1:21" x14ac:dyDescent="0.25">
      <c r="A608" s="165">
        <v>44197</v>
      </c>
      <c r="B608" s="181">
        <v>19</v>
      </c>
      <c r="C608" s="171">
        <v>48</v>
      </c>
      <c r="D608" s="171">
        <v>27</v>
      </c>
      <c r="E608" s="171">
        <v>81</v>
      </c>
      <c r="F608" s="182">
        <v>101</v>
      </c>
      <c r="G608" s="171">
        <v>30.909090909090899</v>
      </c>
      <c r="H608" s="171">
        <v>44.545454545454497</v>
      </c>
      <c r="I608" s="171">
        <v>40</v>
      </c>
      <c r="J608" s="171">
        <v>97.272727272727295</v>
      </c>
      <c r="K608" s="182">
        <v>119.09090909090899</v>
      </c>
      <c r="L608" s="171">
        <v>-11.909090909090899</v>
      </c>
      <c r="M608" s="171">
        <v>3.4545454545454501</v>
      </c>
      <c r="N608" s="171">
        <v>-13</v>
      </c>
      <c r="O608" s="171">
        <v>-16.272727272727298</v>
      </c>
      <c r="P608" s="182">
        <v>-18.090909090909101</v>
      </c>
      <c r="Q608" s="173">
        <v>-0.38529411764705901</v>
      </c>
      <c r="R608" s="173">
        <v>7.7551020408163196E-2</v>
      </c>
      <c r="S608" s="173">
        <v>-0.32500000000000001</v>
      </c>
      <c r="T608" s="173">
        <v>-0.16728971962616801</v>
      </c>
      <c r="U608" s="174">
        <v>-0.15190839694656499</v>
      </c>
    </row>
    <row r="609" spans="1:21" x14ac:dyDescent="0.25">
      <c r="A609" s="165">
        <v>44228</v>
      </c>
      <c r="B609" s="181">
        <v>13</v>
      </c>
      <c r="C609" s="171">
        <v>36</v>
      </c>
      <c r="D609" s="171">
        <v>29</v>
      </c>
      <c r="E609" s="171">
        <v>71</v>
      </c>
      <c r="F609" s="182">
        <v>143</v>
      </c>
      <c r="G609" s="171">
        <v>37</v>
      </c>
      <c r="H609" s="171">
        <v>41</v>
      </c>
      <c r="I609" s="171">
        <v>33</v>
      </c>
      <c r="J609" s="171">
        <v>67</v>
      </c>
      <c r="K609" s="182">
        <v>119</v>
      </c>
      <c r="L609" s="171">
        <v>-24</v>
      </c>
      <c r="M609" s="171">
        <v>-5</v>
      </c>
      <c r="N609" s="171">
        <v>-4</v>
      </c>
      <c r="O609" s="171">
        <v>4</v>
      </c>
      <c r="P609" s="182">
        <v>24</v>
      </c>
      <c r="Q609" s="173">
        <v>-0.64864864864864902</v>
      </c>
      <c r="R609" s="173">
        <v>-0.12195121951219499</v>
      </c>
      <c r="S609" s="173">
        <v>-0.12121212121212099</v>
      </c>
      <c r="T609" s="173">
        <v>5.9701492537313397E-2</v>
      </c>
      <c r="U609" s="174">
        <v>0.20168067226890801</v>
      </c>
    </row>
    <row r="610" spans="1:21" x14ac:dyDescent="0.25">
      <c r="A610" s="165">
        <v>44256</v>
      </c>
      <c r="B610" s="181">
        <v>24</v>
      </c>
      <c r="C610" s="171">
        <v>46</v>
      </c>
      <c r="D610" s="171">
        <v>32</v>
      </c>
      <c r="E610" s="171">
        <v>77</v>
      </c>
      <c r="F610" s="182">
        <v>169</v>
      </c>
      <c r="G610" s="171">
        <v>32.857142857142897</v>
      </c>
      <c r="H610" s="171">
        <v>64.619047619047606</v>
      </c>
      <c r="I610" s="171">
        <v>42.714285714285701</v>
      </c>
      <c r="J610" s="171">
        <v>96.380952380952394</v>
      </c>
      <c r="K610" s="182">
        <v>153.333333333333</v>
      </c>
      <c r="L610" s="171">
        <v>-8.8571428571428594</v>
      </c>
      <c r="M610" s="171">
        <v>-18.619047619047599</v>
      </c>
      <c r="N610" s="171">
        <v>-10.714285714285699</v>
      </c>
      <c r="O610" s="171">
        <v>-19.380952380952401</v>
      </c>
      <c r="P610" s="182">
        <v>15.6666666666667</v>
      </c>
      <c r="Q610" s="173">
        <v>-0.26956521739130401</v>
      </c>
      <c r="R610" s="173">
        <v>-0.28813559322033899</v>
      </c>
      <c r="S610" s="173">
        <v>-0.25083612040133801</v>
      </c>
      <c r="T610" s="173">
        <v>-0.201086956521739</v>
      </c>
      <c r="U610" s="174">
        <v>0.102173913043478</v>
      </c>
    </row>
    <row r="611" spans="1:21" x14ac:dyDescent="0.25">
      <c r="A611" s="165">
        <v>44287</v>
      </c>
      <c r="B611" s="181">
        <v>22</v>
      </c>
      <c r="C611" s="171">
        <v>31</v>
      </c>
      <c r="D611" s="171">
        <v>33</v>
      </c>
      <c r="E611" s="171">
        <v>85</v>
      </c>
      <c r="F611" s="182">
        <v>126</v>
      </c>
      <c r="G611" s="171">
        <v>31</v>
      </c>
      <c r="H611" s="171">
        <v>61</v>
      </c>
      <c r="I611" s="171">
        <v>32</v>
      </c>
      <c r="J611" s="171">
        <v>91</v>
      </c>
      <c r="K611" s="182">
        <v>97</v>
      </c>
      <c r="L611" s="171">
        <v>-9</v>
      </c>
      <c r="M611" s="171">
        <v>-30</v>
      </c>
      <c r="N611" s="171">
        <v>1</v>
      </c>
      <c r="O611" s="171">
        <v>-6</v>
      </c>
      <c r="P611" s="182">
        <v>29</v>
      </c>
      <c r="Q611" s="173">
        <v>-0.29032258064516098</v>
      </c>
      <c r="R611" s="173">
        <v>-0.49180327868852503</v>
      </c>
      <c r="S611" s="173">
        <v>3.125E-2</v>
      </c>
      <c r="T611" s="173">
        <v>-6.5934065934065894E-2</v>
      </c>
      <c r="U611" s="174">
        <v>0.298969072164948</v>
      </c>
    </row>
    <row r="612" spans="1:21" x14ac:dyDescent="0.25">
      <c r="A612" s="165">
        <v>44317</v>
      </c>
      <c r="B612" s="181">
        <v>18</v>
      </c>
      <c r="C612" s="171">
        <v>47</v>
      </c>
      <c r="D612" s="171">
        <v>28</v>
      </c>
      <c r="E612" s="171">
        <v>75</v>
      </c>
      <c r="F612" s="182">
        <v>122</v>
      </c>
      <c r="G612" s="171">
        <v>19</v>
      </c>
      <c r="H612" s="171">
        <v>55.190476190476197</v>
      </c>
      <c r="I612" s="171">
        <v>30.761904761904798</v>
      </c>
      <c r="J612" s="171">
        <v>95.904761904761898</v>
      </c>
      <c r="K612" s="182">
        <v>128.47619047619</v>
      </c>
      <c r="L612" s="171">
        <v>-1</v>
      </c>
      <c r="M612" s="171">
        <v>-8.1904761904761898</v>
      </c>
      <c r="N612" s="171">
        <v>-2.7619047619047601</v>
      </c>
      <c r="O612" s="171">
        <v>-20.904761904761902</v>
      </c>
      <c r="P612" s="182">
        <v>-6.4761904761904798</v>
      </c>
      <c r="Q612" s="173">
        <v>-5.2631578947368397E-2</v>
      </c>
      <c r="R612" s="173">
        <v>-0.148403796376186</v>
      </c>
      <c r="S612" s="173">
        <v>-8.9783281733746195E-2</v>
      </c>
      <c r="T612" s="173">
        <v>-0.217974180734856</v>
      </c>
      <c r="U612" s="174">
        <v>-5.0407709414381101E-2</v>
      </c>
    </row>
    <row r="613" spans="1:21" x14ac:dyDescent="0.25">
      <c r="A613" s="165">
        <v>44348</v>
      </c>
      <c r="B613" s="181">
        <v>15</v>
      </c>
      <c r="C613" s="171">
        <v>40</v>
      </c>
      <c r="D613" s="171">
        <v>30</v>
      </c>
      <c r="E613" s="171">
        <v>85</v>
      </c>
      <c r="F613" s="182">
        <v>151</v>
      </c>
      <c r="G613" s="171">
        <v>24.2</v>
      </c>
      <c r="H613" s="171">
        <v>63.8</v>
      </c>
      <c r="I613" s="171">
        <v>33</v>
      </c>
      <c r="J613" s="171">
        <v>102.3</v>
      </c>
      <c r="K613" s="182">
        <v>161.69999999999999</v>
      </c>
      <c r="L613" s="171">
        <v>-9.1999999999999993</v>
      </c>
      <c r="M613" s="171">
        <v>-23.8</v>
      </c>
      <c r="N613" s="171">
        <v>-3</v>
      </c>
      <c r="O613" s="171">
        <v>-17.3</v>
      </c>
      <c r="P613" s="182">
        <v>-10.7</v>
      </c>
      <c r="Q613" s="173">
        <v>-0.38016528925619802</v>
      </c>
      <c r="R613" s="173">
        <v>-0.37304075235109702</v>
      </c>
      <c r="S613" s="173">
        <v>-9.0909090909090898E-2</v>
      </c>
      <c r="T613" s="173">
        <v>-0.16911045943304001</v>
      </c>
      <c r="U613" s="174">
        <v>-6.6171923314780598E-2</v>
      </c>
    </row>
    <row r="614" spans="1:21" x14ac:dyDescent="0.25">
      <c r="A614" s="165">
        <v>44378</v>
      </c>
      <c r="B614" s="181">
        <v>22</v>
      </c>
      <c r="C614" s="171">
        <v>38</v>
      </c>
      <c r="D614" s="171">
        <v>22</v>
      </c>
      <c r="E614" s="171">
        <v>76</v>
      </c>
      <c r="F614" s="182">
        <v>153</v>
      </c>
      <c r="G614" s="171">
        <v>24.869565217391301</v>
      </c>
      <c r="H614" s="171">
        <v>50.695652173912997</v>
      </c>
      <c r="I614" s="171">
        <v>34.434782608695699</v>
      </c>
      <c r="J614" s="171">
        <v>99.478260869565204</v>
      </c>
      <c r="K614" s="182">
        <v>132.95652173913001</v>
      </c>
      <c r="L614" s="171">
        <v>-2.8695652173913002</v>
      </c>
      <c r="M614" s="171">
        <v>-12.695652173913</v>
      </c>
      <c r="N614" s="171">
        <v>-12.4347826086957</v>
      </c>
      <c r="O614" s="171">
        <v>-23.478260869565201</v>
      </c>
      <c r="P614" s="182">
        <v>20.043478260869598</v>
      </c>
      <c r="Q614" s="173">
        <v>-0.115384615384615</v>
      </c>
      <c r="R614" s="173">
        <v>-0.25042881646655202</v>
      </c>
      <c r="S614" s="173">
        <v>-0.36111111111111099</v>
      </c>
      <c r="T614" s="173">
        <v>-0.23601398601398599</v>
      </c>
      <c r="U614" s="174">
        <v>0.150752125572269</v>
      </c>
    </row>
    <row r="615" spans="1:21" x14ac:dyDescent="0.25">
      <c r="A615" s="3" t="s">
        <v>161</v>
      </c>
      <c r="B615" s="181"/>
      <c r="C615" s="171"/>
      <c r="D615" s="171"/>
      <c r="E615" s="171"/>
      <c r="F615" s="182"/>
      <c r="G615" s="171"/>
      <c r="H615" s="171"/>
      <c r="I615" s="171"/>
      <c r="J615" s="171"/>
      <c r="K615" s="182"/>
      <c r="L615" s="171"/>
      <c r="M615" s="171"/>
      <c r="N615" s="171"/>
      <c r="O615" s="171"/>
      <c r="P615" s="182"/>
      <c r="Q615" s="173"/>
      <c r="R615" s="173"/>
      <c r="S615" s="173"/>
      <c r="T615" s="173"/>
      <c r="U615" s="174"/>
    </row>
    <row r="616" spans="1:21" x14ac:dyDescent="0.25">
      <c r="A616" s="165">
        <v>43466</v>
      </c>
      <c r="B616" s="181">
        <v>385</v>
      </c>
      <c r="C616" s="171">
        <v>43</v>
      </c>
      <c r="D616" s="171">
        <v>73</v>
      </c>
      <c r="E616" s="171">
        <v>46</v>
      </c>
      <c r="F616" s="182">
        <v>116</v>
      </c>
      <c r="G616" s="171">
        <v>385</v>
      </c>
      <c r="H616" s="171">
        <v>43</v>
      </c>
      <c r="I616" s="171">
        <v>73</v>
      </c>
      <c r="J616" s="171">
        <v>46</v>
      </c>
      <c r="K616" s="182">
        <v>116</v>
      </c>
      <c r="L616" s="171">
        <v>0</v>
      </c>
      <c r="M616" s="171">
        <v>0</v>
      </c>
      <c r="N616" s="171">
        <v>0</v>
      </c>
      <c r="O616" s="171">
        <v>0</v>
      </c>
      <c r="P616" s="182">
        <v>0</v>
      </c>
      <c r="Q616" s="173">
        <v>0</v>
      </c>
      <c r="R616" s="173">
        <v>0</v>
      </c>
      <c r="S616" s="173">
        <v>0</v>
      </c>
      <c r="T616" s="173">
        <v>0</v>
      </c>
      <c r="U616" s="174">
        <v>0</v>
      </c>
    </row>
    <row r="617" spans="1:21" x14ac:dyDescent="0.25">
      <c r="A617" s="165">
        <v>43497</v>
      </c>
      <c r="B617" s="181">
        <v>422</v>
      </c>
      <c r="C617" s="171">
        <v>49</v>
      </c>
      <c r="D617" s="171">
        <v>56</v>
      </c>
      <c r="E617" s="171">
        <v>37</v>
      </c>
      <c r="F617" s="182">
        <v>108</v>
      </c>
      <c r="G617" s="171">
        <v>422</v>
      </c>
      <c r="H617" s="171">
        <v>49</v>
      </c>
      <c r="I617" s="171">
        <v>56</v>
      </c>
      <c r="J617" s="171">
        <v>37</v>
      </c>
      <c r="K617" s="182">
        <v>108</v>
      </c>
      <c r="L617" s="171">
        <v>0</v>
      </c>
      <c r="M617" s="171">
        <v>0</v>
      </c>
      <c r="N617" s="171">
        <v>0</v>
      </c>
      <c r="O617" s="171">
        <v>0</v>
      </c>
      <c r="P617" s="182">
        <v>0</v>
      </c>
      <c r="Q617" s="173">
        <v>0</v>
      </c>
      <c r="R617" s="173">
        <v>0</v>
      </c>
      <c r="S617" s="173">
        <v>0</v>
      </c>
      <c r="T617" s="173">
        <v>0</v>
      </c>
      <c r="U617" s="174">
        <v>0</v>
      </c>
    </row>
    <row r="618" spans="1:21" x14ac:dyDescent="0.25">
      <c r="A618" s="165">
        <v>43525</v>
      </c>
      <c r="B618" s="181">
        <v>399</v>
      </c>
      <c r="C618" s="171">
        <v>40</v>
      </c>
      <c r="D618" s="171">
        <v>61</v>
      </c>
      <c r="E618" s="171">
        <v>47</v>
      </c>
      <c r="F618" s="182">
        <v>98</v>
      </c>
      <c r="G618" s="171">
        <v>399</v>
      </c>
      <c r="H618" s="171">
        <v>40</v>
      </c>
      <c r="I618" s="171">
        <v>61</v>
      </c>
      <c r="J618" s="171">
        <v>47</v>
      </c>
      <c r="K618" s="182">
        <v>98</v>
      </c>
      <c r="L618" s="171">
        <v>0</v>
      </c>
      <c r="M618" s="171">
        <v>0</v>
      </c>
      <c r="N618" s="171">
        <v>0</v>
      </c>
      <c r="O618" s="171">
        <v>0</v>
      </c>
      <c r="P618" s="182">
        <v>0</v>
      </c>
      <c r="Q618" s="173">
        <v>0</v>
      </c>
      <c r="R618" s="173">
        <v>0</v>
      </c>
      <c r="S618" s="173">
        <v>0</v>
      </c>
      <c r="T618" s="173">
        <v>0</v>
      </c>
      <c r="U618" s="174">
        <v>0</v>
      </c>
    </row>
    <row r="619" spans="1:21" x14ac:dyDescent="0.25">
      <c r="A619" s="165">
        <v>43556</v>
      </c>
      <c r="B619" s="181">
        <v>381</v>
      </c>
      <c r="C619" s="171">
        <v>44</v>
      </c>
      <c r="D619" s="171">
        <v>73</v>
      </c>
      <c r="E619" s="171">
        <v>39</v>
      </c>
      <c r="F619" s="182">
        <v>142</v>
      </c>
      <c r="G619" s="171">
        <v>381</v>
      </c>
      <c r="H619" s="171">
        <v>44</v>
      </c>
      <c r="I619" s="171">
        <v>73</v>
      </c>
      <c r="J619" s="171">
        <v>39</v>
      </c>
      <c r="K619" s="182">
        <v>142</v>
      </c>
      <c r="L619" s="171">
        <v>0</v>
      </c>
      <c r="M619" s="171">
        <v>0</v>
      </c>
      <c r="N619" s="171">
        <v>0</v>
      </c>
      <c r="O619" s="171">
        <v>0</v>
      </c>
      <c r="P619" s="182">
        <v>0</v>
      </c>
      <c r="Q619" s="173">
        <v>0</v>
      </c>
      <c r="R619" s="173">
        <v>0</v>
      </c>
      <c r="S619" s="173">
        <v>0</v>
      </c>
      <c r="T619" s="173">
        <v>0</v>
      </c>
      <c r="U619" s="174">
        <v>0</v>
      </c>
    </row>
    <row r="620" spans="1:21" x14ac:dyDescent="0.25">
      <c r="A620" s="165">
        <v>43586</v>
      </c>
      <c r="B620" s="181">
        <v>413</v>
      </c>
      <c r="C620" s="171">
        <v>40</v>
      </c>
      <c r="D620" s="171">
        <v>61</v>
      </c>
      <c r="E620" s="171">
        <v>40</v>
      </c>
      <c r="F620" s="182">
        <v>116</v>
      </c>
      <c r="G620" s="171">
        <v>413</v>
      </c>
      <c r="H620" s="171">
        <v>40</v>
      </c>
      <c r="I620" s="171">
        <v>61</v>
      </c>
      <c r="J620" s="171">
        <v>40</v>
      </c>
      <c r="K620" s="182">
        <v>116</v>
      </c>
      <c r="L620" s="171">
        <v>0</v>
      </c>
      <c r="M620" s="171">
        <v>0</v>
      </c>
      <c r="N620" s="171">
        <v>0</v>
      </c>
      <c r="O620" s="171">
        <v>0</v>
      </c>
      <c r="P620" s="182">
        <v>0</v>
      </c>
      <c r="Q620" s="173">
        <v>0</v>
      </c>
      <c r="R620" s="173">
        <v>0</v>
      </c>
      <c r="S620" s="173">
        <v>0</v>
      </c>
      <c r="T620" s="173">
        <v>0</v>
      </c>
      <c r="U620" s="174">
        <v>0</v>
      </c>
    </row>
    <row r="621" spans="1:21" x14ac:dyDescent="0.25">
      <c r="A621" s="165">
        <v>43617</v>
      </c>
      <c r="B621" s="181">
        <v>375</v>
      </c>
      <c r="C621" s="171">
        <v>39</v>
      </c>
      <c r="D621" s="171">
        <v>59</v>
      </c>
      <c r="E621" s="171">
        <v>29</v>
      </c>
      <c r="F621" s="182">
        <v>121</v>
      </c>
      <c r="G621" s="171">
        <v>375</v>
      </c>
      <c r="H621" s="171">
        <v>39</v>
      </c>
      <c r="I621" s="171">
        <v>59</v>
      </c>
      <c r="J621" s="171">
        <v>29</v>
      </c>
      <c r="K621" s="182">
        <v>121</v>
      </c>
      <c r="L621" s="171">
        <v>0</v>
      </c>
      <c r="M621" s="171">
        <v>0</v>
      </c>
      <c r="N621" s="171">
        <v>0</v>
      </c>
      <c r="O621" s="171">
        <v>0</v>
      </c>
      <c r="P621" s="182">
        <v>0</v>
      </c>
      <c r="Q621" s="173">
        <v>0</v>
      </c>
      <c r="R621" s="173">
        <v>0</v>
      </c>
      <c r="S621" s="173">
        <v>0</v>
      </c>
      <c r="T621" s="173">
        <v>0</v>
      </c>
      <c r="U621" s="174">
        <v>0</v>
      </c>
    </row>
    <row r="622" spans="1:21" x14ac:dyDescent="0.25">
      <c r="A622" s="165">
        <v>43647</v>
      </c>
      <c r="B622" s="181">
        <v>393</v>
      </c>
      <c r="C622" s="171">
        <v>45</v>
      </c>
      <c r="D622" s="171">
        <v>79</v>
      </c>
      <c r="E622" s="171">
        <v>43</v>
      </c>
      <c r="F622" s="182">
        <v>135</v>
      </c>
      <c r="G622" s="171">
        <v>393</v>
      </c>
      <c r="H622" s="171">
        <v>45</v>
      </c>
      <c r="I622" s="171">
        <v>79</v>
      </c>
      <c r="J622" s="171">
        <v>43</v>
      </c>
      <c r="K622" s="182">
        <v>135</v>
      </c>
      <c r="L622" s="171">
        <v>0</v>
      </c>
      <c r="M622" s="171">
        <v>0</v>
      </c>
      <c r="N622" s="171">
        <v>0</v>
      </c>
      <c r="O622" s="171">
        <v>0</v>
      </c>
      <c r="P622" s="182">
        <v>0</v>
      </c>
      <c r="Q622" s="173">
        <v>0</v>
      </c>
      <c r="R622" s="173">
        <v>0</v>
      </c>
      <c r="S622" s="173">
        <v>0</v>
      </c>
      <c r="T622" s="173">
        <v>0</v>
      </c>
      <c r="U622" s="174">
        <v>0</v>
      </c>
    </row>
    <row r="623" spans="1:21" x14ac:dyDescent="0.25">
      <c r="A623" s="165">
        <v>43678</v>
      </c>
      <c r="B623" s="181">
        <v>359</v>
      </c>
      <c r="C623" s="171">
        <v>49</v>
      </c>
      <c r="D623" s="171">
        <v>61</v>
      </c>
      <c r="E623" s="171">
        <v>32</v>
      </c>
      <c r="F623" s="182">
        <v>119</v>
      </c>
      <c r="G623" s="171">
        <v>359</v>
      </c>
      <c r="H623" s="171">
        <v>49</v>
      </c>
      <c r="I623" s="171">
        <v>61</v>
      </c>
      <c r="J623" s="171">
        <v>32</v>
      </c>
      <c r="K623" s="182">
        <v>119</v>
      </c>
      <c r="L623" s="171">
        <v>0</v>
      </c>
      <c r="M623" s="171">
        <v>0</v>
      </c>
      <c r="N623" s="171">
        <v>0</v>
      </c>
      <c r="O623" s="171">
        <v>0</v>
      </c>
      <c r="P623" s="182">
        <v>0</v>
      </c>
      <c r="Q623" s="173">
        <v>0</v>
      </c>
      <c r="R623" s="173">
        <v>0</v>
      </c>
      <c r="S623" s="173">
        <v>0</v>
      </c>
      <c r="T623" s="173">
        <v>0</v>
      </c>
      <c r="U623" s="174">
        <v>0</v>
      </c>
    </row>
    <row r="624" spans="1:21" x14ac:dyDescent="0.25">
      <c r="A624" s="165">
        <v>43709</v>
      </c>
      <c r="B624" s="181">
        <v>350</v>
      </c>
      <c r="C624" s="171">
        <v>31</v>
      </c>
      <c r="D624" s="171">
        <v>56</v>
      </c>
      <c r="E624" s="171">
        <v>34</v>
      </c>
      <c r="F624" s="182">
        <v>126</v>
      </c>
      <c r="G624" s="171">
        <v>350</v>
      </c>
      <c r="H624" s="171">
        <v>31</v>
      </c>
      <c r="I624" s="171">
        <v>56</v>
      </c>
      <c r="J624" s="171">
        <v>34</v>
      </c>
      <c r="K624" s="182">
        <v>126</v>
      </c>
      <c r="L624" s="171">
        <v>0</v>
      </c>
      <c r="M624" s="171">
        <v>0</v>
      </c>
      <c r="N624" s="171">
        <v>0</v>
      </c>
      <c r="O624" s="171">
        <v>0</v>
      </c>
      <c r="P624" s="182">
        <v>0</v>
      </c>
      <c r="Q624" s="173">
        <v>0</v>
      </c>
      <c r="R624" s="173">
        <v>0</v>
      </c>
      <c r="S624" s="173">
        <v>0</v>
      </c>
      <c r="T624" s="173">
        <v>0</v>
      </c>
      <c r="U624" s="174">
        <v>0</v>
      </c>
    </row>
    <row r="625" spans="1:21" x14ac:dyDescent="0.25">
      <c r="A625" s="165">
        <v>43739</v>
      </c>
      <c r="B625" s="181">
        <v>388</v>
      </c>
      <c r="C625" s="171">
        <v>31</v>
      </c>
      <c r="D625" s="171">
        <v>60</v>
      </c>
      <c r="E625" s="171">
        <v>30</v>
      </c>
      <c r="F625" s="182">
        <v>169</v>
      </c>
      <c r="G625" s="171">
        <v>388</v>
      </c>
      <c r="H625" s="171">
        <v>31</v>
      </c>
      <c r="I625" s="171">
        <v>60</v>
      </c>
      <c r="J625" s="171">
        <v>30</v>
      </c>
      <c r="K625" s="182">
        <v>169</v>
      </c>
      <c r="L625" s="171">
        <v>0</v>
      </c>
      <c r="M625" s="171">
        <v>0</v>
      </c>
      <c r="N625" s="171">
        <v>0</v>
      </c>
      <c r="O625" s="171">
        <v>0</v>
      </c>
      <c r="P625" s="182">
        <v>0</v>
      </c>
      <c r="Q625" s="173">
        <v>0</v>
      </c>
      <c r="R625" s="173">
        <v>0</v>
      </c>
      <c r="S625" s="173">
        <v>0</v>
      </c>
      <c r="T625" s="173">
        <v>0</v>
      </c>
      <c r="U625" s="174">
        <v>0</v>
      </c>
    </row>
    <row r="626" spans="1:21" x14ac:dyDescent="0.25">
      <c r="A626" s="165">
        <v>43770</v>
      </c>
      <c r="B626" s="181">
        <v>388</v>
      </c>
      <c r="C626" s="171">
        <v>30</v>
      </c>
      <c r="D626" s="171">
        <v>51</v>
      </c>
      <c r="E626" s="171">
        <v>34</v>
      </c>
      <c r="F626" s="182">
        <v>114</v>
      </c>
      <c r="G626" s="171">
        <v>388</v>
      </c>
      <c r="H626" s="171">
        <v>30</v>
      </c>
      <c r="I626" s="171">
        <v>51</v>
      </c>
      <c r="J626" s="171">
        <v>34</v>
      </c>
      <c r="K626" s="182">
        <v>114</v>
      </c>
      <c r="L626" s="171">
        <v>0</v>
      </c>
      <c r="M626" s="171">
        <v>0</v>
      </c>
      <c r="N626" s="171">
        <v>0</v>
      </c>
      <c r="O626" s="171">
        <v>0</v>
      </c>
      <c r="P626" s="182">
        <v>0</v>
      </c>
      <c r="Q626" s="173">
        <v>0</v>
      </c>
      <c r="R626" s="173">
        <v>0</v>
      </c>
      <c r="S626" s="173">
        <v>0</v>
      </c>
      <c r="T626" s="173">
        <v>0</v>
      </c>
      <c r="U626" s="174">
        <v>0</v>
      </c>
    </row>
    <row r="627" spans="1:21" x14ac:dyDescent="0.25">
      <c r="A627" s="165">
        <v>43800</v>
      </c>
      <c r="B627" s="181">
        <v>312</v>
      </c>
      <c r="C627" s="171">
        <v>38</v>
      </c>
      <c r="D627" s="171">
        <v>58</v>
      </c>
      <c r="E627" s="171">
        <v>28</v>
      </c>
      <c r="F627" s="182">
        <v>121</v>
      </c>
      <c r="G627" s="171">
        <v>312</v>
      </c>
      <c r="H627" s="171">
        <v>38</v>
      </c>
      <c r="I627" s="171">
        <v>58</v>
      </c>
      <c r="J627" s="171">
        <v>28</v>
      </c>
      <c r="K627" s="182">
        <v>121</v>
      </c>
      <c r="L627" s="171">
        <v>0</v>
      </c>
      <c r="M627" s="171">
        <v>0</v>
      </c>
      <c r="N627" s="171">
        <v>0</v>
      </c>
      <c r="O627" s="171">
        <v>0</v>
      </c>
      <c r="P627" s="182">
        <v>0</v>
      </c>
      <c r="Q627" s="173">
        <v>0</v>
      </c>
      <c r="R627" s="173">
        <v>0</v>
      </c>
      <c r="S627" s="173">
        <v>0</v>
      </c>
      <c r="T627" s="173">
        <v>0</v>
      </c>
      <c r="U627" s="174">
        <v>0</v>
      </c>
    </row>
    <row r="628" spans="1:21" x14ac:dyDescent="0.25">
      <c r="A628" s="165">
        <v>43831</v>
      </c>
      <c r="B628" s="181">
        <v>352</v>
      </c>
      <c r="C628" s="171">
        <v>36</v>
      </c>
      <c r="D628" s="171">
        <v>60</v>
      </c>
      <c r="E628" s="171">
        <v>44</v>
      </c>
      <c r="F628" s="182">
        <v>147</v>
      </c>
      <c r="G628" s="171">
        <v>385</v>
      </c>
      <c r="H628" s="171">
        <v>43</v>
      </c>
      <c r="I628" s="171">
        <v>73</v>
      </c>
      <c r="J628" s="171">
        <v>46</v>
      </c>
      <c r="K628" s="182">
        <v>116</v>
      </c>
      <c r="L628" s="171">
        <v>-33</v>
      </c>
      <c r="M628" s="171">
        <v>-7</v>
      </c>
      <c r="N628" s="171">
        <v>-13</v>
      </c>
      <c r="O628" s="171">
        <v>-2</v>
      </c>
      <c r="P628" s="182">
        <v>31</v>
      </c>
      <c r="Q628" s="173">
        <v>-8.5714285714285701E-2</v>
      </c>
      <c r="R628" s="173">
        <v>-0.162790697674419</v>
      </c>
      <c r="S628" s="173">
        <v>-0.17808219178082199</v>
      </c>
      <c r="T628" s="173">
        <v>-4.3478260869565202E-2</v>
      </c>
      <c r="U628" s="174">
        <v>0.26724137931034497</v>
      </c>
    </row>
    <row r="629" spans="1:21" x14ac:dyDescent="0.25">
      <c r="A629" s="165">
        <v>43862</v>
      </c>
      <c r="B629" s="181">
        <v>340</v>
      </c>
      <c r="C629" s="171">
        <v>41</v>
      </c>
      <c r="D629" s="171">
        <v>50</v>
      </c>
      <c r="E629" s="171">
        <v>38</v>
      </c>
      <c r="F629" s="182">
        <v>157</v>
      </c>
      <c r="G629" s="171">
        <v>422</v>
      </c>
      <c r="H629" s="171">
        <v>49</v>
      </c>
      <c r="I629" s="171">
        <v>56</v>
      </c>
      <c r="J629" s="171">
        <v>37</v>
      </c>
      <c r="K629" s="182">
        <v>108</v>
      </c>
      <c r="L629" s="171">
        <v>-82</v>
      </c>
      <c r="M629" s="171">
        <v>-8</v>
      </c>
      <c r="N629" s="171">
        <v>-6</v>
      </c>
      <c r="O629" s="171">
        <v>1</v>
      </c>
      <c r="P629" s="182">
        <v>49</v>
      </c>
      <c r="Q629" s="173">
        <v>-0.19431279620853101</v>
      </c>
      <c r="R629" s="173">
        <v>-0.16326530612244899</v>
      </c>
      <c r="S629" s="173">
        <v>-0.107142857142857</v>
      </c>
      <c r="T629" s="173">
        <v>2.7027027027027001E-2</v>
      </c>
      <c r="U629" s="174">
        <v>0.453703703703704</v>
      </c>
    </row>
    <row r="630" spans="1:21" x14ac:dyDescent="0.25">
      <c r="A630" s="165">
        <v>43891</v>
      </c>
      <c r="B630" s="181">
        <v>397</v>
      </c>
      <c r="C630" s="171">
        <v>33</v>
      </c>
      <c r="D630" s="171">
        <v>52</v>
      </c>
      <c r="E630" s="171">
        <v>41</v>
      </c>
      <c r="F630" s="182">
        <v>141</v>
      </c>
      <c r="G630" s="171">
        <v>418</v>
      </c>
      <c r="H630" s="171">
        <v>41.904761904761898</v>
      </c>
      <c r="I630" s="171">
        <v>63.904761904761898</v>
      </c>
      <c r="J630" s="171">
        <v>49.238095238095198</v>
      </c>
      <c r="K630" s="182">
        <v>102.666666666667</v>
      </c>
      <c r="L630" s="171">
        <v>-21</v>
      </c>
      <c r="M630" s="171">
        <v>-8.9047619047619104</v>
      </c>
      <c r="N630" s="171">
        <v>-11.9047619047619</v>
      </c>
      <c r="O630" s="171">
        <v>-8.2380952380952408</v>
      </c>
      <c r="P630" s="182">
        <v>38.3333333333333</v>
      </c>
      <c r="Q630" s="173">
        <v>-5.0239234449760799E-2</v>
      </c>
      <c r="R630" s="173">
        <v>-0.21249999999999999</v>
      </c>
      <c r="S630" s="173">
        <v>-0.18628912071535</v>
      </c>
      <c r="T630" s="173">
        <v>-0.16731141199226299</v>
      </c>
      <c r="U630" s="174">
        <v>0.37337662337662297</v>
      </c>
    </row>
    <row r="631" spans="1:21" x14ac:dyDescent="0.25">
      <c r="A631" s="165">
        <v>43922</v>
      </c>
      <c r="B631" s="181">
        <v>275</v>
      </c>
      <c r="C631" s="171">
        <v>33</v>
      </c>
      <c r="D631" s="171">
        <v>44</v>
      </c>
      <c r="E631" s="171">
        <v>28</v>
      </c>
      <c r="F631" s="182">
        <v>107</v>
      </c>
      <c r="G631" s="171">
        <v>381</v>
      </c>
      <c r="H631" s="171">
        <v>44</v>
      </c>
      <c r="I631" s="171">
        <v>73</v>
      </c>
      <c r="J631" s="171">
        <v>39</v>
      </c>
      <c r="K631" s="182">
        <v>142</v>
      </c>
      <c r="L631" s="171">
        <v>-106</v>
      </c>
      <c r="M631" s="171">
        <v>-11</v>
      </c>
      <c r="N631" s="171">
        <v>-29</v>
      </c>
      <c r="O631" s="171">
        <v>-11</v>
      </c>
      <c r="P631" s="182">
        <v>-35</v>
      </c>
      <c r="Q631" s="173">
        <v>-0.278215223097113</v>
      </c>
      <c r="R631" s="173">
        <v>-0.25</v>
      </c>
      <c r="S631" s="173">
        <v>-0.397260273972603</v>
      </c>
      <c r="T631" s="173">
        <v>-0.28205128205128199</v>
      </c>
      <c r="U631" s="174">
        <v>-0.24647887323943701</v>
      </c>
    </row>
    <row r="632" spans="1:21" x14ac:dyDescent="0.25">
      <c r="A632" s="165">
        <v>43952</v>
      </c>
      <c r="B632" s="181">
        <v>242</v>
      </c>
      <c r="C632" s="171">
        <v>25</v>
      </c>
      <c r="D632" s="171">
        <v>44</v>
      </c>
      <c r="E632" s="171">
        <v>30</v>
      </c>
      <c r="F632" s="182">
        <v>98</v>
      </c>
      <c r="G632" s="171">
        <v>373.66666666666703</v>
      </c>
      <c r="H632" s="171">
        <v>36.190476190476197</v>
      </c>
      <c r="I632" s="171">
        <v>55.190476190476197</v>
      </c>
      <c r="J632" s="171">
        <v>36.190476190476197</v>
      </c>
      <c r="K632" s="182">
        <v>104.95238095238101</v>
      </c>
      <c r="L632" s="171">
        <v>-131.666666666667</v>
      </c>
      <c r="M632" s="171">
        <v>-11.1904761904762</v>
      </c>
      <c r="N632" s="171">
        <v>-11.1904761904762</v>
      </c>
      <c r="O632" s="171">
        <v>-6.1904761904761898</v>
      </c>
      <c r="P632" s="182">
        <v>-6.9523809523809499</v>
      </c>
      <c r="Q632" s="173">
        <v>-0.35236396074933102</v>
      </c>
      <c r="R632" s="173">
        <v>-0.30921052631578899</v>
      </c>
      <c r="S632" s="173">
        <v>-0.20276100086281301</v>
      </c>
      <c r="T632" s="173">
        <v>-0.17105263157894701</v>
      </c>
      <c r="U632" s="174">
        <v>-6.6243194192377494E-2</v>
      </c>
    </row>
    <row r="633" spans="1:21" x14ac:dyDescent="0.25">
      <c r="A633" s="165">
        <v>43983</v>
      </c>
      <c r="B633" s="181">
        <v>282</v>
      </c>
      <c r="C633" s="171">
        <v>25</v>
      </c>
      <c r="D633" s="171">
        <v>51</v>
      </c>
      <c r="E633" s="171">
        <v>30</v>
      </c>
      <c r="F633" s="182">
        <v>143</v>
      </c>
      <c r="G633" s="171">
        <v>412.5</v>
      </c>
      <c r="H633" s="171">
        <v>42.9</v>
      </c>
      <c r="I633" s="171">
        <v>64.900000000000006</v>
      </c>
      <c r="J633" s="171">
        <v>31.9</v>
      </c>
      <c r="K633" s="182">
        <v>133.1</v>
      </c>
      <c r="L633" s="171">
        <v>-130.5</v>
      </c>
      <c r="M633" s="171">
        <v>-17.899999999999999</v>
      </c>
      <c r="N633" s="171">
        <v>-13.9</v>
      </c>
      <c r="O633" s="171">
        <v>-1.9</v>
      </c>
      <c r="P633" s="182">
        <v>9.8999999999999808</v>
      </c>
      <c r="Q633" s="173">
        <v>-0.31636363636363601</v>
      </c>
      <c r="R633" s="173">
        <v>-0.417249417249417</v>
      </c>
      <c r="S633" s="173">
        <v>-0.214175654853621</v>
      </c>
      <c r="T633" s="173">
        <v>-5.9561128526645801E-2</v>
      </c>
      <c r="U633" s="174">
        <v>7.4380165289256006E-2</v>
      </c>
    </row>
    <row r="634" spans="1:21" x14ac:dyDescent="0.25">
      <c r="A634" s="165">
        <v>44013</v>
      </c>
      <c r="B634" s="181">
        <v>292</v>
      </c>
      <c r="C634" s="171">
        <v>32</v>
      </c>
      <c r="D634" s="171">
        <v>58</v>
      </c>
      <c r="E634" s="171">
        <v>31</v>
      </c>
      <c r="F634" s="182">
        <v>212</v>
      </c>
      <c r="G634" s="171">
        <v>393</v>
      </c>
      <c r="H634" s="171">
        <v>45</v>
      </c>
      <c r="I634" s="171">
        <v>79</v>
      </c>
      <c r="J634" s="171">
        <v>43</v>
      </c>
      <c r="K634" s="182">
        <v>135</v>
      </c>
      <c r="L634" s="171">
        <v>-101</v>
      </c>
      <c r="M634" s="171">
        <v>-13</v>
      </c>
      <c r="N634" s="171">
        <v>-21</v>
      </c>
      <c r="O634" s="171">
        <v>-12</v>
      </c>
      <c r="P634" s="182">
        <v>77</v>
      </c>
      <c r="Q634" s="173">
        <v>-0.25699745547073799</v>
      </c>
      <c r="R634" s="173">
        <v>-0.28888888888888897</v>
      </c>
      <c r="S634" s="173">
        <v>-0.265822784810127</v>
      </c>
      <c r="T634" s="173">
        <v>-0.27906976744186002</v>
      </c>
      <c r="U634" s="174">
        <v>0.57037037037036997</v>
      </c>
    </row>
    <row r="635" spans="1:21" x14ac:dyDescent="0.25">
      <c r="A635" s="165">
        <v>44044</v>
      </c>
      <c r="B635" s="181">
        <v>252</v>
      </c>
      <c r="C635" s="171">
        <v>35</v>
      </c>
      <c r="D635" s="171">
        <v>44</v>
      </c>
      <c r="E635" s="171">
        <v>32</v>
      </c>
      <c r="F635" s="182">
        <v>191</v>
      </c>
      <c r="G635" s="171">
        <v>341.90476190476198</v>
      </c>
      <c r="H635" s="171">
        <v>46.6666666666667</v>
      </c>
      <c r="I635" s="171">
        <v>58.095238095238102</v>
      </c>
      <c r="J635" s="171">
        <v>30.476190476190499</v>
      </c>
      <c r="K635" s="182">
        <v>113.333333333333</v>
      </c>
      <c r="L635" s="171">
        <v>-89.904761904761898</v>
      </c>
      <c r="M635" s="171">
        <v>-11.6666666666667</v>
      </c>
      <c r="N635" s="171">
        <v>-14.0952380952381</v>
      </c>
      <c r="O635" s="171">
        <v>1.5238095238095299</v>
      </c>
      <c r="P635" s="182">
        <v>77.6666666666667</v>
      </c>
      <c r="Q635" s="173">
        <v>-0.262952646239554</v>
      </c>
      <c r="R635" s="173">
        <v>-0.25</v>
      </c>
      <c r="S635" s="173">
        <v>-0.242622950819672</v>
      </c>
      <c r="T635" s="173">
        <v>5.00000000000001E-2</v>
      </c>
      <c r="U635" s="174">
        <v>0.68529411764705905</v>
      </c>
    </row>
    <row r="636" spans="1:21" x14ac:dyDescent="0.25">
      <c r="A636" s="165">
        <v>44075</v>
      </c>
      <c r="B636" s="181">
        <v>301</v>
      </c>
      <c r="C636" s="171">
        <v>27</v>
      </c>
      <c r="D636" s="171">
        <v>61</v>
      </c>
      <c r="E636" s="171">
        <v>38</v>
      </c>
      <c r="F636" s="182">
        <v>235</v>
      </c>
      <c r="G636" s="171">
        <v>366.66666666666703</v>
      </c>
      <c r="H636" s="171">
        <v>32.476190476190503</v>
      </c>
      <c r="I636" s="171">
        <v>58.6666666666667</v>
      </c>
      <c r="J636" s="171">
        <v>35.619047619047599</v>
      </c>
      <c r="K636" s="182">
        <v>132</v>
      </c>
      <c r="L636" s="171">
        <v>-65.6666666666667</v>
      </c>
      <c r="M636" s="171">
        <v>-5.4761904761904701</v>
      </c>
      <c r="N636" s="171">
        <v>2.3333333333333299</v>
      </c>
      <c r="O636" s="171">
        <v>2.38095238095238</v>
      </c>
      <c r="P636" s="182">
        <v>103</v>
      </c>
      <c r="Q636" s="173">
        <v>-0.179090909090909</v>
      </c>
      <c r="R636" s="173">
        <v>-0.168621700879765</v>
      </c>
      <c r="S636" s="173">
        <v>3.9772727272727203E-2</v>
      </c>
      <c r="T636" s="173">
        <v>6.6844919786096205E-2</v>
      </c>
      <c r="U636" s="174">
        <v>0.78030303030303005</v>
      </c>
    </row>
    <row r="637" spans="1:21" x14ac:dyDescent="0.25">
      <c r="A637" s="165">
        <v>44105</v>
      </c>
      <c r="B637" s="181">
        <v>371</v>
      </c>
      <c r="C637" s="171">
        <v>33</v>
      </c>
      <c r="D637" s="171">
        <v>72</v>
      </c>
      <c r="E637" s="171">
        <v>43</v>
      </c>
      <c r="F637" s="182">
        <v>240</v>
      </c>
      <c r="G637" s="171">
        <v>371.13043478260897</v>
      </c>
      <c r="H637" s="171">
        <v>29.652173913043502</v>
      </c>
      <c r="I637" s="171">
        <v>57.3913043478261</v>
      </c>
      <c r="J637" s="171">
        <v>28.695652173913</v>
      </c>
      <c r="K637" s="182">
        <v>161.65217391304299</v>
      </c>
      <c r="L637" s="171">
        <v>-0.13043478260868799</v>
      </c>
      <c r="M637" s="171">
        <v>3.3478260869565202</v>
      </c>
      <c r="N637" s="171">
        <v>14.6086956521739</v>
      </c>
      <c r="O637" s="171">
        <v>14.304347826087</v>
      </c>
      <c r="P637" s="182">
        <v>78.347826086956502</v>
      </c>
      <c r="Q637" s="173">
        <v>-3.5145267104028002E-4</v>
      </c>
      <c r="R637" s="173">
        <v>0.112903225806452</v>
      </c>
      <c r="S637" s="173">
        <v>0.25454545454545502</v>
      </c>
      <c r="T637" s="173">
        <v>0.49848484848484897</v>
      </c>
      <c r="U637" s="174">
        <v>0.48466917697686901</v>
      </c>
    </row>
    <row r="638" spans="1:21" x14ac:dyDescent="0.25">
      <c r="A638" s="165">
        <v>44136</v>
      </c>
      <c r="B638" s="181">
        <v>274</v>
      </c>
      <c r="C638" s="171">
        <v>32</v>
      </c>
      <c r="D638" s="171">
        <v>57</v>
      </c>
      <c r="E638" s="171">
        <v>25</v>
      </c>
      <c r="F638" s="182">
        <v>225</v>
      </c>
      <c r="G638" s="171">
        <v>388</v>
      </c>
      <c r="H638" s="171">
        <v>30</v>
      </c>
      <c r="I638" s="171">
        <v>51</v>
      </c>
      <c r="J638" s="171">
        <v>34</v>
      </c>
      <c r="K638" s="182">
        <v>114</v>
      </c>
      <c r="L638" s="171">
        <v>-114</v>
      </c>
      <c r="M638" s="171">
        <v>2</v>
      </c>
      <c r="N638" s="171">
        <v>6</v>
      </c>
      <c r="O638" s="171">
        <v>-9</v>
      </c>
      <c r="P638" s="182">
        <v>111</v>
      </c>
      <c r="Q638" s="173">
        <v>-0.29381443298969101</v>
      </c>
      <c r="R638" s="173">
        <v>6.6666666666666693E-2</v>
      </c>
      <c r="S638" s="173">
        <v>0.11764705882352899</v>
      </c>
      <c r="T638" s="173">
        <v>-0.26470588235294101</v>
      </c>
      <c r="U638" s="174">
        <v>0.97368421052631604</v>
      </c>
    </row>
    <row r="639" spans="1:21" x14ac:dyDescent="0.25">
      <c r="A639" s="165">
        <v>44166</v>
      </c>
      <c r="B639" s="181">
        <v>301</v>
      </c>
      <c r="C639" s="171">
        <v>39</v>
      </c>
      <c r="D639" s="171">
        <v>46</v>
      </c>
      <c r="E639" s="171">
        <v>36</v>
      </c>
      <c r="F639" s="182">
        <v>218</v>
      </c>
      <c r="G639" s="171">
        <v>327.60000000000002</v>
      </c>
      <c r="H639" s="171">
        <v>39.9</v>
      </c>
      <c r="I639" s="171">
        <v>60.9</v>
      </c>
      <c r="J639" s="171">
        <v>29.4</v>
      </c>
      <c r="K639" s="182">
        <v>127.05</v>
      </c>
      <c r="L639" s="171">
        <v>-26.6</v>
      </c>
      <c r="M639" s="171">
        <v>-0.89999999999999902</v>
      </c>
      <c r="N639" s="171">
        <v>-14.9</v>
      </c>
      <c r="O639" s="171">
        <v>6.6</v>
      </c>
      <c r="P639" s="182">
        <v>90.95</v>
      </c>
      <c r="Q639" s="173">
        <v>-8.1196581196581297E-2</v>
      </c>
      <c r="R639" s="173">
        <v>-2.2556390977443601E-2</v>
      </c>
      <c r="S639" s="173">
        <v>-0.244663382594417</v>
      </c>
      <c r="T639" s="173">
        <v>0.22448979591836701</v>
      </c>
      <c r="U639" s="174">
        <v>0.715859897678079</v>
      </c>
    </row>
    <row r="640" spans="1:21" x14ac:dyDescent="0.25">
      <c r="A640" s="165">
        <v>44197</v>
      </c>
      <c r="B640" s="181">
        <v>319</v>
      </c>
      <c r="C640" s="171">
        <v>35</v>
      </c>
      <c r="D640" s="171">
        <v>58</v>
      </c>
      <c r="E640" s="171">
        <v>29</v>
      </c>
      <c r="F640" s="182">
        <v>201</v>
      </c>
      <c r="G640" s="171">
        <v>350</v>
      </c>
      <c r="H640" s="171">
        <v>39.090909090909101</v>
      </c>
      <c r="I640" s="171">
        <v>66.363636363636402</v>
      </c>
      <c r="J640" s="171">
        <v>41.818181818181799</v>
      </c>
      <c r="K640" s="182">
        <v>105.454545454545</v>
      </c>
      <c r="L640" s="171">
        <v>-31</v>
      </c>
      <c r="M640" s="171">
        <v>-4.0909090909090899</v>
      </c>
      <c r="N640" s="171">
        <v>-8.3636363636363598</v>
      </c>
      <c r="O640" s="171">
        <v>-12.818181818181801</v>
      </c>
      <c r="P640" s="182">
        <v>95.545454545454504</v>
      </c>
      <c r="Q640" s="173">
        <v>-8.8571428571428606E-2</v>
      </c>
      <c r="R640" s="173">
        <v>-0.104651162790698</v>
      </c>
      <c r="S640" s="173">
        <v>-0.12602739726027401</v>
      </c>
      <c r="T640" s="173">
        <v>-0.30652173913043501</v>
      </c>
      <c r="U640" s="174">
        <v>0.90603448275862097</v>
      </c>
    </row>
    <row r="641" spans="1:21" x14ac:dyDescent="0.25">
      <c r="A641" s="165">
        <v>44228</v>
      </c>
      <c r="B641" s="181">
        <v>277</v>
      </c>
      <c r="C641" s="171">
        <v>25</v>
      </c>
      <c r="D641" s="171">
        <v>61</v>
      </c>
      <c r="E641" s="171">
        <v>42</v>
      </c>
      <c r="F641" s="182">
        <v>197</v>
      </c>
      <c r="G641" s="171">
        <v>422</v>
      </c>
      <c r="H641" s="171">
        <v>49</v>
      </c>
      <c r="I641" s="171">
        <v>56</v>
      </c>
      <c r="J641" s="171">
        <v>37</v>
      </c>
      <c r="K641" s="182">
        <v>108</v>
      </c>
      <c r="L641" s="171">
        <v>-145</v>
      </c>
      <c r="M641" s="171">
        <v>-24</v>
      </c>
      <c r="N641" s="171">
        <v>5</v>
      </c>
      <c r="O641" s="171">
        <v>5</v>
      </c>
      <c r="P641" s="182">
        <v>89</v>
      </c>
      <c r="Q641" s="173">
        <v>-0.34360189573459698</v>
      </c>
      <c r="R641" s="173">
        <v>-0.48979591836734698</v>
      </c>
      <c r="S641" s="173">
        <v>8.9285714285714302E-2</v>
      </c>
      <c r="T641" s="173">
        <v>0.135135135135135</v>
      </c>
      <c r="U641" s="174">
        <v>0.82407407407407396</v>
      </c>
    </row>
    <row r="642" spans="1:21" x14ac:dyDescent="0.25">
      <c r="A642" s="165">
        <v>44256</v>
      </c>
      <c r="B642" s="181">
        <v>320</v>
      </c>
      <c r="C642" s="171">
        <v>34</v>
      </c>
      <c r="D642" s="171">
        <v>53</v>
      </c>
      <c r="E642" s="171">
        <v>56</v>
      </c>
      <c r="F642" s="182">
        <v>273</v>
      </c>
      <c r="G642" s="171">
        <v>437</v>
      </c>
      <c r="H642" s="171">
        <v>43.809523809523803</v>
      </c>
      <c r="I642" s="171">
        <v>66.809523809523796</v>
      </c>
      <c r="J642" s="171">
        <v>51.476190476190503</v>
      </c>
      <c r="K642" s="182">
        <v>107.333333333333</v>
      </c>
      <c r="L642" s="171">
        <v>-117</v>
      </c>
      <c r="M642" s="171">
        <v>-9.8095238095238102</v>
      </c>
      <c r="N642" s="171">
        <v>-13.8095238095238</v>
      </c>
      <c r="O642" s="171">
        <v>4.5238095238095202</v>
      </c>
      <c r="P642" s="182">
        <v>165.666666666667</v>
      </c>
      <c r="Q642" s="173">
        <v>-0.26773455377574401</v>
      </c>
      <c r="R642" s="173">
        <v>-0.22391304347826099</v>
      </c>
      <c r="S642" s="173">
        <v>-0.20669992872416301</v>
      </c>
      <c r="T642" s="173">
        <v>8.7881591119333802E-2</v>
      </c>
      <c r="U642" s="174">
        <v>1.5434782608695601</v>
      </c>
    </row>
    <row r="643" spans="1:21" x14ac:dyDescent="0.25">
      <c r="A643" s="165">
        <v>44287</v>
      </c>
      <c r="B643" s="181">
        <v>317</v>
      </c>
      <c r="C643" s="171">
        <v>28</v>
      </c>
      <c r="D643" s="171">
        <v>68</v>
      </c>
      <c r="E643" s="171">
        <v>35</v>
      </c>
      <c r="F643" s="182">
        <v>229</v>
      </c>
      <c r="G643" s="171">
        <v>381</v>
      </c>
      <c r="H643" s="171">
        <v>44</v>
      </c>
      <c r="I643" s="171">
        <v>73</v>
      </c>
      <c r="J643" s="171">
        <v>39</v>
      </c>
      <c r="K643" s="182">
        <v>142</v>
      </c>
      <c r="L643" s="171">
        <v>-64</v>
      </c>
      <c r="M643" s="171">
        <v>-16</v>
      </c>
      <c r="N643" s="171">
        <v>-5</v>
      </c>
      <c r="O643" s="171">
        <v>-4</v>
      </c>
      <c r="P643" s="182">
        <v>87</v>
      </c>
      <c r="Q643" s="173">
        <v>-0.167979002624672</v>
      </c>
      <c r="R643" s="173">
        <v>-0.36363636363636398</v>
      </c>
      <c r="S643" s="173">
        <v>-6.8493150684931503E-2</v>
      </c>
      <c r="T643" s="173">
        <v>-0.102564102564103</v>
      </c>
      <c r="U643" s="174">
        <v>0.61267605633802802</v>
      </c>
    </row>
    <row r="644" spans="1:21" x14ac:dyDescent="0.25">
      <c r="A644" s="165">
        <v>44317</v>
      </c>
      <c r="B644" s="181">
        <v>282</v>
      </c>
      <c r="C644" s="171">
        <v>26</v>
      </c>
      <c r="D644" s="171">
        <v>51</v>
      </c>
      <c r="E644" s="171">
        <v>33</v>
      </c>
      <c r="F644" s="182">
        <v>250</v>
      </c>
      <c r="G644" s="171">
        <v>373.66666666666703</v>
      </c>
      <c r="H644" s="171">
        <v>36.190476190476197</v>
      </c>
      <c r="I644" s="171">
        <v>55.190476190476197</v>
      </c>
      <c r="J644" s="171">
        <v>36.190476190476197</v>
      </c>
      <c r="K644" s="182">
        <v>104.95238095238101</v>
      </c>
      <c r="L644" s="171">
        <v>-91.6666666666667</v>
      </c>
      <c r="M644" s="171">
        <v>-10.1904761904762</v>
      </c>
      <c r="N644" s="171">
        <v>-4.1904761904761898</v>
      </c>
      <c r="O644" s="171">
        <v>-3.1904761904761898</v>
      </c>
      <c r="P644" s="182">
        <v>145.04761904761901</v>
      </c>
      <c r="Q644" s="173">
        <v>-0.24531668153434399</v>
      </c>
      <c r="R644" s="173">
        <v>-0.28157894736842098</v>
      </c>
      <c r="S644" s="173">
        <v>-7.5927523727351107E-2</v>
      </c>
      <c r="T644" s="173">
        <v>-8.8157894736842102E-2</v>
      </c>
      <c r="U644" s="174">
        <v>1.38203266787659</v>
      </c>
    </row>
    <row r="645" spans="1:21" x14ac:dyDescent="0.25">
      <c r="A645" s="165">
        <v>44348</v>
      </c>
      <c r="B645" s="181">
        <v>298</v>
      </c>
      <c r="C645" s="171">
        <v>26</v>
      </c>
      <c r="D645" s="171">
        <v>49</v>
      </c>
      <c r="E645" s="171">
        <v>32</v>
      </c>
      <c r="F645" s="182">
        <v>302</v>
      </c>
      <c r="G645" s="171">
        <v>412.5</v>
      </c>
      <c r="H645" s="171">
        <v>42.9</v>
      </c>
      <c r="I645" s="171">
        <v>64.900000000000006</v>
      </c>
      <c r="J645" s="171">
        <v>31.9</v>
      </c>
      <c r="K645" s="182">
        <v>133.1</v>
      </c>
      <c r="L645" s="171">
        <v>-114.5</v>
      </c>
      <c r="M645" s="171">
        <v>-16.899999999999999</v>
      </c>
      <c r="N645" s="171">
        <v>-15.9</v>
      </c>
      <c r="O645" s="171">
        <v>9.9999999999997896E-2</v>
      </c>
      <c r="P645" s="182">
        <v>168.9</v>
      </c>
      <c r="Q645" s="173">
        <v>-0.27757575757575798</v>
      </c>
      <c r="R645" s="173">
        <v>-0.39393939393939398</v>
      </c>
      <c r="S645" s="173">
        <v>-0.24499229583975399</v>
      </c>
      <c r="T645" s="173">
        <v>3.1347962382444498E-3</v>
      </c>
      <c r="U645" s="174">
        <v>1.26897069872276</v>
      </c>
    </row>
    <row r="646" spans="1:21" x14ac:dyDescent="0.25">
      <c r="A646" s="165">
        <v>44378</v>
      </c>
      <c r="B646" s="183">
        <v>210</v>
      </c>
      <c r="C646" s="172">
        <v>16</v>
      </c>
      <c r="D646" s="172">
        <v>30</v>
      </c>
      <c r="E646" s="172">
        <v>19</v>
      </c>
      <c r="F646" s="184">
        <v>358</v>
      </c>
      <c r="G646" s="172">
        <v>375.91304347826099</v>
      </c>
      <c r="H646" s="172">
        <v>43.043478260869598</v>
      </c>
      <c r="I646" s="172">
        <v>75.565217391304301</v>
      </c>
      <c r="J646" s="172">
        <v>41.130434782608702</v>
      </c>
      <c r="K646" s="184">
        <v>129.130434782609</v>
      </c>
      <c r="L646" s="172">
        <v>-165.91304347826099</v>
      </c>
      <c r="M646" s="172">
        <v>-27.043478260869598</v>
      </c>
      <c r="N646" s="172">
        <v>-45.565217391304301</v>
      </c>
      <c r="O646" s="172">
        <v>-22.130434782608699</v>
      </c>
      <c r="P646" s="184">
        <v>228.869565217391</v>
      </c>
      <c r="Q646" s="175">
        <v>-0.44136016655100602</v>
      </c>
      <c r="R646" s="175">
        <v>-0.628282828282828</v>
      </c>
      <c r="S646" s="175">
        <v>-0.60299194476409701</v>
      </c>
      <c r="T646" s="175">
        <v>-0.53805496828752597</v>
      </c>
      <c r="U646" s="176">
        <v>1.77239057239057</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E8B6B-5507-4F50-9D99-210BBCAB6A15}">
  <sheetPr>
    <tabColor theme="4"/>
  </sheetPr>
  <dimension ref="B1:AH45"/>
  <sheetViews>
    <sheetView showGridLines="0" zoomScale="55" zoomScaleNormal="55" workbookViewId="0">
      <selection activeCell="I2" sqref="I2"/>
    </sheetView>
  </sheetViews>
  <sheetFormatPr defaultRowHeight="15" x14ac:dyDescent="0.25"/>
  <cols>
    <col min="2" max="2" width="31.140625" customWidth="1"/>
    <col min="3" max="3" width="24" bestFit="1" customWidth="1"/>
    <col min="4" max="23" width="11.28515625" customWidth="1"/>
    <col min="24" max="25" width="11.140625" customWidth="1"/>
    <col min="26" max="29" width="8.85546875" customWidth="1"/>
    <col min="30" max="32" width="9.42578125" customWidth="1"/>
    <col min="33" max="35" width="18.85546875" bestFit="1" customWidth="1"/>
    <col min="36" max="36" width="17.42578125" bestFit="1" customWidth="1"/>
    <col min="37" max="38" width="18.85546875" bestFit="1" customWidth="1"/>
    <col min="39" max="39" width="17.7109375" bestFit="1" customWidth="1"/>
    <col min="40" max="40" width="26.28515625" bestFit="1" customWidth="1"/>
    <col min="41" max="41" width="39.28515625" bestFit="1" customWidth="1"/>
    <col min="42" max="42" width="22.140625" bestFit="1" customWidth="1"/>
    <col min="43" max="43" width="31" bestFit="1" customWidth="1"/>
  </cols>
  <sheetData>
    <row r="1" spans="2:34" ht="30" customHeight="1" x14ac:dyDescent="0.35">
      <c r="B1" s="199" t="s">
        <v>143</v>
      </c>
    </row>
    <row r="2" spans="2:34" ht="14.25" customHeight="1" x14ac:dyDescent="0.25">
      <c r="B2" s="192" t="s">
        <v>140</v>
      </c>
    </row>
    <row r="3" spans="2:34" ht="14.25" customHeight="1" x14ac:dyDescent="0.25"/>
    <row r="4" spans="2:34" ht="15.75" x14ac:dyDescent="0.25">
      <c r="B4" s="5" t="s">
        <v>137</v>
      </c>
      <c r="C4" s="191" t="s">
        <v>77</v>
      </c>
      <c r="D4" s="192" t="s">
        <v>82</v>
      </c>
    </row>
    <row r="6" spans="2:34" ht="15.75" x14ac:dyDescent="0.25">
      <c r="C6" s="192"/>
      <c r="D6" s="191" t="s">
        <v>78</v>
      </c>
      <c r="E6" s="192"/>
      <c r="F6" s="192"/>
      <c r="G6" s="192"/>
      <c r="H6" s="192"/>
      <c r="I6" s="192"/>
      <c r="J6" s="192"/>
      <c r="K6" s="192"/>
      <c r="L6" s="192"/>
      <c r="M6" s="192"/>
      <c r="N6" s="192"/>
      <c r="O6" s="192"/>
      <c r="P6" s="192"/>
      <c r="Q6" s="192"/>
      <c r="R6" s="192"/>
      <c r="S6" s="192"/>
      <c r="T6" s="192"/>
      <c r="U6" s="192"/>
      <c r="V6" s="192"/>
      <c r="W6" s="192"/>
    </row>
    <row r="7" spans="2:34" ht="15.75" x14ac:dyDescent="0.25">
      <c r="C7" s="192"/>
      <c r="D7" s="260" t="s">
        <v>134</v>
      </c>
      <c r="E7" s="261"/>
      <c r="F7" s="261"/>
      <c r="G7" s="261"/>
      <c r="H7" s="262"/>
      <c r="I7" s="261" t="s">
        <v>133</v>
      </c>
      <c r="J7" s="261"/>
      <c r="K7" s="261"/>
      <c r="L7" s="261"/>
      <c r="M7" s="262"/>
      <c r="N7" s="261" t="s">
        <v>135</v>
      </c>
      <c r="O7" s="261"/>
      <c r="P7" s="261"/>
      <c r="Q7" s="261"/>
      <c r="R7" s="261"/>
      <c r="S7" s="250" t="s">
        <v>136</v>
      </c>
      <c r="T7" s="251"/>
      <c r="U7" s="251"/>
      <c r="V7" s="251"/>
      <c r="W7" s="252"/>
      <c r="Z7" s="308" t="s">
        <v>118</v>
      </c>
      <c r="AA7" s="309"/>
      <c r="AB7" s="308" t="s">
        <v>136</v>
      </c>
      <c r="AC7" s="322"/>
    </row>
    <row r="8" spans="2:34" ht="45" x14ac:dyDescent="0.25">
      <c r="C8" s="272" t="s">
        <v>104</v>
      </c>
      <c r="D8" s="271" t="s">
        <v>9</v>
      </c>
      <c r="E8" s="271" t="s">
        <v>10</v>
      </c>
      <c r="F8" s="271" t="s">
        <v>11</v>
      </c>
      <c r="G8" s="271" t="s">
        <v>12</v>
      </c>
      <c r="H8" s="271" t="s">
        <v>13</v>
      </c>
      <c r="I8" s="271" t="s">
        <v>9</v>
      </c>
      <c r="J8" s="271" t="s">
        <v>10</v>
      </c>
      <c r="K8" s="271" t="s">
        <v>11</v>
      </c>
      <c r="L8" s="271" t="s">
        <v>12</v>
      </c>
      <c r="M8" s="271" t="s">
        <v>13</v>
      </c>
      <c r="N8" s="271" t="s">
        <v>9</v>
      </c>
      <c r="O8" s="271" t="s">
        <v>10</v>
      </c>
      <c r="P8" s="271" t="s">
        <v>11</v>
      </c>
      <c r="Q8" s="271" t="s">
        <v>12</v>
      </c>
      <c r="R8" s="271" t="s">
        <v>13</v>
      </c>
      <c r="S8" s="253" t="s">
        <v>9</v>
      </c>
      <c r="T8" s="195" t="s">
        <v>10</v>
      </c>
      <c r="U8" s="195" t="s">
        <v>11</v>
      </c>
      <c r="V8" s="195" t="s">
        <v>12</v>
      </c>
      <c r="W8" s="254" t="s">
        <v>13</v>
      </c>
      <c r="X8" s="197" t="s">
        <v>138</v>
      </c>
      <c r="Z8" s="284" t="s">
        <v>120</v>
      </c>
      <c r="AA8" s="285" t="s">
        <v>122</v>
      </c>
      <c r="AB8" s="284" t="s">
        <v>120</v>
      </c>
      <c r="AC8" s="323" t="s">
        <v>122</v>
      </c>
    </row>
    <row r="9" spans="2:34" ht="15.75" x14ac:dyDescent="0.25">
      <c r="C9" s="186" t="s">
        <v>80</v>
      </c>
      <c r="D9" s="263">
        <v>57255.826482213444</v>
      </c>
      <c r="E9" s="264">
        <v>38393.186410690767</v>
      </c>
      <c r="F9" s="264">
        <v>38042.37946546208</v>
      </c>
      <c r="G9" s="264">
        <v>37858.688942217195</v>
      </c>
      <c r="H9" s="265">
        <v>62513.370421607382</v>
      </c>
      <c r="I9" s="264">
        <v>42983</v>
      </c>
      <c r="J9" s="264">
        <v>31181</v>
      </c>
      <c r="K9" s="264">
        <v>30598</v>
      </c>
      <c r="L9" s="264">
        <v>34770</v>
      </c>
      <c r="M9" s="265">
        <v>61149</v>
      </c>
      <c r="N9" s="264">
        <v>-14272.826482213437</v>
      </c>
      <c r="O9" s="264">
        <v>-7212.1864106907551</v>
      </c>
      <c r="P9" s="264">
        <v>-7444.3794654620779</v>
      </c>
      <c r="Q9" s="264">
        <v>-3088.6889422172044</v>
      </c>
      <c r="R9" s="264">
        <v>-1364.3704216073806</v>
      </c>
      <c r="S9" s="273">
        <f>N9/D9</f>
        <v>-0.24928164274508025</v>
      </c>
      <c r="T9" s="274">
        <f t="shared" ref="T9:W19" si="0">O9/E9</f>
        <v>-0.18785068614889666</v>
      </c>
      <c r="U9" s="274">
        <f t="shared" si="0"/>
        <v>-0.19568648360233834</v>
      </c>
      <c r="V9" s="274">
        <f t="shared" si="0"/>
        <v>-8.1584677877551331E-2</v>
      </c>
      <c r="W9" s="275">
        <f t="shared" si="0"/>
        <v>-2.1825257739355453E-2</v>
      </c>
      <c r="X9" s="198">
        <f>SUM(N9:R9)</f>
        <v>-33382.451722190854</v>
      </c>
      <c r="Z9" s="281">
        <f>SUM(N9:O9)</f>
        <v>-21485.012892904193</v>
      </c>
      <c r="AA9" s="280">
        <f>SUM(P9:Q9)</f>
        <v>-10533.068407679282</v>
      </c>
      <c r="AB9" s="255">
        <f>Z9/SUM(D9:E9)</f>
        <v>-0.22462346701852973</v>
      </c>
      <c r="AC9" s="256">
        <f>AA9/SUM(F9:G9)</f>
        <v>-0.13877365139452508</v>
      </c>
      <c r="AE9" s="6"/>
      <c r="AF9" s="6"/>
      <c r="AG9" s="6"/>
      <c r="AH9" s="6"/>
    </row>
    <row r="10" spans="2:34" ht="15.75" x14ac:dyDescent="0.25">
      <c r="C10" s="186" t="s">
        <v>85</v>
      </c>
      <c r="D10" s="266">
        <v>13993.894137022398</v>
      </c>
      <c r="E10" s="193">
        <v>13670.155044231142</v>
      </c>
      <c r="F10" s="193">
        <v>3289.9318840579708</v>
      </c>
      <c r="G10" s="193">
        <v>1140.1689252776205</v>
      </c>
      <c r="H10" s="267">
        <v>10196.677639751553</v>
      </c>
      <c r="I10" s="193">
        <v>9497</v>
      </c>
      <c r="J10" s="193">
        <v>11466</v>
      </c>
      <c r="K10" s="193">
        <v>2857</v>
      </c>
      <c r="L10" s="193">
        <v>1251</v>
      </c>
      <c r="M10" s="267">
        <v>9825</v>
      </c>
      <c r="N10" s="193">
        <v>-4496.8941370223984</v>
      </c>
      <c r="O10" s="193">
        <v>-2204.1550442311304</v>
      </c>
      <c r="P10" s="193">
        <v>-432.93188405797105</v>
      </c>
      <c r="Q10" s="193">
        <v>110.83107472237907</v>
      </c>
      <c r="R10" s="193">
        <v>-371.6776397515539</v>
      </c>
      <c r="S10" s="255">
        <f t="shared" ref="S10:S19" si="1">N10/D10</f>
        <v>-0.32134687407169721</v>
      </c>
      <c r="T10" s="196">
        <f t="shared" si="0"/>
        <v>-0.16123848172163141</v>
      </c>
      <c r="U10" s="196">
        <f t="shared" si="0"/>
        <v>-0.13159296280747632</v>
      </c>
      <c r="V10" s="321">
        <f t="shared" si="0"/>
        <v>9.7205837016995297E-2</v>
      </c>
      <c r="W10" s="256">
        <f t="shared" si="0"/>
        <v>-3.6450857120615021E-2</v>
      </c>
      <c r="X10" s="198">
        <f t="shared" ref="X10:X19" si="2">SUM(N10:R10)</f>
        <v>-7394.8276303406756</v>
      </c>
      <c r="Z10" s="281">
        <f t="shared" ref="Z10:Z19" si="3">SUM(N10:O10)</f>
        <v>-6701.0491812535292</v>
      </c>
      <c r="AA10" s="280">
        <f t="shared" ref="AA10:AA19" si="4">SUM(P10:Q10)</f>
        <v>-322.10080933559198</v>
      </c>
      <c r="AB10" s="255">
        <f t="shared" ref="AB10:AB19" si="5">Z10/SUM(D10:E10)</f>
        <v>-0.24222951373996526</v>
      </c>
      <c r="AC10" s="256">
        <f t="shared" ref="AC10:AC19" si="6">AA10/SUM(F10:G10)</f>
        <v>-7.2707331773765968E-2</v>
      </c>
    </row>
    <row r="11" spans="2:34" ht="15.75" x14ac:dyDescent="0.25">
      <c r="C11" s="186" t="s">
        <v>86</v>
      </c>
      <c r="D11" s="266">
        <v>5884.624007152268</v>
      </c>
      <c r="E11" s="193">
        <v>7805.5267080745334</v>
      </c>
      <c r="F11" s="193">
        <v>9156.104159608507</v>
      </c>
      <c r="G11" s="193">
        <v>5426.1830039525676</v>
      </c>
      <c r="H11" s="267">
        <v>6350.2599755317142</v>
      </c>
      <c r="I11" s="193">
        <v>4615</v>
      </c>
      <c r="J11" s="193">
        <v>6369</v>
      </c>
      <c r="K11" s="193">
        <v>8212</v>
      </c>
      <c r="L11" s="193">
        <v>4930</v>
      </c>
      <c r="M11" s="267">
        <v>7538</v>
      </c>
      <c r="N11" s="193">
        <v>-1269.6240071522689</v>
      </c>
      <c r="O11" s="193">
        <v>-1436.5267080745343</v>
      </c>
      <c r="P11" s="193">
        <v>-944.10415960850798</v>
      </c>
      <c r="Q11" s="193">
        <v>-496.18300395256909</v>
      </c>
      <c r="R11" s="193">
        <v>1187.740024468286</v>
      </c>
      <c r="S11" s="255">
        <f t="shared" si="1"/>
        <v>-0.21575278311904841</v>
      </c>
      <c r="T11" s="196">
        <f t="shared" si="0"/>
        <v>-0.1840396890306582</v>
      </c>
      <c r="U11" s="196">
        <f t="shared" si="0"/>
        <v>-0.10311199426644307</v>
      </c>
      <c r="V11" s="196">
        <f t="shared" si="0"/>
        <v>-9.1442364474463356E-2</v>
      </c>
      <c r="W11" s="256">
        <f t="shared" si="0"/>
        <v>0.18703801561586228</v>
      </c>
      <c r="X11" s="198">
        <f t="shared" si="2"/>
        <v>-2958.6978543195946</v>
      </c>
      <c r="Z11" s="281">
        <f t="shared" si="3"/>
        <v>-2706.1507152268032</v>
      </c>
      <c r="AA11" s="280">
        <f t="shared" si="4"/>
        <v>-1440.287163561077</v>
      </c>
      <c r="AB11" s="255">
        <f t="shared" si="5"/>
        <v>-0.19767136034644969</v>
      </c>
      <c r="AC11" s="256">
        <f t="shared" si="6"/>
        <v>-9.8769633830839393E-2</v>
      </c>
    </row>
    <row r="12" spans="2:34" ht="15.75" x14ac:dyDescent="0.25">
      <c r="C12" s="186" t="s">
        <v>88</v>
      </c>
      <c r="D12" s="266">
        <v>5718.8242988895145</v>
      </c>
      <c r="E12" s="193">
        <v>704.57666102013934</v>
      </c>
      <c r="F12" s="193">
        <v>1921.7776773950691</v>
      </c>
      <c r="G12" s="193">
        <v>1184.3337285902505</v>
      </c>
      <c r="H12" s="267">
        <v>3279.6557500470544</v>
      </c>
      <c r="I12" s="193">
        <v>4369</v>
      </c>
      <c r="J12" s="193">
        <v>558</v>
      </c>
      <c r="K12" s="193">
        <v>1459</v>
      </c>
      <c r="L12" s="193">
        <v>1071</v>
      </c>
      <c r="M12" s="267">
        <v>4608</v>
      </c>
      <c r="N12" s="193">
        <v>-1349.8242988895154</v>
      </c>
      <c r="O12" s="193">
        <v>-146.57666102013928</v>
      </c>
      <c r="P12" s="193">
        <v>-462.77767739506862</v>
      </c>
      <c r="Q12" s="193">
        <v>-113.33372859025036</v>
      </c>
      <c r="R12" s="193">
        <v>1328.3442499529467</v>
      </c>
      <c r="S12" s="255">
        <f t="shared" si="1"/>
        <v>-0.23603178351739626</v>
      </c>
      <c r="T12" s="196">
        <f t="shared" si="0"/>
        <v>-0.20803507855045114</v>
      </c>
      <c r="U12" s="196">
        <f t="shared" si="0"/>
        <v>-0.24080708337832005</v>
      </c>
      <c r="V12" s="196">
        <f t="shared" si="0"/>
        <v>-9.5694081705462397E-2</v>
      </c>
      <c r="W12" s="256">
        <f t="shared" si="0"/>
        <v>0.40502551218489574</v>
      </c>
      <c r="X12" s="198">
        <f t="shared" si="2"/>
        <v>-744.16811594202704</v>
      </c>
      <c r="Z12" s="281">
        <f t="shared" si="3"/>
        <v>-1496.4009599096546</v>
      </c>
      <c r="AA12" s="280">
        <f t="shared" si="4"/>
        <v>-576.11140598531892</v>
      </c>
      <c r="AB12" s="255">
        <f t="shared" si="5"/>
        <v>-0.23296085193017466</v>
      </c>
      <c r="AC12" s="256">
        <f t="shared" si="6"/>
        <v>-0.1854767362417141</v>
      </c>
    </row>
    <row r="13" spans="2:34" ht="15.75" x14ac:dyDescent="0.25">
      <c r="C13" s="186" t="s">
        <v>89</v>
      </c>
      <c r="D13" s="266">
        <v>953.63343685300219</v>
      </c>
      <c r="E13" s="193">
        <v>883.2402032749859</v>
      </c>
      <c r="F13" s="193">
        <v>1125.3161490683237</v>
      </c>
      <c r="G13" s="193">
        <v>2498.616431394692</v>
      </c>
      <c r="H13" s="267">
        <v>6625.1961227178608</v>
      </c>
      <c r="I13" s="193">
        <v>691</v>
      </c>
      <c r="J13" s="193">
        <v>698</v>
      </c>
      <c r="K13" s="193">
        <v>879</v>
      </c>
      <c r="L13" s="193">
        <v>1777</v>
      </c>
      <c r="M13" s="267">
        <v>7030</v>
      </c>
      <c r="N13" s="193">
        <v>-262.63343685300214</v>
      </c>
      <c r="O13" s="193">
        <v>-185.2402032749859</v>
      </c>
      <c r="P13" s="193">
        <v>-246.31614906832297</v>
      </c>
      <c r="Q13" s="193">
        <v>-721.6164313946922</v>
      </c>
      <c r="R13" s="193">
        <v>404.80387728213873</v>
      </c>
      <c r="S13" s="255">
        <f t="shared" si="1"/>
        <v>-0.27540292391560278</v>
      </c>
      <c r="T13" s="196">
        <f t="shared" si="0"/>
        <v>-0.20972800217667817</v>
      </c>
      <c r="U13" s="196">
        <f t="shared" si="0"/>
        <v>-0.2188861763623085</v>
      </c>
      <c r="V13" s="196">
        <f t="shared" si="0"/>
        <v>-0.28880640594838969</v>
      </c>
      <c r="W13" s="256">
        <f t="shared" si="0"/>
        <v>6.1100663253433718E-2</v>
      </c>
      <c r="X13" s="198">
        <f t="shared" si="2"/>
        <v>-1011.0023433088645</v>
      </c>
      <c r="Z13" s="281">
        <f t="shared" si="3"/>
        <v>-447.87364012798804</v>
      </c>
      <c r="AA13" s="280">
        <f t="shared" si="4"/>
        <v>-967.93258046301514</v>
      </c>
      <c r="AB13" s="255">
        <f t="shared" si="5"/>
        <v>-0.24382387026729913</v>
      </c>
      <c r="AC13" s="256">
        <f t="shared" si="6"/>
        <v>-0.26709453307195524</v>
      </c>
    </row>
    <row r="14" spans="2:34" ht="15.75" x14ac:dyDescent="0.25">
      <c r="C14" s="186" t="s">
        <v>91</v>
      </c>
      <c r="D14" s="266">
        <v>6664.2160079051391</v>
      </c>
      <c r="E14" s="193">
        <v>2728.835544889891</v>
      </c>
      <c r="F14" s="193">
        <v>7237.6039055147739</v>
      </c>
      <c r="G14" s="193">
        <v>14798.28516845474</v>
      </c>
      <c r="H14" s="267">
        <v>4388.5298418972343</v>
      </c>
      <c r="I14" s="193">
        <v>6071</v>
      </c>
      <c r="J14" s="193">
        <v>2109</v>
      </c>
      <c r="K14" s="193">
        <v>5917</v>
      </c>
      <c r="L14" s="193">
        <v>14299</v>
      </c>
      <c r="M14" s="267">
        <v>4650</v>
      </c>
      <c r="N14" s="193">
        <v>-593.21600790513867</v>
      </c>
      <c r="O14" s="193">
        <v>-619.83554488989273</v>
      </c>
      <c r="P14" s="193">
        <v>-1320.6039055147744</v>
      </c>
      <c r="Q14" s="193">
        <v>-499.28516845473303</v>
      </c>
      <c r="R14" s="193">
        <v>261.47015810276667</v>
      </c>
      <c r="S14" s="255">
        <f t="shared" si="1"/>
        <v>-8.9015123039448557E-2</v>
      </c>
      <c r="T14" s="196">
        <f t="shared" si="0"/>
        <v>-0.22714287273581493</v>
      </c>
      <c r="U14" s="196">
        <f t="shared" si="0"/>
        <v>-0.18246424130899527</v>
      </c>
      <c r="V14" s="196">
        <f t="shared" si="0"/>
        <v>-3.3739393637247303E-2</v>
      </c>
      <c r="W14" s="256">
        <f t="shared" si="0"/>
        <v>5.9580353221371458E-2</v>
      </c>
      <c r="X14" s="198">
        <f t="shared" si="2"/>
        <v>-2771.4704686617724</v>
      </c>
      <c r="Z14" s="281">
        <f t="shared" si="3"/>
        <v>-1213.0515527950315</v>
      </c>
      <c r="AA14" s="280">
        <f t="shared" si="4"/>
        <v>-1819.8890739695075</v>
      </c>
      <c r="AB14" s="255">
        <f t="shared" si="5"/>
        <v>-0.1291434999559937</v>
      </c>
      <c r="AC14" s="256">
        <f t="shared" si="6"/>
        <v>-8.2587503860658856E-2</v>
      </c>
    </row>
    <row r="15" spans="2:34" ht="15.75" x14ac:dyDescent="0.25">
      <c r="C15" s="186" t="s">
        <v>92</v>
      </c>
      <c r="D15" s="266">
        <v>6616.738556371165</v>
      </c>
      <c r="E15" s="193">
        <v>2638.2528420854496</v>
      </c>
      <c r="F15" s="193">
        <v>449.69130434782608</v>
      </c>
      <c r="G15" s="193">
        <v>207.08359683794464</v>
      </c>
      <c r="H15" s="267">
        <v>4115.0949557688691</v>
      </c>
      <c r="I15" s="193">
        <v>4964</v>
      </c>
      <c r="J15" s="193">
        <v>2583</v>
      </c>
      <c r="K15" s="193">
        <v>419</v>
      </c>
      <c r="L15" s="193">
        <v>193</v>
      </c>
      <c r="M15" s="267">
        <v>3160</v>
      </c>
      <c r="N15" s="193">
        <v>-1652.7385563711648</v>
      </c>
      <c r="O15" s="193">
        <v>-55.252842085450453</v>
      </c>
      <c r="P15" s="193">
        <v>-30.691304347826069</v>
      </c>
      <c r="Q15" s="193">
        <v>-14.083596837944683</v>
      </c>
      <c r="R15" s="193">
        <v>-955.09495576886832</v>
      </c>
      <c r="S15" s="255">
        <f t="shared" si="1"/>
        <v>-0.24978145082969402</v>
      </c>
      <c r="T15" s="196">
        <f t="shared" si="0"/>
        <v>-2.0942966952998694E-2</v>
      </c>
      <c r="U15" s="196">
        <f t="shared" si="0"/>
        <v>-6.8249717197304396E-2</v>
      </c>
      <c r="V15" s="196">
        <f t="shared" si="0"/>
        <v>-6.800923420779649E-2</v>
      </c>
      <c r="W15" s="256">
        <f t="shared" si="0"/>
        <v>-0.23209548407380973</v>
      </c>
      <c r="X15" s="198">
        <f t="shared" si="2"/>
        <v>-2707.8612554112542</v>
      </c>
      <c r="Z15" s="281">
        <f t="shared" si="3"/>
        <v>-1707.9913984566153</v>
      </c>
      <c r="AA15" s="280">
        <f t="shared" si="4"/>
        <v>-44.774901185770752</v>
      </c>
      <c r="AB15" s="255">
        <f t="shared" si="5"/>
        <v>-0.18454813461430597</v>
      </c>
      <c r="AC15" s="256">
        <f t="shared" si="6"/>
        <v>-6.817389200612288E-2</v>
      </c>
    </row>
    <row r="16" spans="2:34" ht="15.75" x14ac:dyDescent="0.25">
      <c r="C16" s="186" t="s">
        <v>93</v>
      </c>
      <c r="D16" s="266">
        <v>699.41645021645047</v>
      </c>
      <c r="E16" s="193">
        <v>1916.5583286278938</v>
      </c>
      <c r="F16" s="193">
        <v>2459.7707509881429</v>
      </c>
      <c r="G16" s="193">
        <v>3590.2774327122152</v>
      </c>
      <c r="H16" s="267">
        <v>3729.1305288913968</v>
      </c>
      <c r="I16" s="193">
        <v>464</v>
      </c>
      <c r="J16" s="193">
        <v>1464</v>
      </c>
      <c r="K16" s="193">
        <v>2058</v>
      </c>
      <c r="L16" s="193">
        <v>3200</v>
      </c>
      <c r="M16" s="267">
        <v>3974</v>
      </c>
      <c r="N16" s="193">
        <v>-235.41645021645039</v>
      </c>
      <c r="O16" s="193">
        <v>-452.55832862789396</v>
      </c>
      <c r="P16" s="193">
        <v>-401.77075098814225</v>
      </c>
      <c r="Q16" s="193">
        <v>-390.27743271221522</v>
      </c>
      <c r="R16" s="193">
        <v>244.86947110860137</v>
      </c>
      <c r="S16" s="255">
        <f t="shared" si="1"/>
        <v>-0.33658981018189571</v>
      </c>
      <c r="T16" s="196">
        <f t="shared" si="0"/>
        <v>-0.23613073594889772</v>
      </c>
      <c r="U16" s="196">
        <f t="shared" si="0"/>
        <v>-0.16333666494194318</v>
      </c>
      <c r="V16" s="196">
        <f t="shared" si="0"/>
        <v>-0.10870397623210601</v>
      </c>
      <c r="W16" s="256">
        <f t="shared" si="0"/>
        <v>6.5663958183141594E-2</v>
      </c>
      <c r="X16" s="198">
        <f t="shared" si="2"/>
        <v>-1235.1534914361005</v>
      </c>
      <c r="Z16" s="281">
        <f t="shared" si="3"/>
        <v>-687.97477884434431</v>
      </c>
      <c r="AA16" s="280">
        <f t="shared" si="4"/>
        <v>-792.04818370035741</v>
      </c>
      <c r="AB16" s="255">
        <f t="shared" si="5"/>
        <v>-0.26298983629661371</v>
      </c>
      <c r="AC16" s="256">
        <f t="shared" si="6"/>
        <v>-0.13091601250949397</v>
      </c>
    </row>
    <row r="17" spans="3:33" ht="15.75" x14ac:dyDescent="0.25">
      <c r="C17" s="186" t="s">
        <v>94</v>
      </c>
      <c r="D17" s="266">
        <v>11380.966854884244</v>
      </c>
      <c r="E17" s="193">
        <v>5122.471833239224</v>
      </c>
      <c r="F17" s="193">
        <v>9608.3601731601739</v>
      </c>
      <c r="G17" s="193">
        <v>5450.1596367400725</v>
      </c>
      <c r="H17" s="267">
        <v>11843.712827028045</v>
      </c>
      <c r="I17" s="193">
        <v>7547</v>
      </c>
      <c r="J17" s="193">
        <v>3277</v>
      </c>
      <c r="K17" s="193">
        <v>6245</v>
      </c>
      <c r="L17" s="193">
        <v>4532</v>
      </c>
      <c r="M17" s="267">
        <v>9125</v>
      </c>
      <c r="N17" s="193">
        <v>-3833.9668548842469</v>
      </c>
      <c r="O17" s="193">
        <v>-1845.4718332392245</v>
      </c>
      <c r="P17" s="193">
        <v>-3363.3601731601739</v>
      </c>
      <c r="Q17" s="193">
        <v>-918.15963674007162</v>
      </c>
      <c r="R17" s="193">
        <v>-2718.7128270280441</v>
      </c>
      <c r="S17" s="255">
        <f t="shared" si="1"/>
        <v>-0.33687532032824308</v>
      </c>
      <c r="T17" s="196">
        <f t="shared" si="0"/>
        <v>-0.36026978640744034</v>
      </c>
      <c r="U17" s="196">
        <f t="shared" si="0"/>
        <v>-0.35004518071203511</v>
      </c>
      <c r="V17" s="196">
        <f t="shared" si="0"/>
        <v>-0.16846472359280368</v>
      </c>
      <c r="W17" s="256">
        <f t="shared" si="0"/>
        <v>-0.22954903303833765</v>
      </c>
      <c r="X17" s="198">
        <f t="shared" si="2"/>
        <v>-12679.671325051761</v>
      </c>
      <c r="Z17" s="281">
        <f t="shared" si="3"/>
        <v>-5679.4386881234714</v>
      </c>
      <c r="AA17" s="280">
        <f t="shared" si="4"/>
        <v>-4281.5198099002455</v>
      </c>
      <c r="AB17" s="255">
        <f t="shared" si="5"/>
        <v>-0.34413668541760462</v>
      </c>
      <c r="AC17" s="256">
        <f t="shared" si="6"/>
        <v>-0.28432540939949186</v>
      </c>
    </row>
    <row r="18" spans="3:33" ht="15.75" x14ac:dyDescent="0.25">
      <c r="C18" s="186" t="s">
        <v>95</v>
      </c>
      <c r="D18" s="266">
        <v>437.78998682476924</v>
      </c>
      <c r="E18" s="193">
        <v>653.08264633916815</v>
      </c>
      <c r="F18" s="193">
        <v>843.43476378693765</v>
      </c>
      <c r="G18" s="193">
        <v>2386.3911067193681</v>
      </c>
      <c r="H18" s="267">
        <v>3784.6246000376441</v>
      </c>
      <c r="I18" s="193">
        <v>495</v>
      </c>
      <c r="J18" s="193">
        <v>668</v>
      </c>
      <c r="K18" s="193">
        <v>779</v>
      </c>
      <c r="L18" s="193">
        <v>2450</v>
      </c>
      <c r="M18" s="267">
        <v>3977</v>
      </c>
      <c r="N18" s="193">
        <v>57.210013175230557</v>
      </c>
      <c r="O18" s="193">
        <v>14.917353660831878</v>
      </c>
      <c r="P18" s="193">
        <v>-64.434763786937708</v>
      </c>
      <c r="Q18" s="193">
        <v>63.608893280632358</v>
      </c>
      <c r="R18" s="193">
        <v>192.37539996235645</v>
      </c>
      <c r="S18" s="255">
        <f t="shared" si="1"/>
        <v>0.13067912674332033</v>
      </c>
      <c r="T18" s="196">
        <f t="shared" si="0"/>
        <v>2.2841448543228917E-2</v>
      </c>
      <c r="U18" s="196">
        <f t="shared" si="0"/>
        <v>-7.6395669888720347E-2</v>
      </c>
      <c r="V18" s="196">
        <f t="shared" si="0"/>
        <v>2.665484844522284E-2</v>
      </c>
      <c r="W18" s="256">
        <f t="shared" si="0"/>
        <v>5.0830774592661838E-2</v>
      </c>
      <c r="X18" s="198">
        <f t="shared" si="2"/>
        <v>263.67689629211355</v>
      </c>
      <c r="Z18" s="281">
        <f t="shared" si="3"/>
        <v>72.127366836062436</v>
      </c>
      <c r="AA18" s="280">
        <f t="shared" si="4"/>
        <v>-0.82587050630534975</v>
      </c>
      <c r="AB18" s="255">
        <f t="shared" si="5"/>
        <v>6.6118962602321585E-2</v>
      </c>
      <c r="AC18" s="256">
        <f t="shared" si="6"/>
        <v>-2.5570124812205025E-4</v>
      </c>
    </row>
    <row r="19" spans="3:33" ht="15.75" x14ac:dyDescent="0.25">
      <c r="C19" s="186" t="s">
        <v>96</v>
      </c>
      <c r="D19" s="266">
        <v>4905.722746094485</v>
      </c>
      <c r="E19" s="193">
        <v>2270.4865989083391</v>
      </c>
      <c r="F19" s="193">
        <v>1950.3886975343501</v>
      </c>
      <c r="G19" s="193">
        <v>1177.1899115377373</v>
      </c>
      <c r="H19" s="267">
        <v>8200.4881799360082</v>
      </c>
      <c r="I19" s="193">
        <v>4270</v>
      </c>
      <c r="J19" s="193">
        <v>1989</v>
      </c>
      <c r="K19" s="193">
        <v>1773</v>
      </c>
      <c r="L19" s="193">
        <v>1067</v>
      </c>
      <c r="M19" s="267">
        <v>7262</v>
      </c>
      <c r="N19" s="193">
        <v>-635.72274609448561</v>
      </c>
      <c r="O19" s="193">
        <v>-281.48659890833812</v>
      </c>
      <c r="P19" s="193">
        <v>-177.38869753434969</v>
      </c>
      <c r="Q19" s="193">
        <v>-110.1899115377377</v>
      </c>
      <c r="R19" s="193">
        <v>-938.48817993600665</v>
      </c>
      <c r="S19" s="255">
        <f t="shared" si="1"/>
        <v>-0.12958798917052405</v>
      </c>
      <c r="T19" s="196">
        <f t="shared" si="0"/>
        <v>-0.12397633134838948</v>
      </c>
      <c r="U19" s="196">
        <f t="shared" si="0"/>
        <v>-9.0950433500051359E-2</v>
      </c>
      <c r="V19" s="196">
        <f t="shared" si="0"/>
        <v>-9.3604192881502901E-2</v>
      </c>
      <c r="W19" s="256">
        <f t="shared" si="0"/>
        <v>-0.1144429647776567</v>
      </c>
      <c r="X19" s="297">
        <f t="shared" si="2"/>
        <v>-2143.2761340109178</v>
      </c>
      <c r="Z19" s="281">
        <f t="shared" ref="Z19:Z28" si="7">SUM(N19:O19)</f>
        <v>-917.20934500282374</v>
      </c>
      <c r="AA19" s="280">
        <f t="shared" ref="AA19:AA28" si="8">SUM(P19:Q19)</f>
        <v>-287.57860907208737</v>
      </c>
      <c r="AB19" s="255">
        <f t="shared" ref="AB19:AB28" si="9">Z19/SUM(D19:E19)</f>
        <v>-0.12781251227593093</v>
      </c>
      <c r="AC19" s="256">
        <f t="shared" ref="AC19:AC28" si="10">AA19/SUM(F19:G19)</f>
        <v>-9.1949282501778029E-2</v>
      </c>
    </row>
    <row r="20" spans="3:33" ht="15.75" x14ac:dyDescent="0.25">
      <c r="C20" s="186" t="s">
        <v>145</v>
      </c>
      <c r="D20" s="266">
        <v>2289.9648880105401</v>
      </c>
      <c r="E20" s="193">
        <v>1806.6796254470169</v>
      </c>
      <c r="F20" s="193">
        <v>570.49911537737614</v>
      </c>
      <c r="G20" s="193">
        <v>300.98408620365143</v>
      </c>
      <c r="H20" s="267">
        <v>4616.8714191605513</v>
      </c>
      <c r="I20" s="193">
        <v>2021</v>
      </c>
      <c r="J20" s="193">
        <v>1633</v>
      </c>
      <c r="K20" s="193">
        <v>571</v>
      </c>
      <c r="L20" s="193">
        <v>297</v>
      </c>
      <c r="M20" s="267">
        <v>3880</v>
      </c>
      <c r="N20" s="193">
        <v>-268.96488801054016</v>
      </c>
      <c r="O20" s="193">
        <v>-173.67962544701675</v>
      </c>
      <c r="P20" s="193">
        <v>0.50088462262381483</v>
      </c>
      <c r="Q20" s="193">
        <v>-3.984086203651513</v>
      </c>
      <c r="R20" s="193">
        <v>-736.8714191605502</v>
      </c>
      <c r="S20" s="255">
        <f t="shared" ref="S20:S28" si="11">N20/D20</f>
        <v>-0.11745371704987566</v>
      </c>
      <c r="T20" s="196">
        <f t="shared" ref="T20:T28" si="12">O20/E20</f>
        <v>-9.6131944480219694E-2</v>
      </c>
      <c r="U20" s="196">
        <f t="shared" ref="U20:U28" si="13">P20/F20</f>
        <v>8.7797616003749209E-4</v>
      </c>
      <c r="V20" s="196">
        <f t="shared" ref="V20:V28" si="14">Q20/G20</f>
        <v>-1.3236866619439163E-2</v>
      </c>
      <c r="W20" s="256">
        <f t="shared" ref="W20:W28" si="15">R20/H20</f>
        <v>-0.15960405916925657</v>
      </c>
      <c r="X20" s="297">
        <f t="shared" ref="X20:X28" si="16">SUM(N20:R20)</f>
        <v>-1182.9991341991349</v>
      </c>
      <c r="Z20" s="281">
        <f t="shared" si="7"/>
        <v>-442.64451345755691</v>
      </c>
      <c r="AA20" s="280">
        <f t="shared" si="8"/>
        <v>-3.4832015810276982</v>
      </c>
      <c r="AB20" s="255">
        <f t="shared" si="9"/>
        <v>-0.10805050621391753</v>
      </c>
      <c r="AC20" s="256">
        <f t="shared" si="10"/>
        <v>-3.9968660035082067E-3</v>
      </c>
    </row>
    <row r="21" spans="3:33" ht="15.75" x14ac:dyDescent="0.25">
      <c r="C21" s="186" t="s">
        <v>147</v>
      </c>
      <c r="D21" s="266">
        <v>110.33687182382835</v>
      </c>
      <c r="E21" s="193">
        <v>303.8328439676265</v>
      </c>
      <c r="F21" s="193">
        <v>210.52023338979862</v>
      </c>
      <c r="G21" s="193">
        <v>259.29307359307359</v>
      </c>
      <c r="H21" s="267">
        <v>788.3579051383399</v>
      </c>
      <c r="I21" s="193">
        <v>83</v>
      </c>
      <c r="J21" s="193">
        <v>238</v>
      </c>
      <c r="K21" s="193">
        <v>163</v>
      </c>
      <c r="L21" s="193">
        <v>225</v>
      </c>
      <c r="M21" s="267">
        <v>864</v>
      </c>
      <c r="N21" s="193">
        <v>-27.336871823828321</v>
      </c>
      <c r="O21" s="193">
        <v>-65.832843967626616</v>
      </c>
      <c r="P21" s="193">
        <v>-47.520233389798619</v>
      </c>
      <c r="Q21" s="193">
        <v>-34.293073593073615</v>
      </c>
      <c r="R21" s="193">
        <v>75.642094861660098</v>
      </c>
      <c r="S21" s="255">
        <f t="shared" si="11"/>
        <v>-0.24775826405044638</v>
      </c>
      <c r="T21" s="196">
        <f t="shared" si="12"/>
        <v>-0.21667454745162815</v>
      </c>
      <c r="U21" s="196">
        <f t="shared" si="13"/>
        <v>-0.22572763018844988</v>
      </c>
      <c r="V21" s="196">
        <f t="shared" si="14"/>
        <v>-0.13225603413877568</v>
      </c>
      <c r="W21" s="256">
        <f t="shared" si="15"/>
        <v>9.5948926710370891E-2</v>
      </c>
      <c r="X21" s="297">
        <f t="shared" si="16"/>
        <v>-99.34092791266707</v>
      </c>
      <c r="Z21" s="281">
        <f t="shared" si="7"/>
        <v>-93.169715791454934</v>
      </c>
      <c r="AA21" s="280">
        <f t="shared" si="8"/>
        <v>-81.813306982872234</v>
      </c>
      <c r="AB21" s="255">
        <f t="shared" si="9"/>
        <v>-0.22495540412319354</v>
      </c>
      <c r="AC21" s="256">
        <f t="shared" si="10"/>
        <v>-0.17414003768491571</v>
      </c>
    </row>
    <row r="22" spans="3:33" ht="15.75" x14ac:dyDescent="0.25">
      <c r="C22" s="186" t="s">
        <v>148</v>
      </c>
      <c r="D22" s="266">
        <v>2615.757858083944</v>
      </c>
      <c r="E22" s="193">
        <v>463.80697346132126</v>
      </c>
      <c r="F22" s="193">
        <v>1379.889582156974</v>
      </c>
      <c r="G22" s="193">
        <v>876.20582533408606</v>
      </c>
      <c r="H22" s="267">
        <v>3583.6167607754555</v>
      </c>
      <c r="I22" s="193">
        <v>2249</v>
      </c>
      <c r="J22" s="193">
        <v>356</v>
      </c>
      <c r="K22" s="193">
        <v>1202</v>
      </c>
      <c r="L22" s="193">
        <v>770</v>
      </c>
      <c r="M22" s="267">
        <v>3382</v>
      </c>
      <c r="N22" s="193">
        <v>-366.75785808394494</v>
      </c>
      <c r="O22" s="193">
        <v>-107.80697346132128</v>
      </c>
      <c r="P22" s="193">
        <v>-177.88958215697346</v>
      </c>
      <c r="Q22" s="193">
        <v>-106.20582533408621</v>
      </c>
      <c r="R22" s="193">
        <v>-201.61676077545641</v>
      </c>
      <c r="S22" s="255">
        <f t="shared" si="11"/>
        <v>-0.14021093617304353</v>
      </c>
      <c r="T22" s="196">
        <f t="shared" si="12"/>
        <v>-0.23243931124358513</v>
      </c>
      <c r="U22" s="196">
        <f t="shared" si="13"/>
        <v>-0.12891580924823376</v>
      </c>
      <c r="V22" s="196">
        <f t="shared" si="14"/>
        <v>-0.12121104683775789</v>
      </c>
      <c r="W22" s="256">
        <f t="shared" si="15"/>
        <v>-5.6260692544542273E-2</v>
      </c>
      <c r="X22" s="297">
        <f t="shared" si="16"/>
        <v>-960.27699981178228</v>
      </c>
      <c r="Z22" s="281">
        <f t="shared" si="7"/>
        <v>-474.5648315452662</v>
      </c>
      <c r="AA22" s="280">
        <f t="shared" si="8"/>
        <v>-284.09540749105969</v>
      </c>
      <c r="AB22" s="255">
        <f t="shared" si="9"/>
        <v>-0.15410126349154951</v>
      </c>
      <c r="AC22" s="256">
        <f t="shared" si="10"/>
        <v>-0.12592349000301994</v>
      </c>
    </row>
    <row r="23" spans="3:33" ht="15.75" x14ac:dyDescent="0.25">
      <c r="C23" s="186" t="s">
        <v>155</v>
      </c>
      <c r="D23" s="266">
        <v>761.99114436288357</v>
      </c>
      <c r="E23" s="193">
        <v>559.4804630152455</v>
      </c>
      <c r="F23" s="193">
        <v>873.8895539243365</v>
      </c>
      <c r="G23" s="193">
        <v>2062.4981178242042</v>
      </c>
      <c r="H23" s="267">
        <v>5191.5060229625442</v>
      </c>
      <c r="I23" s="193">
        <v>551</v>
      </c>
      <c r="J23" s="193">
        <v>450</v>
      </c>
      <c r="K23" s="193">
        <v>683</v>
      </c>
      <c r="L23" s="193">
        <v>1470</v>
      </c>
      <c r="M23" s="267">
        <v>5588</v>
      </c>
      <c r="N23" s="193">
        <v>-210.99114436288346</v>
      </c>
      <c r="O23" s="193">
        <v>-109.48046301524556</v>
      </c>
      <c r="P23" s="193">
        <v>-190.88955392433635</v>
      </c>
      <c r="Q23" s="193">
        <v>-592.49811782420454</v>
      </c>
      <c r="R23" s="193">
        <v>396.49397703745541</v>
      </c>
      <c r="S23" s="255">
        <f t="shared" si="11"/>
        <v>-0.27689448351699347</v>
      </c>
      <c r="T23" s="196">
        <f t="shared" si="12"/>
        <v>-0.19568237007815281</v>
      </c>
      <c r="U23" s="196">
        <f t="shared" si="13"/>
        <v>-0.21843670412023719</v>
      </c>
      <c r="V23" s="196">
        <f t="shared" si="14"/>
        <v>-0.28727207685854761</v>
      </c>
      <c r="W23" s="256">
        <f t="shared" si="15"/>
        <v>7.6373594730261965E-2</v>
      </c>
      <c r="X23" s="297">
        <f t="shared" si="16"/>
        <v>-707.36530208921454</v>
      </c>
      <c r="Z23" s="281">
        <f t="shared" si="7"/>
        <v>-320.47160737812902</v>
      </c>
      <c r="AA23" s="280">
        <f t="shared" si="8"/>
        <v>-783.38767174854092</v>
      </c>
      <c r="AB23" s="255">
        <f t="shared" si="9"/>
        <v>-0.24251115619045494</v>
      </c>
      <c r="AC23" s="256">
        <f t="shared" si="10"/>
        <v>-0.26678618742533217</v>
      </c>
    </row>
    <row r="24" spans="3:33" ht="15.75" x14ac:dyDescent="0.25">
      <c r="C24" s="186" t="s">
        <v>156</v>
      </c>
      <c r="D24" s="266">
        <v>352.95642763034073</v>
      </c>
      <c r="E24" s="193">
        <v>1259.4961038961035</v>
      </c>
      <c r="F24" s="193">
        <v>2071.5900056465271</v>
      </c>
      <c r="G24" s="193">
        <v>2505.1055335968381</v>
      </c>
      <c r="H24" s="267">
        <v>2140.9652926783356</v>
      </c>
      <c r="I24" s="193">
        <v>221</v>
      </c>
      <c r="J24" s="193">
        <v>996</v>
      </c>
      <c r="K24" s="193">
        <v>1733</v>
      </c>
      <c r="L24" s="193">
        <v>2227</v>
      </c>
      <c r="M24" s="267">
        <v>2404</v>
      </c>
      <c r="N24" s="193">
        <v>-131.95642763034073</v>
      </c>
      <c r="O24" s="193">
        <v>-263.49610389610393</v>
      </c>
      <c r="P24" s="193">
        <v>-338.59000564652735</v>
      </c>
      <c r="Q24" s="193">
        <v>-278.10553359683797</v>
      </c>
      <c r="R24" s="193">
        <v>263.0347073216638</v>
      </c>
      <c r="S24" s="255">
        <f t="shared" si="11"/>
        <v>-0.37386038983979542</v>
      </c>
      <c r="T24" s="196">
        <f t="shared" si="12"/>
        <v>-0.20920755775346159</v>
      </c>
      <c r="U24" s="196">
        <f t="shared" si="13"/>
        <v>-0.16344450626023177</v>
      </c>
      <c r="V24" s="196">
        <f t="shared" si="14"/>
        <v>-0.1110154961006905</v>
      </c>
      <c r="W24" s="256">
        <f t="shared" si="15"/>
        <v>0.12285799691437728</v>
      </c>
      <c r="X24" s="297">
        <f t="shared" si="16"/>
        <v>-749.11336344814617</v>
      </c>
      <c r="Z24" s="281">
        <f t="shared" si="7"/>
        <v>-395.45253152644466</v>
      </c>
      <c r="AA24" s="280">
        <f t="shared" si="8"/>
        <v>-616.69553924336537</v>
      </c>
      <c r="AB24" s="255">
        <f t="shared" si="9"/>
        <v>-0.24524909961354685</v>
      </c>
      <c r="AC24" s="256">
        <f t="shared" si="10"/>
        <v>-0.13474690067439349</v>
      </c>
    </row>
    <row r="25" spans="3:33" ht="15.75" x14ac:dyDescent="0.25">
      <c r="C25" s="186" t="s">
        <v>157</v>
      </c>
      <c r="D25" s="266">
        <v>1154.3557688688127</v>
      </c>
      <c r="E25" s="193">
        <v>225.89072087332949</v>
      </c>
      <c r="F25" s="193">
        <v>1174.4608319217016</v>
      </c>
      <c r="G25" s="193">
        <v>745.75798983625054</v>
      </c>
      <c r="H25" s="267">
        <v>1795.7799830604179</v>
      </c>
      <c r="I25" s="193">
        <v>863</v>
      </c>
      <c r="J25" s="193">
        <v>183</v>
      </c>
      <c r="K25" s="193">
        <v>810</v>
      </c>
      <c r="L25" s="193">
        <v>651</v>
      </c>
      <c r="M25" s="267">
        <v>2268</v>
      </c>
      <c r="N25" s="193">
        <v>-291.35576886881233</v>
      </c>
      <c r="O25" s="193">
        <v>-42.89072087332957</v>
      </c>
      <c r="P25" s="193">
        <v>-364.46083192170158</v>
      </c>
      <c r="Q25" s="193">
        <v>-94.757989836250673</v>
      </c>
      <c r="R25" s="193">
        <v>472.22001693958225</v>
      </c>
      <c r="S25" s="255">
        <f t="shared" si="11"/>
        <v>-0.2523968578199427</v>
      </c>
      <c r="T25" s="196">
        <f t="shared" si="12"/>
        <v>-0.18987376155827568</v>
      </c>
      <c r="U25" s="196">
        <f t="shared" si="13"/>
        <v>-0.31032182769803879</v>
      </c>
      <c r="V25" s="196">
        <f t="shared" si="14"/>
        <v>-0.1270626545443477</v>
      </c>
      <c r="W25" s="256">
        <f t="shared" si="15"/>
        <v>0.26296095367697098</v>
      </c>
      <c r="X25" s="297">
        <f t="shared" si="16"/>
        <v>-321.24529456051187</v>
      </c>
      <c r="Z25" s="281">
        <f t="shared" si="7"/>
        <v>-334.24648974214188</v>
      </c>
      <c r="AA25" s="280">
        <f t="shared" si="8"/>
        <v>-459.21882175795224</v>
      </c>
      <c r="AB25" s="255">
        <f t="shared" si="9"/>
        <v>-0.24216434689472449</v>
      </c>
      <c r="AC25" s="256">
        <f t="shared" si="10"/>
        <v>-0.23914921390966232</v>
      </c>
    </row>
    <row r="26" spans="3:33" ht="15.75" x14ac:dyDescent="0.25">
      <c r="C26" s="186" t="s">
        <v>158</v>
      </c>
      <c r="D26" s="266">
        <v>437.78998682476924</v>
      </c>
      <c r="E26" s="193">
        <v>653.08264633916815</v>
      </c>
      <c r="F26" s="193">
        <v>843.43476378693765</v>
      </c>
      <c r="G26" s="193">
        <v>2386.3911067193681</v>
      </c>
      <c r="H26" s="267">
        <v>3784.6246000376441</v>
      </c>
      <c r="I26" s="193">
        <v>495</v>
      </c>
      <c r="J26" s="193">
        <v>668</v>
      </c>
      <c r="K26" s="193">
        <v>779</v>
      </c>
      <c r="L26" s="193">
        <v>2450</v>
      </c>
      <c r="M26" s="267">
        <v>3977</v>
      </c>
      <c r="N26" s="193">
        <v>57.210013175230557</v>
      </c>
      <c r="O26" s="193">
        <v>14.917353660831878</v>
      </c>
      <c r="P26" s="193">
        <v>-64.434763786937708</v>
      </c>
      <c r="Q26" s="193">
        <v>63.608893280632358</v>
      </c>
      <c r="R26" s="193">
        <v>192.37539996235645</v>
      </c>
      <c r="S26" s="255">
        <f t="shared" si="11"/>
        <v>0.13067912674332033</v>
      </c>
      <c r="T26" s="196">
        <f t="shared" si="12"/>
        <v>2.2841448543228917E-2</v>
      </c>
      <c r="U26" s="196">
        <f t="shared" si="13"/>
        <v>-7.6395669888720347E-2</v>
      </c>
      <c r="V26" s="196">
        <f t="shared" si="14"/>
        <v>2.665484844522284E-2</v>
      </c>
      <c r="W26" s="256">
        <f t="shared" si="15"/>
        <v>5.0830774592661838E-2</v>
      </c>
      <c r="X26" s="297">
        <f t="shared" si="16"/>
        <v>263.67689629211355</v>
      </c>
      <c r="Z26" s="281">
        <f t="shared" si="7"/>
        <v>72.127366836062436</v>
      </c>
      <c r="AA26" s="280">
        <f t="shared" si="8"/>
        <v>-0.82587050630534975</v>
      </c>
      <c r="AB26" s="255">
        <f t="shared" si="9"/>
        <v>6.6118962602321585E-2</v>
      </c>
      <c r="AC26" s="256">
        <f t="shared" si="10"/>
        <v>-2.5570124812205025E-4</v>
      </c>
    </row>
    <row r="27" spans="3:33" ht="15.75" x14ac:dyDescent="0.25">
      <c r="C27" s="186" t="s">
        <v>159</v>
      </c>
      <c r="D27" s="266">
        <v>346.46002258610946</v>
      </c>
      <c r="E27" s="193">
        <v>657.0622247317898</v>
      </c>
      <c r="F27" s="193">
        <v>388.18074534161502</v>
      </c>
      <c r="G27" s="193">
        <v>1085.1718991153775</v>
      </c>
      <c r="H27" s="267">
        <v>1588.165236213061</v>
      </c>
      <c r="I27" s="193">
        <v>243</v>
      </c>
      <c r="J27" s="193">
        <v>468</v>
      </c>
      <c r="K27" s="193">
        <v>325</v>
      </c>
      <c r="L27" s="193">
        <v>973</v>
      </c>
      <c r="M27" s="267">
        <v>1570</v>
      </c>
      <c r="N27" s="193">
        <v>-103.46002258610956</v>
      </c>
      <c r="O27" s="193">
        <v>-189.06222473178994</v>
      </c>
      <c r="P27" s="193">
        <v>-63.180745341614937</v>
      </c>
      <c r="Q27" s="193">
        <v>-112.1718991153774</v>
      </c>
      <c r="R27" s="193">
        <v>-18.165236213062293</v>
      </c>
      <c r="S27" s="255">
        <f t="shared" si="11"/>
        <v>-0.29862037707509392</v>
      </c>
      <c r="T27" s="196">
        <f t="shared" si="12"/>
        <v>-0.28773869142905667</v>
      </c>
      <c r="U27" s="196">
        <f t="shared" si="13"/>
        <v>-0.16276115211745829</v>
      </c>
      <c r="V27" s="196">
        <f t="shared" si="14"/>
        <v>-0.10336786200123588</v>
      </c>
      <c r="W27" s="256">
        <f t="shared" si="15"/>
        <v>-1.1437875479743424E-2</v>
      </c>
      <c r="X27" s="297">
        <f t="shared" si="16"/>
        <v>-486.04012798795412</v>
      </c>
      <c r="Z27" s="281">
        <f t="shared" si="7"/>
        <v>-292.52224731789948</v>
      </c>
      <c r="AA27" s="280">
        <f t="shared" si="8"/>
        <v>-175.35264445699232</v>
      </c>
      <c r="AB27" s="255">
        <f t="shared" si="9"/>
        <v>-0.29149552797630535</v>
      </c>
      <c r="AC27" s="256">
        <f t="shared" si="10"/>
        <v>-0.11901607202912304</v>
      </c>
    </row>
    <row r="28" spans="3:33" ht="15.75" x14ac:dyDescent="0.25">
      <c r="C28" s="186" t="s">
        <v>161</v>
      </c>
      <c r="D28" s="268">
        <v>4564.4685300207047</v>
      </c>
      <c r="E28" s="269">
        <v>478.68594014680974</v>
      </c>
      <c r="F28" s="269">
        <v>747.31684547336727</v>
      </c>
      <c r="G28" s="269">
        <v>438.57573875399959</v>
      </c>
      <c r="H28" s="270">
        <v>1483.875766986635</v>
      </c>
      <c r="I28" s="269">
        <v>3506</v>
      </c>
      <c r="J28" s="269">
        <v>375</v>
      </c>
      <c r="K28" s="269">
        <v>649</v>
      </c>
      <c r="L28" s="269">
        <v>420</v>
      </c>
      <c r="M28" s="270">
        <v>2340</v>
      </c>
      <c r="N28" s="269">
        <v>-1058.4685300207043</v>
      </c>
      <c r="O28" s="269">
        <v>-103.68594014680974</v>
      </c>
      <c r="P28" s="269">
        <v>-98.316845473367223</v>
      </c>
      <c r="Q28" s="269">
        <v>-18.575738753999559</v>
      </c>
      <c r="R28" s="269">
        <v>856.12423301336378</v>
      </c>
      <c r="S28" s="257">
        <f t="shared" si="11"/>
        <v>-0.23189305021145648</v>
      </c>
      <c r="T28" s="258">
        <f t="shared" si="12"/>
        <v>-0.21660535948686935</v>
      </c>
      <c r="U28" s="258">
        <f t="shared" si="13"/>
        <v>-0.13155978761738085</v>
      </c>
      <c r="V28" s="258">
        <f t="shared" si="14"/>
        <v>-4.2354688398344872E-2</v>
      </c>
      <c r="W28" s="259">
        <f t="shared" si="15"/>
        <v>0.5769514214467758</v>
      </c>
      <c r="X28" s="297">
        <f t="shared" si="16"/>
        <v>-422.92282138151711</v>
      </c>
      <c r="Z28" s="282">
        <f t="shared" si="7"/>
        <v>-1162.1544701675141</v>
      </c>
      <c r="AA28" s="283">
        <f t="shared" si="8"/>
        <v>-116.89258422736678</v>
      </c>
      <c r="AB28" s="257">
        <f t="shared" si="9"/>
        <v>-0.2304419737769626</v>
      </c>
      <c r="AC28" s="259">
        <f t="shared" si="10"/>
        <v>-9.8569285095517045E-2</v>
      </c>
    </row>
    <row r="30" spans="3:33" x14ac:dyDescent="0.25">
      <c r="AB30" s="5" t="s">
        <v>163</v>
      </c>
    </row>
    <row r="31" spans="3:33" x14ac:dyDescent="0.25">
      <c r="AB31" s="166" t="s">
        <v>104</v>
      </c>
      <c r="AC31" s="167" t="s">
        <v>9</v>
      </c>
      <c r="AD31" s="167" t="s">
        <v>10</v>
      </c>
      <c r="AE31" s="167" t="s">
        <v>11</v>
      </c>
      <c r="AF31" s="167" t="s">
        <v>12</v>
      </c>
      <c r="AG31" s="168" t="s">
        <v>13</v>
      </c>
    </row>
    <row r="32" spans="3:33" x14ac:dyDescent="0.25">
      <c r="AB32" s="169" t="s">
        <v>94</v>
      </c>
      <c r="AC32" s="177">
        <f>VLOOKUP($AB32,$C$9:$R$19,12,FALSE)</f>
        <v>-3833.9668548842469</v>
      </c>
      <c r="AD32" s="177">
        <f>VLOOKUP($AB32,$C$9:$R$19,13,FALSE)</f>
        <v>-1845.4718332392245</v>
      </c>
      <c r="AE32" s="177">
        <f>VLOOKUP($AB32,$C$9:$R$19,14,FALSE)</f>
        <v>-3363.3601731601739</v>
      </c>
      <c r="AF32" s="177">
        <f>VLOOKUP($AB32,$C$9:$R$19,15,FALSE)</f>
        <v>-918.15963674007162</v>
      </c>
      <c r="AG32" s="277">
        <f>VLOOKUP($AB32,$C$9:$R$19,16,FALSE)</f>
        <v>-2718.7128270280441</v>
      </c>
    </row>
    <row r="33" spans="28:33" x14ac:dyDescent="0.25">
      <c r="AB33" s="169" t="s">
        <v>85</v>
      </c>
      <c r="AC33" s="177">
        <f>VLOOKUP($AB33,$C$9:$R$19,12,FALSE)</f>
        <v>-4496.8941370223984</v>
      </c>
      <c r="AD33" s="177">
        <f>VLOOKUP($AB33,$C$9:$R$19,13,FALSE)</f>
        <v>-2204.1550442311304</v>
      </c>
      <c r="AE33" s="177">
        <f>VLOOKUP($AB33,$C$9:$R$19,14,FALSE)</f>
        <v>-432.93188405797105</v>
      </c>
      <c r="AF33" s="177">
        <f>VLOOKUP($AB33,$C$9:$R$19,15,FALSE)</f>
        <v>110.83107472237907</v>
      </c>
      <c r="AG33" s="277">
        <f>VLOOKUP($AB33,$C$9:$R$19,16,FALSE)</f>
        <v>-371.6776397515539</v>
      </c>
    </row>
    <row r="34" spans="28:33" x14ac:dyDescent="0.25">
      <c r="AB34" s="169" t="s">
        <v>86</v>
      </c>
      <c r="AC34" s="177">
        <f>VLOOKUP($AB34,$C$9:$R$19,12,FALSE)</f>
        <v>-1269.6240071522689</v>
      </c>
      <c r="AD34" s="177">
        <f>VLOOKUP($AB34,$C$9:$R$19,13,FALSE)</f>
        <v>-1436.5267080745343</v>
      </c>
      <c r="AE34" s="177">
        <f>VLOOKUP($AB34,$C$9:$R$19,14,FALSE)</f>
        <v>-944.10415960850798</v>
      </c>
      <c r="AF34" s="177">
        <f>VLOOKUP($AB34,$C$9:$R$19,15,FALSE)</f>
        <v>-496.18300395256909</v>
      </c>
      <c r="AG34" s="277">
        <f>VLOOKUP($AB34,$C$9:$R$19,16,FALSE)</f>
        <v>1187.740024468286</v>
      </c>
    </row>
    <row r="35" spans="28:33" x14ac:dyDescent="0.25">
      <c r="AB35" s="169" t="s">
        <v>92</v>
      </c>
      <c r="AC35" s="177">
        <f>VLOOKUP($AB35,$C$9:$R$19,12,FALSE)</f>
        <v>-1652.7385563711648</v>
      </c>
      <c r="AD35" s="177">
        <f>VLOOKUP($AB35,$C$9:$R$19,13,FALSE)</f>
        <v>-55.252842085450453</v>
      </c>
      <c r="AE35" s="177">
        <f>VLOOKUP($AB35,$C$9:$R$19,14,FALSE)</f>
        <v>-30.691304347826069</v>
      </c>
      <c r="AF35" s="177">
        <f>VLOOKUP($AB35,$C$9:$R$19,15,FALSE)</f>
        <v>-14.083596837944683</v>
      </c>
      <c r="AG35" s="277">
        <f>VLOOKUP($AB35,$C$9:$R$19,16,FALSE)</f>
        <v>-955.09495576886832</v>
      </c>
    </row>
    <row r="36" spans="28:33" x14ac:dyDescent="0.25">
      <c r="AB36" s="169" t="s">
        <v>91</v>
      </c>
      <c r="AC36" s="177">
        <f>VLOOKUP($AB36,$C$9:$R$19,12,FALSE)</f>
        <v>-593.21600790513867</v>
      </c>
      <c r="AD36" s="177">
        <f>VLOOKUP($AB36,$C$9:$R$19,13,FALSE)</f>
        <v>-619.83554488989273</v>
      </c>
      <c r="AE36" s="177">
        <f>VLOOKUP($AB36,$C$9:$R$19,14,FALSE)</f>
        <v>-1320.6039055147744</v>
      </c>
      <c r="AF36" s="177">
        <f>VLOOKUP($AB36,$C$9:$R$19,15,FALSE)</f>
        <v>-499.28516845473303</v>
      </c>
      <c r="AG36" s="277">
        <f>VLOOKUP($AB36,$C$9:$R$19,16,FALSE)</f>
        <v>261.47015810276667</v>
      </c>
    </row>
    <row r="37" spans="28:33" x14ac:dyDescent="0.25">
      <c r="AB37" s="169" t="s">
        <v>96</v>
      </c>
      <c r="AC37" s="177">
        <f>VLOOKUP($AB37,$C$9:$R$19,12,FALSE)</f>
        <v>-635.72274609448561</v>
      </c>
      <c r="AD37" s="177">
        <f>VLOOKUP($AB37,$C$9:$R$19,13,FALSE)</f>
        <v>-281.48659890833812</v>
      </c>
      <c r="AE37" s="177">
        <f>VLOOKUP($AB37,$C$9:$R$19,14,FALSE)</f>
        <v>-177.38869753434969</v>
      </c>
      <c r="AF37" s="177">
        <f>VLOOKUP($AB37,$C$9:$R$19,15,FALSE)</f>
        <v>-110.1899115377377</v>
      </c>
      <c r="AG37" s="277">
        <f>VLOOKUP($AB37,$C$9:$R$19,16,FALSE)</f>
        <v>-938.48817993600665</v>
      </c>
    </row>
    <row r="38" spans="28:33" x14ac:dyDescent="0.25">
      <c r="AB38" s="169" t="s">
        <v>88</v>
      </c>
      <c r="AC38" s="177">
        <f>VLOOKUP($AB38,$C$9:$R$19,12,FALSE)</f>
        <v>-1349.8242988895154</v>
      </c>
      <c r="AD38" s="177">
        <f>VLOOKUP($AB38,$C$9:$R$19,13,FALSE)</f>
        <v>-146.57666102013928</v>
      </c>
      <c r="AE38" s="177">
        <f>VLOOKUP($AB38,$C$9:$R$19,14,FALSE)</f>
        <v>-462.77767739506862</v>
      </c>
      <c r="AF38" s="177">
        <f>VLOOKUP($AB38,$C$9:$R$19,15,FALSE)</f>
        <v>-113.33372859025036</v>
      </c>
      <c r="AG38" s="277">
        <f>VLOOKUP($AB38,$C$9:$R$19,16,FALSE)</f>
        <v>1328.3442499529467</v>
      </c>
    </row>
    <row r="39" spans="28:33" ht="15" customHeight="1" x14ac:dyDescent="0.25">
      <c r="AB39" s="276" t="s">
        <v>93</v>
      </c>
      <c r="AC39" s="278">
        <f>VLOOKUP($AB39,$C$9:$R$19,12,FALSE)</f>
        <v>-235.41645021645039</v>
      </c>
      <c r="AD39" s="278">
        <f>VLOOKUP($AB39,$C$9:$R$19,13,FALSE)</f>
        <v>-452.55832862789396</v>
      </c>
      <c r="AE39" s="278">
        <f>VLOOKUP($AB39,$C$9:$R$19,14,FALSE)</f>
        <v>-401.77075098814225</v>
      </c>
      <c r="AF39" s="278">
        <f>VLOOKUP($AB39,$C$9:$R$19,15,FALSE)</f>
        <v>-390.27743271221522</v>
      </c>
      <c r="AG39" s="279">
        <f>VLOOKUP($AB39,$C$9:$R$19,16,FALSE)</f>
        <v>244.86947110860137</v>
      </c>
    </row>
    <row r="45" spans="28:33" ht="15.75" customHeight="1" x14ac:dyDescent="0.25"/>
  </sheetData>
  <mergeCells count="2">
    <mergeCell ref="Z7:AA7"/>
    <mergeCell ref="AB7:AC7"/>
  </mergeCells>
  <conditionalFormatting sqref="U9:V28">
    <cfRule type="cellIs" dxfId="43" priority="6" operator="greaterThan">
      <formula>0</formula>
    </cfRule>
  </conditionalFormatting>
  <conditionalFormatting sqref="S9:T28">
    <cfRule type="cellIs" dxfId="42" priority="5" operator="greaterThan">
      <formula>0</formula>
    </cfRule>
  </conditionalFormatting>
  <conditionalFormatting sqref="AB9:AB28">
    <cfRule type="cellIs" dxfId="41" priority="4" operator="greaterThan">
      <formula>0</formula>
    </cfRule>
  </conditionalFormatting>
  <conditionalFormatting sqref="AC9:AC28">
    <cfRule type="cellIs" dxfId="40" priority="3" operator="greaterThan">
      <formula>0</formula>
    </cfRule>
  </conditionalFormatting>
  <conditionalFormatting sqref="S9:W28">
    <cfRule type="cellIs" dxfId="39" priority="2" operator="lessThan">
      <formula>0</formula>
    </cfRule>
  </conditionalFormatting>
  <conditionalFormatting pivot="1" sqref="N9:R28">
    <cfRule type="cellIs" dxfId="33" priority="1" operator="lessThan">
      <formula>0</formula>
    </cfRule>
  </conditionalFormatting>
  <pageMargins left="0.7" right="0.7" top="0.75" bottom="0.75" header="0.3" footer="0.3"/>
  <pageSetup paperSize="9" orientation="portrait" r:id="rId2"/>
  <drawing r:id="rId3"/>
  <legacyDrawing r:id="rId4"/>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A6A9B-3EE2-4255-A1B5-7BBDCB180283}">
  <dimension ref="A1:AF115"/>
  <sheetViews>
    <sheetView zoomScale="64" zoomScaleNormal="40" workbookViewId="0">
      <selection activeCell="P5" activeCellId="1" sqref="K5 P5"/>
    </sheetView>
  </sheetViews>
  <sheetFormatPr defaultRowHeight="15" x14ac:dyDescent="0.25"/>
  <cols>
    <col min="2" max="2" width="31.42578125" bestFit="1" customWidth="1"/>
    <col min="3" max="17" width="10.42578125" customWidth="1"/>
  </cols>
  <sheetData>
    <row r="1" spans="1:32" ht="26.25" x14ac:dyDescent="0.4">
      <c r="A1" s="11" t="s">
        <v>114</v>
      </c>
    </row>
    <row r="2" spans="1:32" ht="27" thickBot="1" x14ac:dyDescent="0.45">
      <c r="A2" s="11"/>
    </row>
    <row r="3" spans="1:32" x14ac:dyDescent="0.25">
      <c r="A3" s="3"/>
      <c r="B3" s="31" t="s">
        <v>100</v>
      </c>
      <c r="C3" s="312" t="s">
        <v>123</v>
      </c>
      <c r="D3" s="313"/>
      <c r="E3" s="313"/>
      <c r="F3" s="313"/>
      <c r="G3" s="314"/>
      <c r="H3" s="315" t="s">
        <v>102</v>
      </c>
      <c r="I3" s="316"/>
      <c r="J3" s="316"/>
      <c r="K3" s="316"/>
      <c r="L3" s="317"/>
      <c r="M3" s="318" t="s">
        <v>103</v>
      </c>
      <c r="N3" s="319"/>
      <c r="O3" s="319"/>
      <c r="P3" s="319"/>
      <c r="Q3" s="320"/>
      <c r="AA3" t="str">
        <f>B17</f>
        <v>WD adjusted</v>
      </c>
      <c r="AB3" t="str">
        <f>C17</f>
        <v>N difference 2019 v 2020</v>
      </c>
    </row>
    <row r="4" spans="1:32" x14ac:dyDescent="0.25">
      <c r="B4" s="23" t="s">
        <v>104</v>
      </c>
      <c r="C4" s="66" t="s">
        <v>9</v>
      </c>
      <c r="D4" s="64" t="s">
        <v>10</v>
      </c>
      <c r="E4" s="64" t="s">
        <v>11</v>
      </c>
      <c r="F4" s="64" t="s">
        <v>12</v>
      </c>
      <c r="G4" s="65" t="s">
        <v>13</v>
      </c>
      <c r="H4" s="79" t="s">
        <v>9</v>
      </c>
      <c r="I4" s="72" t="s">
        <v>10</v>
      </c>
      <c r="J4" s="72" t="s">
        <v>11</v>
      </c>
      <c r="K4" s="72" t="s">
        <v>12</v>
      </c>
      <c r="L4" s="75" t="s">
        <v>13</v>
      </c>
      <c r="M4" s="77" t="s">
        <v>9</v>
      </c>
      <c r="N4" s="72" t="s">
        <v>10</v>
      </c>
      <c r="O4" s="72" t="s">
        <v>11</v>
      </c>
      <c r="P4" s="72" t="s">
        <v>12</v>
      </c>
      <c r="Q4" s="80" t="s">
        <v>13</v>
      </c>
      <c r="Z4">
        <v>0</v>
      </c>
      <c r="AA4" t="str">
        <f>B18</f>
        <v>Cancer site</v>
      </c>
      <c r="AB4" t="str">
        <f>C18</f>
        <v>Stage 1</v>
      </c>
      <c r="AC4" t="str">
        <f>D18</f>
        <v>Stage 2</v>
      </c>
      <c r="AD4" t="str">
        <f>E18</f>
        <v>Stage 3</v>
      </c>
      <c r="AE4" t="str">
        <f>F18</f>
        <v>Stage 4</v>
      </c>
      <c r="AF4" t="str">
        <f>G18</f>
        <v>Unknown</v>
      </c>
    </row>
    <row r="5" spans="1:32" x14ac:dyDescent="0.25">
      <c r="B5" s="24" t="s">
        <v>80</v>
      </c>
      <c r="C5" s="67" t="e">
        <f>SUM(#REF!)</f>
        <v>#REF!</v>
      </c>
      <c r="D5" s="63" t="e">
        <f>SUM(#REF!)</f>
        <v>#REF!</v>
      </c>
      <c r="E5" s="63" t="e">
        <f>SUM(#REF!)</f>
        <v>#REF!</v>
      </c>
      <c r="F5" s="63" t="e">
        <f>SUM(#REF!)</f>
        <v>#REF!</v>
      </c>
      <c r="G5" s="73" t="e">
        <f>SUM(#REF!)</f>
        <v>#REF!</v>
      </c>
      <c r="H5" s="81" t="e">
        <f>SUM(#REF!)</f>
        <v>#REF!</v>
      </c>
      <c r="I5" s="47" t="e">
        <f>SUM(#REF!)</f>
        <v>#REF!</v>
      </c>
      <c r="J5" s="47" t="e">
        <f>SUM(#REF!)</f>
        <v>#REF!</v>
      </c>
      <c r="K5" s="47" t="e">
        <f>SUM(#REF!)</f>
        <v>#REF!</v>
      </c>
      <c r="L5" s="76" t="e">
        <f>SUM(#REF!)</f>
        <v>#REF!</v>
      </c>
      <c r="M5" s="78" t="e">
        <f>SUM(#REF!)</f>
        <v>#REF!</v>
      </c>
      <c r="N5" s="63" t="e">
        <f>SUM(#REF!)</f>
        <v>#REF!</v>
      </c>
      <c r="O5" s="63" t="e">
        <f>SUM(#REF!)</f>
        <v>#REF!</v>
      </c>
      <c r="P5" s="63" t="e">
        <f>SUM(#REF!)</f>
        <v>#REF!</v>
      </c>
      <c r="Q5" s="68" t="e">
        <f>SUM(#REF!)</f>
        <v>#REF!</v>
      </c>
      <c r="Z5">
        <v>1</v>
      </c>
      <c r="AA5" t="s">
        <v>94</v>
      </c>
      <c r="AB5" s="86" t="e">
        <f>C26</f>
        <v>#REF!</v>
      </c>
      <c r="AC5" s="86" t="e">
        <f>D26</f>
        <v>#REF!</v>
      </c>
      <c r="AD5" s="86" t="e">
        <f>E26</f>
        <v>#REF!</v>
      </c>
      <c r="AE5" s="86" t="e">
        <f>F26</f>
        <v>#REF!</v>
      </c>
      <c r="AF5" s="86" t="e">
        <f>G26</f>
        <v>#REF!</v>
      </c>
    </row>
    <row r="6" spans="1:32" x14ac:dyDescent="0.25">
      <c r="B6" s="24" t="s">
        <v>85</v>
      </c>
      <c r="C6" s="67" t="e">
        <f>SUM(#REF!)</f>
        <v>#REF!</v>
      </c>
      <c r="D6" s="63" t="e">
        <f>SUM(#REF!)</f>
        <v>#REF!</v>
      </c>
      <c r="E6" s="63" t="e">
        <f>SUM(#REF!)</f>
        <v>#REF!</v>
      </c>
      <c r="F6" s="63" t="e">
        <f>SUM(#REF!)</f>
        <v>#REF!</v>
      </c>
      <c r="G6" s="73" t="e">
        <f>SUM(#REF!)</f>
        <v>#REF!</v>
      </c>
      <c r="H6" s="81" t="e">
        <f>SUM(#REF!)</f>
        <v>#REF!</v>
      </c>
      <c r="I6" s="47" t="e">
        <f>SUM(#REF!)</f>
        <v>#REF!</v>
      </c>
      <c r="J6" s="47" t="e">
        <f>SUM(#REF!)</f>
        <v>#REF!</v>
      </c>
      <c r="K6" s="47" t="e">
        <f>SUM(#REF!)</f>
        <v>#REF!</v>
      </c>
      <c r="L6" s="76" t="e">
        <f>SUM(#REF!)</f>
        <v>#REF!</v>
      </c>
      <c r="M6" s="78" t="e">
        <f>SUM(#REF!)</f>
        <v>#REF!</v>
      </c>
      <c r="N6" s="63" t="e">
        <f>SUM(#REF!)</f>
        <v>#REF!</v>
      </c>
      <c r="O6" s="63" t="e">
        <f>SUM(#REF!)</f>
        <v>#REF!</v>
      </c>
      <c r="P6" s="63" t="e">
        <f>SUM(#REF!)</f>
        <v>#REF!</v>
      </c>
      <c r="Q6" s="68" t="e">
        <f>SUM(#REF!)</f>
        <v>#REF!</v>
      </c>
      <c r="S6" t="e">
        <f>SUM(C6:D6)/SUM(C6:F6)</f>
        <v>#REF!</v>
      </c>
      <c r="Z6">
        <v>2</v>
      </c>
      <c r="AA6" t="s">
        <v>85</v>
      </c>
      <c r="AB6" s="86" t="e">
        <f t="shared" ref="AB6:AF7" si="0">C20</f>
        <v>#REF!</v>
      </c>
      <c r="AC6" s="86" t="e">
        <f t="shared" si="0"/>
        <v>#REF!</v>
      </c>
      <c r="AD6" s="86" t="e">
        <f t="shared" si="0"/>
        <v>#REF!</v>
      </c>
      <c r="AE6" s="86" t="e">
        <f t="shared" si="0"/>
        <v>#REF!</v>
      </c>
      <c r="AF6" s="86" t="e">
        <f t="shared" si="0"/>
        <v>#REF!</v>
      </c>
    </row>
    <row r="7" spans="1:32" x14ac:dyDescent="0.25">
      <c r="B7" s="24" t="s">
        <v>86</v>
      </c>
      <c r="C7" s="67" t="e">
        <f>SUM(#REF!)</f>
        <v>#REF!</v>
      </c>
      <c r="D7" s="63" t="e">
        <f>SUM(#REF!)</f>
        <v>#REF!</v>
      </c>
      <c r="E7" s="63" t="e">
        <f>SUM(#REF!)</f>
        <v>#REF!</v>
      </c>
      <c r="F7" s="63" t="e">
        <f>SUM(#REF!)</f>
        <v>#REF!</v>
      </c>
      <c r="G7" s="73" t="e">
        <f>SUM(#REF!)</f>
        <v>#REF!</v>
      </c>
      <c r="H7" s="81" t="e">
        <f>SUM(#REF!)</f>
        <v>#REF!</v>
      </c>
      <c r="I7" s="47" t="e">
        <f>SUM(#REF!)</f>
        <v>#REF!</v>
      </c>
      <c r="J7" s="47" t="e">
        <f>SUM(#REF!)</f>
        <v>#REF!</v>
      </c>
      <c r="K7" s="47" t="e">
        <f>SUM(#REF!)</f>
        <v>#REF!</v>
      </c>
      <c r="L7" s="76" t="e">
        <f>SUM(#REF!)</f>
        <v>#REF!</v>
      </c>
      <c r="M7" s="78" t="e">
        <f>SUM(#REF!)</f>
        <v>#REF!</v>
      </c>
      <c r="N7" s="63" t="e">
        <f>SUM(#REF!)</f>
        <v>#REF!</v>
      </c>
      <c r="O7" s="63" t="e">
        <f>SUM(#REF!)</f>
        <v>#REF!</v>
      </c>
      <c r="P7" s="63" t="e">
        <f>SUM(#REF!)</f>
        <v>#REF!</v>
      </c>
      <c r="Q7" s="68" t="e">
        <f>SUM(#REF!)</f>
        <v>#REF!</v>
      </c>
      <c r="Z7">
        <v>3</v>
      </c>
      <c r="AA7" t="s">
        <v>86</v>
      </c>
      <c r="AB7" s="86" t="e">
        <f t="shared" si="0"/>
        <v>#REF!</v>
      </c>
      <c r="AC7" s="86" t="e">
        <f t="shared" si="0"/>
        <v>#REF!</v>
      </c>
      <c r="AD7" s="86" t="e">
        <f t="shared" si="0"/>
        <v>#REF!</v>
      </c>
      <c r="AE7" s="86" t="e">
        <f t="shared" si="0"/>
        <v>#REF!</v>
      </c>
      <c r="AF7" s="86" t="e">
        <f t="shared" si="0"/>
        <v>#REF!</v>
      </c>
    </row>
    <row r="8" spans="1:32" x14ac:dyDescent="0.25">
      <c r="B8" s="24" t="s">
        <v>88</v>
      </c>
      <c r="C8" s="67" t="e">
        <f>SUM(#REF!)</f>
        <v>#REF!</v>
      </c>
      <c r="D8" s="63" t="e">
        <f>SUM(#REF!)</f>
        <v>#REF!</v>
      </c>
      <c r="E8" s="63" t="e">
        <f>SUM(#REF!)</f>
        <v>#REF!</v>
      </c>
      <c r="F8" s="63" t="e">
        <f>SUM(#REF!)</f>
        <v>#REF!</v>
      </c>
      <c r="G8" s="73" t="e">
        <f>SUM(#REF!)</f>
        <v>#REF!</v>
      </c>
      <c r="H8" s="81" t="e">
        <f>SUM(#REF!)</f>
        <v>#REF!</v>
      </c>
      <c r="I8" s="47" t="e">
        <f>SUM(#REF!)</f>
        <v>#REF!</v>
      </c>
      <c r="J8" s="47" t="e">
        <f>SUM(#REF!)</f>
        <v>#REF!</v>
      </c>
      <c r="K8" s="47" t="e">
        <f>SUM(#REF!)</f>
        <v>#REF!</v>
      </c>
      <c r="L8" s="76" t="e">
        <f>SUM(#REF!)</f>
        <v>#REF!</v>
      </c>
      <c r="M8" s="78" t="e">
        <f>SUM(#REF!)</f>
        <v>#REF!</v>
      </c>
      <c r="N8" s="63" t="e">
        <f>SUM(#REF!)</f>
        <v>#REF!</v>
      </c>
      <c r="O8" s="63" t="e">
        <f>SUM(#REF!)</f>
        <v>#REF!</v>
      </c>
      <c r="P8" s="63" t="e">
        <f>SUM(#REF!)</f>
        <v>#REF!</v>
      </c>
      <c r="Q8" s="68" t="e">
        <f>SUM(#REF!)</f>
        <v>#REF!</v>
      </c>
      <c r="Z8">
        <v>4</v>
      </c>
      <c r="AA8" t="s">
        <v>92</v>
      </c>
      <c r="AB8" s="86" t="e">
        <f>C24</f>
        <v>#REF!</v>
      </c>
      <c r="AC8" s="86" t="e">
        <f>D24</f>
        <v>#REF!</v>
      </c>
      <c r="AD8" s="86" t="e">
        <f>E24</f>
        <v>#REF!</v>
      </c>
      <c r="AE8" s="86" t="e">
        <f>F24</f>
        <v>#REF!</v>
      </c>
      <c r="AF8" s="86" t="e">
        <f>G24</f>
        <v>#REF!</v>
      </c>
    </row>
    <row r="9" spans="1:32" x14ac:dyDescent="0.25">
      <c r="B9" s="24" t="s">
        <v>91</v>
      </c>
      <c r="C9" s="67" t="e">
        <f>SUM(#REF!)</f>
        <v>#REF!</v>
      </c>
      <c r="D9" s="63" t="e">
        <f>SUM(#REF!)</f>
        <v>#REF!</v>
      </c>
      <c r="E9" s="63" t="e">
        <f>SUM(#REF!)</f>
        <v>#REF!</v>
      </c>
      <c r="F9" s="63" t="e">
        <f>SUM(#REF!)</f>
        <v>#REF!</v>
      </c>
      <c r="G9" s="73" t="e">
        <f>SUM(#REF!)</f>
        <v>#REF!</v>
      </c>
      <c r="H9" s="81" t="e">
        <f>SUM(#REF!)</f>
        <v>#REF!</v>
      </c>
      <c r="I9" s="47" t="e">
        <f>SUM(#REF!)</f>
        <v>#REF!</v>
      </c>
      <c r="J9" s="47" t="e">
        <f>SUM(#REF!)</f>
        <v>#REF!</v>
      </c>
      <c r="K9" s="47" t="e">
        <f>SUM(#REF!)</f>
        <v>#REF!</v>
      </c>
      <c r="L9" s="76" t="e">
        <f>SUM(#REF!)</f>
        <v>#REF!</v>
      </c>
      <c r="M9" s="78" t="e">
        <f>SUM(#REF!)</f>
        <v>#REF!</v>
      </c>
      <c r="N9" s="63" t="e">
        <f>SUM(#REF!)</f>
        <v>#REF!</v>
      </c>
      <c r="O9" s="63" t="e">
        <f>SUM(#REF!)</f>
        <v>#REF!</v>
      </c>
      <c r="P9" s="63" t="e">
        <f>SUM(#REF!)</f>
        <v>#REF!</v>
      </c>
      <c r="Q9" s="68" t="e">
        <f>SUM(#REF!)</f>
        <v>#REF!</v>
      </c>
      <c r="Z9">
        <v>5</v>
      </c>
      <c r="AA9" t="s">
        <v>91</v>
      </c>
      <c r="AB9" s="86" t="e">
        <f>C23</f>
        <v>#REF!</v>
      </c>
      <c r="AC9" s="86" t="e">
        <f>D23</f>
        <v>#REF!</v>
      </c>
      <c r="AD9" s="86" t="e">
        <f>E23</f>
        <v>#REF!</v>
      </c>
      <c r="AE9" s="86" t="e">
        <f>F23</f>
        <v>#REF!</v>
      </c>
      <c r="AF9" s="86" t="e">
        <f>G23</f>
        <v>#REF!</v>
      </c>
    </row>
    <row r="10" spans="1:32" x14ac:dyDescent="0.25">
      <c r="B10" s="24" t="s">
        <v>92</v>
      </c>
      <c r="C10" s="67" t="e">
        <f>SUM(#REF!)</f>
        <v>#REF!</v>
      </c>
      <c r="D10" s="63" t="e">
        <f>SUM(#REF!)</f>
        <v>#REF!</v>
      </c>
      <c r="E10" s="63" t="e">
        <f>SUM(#REF!)</f>
        <v>#REF!</v>
      </c>
      <c r="F10" s="63" t="e">
        <f>SUM(#REF!)</f>
        <v>#REF!</v>
      </c>
      <c r="G10" s="73" t="e">
        <f>SUM(#REF!)</f>
        <v>#REF!</v>
      </c>
      <c r="H10" s="81" t="e">
        <f>SUM(#REF!)</f>
        <v>#REF!</v>
      </c>
      <c r="I10" s="47" t="e">
        <f>SUM(#REF!)</f>
        <v>#REF!</v>
      </c>
      <c r="J10" s="47" t="e">
        <f>SUM(#REF!)</f>
        <v>#REF!</v>
      </c>
      <c r="K10" s="47" t="e">
        <f>SUM(#REF!)</f>
        <v>#REF!</v>
      </c>
      <c r="L10" s="76" t="e">
        <f>SUM(#REF!)</f>
        <v>#REF!</v>
      </c>
      <c r="M10" s="78" t="e">
        <f>SUM(#REF!)</f>
        <v>#REF!</v>
      </c>
      <c r="N10" s="63" t="e">
        <f>SUM(#REF!)</f>
        <v>#REF!</v>
      </c>
      <c r="O10" s="63" t="e">
        <f>SUM(#REF!)</f>
        <v>#REF!</v>
      </c>
      <c r="P10" s="63" t="e">
        <f>SUM(#REF!)</f>
        <v>#REF!</v>
      </c>
      <c r="Q10" s="68" t="e">
        <f>SUM(#REF!)</f>
        <v>#REF!</v>
      </c>
      <c r="Z10">
        <v>6</v>
      </c>
      <c r="AA10" t="s">
        <v>96</v>
      </c>
      <c r="AB10" s="86" t="e">
        <f>C27</f>
        <v>#REF!</v>
      </c>
      <c r="AC10" s="86" t="e">
        <f>D27</f>
        <v>#REF!</v>
      </c>
      <c r="AD10" s="86" t="e">
        <f>E27</f>
        <v>#REF!</v>
      </c>
      <c r="AE10" s="86" t="e">
        <f>F27</f>
        <v>#REF!</v>
      </c>
      <c r="AF10" s="86" t="e">
        <f>G27</f>
        <v>#REF!</v>
      </c>
    </row>
    <row r="11" spans="1:32" x14ac:dyDescent="0.25">
      <c r="B11" s="24" t="s">
        <v>93</v>
      </c>
      <c r="C11" s="67" t="e">
        <f>SUM(#REF!)</f>
        <v>#REF!</v>
      </c>
      <c r="D11" s="63" t="e">
        <f>SUM(#REF!)</f>
        <v>#REF!</v>
      </c>
      <c r="E11" s="63" t="e">
        <f>SUM(#REF!)</f>
        <v>#REF!</v>
      </c>
      <c r="F11" s="63" t="e">
        <f>SUM(#REF!)</f>
        <v>#REF!</v>
      </c>
      <c r="G11" s="73" t="e">
        <f>SUM(#REF!)</f>
        <v>#REF!</v>
      </c>
      <c r="H11" s="81" t="e">
        <f>SUM(#REF!)</f>
        <v>#REF!</v>
      </c>
      <c r="I11" s="47" t="e">
        <f>SUM(#REF!)</f>
        <v>#REF!</v>
      </c>
      <c r="J11" s="47" t="e">
        <f>SUM(#REF!)</f>
        <v>#REF!</v>
      </c>
      <c r="K11" s="47" t="e">
        <f>SUM(#REF!)</f>
        <v>#REF!</v>
      </c>
      <c r="L11" s="76" t="e">
        <f>SUM(#REF!)</f>
        <v>#REF!</v>
      </c>
      <c r="M11" s="78" t="e">
        <f>SUM(#REF!)</f>
        <v>#REF!</v>
      </c>
      <c r="N11" s="63" t="e">
        <f>SUM(#REF!)</f>
        <v>#REF!</v>
      </c>
      <c r="O11" s="63" t="e">
        <f>SUM(#REF!)</f>
        <v>#REF!</v>
      </c>
      <c r="P11" s="63" t="e">
        <f>SUM(#REF!)</f>
        <v>#REF!</v>
      </c>
      <c r="Q11" s="68" t="e">
        <f>SUM(#REF!)</f>
        <v>#REF!</v>
      </c>
      <c r="Z11">
        <v>7</v>
      </c>
      <c r="AA11" t="s">
        <v>88</v>
      </c>
      <c r="AB11" s="86" t="e">
        <f>C22</f>
        <v>#REF!</v>
      </c>
      <c r="AC11" s="86" t="e">
        <f>D22</f>
        <v>#REF!</v>
      </c>
      <c r="AD11" s="86" t="e">
        <f>E22</f>
        <v>#REF!</v>
      </c>
      <c r="AE11" s="86" t="e">
        <f>F22</f>
        <v>#REF!</v>
      </c>
      <c r="AF11" s="86" t="e">
        <f>G22</f>
        <v>#REF!</v>
      </c>
    </row>
    <row r="12" spans="1:32" x14ac:dyDescent="0.25">
      <c r="B12" s="24" t="s">
        <v>94</v>
      </c>
      <c r="C12" s="67" t="e">
        <f>SUM(#REF!)</f>
        <v>#REF!</v>
      </c>
      <c r="D12" s="63" t="e">
        <f>SUM(#REF!)</f>
        <v>#REF!</v>
      </c>
      <c r="E12" s="63" t="e">
        <f>SUM(#REF!)</f>
        <v>#REF!</v>
      </c>
      <c r="F12" s="63" t="e">
        <f>SUM(#REF!)</f>
        <v>#REF!</v>
      </c>
      <c r="G12" s="73" t="e">
        <f>SUM(#REF!)</f>
        <v>#REF!</v>
      </c>
      <c r="H12" s="81" t="e">
        <f>SUM(#REF!)</f>
        <v>#REF!</v>
      </c>
      <c r="I12" s="47" t="e">
        <f>SUM(#REF!)</f>
        <v>#REF!</v>
      </c>
      <c r="J12" s="47" t="e">
        <f>SUM(#REF!)</f>
        <v>#REF!</v>
      </c>
      <c r="K12" s="47" t="e">
        <f>SUM(#REF!)</f>
        <v>#REF!</v>
      </c>
      <c r="L12" s="76" t="e">
        <f>SUM(#REF!)</f>
        <v>#REF!</v>
      </c>
      <c r="M12" s="78" t="e">
        <f>SUM(#REF!)</f>
        <v>#REF!</v>
      </c>
      <c r="N12" s="63" t="e">
        <f>SUM(#REF!)</f>
        <v>#REF!</v>
      </c>
      <c r="O12" s="63" t="e">
        <f>SUM(#REF!)</f>
        <v>#REF!</v>
      </c>
      <c r="P12" s="63" t="e">
        <f>SUM(#REF!)</f>
        <v>#REF!</v>
      </c>
      <c r="Q12" s="68" t="e">
        <f>SUM(#REF!)</f>
        <v>#REF!</v>
      </c>
      <c r="Z12">
        <v>8</v>
      </c>
      <c r="AA12" t="s">
        <v>93</v>
      </c>
      <c r="AB12" s="86" t="e">
        <f>C25</f>
        <v>#REF!</v>
      </c>
      <c r="AC12" s="86" t="e">
        <f>D25</f>
        <v>#REF!</v>
      </c>
      <c r="AD12" s="86" t="e">
        <f>E25</f>
        <v>#REF!</v>
      </c>
      <c r="AE12" s="86" t="e">
        <f>F25</f>
        <v>#REF!</v>
      </c>
      <c r="AF12" s="86" t="e">
        <f>G25</f>
        <v>#REF!</v>
      </c>
    </row>
    <row r="13" spans="1:32" x14ac:dyDescent="0.25">
      <c r="B13" s="25" t="s">
        <v>96</v>
      </c>
      <c r="C13" s="69" t="e">
        <f>SUM(#REF!)</f>
        <v>#REF!</v>
      </c>
      <c r="D13" s="70" t="e">
        <f>SUM(#REF!)</f>
        <v>#REF!</v>
      </c>
      <c r="E13" s="70" t="e">
        <f>SUM(#REF!)</f>
        <v>#REF!</v>
      </c>
      <c r="F13" s="70" t="e">
        <f>SUM(#REF!)</f>
        <v>#REF!</v>
      </c>
      <c r="G13" s="74" t="e">
        <f>SUM(#REF!)</f>
        <v>#REF!</v>
      </c>
      <c r="H13" s="82" t="e">
        <f>SUM(#REF!)</f>
        <v>#REF!</v>
      </c>
      <c r="I13" s="57" t="e">
        <f>SUM(#REF!)</f>
        <v>#REF!</v>
      </c>
      <c r="J13" s="57" t="e">
        <f>SUM(#REF!)</f>
        <v>#REF!</v>
      </c>
      <c r="K13" s="57" t="e">
        <f>SUM(#REF!)</f>
        <v>#REF!</v>
      </c>
      <c r="L13" s="83" t="e">
        <f>SUM(#REF!)</f>
        <v>#REF!</v>
      </c>
      <c r="M13" s="84" t="e">
        <f>SUM(#REF!)</f>
        <v>#REF!</v>
      </c>
      <c r="N13" s="70" t="e">
        <f>SUM(#REF!)</f>
        <v>#REF!</v>
      </c>
      <c r="O13" s="70" t="e">
        <f>SUM(#REF!)</f>
        <v>#REF!</v>
      </c>
      <c r="P13" s="70" t="e">
        <f>SUM(#REF!)</f>
        <v>#REF!</v>
      </c>
      <c r="Q13" s="71" t="e">
        <f>SUM(#REF!)</f>
        <v>#REF!</v>
      </c>
    </row>
    <row r="16" spans="1:32" x14ac:dyDescent="0.25">
      <c r="B16" s="157"/>
    </row>
    <row r="17" spans="1:13" x14ac:dyDescent="0.25">
      <c r="B17" s="158" t="s">
        <v>106</v>
      </c>
      <c r="C17" s="298" t="s">
        <v>107</v>
      </c>
      <c r="D17" s="299"/>
      <c r="E17" s="299"/>
      <c r="F17" s="299"/>
      <c r="G17" s="302"/>
      <c r="H17" s="301" t="s">
        <v>108</v>
      </c>
      <c r="I17" s="299"/>
      <c r="J17" s="299"/>
      <c r="K17" s="299"/>
      <c r="L17" s="302"/>
    </row>
    <row r="18" spans="1:13" x14ac:dyDescent="0.25">
      <c r="B18" s="23" t="s">
        <v>104</v>
      </c>
      <c r="C18" s="21" t="s">
        <v>9</v>
      </c>
      <c r="D18" s="19" t="s">
        <v>10</v>
      </c>
      <c r="E18" s="19" t="s">
        <v>11</v>
      </c>
      <c r="F18" s="19" t="s">
        <v>12</v>
      </c>
      <c r="G18" s="60" t="s">
        <v>13</v>
      </c>
      <c r="H18" s="21" t="s">
        <v>9</v>
      </c>
      <c r="I18" s="19" t="s">
        <v>10</v>
      </c>
      <c r="J18" s="19" t="s">
        <v>11</v>
      </c>
      <c r="K18" s="19" t="s">
        <v>12</v>
      </c>
      <c r="L18" s="60" t="s">
        <v>13</v>
      </c>
      <c r="M18" s="86"/>
    </row>
    <row r="19" spans="1:13" x14ac:dyDescent="0.25">
      <c r="B19" s="24" t="s">
        <v>80</v>
      </c>
      <c r="C19" s="37" t="e">
        <f>M5-H5</f>
        <v>#REF!</v>
      </c>
      <c r="D19" s="32" t="e">
        <f>N5-I5</f>
        <v>#REF!</v>
      </c>
      <c r="E19" s="32" t="e">
        <f>O5-J5</f>
        <v>#REF!</v>
      </c>
      <c r="F19" s="32" t="e">
        <f t="shared" ref="C19:G27" si="1">P5-K5</f>
        <v>#REF!</v>
      </c>
      <c r="G19" s="38" t="e">
        <f t="shared" si="1"/>
        <v>#REF!</v>
      </c>
      <c r="H19" s="92" t="e">
        <f>C19/H5</f>
        <v>#REF!</v>
      </c>
      <c r="I19" s="85" t="e">
        <f t="shared" ref="H19:L27" si="2">D19/I5</f>
        <v>#REF!</v>
      </c>
      <c r="J19" s="155" t="e">
        <f>E19/J5</f>
        <v>#REF!</v>
      </c>
      <c r="K19" s="155" t="e">
        <f>F19/K5</f>
        <v>#REF!</v>
      </c>
      <c r="L19" s="156" t="e">
        <f>G19/L5</f>
        <v>#REF!</v>
      </c>
      <c r="M19" s="86" t="e">
        <f t="shared" ref="M19:M27" si="3">SUM(C19:G19)</f>
        <v>#REF!</v>
      </c>
    </row>
    <row r="20" spans="1:13" x14ac:dyDescent="0.25">
      <c r="A20" s="86" t="e">
        <f>SUM(C20:F20)</f>
        <v>#REF!</v>
      </c>
      <c r="B20" s="24" t="s">
        <v>85</v>
      </c>
      <c r="C20" s="37" t="e">
        <f>M6-H6</f>
        <v>#REF!</v>
      </c>
      <c r="D20" s="32" t="e">
        <f>N6-I6</f>
        <v>#REF!</v>
      </c>
      <c r="E20" s="32" t="e">
        <f t="shared" si="1"/>
        <v>#REF!</v>
      </c>
      <c r="F20" s="32" t="e">
        <f t="shared" si="1"/>
        <v>#REF!</v>
      </c>
      <c r="G20" s="38" t="e">
        <f t="shared" si="1"/>
        <v>#REF!</v>
      </c>
      <c r="H20" s="92" t="e">
        <f t="shared" si="2"/>
        <v>#REF!</v>
      </c>
      <c r="I20" s="85" t="e">
        <f t="shared" si="2"/>
        <v>#REF!</v>
      </c>
      <c r="J20" s="85" t="e">
        <f t="shared" si="2"/>
        <v>#REF!</v>
      </c>
      <c r="K20" s="85" t="e">
        <f t="shared" si="2"/>
        <v>#REF!</v>
      </c>
      <c r="L20" s="93" t="e">
        <f t="shared" si="2"/>
        <v>#REF!</v>
      </c>
      <c r="M20" s="86" t="e">
        <f t="shared" si="3"/>
        <v>#REF!</v>
      </c>
    </row>
    <row r="21" spans="1:13" x14ac:dyDescent="0.25">
      <c r="B21" s="24" t="s">
        <v>86</v>
      </c>
      <c r="C21" s="37" t="e">
        <f>M7-H7</f>
        <v>#REF!</v>
      </c>
      <c r="D21" s="32" t="e">
        <f>N7-I7</f>
        <v>#REF!</v>
      </c>
      <c r="E21" s="32" t="e">
        <f>O7-J7</f>
        <v>#REF!</v>
      </c>
      <c r="F21" s="32" t="e">
        <f>P7-K7</f>
        <v>#REF!</v>
      </c>
      <c r="G21" s="38" t="e">
        <f>Q7-L7</f>
        <v>#REF!</v>
      </c>
      <c r="H21" s="17" t="e">
        <f>C21/H7</f>
        <v>#REF!</v>
      </c>
      <c r="I21" s="15" t="e">
        <f t="shared" si="2"/>
        <v>#REF!</v>
      </c>
      <c r="J21" s="15" t="e">
        <f t="shared" si="2"/>
        <v>#REF!</v>
      </c>
      <c r="K21" s="15" t="e">
        <f t="shared" si="2"/>
        <v>#REF!</v>
      </c>
      <c r="L21" s="16" t="e">
        <f>G21/L7</f>
        <v>#REF!</v>
      </c>
      <c r="M21" s="86" t="e">
        <f t="shared" si="3"/>
        <v>#REF!</v>
      </c>
    </row>
    <row r="22" spans="1:13" x14ac:dyDescent="0.25">
      <c r="B22" s="24" t="s">
        <v>88</v>
      </c>
      <c r="C22" s="37" t="e">
        <f t="shared" si="1"/>
        <v>#REF!</v>
      </c>
      <c r="D22" s="32" t="e">
        <f t="shared" si="1"/>
        <v>#REF!</v>
      </c>
      <c r="E22" s="32" t="e">
        <f t="shared" si="1"/>
        <v>#REF!</v>
      </c>
      <c r="F22" s="32" t="e">
        <f t="shared" si="1"/>
        <v>#REF!</v>
      </c>
      <c r="G22" s="38" t="e">
        <f t="shared" si="1"/>
        <v>#REF!</v>
      </c>
      <c r="H22" s="17" t="e">
        <f t="shared" si="2"/>
        <v>#REF!</v>
      </c>
      <c r="I22" s="15" t="e">
        <f t="shared" si="2"/>
        <v>#REF!</v>
      </c>
      <c r="J22" s="15" t="e">
        <f t="shared" si="2"/>
        <v>#REF!</v>
      </c>
      <c r="K22" s="15" t="e">
        <f t="shared" si="2"/>
        <v>#REF!</v>
      </c>
      <c r="L22" s="16" t="e">
        <f t="shared" si="2"/>
        <v>#REF!</v>
      </c>
      <c r="M22" s="86" t="e">
        <f t="shared" si="3"/>
        <v>#REF!</v>
      </c>
    </row>
    <row r="23" spans="1:13" x14ac:dyDescent="0.25">
      <c r="B23" s="24" t="s">
        <v>91</v>
      </c>
      <c r="C23" s="37" t="e">
        <f t="shared" ref="C23:E26" si="4">M9-H9</f>
        <v>#REF!</v>
      </c>
      <c r="D23" s="32" t="e">
        <f t="shared" si="4"/>
        <v>#REF!</v>
      </c>
      <c r="E23" s="32" t="e">
        <f t="shared" si="4"/>
        <v>#REF!</v>
      </c>
      <c r="F23" s="32" t="e">
        <f>P9-K9</f>
        <v>#REF!</v>
      </c>
      <c r="G23" s="38" t="e">
        <f>Q9-L9</f>
        <v>#REF!</v>
      </c>
      <c r="H23" s="17" t="e">
        <f t="shared" ref="H23:J27" si="5">C23/H9</f>
        <v>#REF!</v>
      </c>
      <c r="I23" s="15" t="e">
        <f>D23/I9</f>
        <v>#REF!</v>
      </c>
      <c r="J23" s="15" t="e">
        <f t="shared" si="5"/>
        <v>#REF!</v>
      </c>
      <c r="K23" s="15" t="e">
        <f t="shared" si="2"/>
        <v>#REF!</v>
      </c>
      <c r="L23" s="16" t="e">
        <f>G23/L9</f>
        <v>#REF!</v>
      </c>
      <c r="M23" s="86" t="e">
        <f t="shared" si="3"/>
        <v>#REF!</v>
      </c>
    </row>
    <row r="24" spans="1:13" x14ac:dyDescent="0.25">
      <c r="B24" s="24" t="s">
        <v>92</v>
      </c>
      <c r="C24" s="37" t="e">
        <f t="shared" si="4"/>
        <v>#REF!</v>
      </c>
      <c r="D24" s="32" t="e">
        <f t="shared" si="4"/>
        <v>#REF!</v>
      </c>
      <c r="E24" s="32" t="e">
        <f t="shared" si="4"/>
        <v>#REF!</v>
      </c>
      <c r="F24" s="32" t="e">
        <f t="shared" si="1"/>
        <v>#REF!</v>
      </c>
      <c r="G24" s="38" t="e">
        <f>Q10-L10</f>
        <v>#REF!</v>
      </c>
      <c r="H24" s="92" t="e">
        <f t="shared" si="5"/>
        <v>#REF!</v>
      </c>
      <c r="I24" s="85" t="e">
        <f t="shared" si="5"/>
        <v>#REF!</v>
      </c>
      <c r="J24" s="85" t="e">
        <f t="shared" si="5"/>
        <v>#REF!</v>
      </c>
      <c r="K24" s="85" t="e">
        <f t="shared" si="2"/>
        <v>#REF!</v>
      </c>
      <c r="L24" s="93" t="e">
        <f>G24/L10</f>
        <v>#REF!</v>
      </c>
      <c r="M24" s="86" t="e">
        <f t="shared" si="3"/>
        <v>#REF!</v>
      </c>
    </row>
    <row r="25" spans="1:13" x14ac:dyDescent="0.25">
      <c r="B25" s="24" t="s">
        <v>93</v>
      </c>
      <c r="C25" s="37" t="e">
        <f t="shared" si="4"/>
        <v>#REF!</v>
      </c>
      <c r="D25" s="32" t="e">
        <f t="shared" si="4"/>
        <v>#REF!</v>
      </c>
      <c r="E25" s="32" t="e">
        <f t="shared" si="4"/>
        <v>#REF!</v>
      </c>
      <c r="F25" s="32" t="e">
        <f t="shared" si="1"/>
        <v>#REF!</v>
      </c>
      <c r="G25" s="38" t="e">
        <f>Q11-L11</f>
        <v>#REF!</v>
      </c>
      <c r="H25" s="17" t="e">
        <f t="shared" si="5"/>
        <v>#REF!</v>
      </c>
      <c r="I25" s="15" t="e">
        <f t="shared" si="5"/>
        <v>#REF!</v>
      </c>
      <c r="J25" s="15" t="e">
        <f t="shared" si="5"/>
        <v>#REF!</v>
      </c>
      <c r="K25" s="15" t="e">
        <f t="shared" si="2"/>
        <v>#REF!</v>
      </c>
      <c r="L25" s="16" t="e">
        <f>G25/L11</f>
        <v>#REF!</v>
      </c>
      <c r="M25" s="86" t="e">
        <f t="shared" si="3"/>
        <v>#REF!</v>
      </c>
    </row>
    <row r="26" spans="1:13" x14ac:dyDescent="0.25">
      <c r="B26" s="24" t="s">
        <v>94</v>
      </c>
      <c r="C26" s="37" t="e">
        <f t="shared" si="4"/>
        <v>#REF!</v>
      </c>
      <c r="D26" s="32" t="e">
        <f t="shared" si="4"/>
        <v>#REF!</v>
      </c>
      <c r="E26" s="32" t="e">
        <f t="shared" si="4"/>
        <v>#REF!</v>
      </c>
      <c r="F26" s="32" t="e">
        <f t="shared" si="1"/>
        <v>#REF!</v>
      </c>
      <c r="G26" s="38" t="e">
        <f>Q12-L12</f>
        <v>#REF!</v>
      </c>
      <c r="H26" s="17" t="e">
        <f t="shared" si="5"/>
        <v>#REF!</v>
      </c>
      <c r="I26" s="15" t="e">
        <f t="shared" si="5"/>
        <v>#REF!</v>
      </c>
      <c r="J26" s="15" t="e">
        <f t="shared" si="5"/>
        <v>#REF!</v>
      </c>
      <c r="K26" s="15" t="e">
        <f t="shared" si="2"/>
        <v>#REF!</v>
      </c>
      <c r="L26" s="16" t="e">
        <f>G26/L12</f>
        <v>#REF!</v>
      </c>
      <c r="M26" s="86" t="e">
        <f t="shared" si="3"/>
        <v>#REF!</v>
      </c>
    </row>
    <row r="27" spans="1:13" ht="15.75" thickBot="1" x14ac:dyDescent="0.3">
      <c r="B27" s="25" t="s">
        <v>96</v>
      </c>
      <c r="C27" s="39" t="e">
        <f t="shared" ref="C27" si="6">M13-H13</f>
        <v>#REF!</v>
      </c>
      <c r="D27" s="33" t="e">
        <f t="shared" ref="D27:G27" si="7">N13-I13</f>
        <v>#REF!</v>
      </c>
      <c r="E27" s="33" t="e">
        <f t="shared" si="7"/>
        <v>#REF!</v>
      </c>
      <c r="F27" s="32" t="e">
        <f t="shared" si="1"/>
        <v>#REF!</v>
      </c>
      <c r="G27" s="40" t="e">
        <f t="shared" si="7"/>
        <v>#REF!</v>
      </c>
      <c r="H27" s="36" t="e">
        <f t="shared" si="5"/>
        <v>#REF!</v>
      </c>
      <c r="I27" s="34" t="e">
        <f t="shared" si="5"/>
        <v>#REF!</v>
      </c>
      <c r="J27" s="34" t="e">
        <f t="shared" si="5"/>
        <v>#REF!</v>
      </c>
      <c r="K27" s="15" t="e">
        <f t="shared" si="2"/>
        <v>#REF!</v>
      </c>
      <c r="L27" s="35" t="e">
        <f>G27/L13</f>
        <v>#REF!</v>
      </c>
      <c r="M27" s="86" t="e">
        <f t="shared" si="3"/>
        <v>#REF!</v>
      </c>
    </row>
    <row r="29" spans="1:13" x14ac:dyDescent="0.25">
      <c r="B29" s="97" t="s">
        <v>109</v>
      </c>
      <c r="C29" s="96" t="s">
        <v>9</v>
      </c>
      <c r="D29" s="96" t="s">
        <v>10</v>
      </c>
      <c r="E29" s="96" t="s">
        <v>115</v>
      </c>
      <c r="F29" s="96" t="s">
        <v>116</v>
      </c>
      <c r="G29" s="96" t="s">
        <v>110</v>
      </c>
    </row>
    <row r="30" spans="1:13" x14ac:dyDescent="0.25">
      <c r="B30" s="151" t="s">
        <v>111</v>
      </c>
      <c r="C30" s="152" t="e">
        <f>C19/$G30</f>
        <v>#REF!</v>
      </c>
      <c r="D30" s="152" t="e">
        <f>D19/$G$30</f>
        <v>#REF!</v>
      </c>
      <c r="E30" s="152" t="e">
        <f>E19/$G$30</f>
        <v>#REF!</v>
      </c>
      <c r="F30" s="152" t="e">
        <f>F19/$G$30</f>
        <v>#REF!</v>
      </c>
      <c r="G30" s="153" t="e">
        <f>SUM(C19:F19)</f>
        <v>#REF!</v>
      </c>
    </row>
    <row r="31" spans="1:13" x14ac:dyDescent="0.25">
      <c r="B31" s="100" t="s">
        <v>117</v>
      </c>
      <c r="C31" s="101" t="e">
        <f>C20/$G31</f>
        <v>#REF!</v>
      </c>
      <c r="D31" s="101" t="e">
        <f>D20/$G31</f>
        <v>#REF!</v>
      </c>
      <c r="E31" s="101" t="e">
        <f>E20/$G31</f>
        <v>#REF!</v>
      </c>
      <c r="F31" s="101" t="e">
        <f>F20/$G31</f>
        <v>#REF!</v>
      </c>
      <c r="G31" s="102" t="e">
        <f>SUM(C20:F20)</f>
        <v>#REF!</v>
      </c>
      <c r="I31" s="149" t="e">
        <f>SUM(C31:D31)</f>
        <v>#REF!</v>
      </c>
    </row>
    <row r="32" spans="1:13" x14ac:dyDescent="0.25">
      <c r="B32" s="103" t="str">
        <f>B21</f>
        <v>Colorectal</v>
      </c>
      <c r="C32" s="104" t="e">
        <f t="shared" ref="C32:F32" si="8">C21/$G32</f>
        <v>#REF!</v>
      </c>
      <c r="D32" s="104" t="e">
        <f t="shared" si="8"/>
        <v>#REF!</v>
      </c>
      <c r="E32" s="104" t="e">
        <f t="shared" si="8"/>
        <v>#REF!</v>
      </c>
      <c r="F32" s="104" t="e">
        <f t="shared" si="8"/>
        <v>#REF!</v>
      </c>
      <c r="G32" s="99" t="e">
        <f>SUM(C21:F21)</f>
        <v>#REF!</v>
      </c>
    </row>
    <row r="33" spans="2:7" x14ac:dyDescent="0.25">
      <c r="B33" s="103" t="str">
        <f t="shared" ref="B33:B38" si="9">B22</f>
        <v>Gynaecological</v>
      </c>
      <c r="C33" s="104" t="e">
        <f t="shared" ref="C33:F33" si="10">C22/$G33</f>
        <v>#REF!</v>
      </c>
      <c r="D33" s="104" t="e">
        <f t="shared" si="10"/>
        <v>#REF!</v>
      </c>
      <c r="E33" s="104" t="e">
        <f t="shared" si="10"/>
        <v>#REF!</v>
      </c>
      <c r="F33" s="104" t="e">
        <f t="shared" si="10"/>
        <v>#REF!</v>
      </c>
      <c r="G33" s="99" t="e">
        <f>SUM(C22:F22)</f>
        <v>#REF!</v>
      </c>
    </row>
    <row r="34" spans="2:7" x14ac:dyDescent="0.25">
      <c r="B34" s="103" t="str">
        <f t="shared" si="9"/>
        <v>Lung</v>
      </c>
      <c r="C34" s="104" t="e">
        <f t="shared" ref="C34:F34" si="11">C23/$G34</f>
        <v>#REF!</v>
      </c>
      <c r="D34" s="104" t="e">
        <f t="shared" si="11"/>
        <v>#REF!</v>
      </c>
      <c r="E34" s="104" t="e">
        <f t="shared" si="11"/>
        <v>#REF!</v>
      </c>
      <c r="F34" s="104" t="e">
        <f t="shared" si="11"/>
        <v>#REF!</v>
      </c>
      <c r="G34" s="99" t="e">
        <f>SUM(C23:F23)</f>
        <v>#REF!</v>
      </c>
    </row>
    <row r="35" spans="2:7" x14ac:dyDescent="0.25">
      <c r="B35" s="103" t="str">
        <f t="shared" si="9"/>
        <v>Melanoma</v>
      </c>
      <c r="C35" s="104" t="e">
        <f t="shared" ref="C35:F35" si="12">C24/$G35</f>
        <v>#REF!</v>
      </c>
      <c r="D35" s="104" t="e">
        <f t="shared" si="12"/>
        <v>#REF!</v>
      </c>
      <c r="E35" s="104" t="e">
        <f t="shared" si="12"/>
        <v>#REF!</v>
      </c>
      <c r="F35" s="104" t="e">
        <f t="shared" si="12"/>
        <v>#REF!</v>
      </c>
      <c r="G35" s="99" t="e">
        <f t="shared" ref="G35:G38" si="13">SUM(C24:F24)</f>
        <v>#REF!</v>
      </c>
    </row>
    <row r="36" spans="2:7" x14ac:dyDescent="0.25">
      <c r="B36" s="103" t="str">
        <f t="shared" si="9"/>
        <v>Oesophago-gastric</v>
      </c>
      <c r="C36" s="104" t="e">
        <f t="shared" ref="C36:F36" si="14">C25/$G36</f>
        <v>#REF!</v>
      </c>
      <c r="D36" s="104" t="e">
        <f t="shared" si="14"/>
        <v>#REF!</v>
      </c>
      <c r="E36" s="104" t="e">
        <f t="shared" si="14"/>
        <v>#REF!</v>
      </c>
      <c r="F36" s="104" t="e">
        <f t="shared" si="14"/>
        <v>#REF!</v>
      </c>
      <c r="G36" s="99" t="e">
        <f t="shared" si="13"/>
        <v>#REF!</v>
      </c>
    </row>
    <row r="37" spans="2:7" x14ac:dyDescent="0.25">
      <c r="B37" s="103" t="str">
        <f t="shared" si="9"/>
        <v>Prostate</v>
      </c>
      <c r="C37" s="104" t="e">
        <f t="shared" ref="C37:F37" si="15">C26/$G37</f>
        <v>#REF!</v>
      </c>
      <c r="D37" s="104" t="e">
        <f t="shared" si="15"/>
        <v>#REF!</v>
      </c>
      <c r="E37" s="104" t="e">
        <f t="shared" si="15"/>
        <v>#REF!</v>
      </c>
      <c r="F37" s="104" t="e">
        <f t="shared" si="15"/>
        <v>#REF!</v>
      </c>
      <c r="G37" s="99" t="e">
        <f t="shared" si="13"/>
        <v>#REF!</v>
      </c>
    </row>
    <row r="38" spans="2:7" x14ac:dyDescent="0.25">
      <c r="B38" s="103" t="str">
        <f t="shared" si="9"/>
        <v>Urological excl prostate</v>
      </c>
      <c r="C38" s="104" t="e">
        <f t="shared" ref="C38:F38" si="16">C27/$G38</f>
        <v>#REF!</v>
      </c>
      <c r="D38" s="104" t="e">
        <f t="shared" si="16"/>
        <v>#REF!</v>
      </c>
      <c r="E38" s="104" t="e">
        <f t="shared" si="16"/>
        <v>#REF!</v>
      </c>
      <c r="F38" s="104" t="e">
        <f t="shared" si="16"/>
        <v>#REF!</v>
      </c>
      <c r="G38" s="99" t="e">
        <f t="shared" si="13"/>
        <v>#REF!</v>
      </c>
    </row>
    <row r="40" spans="2:7" ht="14.45" customHeight="1" x14ac:dyDescent="0.25">
      <c r="B40" s="158" t="s">
        <v>106</v>
      </c>
      <c r="C40" s="310" t="s">
        <v>118</v>
      </c>
      <c r="D40" s="311"/>
      <c r="E40" s="310" t="s">
        <v>119</v>
      </c>
      <c r="F40" s="311"/>
    </row>
    <row r="41" spans="2:7" x14ac:dyDescent="0.25">
      <c r="B41" s="23" t="s">
        <v>104</v>
      </c>
      <c r="C41" s="21" t="s">
        <v>120</v>
      </c>
      <c r="D41" s="22" t="s">
        <v>121</v>
      </c>
      <c r="E41" s="21" t="s">
        <v>120</v>
      </c>
      <c r="F41" s="22" t="s">
        <v>121</v>
      </c>
    </row>
    <row r="42" spans="2:7" x14ac:dyDescent="0.25">
      <c r="B42" s="24" t="s">
        <v>80</v>
      </c>
      <c r="C42" s="37" t="e">
        <f>SUM(C19:D19)</f>
        <v>#REF!</v>
      </c>
      <c r="D42" s="38" t="e">
        <f t="shared" ref="D42:D50" si="17">SUM(E19:F19)</f>
        <v>#REF!</v>
      </c>
      <c r="E42" s="154" t="e">
        <f t="shared" ref="E42:E50" si="18">C42/SUM(H5:I5)</f>
        <v>#REF!</v>
      </c>
      <c r="F42" s="93" t="e">
        <f t="shared" ref="F42:F50" si="19">D42/SUM(J5:K5)</f>
        <v>#REF!</v>
      </c>
    </row>
    <row r="43" spans="2:7" x14ac:dyDescent="0.25">
      <c r="B43" s="24" t="s">
        <v>85</v>
      </c>
      <c r="C43" s="37" t="e">
        <f t="shared" ref="C43:C50" si="20">SUM(C20:D20)</f>
        <v>#REF!</v>
      </c>
      <c r="D43" s="38" t="e">
        <f t="shared" si="17"/>
        <v>#REF!</v>
      </c>
      <c r="E43" s="14" t="e">
        <f t="shared" si="18"/>
        <v>#REF!</v>
      </c>
      <c r="F43" s="16" t="e">
        <f t="shared" si="19"/>
        <v>#REF!</v>
      </c>
    </row>
    <row r="44" spans="2:7" x14ac:dyDescent="0.25">
      <c r="B44" s="24" t="s">
        <v>86</v>
      </c>
      <c r="C44" s="37" t="e">
        <f t="shared" si="20"/>
        <v>#REF!</v>
      </c>
      <c r="D44" s="38" t="e">
        <f t="shared" si="17"/>
        <v>#REF!</v>
      </c>
      <c r="E44" s="14" t="e">
        <f t="shared" si="18"/>
        <v>#REF!</v>
      </c>
      <c r="F44" s="16" t="e">
        <f t="shared" si="19"/>
        <v>#REF!</v>
      </c>
    </row>
    <row r="45" spans="2:7" x14ac:dyDescent="0.25">
      <c r="B45" s="24" t="s">
        <v>88</v>
      </c>
      <c r="C45" s="37" t="e">
        <f t="shared" si="20"/>
        <v>#REF!</v>
      </c>
      <c r="D45" s="38" t="e">
        <f t="shared" si="17"/>
        <v>#REF!</v>
      </c>
      <c r="E45" s="14" t="e">
        <f t="shared" si="18"/>
        <v>#REF!</v>
      </c>
      <c r="F45" s="16" t="e">
        <f t="shared" si="19"/>
        <v>#REF!</v>
      </c>
    </row>
    <row r="46" spans="2:7" x14ac:dyDescent="0.25">
      <c r="B46" s="24" t="s">
        <v>91</v>
      </c>
      <c r="C46" s="37" t="e">
        <f t="shared" si="20"/>
        <v>#REF!</v>
      </c>
      <c r="D46" s="38" t="e">
        <f t="shared" si="17"/>
        <v>#REF!</v>
      </c>
      <c r="E46" s="14" t="e">
        <f t="shared" si="18"/>
        <v>#REF!</v>
      </c>
      <c r="F46" s="16" t="e">
        <f t="shared" si="19"/>
        <v>#REF!</v>
      </c>
    </row>
    <row r="47" spans="2:7" x14ac:dyDescent="0.25">
      <c r="B47" s="24" t="s">
        <v>92</v>
      </c>
      <c r="C47" s="37" t="e">
        <f t="shared" si="20"/>
        <v>#REF!</v>
      </c>
      <c r="D47" s="38" t="e">
        <f t="shared" si="17"/>
        <v>#REF!</v>
      </c>
      <c r="E47" s="14" t="e">
        <f t="shared" si="18"/>
        <v>#REF!</v>
      </c>
      <c r="F47" s="16" t="e">
        <f t="shared" si="19"/>
        <v>#REF!</v>
      </c>
    </row>
    <row r="48" spans="2:7" x14ac:dyDescent="0.25">
      <c r="B48" s="24" t="s">
        <v>93</v>
      </c>
      <c r="C48" s="37" t="e">
        <f t="shared" si="20"/>
        <v>#REF!</v>
      </c>
      <c r="D48" s="38" t="e">
        <f t="shared" si="17"/>
        <v>#REF!</v>
      </c>
      <c r="E48" s="14" t="e">
        <f t="shared" si="18"/>
        <v>#REF!</v>
      </c>
      <c r="F48" s="16" t="e">
        <f t="shared" si="19"/>
        <v>#REF!</v>
      </c>
    </row>
    <row r="49" spans="2:15" x14ac:dyDescent="0.25">
      <c r="B49" s="24" t="s">
        <v>94</v>
      </c>
      <c r="C49" s="37" t="e">
        <f t="shared" si="20"/>
        <v>#REF!</v>
      </c>
      <c r="D49" s="38" t="e">
        <f t="shared" si="17"/>
        <v>#REF!</v>
      </c>
      <c r="E49" s="14" t="e">
        <f t="shared" si="18"/>
        <v>#REF!</v>
      </c>
      <c r="F49" s="16" t="e">
        <f t="shared" si="19"/>
        <v>#REF!</v>
      </c>
    </row>
    <row r="50" spans="2:15" ht="15.75" thickBot="1" x14ac:dyDescent="0.3">
      <c r="B50" s="25" t="s">
        <v>96</v>
      </c>
      <c r="C50" s="39" t="e">
        <f t="shared" si="20"/>
        <v>#REF!</v>
      </c>
      <c r="D50" s="40" t="e">
        <f t="shared" si="17"/>
        <v>#REF!</v>
      </c>
      <c r="E50" s="89" t="e">
        <f t="shared" si="18"/>
        <v>#REF!</v>
      </c>
      <c r="F50" s="35" t="e">
        <f t="shared" si="19"/>
        <v>#REF!</v>
      </c>
    </row>
    <row r="51" spans="2:15" x14ac:dyDescent="0.25">
      <c r="C51" s="86"/>
      <c r="D51" s="86"/>
      <c r="E51" s="86"/>
      <c r="F51" s="87"/>
      <c r="G51" s="86"/>
      <c r="H51" s="88"/>
      <c r="I51" s="88"/>
      <c r="J51" s="88"/>
      <c r="K51" s="87"/>
      <c r="L51" s="88"/>
    </row>
    <row r="52" spans="2:15" x14ac:dyDescent="0.25">
      <c r="C52" s="86"/>
      <c r="D52" s="86"/>
      <c r="E52" s="86"/>
      <c r="F52" s="87"/>
      <c r="G52" s="86"/>
      <c r="H52" s="88"/>
      <c r="I52" s="88"/>
      <c r="J52" s="88"/>
      <c r="K52" s="87"/>
      <c r="L52" s="88"/>
    </row>
    <row r="53" spans="2:15" x14ac:dyDescent="0.25">
      <c r="C53" s="86"/>
      <c r="D53" s="86"/>
      <c r="E53" s="86"/>
      <c r="F53" s="87"/>
      <c r="G53" s="86"/>
      <c r="H53" s="88"/>
      <c r="I53" s="88"/>
      <c r="J53" s="88"/>
      <c r="K53" s="87"/>
      <c r="L53" s="88"/>
    </row>
    <row r="54" spans="2:15" x14ac:dyDescent="0.25">
      <c r="C54" s="86"/>
      <c r="D54" s="86"/>
      <c r="E54" s="86"/>
      <c r="F54" s="87"/>
      <c r="G54" s="86"/>
      <c r="H54" s="88"/>
      <c r="I54" s="88"/>
      <c r="J54" s="88"/>
      <c r="K54" s="87"/>
      <c r="L54" s="88"/>
    </row>
    <row r="55" spans="2:15" x14ac:dyDescent="0.25">
      <c r="C55" s="86"/>
      <c r="D55" s="86"/>
      <c r="E55" s="86"/>
      <c r="F55" s="87"/>
      <c r="G55" s="86"/>
      <c r="H55" s="88"/>
      <c r="I55" s="88"/>
      <c r="J55" s="88"/>
      <c r="K55" s="87"/>
      <c r="L55" s="88"/>
    </row>
    <row r="56" spans="2:15" x14ac:dyDescent="0.25">
      <c r="N56" s="41" t="s">
        <v>104</v>
      </c>
      <c r="O56" s="42" t="s">
        <v>120</v>
      </c>
    </row>
    <row r="57" spans="2:15" x14ac:dyDescent="0.25">
      <c r="B57" s="41" t="str">
        <f>B18</f>
        <v>Cancer site</v>
      </c>
      <c r="C57" s="42" t="str">
        <f>H18</f>
        <v>Stage 1</v>
      </c>
      <c r="N57" s="8" t="s">
        <v>94</v>
      </c>
      <c r="O57" s="85" t="e">
        <f t="shared" ref="O57:O65" si="21">VLOOKUP(N57,$B$41:$E$50,4,FALSE)</f>
        <v>#REF!</v>
      </c>
    </row>
    <row r="58" spans="2:15" x14ac:dyDescent="0.25">
      <c r="B58" s="8" t="s">
        <v>85</v>
      </c>
      <c r="C58" s="85" t="e">
        <f>VLOOKUP(B58,$B$19:$H$27,7,FALSE)</f>
        <v>#REF!</v>
      </c>
      <c r="N58" s="8" t="s">
        <v>85</v>
      </c>
      <c r="O58" s="85" t="e">
        <f t="shared" si="21"/>
        <v>#REF!</v>
      </c>
    </row>
    <row r="59" spans="2:15" x14ac:dyDescent="0.25">
      <c r="B59" s="8" t="s">
        <v>94</v>
      </c>
      <c r="C59" s="85" t="e">
        <f t="shared" ref="C59:C66" si="22">VLOOKUP(B59,$B$19:$H$27,7,FALSE)</f>
        <v>#REF!</v>
      </c>
      <c r="N59" s="8" t="s">
        <v>93</v>
      </c>
      <c r="O59" s="85" t="e">
        <f>VLOOKUP(N59,$B$41:$E$50,4,FALSE)</f>
        <v>#REF!</v>
      </c>
    </row>
    <row r="60" spans="2:15" x14ac:dyDescent="0.25">
      <c r="B60" s="8" t="s">
        <v>86</v>
      </c>
      <c r="C60" s="85" t="e">
        <f>VLOOKUP(B60,$B$19:$H$27,7,FALSE)</f>
        <v>#REF!</v>
      </c>
      <c r="N60" s="8" t="s">
        <v>80</v>
      </c>
      <c r="O60" s="85" t="e">
        <f t="shared" si="21"/>
        <v>#REF!</v>
      </c>
    </row>
    <row r="61" spans="2:15" x14ac:dyDescent="0.25">
      <c r="B61" s="8" t="s">
        <v>93</v>
      </c>
      <c r="C61" s="85" t="e">
        <f t="shared" si="22"/>
        <v>#REF!</v>
      </c>
      <c r="N61" s="8" t="s">
        <v>86</v>
      </c>
      <c r="O61" s="85" t="e">
        <f t="shared" si="21"/>
        <v>#REF!</v>
      </c>
    </row>
    <row r="62" spans="2:15" x14ac:dyDescent="0.25">
      <c r="B62" s="8" t="s">
        <v>92</v>
      </c>
      <c r="C62" s="85" t="e">
        <f t="shared" si="22"/>
        <v>#REF!</v>
      </c>
      <c r="N62" s="8" t="s">
        <v>92</v>
      </c>
      <c r="O62" s="85" t="e">
        <f t="shared" si="21"/>
        <v>#REF!</v>
      </c>
    </row>
    <row r="63" spans="2:15" x14ac:dyDescent="0.25">
      <c r="B63" s="8" t="s">
        <v>80</v>
      </c>
      <c r="C63" s="85" t="e">
        <f t="shared" si="22"/>
        <v>#REF!</v>
      </c>
      <c r="N63" s="8" t="s">
        <v>88</v>
      </c>
      <c r="O63" s="85" t="e">
        <f t="shared" si="21"/>
        <v>#REF!</v>
      </c>
    </row>
    <row r="64" spans="2:15" x14ac:dyDescent="0.25">
      <c r="B64" s="8" t="s">
        <v>88</v>
      </c>
      <c r="C64" s="85" t="e">
        <f t="shared" si="22"/>
        <v>#REF!</v>
      </c>
      <c r="N64" s="8" t="s">
        <v>96</v>
      </c>
      <c r="O64" s="85" t="e">
        <f t="shared" si="21"/>
        <v>#REF!</v>
      </c>
    </row>
    <row r="65" spans="2:15" x14ac:dyDescent="0.25">
      <c r="B65" s="8" t="s">
        <v>96</v>
      </c>
      <c r="C65" s="85" t="e">
        <f t="shared" si="22"/>
        <v>#REF!</v>
      </c>
      <c r="N65" s="8" t="s">
        <v>91</v>
      </c>
      <c r="O65" s="85" t="e">
        <f t="shared" si="21"/>
        <v>#REF!</v>
      </c>
    </row>
    <row r="66" spans="2:15" x14ac:dyDescent="0.25">
      <c r="B66" s="8" t="s">
        <v>91</v>
      </c>
      <c r="C66" s="85" t="e">
        <f t="shared" si="22"/>
        <v>#REF!</v>
      </c>
    </row>
    <row r="69" spans="2:15" x14ac:dyDescent="0.25">
      <c r="B69" s="41" t="str">
        <f>B57</f>
        <v>Cancer site</v>
      </c>
      <c r="C69" s="42" t="str">
        <f>I18</f>
        <v>Stage 2</v>
      </c>
      <c r="N69" s="41" t="s">
        <v>104</v>
      </c>
      <c r="O69" s="42" t="s">
        <v>122</v>
      </c>
    </row>
    <row r="70" spans="2:15" x14ac:dyDescent="0.25">
      <c r="B70" s="8" t="s">
        <v>94</v>
      </c>
      <c r="C70" s="15" t="e">
        <f t="shared" ref="C70:C78" si="23">VLOOKUP(B70,$B$19:$I$27,8,FALSE)</f>
        <v>#REF!</v>
      </c>
      <c r="N70" s="8" t="s">
        <v>94</v>
      </c>
      <c r="O70" s="15" t="e">
        <f t="shared" ref="O70:O78" si="24">VLOOKUP(N70,$B$42:$F$50,5,FALSE)</f>
        <v>#REF!</v>
      </c>
    </row>
    <row r="71" spans="2:15" x14ac:dyDescent="0.25">
      <c r="B71" s="8" t="s">
        <v>93</v>
      </c>
      <c r="C71" s="15" t="e">
        <f t="shared" si="23"/>
        <v>#REF!</v>
      </c>
      <c r="N71" s="8" t="s">
        <v>88</v>
      </c>
      <c r="O71" s="15" t="e">
        <f t="shared" si="24"/>
        <v>#REF!</v>
      </c>
    </row>
    <row r="72" spans="2:15" x14ac:dyDescent="0.25">
      <c r="B72" s="8" t="s">
        <v>86</v>
      </c>
      <c r="C72" s="15" t="e">
        <f t="shared" si="23"/>
        <v>#REF!</v>
      </c>
      <c r="N72" s="8" t="s">
        <v>92</v>
      </c>
      <c r="O72" s="15" t="e">
        <f t="shared" si="24"/>
        <v>#REF!</v>
      </c>
    </row>
    <row r="73" spans="2:15" x14ac:dyDescent="0.25">
      <c r="B73" s="8" t="s">
        <v>80</v>
      </c>
      <c r="C73" s="15" t="e">
        <f t="shared" si="23"/>
        <v>#REF!</v>
      </c>
      <c r="N73" s="8" t="s">
        <v>80</v>
      </c>
      <c r="O73" s="15" t="e">
        <f t="shared" si="24"/>
        <v>#REF!</v>
      </c>
    </row>
    <row r="74" spans="2:15" x14ac:dyDescent="0.25">
      <c r="B74" s="8" t="s">
        <v>91</v>
      </c>
      <c r="C74" s="15" t="e">
        <f t="shared" si="23"/>
        <v>#REF!</v>
      </c>
      <c r="N74" s="8" t="s">
        <v>86</v>
      </c>
      <c r="O74" s="15" t="e">
        <f t="shared" si="24"/>
        <v>#REF!</v>
      </c>
    </row>
    <row r="75" spans="2:15" x14ac:dyDescent="0.25">
      <c r="B75" s="8" t="s">
        <v>85</v>
      </c>
      <c r="C75" s="15" t="e">
        <f t="shared" si="23"/>
        <v>#REF!</v>
      </c>
      <c r="N75" s="8" t="s">
        <v>85</v>
      </c>
      <c r="O75" s="15" t="e">
        <f t="shared" si="24"/>
        <v>#REF!</v>
      </c>
    </row>
    <row r="76" spans="2:15" x14ac:dyDescent="0.25">
      <c r="B76" s="8" t="s">
        <v>88</v>
      </c>
      <c r="C76" s="15" t="e">
        <f t="shared" si="23"/>
        <v>#REF!</v>
      </c>
      <c r="N76" s="8" t="s">
        <v>93</v>
      </c>
      <c r="O76" s="15" t="e">
        <f t="shared" si="24"/>
        <v>#REF!</v>
      </c>
    </row>
    <row r="77" spans="2:15" x14ac:dyDescent="0.25">
      <c r="B77" s="8" t="s">
        <v>96</v>
      </c>
      <c r="C77" s="15" t="e">
        <f t="shared" si="23"/>
        <v>#REF!</v>
      </c>
      <c r="N77" s="8" t="s">
        <v>96</v>
      </c>
      <c r="O77" s="15" t="e">
        <f t="shared" si="24"/>
        <v>#REF!</v>
      </c>
    </row>
    <row r="78" spans="2:15" x14ac:dyDescent="0.25">
      <c r="B78" s="8" t="s">
        <v>92</v>
      </c>
      <c r="C78" s="15" t="e">
        <f t="shared" si="23"/>
        <v>#REF!</v>
      </c>
      <c r="N78" s="8" t="s">
        <v>91</v>
      </c>
      <c r="O78" s="15" t="e">
        <f t="shared" si="24"/>
        <v>#REF!</v>
      </c>
    </row>
    <row r="81" spans="2:3" x14ac:dyDescent="0.25">
      <c r="B81" s="41" t="str">
        <f>B69</f>
        <v>Cancer site</v>
      </c>
      <c r="C81" s="42" t="str">
        <f>J18</f>
        <v>Stage 3</v>
      </c>
    </row>
    <row r="82" spans="2:3" x14ac:dyDescent="0.25">
      <c r="B82" s="8" t="s">
        <v>94</v>
      </c>
      <c r="C82" s="15" t="e">
        <f t="shared" ref="C82:C90" si="25">VLOOKUP(B82,$B$19:$J$27,9,FALSE)</f>
        <v>#REF!</v>
      </c>
    </row>
    <row r="83" spans="2:3" x14ac:dyDescent="0.25">
      <c r="B83" s="8" t="s">
        <v>88</v>
      </c>
      <c r="C83" s="15" t="e">
        <f t="shared" si="25"/>
        <v>#REF!</v>
      </c>
    </row>
    <row r="84" spans="2:3" x14ac:dyDescent="0.25">
      <c r="B84" s="8" t="s">
        <v>80</v>
      </c>
      <c r="C84" s="15" t="e">
        <f t="shared" si="25"/>
        <v>#REF!</v>
      </c>
    </row>
    <row r="85" spans="2:3" x14ac:dyDescent="0.25">
      <c r="B85" s="8" t="s">
        <v>92</v>
      </c>
      <c r="C85" s="15" t="e">
        <f t="shared" si="25"/>
        <v>#REF!</v>
      </c>
    </row>
    <row r="86" spans="2:3" x14ac:dyDescent="0.25">
      <c r="B86" s="8" t="s">
        <v>91</v>
      </c>
      <c r="C86" s="15" t="e">
        <f t="shared" si="25"/>
        <v>#REF!</v>
      </c>
    </row>
    <row r="87" spans="2:3" x14ac:dyDescent="0.25">
      <c r="B87" s="8" t="s">
        <v>86</v>
      </c>
      <c r="C87" s="15" t="e">
        <f t="shared" si="25"/>
        <v>#REF!</v>
      </c>
    </row>
    <row r="88" spans="2:3" x14ac:dyDescent="0.25">
      <c r="B88" s="8" t="s">
        <v>85</v>
      </c>
      <c r="C88" s="15" t="e">
        <f t="shared" si="25"/>
        <v>#REF!</v>
      </c>
    </row>
    <row r="89" spans="2:3" x14ac:dyDescent="0.25">
      <c r="B89" s="8" t="s">
        <v>93</v>
      </c>
      <c r="C89" s="15" t="e">
        <f t="shared" si="25"/>
        <v>#REF!</v>
      </c>
    </row>
    <row r="90" spans="2:3" x14ac:dyDescent="0.25">
      <c r="B90" s="8" t="s">
        <v>96</v>
      </c>
      <c r="C90" s="15" t="e">
        <f t="shared" si="25"/>
        <v>#REF!</v>
      </c>
    </row>
    <row r="93" spans="2:3" x14ac:dyDescent="0.25">
      <c r="B93" s="41" t="str">
        <f>B81</f>
        <v>Cancer site</v>
      </c>
      <c r="C93" s="42" t="str">
        <f>K18</f>
        <v>Stage 4</v>
      </c>
    </row>
    <row r="94" spans="2:3" x14ac:dyDescent="0.25">
      <c r="B94" s="8" t="s">
        <v>94</v>
      </c>
      <c r="C94" s="15" t="e">
        <f t="shared" ref="C94:C102" si="26">VLOOKUP(B94,$B$18:$K$27,10,FALSE)</f>
        <v>#REF!</v>
      </c>
    </row>
    <row r="95" spans="2:3" x14ac:dyDescent="0.25">
      <c r="B95" s="8" t="s">
        <v>86</v>
      </c>
      <c r="C95" s="15" t="e">
        <f t="shared" si="26"/>
        <v>#REF!</v>
      </c>
    </row>
    <row r="96" spans="2:3" x14ac:dyDescent="0.25">
      <c r="B96" s="8" t="s">
        <v>88</v>
      </c>
      <c r="C96" s="15" t="e">
        <f t="shared" si="26"/>
        <v>#REF!</v>
      </c>
    </row>
    <row r="97" spans="2:3" x14ac:dyDescent="0.25">
      <c r="B97" s="8" t="s">
        <v>96</v>
      </c>
      <c r="C97" s="15" t="e">
        <f t="shared" si="26"/>
        <v>#REF!</v>
      </c>
    </row>
    <row r="98" spans="2:3" x14ac:dyDescent="0.25">
      <c r="B98" s="8" t="s">
        <v>80</v>
      </c>
      <c r="C98" s="15" t="e">
        <f>VLOOKUP(B98,$B$18:$K$27,10,FALSE)</f>
        <v>#REF!</v>
      </c>
    </row>
    <row r="99" spans="2:3" x14ac:dyDescent="0.25">
      <c r="B99" s="8" t="s">
        <v>93</v>
      </c>
      <c r="C99" s="15" t="e">
        <f t="shared" si="26"/>
        <v>#REF!</v>
      </c>
    </row>
    <row r="100" spans="2:3" x14ac:dyDescent="0.25">
      <c r="B100" s="8" t="s">
        <v>92</v>
      </c>
      <c r="C100" s="15" t="e">
        <f t="shared" si="26"/>
        <v>#REF!</v>
      </c>
    </row>
    <row r="101" spans="2:3" x14ac:dyDescent="0.25">
      <c r="B101" s="8" t="s">
        <v>91</v>
      </c>
      <c r="C101" s="15" t="e">
        <f t="shared" si="26"/>
        <v>#REF!</v>
      </c>
    </row>
    <row r="102" spans="2:3" x14ac:dyDescent="0.25">
      <c r="B102" s="8" t="s">
        <v>85</v>
      </c>
      <c r="C102" s="15" t="e">
        <f t="shared" si="26"/>
        <v>#REF!</v>
      </c>
    </row>
    <row r="103" spans="2:3" x14ac:dyDescent="0.25">
      <c r="C103" s="88"/>
    </row>
    <row r="106" spans="2:3" x14ac:dyDescent="0.25">
      <c r="B106" s="41" t="str">
        <f>B93</f>
        <v>Cancer site</v>
      </c>
      <c r="C106" s="42" t="str">
        <f>L18</f>
        <v>Unknown</v>
      </c>
    </row>
    <row r="107" spans="2:3" x14ac:dyDescent="0.25">
      <c r="B107" s="8" t="s">
        <v>94</v>
      </c>
      <c r="C107" s="15" t="e">
        <f>VLOOKUP(B107,$B$19:$L$27,11,FALSE)</f>
        <v>#REF!</v>
      </c>
    </row>
    <row r="108" spans="2:3" x14ac:dyDescent="0.25">
      <c r="B108" s="8" t="s">
        <v>92</v>
      </c>
      <c r="C108" s="15" t="e">
        <f t="shared" ref="C108:C115" si="27">VLOOKUP(B108,$B$19:$L$27,11,FALSE)</f>
        <v>#REF!</v>
      </c>
    </row>
    <row r="109" spans="2:3" x14ac:dyDescent="0.25">
      <c r="B109" s="8" t="s">
        <v>96</v>
      </c>
      <c r="C109" s="15" t="e">
        <f t="shared" si="27"/>
        <v>#REF!</v>
      </c>
    </row>
    <row r="110" spans="2:3" x14ac:dyDescent="0.25">
      <c r="B110" s="8" t="s">
        <v>85</v>
      </c>
      <c r="C110" s="15" t="e">
        <f t="shared" si="27"/>
        <v>#REF!</v>
      </c>
    </row>
    <row r="111" spans="2:3" x14ac:dyDescent="0.25">
      <c r="B111" s="8" t="s">
        <v>80</v>
      </c>
      <c r="C111" s="15" t="e">
        <f t="shared" si="27"/>
        <v>#REF!</v>
      </c>
    </row>
    <row r="112" spans="2:3" x14ac:dyDescent="0.25">
      <c r="B112" s="8" t="s">
        <v>93</v>
      </c>
      <c r="C112" s="15" t="e">
        <f t="shared" si="27"/>
        <v>#REF!</v>
      </c>
    </row>
    <row r="113" spans="2:3" x14ac:dyDescent="0.25">
      <c r="B113" s="8" t="s">
        <v>86</v>
      </c>
      <c r="C113" s="15" t="e">
        <f t="shared" si="27"/>
        <v>#REF!</v>
      </c>
    </row>
    <row r="114" spans="2:3" x14ac:dyDescent="0.25">
      <c r="B114" s="8" t="s">
        <v>91</v>
      </c>
      <c r="C114" s="15" t="e">
        <f t="shared" si="27"/>
        <v>#REF!</v>
      </c>
    </row>
    <row r="115" spans="2:3" x14ac:dyDescent="0.25">
      <c r="B115" s="8" t="s">
        <v>88</v>
      </c>
      <c r="C115" s="15" t="e">
        <f t="shared" si="27"/>
        <v>#REF!</v>
      </c>
    </row>
  </sheetData>
  <sortState xmlns:xlrd2="http://schemas.microsoft.com/office/spreadsheetml/2017/richdata2" ref="Y5:AE12">
    <sortCondition ref="Y5:Y12"/>
  </sortState>
  <mergeCells count="7">
    <mergeCell ref="C40:D40"/>
    <mergeCell ref="E40:F40"/>
    <mergeCell ref="C3:G3"/>
    <mergeCell ref="H3:L3"/>
    <mergeCell ref="M3:Q3"/>
    <mergeCell ref="C17:G17"/>
    <mergeCell ref="H17:L17"/>
  </mergeCells>
  <conditionalFormatting sqref="C51:L55 C19:L27 C42:F50">
    <cfRule type="cellIs" dxfId="76" priority="2" operator="lessThan">
      <formula>0</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B890B3D455BB4E9131787AE55A4CF8" ma:contentTypeVersion="13" ma:contentTypeDescription="Create a new document." ma:contentTypeScope="" ma:versionID="e77a2a1a9092396062b75df42da49814">
  <xsd:schema xmlns:xsd="http://www.w3.org/2001/XMLSchema" xmlns:xs="http://www.w3.org/2001/XMLSchema" xmlns:p="http://schemas.microsoft.com/office/2006/metadata/properties" xmlns:ns2="18415cfc-0a4c-41f0-9ce9-6505409c621e" xmlns:ns3="1fa5dc36-d20c-4779-8aee-dab38f7630cc" targetNamespace="http://schemas.microsoft.com/office/2006/metadata/properties" ma:root="true" ma:fieldsID="50beafb19d0ab9ae7351b6cdee00791b" ns2:_="" ns3:_="">
    <xsd:import namespace="18415cfc-0a4c-41f0-9ce9-6505409c621e"/>
    <xsd:import namespace="1fa5dc36-d20c-4779-8aee-dab38f7630c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ServiceLocation"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415cfc-0a4c-41f0-9ce9-6505409c62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fa5dc36-d20c-4779-8aee-dab38f7630c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fa5dc36-d20c-4779-8aee-dab38f7630cc">
      <UserInfo>
        <DisplayName/>
        <AccountId xsi:nil="true"/>
        <AccountType/>
      </UserInfo>
    </SharedWithUsers>
    <MediaLengthInSeconds xmlns="18415cfc-0a4c-41f0-9ce9-6505409c621e" xsi:nil="true"/>
  </documentManagement>
</p:properties>
</file>

<file path=customXml/itemProps1.xml><?xml version="1.0" encoding="utf-8"?>
<ds:datastoreItem xmlns:ds="http://schemas.openxmlformats.org/officeDocument/2006/customXml" ds:itemID="{EBFDAE91-2907-46D4-97F4-979C2DD588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415cfc-0a4c-41f0-9ce9-6505409c621e"/>
    <ds:schemaRef ds:uri="1fa5dc36-d20c-4779-8aee-dab38f7630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018FD07-4F01-4CF5-B378-E6C41E895209}">
  <ds:schemaRefs>
    <ds:schemaRef ds:uri="http://schemas.microsoft.com/sharepoint/v3/contenttype/forms"/>
  </ds:schemaRefs>
</ds:datastoreItem>
</file>

<file path=customXml/itemProps3.xml><?xml version="1.0" encoding="utf-8"?>
<ds:datastoreItem xmlns:ds="http://schemas.openxmlformats.org/officeDocument/2006/customXml" ds:itemID="{756902F2-EAF1-4242-8AA0-96C6ACEB9541}">
  <ds:schemaRefs>
    <ds:schemaRef ds:uri="http://schemas.microsoft.com/office/2006/metadata/properties"/>
    <ds:schemaRef ds:uri="http://purl.org/dc/dcmitype/"/>
    <ds:schemaRef ds:uri="http://schemas.microsoft.com/office/infopath/2007/PartnerControls"/>
    <ds:schemaRef ds:uri="http://purl.org/dc/elements/1.1/"/>
    <ds:schemaRef ds:uri="http://schemas.microsoft.com/office/2006/documentManagement/types"/>
    <ds:schemaRef ds:uri="http://purl.org/dc/terms/"/>
    <ds:schemaRef ds:uri="1fa5dc36-d20c-4779-8aee-dab38f7630cc"/>
    <ds:schemaRef ds:uri="http://schemas.openxmlformats.org/package/2006/metadata/core-properties"/>
    <ds:schemaRef ds:uri="18415cfc-0a4c-41f0-9ce9-6505409c621e"/>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Completeness - stage </vt:lpstr>
      <vt:lpstr>Completeness - Route</vt:lpstr>
      <vt:lpstr>Info</vt:lpstr>
      <vt:lpstr>raw_completeness</vt:lpstr>
      <vt:lpstr>Completeness analysis</vt:lpstr>
      <vt:lpstr>raw_rcrd</vt:lpstr>
      <vt:lpstr>RtD by site Apr-Oct</vt:lpstr>
      <vt:lpstr>RtD by site</vt:lpstr>
      <vt:lpstr>RtD period calcs (SST)</vt:lpstr>
      <vt:lpstr>Stage by site</vt:lpstr>
      <vt:lpstr>Stage period calcs (SST)</vt:lpstr>
      <vt:lpstr>Stage by site Apr-Oct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Sharpless</dc:creator>
  <cp:keywords/>
  <dc:description/>
  <cp:lastModifiedBy>Martina Slapkova</cp:lastModifiedBy>
  <cp:revision/>
  <dcterms:created xsi:type="dcterms:W3CDTF">2021-04-29T10:30:56Z</dcterms:created>
  <dcterms:modified xsi:type="dcterms:W3CDTF">2021-10-28T09:06:27Z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0x010100C3B890B3D455BB4E9131787AE55A4CF8</vt:lpwstr>
  </property>
  <property fmtid="{D5CDD505-2E9C-101B-9397-08002B2CF9AE}" pid="3" name="MSIP_Label_e7116b34-0352-4687-be2e-09571ef7c263_Enabled">
    <vt:lpwstr>True</vt:lpwstr>
  </property>
  <property fmtid="{D5CDD505-2E9C-101B-9397-08002B2CF9AE}" pid="4" name="MSIP_Label_e7116b34-0352-4687-be2e-09571ef7c263_SiteId">
    <vt:lpwstr>4473892f-71e0-46fc-8dec-273902b51349</vt:lpwstr>
  </property>
  <property fmtid="{D5CDD505-2E9C-101B-9397-08002B2CF9AE}" pid="5" name="MSIP_Label_e7116b34-0352-4687-be2e-09571ef7c263_Owner">
    <vt:lpwstr>Alex.Hughes@cancer.org.uk</vt:lpwstr>
  </property>
  <property fmtid="{D5CDD505-2E9C-101B-9397-08002B2CF9AE}" pid="6" name="MSIP_Label_e7116b34-0352-4687-be2e-09571ef7c263_SetDate">
    <vt:lpwstr>2021-06-02T14:42:43.0263388Z</vt:lpwstr>
  </property>
  <property fmtid="{D5CDD505-2E9C-101B-9397-08002B2CF9AE}" pid="7" name="MSIP_Label_e7116b34-0352-4687-be2e-09571ef7c263_Name">
    <vt:lpwstr>Public</vt:lpwstr>
  </property>
  <property fmtid="{D5CDD505-2E9C-101B-9397-08002B2CF9AE}" pid="8" name="MSIP_Label_e7116b34-0352-4687-be2e-09571ef7c263_Application">
    <vt:lpwstr>Microsoft Azure Information Protection</vt:lpwstr>
  </property>
  <property fmtid="{D5CDD505-2E9C-101B-9397-08002B2CF9AE}" pid="9" name="MSIP_Label_e7116b34-0352-4687-be2e-09571ef7c263_ActionId">
    <vt:lpwstr>4d2d0dd0-2a98-4644-9364-0cf92e4e48d3</vt:lpwstr>
  </property>
  <property fmtid="{D5CDD505-2E9C-101B-9397-08002B2CF9AE}" pid="10" name="MSIP_Label_e7116b34-0352-4687-be2e-09571ef7c263_Extended_MSFT_Method">
    <vt:lpwstr>Manual</vt:lpwstr>
  </property>
  <property fmtid="{D5CDD505-2E9C-101B-9397-08002B2CF9AE}" pid="11" name="Sensitivity">
    <vt:lpwstr>Public</vt:lpwstr>
  </property>
  <property fmtid="{D5CDD505-2E9C-101B-9397-08002B2CF9AE}" pid="12" name="Order">
    <vt:r8>2333600</vt:r8>
  </property>
  <property fmtid="{D5CDD505-2E9C-101B-9397-08002B2CF9AE}" pid="13" name="ComplianceAssetId">
    <vt:lpwstr/>
  </property>
  <property fmtid="{D5CDD505-2E9C-101B-9397-08002B2CF9AE}" pid="14" name="_ExtendedDescription">
    <vt:lpwstr/>
  </property>
</Properties>
</file>